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F:\Forex Factory\"/>
    </mc:Choice>
  </mc:AlternateContent>
  <xr:revisionPtr revIDLastSave="0" documentId="8_{43DB2E35-CA3B-4D71-A705-B43EE498D476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F.A 1D" sheetId="1" r:id="rId1"/>
    <sheet name="F.A 3D" sheetId="2" r:id="rId2"/>
    <sheet name="F.A 5D" sheetId="3" r:id="rId3"/>
    <sheet name="F.A 10D" sheetId="4" r:id="rId4"/>
    <sheet name="F.A 15D" sheetId="5" r:id="rId5"/>
    <sheet name="F.A 20D" sheetId="6" r:id="rId6"/>
    <sheet name="RI-QC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S520" i="6" l="1"/>
  <c r="AR520" i="6"/>
  <c r="AQ520" i="6"/>
  <c r="AP520" i="6"/>
  <c r="AO520" i="6"/>
  <c r="AN520" i="6"/>
  <c r="AM520" i="6"/>
  <c r="AL520" i="6"/>
  <c r="AK520" i="6"/>
  <c r="AJ520" i="6"/>
  <c r="AI520" i="6"/>
  <c r="AS519" i="6"/>
  <c r="AR519" i="6"/>
  <c r="AQ519" i="6"/>
  <c r="AP519" i="6"/>
  <c r="AO519" i="6"/>
  <c r="AN519" i="6"/>
  <c r="AM519" i="6"/>
  <c r="AL519" i="6"/>
  <c r="AK519" i="6"/>
  <c r="AJ519" i="6"/>
  <c r="AI519" i="6"/>
  <c r="AS518" i="6"/>
  <c r="AR518" i="6"/>
  <c r="AQ518" i="6"/>
  <c r="AP518" i="6"/>
  <c r="AO518" i="6"/>
  <c r="AN518" i="6"/>
  <c r="AM518" i="6"/>
  <c r="AL518" i="6"/>
  <c r="AK518" i="6"/>
  <c r="AJ518" i="6"/>
  <c r="AI518" i="6"/>
  <c r="AS517" i="6"/>
  <c r="AR517" i="6"/>
  <c r="AQ517" i="6"/>
  <c r="AP517" i="6"/>
  <c r="AO517" i="6"/>
  <c r="AN517" i="6"/>
  <c r="AM517" i="6"/>
  <c r="AL517" i="6"/>
  <c r="AK517" i="6"/>
  <c r="AJ517" i="6"/>
  <c r="AI517" i="6"/>
  <c r="AS516" i="6"/>
  <c r="AR516" i="6"/>
  <c r="AQ516" i="6"/>
  <c r="AP516" i="6"/>
  <c r="AO516" i="6"/>
  <c r="AN516" i="6"/>
  <c r="AM516" i="6"/>
  <c r="AL516" i="6"/>
  <c r="AK516" i="6"/>
  <c r="AJ516" i="6"/>
  <c r="AI516" i="6"/>
  <c r="AS515" i="6"/>
  <c r="AR515" i="6"/>
  <c r="AQ515" i="6"/>
  <c r="AP515" i="6"/>
  <c r="AO515" i="6"/>
  <c r="AN515" i="6"/>
  <c r="AM515" i="6"/>
  <c r="AL515" i="6"/>
  <c r="AK515" i="6"/>
  <c r="AJ515" i="6"/>
  <c r="AI515" i="6"/>
  <c r="AS514" i="6"/>
  <c r="AR514" i="6"/>
  <c r="AQ514" i="6"/>
  <c r="AP514" i="6"/>
  <c r="AO514" i="6"/>
  <c r="AN514" i="6"/>
  <c r="AM514" i="6"/>
  <c r="AL514" i="6"/>
  <c r="AK514" i="6"/>
  <c r="AJ514" i="6"/>
  <c r="AI514" i="6"/>
  <c r="AS513" i="6"/>
  <c r="AR513" i="6"/>
  <c r="AQ513" i="6"/>
  <c r="AP513" i="6"/>
  <c r="AO513" i="6"/>
  <c r="AN513" i="6"/>
  <c r="AM513" i="6"/>
  <c r="AL513" i="6"/>
  <c r="AK513" i="6"/>
  <c r="AJ513" i="6"/>
  <c r="AI513" i="6"/>
  <c r="AS512" i="6"/>
  <c r="AR512" i="6"/>
  <c r="AQ512" i="6"/>
  <c r="AP512" i="6"/>
  <c r="AO512" i="6"/>
  <c r="AN512" i="6"/>
  <c r="AM512" i="6"/>
  <c r="AL512" i="6"/>
  <c r="AK512" i="6"/>
  <c r="AJ512" i="6"/>
  <c r="AI512" i="6"/>
  <c r="AS511" i="6"/>
  <c r="AR511" i="6"/>
  <c r="AQ511" i="6"/>
  <c r="AP511" i="6"/>
  <c r="AO511" i="6"/>
  <c r="AN511" i="6"/>
  <c r="AM511" i="6"/>
  <c r="AL511" i="6"/>
  <c r="AK511" i="6"/>
  <c r="AJ511" i="6"/>
  <c r="AI511" i="6"/>
  <c r="AS510" i="6"/>
  <c r="AR510" i="6"/>
  <c r="AQ510" i="6"/>
  <c r="AP510" i="6"/>
  <c r="AO510" i="6"/>
  <c r="AN510" i="6"/>
  <c r="AM510" i="6"/>
  <c r="AL510" i="6"/>
  <c r="AK510" i="6"/>
  <c r="AJ510" i="6"/>
  <c r="AI510" i="6"/>
  <c r="AS509" i="6"/>
  <c r="AR509" i="6"/>
  <c r="AQ509" i="6"/>
  <c r="AP509" i="6"/>
  <c r="AO509" i="6"/>
  <c r="AN509" i="6"/>
  <c r="AM509" i="6"/>
  <c r="AL509" i="6"/>
  <c r="AK509" i="6"/>
  <c r="AJ509" i="6"/>
  <c r="AI509" i="6"/>
  <c r="AS508" i="6"/>
  <c r="AR508" i="6"/>
  <c r="AQ508" i="6"/>
  <c r="AP508" i="6"/>
  <c r="AO508" i="6"/>
  <c r="AN508" i="6"/>
  <c r="AM508" i="6"/>
  <c r="AL508" i="6"/>
  <c r="AK508" i="6"/>
  <c r="AJ508" i="6"/>
  <c r="AI508" i="6"/>
  <c r="AS507" i="6"/>
  <c r="AR507" i="6"/>
  <c r="AQ507" i="6"/>
  <c r="AP507" i="6"/>
  <c r="AO507" i="6"/>
  <c r="AN507" i="6"/>
  <c r="AM507" i="6"/>
  <c r="AL507" i="6"/>
  <c r="AK507" i="6"/>
  <c r="AJ507" i="6"/>
  <c r="AI507" i="6"/>
  <c r="AS506" i="6"/>
  <c r="AR506" i="6"/>
  <c r="AQ506" i="6"/>
  <c r="AP506" i="6"/>
  <c r="AO506" i="6"/>
  <c r="AN506" i="6"/>
  <c r="AM506" i="6"/>
  <c r="AL506" i="6"/>
  <c r="AK506" i="6"/>
  <c r="AJ506" i="6"/>
  <c r="AI506" i="6"/>
  <c r="AS505" i="6"/>
  <c r="AR505" i="6"/>
  <c r="AQ505" i="6"/>
  <c r="AP505" i="6"/>
  <c r="AO505" i="6"/>
  <c r="AN505" i="6"/>
  <c r="AM505" i="6"/>
  <c r="AL505" i="6"/>
  <c r="AK505" i="6"/>
  <c r="AJ505" i="6"/>
  <c r="AI505" i="6"/>
  <c r="AS504" i="6"/>
  <c r="AR504" i="6"/>
  <c r="AQ504" i="6"/>
  <c r="AP504" i="6"/>
  <c r="AO504" i="6"/>
  <c r="AN504" i="6"/>
  <c r="AM504" i="6"/>
  <c r="AL504" i="6"/>
  <c r="AK504" i="6"/>
  <c r="AJ504" i="6"/>
  <c r="AI504" i="6"/>
  <c r="AS503" i="6"/>
  <c r="AR503" i="6"/>
  <c r="AQ503" i="6"/>
  <c r="AP503" i="6"/>
  <c r="AO503" i="6"/>
  <c r="AN503" i="6"/>
  <c r="AM503" i="6"/>
  <c r="AL503" i="6"/>
  <c r="AK503" i="6"/>
  <c r="AJ503" i="6"/>
  <c r="AI503" i="6"/>
  <c r="AS502" i="6"/>
  <c r="AR502" i="6"/>
  <c r="AQ502" i="6"/>
  <c r="AP502" i="6"/>
  <c r="AO502" i="6"/>
  <c r="AN502" i="6"/>
  <c r="AM502" i="6"/>
  <c r="AL502" i="6"/>
  <c r="AK502" i="6"/>
  <c r="AJ502" i="6"/>
  <c r="AI502" i="6"/>
  <c r="AS501" i="6"/>
  <c r="AR501" i="6"/>
  <c r="AQ501" i="6"/>
  <c r="AP501" i="6"/>
  <c r="AO501" i="6"/>
  <c r="AN501" i="6"/>
  <c r="AM501" i="6"/>
  <c r="AL501" i="6"/>
  <c r="AK501" i="6"/>
  <c r="AJ501" i="6"/>
  <c r="AI501" i="6"/>
  <c r="AS500" i="6"/>
  <c r="AR500" i="6"/>
  <c r="AQ500" i="6"/>
  <c r="AP500" i="6"/>
  <c r="AO500" i="6"/>
  <c r="AN500" i="6"/>
  <c r="AM500" i="6"/>
  <c r="AL500" i="6"/>
  <c r="AK500" i="6"/>
  <c r="AJ500" i="6"/>
  <c r="AI500" i="6"/>
  <c r="AS499" i="6"/>
  <c r="AR499" i="6"/>
  <c r="AQ499" i="6"/>
  <c r="AP499" i="6"/>
  <c r="AO499" i="6"/>
  <c r="AN499" i="6"/>
  <c r="AM499" i="6"/>
  <c r="AL499" i="6"/>
  <c r="AK499" i="6"/>
  <c r="AJ499" i="6"/>
  <c r="AI499" i="6"/>
  <c r="AS498" i="6"/>
  <c r="AR498" i="6"/>
  <c r="AQ498" i="6"/>
  <c r="AP498" i="6"/>
  <c r="AO498" i="6"/>
  <c r="AN498" i="6"/>
  <c r="AM498" i="6"/>
  <c r="AL498" i="6"/>
  <c r="AK498" i="6"/>
  <c r="AJ498" i="6"/>
  <c r="AI498" i="6"/>
  <c r="AS497" i="6"/>
  <c r="AR497" i="6"/>
  <c r="AQ497" i="6"/>
  <c r="AP497" i="6"/>
  <c r="AO497" i="6"/>
  <c r="AN497" i="6"/>
  <c r="AM497" i="6"/>
  <c r="AL497" i="6"/>
  <c r="AK497" i="6"/>
  <c r="AJ497" i="6"/>
  <c r="AI497" i="6"/>
  <c r="AS496" i="6"/>
  <c r="AR496" i="6"/>
  <c r="AQ496" i="6"/>
  <c r="AP496" i="6"/>
  <c r="AO496" i="6"/>
  <c r="AN496" i="6"/>
  <c r="AM496" i="6"/>
  <c r="AL496" i="6"/>
  <c r="AK496" i="6"/>
  <c r="AJ496" i="6"/>
  <c r="AI496" i="6"/>
  <c r="AS495" i="6"/>
  <c r="AR495" i="6"/>
  <c r="AQ495" i="6"/>
  <c r="AP495" i="6"/>
  <c r="AO495" i="6"/>
  <c r="AN495" i="6"/>
  <c r="AM495" i="6"/>
  <c r="AL495" i="6"/>
  <c r="AK495" i="6"/>
  <c r="AJ495" i="6"/>
  <c r="AI495" i="6"/>
  <c r="AS494" i="6"/>
  <c r="AR494" i="6"/>
  <c r="AQ494" i="6"/>
  <c r="AP494" i="6"/>
  <c r="AO494" i="6"/>
  <c r="AN494" i="6"/>
  <c r="AM494" i="6"/>
  <c r="AL494" i="6"/>
  <c r="AK494" i="6"/>
  <c r="AJ494" i="6"/>
  <c r="AI494" i="6"/>
  <c r="AS493" i="6"/>
  <c r="AR493" i="6"/>
  <c r="AQ493" i="6"/>
  <c r="AP493" i="6"/>
  <c r="AO493" i="6"/>
  <c r="AN493" i="6"/>
  <c r="AM493" i="6"/>
  <c r="AL493" i="6"/>
  <c r="AK493" i="6"/>
  <c r="AJ493" i="6"/>
  <c r="AI493" i="6"/>
  <c r="AS492" i="6"/>
  <c r="AR492" i="6"/>
  <c r="AQ492" i="6"/>
  <c r="AP492" i="6"/>
  <c r="AO492" i="6"/>
  <c r="AN492" i="6"/>
  <c r="AM492" i="6"/>
  <c r="AL492" i="6"/>
  <c r="AK492" i="6"/>
  <c r="AJ492" i="6"/>
  <c r="AI492" i="6"/>
  <c r="AS491" i="6"/>
  <c r="AR491" i="6"/>
  <c r="AQ491" i="6"/>
  <c r="AP491" i="6"/>
  <c r="AO491" i="6"/>
  <c r="AN491" i="6"/>
  <c r="AM491" i="6"/>
  <c r="AL491" i="6"/>
  <c r="AK491" i="6"/>
  <c r="AJ491" i="6"/>
  <c r="AI491" i="6"/>
  <c r="AS490" i="6"/>
  <c r="AR490" i="6"/>
  <c r="AQ490" i="6"/>
  <c r="AP490" i="6"/>
  <c r="AO490" i="6"/>
  <c r="AN490" i="6"/>
  <c r="AM490" i="6"/>
  <c r="AL490" i="6"/>
  <c r="AK490" i="6"/>
  <c r="AJ490" i="6"/>
  <c r="AI490" i="6"/>
  <c r="AS489" i="6"/>
  <c r="AR489" i="6"/>
  <c r="AQ489" i="6"/>
  <c r="AP489" i="6"/>
  <c r="AO489" i="6"/>
  <c r="AN489" i="6"/>
  <c r="AM489" i="6"/>
  <c r="AL489" i="6"/>
  <c r="AK489" i="6"/>
  <c r="AJ489" i="6"/>
  <c r="AI489" i="6"/>
  <c r="AS488" i="6"/>
  <c r="AR488" i="6"/>
  <c r="AQ488" i="6"/>
  <c r="AP488" i="6"/>
  <c r="AO488" i="6"/>
  <c r="AN488" i="6"/>
  <c r="AM488" i="6"/>
  <c r="AL488" i="6"/>
  <c r="AK488" i="6"/>
  <c r="AJ488" i="6"/>
  <c r="AI488" i="6"/>
  <c r="AS487" i="6"/>
  <c r="AR487" i="6"/>
  <c r="AQ487" i="6"/>
  <c r="AP487" i="6"/>
  <c r="AO487" i="6"/>
  <c r="AN487" i="6"/>
  <c r="AM487" i="6"/>
  <c r="AL487" i="6"/>
  <c r="AK487" i="6"/>
  <c r="AJ487" i="6"/>
  <c r="AI487" i="6"/>
  <c r="AS486" i="6"/>
  <c r="AR486" i="6"/>
  <c r="AQ486" i="6"/>
  <c r="AP486" i="6"/>
  <c r="AO486" i="6"/>
  <c r="AN486" i="6"/>
  <c r="AM486" i="6"/>
  <c r="AL486" i="6"/>
  <c r="AK486" i="6"/>
  <c r="AJ486" i="6"/>
  <c r="AI486" i="6"/>
  <c r="AS485" i="6"/>
  <c r="AR485" i="6"/>
  <c r="AQ485" i="6"/>
  <c r="AP485" i="6"/>
  <c r="AO485" i="6"/>
  <c r="AN485" i="6"/>
  <c r="AM485" i="6"/>
  <c r="AL485" i="6"/>
  <c r="AK485" i="6"/>
  <c r="AJ485" i="6"/>
  <c r="AI485" i="6"/>
  <c r="AS484" i="6"/>
  <c r="AR484" i="6"/>
  <c r="AQ484" i="6"/>
  <c r="AP484" i="6"/>
  <c r="AO484" i="6"/>
  <c r="AN484" i="6"/>
  <c r="AM484" i="6"/>
  <c r="AL484" i="6"/>
  <c r="AK484" i="6"/>
  <c r="AJ484" i="6"/>
  <c r="AI484" i="6"/>
  <c r="AS483" i="6"/>
  <c r="AR483" i="6"/>
  <c r="AQ483" i="6"/>
  <c r="AP483" i="6"/>
  <c r="AO483" i="6"/>
  <c r="AN483" i="6"/>
  <c r="AM483" i="6"/>
  <c r="AL483" i="6"/>
  <c r="AK483" i="6"/>
  <c r="AJ483" i="6"/>
  <c r="AI483" i="6"/>
  <c r="AS482" i="6"/>
  <c r="AR482" i="6"/>
  <c r="AQ482" i="6"/>
  <c r="AP482" i="6"/>
  <c r="AO482" i="6"/>
  <c r="AN482" i="6"/>
  <c r="AM482" i="6"/>
  <c r="AL482" i="6"/>
  <c r="AK482" i="6"/>
  <c r="AJ482" i="6"/>
  <c r="AI482" i="6"/>
  <c r="AS481" i="6"/>
  <c r="AR481" i="6"/>
  <c r="AQ481" i="6"/>
  <c r="AP481" i="6"/>
  <c r="AO481" i="6"/>
  <c r="AN481" i="6"/>
  <c r="AM481" i="6"/>
  <c r="AL481" i="6"/>
  <c r="AK481" i="6"/>
  <c r="AJ481" i="6"/>
  <c r="AI481" i="6"/>
  <c r="AS480" i="6"/>
  <c r="AR480" i="6"/>
  <c r="AQ480" i="6"/>
  <c r="AP480" i="6"/>
  <c r="AO480" i="6"/>
  <c r="AN480" i="6"/>
  <c r="AM480" i="6"/>
  <c r="AL480" i="6"/>
  <c r="AK480" i="6"/>
  <c r="AJ480" i="6"/>
  <c r="AI480" i="6"/>
  <c r="AS479" i="6"/>
  <c r="AR479" i="6"/>
  <c r="AQ479" i="6"/>
  <c r="AP479" i="6"/>
  <c r="AO479" i="6"/>
  <c r="AN479" i="6"/>
  <c r="AM479" i="6"/>
  <c r="AL479" i="6"/>
  <c r="AK479" i="6"/>
  <c r="AJ479" i="6"/>
  <c r="AI479" i="6"/>
  <c r="AS478" i="6"/>
  <c r="AR478" i="6"/>
  <c r="AQ478" i="6"/>
  <c r="AP478" i="6"/>
  <c r="AO478" i="6"/>
  <c r="AN478" i="6"/>
  <c r="AM478" i="6"/>
  <c r="AL478" i="6"/>
  <c r="AK478" i="6"/>
  <c r="AJ478" i="6"/>
  <c r="AI478" i="6"/>
  <c r="AS477" i="6"/>
  <c r="AR477" i="6"/>
  <c r="AQ477" i="6"/>
  <c r="AP477" i="6"/>
  <c r="AO477" i="6"/>
  <c r="AN477" i="6"/>
  <c r="AM477" i="6"/>
  <c r="AL477" i="6"/>
  <c r="AK477" i="6"/>
  <c r="AJ477" i="6"/>
  <c r="AI477" i="6"/>
  <c r="AS476" i="6"/>
  <c r="AR476" i="6"/>
  <c r="AQ476" i="6"/>
  <c r="AP476" i="6"/>
  <c r="AO476" i="6"/>
  <c r="AN476" i="6"/>
  <c r="AM476" i="6"/>
  <c r="AL476" i="6"/>
  <c r="AK476" i="6"/>
  <c r="AJ476" i="6"/>
  <c r="AI476" i="6"/>
  <c r="AS475" i="6"/>
  <c r="AR475" i="6"/>
  <c r="AQ475" i="6"/>
  <c r="AP475" i="6"/>
  <c r="AO475" i="6"/>
  <c r="AN475" i="6"/>
  <c r="AM475" i="6"/>
  <c r="AL475" i="6"/>
  <c r="AK475" i="6"/>
  <c r="AJ475" i="6"/>
  <c r="AI475" i="6"/>
  <c r="AS474" i="6"/>
  <c r="AR474" i="6"/>
  <c r="AQ474" i="6"/>
  <c r="AP474" i="6"/>
  <c r="AO474" i="6"/>
  <c r="AN474" i="6"/>
  <c r="AM474" i="6"/>
  <c r="AL474" i="6"/>
  <c r="AK474" i="6"/>
  <c r="AJ474" i="6"/>
  <c r="AI474" i="6"/>
  <c r="AS473" i="6"/>
  <c r="AR473" i="6"/>
  <c r="AQ473" i="6"/>
  <c r="AP473" i="6"/>
  <c r="AO473" i="6"/>
  <c r="AN473" i="6"/>
  <c r="AM473" i="6"/>
  <c r="AL473" i="6"/>
  <c r="AK473" i="6"/>
  <c r="AJ473" i="6"/>
  <c r="AI473" i="6"/>
  <c r="AS472" i="6"/>
  <c r="AR472" i="6"/>
  <c r="AQ472" i="6"/>
  <c r="AP472" i="6"/>
  <c r="AO472" i="6"/>
  <c r="AN472" i="6"/>
  <c r="AM472" i="6"/>
  <c r="AL472" i="6"/>
  <c r="AK472" i="6"/>
  <c r="AJ472" i="6"/>
  <c r="AI472" i="6"/>
  <c r="AS471" i="6"/>
  <c r="AR471" i="6"/>
  <c r="AQ471" i="6"/>
  <c r="AP471" i="6"/>
  <c r="AO471" i="6"/>
  <c r="AN471" i="6"/>
  <c r="AM471" i="6"/>
  <c r="AL471" i="6"/>
  <c r="AK471" i="6"/>
  <c r="AJ471" i="6"/>
  <c r="AI471" i="6"/>
  <c r="AS470" i="6"/>
  <c r="AR470" i="6"/>
  <c r="AQ470" i="6"/>
  <c r="AP470" i="6"/>
  <c r="AO470" i="6"/>
  <c r="AN470" i="6"/>
  <c r="AM470" i="6"/>
  <c r="AL470" i="6"/>
  <c r="AK470" i="6"/>
  <c r="AJ470" i="6"/>
  <c r="AI470" i="6"/>
  <c r="AS469" i="6"/>
  <c r="AR469" i="6"/>
  <c r="AQ469" i="6"/>
  <c r="AP469" i="6"/>
  <c r="AO469" i="6"/>
  <c r="AN469" i="6"/>
  <c r="AM469" i="6"/>
  <c r="AL469" i="6"/>
  <c r="AK469" i="6"/>
  <c r="AJ469" i="6"/>
  <c r="AI469" i="6"/>
  <c r="AS468" i="6"/>
  <c r="AR468" i="6"/>
  <c r="AQ468" i="6"/>
  <c r="AP468" i="6"/>
  <c r="AO468" i="6"/>
  <c r="AN468" i="6"/>
  <c r="AM468" i="6"/>
  <c r="AL468" i="6"/>
  <c r="AK468" i="6"/>
  <c r="AJ468" i="6"/>
  <c r="AI468" i="6"/>
  <c r="AS467" i="6"/>
  <c r="AR467" i="6"/>
  <c r="AQ467" i="6"/>
  <c r="AP467" i="6"/>
  <c r="AO467" i="6"/>
  <c r="AN467" i="6"/>
  <c r="AM467" i="6"/>
  <c r="AL467" i="6"/>
  <c r="AK467" i="6"/>
  <c r="AJ467" i="6"/>
  <c r="AI467" i="6"/>
  <c r="AS466" i="6"/>
  <c r="AR466" i="6"/>
  <c r="AQ466" i="6"/>
  <c r="AP466" i="6"/>
  <c r="AO466" i="6"/>
  <c r="AN466" i="6"/>
  <c r="AM466" i="6"/>
  <c r="AL466" i="6"/>
  <c r="AK466" i="6"/>
  <c r="AJ466" i="6"/>
  <c r="AI466" i="6"/>
  <c r="AS465" i="6"/>
  <c r="AR465" i="6"/>
  <c r="AQ465" i="6"/>
  <c r="AP465" i="6"/>
  <c r="AO465" i="6"/>
  <c r="AN465" i="6"/>
  <c r="AM465" i="6"/>
  <c r="AL465" i="6"/>
  <c r="AK465" i="6"/>
  <c r="AJ465" i="6"/>
  <c r="AI465" i="6"/>
  <c r="AS464" i="6"/>
  <c r="AR464" i="6"/>
  <c r="AQ464" i="6"/>
  <c r="AP464" i="6"/>
  <c r="AO464" i="6"/>
  <c r="AN464" i="6"/>
  <c r="AM464" i="6"/>
  <c r="AL464" i="6"/>
  <c r="AK464" i="6"/>
  <c r="AJ464" i="6"/>
  <c r="AI464" i="6"/>
  <c r="AS463" i="6"/>
  <c r="AR463" i="6"/>
  <c r="AQ463" i="6"/>
  <c r="AP463" i="6"/>
  <c r="AO463" i="6"/>
  <c r="AN463" i="6"/>
  <c r="AM463" i="6"/>
  <c r="AL463" i="6"/>
  <c r="AK463" i="6"/>
  <c r="AJ463" i="6"/>
  <c r="AI463" i="6"/>
  <c r="AS462" i="6"/>
  <c r="AR462" i="6"/>
  <c r="AQ462" i="6"/>
  <c r="AP462" i="6"/>
  <c r="AO462" i="6"/>
  <c r="AN462" i="6"/>
  <c r="AM462" i="6"/>
  <c r="AL462" i="6"/>
  <c r="AK462" i="6"/>
  <c r="AJ462" i="6"/>
  <c r="AI462" i="6"/>
  <c r="AS461" i="6"/>
  <c r="AR461" i="6"/>
  <c r="AQ461" i="6"/>
  <c r="AP461" i="6"/>
  <c r="AO461" i="6"/>
  <c r="AN461" i="6"/>
  <c r="AM461" i="6"/>
  <c r="AL461" i="6"/>
  <c r="AK461" i="6"/>
  <c r="AJ461" i="6"/>
  <c r="AI461" i="6"/>
  <c r="AS460" i="6"/>
  <c r="AR460" i="6"/>
  <c r="AQ460" i="6"/>
  <c r="AP460" i="6"/>
  <c r="AO460" i="6"/>
  <c r="AN460" i="6"/>
  <c r="AM460" i="6"/>
  <c r="AL460" i="6"/>
  <c r="AK460" i="6"/>
  <c r="AJ460" i="6"/>
  <c r="AI460" i="6"/>
  <c r="AS459" i="6"/>
  <c r="AR459" i="6"/>
  <c r="AQ459" i="6"/>
  <c r="AP459" i="6"/>
  <c r="AO459" i="6"/>
  <c r="AN459" i="6"/>
  <c r="AM459" i="6"/>
  <c r="AL459" i="6"/>
  <c r="AK459" i="6"/>
  <c r="AJ459" i="6"/>
  <c r="AI459" i="6"/>
  <c r="AS458" i="6"/>
  <c r="AR458" i="6"/>
  <c r="AQ458" i="6"/>
  <c r="AP458" i="6"/>
  <c r="AO458" i="6"/>
  <c r="AN458" i="6"/>
  <c r="AM458" i="6"/>
  <c r="AL458" i="6"/>
  <c r="AK458" i="6"/>
  <c r="AJ458" i="6"/>
  <c r="AI458" i="6"/>
  <c r="AS457" i="6"/>
  <c r="AR457" i="6"/>
  <c r="AQ457" i="6"/>
  <c r="AP457" i="6"/>
  <c r="AO457" i="6"/>
  <c r="AN457" i="6"/>
  <c r="AM457" i="6"/>
  <c r="AL457" i="6"/>
  <c r="AK457" i="6"/>
  <c r="AJ457" i="6"/>
  <c r="AI457" i="6"/>
  <c r="AS456" i="6"/>
  <c r="AR456" i="6"/>
  <c r="AQ456" i="6"/>
  <c r="AP456" i="6"/>
  <c r="AO456" i="6"/>
  <c r="AN456" i="6"/>
  <c r="AM456" i="6"/>
  <c r="AL456" i="6"/>
  <c r="AK456" i="6"/>
  <c r="AJ456" i="6"/>
  <c r="AI456" i="6"/>
  <c r="AS455" i="6"/>
  <c r="AR455" i="6"/>
  <c r="AQ455" i="6"/>
  <c r="AP455" i="6"/>
  <c r="AO455" i="6"/>
  <c r="AN455" i="6"/>
  <c r="AM455" i="6"/>
  <c r="AL455" i="6"/>
  <c r="AK455" i="6"/>
  <c r="AJ455" i="6"/>
  <c r="AI455" i="6"/>
  <c r="AS454" i="6"/>
  <c r="AR454" i="6"/>
  <c r="AQ454" i="6"/>
  <c r="AP454" i="6"/>
  <c r="AO454" i="6"/>
  <c r="AN454" i="6"/>
  <c r="AM454" i="6"/>
  <c r="AL454" i="6"/>
  <c r="AK454" i="6"/>
  <c r="AJ454" i="6"/>
  <c r="AI454" i="6"/>
  <c r="AS453" i="6"/>
  <c r="AR453" i="6"/>
  <c r="AQ453" i="6"/>
  <c r="AP453" i="6"/>
  <c r="AO453" i="6"/>
  <c r="AN453" i="6"/>
  <c r="AM453" i="6"/>
  <c r="AL453" i="6"/>
  <c r="AK453" i="6"/>
  <c r="AJ453" i="6"/>
  <c r="AI453" i="6"/>
  <c r="AS452" i="6"/>
  <c r="AR452" i="6"/>
  <c r="AQ452" i="6"/>
  <c r="AP452" i="6"/>
  <c r="AO452" i="6"/>
  <c r="AN452" i="6"/>
  <c r="AM452" i="6"/>
  <c r="AL452" i="6"/>
  <c r="AK452" i="6"/>
  <c r="AJ452" i="6"/>
  <c r="AI452" i="6"/>
  <c r="AS451" i="6"/>
  <c r="AR451" i="6"/>
  <c r="AQ451" i="6"/>
  <c r="AP451" i="6"/>
  <c r="AO451" i="6"/>
  <c r="AN451" i="6"/>
  <c r="AM451" i="6"/>
  <c r="AL451" i="6"/>
  <c r="AK451" i="6"/>
  <c r="AJ451" i="6"/>
  <c r="AI451" i="6"/>
  <c r="AS450" i="6"/>
  <c r="AR450" i="6"/>
  <c r="AQ450" i="6"/>
  <c r="AP450" i="6"/>
  <c r="AO450" i="6"/>
  <c r="AN450" i="6"/>
  <c r="AM450" i="6"/>
  <c r="AL450" i="6"/>
  <c r="AK450" i="6"/>
  <c r="AJ450" i="6"/>
  <c r="AI450" i="6"/>
  <c r="AS449" i="6"/>
  <c r="AR449" i="6"/>
  <c r="AQ449" i="6"/>
  <c r="AP449" i="6"/>
  <c r="AO449" i="6"/>
  <c r="AN449" i="6"/>
  <c r="AM449" i="6"/>
  <c r="AL449" i="6"/>
  <c r="AK449" i="6"/>
  <c r="AJ449" i="6"/>
  <c r="AI449" i="6"/>
  <c r="AS448" i="6"/>
  <c r="AR448" i="6"/>
  <c r="AQ448" i="6"/>
  <c r="AP448" i="6"/>
  <c r="AO448" i="6"/>
  <c r="AN448" i="6"/>
  <c r="AM448" i="6"/>
  <c r="AL448" i="6"/>
  <c r="AK448" i="6"/>
  <c r="AJ448" i="6"/>
  <c r="AI448" i="6"/>
  <c r="AS447" i="6"/>
  <c r="AR447" i="6"/>
  <c r="AQ447" i="6"/>
  <c r="AP447" i="6"/>
  <c r="AO447" i="6"/>
  <c r="AN447" i="6"/>
  <c r="AM447" i="6"/>
  <c r="AL447" i="6"/>
  <c r="AK447" i="6"/>
  <c r="AJ447" i="6"/>
  <c r="AI447" i="6"/>
  <c r="AS446" i="6"/>
  <c r="AR446" i="6"/>
  <c r="AQ446" i="6"/>
  <c r="AP446" i="6"/>
  <c r="AO446" i="6"/>
  <c r="AN446" i="6"/>
  <c r="AM446" i="6"/>
  <c r="AL446" i="6"/>
  <c r="AK446" i="6"/>
  <c r="AJ446" i="6"/>
  <c r="AI446" i="6"/>
  <c r="AS445" i="6"/>
  <c r="AR445" i="6"/>
  <c r="AQ445" i="6"/>
  <c r="AP445" i="6"/>
  <c r="AO445" i="6"/>
  <c r="AN445" i="6"/>
  <c r="AM445" i="6"/>
  <c r="AL445" i="6"/>
  <c r="AK445" i="6"/>
  <c r="AJ445" i="6"/>
  <c r="AI445" i="6"/>
  <c r="AS444" i="6"/>
  <c r="AR444" i="6"/>
  <c r="AQ444" i="6"/>
  <c r="AP444" i="6"/>
  <c r="AO444" i="6"/>
  <c r="AN444" i="6"/>
  <c r="AM444" i="6"/>
  <c r="AL444" i="6"/>
  <c r="AK444" i="6"/>
  <c r="AJ444" i="6"/>
  <c r="AI444" i="6"/>
  <c r="AS443" i="6"/>
  <c r="AR443" i="6"/>
  <c r="AQ443" i="6"/>
  <c r="AP443" i="6"/>
  <c r="AO443" i="6"/>
  <c r="AN443" i="6"/>
  <c r="AM443" i="6"/>
  <c r="AL443" i="6"/>
  <c r="AK443" i="6"/>
  <c r="AJ443" i="6"/>
  <c r="AI443" i="6"/>
  <c r="AS442" i="6"/>
  <c r="AR442" i="6"/>
  <c r="AQ442" i="6"/>
  <c r="AP442" i="6"/>
  <c r="AO442" i="6"/>
  <c r="AN442" i="6"/>
  <c r="AM442" i="6"/>
  <c r="AL442" i="6"/>
  <c r="AK442" i="6"/>
  <c r="AJ442" i="6"/>
  <c r="AI442" i="6"/>
  <c r="AS441" i="6"/>
  <c r="AR441" i="6"/>
  <c r="AQ441" i="6"/>
  <c r="AP441" i="6"/>
  <c r="AO441" i="6"/>
  <c r="AN441" i="6"/>
  <c r="AM441" i="6"/>
  <c r="AL441" i="6"/>
  <c r="AK441" i="6"/>
  <c r="AJ441" i="6"/>
  <c r="AI441" i="6"/>
  <c r="AS440" i="6"/>
  <c r="AR440" i="6"/>
  <c r="AQ440" i="6"/>
  <c r="AP440" i="6"/>
  <c r="AO440" i="6"/>
  <c r="AN440" i="6"/>
  <c r="AM440" i="6"/>
  <c r="AL440" i="6"/>
  <c r="AK440" i="6"/>
  <c r="AJ440" i="6"/>
  <c r="AI440" i="6"/>
  <c r="AS439" i="6"/>
  <c r="AR439" i="6"/>
  <c r="AQ439" i="6"/>
  <c r="AP439" i="6"/>
  <c r="AO439" i="6"/>
  <c r="AN439" i="6"/>
  <c r="AM439" i="6"/>
  <c r="AL439" i="6"/>
  <c r="AK439" i="6"/>
  <c r="AJ439" i="6"/>
  <c r="AI439" i="6"/>
  <c r="AS438" i="6"/>
  <c r="AR438" i="6"/>
  <c r="AQ438" i="6"/>
  <c r="AP438" i="6"/>
  <c r="AO438" i="6"/>
  <c r="AN438" i="6"/>
  <c r="AM438" i="6"/>
  <c r="AL438" i="6"/>
  <c r="AK438" i="6"/>
  <c r="AJ438" i="6"/>
  <c r="AI438" i="6"/>
  <c r="AS437" i="6"/>
  <c r="AR437" i="6"/>
  <c r="AQ437" i="6"/>
  <c r="AP437" i="6"/>
  <c r="AO437" i="6"/>
  <c r="AN437" i="6"/>
  <c r="AM437" i="6"/>
  <c r="AL437" i="6"/>
  <c r="AK437" i="6"/>
  <c r="AJ437" i="6"/>
  <c r="AI437" i="6"/>
  <c r="AS436" i="6"/>
  <c r="AR436" i="6"/>
  <c r="AQ436" i="6"/>
  <c r="AP436" i="6"/>
  <c r="AO436" i="6"/>
  <c r="AN436" i="6"/>
  <c r="AM436" i="6"/>
  <c r="AL436" i="6"/>
  <c r="AK436" i="6"/>
  <c r="AJ436" i="6"/>
  <c r="AI436" i="6"/>
  <c r="AS435" i="6"/>
  <c r="AR435" i="6"/>
  <c r="AQ435" i="6"/>
  <c r="AP435" i="6"/>
  <c r="AO435" i="6"/>
  <c r="AN435" i="6"/>
  <c r="AM435" i="6"/>
  <c r="AL435" i="6"/>
  <c r="AK435" i="6"/>
  <c r="AJ435" i="6"/>
  <c r="AI435" i="6"/>
  <c r="AS434" i="6"/>
  <c r="AR434" i="6"/>
  <c r="AQ434" i="6"/>
  <c r="AP434" i="6"/>
  <c r="AO434" i="6"/>
  <c r="AN434" i="6"/>
  <c r="AM434" i="6"/>
  <c r="AL434" i="6"/>
  <c r="AK434" i="6"/>
  <c r="AJ434" i="6"/>
  <c r="AI434" i="6"/>
  <c r="AS433" i="6"/>
  <c r="AR433" i="6"/>
  <c r="AQ433" i="6"/>
  <c r="AP433" i="6"/>
  <c r="AO433" i="6"/>
  <c r="AN433" i="6"/>
  <c r="AM433" i="6"/>
  <c r="AL433" i="6"/>
  <c r="AK433" i="6"/>
  <c r="AJ433" i="6"/>
  <c r="AI433" i="6"/>
  <c r="AS432" i="6"/>
  <c r="AR432" i="6"/>
  <c r="AQ432" i="6"/>
  <c r="AP432" i="6"/>
  <c r="AO432" i="6"/>
  <c r="AN432" i="6"/>
  <c r="AM432" i="6"/>
  <c r="AL432" i="6"/>
  <c r="AK432" i="6"/>
  <c r="AJ432" i="6"/>
  <c r="AI432" i="6"/>
  <c r="AS431" i="6"/>
  <c r="AR431" i="6"/>
  <c r="AQ431" i="6"/>
  <c r="AP431" i="6"/>
  <c r="AO431" i="6"/>
  <c r="AN431" i="6"/>
  <c r="AM431" i="6"/>
  <c r="AL431" i="6"/>
  <c r="AK431" i="6"/>
  <c r="AJ431" i="6"/>
  <c r="AI431" i="6"/>
  <c r="AS430" i="6"/>
  <c r="AR430" i="6"/>
  <c r="AQ430" i="6"/>
  <c r="AP430" i="6"/>
  <c r="AO430" i="6"/>
  <c r="AN430" i="6"/>
  <c r="AM430" i="6"/>
  <c r="AL430" i="6"/>
  <c r="AK430" i="6"/>
  <c r="AJ430" i="6"/>
  <c r="AI430" i="6"/>
  <c r="AS429" i="6"/>
  <c r="AR429" i="6"/>
  <c r="AQ429" i="6"/>
  <c r="AP429" i="6"/>
  <c r="AO429" i="6"/>
  <c r="AN429" i="6"/>
  <c r="AM429" i="6"/>
  <c r="AL429" i="6"/>
  <c r="AK429" i="6"/>
  <c r="AJ429" i="6"/>
  <c r="AI429" i="6"/>
  <c r="AS428" i="6"/>
  <c r="AR428" i="6"/>
  <c r="AQ428" i="6"/>
  <c r="AP428" i="6"/>
  <c r="AO428" i="6"/>
  <c r="AN428" i="6"/>
  <c r="AM428" i="6"/>
  <c r="AL428" i="6"/>
  <c r="AK428" i="6"/>
  <c r="AJ428" i="6"/>
  <c r="AI428" i="6"/>
  <c r="AS427" i="6"/>
  <c r="AR427" i="6"/>
  <c r="AQ427" i="6"/>
  <c r="AP427" i="6"/>
  <c r="AO427" i="6"/>
  <c r="AN427" i="6"/>
  <c r="AM427" i="6"/>
  <c r="AL427" i="6"/>
  <c r="AK427" i="6"/>
  <c r="AJ427" i="6"/>
  <c r="AI427" i="6"/>
  <c r="AS426" i="6"/>
  <c r="AR426" i="6"/>
  <c r="AQ426" i="6"/>
  <c r="AP426" i="6"/>
  <c r="AO426" i="6"/>
  <c r="AN426" i="6"/>
  <c r="AM426" i="6"/>
  <c r="AL426" i="6"/>
  <c r="AK426" i="6"/>
  <c r="AJ426" i="6"/>
  <c r="AI426" i="6"/>
  <c r="AS425" i="6"/>
  <c r="AR425" i="6"/>
  <c r="AQ425" i="6"/>
  <c r="AP425" i="6"/>
  <c r="AO425" i="6"/>
  <c r="AN425" i="6"/>
  <c r="AM425" i="6"/>
  <c r="AL425" i="6"/>
  <c r="AK425" i="6"/>
  <c r="AJ425" i="6"/>
  <c r="AI425" i="6"/>
  <c r="AS424" i="6"/>
  <c r="AR424" i="6"/>
  <c r="AQ424" i="6"/>
  <c r="AP424" i="6"/>
  <c r="AO424" i="6"/>
  <c r="AN424" i="6"/>
  <c r="AM424" i="6"/>
  <c r="AL424" i="6"/>
  <c r="AK424" i="6"/>
  <c r="AJ424" i="6"/>
  <c r="AI424" i="6"/>
  <c r="AS423" i="6"/>
  <c r="AR423" i="6"/>
  <c r="AQ423" i="6"/>
  <c r="AP423" i="6"/>
  <c r="AO423" i="6"/>
  <c r="AN423" i="6"/>
  <c r="AM423" i="6"/>
  <c r="AL423" i="6"/>
  <c r="AK423" i="6"/>
  <c r="AJ423" i="6"/>
  <c r="AI423" i="6"/>
  <c r="AS422" i="6"/>
  <c r="AR422" i="6"/>
  <c r="AQ422" i="6"/>
  <c r="AP422" i="6"/>
  <c r="AO422" i="6"/>
  <c r="AN422" i="6"/>
  <c r="AM422" i="6"/>
  <c r="AL422" i="6"/>
  <c r="AK422" i="6"/>
  <c r="AJ422" i="6"/>
  <c r="AI422" i="6"/>
  <c r="AS421" i="6"/>
  <c r="AR421" i="6"/>
  <c r="AQ421" i="6"/>
  <c r="AP421" i="6"/>
  <c r="AO421" i="6"/>
  <c r="AN421" i="6"/>
  <c r="AM421" i="6"/>
  <c r="AL421" i="6"/>
  <c r="AK421" i="6"/>
  <c r="AJ421" i="6"/>
  <c r="AI421" i="6"/>
  <c r="AS420" i="6"/>
  <c r="AR420" i="6"/>
  <c r="AQ420" i="6"/>
  <c r="AP420" i="6"/>
  <c r="AO420" i="6"/>
  <c r="AN420" i="6"/>
  <c r="AM420" i="6"/>
  <c r="AL420" i="6"/>
  <c r="AK420" i="6"/>
  <c r="AJ420" i="6"/>
  <c r="AI420" i="6"/>
  <c r="AS419" i="6"/>
  <c r="AR419" i="6"/>
  <c r="AQ419" i="6"/>
  <c r="AP419" i="6"/>
  <c r="AO419" i="6"/>
  <c r="AN419" i="6"/>
  <c r="AM419" i="6"/>
  <c r="AL419" i="6"/>
  <c r="AK419" i="6"/>
  <c r="AJ419" i="6"/>
  <c r="AI419" i="6"/>
  <c r="AS418" i="6"/>
  <c r="AR418" i="6"/>
  <c r="AQ418" i="6"/>
  <c r="AP418" i="6"/>
  <c r="AO418" i="6"/>
  <c r="AN418" i="6"/>
  <c r="AM418" i="6"/>
  <c r="AL418" i="6"/>
  <c r="AK418" i="6"/>
  <c r="AJ418" i="6"/>
  <c r="AI418" i="6"/>
  <c r="AS417" i="6"/>
  <c r="AR417" i="6"/>
  <c r="AQ417" i="6"/>
  <c r="AP417" i="6"/>
  <c r="AO417" i="6"/>
  <c r="AN417" i="6"/>
  <c r="AM417" i="6"/>
  <c r="AL417" i="6"/>
  <c r="AK417" i="6"/>
  <c r="AJ417" i="6"/>
  <c r="AI417" i="6"/>
  <c r="AS416" i="6"/>
  <c r="AR416" i="6"/>
  <c r="AQ416" i="6"/>
  <c r="AP416" i="6"/>
  <c r="AO416" i="6"/>
  <c r="AN416" i="6"/>
  <c r="AM416" i="6"/>
  <c r="AL416" i="6"/>
  <c r="AK416" i="6"/>
  <c r="AJ416" i="6"/>
  <c r="AI416" i="6"/>
  <c r="AS415" i="6"/>
  <c r="AR415" i="6"/>
  <c r="AQ415" i="6"/>
  <c r="AP415" i="6"/>
  <c r="AO415" i="6"/>
  <c r="AN415" i="6"/>
  <c r="AM415" i="6"/>
  <c r="AL415" i="6"/>
  <c r="AK415" i="6"/>
  <c r="AJ415" i="6"/>
  <c r="AI415" i="6"/>
  <c r="AS414" i="6"/>
  <c r="AR414" i="6"/>
  <c r="AQ414" i="6"/>
  <c r="AP414" i="6"/>
  <c r="AO414" i="6"/>
  <c r="AN414" i="6"/>
  <c r="AM414" i="6"/>
  <c r="AL414" i="6"/>
  <c r="AK414" i="6"/>
  <c r="AJ414" i="6"/>
  <c r="AI414" i="6"/>
  <c r="AS413" i="6"/>
  <c r="AR413" i="6"/>
  <c r="AQ413" i="6"/>
  <c r="AP413" i="6"/>
  <c r="AO413" i="6"/>
  <c r="AN413" i="6"/>
  <c r="AM413" i="6"/>
  <c r="AL413" i="6"/>
  <c r="AK413" i="6"/>
  <c r="AJ413" i="6"/>
  <c r="AI413" i="6"/>
  <c r="AS412" i="6"/>
  <c r="AR412" i="6"/>
  <c r="AQ412" i="6"/>
  <c r="AP412" i="6"/>
  <c r="AO412" i="6"/>
  <c r="AN412" i="6"/>
  <c r="AM412" i="6"/>
  <c r="AL412" i="6"/>
  <c r="AK412" i="6"/>
  <c r="AJ412" i="6"/>
  <c r="AI412" i="6"/>
  <c r="AS411" i="6"/>
  <c r="AR411" i="6"/>
  <c r="AQ411" i="6"/>
  <c r="AP411" i="6"/>
  <c r="AO411" i="6"/>
  <c r="AN411" i="6"/>
  <c r="AM411" i="6"/>
  <c r="AL411" i="6"/>
  <c r="AK411" i="6"/>
  <c r="AJ411" i="6"/>
  <c r="AI411" i="6"/>
  <c r="AS410" i="6"/>
  <c r="AR410" i="6"/>
  <c r="AQ410" i="6"/>
  <c r="AP410" i="6"/>
  <c r="AO410" i="6"/>
  <c r="AN410" i="6"/>
  <c r="AM410" i="6"/>
  <c r="AL410" i="6"/>
  <c r="AK410" i="6"/>
  <c r="AJ410" i="6"/>
  <c r="AI410" i="6"/>
  <c r="AS409" i="6"/>
  <c r="AR409" i="6"/>
  <c r="AQ409" i="6"/>
  <c r="AP409" i="6"/>
  <c r="AO409" i="6"/>
  <c r="AN409" i="6"/>
  <c r="AM409" i="6"/>
  <c r="AL409" i="6"/>
  <c r="AK409" i="6"/>
  <c r="AJ409" i="6"/>
  <c r="AI409" i="6"/>
  <c r="AS408" i="6"/>
  <c r="AR408" i="6"/>
  <c r="AQ408" i="6"/>
  <c r="AP408" i="6"/>
  <c r="AO408" i="6"/>
  <c r="AN408" i="6"/>
  <c r="AM408" i="6"/>
  <c r="AL408" i="6"/>
  <c r="AK408" i="6"/>
  <c r="AJ408" i="6"/>
  <c r="AI408" i="6"/>
  <c r="AS407" i="6"/>
  <c r="AR407" i="6"/>
  <c r="AQ407" i="6"/>
  <c r="AP407" i="6"/>
  <c r="AO407" i="6"/>
  <c r="AN407" i="6"/>
  <c r="AM407" i="6"/>
  <c r="AL407" i="6"/>
  <c r="AK407" i="6"/>
  <c r="AJ407" i="6"/>
  <c r="AI407" i="6"/>
  <c r="AS406" i="6"/>
  <c r="AR406" i="6"/>
  <c r="AQ406" i="6"/>
  <c r="AP406" i="6"/>
  <c r="AO406" i="6"/>
  <c r="AN406" i="6"/>
  <c r="AM406" i="6"/>
  <c r="AL406" i="6"/>
  <c r="AK406" i="6"/>
  <c r="AJ406" i="6"/>
  <c r="AI406" i="6"/>
  <c r="AS405" i="6"/>
  <c r="AR405" i="6"/>
  <c r="AQ405" i="6"/>
  <c r="AP405" i="6"/>
  <c r="AO405" i="6"/>
  <c r="AN405" i="6"/>
  <c r="AM405" i="6"/>
  <c r="AL405" i="6"/>
  <c r="AK405" i="6"/>
  <c r="AJ405" i="6"/>
  <c r="AI405" i="6"/>
  <c r="AS404" i="6"/>
  <c r="AR404" i="6"/>
  <c r="AQ404" i="6"/>
  <c r="AP404" i="6"/>
  <c r="AO404" i="6"/>
  <c r="AN404" i="6"/>
  <c r="AM404" i="6"/>
  <c r="AL404" i="6"/>
  <c r="AK404" i="6"/>
  <c r="AJ404" i="6"/>
  <c r="AI404" i="6"/>
  <c r="AS403" i="6"/>
  <c r="AR403" i="6"/>
  <c r="AQ403" i="6"/>
  <c r="AP403" i="6"/>
  <c r="AO403" i="6"/>
  <c r="AN403" i="6"/>
  <c r="AM403" i="6"/>
  <c r="AL403" i="6"/>
  <c r="AK403" i="6"/>
  <c r="AJ403" i="6"/>
  <c r="AI403" i="6"/>
  <c r="AS402" i="6"/>
  <c r="AR402" i="6"/>
  <c r="AQ402" i="6"/>
  <c r="AP402" i="6"/>
  <c r="AO402" i="6"/>
  <c r="AN402" i="6"/>
  <c r="AM402" i="6"/>
  <c r="AL402" i="6"/>
  <c r="AK402" i="6"/>
  <c r="AJ402" i="6"/>
  <c r="AI402" i="6"/>
  <c r="AS401" i="6"/>
  <c r="AR401" i="6"/>
  <c r="AQ401" i="6"/>
  <c r="AP401" i="6"/>
  <c r="AO401" i="6"/>
  <c r="AN401" i="6"/>
  <c r="AM401" i="6"/>
  <c r="AL401" i="6"/>
  <c r="AK401" i="6"/>
  <c r="AJ401" i="6"/>
  <c r="AI401" i="6"/>
  <c r="AS400" i="6"/>
  <c r="AR400" i="6"/>
  <c r="AQ400" i="6"/>
  <c r="AP400" i="6"/>
  <c r="AO400" i="6"/>
  <c r="AN400" i="6"/>
  <c r="AM400" i="6"/>
  <c r="AL400" i="6"/>
  <c r="AK400" i="6"/>
  <c r="AJ400" i="6"/>
  <c r="AI400" i="6"/>
  <c r="AS399" i="6"/>
  <c r="AR399" i="6"/>
  <c r="AQ399" i="6"/>
  <c r="AP399" i="6"/>
  <c r="AO399" i="6"/>
  <c r="AN399" i="6"/>
  <c r="AM399" i="6"/>
  <c r="AL399" i="6"/>
  <c r="AK399" i="6"/>
  <c r="AJ399" i="6"/>
  <c r="AI399" i="6"/>
  <c r="AS398" i="6"/>
  <c r="AR398" i="6"/>
  <c r="AQ398" i="6"/>
  <c r="AP398" i="6"/>
  <c r="AO398" i="6"/>
  <c r="AN398" i="6"/>
  <c r="AM398" i="6"/>
  <c r="AL398" i="6"/>
  <c r="AK398" i="6"/>
  <c r="AJ398" i="6"/>
  <c r="AI398" i="6"/>
  <c r="AS397" i="6"/>
  <c r="AR397" i="6"/>
  <c r="AQ397" i="6"/>
  <c r="AP397" i="6"/>
  <c r="AO397" i="6"/>
  <c r="AN397" i="6"/>
  <c r="AM397" i="6"/>
  <c r="AL397" i="6"/>
  <c r="AK397" i="6"/>
  <c r="AJ397" i="6"/>
  <c r="AI397" i="6"/>
  <c r="AS396" i="6"/>
  <c r="AR396" i="6"/>
  <c r="AQ396" i="6"/>
  <c r="AP396" i="6"/>
  <c r="AO396" i="6"/>
  <c r="AN396" i="6"/>
  <c r="AM396" i="6"/>
  <c r="AL396" i="6"/>
  <c r="AK396" i="6"/>
  <c r="AJ396" i="6"/>
  <c r="AI396" i="6"/>
  <c r="AS395" i="6"/>
  <c r="AR395" i="6"/>
  <c r="AQ395" i="6"/>
  <c r="AP395" i="6"/>
  <c r="AO395" i="6"/>
  <c r="AN395" i="6"/>
  <c r="AM395" i="6"/>
  <c r="AL395" i="6"/>
  <c r="AK395" i="6"/>
  <c r="AJ395" i="6"/>
  <c r="AI395" i="6"/>
  <c r="AS394" i="6"/>
  <c r="AR394" i="6"/>
  <c r="AQ394" i="6"/>
  <c r="AP394" i="6"/>
  <c r="AO394" i="6"/>
  <c r="AN394" i="6"/>
  <c r="AM394" i="6"/>
  <c r="AL394" i="6"/>
  <c r="AK394" i="6"/>
  <c r="AJ394" i="6"/>
  <c r="AI394" i="6"/>
  <c r="AS393" i="6"/>
  <c r="AR393" i="6"/>
  <c r="AQ393" i="6"/>
  <c r="AP393" i="6"/>
  <c r="AO393" i="6"/>
  <c r="AN393" i="6"/>
  <c r="AM393" i="6"/>
  <c r="AL393" i="6"/>
  <c r="AK393" i="6"/>
  <c r="AJ393" i="6"/>
  <c r="AI393" i="6"/>
  <c r="AS392" i="6"/>
  <c r="AR392" i="6"/>
  <c r="AQ392" i="6"/>
  <c r="AP392" i="6"/>
  <c r="AO392" i="6"/>
  <c r="AN392" i="6"/>
  <c r="AM392" i="6"/>
  <c r="AL392" i="6"/>
  <c r="AK392" i="6"/>
  <c r="AJ392" i="6"/>
  <c r="AI392" i="6"/>
  <c r="AS391" i="6"/>
  <c r="AR391" i="6"/>
  <c r="AQ391" i="6"/>
  <c r="AP391" i="6"/>
  <c r="AO391" i="6"/>
  <c r="AN391" i="6"/>
  <c r="AM391" i="6"/>
  <c r="AL391" i="6"/>
  <c r="AK391" i="6"/>
  <c r="AJ391" i="6"/>
  <c r="AI391" i="6"/>
  <c r="AS390" i="6"/>
  <c r="AR390" i="6"/>
  <c r="AQ390" i="6"/>
  <c r="AP390" i="6"/>
  <c r="AO390" i="6"/>
  <c r="AN390" i="6"/>
  <c r="AM390" i="6"/>
  <c r="AL390" i="6"/>
  <c r="AK390" i="6"/>
  <c r="AJ390" i="6"/>
  <c r="AI390" i="6"/>
  <c r="AS389" i="6"/>
  <c r="AR389" i="6"/>
  <c r="AQ389" i="6"/>
  <c r="AP389" i="6"/>
  <c r="AO389" i="6"/>
  <c r="AN389" i="6"/>
  <c r="AM389" i="6"/>
  <c r="AL389" i="6"/>
  <c r="AK389" i="6"/>
  <c r="AJ389" i="6"/>
  <c r="AI389" i="6"/>
  <c r="AS388" i="6"/>
  <c r="AR388" i="6"/>
  <c r="AQ388" i="6"/>
  <c r="AP388" i="6"/>
  <c r="AO388" i="6"/>
  <c r="AN388" i="6"/>
  <c r="AM388" i="6"/>
  <c r="AL388" i="6"/>
  <c r="AK388" i="6"/>
  <c r="AJ388" i="6"/>
  <c r="AI388" i="6"/>
  <c r="AS387" i="6"/>
  <c r="AR387" i="6"/>
  <c r="AQ387" i="6"/>
  <c r="AP387" i="6"/>
  <c r="AO387" i="6"/>
  <c r="AN387" i="6"/>
  <c r="AM387" i="6"/>
  <c r="AL387" i="6"/>
  <c r="AK387" i="6"/>
  <c r="AJ387" i="6"/>
  <c r="AI387" i="6"/>
  <c r="AS386" i="6"/>
  <c r="AR386" i="6"/>
  <c r="AQ386" i="6"/>
  <c r="AP386" i="6"/>
  <c r="AO386" i="6"/>
  <c r="AN386" i="6"/>
  <c r="AM386" i="6"/>
  <c r="AL386" i="6"/>
  <c r="AK386" i="6"/>
  <c r="AJ386" i="6"/>
  <c r="AI386" i="6"/>
  <c r="AS385" i="6"/>
  <c r="AR385" i="6"/>
  <c r="AQ385" i="6"/>
  <c r="AP385" i="6"/>
  <c r="AO385" i="6"/>
  <c r="AN385" i="6"/>
  <c r="AM385" i="6"/>
  <c r="AL385" i="6"/>
  <c r="AK385" i="6"/>
  <c r="AJ385" i="6"/>
  <c r="AI385" i="6"/>
  <c r="AS384" i="6"/>
  <c r="AR384" i="6"/>
  <c r="AQ384" i="6"/>
  <c r="AP384" i="6"/>
  <c r="AO384" i="6"/>
  <c r="AN384" i="6"/>
  <c r="AM384" i="6"/>
  <c r="AL384" i="6"/>
  <c r="AK384" i="6"/>
  <c r="AJ384" i="6"/>
  <c r="AI384" i="6"/>
  <c r="AS383" i="6"/>
  <c r="AR383" i="6"/>
  <c r="AQ383" i="6"/>
  <c r="AP383" i="6"/>
  <c r="AO383" i="6"/>
  <c r="AN383" i="6"/>
  <c r="AM383" i="6"/>
  <c r="AL383" i="6"/>
  <c r="AK383" i="6"/>
  <c r="AJ383" i="6"/>
  <c r="AI383" i="6"/>
  <c r="AS382" i="6"/>
  <c r="AR382" i="6"/>
  <c r="AQ382" i="6"/>
  <c r="AP382" i="6"/>
  <c r="AO382" i="6"/>
  <c r="AN382" i="6"/>
  <c r="AM382" i="6"/>
  <c r="AL382" i="6"/>
  <c r="AK382" i="6"/>
  <c r="AJ382" i="6"/>
  <c r="AI382" i="6"/>
  <c r="AS381" i="6"/>
  <c r="AR381" i="6"/>
  <c r="AQ381" i="6"/>
  <c r="AP381" i="6"/>
  <c r="AO381" i="6"/>
  <c r="AN381" i="6"/>
  <c r="AM381" i="6"/>
  <c r="AL381" i="6"/>
  <c r="AK381" i="6"/>
  <c r="AJ381" i="6"/>
  <c r="AI381" i="6"/>
  <c r="AS380" i="6"/>
  <c r="AR380" i="6"/>
  <c r="AQ380" i="6"/>
  <c r="AP380" i="6"/>
  <c r="AO380" i="6"/>
  <c r="AN380" i="6"/>
  <c r="AM380" i="6"/>
  <c r="AL380" i="6"/>
  <c r="AK380" i="6"/>
  <c r="AJ380" i="6"/>
  <c r="AI380" i="6"/>
  <c r="AS379" i="6"/>
  <c r="AR379" i="6"/>
  <c r="AQ379" i="6"/>
  <c r="AP379" i="6"/>
  <c r="AO379" i="6"/>
  <c r="AN379" i="6"/>
  <c r="AM379" i="6"/>
  <c r="AL379" i="6"/>
  <c r="AK379" i="6"/>
  <c r="AJ379" i="6"/>
  <c r="AI379" i="6"/>
  <c r="AS378" i="6"/>
  <c r="AR378" i="6"/>
  <c r="AQ378" i="6"/>
  <c r="AP378" i="6"/>
  <c r="AO378" i="6"/>
  <c r="AN378" i="6"/>
  <c r="AM378" i="6"/>
  <c r="AL378" i="6"/>
  <c r="AK378" i="6"/>
  <c r="AJ378" i="6"/>
  <c r="AI378" i="6"/>
  <c r="AS377" i="6"/>
  <c r="AR377" i="6"/>
  <c r="AQ377" i="6"/>
  <c r="AP377" i="6"/>
  <c r="AO377" i="6"/>
  <c r="AN377" i="6"/>
  <c r="AM377" i="6"/>
  <c r="AL377" i="6"/>
  <c r="AK377" i="6"/>
  <c r="AJ377" i="6"/>
  <c r="AI377" i="6"/>
  <c r="AS376" i="6"/>
  <c r="AR376" i="6"/>
  <c r="AQ376" i="6"/>
  <c r="AP376" i="6"/>
  <c r="AO376" i="6"/>
  <c r="AN376" i="6"/>
  <c r="AM376" i="6"/>
  <c r="AL376" i="6"/>
  <c r="AK376" i="6"/>
  <c r="AJ376" i="6"/>
  <c r="AI376" i="6"/>
  <c r="AS375" i="6"/>
  <c r="AR375" i="6"/>
  <c r="AQ375" i="6"/>
  <c r="AP375" i="6"/>
  <c r="AO375" i="6"/>
  <c r="AN375" i="6"/>
  <c r="AM375" i="6"/>
  <c r="AL375" i="6"/>
  <c r="AK375" i="6"/>
  <c r="AJ375" i="6"/>
  <c r="AI375" i="6"/>
  <c r="AS374" i="6"/>
  <c r="AR374" i="6"/>
  <c r="AQ374" i="6"/>
  <c r="AP374" i="6"/>
  <c r="AO374" i="6"/>
  <c r="AN374" i="6"/>
  <c r="AM374" i="6"/>
  <c r="AL374" i="6"/>
  <c r="AK374" i="6"/>
  <c r="AJ374" i="6"/>
  <c r="AI374" i="6"/>
  <c r="AS373" i="6"/>
  <c r="AR373" i="6"/>
  <c r="AQ373" i="6"/>
  <c r="AP373" i="6"/>
  <c r="AO373" i="6"/>
  <c r="AN373" i="6"/>
  <c r="AM373" i="6"/>
  <c r="AL373" i="6"/>
  <c r="AK373" i="6"/>
  <c r="AJ373" i="6"/>
  <c r="AI373" i="6"/>
  <c r="AS372" i="6"/>
  <c r="AR372" i="6"/>
  <c r="AQ372" i="6"/>
  <c r="AP372" i="6"/>
  <c r="AO372" i="6"/>
  <c r="AN372" i="6"/>
  <c r="AM372" i="6"/>
  <c r="AL372" i="6"/>
  <c r="AK372" i="6"/>
  <c r="AJ372" i="6"/>
  <c r="AI372" i="6"/>
  <c r="AS371" i="6"/>
  <c r="AR371" i="6"/>
  <c r="AQ371" i="6"/>
  <c r="AP371" i="6"/>
  <c r="AO371" i="6"/>
  <c r="AN371" i="6"/>
  <c r="AM371" i="6"/>
  <c r="AL371" i="6"/>
  <c r="AK371" i="6"/>
  <c r="AJ371" i="6"/>
  <c r="AI371" i="6"/>
  <c r="AS370" i="6"/>
  <c r="AR370" i="6"/>
  <c r="AQ370" i="6"/>
  <c r="AP370" i="6"/>
  <c r="AO370" i="6"/>
  <c r="AN370" i="6"/>
  <c r="AM370" i="6"/>
  <c r="AL370" i="6"/>
  <c r="AK370" i="6"/>
  <c r="AJ370" i="6"/>
  <c r="AI370" i="6"/>
  <c r="AS369" i="6"/>
  <c r="AR369" i="6"/>
  <c r="AQ369" i="6"/>
  <c r="AP369" i="6"/>
  <c r="AO369" i="6"/>
  <c r="AN369" i="6"/>
  <c r="AM369" i="6"/>
  <c r="AL369" i="6"/>
  <c r="AK369" i="6"/>
  <c r="AJ369" i="6"/>
  <c r="AI369" i="6"/>
  <c r="AS368" i="6"/>
  <c r="AR368" i="6"/>
  <c r="AQ368" i="6"/>
  <c r="AP368" i="6"/>
  <c r="AO368" i="6"/>
  <c r="AN368" i="6"/>
  <c r="AM368" i="6"/>
  <c r="AL368" i="6"/>
  <c r="AK368" i="6"/>
  <c r="AJ368" i="6"/>
  <c r="AI368" i="6"/>
  <c r="AS367" i="6"/>
  <c r="AR367" i="6"/>
  <c r="AQ367" i="6"/>
  <c r="AP367" i="6"/>
  <c r="AO367" i="6"/>
  <c r="AN367" i="6"/>
  <c r="AM367" i="6"/>
  <c r="AL367" i="6"/>
  <c r="AK367" i="6"/>
  <c r="AJ367" i="6"/>
  <c r="AI367" i="6"/>
  <c r="AS366" i="6"/>
  <c r="AR366" i="6"/>
  <c r="AQ366" i="6"/>
  <c r="AP366" i="6"/>
  <c r="AO366" i="6"/>
  <c r="AN366" i="6"/>
  <c r="AM366" i="6"/>
  <c r="AL366" i="6"/>
  <c r="AK366" i="6"/>
  <c r="AJ366" i="6"/>
  <c r="AI366" i="6"/>
  <c r="AS365" i="6"/>
  <c r="AR365" i="6"/>
  <c r="AQ365" i="6"/>
  <c r="AP365" i="6"/>
  <c r="AO365" i="6"/>
  <c r="AN365" i="6"/>
  <c r="AM365" i="6"/>
  <c r="AL365" i="6"/>
  <c r="AK365" i="6"/>
  <c r="AJ365" i="6"/>
  <c r="AI365" i="6"/>
  <c r="AS364" i="6"/>
  <c r="AR364" i="6"/>
  <c r="AQ364" i="6"/>
  <c r="AP364" i="6"/>
  <c r="AO364" i="6"/>
  <c r="AN364" i="6"/>
  <c r="AM364" i="6"/>
  <c r="AL364" i="6"/>
  <c r="AK364" i="6"/>
  <c r="AJ364" i="6"/>
  <c r="AI364" i="6"/>
  <c r="AS363" i="6"/>
  <c r="AR363" i="6"/>
  <c r="AQ363" i="6"/>
  <c r="AP363" i="6"/>
  <c r="AO363" i="6"/>
  <c r="AN363" i="6"/>
  <c r="AM363" i="6"/>
  <c r="AL363" i="6"/>
  <c r="AK363" i="6"/>
  <c r="AJ363" i="6"/>
  <c r="AI363" i="6"/>
  <c r="AS362" i="6"/>
  <c r="AR362" i="6"/>
  <c r="AQ362" i="6"/>
  <c r="AP362" i="6"/>
  <c r="AO362" i="6"/>
  <c r="AN362" i="6"/>
  <c r="AM362" i="6"/>
  <c r="AL362" i="6"/>
  <c r="AK362" i="6"/>
  <c r="AJ362" i="6"/>
  <c r="AI362" i="6"/>
  <c r="AS361" i="6"/>
  <c r="AR361" i="6"/>
  <c r="AQ361" i="6"/>
  <c r="AP361" i="6"/>
  <c r="AO361" i="6"/>
  <c r="AN361" i="6"/>
  <c r="AM361" i="6"/>
  <c r="AL361" i="6"/>
  <c r="AK361" i="6"/>
  <c r="AJ361" i="6"/>
  <c r="AI361" i="6"/>
  <c r="AS360" i="6"/>
  <c r="AR360" i="6"/>
  <c r="AQ360" i="6"/>
  <c r="AP360" i="6"/>
  <c r="AO360" i="6"/>
  <c r="AN360" i="6"/>
  <c r="AM360" i="6"/>
  <c r="AL360" i="6"/>
  <c r="AK360" i="6"/>
  <c r="AJ360" i="6"/>
  <c r="AI360" i="6"/>
  <c r="AS359" i="6"/>
  <c r="AR359" i="6"/>
  <c r="AQ359" i="6"/>
  <c r="AP359" i="6"/>
  <c r="AO359" i="6"/>
  <c r="AN359" i="6"/>
  <c r="AM359" i="6"/>
  <c r="AL359" i="6"/>
  <c r="AK359" i="6"/>
  <c r="AJ359" i="6"/>
  <c r="AI359" i="6"/>
  <c r="AS358" i="6"/>
  <c r="AR358" i="6"/>
  <c r="AQ358" i="6"/>
  <c r="AP358" i="6"/>
  <c r="AO358" i="6"/>
  <c r="AN358" i="6"/>
  <c r="AM358" i="6"/>
  <c r="AL358" i="6"/>
  <c r="AK358" i="6"/>
  <c r="AJ358" i="6"/>
  <c r="AI358" i="6"/>
  <c r="AS357" i="6"/>
  <c r="AR357" i="6"/>
  <c r="AQ357" i="6"/>
  <c r="AP357" i="6"/>
  <c r="AO357" i="6"/>
  <c r="AN357" i="6"/>
  <c r="AM357" i="6"/>
  <c r="AL357" i="6"/>
  <c r="AK357" i="6"/>
  <c r="AJ357" i="6"/>
  <c r="AI357" i="6"/>
  <c r="AS356" i="6"/>
  <c r="AR356" i="6"/>
  <c r="AQ356" i="6"/>
  <c r="AP356" i="6"/>
  <c r="AO356" i="6"/>
  <c r="AN356" i="6"/>
  <c r="AM356" i="6"/>
  <c r="AL356" i="6"/>
  <c r="AK356" i="6"/>
  <c r="AJ356" i="6"/>
  <c r="AI356" i="6"/>
  <c r="AS355" i="6"/>
  <c r="AR355" i="6"/>
  <c r="AQ355" i="6"/>
  <c r="AP355" i="6"/>
  <c r="AO355" i="6"/>
  <c r="AN355" i="6"/>
  <c r="AM355" i="6"/>
  <c r="AL355" i="6"/>
  <c r="AK355" i="6"/>
  <c r="AJ355" i="6"/>
  <c r="AI355" i="6"/>
  <c r="AS354" i="6"/>
  <c r="AR354" i="6"/>
  <c r="AQ354" i="6"/>
  <c r="AP354" i="6"/>
  <c r="AO354" i="6"/>
  <c r="AN354" i="6"/>
  <c r="AM354" i="6"/>
  <c r="AL354" i="6"/>
  <c r="AK354" i="6"/>
  <c r="AJ354" i="6"/>
  <c r="AI354" i="6"/>
  <c r="AS353" i="6"/>
  <c r="AR353" i="6"/>
  <c r="AQ353" i="6"/>
  <c r="AP353" i="6"/>
  <c r="AO353" i="6"/>
  <c r="AN353" i="6"/>
  <c r="AM353" i="6"/>
  <c r="AL353" i="6"/>
  <c r="AK353" i="6"/>
  <c r="AJ353" i="6"/>
  <c r="AI353" i="6"/>
  <c r="AS352" i="6"/>
  <c r="AR352" i="6"/>
  <c r="AQ352" i="6"/>
  <c r="AP352" i="6"/>
  <c r="AO352" i="6"/>
  <c r="AN352" i="6"/>
  <c r="AM352" i="6"/>
  <c r="AL352" i="6"/>
  <c r="AK352" i="6"/>
  <c r="AJ352" i="6"/>
  <c r="AI352" i="6"/>
  <c r="AS351" i="6"/>
  <c r="AR351" i="6"/>
  <c r="AQ351" i="6"/>
  <c r="AP351" i="6"/>
  <c r="AO351" i="6"/>
  <c r="AN351" i="6"/>
  <c r="AM351" i="6"/>
  <c r="AL351" i="6"/>
  <c r="AK351" i="6"/>
  <c r="AJ351" i="6"/>
  <c r="AI351" i="6"/>
  <c r="AS350" i="6"/>
  <c r="AR350" i="6"/>
  <c r="AQ350" i="6"/>
  <c r="AP350" i="6"/>
  <c r="AO350" i="6"/>
  <c r="AN350" i="6"/>
  <c r="AM350" i="6"/>
  <c r="AL350" i="6"/>
  <c r="AK350" i="6"/>
  <c r="AJ350" i="6"/>
  <c r="AI350" i="6"/>
  <c r="AS349" i="6"/>
  <c r="AR349" i="6"/>
  <c r="AQ349" i="6"/>
  <c r="AP349" i="6"/>
  <c r="AO349" i="6"/>
  <c r="AN349" i="6"/>
  <c r="AM349" i="6"/>
  <c r="AL349" i="6"/>
  <c r="AK349" i="6"/>
  <c r="AJ349" i="6"/>
  <c r="AI349" i="6"/>
  <c r="AS348" i="6"/>
  <c r="AR348" i="6"/>
  <c r="AQ348" i="6"/>
  <c r="AP348" i="6"/>
  <c r="AO348" i="6"/>
  <c r="AN348" i="6"/>
  <c r="AM348" i="6"/>
  <c r="AL348" i="6"/>
  <c r="AK348" i="6"/>
  <c r="AJ348" i="6"/>
  <c r="AI348" i="6"/>
  <c r="AS347" i="6"/>
  <c r="AR347" i="6"/>
  <c r="AQ347" i="6"/>
  <c r="AP347" i="6"/>
  <c r="AO347" i="6"/>
  <c r="AN347" i="6"/>
  <c r="AM347" i="6"/>
  <c r="AL347" i="6"/>
  <c r="AK347" i="6"/>
  <c r="AJ347" i="6"/>
  <c r="AI347" i="6"/>
  <c r="AS346" i="6"/>
  <c r="AR346" i="6"/>
  <c r="AQ346" i="6"/>
  <c r="AP346" i="6"/>
  <c r="AO346" i="6"/>
  <c r="AN346" i="6"/>
  <c r="AM346" i="6"/>
  <c r="AL346" i="6"/>
  <c r="AK346" i="6"/>
  <c r="AJ346" i="6"/>
  <c r="AI346" i="6"/>
  <c r="AS345" i="6"/>
  <c r="AR345" i="6"/>
  <c r="AQ345" i="6"/>
  <c r="AP345" i="6"/>
  <c r="AO345" i="6"/>
  <c r="AN345" i="6"/>
  <c r="AM345" i="6"/>
  <c r="AL345" i="6"/>
  <c r="AK345" i="6"/>
  <c r="AJ345" i="6"/>
  <c r="AI345" i="6"/>
  <c r="AS344" i="6"/>
  <c r="AR344" i="6"/>
  <c r="AQ344" i="6"/>
  <c r="AP344" i="6"/>
  <c r="AO344" i="6"/>
  <c r="AN344" i="6"/>
  <c r="AM344" i="6"/>
  <c r="AL344" i="6"/>
  <c r="AK344" i="6"/>
  <c r="AJ344" i="6"/>
  <c r="AI344" i="6"/>
  <c r="AS343" i="6"/>
  <c r="AR343" i="6"/>
  <c r="AQ343" i="6"/>
  <c r="AP343" i="6"/>
  <c r="AO343" i="6"/>
  <c r="AN343" i="6"/>
  <c r="AM343" i="6"/>
  <c r="AL343" i="6"/>
  <c r="AK343" i="6"/>
  <c r="AJ343" i="6"/>
  <c r="AI343" i="6"/>
  <c r="AS342" i="6"/>
  <c r="AR342" i="6"/>
  <c r="AQ342" i="6"/>
  <c r="AP342" i="6"/>
  <c r="AO342" i="6"/>
  <c r="AN342" i="6"/>
  <c r="AM342" i="6"/>
  <c r="AL342" i="6"/>
  <c r="AK342" i="6"/>
  <c r="AJ342" i="6"/>
  <c r="AI342" i="6"/>
  <c r="AS341" i="6"/>
  <c r="AR341" i="6"/>
  <c r="AQ341" i="6"/>
  <c r="AP341" i="6"/>
  <c r="AO341" i="6"/>
  <c r="AN341" i="6"/>
  <c r="AM341" i="6"/>
  <c r="AL341" i="6"/>
  <c r="AK341" i="6"/>
  <c r="AJ341" i="6"/>
  <c r="AI341" i="6"/>
  <c r="AS340" i="6"/>
  <c r="AR340" i="6"/>
  <c r="AQ340" i="6"/>
  <c r="AP340" i="6"/>
  <c r="AO340" i="6"/>
  <c r="AN340" i="6"/>
  <c r="AM340" i="6"/>
  <c r="AL340" i="6"/>
  <c r="AK340" i="6"/>
  <c r="AJ340" i="6"/>
  <c r="AI340" i="6"/>
  <c r="AS339" i="6"/>
  <c r="AR339" i="6"/>
  <c r="AQ339" i="6"/>
  <c r="AP339" i="6"/>
  <c r="AO339" i="6"/>
  <c r="AN339" i="6"/>
  <c r="AM339" i="6"/>
  <c r="AL339" i="6"/>
  <c r="AK339" i="6"/>
  <c r="AJ339" i="6"/>
  <c r="AI339" i="6"/>
  <c r="AS338" i="6"/>
  <c r="AR338" i="6"/>
  <c r="AQ338" i="6"/>
  <c r="AP338" i="6"/>
  <c r="AO338" i="6"/>
  <c r="AN338" i="6"/>
  <c r="AM338" i="6"/>
  <c r="AL338" i="6"/>
  <c r="AK338" i="6"/>
  <c r="AJ338" i="6"/>
  <c r="AI338" i="6"/>
  <c r="AS337" i="6"/>
  <c r="AR337" i="6"/>
  <c r="AQ337" i="6"/>
  <c r="AP337" i="6"/>
  <c r="AO337" i="6"/>
  <c r="AN337" i="6"/>
  <c r="AM337" i="6"/>
  <c r="AL337" i="6"/>
  <c r="AK337" i="6"/>
  <c r="AJ337" i="6"/>
  <c r="AI337" i="6"/>
  <c r="AS336" i="6"/>
  <c r="AR336" i="6"/>
  <c r="AQ336" i="6"/>
  <c r="AP336" i="6"/>
  <c r="AO336" i="6"/>
  <c r="AN336" i="6"/>
  <c r="AM336" i="6"/>
  <c r="AL336" i="6"/>
  <c r="AK336" i="6"/>
  <c r="AJ336" i="6"/>
  <c r="AI336" i="6"/>
  <c r="AS335" i="6"/>
  <c r="AR335" i="6"/>
  <c r="AQ335" i="6"/>
  <c r="AP335" i="6"/>
  <c r="AO335" i="6"/>
  <c r="AN335" i="6"/>
  <c r="AM335" i="6"/>
  <c r="AL335" i="6"/>
  <c r="AK335" i="6"/>
  <c r="AJ335" i="6"/>
  <c r="AI335" i="6"/>
  <c r="AS334" i="6"/>
  <c r="AR334" i="6"/>
  <c r="AQ334" i="6"/>
  <c r="AP334" i="6"/>
  <c r="AO334" i="6"/>
  <c r="AN334" i="6"/>
  <c r="AM334" i="6"/>
  <c r="AL334" i="6"/>
  <c r="AK334" i="6"/>
  <c r="AJ334" i="6"/>
  <c r="AI334" i="6"/>
  <c r="AS333" i="6"/>
  <c r="AR333" i="6"/>
  <c r="AQ333" i="6"/>
  <c r="AP333" i="6"/>
  <c r="AO333" i="6"/>
  <c r="AN333" i="6"/>
  <c r="AM333" i="6"/>
  <c r="AL333" i="6"/>
  <c r="AK333" i="6"/>
  <c r="AJ333" i="6"/>
  <c r="AI333" i="6"/>
  <c r="AS332" i="6"/>
  <c r="AR332" i="6"/>
  <c r="AQ332" i="6"/>
  <c r="AP332" i="6"/>
  <c r="AO332" i="6"/>
  <c r="AN332" i="6"/>
  <c r="AM332" i="6"/>
  <c r="AL332" i="6"/>
  <c r="AK332" i="6"/>
  <c r="AJ332" i="6"/>
  <c r="AI332" i="6"/>
  <c r="AS331" i="6"/>
  <c r="AR331" i="6"/>
  <c r="AQ331" i="6"/>
  <c r="AP331" i="6"/>
  <c r="AO331" i="6"/>
  <c r="AN331" i="6"/>
  <c r="AM331" i="6"/>
  <c r="AL331" i="6"/>
  <c r="AK331" i="6"/>
  <c r="AJ331" i="6"/>
  <c r="AI331" i="6"/>
  <c r="AS330" i="6"/>
  <c r="AR330" i="6"/>
  <c r="AQ330" i="6"/>
  <c r="AP330" i="6"/>
  <c r="AO330" i="6"/>
  <c r="AN330" i="6"/>
  <c r="AM330" i="6"/>
  <c r="AL330" i="6"/>
  <c r="AK330" i="6"/>
  <c r="AJ330" i="6"/>
  <c r="AI330" i="6"/>
  <c r="AS329" i="6"/>
  <c r="AR329" i="6"/>
  <c r="AQ329" i="6"/>
  <c r="AP329" i="6"/>
  <c r="AO329" i="6"/>
  <c r="AN329" i="6"/>
  <c r="AM329" i="6"/>
  <c r="AL329" i="6"/>
  <c r="AK329" i="6"/>
  <c r="AJ329" i="6"/>
  <c r="AI329" i="6"/>
  <c r="AS328" i="6"/>
  <c r="AR328" i="6"/>
  <c r="AQ328" i="6"/>
  <c r="AP328" i="6"/>
  <c r="AO328" i="6"/>
  <c r="AN328" i="6"/>
  <c r="AM328" i="6"/>
  <c r="AL328" i="6"/>
  <c r="AK328" i="6"/>
  <c r="AJ328" i="6"/>
  <c r="AI328" i="6"/>
  <c r="AS327" i="6"/>
  <c r="AR327" i="6"/>
  <c r="AQ327" i="6"/>
  <c r="AP327" i="6"/>
  <c r="AO327" i="6"/>
  <c r="AN327" i="6"/>
  <c r="AM327" i="6"/>
  <c r="AL327" i="6"/>
  <c r="AK327" i="6"/>
  <c r="AJ327" i="6"/>
  <c r="AI327" i="6"/>
  <c r="AS326" i="6"/>
  <c r="AR326" i="6"/>
  <c r="AQ326" i="6"/>
  <c r="AP326" i="6"/>
  <c r="AO326" i="6"/>
  <c r="AN326" i="6"/>
  <c r="AM326" i="6"/>
  <c r="AL326" i="6"/>
  <c r="AK326" i="6"/>
  <c r="AJ326" i="6"/>
  <c r="AI326" i="6"/>
  <c r="AS325" i="6"/>
  <c r="AR325" i="6"/>
  <c r="AQ325" i="6"/>
  <c r="AP325" i="6"/>
  <c r="AO325" i="6"/>
  <c r="AN325" i="6"/>
  <c r="AM325" i="6"/>
  <c r="AL325" i="6"/>
  <c r="AK325" i="6"/>
  <c r="AJ325" i="6"/>
  <c r="AI325" i="6"/>
  <c r="AS324" i="6"/>
  <c r="AR324" i="6"/>
  <c r="AQ324" i="6"/>
  <c r="AP324" i="6"/>
  <c r="AO324" i="6"/>
  <c r="AN324" i="6"/>
  <c r="AM324" i="6"/>
  <c r="AL324" i="6"/>
  <c r="AK324" i="6"/>
  <c r="AJ324" i="6"/>
  <c r="AI324" i="6"/>
  <c r="AS323" i="6"/>
  <c r="AR323" i="6"/>
  <c r="AQ323" i="6"/>
  <c r="AP323" i="6"/>
  <c r="AO323" i="6"/>
  <c r="AN323" i="6"/>
  <c r="AM323" i="6"/>
  <c r="AL323" i="6"/>
  <c r="AK323" i="6"/>
  <c r="AJ323" i="6"/>
  <c r="AI323" i="6"/>
  <c r="AS322" i="6"/>
  <c r="AR322" i="6"/>
  <c r="AQ322" i="6"/>
  <c r="AP322" i="6"/>
  <c r="AO322" i="6"/>
  <c r="AN322" i="6"/>
  <c r="AM322" i="6"/>
  <c r="AL322" i="6"/>
  <c r="AK322" i="6"/>
  <c r="AJ322" i="6"/>
  <c r="AI322" i="6"/>
  <c r="AS321" i="6"/>
  <c r="AR321" i="6"/>
  <c r="AQ321" i="6"/>
  <c r="AP321" i="6"/>
  <c r="AO321" i="6"/>
  <c r="AN321" i="6"/>
  <c r="AM321" i="6"/>
  <c r="AL321" i="6"/>
  <c r="AK321" i="6"/>
  <c r="AJ321" i="6"/>
  <c r="AI321" i="6"/>
  <c r="AS320" i="6"/>
  <c r="AR320" i="6"/>
  <c r="AQ320" i="6"/>
  <c r="AP320" i="6"/>
  <c r="AO320" i="6"/>
  <c r="AN320" i="6"/>
  <c r="AM320" i="6"/>
  <c r="AL320" i="6"/>
  <c r="AK320" i="6"/>
  <c r="AJ320" i="6"/>
  <c r="AI320" i="6"/>
  <c r="AS319" i="6"/>
  <c r="AR319" i="6"/>
  <c r="AQ319" i="6"/>
  <c r="AP319" i="6"/>
  <c r="AO319" i="6"/>
  <c r="AN319" i="6"/>
  <c r="AM319" i="6"/>
  <c r="AL319" i="6"/>
  <c r="AK319" i="6"/>
  <c r="AJ319" i="6"/>
  <c r="AI319" i="6"/>
  <c r="AS318" i="6"/>
  <c r="AR318" i="6"/>
  <c r="AQ318" i="6"/>
  <c r="AP318" i="6"/>
  <c r="AO318" i="6"/>
  <c r="AN318" i="6"/>
  <c r="AM318" i="6"/>
  <c r="AL318" i="6"/>
  <c r="AK318" i="6"/>
  <c r="AJ318" i="6"/>
  <c r="AI318" i="6"/>
  <c r="AS317" i="6"/>
  <c r="AR317" i="6"/>
  <c r="AQ317" i="6"/>
  <c r="AP317" i="6"/>
  <c r="AO317" i="6"/>
  <c r="AN317" i="6"/>
  <c r="AM317" i="6"/>
  <c r="AL317" i="6"/>
  <c r="AK317" i="6"/>
  <c r="AJ317" i="6"/>
  <c r="AI317" i="6"/>
  <c r="AS316" i="6"/>
  <c r="AR316" i="6"/>
  <c r="AQ316" i="6"/>
  <c r="AP316" i="6"/>
  <c r="AO316" i="6"/>
  <c r="AN316" i="6"/>
  <c r="AM316" i="6"/>
  <c r="AL316" i="6"/>
  <c r="AK316" i="6"/>
  <c r="AJ316" i="6"/>
  <c r="AI316" i="6"/>
  <c r="AS315" i="6"/>
  <c r="AR315" i="6"/>
  <c r="AQ315" i="6"/>
  <c r="AP315" i="6"/>
  <c r="AO315" i="6"/>
  <c r="AN315" i="6"/>
  <c r="AM315" i="6"/>
  <c r="AL315" i="6"/>
  <c r="AK315" i="6"/>
  <c r="AJ315" i="6"/>
  <c r="AI315" i="6"/>
  <c r="AS314" i="6"/>
  <c r="AR314" i="6"/>
  <c r="AQ314" i="6"/>
  <c r="AP314" i="6"/>
  <c r="AO314" i="6"/>
  <c r="AN314" i="6"/>
  <c r="AM314" i="6"/>
  <c r="AL314" i="6"/>
  <c r="AK314" i="6"/>
  <c r="AJ314" i="6"/>
  <c r="AI314" i="6"/>
  <c r="AS313" i="6"/>
  <c r="AR313" i="6"/>
  <c r="AQ313" i="6"/>
  <c r="AP313" i="6"/>
  <c r="AO313" i="6"/>
  <c r="AN313" i="6"/>
  <c r="AM313" i="6"/>
  <c r="AL313" i="6"/>
  <c r="AK313" i="6"/>
  <c r="AJ313" i="6"/>
  <c r="AI313" i="6"/>
  <c r="AS312" i="6"/>
  <c r="AR312" i="6"/>
  <c r="AQ312" i="6"/>
  <c r="AP312" i="6"/>
  <c r="AO312" i="6"/>
  <c r="AN312" i="6"/>
  <c r="AM312" i="6"/>
  <c r="AL312" i="6"/>
  <c r="AK312" i="6"/>
  <c r="AJ312" i="6"/>
  <c r="AI312" i="6"/>
  <c r="AS311" i="6"/>
  <c r="AR311" i="6"/>
  <c r="AQ311" i="6"/>
  <c r="AP311" i="6"/>
  <c r="AO311" i="6"/>
  <c r="AN311" i="6"/>
  <c r="AM311" i="6"/>
  <c r="AL311" i="6"/>
  <c r="AK311" i="6"/>
  <c r="AJ311" i="6"/>
  <c r="AI311" i="6"/>
  <c r="AS310" i="6"/>
  <c r="AR310" i="6"/>
  <c r="AQ310" i="6"/>
  <c r="AP310" i="6"/>
  <c r="AO310" i="6"/>
  <c r="AN310" i="6"/>
  <c r="AM310" i="6"/>
  <c r="AL310" i="6"/>
  <c r="AK310" i="6"/>
  <c r="AJ310" i="6"/>
  <c r="AI310" i="6"/>
  <c r="AS309" i="6"/>
  <c r="AR309" i="6"/>
  <c r="AQ309" i="6"/>
  <c r="AP309" i="6"/>
  <c r="AO309" i="6"/>
  <c r="AN309" i="6"/>
  <c r="AM309" i="6"/>
  <c r="AL309" i="6"/>
  <c r="AK309" i="6"/>
  <c r="AJ309" i="6"/>
  <c r="AI309" i="6"/>
  <c r="AS308" i="6"/>
  <c r="AR308" i="6"/>
  <c r="AQ308" i="6"/>
  <c r="AP308" i="6"/>
  <c r="AO308" i="6"/>
  <c r="AN308" i="6"/>
  <c r="AM308" i="6"/>
  <c r="AL308" i="6"/>
  <c r="AK308" i="6"/>
  <c r="AJ308" i="6"/>
  <c r="AI308" i="6"/>
  <c r="AS307" i="6"/>
  <c r="AR307" i="6"/>
  <c r="AQ307" i="6"/>
  <c r="AP307" i="6"/>
  <c r="AO307" i="6"/>
  <c r="AN307" i="6"/>
  <c r="AM307" i="6"/>
  <c r="AL307" i="6"/>
  <c r="AK307" i="6"/>
  <c r="AJ307" i="6"/>
  <c r="AI307" i="6"/>
  <c r="AS306" i="6"/>
  <c r="AR306" i="6"/>
  <c r="AQ306" i="6"/>
  <c r="AP306" i="6"/>
  <c r="AO306" i="6"/>
  <c r="AN306" i="6"/>
  <c r="AM306" i="6"/>
  <c r="AL306" i="6"/>
  <c r="AK306" i="6"/>
  <c r="AJ306" i="6"/>
  <c r="AI306" i="6"/>
  <c r="AS305" i="6"/>
  <c r="AR305" i="6"/>
  <c r="AQ305" i="6"/>
  <c r="AP305" i="6"/>
  <c r="AO305" i="6"/>
  <c r="AN305" i="6"/>
  <c r="AM305" i="6"/>
  <c r="AL305" i="6"/>
  <c r="AK305" i="6"/>
  <c r="AJ305" i="6"/>
  <c r="AI305" i="6"/>
  <c r="AS304" i="6"/>
  <c r="AR304" i="6"/>
  <c r="AQ304" i="6"/>
  <c r="AP304" i="6"/>
  <c r="AO304" i="6"/>
  <c r="AN304" i="6"/>
  <c r="AM304" i="6"/>
  <c r="AL304" i="6"/>
  <c r="AK304" i="6"/>
  <c r="AJ304" i="6"/>
  <c r="AI304" i="6"/>
  <c r="AS303" i="6"/>
  <c r="AR303" i="6"/>
  <c r="AQ303" i="6"/>
  <c r="AP303" i="6"/>
  <c r="AO303" i="6"/>
  <c r="AN303" i="6"/>
  <c r="AM303" i="6"/>
  <c r="AL303" i="6"/>
  <c r="AK303" i="6"/>
  <c r="AJ303" i="6"/>
  <c r="AI303" i="6"/>
  <c r="AS302" i="6"/>
  <c r="AR302" i="6"/>
  <c r="AQ302" i="6"/>
  <c r="AP302" i="6"/>
  <c r="AO302" i="6"/>
  <c r="AN302" i="6"/>
  <c r="AM302" i="6"/>
  <c r="AL302" i="6"/>
  <c r="AK302" i="6"/>
  <c r="AJ302" i="6"/>
  <c r="AI302" i="6"/>
  <c r="AS301" i="6"/>
  <c r="AR301" i="6"/>
  <c r="AQ301" i="6"/>
  <c r="AP301" i="6"/>
  <c r="AO301" i="6"/>
  <c r="AN301" i="6"/>
  <c r="AM301" i="6"/>
  <c r="AL301" i="6"/>
  <c r="AK301" i="6"/>
  <c r="AJ301" i="6"/>
  <c r="AI301" i="6"/>
  <c r="AS300" i="6"/>
  <c r="AR300" i="6"/>
  <c r="AQ300" i="6"/>
  <c r="AP300" i="6"/>
  <c r="AO300" i="6"/>
  <c r="AN300" i="6"/>
  <c r="AM300" i="6"/>
  <c r="AL300" i="6"/>
  <c r="AK300" i="6"/>
  <c r="AJ300" i="6"/>
  <c r="AI300" i="6"/>
  <c r="AS299" i="6"/>
  <c r="AR299" i="6"/>
  <c r="AQ299" i="6"/>
  <c r="AP299" i="6"/>
  <c r="AO299" i="6"/>
  <c r="AN299" i="6"/>
  <c r="AM299" i="6"/>
  <c r="AL299" i="6"/>
  <c r="AK299" i="6"/>
  <c r="AJ299" i="6"/>
  <c r="AI299" i="6"/>
  <c r="AS298" i="6"/>
  <c r="AR298" i="6"/>
  <c r="AQ298" i="6"/>
  <c r="AP298" i="6"/>
  <c r="AO298" i="6"/>
  <c r="AN298" i="6"/>
  <c r="AM298" i="6"/>
  <c r="AL298" i="6"/>
  <c r="AK298" i="6"/>
  <c r="AJ298" i="6"/>
  <c r="AI298" i="6"/>
  <c r="AS297" i="6"/>
  <c r="AR297" i="6"/>
  <c r="AQ297" i="6"/>
  <c r="AP297" i="6"/>
  <c r="AO297" i="6"/>
  <c r="AN297" i="6"/>
  <c r="AM297" i="6"/>
  <c r="AL297" i="6"/>
  <c r="AK297" i="6"/>
  <c r="AJ297" i="6"/>
  <c r="AI297" i="6"/>
  <c r="AS296" i="6"/>
  <c r="AR296" i="6"/>
  <c r="AQ296" i="6"/>
  <c r="AP296" i="6"/>
  <c r="AO296" i="6"/>
  <c r="AN296" i="6"/>
  <c r="AM296" i="6"/>
  <c r="AL296" i="6"/>
  <c r="AK296" i="6"/>
  <c r="AJ296" i="6"/>
  <c r="AI296" i="6"/>
  <c r="AS295" i="6"/>
  <c r="AR295" i="6"/>
  <c r="AQ295" i="6"/>
  <c r="AP295" i="6"/>
  <c r="AO295" i="6"/>
  <c r="AN295" i="6"/>
  <c r="AM295" i="6"/>
  <c r="AL295" i="6"/>
  <c r="AK295" i="6"/>
  <c r="AJ295" i="6"/>
  <c r="AI295" i="6"/>
  <c r="AS294" i="6"/>
  <c r="AR294" i="6"/>
  <c r="AQ294" i="6"/>
  <c r="AP294" i="6"/>
  <c r="AO294" i="6"/>
  <c r="AN294" i="6"/>
  <c r="AM294" i="6"/>
  <c r="AL294" i="6"/>
  <c r="AK294" i="6"/>
  <c r="AJ294" i="6"/>
  <c r="AI294" i="6"/>
  <c r="AS293" i="6"/>
  <c r="AR293" i="6"/>
  <c r="AQ293" i="6"/>
  <c r="AP293" i="6"/>
  <c r="AO293" i="6"/>
  <c r="AN293" i="6"/>
  <c r="AM293" i="6"/>
  <c r="AL293" i="6"/>
  <c r="AK293" i="6"/>
  <c r="AJ293" i="6"/>
  <c r="AI293" i="6"/>
  <c r="AS292" i="6"/>
  <c r="AR292" i="6"/>
  <c r="AQ292" i="6"/>
  <c r="AP292" i="6"/>
  <c r="AO292" i="6"/>
  <c r="AN292" i="6"/>
  <c r="AM292" i="6"/>
  <c r="AL292" i="6"/>
  <c r="AK292" i="6"/>
  <c r="AJ292" i="6"/>
  <c r="AI292" i="6"/>
  <c r="AS291" i="6"/>
  <c r="AR291" i="6"/>
  <c r="AQ291" i="6"/>
  <c r="AP291" i="6"/>
  <c r="AO291" i="6"/>
  <c r="AN291" i="6"/>
  <c r="AM291" i="6"/>
  <c r="AL291" i="6"/>
  <c r="AK291" i="6"/>
  <c r="AJ291" i="6"/>
  <c r="AI291" i="6"/>
  <c r="AS290" i="6"/>
  <c r="AR290" i="6"/>
  <c r="AQ290" i="6"/>
  <c r="AP290" i="6"/>
  <c r="AO290" i="6"/>
  <c r="AN290" i="6"/>
  <c r="AM290" i="6"/>
  <c r="AL290" i="6"/>
  <c r="AK290" i="6"/>
  <c r="AJ290" i="6"/>
  <c r="AI290" i="6"/>
  <c r="AS289" i="6"/>
  <c r="AR289" i="6"/>
  <c r="AQ289" i="6"/>
  <c r="AP289" i="6"/>
  <c r="AO289" i="6"/>
  <c r="AN289" i="6"/>
  <c r="AM289" i="6"/>
  <c r="AL289" i="6"/>
  <c r="AK289" i="6"/>
  <c r="AJ289" i="6"/>
  <c r="AI289" i="6"/>
  <c r="AS288" i="6"/>
  <c r="AR288" i="6"/>
  <c r="AQ288" i="6"/>
  <c r="AP288" i="6"/>
  <c r="AO288" i="6"/>
  <c r="AN288" i="6"/>
  <c r="AM288" i="6"/>
  <c r="AL288" i="6"/>
  <c r="AK288" i="6"/>
  <c r="AJ288" i="6"/>
  <c r="AI288" i="6"/>
  <c r="AS287" i="6"/>
  <c r="AR287" i="6"/>
  <c r="AQ287" i="6"/>
  <c r="AP287" i="6"/>
  <c r="AO287" i="6"/>
  <c r="AN287" i="6"/>
  <c r="AM287" i="6"/>
  <c r="AL287" i="6"/>
  <c r="AK287" i="6"/>
  <c r="AJ287" i="6"/>
  <c r="AI287" i="6"/>
  <c r="AS286" i="6"/>
  <c r="AR286" i="6"/>
  <c r="AQ286" i="6"/>
  <c r="AP286" i="6"/>
  <c r="AO286" i="6"/>
  <c r="AN286" i="6"/>
  <c r="AM286" i="6"/>
  <c r="AL286" i="6"/>
  <c r="AK286" i="6"/>
  <c r="AJ286" i="6"/>
  <c r="AI286" i="6"/>
  <c r="AS285" i="6"/>
  <c r="AR285" i="6"/>
  <c r="AQ285" i="6"/>
  <c r="AP285" i="6"/>
  <c r="AO285" i="6"/>
  <c r="AN285" i="6"/>
  <c r="AM285" i="6"/>
  <c r="AL285" i="6"/>
  <c r="AK285" i="6"/>
  <c r="AJ285" i="6"/>
  <c r="AI285" i="6"/>
  <c r="AS284" i="6"/>
  <c r="AR284" i="6"/>
  <c r="AQ284" i="6"/>
  <c r="AP284" i="6"/>
  <c r="AO284" i="6"/>
  <c r="AN284" i="6"/>
  <c r="AM284" i="6"/>
  <c r="AL284" i="6"/>
  <c r="AK284" i="6"/>
  <c r="AJ284" i="6"/>
  <c r="AI284" i="6"/>
  <c r="AS283" i="6"/>
  <c r="AR283" i="6"/>
  <c r="AQ283" i="6"/>
  <c r="AP283" i="6"/>
  <c r="AO283" i="6"/>
  <c r="AN283" i="6"/>
  <c r="AM283" i="6"/>
  <c r="AL283" i="6"/>
  <c r="AK283" i="6"/>
  <c r="AJ283" i="6"/>
  <c r="AI283" i="6"/>
  <c r="AS282" i="6"/>
  <c r="AR282" i="6"/>
  <c r="AQ282" i="6"/>
  <c r="AP282" i="6"/>
  <c r="AO282" i="6"/>
  <c r="AN282" i="6"/>
  <c r="AM282" i="6"/>
  <c r="AL282" i="6"/>
  <c r="AK282" i="6"/>
  <c r="AJ282" i="6"/>
  <c r="AI282" i="6"/>
  <c r="AS281" i="6"/>
  <c r="AR281" i="6"/>
  <c r="AQ281" i="6"/>
  <c r="AP281" i="6"/>
  <c r="AO281" i="6"/>
  <c r="AN281" i="6"/>
  <c r="AM281" i="6"/>
  <c r="AL281" i="6"/>
  <c r="AK281" i="6"/>
  <c r="AJ281" i="6"/>
  <c r="AI281" i="6"/>
  <c r="AS280" i="6"/>
  <c r="AR280" i="6"/>
  <c r="AQ280" i="6"/>
  <c r="AP280" i="6"/>
  <c r="AO280" i="6"/>
  <c r="AN280" i="6"/>
  <c r="AM280" i="6"/>
  <c r="AL280" i="6"/>
  <c r="AK280" i="6"/>
  <c r="AJ280" i="6"/>
  <c r="AI280" i="6"/>
  <c r="AS279" i="6"/>
  <c r="AR279" i="6"/>
  <c r="AQ279" i="6"/>
  <c r="AP279" i="6"/>
  <c r="AO279" i="6"/>
  <c r="AN279" i="6"/>
  <c r="AM279" i="6"/>
  <c r="AL279" i="6"/>
  <c r="AK279" i="6"/>
  <c r="AJ279" i="6"/>
  <c r="AI279" i="6"/>
  <c r="AS278" i="6"/>
  <c r="AR278" i="6"/>
  <c r="AQ278" i="6"/>
  <c r="AP278" i="6"/>
  <c r="AO278" i="6"/>
  <c r="AN278" i="6"/>
  <c r="AM278" i="6"/>
  <c r="AL278" i="6"/>
  <c r="AK278" i="6"/>
  <c r="AJ278" i="6"/>
  <c r="AI278" i="6"/>
  <c r="AS277" i="6"/>
  <c r="AR277" i="6"/>
  <c r="AQ277" i="6"/>
  <c r="AP277" i="6"/>
  <c r="AO277" i="6"/>
  <c r="AN277" i="6"/>
  <c r="AM277" i="6"/>
  <c r="AL277" i="6"/>
  <c r="AK277" i="6"/>
  <c r="AJ277" i="6"/>
  <c r="AI277" i="6"/>
  <c r="AS276" i="6"/>
  <c r="AR276" i="6"/>
  <c r="AQ276" i="6"/>
  <c r="AP276" i="6"/>
  <c r="AO276" i="6"/>
  <c r="AN276" i="6"/>
  <c r="AM276" i="6"/>
  <c r="AL276" i="6"/>
  <c r="AK276" i="6"/>
  <c r="AJ276" i="6"/>
  <c r="AI276" i="6"/>
  <c r="AS275" i="6"/>
  <c r="AR275" i="6"/>
  <c r="AQ275" i="6"/>
  <c r="AP275" i="6"/>
  <c r="AO275" i="6"/>
  <c r="AN275" i="6"/>
  <c r="AM275" i="6"/>
  <c r="AL275" i="6"/>
  <c r="AK275" i="6"/>
  <c r="AJ275" i="6"/>
  <c r="AI275" i="6"/>
  <c r="AS274" i="6"/>
  <c r="AR274" i="6"/>
  <c r="AQ274" i="6"/>
  <c r="AP274" i="6"/>
  <c r="AO274" i="6"/>
  <c r="AN274" i="6"/>
  <c r="AM274" i="6"/>
  <c r="AL274" i="6"/>
  <c r="AK274" i="6"/>
  <c r="AJ274" i="6"/>
  <c r="AI274" i="6"/>
  <c r="AS273" i="6"/>
  <c r="AR273" i="6"/>
  <c r="AQ273" i="6"/>
  <c r="AP273" i="6"/>
  <c r="AO273" i="6"/>
  <c r="AN273" i="6"/>
  <c r="AM273" i="6"/>
  <c r="AL273" i="6"/>
  <c r="AK273" i="6"/>
  <c r="AJ273" i="6"/>
  <c r="AI273" i="6"/>
  <c r="AS272" i="6"/>
  <c r="AR272" i="6"/>
  <c r="AQ272" i="6"/>
  <c r="AP272" i="6"/>
  <c r="AO272" i="6"/>
  <c r="AN272" i="6"/>
  <c r="AM272" i="6"/>
  <c r="AL272" i="6"/>
  <c r="AK272" i="6"/>
  <c r="AJ272" i="6"/>
  <c r="AI272" i="6"/>
  <c r="AS271" i="6"/>
  <c r="AR271" i="6"/>
  <c r="AQ271" i="6"/>
  <c r="AP271" i="6"/>
  <c r="AO271" i="6"/>
  <c r="AN271" i="6"/>
  <c r="AM271" i="6"/>
  <c r="AL271" i="6"/>
  <c r="AK271" i="6"/>
  <c r="AJ271" i="6"/>
  <c r="AI271" i="6"/>
  <c r="AS270" i="6"/>
  <c r="AR270" i="6"/>
  <c r="AQ270" i="6"/>
  <c r="AP270" i="6"/>
  <c r="AO270" i="6"/>
  <c r="AN270" i="6"/>
  <c r="AM270" i="6"/>
  <c r="AL270" i="6"/>
  <c r="AK270" i="6"/>
  <c r="AJ270" i="6"/>
  <c r="AI270" i="6"/>
  <c r="AS269" i="6"/>
  <c r="AR269" i="6"/>
  <c r="AQ269" i="6"/>
  <c r="AP269" i="6"/>
  <c r="AO269" i="6"/>
  <c r="AN269" i="6"/>
  <c r="AM269" i="6"/>
  <c r="AL269" i="6"/>
  <c r="AK269" i="6"/>
  <c r="AJ269" i="6"/>
  <c r="AI269" i="6"/>
  <c r="AS268" i="6"/>
  <c r="AR268" i="6"/>
  <c r="AQ268" i="6"/>
  <c r="AP268" i="6"/>
  <c r="AO268" i="6"/>
  <c r="AN268" i="6"/>
  <c r="AM268" i="6"/>
  <c r="AL268" i="6"/>
  <c r="AK268" i="6"/>
  <c r="AJ268" i="6"/>
  <c r="AI268" i="6"/>
  <c r="AS267" i="6"/>
  <c r="AR267" i="6"/>
  <c r="AQ267" i="6"/>
  <c r="AP267" i="6"/>
  <c r="AO267" i="6"/>
  <c r="AN267" i="6"/>
  <c r="AM267" i="6"/>
  <c r="AL267" i="6"/>
  <c r="AK267" i="6"/>
  <c r="AJ267" i="6"/>
  <c r="AI267" i="6"/>
  <c r="AS266" i="6"/>
  <c r="AR266" i="6"/>
  <c r="AQ266" i="6"/>
  <c r="AP266" i="6"/>
  <c r="AO266" i="6"/>
  <c r="AN266" i="6"/>
  <c r="AM266" i="6"/>
  <c r="AL266" i="6"/>
  <c r="AK266" i="6"/>
  <c r="AJ266" i="6"/>
  <c r="AI266" i="6"/>
  <c r="AS265" i="6"/>
  <c r="AR265" i="6"/>
  <c r="AQ265" i="6"/>
  <c r="AP265" i="6"/>
  <c r="AO265" i="6"/>
  <c r="AN265" i="6"/>
  <c r="AM265" i="6"/>
  <c r="AL265" i="6"/>
  <c r="AK265" i="6"/>
  <c r="AJ265" i="6"/>
  <c r="AI265" i="6"/>
  <c r="AS264" i="6"/>
  <c r="AR264" i="6"/>
  <c r="AQ264" i="6"/>
  <c r="AP264" i="6"/>
  <c r="AO264" i="6"/>
  <c r="AN264" i="6"/>
  <c r="AM264" i="6"/>
  <c r="AL264" i="6"/>
  <c r="AK264" i="6"/>
  <c r="AJ264" i="6"/>
  <c r="AI264" i="6"/>
  <c r="AS263" i="6"/>
  <c r="AR263" i="6"/>
  <c r="AQ263" i="6"/>
  <c r="AP263" i="6"/>
  <c r="AO263" i="6"/>
  <c r="AN263" i="6"/>
  <c r="AM263" i="6"/>
  <c r="AL263" i="6"/>
  <c r="AK263" i="6"/>
  <c r="AJ263" i="6"/>
  <c r="AI263" i="6"/>
  <c r="AS262" i="6"/>
  <c r="AR262" i="6"/>
  <c r="AQ262" i="6"/>
  <c r="AP262" i="6"/>
  <c r="AO262" i="6"/>
  <c r="AN262" i="6"/>
  <c r="AM262" i="6"/>
  <c r="AL262" i="6"/>
  <c r="AK262" i="6"/>
  <c r="AJ262" i="6"/>
  <c r="AI262" i="6"/>
  <c r="AS261" i="6"/>
  <c r="AR261" i="6"/>
  <c r="AQ261" i="6"/>
  <c r="AP261" i="6"/>
  <c r="AO261" i="6"/>
  <c r="AN261" i="6"/>
  <c r="AM261" i="6"/>
  <c r="AL261" i="6"/>
  <c r="AK261" i="6"/>
  <c r="AJ261" i="6"/>
  <c r="AI261" i="6"/>
  <c r="AS260" i="6"/>
  <c r="AR260" i="6"/>
  <c r="AQ260" i="6"/>
  <c r="AP260" i="6"/>
  <c r="AO260" i="6"/>
  <c r="AN260" i="6"/>
  <c r="AM260" i="6"/>
  <c r="AL260" i="6"/>
  <c r="AK260" i="6"/>
  <c r="AJ260" i="6"/>
  <c r="AI260" i="6"/>
  <c r="AS259" i="6"/>
  <c r="AR259" i="6"/>
  <c r="AQ259" i="6"/>
  <c r="AP259" i="6"/>
  <c r="AO259" i="6"/>
  <c r="AN259" i="6"/>
  <c r="AM259" i="6"/>
  <c r="AL259" i="6"/>
  <c r="AK259" i="6"/>
  <c r="AJ259" i="6"/>
  <c r="AI259" i="6"/>
  <c r="AS258" i="6"/>
  <c r="AR258" i="6"/>
  <c r="AQ258" i="6"/>
  <c r="AP258" i="6"/>
  <c r="AO258" i="6"/>
  <c r="AN258" i="6"/>
  <c r="AM258" i="6"/>
  <c r="AL258" i="6"/>
  <c r="AK258" i="6"/>
  <c r="AJ258" i="6"/>
  <c r="AI258" i="6"/>
  <c r="AS257" i="6"/>
  <c r="AR257" i="6"/>
  <c r="AQ257" i="6"/>
  <c r="AP257" i="6"/>
  <c r="AO257" i="6"/>
  <c r="AN257" i="6"/>
  <c r="AM257" i="6"/>
  <c r="AL257" i="6"/>
  <c r="AK257" i="6"/>
  <c r="AJ257" i="6"/>
  <c r="AI257" i="6"/>
  <c r="AS256" i="6"/>
  <c r="AR256" i="6"/>
  <c r="AQ256" i="6"/>
  <c r="AP256" i="6"/>
  <c r="AO256" i="6"/>
  <c r="AN256" i="6"/>
  <c r="AM256" i="6"/>
  <c r="AL256" i="6"/>
  <c r="AK256" i="6"/>
  <c r="AJ256" i="6"/>
  <c r="AI256" i="6"/>
  <c r="AS255" i="6"/>
  <c r="AR255" i="6"/>
  <c r="AQ255" i="6"/>
  <c r="AP255" i="6"/>
  <c r="AO255" i="6"/>
  <c r="AN255" i="6"/>
  <c r="AM255" i="6"/>
  <c r="AL255" i="6"/>
  <c r="AK255" i="6"/>
  <c r="AJ255" i="6"/>
  <c r="AI255" i="6"/>
  <c r="AS254" i="6"/>
  <c r="AR254" i="6"/>
  <c r="AQ254" i="6"/>
  <c r="AP254" i="6"/>
  <c r="AO254" i="6"/>
  <c r="AN254" i="6"/>
  <c r="AM254" i="6"/>
  <c r="AL254" i="6"/>
  <c r="AK254" i="6"/>
  <c r="AJ254" i="6"/>
  <c r="AI254" i="6"/>
  <c r="AS253" i="6"/>
  <c r="AR253" i="6"/>
  <c r="AQ253" i="6"/>
  <c r="AP253" i="6"/>
  <c r="AO253" i="6"/>
  <c r="AN253" i="6"/>
  <c r="AM253" i="6"/>
  <c r="AL253" i="6"/>
  <c r="AK253" i="6"/>
  <c r="AJ253" i="6"/>
  <c r="AI253" i="6"/>
  <c r="AS252" i="6"/>
  <c r="AR252" i="6"/>
  <c r="AQ252" i="6"/>
  <c r="AP252" i="6"/>
  <c r="AO252" i="6"/>
  <c r="AN252" i="6"/>
  <c r="AM252" i="6"/>
  <c r="AL252" i="6"/>
  <c r="AK252" i="6"/>
  <c r="AJ252" i="6"/>
  <c r="AI252" i="6"/>
  <c r="AS251" i="6"/>
  <c r="AR251" i="6"/>
  <c r="AQ251" i="6"/>
  <c r="AP251" i="6"/>
  <c r="AO251" i="6"/>
  <c r="AN251" i="6"/>
  <c r="AM251" i="6"/>
  <c r="AL251" i="6"/>
  <c r="AK251" i="6"/>
  <c r="AJ251" i="6"/>
  <c r="AI251" i="6"/>
  <c r="AS250" i="6"/>
  <c r="AR250" i="6"/>
  <c r="AQ250" i="6"/>
  <c r="AP250" i="6"/>
  <c r="AO250" i="6"/>
  <c r="AN250" i="6"/>
  <c r="AM250" i="6"/>
  <c r="AL250" i="6"/>
  <c r="AK250" i="6"/>
  <c r="AJ250" i="6"/>
  <c r="AI250" i="6"/>
  <c r="AS249" i="6"/>
  <c r="AR249" i="6"/>
  <c r="AQ249" i="6"/>
  <c r="AP249" i="6"/>
  <c r="AO249" i="6"/>
  <c r="AN249" i="6"/>
  <c r="AM249" i="6"/>
  <c r="AL249" i="6"/>
  <c r="AK249" i="6"/>
  <c r="AJ249" i="6"/>
  <c r="AI249" i="6"/>
  <c r="AS248" i="6"/>
  <c r="AR248" i="6"/>
  <c r="AQ248" i="6"/>
  <c r="AP248" i="6"/>
  <c r="AO248" i="6"/>
  <c r="AN248" i="6"/>
  <c r="AM248" i="6"/>
  <c r="AL248" i="6"/>
  <c r="AK248" i="6"/>
  <c r="AJ248" i="6"/>
  <c r="AI248" i="6"/>
  <c r="AS247" i="6"/>
  <c r="AR247" i="6"/>
  <c r="AQ247" i="6"/>
  <c r="AP247" i="6"/>
  <c r="AO247" i="6"/>
  <c r="AN247" i="6"/>
  <c r="AM247" i="6"/>
  <c r="AL247" i="6"/>
  <c r="AK247" i="6"/>
  <c r="AJ247" i="6"/>
  <c r="AI247" i="6"/>
  <c r="AS246" i="6"/>
  <c r="AR246" i="6"/>
  <c r="AQ246" i="6"/>
  <c r="AP246" i="6"/>
  <c r="AO246" i="6"/>
  <c r="AN246" i="6"/>
  <c r="AM246" i="6"/>
  <c r="AL246" i="6"/>
  <c r="AK246" i="6"/>
  <c r="AJ246" i="6"/>
  <c r="AI246" i="6"/>
  <c r="AS245" i="6"/>
  <c r="AR245" i="6"/>
  <c r="AQ245" i="6"/>
  <c r="AP245" i="6"/>
  <c r="AO245" i="6"/>
  <c r="AN245" i="6"/>
  <c r="AM245" i="6"/>
  <c r="AL245" i="6"/>
  <c r="AK245" i="6"/>
  <c r="AJ245" i="6"/>
  <c r="AI245" i="6"/>
  <c r="AS244" i="6"/>
  <c r="AR244" i="6"/>
  <c r="AQ244" i="6"/>
  <c r="AP244" i="6"/>
  <c r="AO244" i="6"/>
  <c r="AN244" i="6"/>
  <c r="AM244" i="6"/>
  <c r="AL244" i="6"/>
  <c r="AK244" i="6"/>
  <c r="AJ244" i="6"/>
  <c r="AI244" i="6"/>
  <c r="AS243" i="6"/>
  <c r="AR243" i="6"/>
  <c r="AQ243" i="6"/>
  <c r="AP243" i="6"/>
  <c r="AO243" i="6"/>
  <c r="AN243" i="6"/>
  <c r="AM243" i="6"/>
  <c r="AL243" i="6"/>
  <c r="AK243" i="6"/>
  <c r="AJ243" i="6"/>
  <c r="AI243" i="6"/>
  <c r="AS242" i="6"/>
  <c r="AR242" i="6"/>
  <c r="AQ242" i="6"/>
  <c r="AP242" i="6"/>
  <c r="AO242" i="6"/>
  <c r="AN242" i="6"/>
  <c r="AM242" i="6"/>
  <c r="AL242" i="6"/>
  <c r="AK242" i="6"/>
  <c r="AJ242" i="6"/>
  <c r="AI242" i="6"/>
  <c r="AS241" i="6"/>
  <c r="AR241" i="6"/>
  <c r="AQ241" i="6"/>
  <c r="AP241" i="6"/>
  <c r="AO241" i="6"/>
  <c r="AN241" i="6"/>
  <c r="AM241" i="6"/>
  <c r="AL241" i="6"/>
  <c r="AK241" i="6"/>
  <c r="AJ241" i="6"/>
  <c r="AI241" i="6"/>
  <c r="AS240" i="6"/>
  <c r="AR240" i="6"/>
  <c r="AQ240" i="6"/>
  <c r="AP240" i="6"/>
  <c r="AO240" i="6"/>
  <c r="AN240" i="6"/>
  <c r="AM240" i="6"/>
  <c r="AL240" i="6"/>
  <c r="AK240" i="6"/>
  <c r="AJ240" i="6"/>
  <c r="AI240" i="6"/>
  <c r="AS239" i="6"/>
  <c r="AR239" i="6"/>
  <c r="AQ239" i="6"/>
  <c r="AP239" i="6"/>
  <c r="AO239" i="6"/>
  <c r="AN239" i="6"/>
  <c r="AM239" i="6"/>
  <c r="AL239" i="6"/>
  <c r="AK239" i="6"/>
  <c r="AJ239" i="6"/>
  <c r="AI239" i="6"/>
  <c r="AS238" i="6"/>
  <c r="AR238" i="6"/>
  <c r="AQ238" i="6"/>
  <c r="AP238" i="6"/>
  <c r="AO238" i="6"/>
  <c r="AN238" i="6"/>
  <c r="AM238" i="6"/>
  <c r="AL238" i="6"/>
  <c r="AK238" i="6"/>
  <c r="AJ238" i="6"/>
  <c r="AI238" i="6"/>
  <c r="AS237" i="6"/>
  <c r="AR237" i="6"/>
  <c r="AQ237" i="6"/>
  <c r="AP237" i="6"/>
  <c r="AO237" i="6"/>
  <c r="AN237" i="6"/>
  <c r="AM237" i="6"/>
  <c r="AL237" i="6"/>
  <c r="AK237" i="6"/>
  <c r="AJ237" i="6"/>
  <c r="AI237" i="6"/>
  <c r="AS236" i="6"/>
  <c r="AR236" i="6"/>
  <c r="AQ236" i="6"/>
  <c r="AP236" i="6"/>
  <c r="AO236" i="6"/>
  <c r="AN236" i="6"/>
  <c r="AM236" i="6"/>
  <c r="AL236" i="6"/>
  <c r="AK236" i="6"/>
  <c r="AJ236" i="6"/>
  <c r="AI236" i="6"/>
  <c r="AS235" i="6"/>
  <c r="AR235" i="6"/>
  <c r="AQ235" i="6"/>
  <c r="AP235" i="6"/>
  <c r="AO235" i="6"/>
  <c r="AN235" i="6"/>
  <c r="AM235" i="6"/>
  <c r="AL235" i="6"/>
  <c r="AK235" i="6"/>
  <c r="AJ235" i="6"/>
  <c r="AI235" i="6"/>
  <c r="AS234" i="6"/>
  <c r="AR234" i="6"/>
  <c r="AQ234" i="6"/>
  <c r="AP234" i="6"/>
  <c r="AO234" i="6"/>
  <c r="AN234" i="6"/>
  <c r="AM234" i="6"/>
  <c r="AL234" i="6"/>
  <c r="AK234" i="6"/>
  <c r="AJ234" i="6"/>
  <c r="AI234" i="6"/>
  <c r="AS233" i="6"/>
  <c r="AR233" i="6"/>
  <c r="AQ233" i="6"/>
  <c r="AP233" i="6"/>
  <c r="AO233" i="6"/>
  <c r="AN233" i="6"/>
  <c r="AM233" i="6"/>
  <c r="AL233" i="6"/>
  <c r="AK233" i="6"/>
  <c r="AJ233" i="6"/>
  <c r="AI233" i="6"/>
  <c r="AS232" i="6"/>
  <c r="AR232" i="6"/>
  <c r="AQ232" i="6"/>
  <c r="AP232" i="6"/>
  <c r="AO232" i="6"/>
  <c r="AN232" i="6"/>
  <c r="AM232" i="6"/>
  <c r="AL232" i="6"/>
  <c r="AK232" i="6"/>
  <c r="AJ232" i="6"/>
  <c r="AI232" i="6"/>
  <c r="AS231" i="6"/>
  <c r="AR231" i="6"/>
  <c r="AQ231" i="6"/>
  <c r="AP231" i="6"/>
  <c r="AO231" i="6"/>
  <c r="AN231" i="6"/>
  <c r="AM231" i="6"/>
  <c r="AL231" i="6"/>
  <c r="AK231" i="6"/>
  <c r="AJ231" i="6"/>
  <c r="AI231" i="6"/>
  <c r="AS230" i="6"/>
  <c r="AR230" i="6"/>
  <c r="AQ230" i="6"/>
  <c r="AP230" i="6"/>
  <c r="AO230" i="6"/>
  <c r="AN230" i="6"/>
  <c r="AM230" i="6"/>
  <c r="AL230" i="6"/>
  <c r="AK230" i="6"/>
  <c r="AJ230" i="6"/>
  <c r="AI230" i="6"/>
  <c r="AS229" i="6"/>
  <c r="AR229" i="6"/>
  <c r="AQ229" i="6"/>
  <c r="AP229" i="6"/>
  <c r="AO229" i="6"/>
  <c r="AN229" i="6"/>
  <c r="AM229" i="6"/>
  <c r="AL229" i="6"/>
  <c r="AK229" i="6"/>
  <c r="AJ229" i="6"/>
  <c r="AI229" i="6"/>
  <c r="AS228" i="6"/>
  <c r="AR228" i="6"/>
  <c r="AQ228" i="6"/>
  <c r="AP228" i="6"/>
  <c r="AO228" i="6"/>
  <c r="AN228" i="6"/>
  <c r="AM228" i="6"/>
  <c r="AL228" i="6"/>
  <c r="AK228" i="6"/>
  <c r="AJ228" i="6"/>
  <c r="AI228" i="6"/>
  <c r="AS227" i="6"/>
  <c r="AR227" i="6"/>
  <c r="AQ227" i="6"/>
  <c r="AP227" i="6"/>
  <c r="AO227" i="6"/>
  <c r="AN227" i="6"/>
  <c r="AM227" i="6"/>
  <c r="AL227" i="6"/>
  <c r="AK227" i="6"/>
  <c r="AJ227" i="6"/>
  <c r="AI227" i="6"/>
  <c r="AS226" i="6"/>
  <c r="AR226" i="6"/>
  <c r="AQ226" i="6"/>
  <c r="AP226" i="6"/>
  <c r="AO226" i="6"/>
  <c r="AN226" i="6"/>
  <c r="AM226" i="6"/>
  <c r="AL226" i="6"/>
  <c r="AK226" i="6"/>
  <c r="AJ226" i="6"/>
  <c r="AI226" i="6"/>
  <c r="AS225" i="6"/>
  <c r="AR225" i="6"/>
  <c r="AQ225" i="6"/>
  <c r="AP225" i="6"/>
  <c r="AO225" i="6"/>
  <c r="AN225" i="6"/>
  <c r="AM225" i="6"/>
  <c r="AL225" i="6"/>
  <c r="AK225" i="6"/>
  <c r="AJ225" i="6"/>
  <c r="AI225" i="6"/>
  <c r="AS224" i="6"/>
  <c r="AR224" i="6"/>
  <c r="AQ224" i="6"/>
  <c r="AP224" i="6"/>
  <c r="AO224" i="6"/>
  <c r="AN224" i="6"/>
  <c r="AM224" i="6"/>
  <c r="AL224" i="6"/>
  <c r="AK224" i="6"/>
  <c r="AJ224" i="6"/>
  <c r="AI224" i="6"/>
  <c r="AS223" i="6"/>
  <c r="AR223" i="6"/>
  <c r="AQ223" i="6"/>
  <c r="AP223" i="6"/>
  <c r="AO223" i="6"/>
  <c r="AN223" i="6"/>
  <c r="AM223" i="6"/>
  <c r="AL223" i="6"/>
  <c r="AK223" i="6"/>
  <c r="AJ223" i="6"/>
  <c r="AI223" i="6"/>
  <c r="AS222" i="6"/>
  <c r="AR222" i="6"/>
  <c r="AQ222" i="6"/>
  <c r="AP222" i="6"/>
  <c r="AO222" i="6"/>
  <c r="AN222" i="6"/>
  <c r="AM222" i="6"/>
  <c r="AL222" i="6"/>
  <c r="AK222" i="6"/>
  <c r="AJ222" i="6"/>
  <c r="AI222" i="6"/>
  <c r="AS221" i="6"/>
  <c r="AR221" i="6"/>
  <c r="AQ221" i="6"/>
  <c r="AP221" i="6"/>
  <c r="AO221" i="6"/>
  <c r="AN221" i="6"/>
  <c r="AM221" i="6"/>
  <c r="AL221" i="6"/>
  <c r="AK221" i="6"/>
  <c r="AJ221" i="6"/>
  <c r="AI221" i="6"/>
  <c r="AS220" i="6"/>
  <c r="AR220" i="6"/>
  <c r="AQ220" i="6"/>
  <c r="AP220" i="6"/>
  <c r="AO220" i="6"/>
  <c r="AN220" i="6"/>
  <c r="AM220" i="6"/>
  <c r="AL220" i="6"/>
  <c r="AK220" i="6"/>
  <c r="AJ220" i="6"/>
  <c r="AI220" i="6"/>
  <c r="AS219" i="6"/>
  <c r="AR219" i="6"/>
  <c r="AQ219" i="6"/>
  <c r="AP219" i="6"/>
  <c r="AO219" i="6"/>
  <c r="AN219" i="6"/>
  <c r="AM219" i="6"/>
  <c r="AL219" i="6"/>
  <c r="AK219" i="6"/>
  <c r="AJ219" i="6"/>
  <c r="AI219" i="6"/>
  <c r="AS218" i="6"/>
  <c r="AR218" i="6"/>
  <c r="AQ218" i="6"/>
  <c r="AP218" i="6"/>
  <c r="AO218" i="6"/>
  <c r="AN218" i="6"/>
  <c r="AM218" i="6"/>
  <c r="AL218" i="6"/>
  <c r="AK218" i="6"/>
  <c r="AJ218" i="6"/>
  <c r="AI218" i="6"/>
  <c r="AS217" i="6"/>
  <c r="AR217" i="6"/>
  <c r="AQ217" i="6"/>
  <c r="AP217" i="6"/>
  <c r="AO217" i="6"/>
  <c r="AN217" i="6"/>
  <c r="AM217" i="6"/>
  <c r="AL217" i="6"/>
  <c r="AK217" i="6"/>
  <c r="AJ217" i="6"/>
  <c r="AI217" i="6"/>
  <c r="AS216" i="6"/>
  <c r="AR216" i="6"/>
  <c r="AQ216" i="6"/>
  <c r="AP216" i="6"/>
  <c r="AO216" i="6"/>
  <c r="AN216" i="6"/>
  <c r="AM216" i="6"/>
  <c r="AL216" i="6"/>
  <c r="AK216" i="6"/>
  <c r="AJ216" i="6"/>
  <c r="AI216" i="6"/>
  <c r="AS215" i="6"/>
  <c r="AR215" i="6"/>
  <c r="AQ215" i="6"/>
  <c r="AP215" i="6"/>
  <c r="AO215" i="6"/>
  <c r="AN215" i="6"/>
  <c r="AM215" i="6"/>
  <c r="AL215" i="6"/>
  <c r="AK215" i="6"/>
  <c r="AJ215" i="6"/>
  <c r="AI215" i="6"/>
  <c r="AS214" i="6"/>
  <c r="AR214" i="6"/>
  <c r="AQ214" i="6"/>
  <c r="AP214" i="6"/>
  <c r="AO214" i="6"/>
  <c r="AN214" i="6"/>
  <c r="AM214" i="6"/>
  <c r="AL214" i="6"/>
  <c r="AK214" i="6"/>
  <c r="AJ214" i="6"/>
  <c r="AI214" i="6"/>
  <c r="AS213" i="6"/>
  <c r="AR213" i="6"/>
  <c r="AQ213" i="6"/>
  <c r="AP213" i="6"/>
  <c r="AO213" i="6"/>
  <c r="AN213" i="6"/>
  <c r="AM213" i="6"/>
  <c r="AL213" i="6"/>
  <c r="AK213" i="6"/>
  <c r="AJ213" i="6"/>
  <c r="AI213" i="6"/>
  <c r="AS212" i="6"/>
  <c r="AR212" i="6"/>
  <c r="AQ212" i="6"/>
  <c r="AP212" i="6"/>
  <c r="AO212" i="6"/>
  <c r="AN212" i="6"/>
  <c r="AM212" i="6"/>
  <c r="AL212" i="6"/>
  <c r="AK212" i="6"/>
  <c r="AJ212" i="6"/>
  <c r="AI212" i="6"/>
  <c r="AS211" i="6"/>
  <c r="AR211" i="6"/>
  <c r="AQ211" i="6"/>
  <c r="AP211" i="6"/>
  <c r="AO211" i="6"/>
  <c r="AN211" i="6"/>
  <c r="AM211" i="6"/>
  <c r="AL211" i="6"/>
  <c r="AK211" i="6"/>
  <c r="AJ211" i="6"/>
  <c r="AI211" i="6"/>
  <c r="AS210" i="6"/>
  <c r="AR210" i="6"/>
  <c r="AQ210" i="6"/>
  <c r="AP210" i="6"/>
  <c r="AO210" i="6"/>
  <c r="AN210" i="6"/>
  <c r="AM210" i="6"/>
  <c r="AL210" i="6"/>
  <c r="AK210" i="6"/>
  <c r="AJ210" i="6"/>
  <c r="AI210" i="6"/>
  <c r="AS209" i="6"/>
  <c r="AR209" i="6"/>
  <c r="AQ209" i="6"/>
  <c r="AP209" i="6"/>
  <c r="AO209" i="6"/>
  <c r="AN209" i="6"/>
  <c r="AM209" i="6"/>
  <c r="AL209" i="6"/>
  <c r="AK209" i="6"/>
  <c r="AJ209" i="6"/>
  <c r="AI209" i="6"/>
  <c r="AS208" i="6"/>
  <c r="AR208" i="6"/>
  <c r="AQ208" i="6"/>
  <c r="AP208" i="6"/>
  <c r="AO208" i="6"/>
  <c r="AN208" i="6"/>
  <c r="AM208" i="6"/>
  <c r="AL208" i="6"/>
  <c r="AK208" i="6"/>
  <c r="AJ208" i="6"/>
  <c r="AI208" i="6"/>
  <c r="AS207" i="6"/>
  <c r="AR207" i="6"/>
  <c r="AQ207" i="6"/>
  <c r="AP207" i="6"/>
  <c r="AO207" i="6"/>
  <c r="AN207" i="6"/>
  <c r="AM207" i="6"/>
  <c r="AL207" i="6"/>
  <c r="AK207" i="6"/>
  <c r="AJ207" i="6"/>
  <c r="AI207" i="6"/>
  <c r="AS206" i="6"/>
  <c r="AR206" i="6"/>
  <c r="AQ206" i="6"/>
  <c r="AP206" i="6"/>
  <c r="AO206" i="6"/>
  <c r="AN206" i="6"/>
  <c r="AM206" i="6"/>
  <c r="AL206" i="6"/>
  <c r="AK206" i="6"/>
  <c r="AJ206" i="6"/>
  <c r="AI206" i="6"/>
  <c r="AS205" i="6"/>
  <c r="AR205" i="6"/>
  <c r="AQ205" i="6"/>
  <c r="AP205" i="6"/>
  <c r="AO205" i="6"/>
  <c r="AN205" i="6"/>
  <c r="AM205" i="6"/>
  <c r="AL205" i="6"/>
  <c r="AK205" i="6"/>
  <c r="AJ205" i="6"/>
  <c r="AI205" i="6"/>
  <c r="AS204" i="6"/>
  <c r="AR204" i="6"/>
  <c r="AQ204" i="6"/>
  <c r="AP204" i="6"/>
  <c r="AO204" i="6"/>
  <c r="AN204" i="6"/>
  <c r="AM204" i="6"/>
  <c r="AL204" i="6"/>
  <c r="AK204" i="6"/>
  <c r="AJ204" i="6"/>
  <c r="AI204" i="6"/>
  <c r="AS203" i="6"/>
  <c r="AR203" i="6"/>
  <c r="AQ203" i="6"/>
  <c r="AP203" i="6"/>
  <c r="AO203" i="6"/>
  <c r="AN203" i="6"/>
  <c r="AM203" i="6"/>
  <c r="AL203" i="6"/>
  <c r="AK203" i="6"/>
  <c r="AJ203" i="6"/>
  <c r="AI203" i="6"/>
  <c r="AS202" i="6"/>
  <c r="AR202" i="6"/>
  <c r="AQ202" i="6"/>
  <c r="AP202" i="6"/>
  <c r="AO202" i="6"/>
  <c r="AN202" i="6"/>
  <c r="AM202" i="6"/>
  <c r="AL202" i="6"/>
  <c r="AK202" i="6"/>
  <c r="AJ202" i="6"/>
  <c r="AI202" i="6"/>
  <c r="AS201" i="6"/>
  <c r="AR201" i="6"/>
  <c r="AQ201" i="6"/>
  <c r="AP201" i="6"/>
  <c r="AO201" i="6"/>
  <c r="AN201" i="6"/>
  <c r="AM201" i="6"/>
  <c r="AL201" i="6"/>
  <c r="AK201" i="6"/>
  <c r="AJ201" i="6"/>
  <c r="AI201" i="6"/>
  <c r="AS200" i="6"/>
  <c r="AR200" i="6"/>
  <c r="AQ200" i="6"/>
  <c r="AP200" i="6"/>
  <c r="AO200" i="6"/>
  <c r="AN200" i="6"/>
  <c r="AM200" i="6"/>
  <c r="AL200" i="6"/>
  <c r="AK200" i="6"/>
  <c r="AJ200" i="6"/>
  <c r="AI200" i="6"/>
  <c r="AS199" i="6"/>
  <c r="AR199" i="6"/>
  <c r="AQ199" i="6"/>
  <c r="AP199" i="6"/>
  <c r="AO199" i="6"/>
  <c r="AN199" i="6"/>
  <c r="AM199" i="6"/>
  <c r="AL199" i="6"/>
  <c r="AK199" i="6"/>
  <c r="AJ199" i="6"/>
  <c r="AI199" i="6"/>
  <c r="AS198" i="6"/>
  <c r="AR198" i="6"/>
  <c r="AQ198" i="6"/>
  <c r="AP198" i="6"/>
  <c r="AO198" i="6"/>
  <c r="AN198" i="6"/>
  <c r="AM198" i="6"/>
  <c r="AL198" i="6"/>
  <c r="AK198" i="6"/>
  <c r="AJ198" i="6"/>
  <c r="AI198" i="6"/>
  <c r="AS197" i="6"/>
  <c r="AR197" i="6"/>
  <c r="AQ197" i="6"/>
  <c r="AP197" i="6"/>
  <c r="AO197" i="6"/>
  <c r="AN197" i="6"/>
  <c r="AM197" i="6"/>
  <c r="AL197" i="6"/>
  <c r="AK197" i="6"/>
  <c r="AJ197" i="6"/>
  <c r="AI197" i="6"/>
  <c r="AS196" i="6"/>
  <c r="AR196" i="6"/>
  <c r="AQ196" i="6"/>
  <c r="AP196" i="6"/>
  <c r="AO196" i="6"/>
  <c r="AN196" i="6"/>
  <c r="AM196" i="6"/>
  <c r="AL196" i="6"/>
  <c r="AK196" i="6"/>
  <c r="AJ196" i="6"/>
  <c r="AI196" i="6"/>
  <c r="AS195" i="6"/>
  <c r="AR195" i="6"/>
  <c r="AQ195" i="6"/>
  <c r="AP195" i="6"/>
  <c r="AO195" i="6"/>
  <c r="AN195" i="6"/>
  <c r="AM195" i="6"/>
  <c r="AL195" i="6"/>
  <c r="AK195" i="6"/>
  <c r="AJ195" i="6"/>
  <c r="AI195" i="6"/>
  <c r="AS194" i="6"/>
  <c r="AR194" i="6"/>
  <c r="AQ194" i="6"/>
  <c r="AP194" i="6"/>
  <c r="AO194" i="6"/>
  <c r="AN194" i="6"/>
  <c r="AM194" i="6"/>
  <c r="AL194" i="6"/>
  <c r="AK194" i="6"/>
  <c r="AJ194" i="6"/>
  <c r="AI194" i="6"/>
  <c r="AS193" i="6"/>
  <c r="AR193" i="6"/>
  <c r="AQ193" i="6"/>
  <c r="AP193" i="6"/>
  <c r="AO193" i="6"/>
  <c r="AN193" i="6"/>
  <c r="AM193" i="6"/>
  <c r="AL193" i="6"/>
  <c r="AK193" i="6"/>
  <c r="AJ193" i="6"/>
  <c r="AI193" i="6"/>
  <c r="AS192" i="6"/>
  <c r="AR192" i="6"/>
  <c r="AQ192" i="6"/>
  <c r="AP192" i="6"/>
  <c r="AO192" i="6"/>
  <c r="AN192" i="6"/>
  <c r="AM192" i="6"/>
  <c r="AL192" i="6"/>
  <c r="AK192" i="6"/>
  <c r="AJ192" i="6"/>
  <c r="AI192" i="6"/>
  <c r="AS191" i="6"/>
  <c r="AR191" i="6"/>
  <c r="AQ191" i="6"/>
  <c r="AP191" i="6"/>
  <c r="AO191" i="6"/>
  <c r="AN191" i="6"/>
  <c r="AM191" i="6"/>
  <c r="AL191" i="6"/>
  <c r="AK191" i="6"/>
  <c r="AJ191" i="6"/>
  <c r="AI191" i="6"/>
  <c r="AS190" i="6"/>
  <c r="AR190" i="6"/>
  <c r="AQ190" i="6"/>
  <c r="AP190" i="6"/>
  <c r="AO190" i="6"/>
  <c r="AN190" i="6"/>
  <c r="AM190" i="6"/>
  <c r="AL190" i="6"/>
  <c r="AK190" i="6"/>
  <c r="AJ190" i="6"/>
  <c r="AI190" i="6"/>
  <c r="AS189" i="6"/>
  <c r="AR189" i="6"/>
  <c r="AQ189" i="6"/>
  <c r="AP189" i="6"/>
  <c r="AO189" i="6"/>
  <c r="AN189" i="6"/>
  <c r="AM189" i="6"/>
  <c r="AL189" i="6"/>
  <c r="AK189" i="6"/>
  <c r="AJ189" i="6"/>
  <c r="AI189" i="6"/>
  <c r="AS188" i="6"/>
  <c r="AR188" i="6"/>
  <c r="AQ188" i="6"/>
  <c r="AP188" i="6"/>
  <c r="AO188" i="6"/>
  <c r="AN188" i="6"/>
  <c r="AM188" i="6"/>
  <c r="AL188" i="6"/>
  <c r="AK188" i="6"/>
  <c r="AJ188" i="6"/>
  <c r="AI188" i="6"/>
  <c r="AS187" i="6"/>
  <c r="AR187" i="6"/>
  <c r="AQ187" i="6"/>
  <c r="AP187" i="6"/>
  <c r="AO187" i="6"/>
  <c r="AN187" i="6"/>
  <c r="AM187" i="6"/>
  <c r="AL187" i="6"/>
  <c r="AK187" i="6"/>
  <c r="AJ187" i="6"/>
  <c r="AI187" i="6"/>
  <c r="AS186" i="6"/>
  <c r="AR186" i="6"/>
  <c r="AQ186" i="6"/>
  <c r="AP186" i="6"/>
  <c r="AO186" i="6"/>
  <c r="AN186" i="6"/>
  <c r="AM186" i="6"/>
  <c r="AL186" i="6"/>
  <c r="AK186" i="6"/>
  <c r="AJ186" i="6"/>
  <c r="AI186" i="6"/>
  <c r="AS185" i="6"/>
  <c r="AR185" i="6"/>
  <c r="AQ185" i="6"/>
  <c r="AP185" i="6"/>
  <c r="AO185" i="6"/>
  <c r="AN185" i="6"/>
  <c r="AM185" i="6"/>
  <c r="AL185" i="6"/>
  <c r="AK185" i="6"/>
  <c r="AJ185" i="6"/>
  <c r="AI185" i="6"/>
  <c r="AS184" i="6"/>
  <c r="AR184" i="6"/>
  <c r="AQ184" i="6"/>
  <c r="AP184" i="6"/>
  <c r="AO184" i="6"/>
  <c r="AN184" i="6"/>
  <c r="AM184" i="6"/>
  <c r="AL184" i="6"/>
  <c r="AK184" i="6"/>
  <c r="AJ184" i="6"/>
  <c r="AI184" i="6"/>
  <c r="AS183" i="6"/>
  <c r="AR183" i="6"/>
  <c r="AQ183" i="6"/>
  <c r="AP183" i="6"/>
  <c r="AO183" i="6"/>
  <c r="AN183" i="6"/>
  <c r="AM183" i="6"/>
  <c r="AL183" i="6"/>
  <c r="AK183" i="6"/>
  <c r="AJ183" i="6"/>
  <c r="AI183" i="6"/>
  <c r="AS182" i="6"/>
  <c r="AR182" i="6"/>
  <c r="AQ182" i="6"/>
  <c r="AP182" i="6"/>
  <c r="AO182" i="6"/>
  <c r="AN182" i="6"/>
  <c r="AM182" i="6"/>
  <c r="AL182" i="6"/>
  <c r="AK182" i="6"/>
  <c r="AJ182" i="6"/>
  <c r="AI182" i="6"/>
  <c r="AS181" i="6"/>
  <c r="AR181" i="6"/>
  <c r="AQ181" i="6"/>
  <c r="AP181" i="6"/>
  <c r="AO181" i="6"/>
  <c r="AN181" i="6"/>
  <c r="AM181" i="6"/>
  <c r="AL181" i="6"/>
  <c r="AK181" i="6"/>
  <c r="AJ181" i="6"/>
  <c r="AI181" i="6"/>
  <c r="AS180" i="6"/>
  <c r="AR180" i="6"/>
  <c r="AQ180" i="6"/>
  <c r="AP180" i="6"/>
  <c r="AO180" i="6"/>
  <c r="AN180" i="6"/>
  <c r="AM180" i="6"/>
  <c r="AL180" i="6"/>
  <c r="AK180" i="6"/>
  <c r="AJ180" i="6"/>
  <c r="AI180" i="6"/>
  <c r="AS179" i="6"/>
  <c r="AR179" i="6"/>
  <c r="AQ179" i="6"/>
  <c r="AP179" i="6"/>
  <c r="AO179" i="6"/>
  <c r="AN179" i="6"/>
  <c r="AM179" i="6"/>
  <c r="AL179" i="6"/>
  <c r="AK179" i="6"/>
  <c r="AJ179" i="6"/>
  <c r="AI179" i="6"/>
  <c r="AS178" i="6"/>
  <c r="AR178" i="6"/>
  <c r="AQ178" i="6"/>
  <c r="AP178" i="6"/>
  <c r="AO178" i="6"/>
  <c r="AN178" i="6"/>
  <c r="AM178" i="6"/>
  <c r="AL178" i="6"/>
  <c r="AK178" i="6"/>
  <c r="AJ178" i="6"/>
  <c r="AI178" i="6"/>
  <c r="AS177" i="6"/>
  <c r="AR177" i="6"/>
  <c r="AQ177" i="6"/>
  <c r="AP177" i="6"/>
  <c r="AO177" i="6"/>
  <c r="AN177" i="6"/>
  <c r="AM177" i="6"/>
  <c r="AL177" i="6"/>
  <c r="AK177" i="6"/>
  <c r="AJ177" i="6"/>
  <c r="AI177" i="6"/>
  <c r="AS176" i="6"/>
  <c r="AR176" i="6"/>
  <c r="AQ176" i="6"/>
  <c r="AP176" i="6"/>
  <c r="AO176" i="6"/>
  <c r="AN176" i="6"/>
  <c r="AM176" i="6"/>
  <c r="AL176" i="6"/>
  <c r="AK176" i="6"/>
  <c r="AJ176" i="6"/>
  <c r="AI176" i="6"/>
  <c r="AS175" i="6"/>
  <c r="AR175" i="6"/>
  <c r="AQ175" i="6"/>
  <c r="AP175" i="6"/>
  <c r="AO175" i="6"/>
  <c r="AN175" i="6"/>
  <c r="AM175" i="6"/>
  <c r="AL175" i="6"/>
  <c r="AK175" i="6"/>
  <c r="AJ175" i="6"/>
  <c r="AI175" i="6"/>
  <c r="AS174" i="6"/>
  <c r="AR174" i="6"/>
  <c r="AQ174" i="6"/>
  <c r="AP174" i="6"/>
  <c r="AO174" i="6"/>
  <c r="AN174" i="6"/>
  <c r="AM174" i="6"/>
  <c r="AL174" i="6"/>
  <c r="AK174" i="6"/>
  <c r="AJ174" i="6"/>
  <c r="AI174" i="6"/>
  <c r="AS173" i="6"/>
  <c r="AR173" i="6"/>
  <c r="AQ173" i="6"/>
  <c r="AP173" i="6"/>
  <c r="AO173" i="6"/>
  <c r="AN173" i="6"/>
  <c r="AM173" i="6"/>
  <c r="AL173" i="6"/>
  <c r="AK173" i="6"/>
  <c r="AJ173" i="6"/>
  <c r="AI173" i="6"/>
  <c r="AS172" i="6"/>
  <c r="AR172" i="6"/>
  <c r="AQ172" i="6"/>
  <c r="AP172" i="6"/>
  <c r="AO172" i="6"/>
  <c r="AN172" i="6"/>
  <c r="AM172" i="6"/>
  <c r="AL172" i="6"/>
  <c r="AK172" i="6"/>
  <c r="AJ172" i="6"/>
  <c r="AI172" i="6"/>
  <c r="AS171" i="6"/>
  <c r="AR171" i="6"/>
  <c r="AQ171" i="6"/>
  <c r="AP171" i="6"/>
  <c r="AO171" i="6"/>
  <c r="AN171" i="6"/>
  <c r="AM171" i="6"/>
  <c r="AL171" i="6"/>
  <c r="AK171" i="6"/>
  <c r="AJ171" i="6"/>
  <c r="AI171" i="6"/>
  <c r="AS170" i="6"/>
  <c r="AR170" i="6"/>
  <c r="AQ170" i="6"/>
  <c r="AP170" i="6"/>
  <c r="AO170" i="6"/>
  <c r="AN170" i="6"/>
  <c r="AM170" i="6"/>
  <c r="AL170" i="6"/>
  <c r="AK170" i="6"/>
  <c r="AJ170" i="6"/>
  <c r="AI170" i="6"/>
  <c r="AS169" i="6"/>
  <c r="AR169" i="6"/>
  <c r="AQ169" i="6"/>
  <c r="AP169" i="6"/>
  <c r="AO169" i="6"/>
  <c r="AN169" i="6"/>
  <c r="AM169" i="6"/>
  <c r="AL169" i="6"/>
  <c r="AK169" i="6"/>
  <c r="AJ169" i="6"/>
  <c r="AI169" i="6"/>
  <c r="AS168" i="6"/>
  <c r="AR168" i="6"/>
  <c r="AQ168" i="6"/>
  <c r="AP168" i="6"/>
  <c r="AO168" i="6"/>
  <c r="AN168" i="6"/>
  <c r="AM168" i="6"/>
  <c r="AL168" i="6"/>
  <c r="AK168" i="6"/>
  <c r="AJ168" i="6"/>
  <c r="AI168" i="6"/>
  <c r="AS167" i="6"/>
  <c r="AR167" i="6"/>
  <c r="AQ167" i="6"/>
  <c r="AP167" i="6"/>
  <c r="AO167" i="6"/>
  <c r="AN167" i="6"/>
  <c r="AM167" i="6"/>
  <c r="AL167" i="6"/>
  <c r="AK167" i="6"/>
  <c r="AJ167" i="6"/>
  <c r="AI167" i="6"/>
  <c r="AS166" i="6"/>
  <c r="AR166" i="6"/>
  <c r="AQ166" i="6"/>
  <c r="AP166" i="6"/>
  <c r="AO166" i="6"/>
  <c r="AN166" i="6"/>
  <c r="AM166" i="6"/>
  <c r="AL166" i="6"/>
  <c r="AK166" i="6"/>
  <c r="AJ166" i="6"/>
  <c r="AI166" i="6"/>
  <c r="AS165" i="6"/>
  <c r="AR165" i="6"/>
  <c r="AQ165" i="6"/>
  <c r="AP165" i="6"/>
  <c r="AO165" i="6"/>
  <c r="AN165" i="6"/>
  <c r="AM165" i="6"/>
  <c r="AL165" i="6"/>
  <c r="AK165" i="6"/>
  <c r="AJ165" i="6"/>
  <c r="AI165" i="6"/>
  <c r="AS164" i="6"/>
  <c r="AR164" i="6"/>
  <c r="AQ164" i="6"/>
  <c r="AP164" i="6"/>
  <c r="AO164" i="6"/>
  <c r="AN164" i="6"/>
  <c r="AM164" i="6"/>
  <c r="AL164" i="6"/>
  <c r="AK164" i="6"/>
  <c r="AJ164" i="6"/>
  <c r="AI164" i="6"/>
  <c r="AS163" i="6"/>
  <c r="AR163" i="6"/>
  <c r="AQ163" i="6"/>
  <c r="AP163" i="6"/>
  <c r="AO163" i="6"/>
  <c r="AN163" i="6"/>
  <c r="AM163" i="6"/>
  <c r="AL163" i="6"/>
  <c r="AK163" i="6"/>
  <c r="AJ163" i="6"/>
  <c r="AI163" i="6"/>
  <c r="AS162" i="6"/>
  <c r="AR162" i="6"/>
  <c r="AQ162" i="6"/>
  <c r="AP162" i="6"/>
  <c r="AO162" i="6"/>
  <c r="AN162" i="6"/>
  <c r="AM162" i="6"/>
  <c r="AL162" i="6"/>
  <c r="AK162" i="6"/>
  <c r="AJ162" i="6"/>
  <c r="AI162" i="6"/>
  <c r="AS161" i="6"/>
  <c r="AR161" i="6"/>
  <c r="AQ161" i="6"/>
  <c r="AP161" i="6"/>
  <c r="AO161" i="6"/>
  <c r="AN161" i="6"/>
  <c r="AM161" i="6"/>
  <c r="AL161" i="6"/>
  <c r="AK161" i="6"/>
  <c r="AJ161" i="6"/>
  <c r="AI161" i="6"/>
  <c r="AS160" i="6"/>
  <c r="AR160" i="6"/>
  <c r="AQ160" i="6"/>
  <c r="AP160" i="6"/>
  <c r="AO160" i="6"/>
  <c r="AN160" i="6"/>
  <c r="AM160" i="6"/>
  <c r="AL160" i="6"/>
  <c r="AK160" i="6"/>
  <c r="AJ160" i="6"/>
  <c r="AI160" i="6"/>
  <c r="AS159" i="6"/>
  <c r="AR159" i="6"/>
  <c r="AQ159" i="6"/>
  <c r="AP159" i="6"/>
  <c r="AO159" i="6"/>
  <c r="AN159" i="6"/>
  <c r="AM159" i="6"/>
  <c r="AL159" i="6"/>
  <c r="AK159" i="6"/>
  <c r="AJ159" i="6"/>
  <c r="AI159" i="6"/>
  <c r="AS158" i="6"/>
  <c r="AR158" i="6"/>
  <c r="AQ158" i="6"/>
  <c r="AP158" i="6"/>
  <c r="AO158" i="6"/>
  <c r="AN158" i="6"/>
  <c r="AM158" i="6"/>
  <c r="AL158" i="6"/>
  <c r="AK158" i="6"/>
  <c r="AJ158" i="6"/>
  <c r="AI158" i="6"/>
  <c r="AS157" i="6"/>
  <c r="AR157" i="6"/>
  <c r="AQ157" i="6"/>
  <c r="AP157" i="6"/>
  <c r="AO157" i="6"/>
  <c r="AN157" i="6"/>
  <c r="AM157" i="6"/>
  <c r="AL157" i="6"/>
  <c r="AK157" i="6"/>
  <c r="AJ157" i="6"/>
  <c r="AI157" i="6"/>
  <c r="AS156" i="6"/>
  <c r="AR156" i="6"/>
  <c r="AQ156" i="6"/>
  <c r="AP156" i="6"/>
  <c r="AO156" i="6"/>
  <c r="AN156" i="6"/>
  <c r="AM156" i="6"/>
  <c r="AL156" i="6"/>
  <c r="AK156" i="6"/>
  <c r="AJ156" i="6"/>
  <c r="AI156" i="6"/>
  <c r="AS155" i="6"/>
  <c r="AR155" i="6"/>
  <c r="AQ155" i="6"/>
  <c r="AP155" i="6"/>
  <c r="AO155" i="6"/>
  <c r="AN155" i="6"/>
  <c r="AM155" i="6"/>
  <c r="AL155" i="6"/>
  <c r="AK155" i="6"/>
  <c r="AJ155" i="6"/>
  <c r="AI155" i="6"/>
  <c r="AS154" i="6"/>
  <c r="AR154" i="6"/>
  <c r="AQ154" i="6"/>
  <c r="AP154" i="6"/>
  <c r="AO154" i="6"/>
  <c r="AN154" i="6"/>
  <c r="AM154" i="6"/>
  <c r="AL154" i="6"/>
  <c r="AK154" i="6"/>
  <c r="AJ154" i="6"/>
  <c r="AI154" i="6"/>
  <c r="AS153" i="6"/>
  <c r="AR153" i="6"/>
  <c r="AQ153" i="6"/>
  <c r="AP153" i="6"/>
  <c r="AO153" i="6"/>
  <c r="AN153" i="6"/>
  <c r="AM153" i="6"/>
  <c r="AL153" i="6"/>
  <c r="AK153" i="6"/>
  <c r="AJ153" i="6"/>
  <c r="AI153" i="6"/>
  <c r="AS152" i="6"/>
  <c r="AR152" i="6"/>
  <c r="AQ152" i="6"/>
  <c r="AP152" i="6"/>
  <c r="AO152" i="6"/>
  <c r="AN152" i="6"/>
  <c r="AM152" i="6"/>
  <c r="AL152" i="6"/>
  <c r="AK152" i="6"/>
  <c r="AJ152" i="6"/>
  <c r="AI152" i="6"/>
  <c r="AS151" i="6"/>
  <c r="AR151" i="6"/>
  <c r="AQ151" i="6"/>
  <c r="AP151" i="6"/>
  <c r="AO151" i="6"/>
  <c r="AN151" i="6"/>
  <c r="AM151" i="6"/>
  <c r="AL151" i="6"/>
  <c r="AK151" i="6"/>
  <c r="AJ151" i="6"/>
  <c r="AI151" i="6"/>
  <c r="AS150" i="6"/>
  <c r="AR150" i="6"/>
  <c r="AQ150" i="6"/>
  <c r="AP150" i="6"/>
  <c r="AO150" i="6"/>
  <c r="AN150" i="6"/>
  <c r="AM150" i="6"/>
  <c r="AL150" i="6"/>
  <c r="AK150" i="6"/>
  <c r="AJ150" i="6"/>
  <c r="AI150" i="6"/>
  <c r="AS149" i="6"/>
  <c r="AR149" i="6"/>
  <c r="AQ149" i="6"/>
  <c r="AP149" i="6"/>
  <c r="AO149" i="6"/>
  <c r="AN149" i="6"/>
  <c r="AM149" i="6"/>
  <c r="AL149" i="6"/>
  <c r="AK149" i="6"/>
  <c r="AJ149" i="6"/>
  <c r="AI149" i="6"/>
  <c r="AS148" i="6"/>
  <c r="AR148" i="6"/>
  <c r="AQ148" i="6"/>
  <c r="AP148" i="6"/>
  <c r="AO148" i="6"/>
  <c r="AN148" i="6"/>
  <c r="AM148" i="6"/>
  <c r="AL148" i="6"/>
  <c r="AK148" i="6"/>
  <c r="AJ148" i="6"/>
  <c r="AI148" i="6"/>
  <c r="AS147" i="6"/>
  <c r="AR147" i="6"/>
  <c r="AQ147" i="6"/>
  <c r="AP147" i="6"/>
  <c r="AO147" i="6"/>
  <c r="AN147" i="6"/>
  <c r="AM147" i="6"/>
  <c r="AL147" i="6"/>
  <c r="AK147" i="6"/>
  <c r="AJ147" i="6"/>
  <c r="AI147" i="6"/>
  <c r="AS146" i="6"/>
  <c r="AR146" i="6"/>
  <c r="AQ146" i="6"/>
  <c r="AP146" i="6"/>
  <c r="AO146" i="6"/>
  <c r="AN146" i="6"/>
  <c r="AM146" i="6"/>
  <c r="AL146" i="6"/>
  <c r="AK146" i="6"/>
  <c r="AJ146" i="6"/>
  <c r="AI146" i="6"/>
  <c r="AS145" i="6"/>
  <c r="AR145" i="6"/>
  <c r="AQ145" i="6"/>
  <c r="AP145" i="6"/>
  <c r="AO145" i="6"/>
  <c r="AN145" i="6"/>
  <c r="AM145" i="6"/>
  <c r="AL145" i="6"/>
  <c r="AK145" i="6"/>
  <c r="AJ145" i="6"/>
  <c r="AI145" i="6"/>
  <c r="AS144" i="6"/>
  <c r="AR144" i="6"/>
  <c r="AQ144" i="6"/>
  <c r="AP144" i="6"/>
  <c r="AO144" i="6"/>
  <c r="AN144" i="6"/>
  <c r="AM144" i="6"/>
  <c r="AL144" i="6"/>
  <c r="AK144" i="6"/>
  <c r="AJ144" i="6"/>
  <c r="AI144" i="6"/>
  <c r="AS143" i="6"/>
  <c r="AR143" i="6"/>
  <c r="AQ143" i="6"/>
  <c r="AP143" i="6"/>
  <c r="AO143" i="6"/>
  <c r="AN143" i="6"/>
  <c r="AM143" i="6"/>
  <c r="AL143" i="6"/>
  <c r="AK143" i="6"/>
  <c r="AJ143" i="6"/>
  <c r="AI143" i="6"/>
  <c r="AS142" i="6"/>
  <c r="AR142" i="6"/>
  <c r="AQ142" i="6"/>
  <c r="AP142" i="6"/>
  <c r="AO142" i="6"/>
  <c r="AN142" i="6"/>
  <c r="AM142" i="6"/>
  <c r="AL142" i="6"/>
  <c r="AK142" i="6"/>
  <c r="AJ142" i="6"/>
  <c r="AI142" i="6"/>
  <c r="AS141" i="6"/>
  <c r="AR141" i="6"/>
  <c r="AQ141" i="6"/>
  <c r="AP141" i="6"/>
  <c r="AO141" i="6"/>
  <c r="AN141" i="6"/>
  <c r="AM141" i="6"/>
  <c r="AL141" i="6"/>
  <c r="AK141" i="6"/>
  <c r="AJ141" i="6"/>
  <c r="AI141" i="6"/>
  <c r="AS140" i="6"/>
  <c r="AR140" i="6"/>
  <c r="AQ140" i="6"/>
  <c r="AP140" i="6"/>
  <c r="AO140" i="6"/>
  <c r="AN140" i="6"/>
  <c r="AM140" i="6"/>
  <c r="AL140" i="6"/>
  <c r="AK140" i="6"/>
  <c r="AJ140" i="6"/>
  <c r="AI140" i="6"/>
  <c r="AS139" i="6"/>
  <c r="AR139" i="6"/>
  <c r="AQ139" i="6"/>
  <c r="AP139" i="6"/>
  <c r="AO139" i="6"/>
  <c r="AN139" i="6"/>
  <c r="AM139" i="6"/>
  <c r="AL139" i="6"/>
  <c r="AK139" i="6"/>
  <c r="AJ139" i="6"/>
  <c r="AI139" i="6"/>
  <c r="AS138" i="6"/>
  <c r="AR138" i="6"/>
  <c r="AQ138" i="6"/>
  <c r="AP138" i="6"/>
  <c r="AO138" i="6"/>
  <c r="AN138" i="6"/>
  <c r="AM138" i="6"/>
  <c r="AL138" i="6"/>
  <c r="AK138" i="6"/>
  <c r="AJ138" i="6"/>
  <c r="AI138" i="6"/>
  <c r="AS137" i="6"/>
  <c r="AR137" i="6"/>
  <c r="AQ137" i="6"/>
  <c r="AP137" i="6"/>
  <c r="AO137" i="6"/>
  <c r="AN137" i="6"/>
  <c r="AM137" i="6"/>
  <c r="AL137" i="6"/>
  <c r="AK137" i="6"/>
  <c r="AJ137" i="6"/>
  <c r="AI137" i="6"/>
  <c r="AS136" i="6"/>
  <c r="AR136" i="6"/>
  <c r="AQ136" i="6"/>
  <c r="AP136" i="6"/>
  <c r="AO136" i="6"/>
  <c r="AN136" i="6"/>
  <c r="AM136" i="6"/>
  <c r="AL136" i="6"/>
  <c r="AK136" i="6"/>
  <c r="AJ136" i="6"/>
  <c r="AI136" i="6"/>
  <c r="AS135" i="6"/>
  <c r="AR135" i="6"/>
  <c r="AQ135" i="6"/>
  <c r="AP135" i="6"/>
  <c r="AO135" i="6"/>
  <c r="AN135" i="6"/>
  <c r="AM135" i="6"/>
  <c r="AL135" i="6"/>
  <c r="AK135" i="6"/>
  <c r="AJ135" i="6"/>
  <c r="AI135" i="6"/>
  <c r="AS134" i="6"/>
  <c r="AR134" i="6"/>
  <c r="AQ134" i="6"/>
  <c r="AP134" i="6"/>
  <c r="AO134" i="6"/>
  <c r="AN134" i="6"/>
  <c r="AM134" i="6"/>
  <c r="AL134" i="6"/>
  <c r="AK134" i="6"/>
  <c r="AJ134" i="6"/>
  <c r="AI134" i="6"/>
  <c r="AS133" i="6"/>
  <c r="AR133" i="6"/>
  <c r="AQ133" i="6"/>
  <c r="AP133" i="6"/>
  <c r="AO133" i="6"/>
  <c r="AN133" i="6"/>
  <c r="AM133" i="6"/>
  <c r="AL133" i="6"/>
  <c r="AK133" i="6"/>
  <c r="AJ133" i="6"/>
  <c r="AI133" i="6"/>
  <c r="AS132" i="6"/>
  <c r="AR132" i="6"/>
  <c r="AQ132" i="6"/>
  <c r="AP132" i="6"/>
  <c r="AO132" i="6"/>
  <c r="AN132" i="6"/>
  <c r="AM132" i="6"/>
  <c r="AL132" i="6"/>
  <c r="AK132" i="6"/>
  <c r="AJ132" i="6"/>
  <c r="AI132" i="6"/>
  <c r="AS131" i="6"/>
  <c r="AR131" i="6"/>
  <c r="AQ131" i="6"/>
  <c r="AP131" i="6"/>
  <c r="AO131" i="6"/>
  <c r="AN131" i="6"/>
  <c r="AM131" i="6"/>
  <c r="AL131" i="6"/>
  <c r="AK131" i="6"/>
  <c r="AJ131" i="6"/>
  <c r="AI131" i="6"/>
  <c r="AS130" i="6"/>
  <c r="AR130" i="6"/>
  <c r="AQ130" i="6"/>
  <c r="AP130" i="6"/>
  <c r="AO130" i="6"/>
  <c r="AN130" i="6"/>
  <c r="AM130" i="6"/>
  <c r="AL130" i="6"/>
  <c r="AK130" i="6"/>
  <c r="AJ130" i="6"/>
  <c r="AI130" i="6"/>
  <c r="AS129" i="6"/>
  <c r="AR129" i="6"/>
  <c r="AQ129" i="6"/>
  <c r="AP129" i="6"/>
  <c r="AO129" i="6"/>
  <c r="AN129" i="6"/>
  <c r="AM129" i="6"/>
  <c r="AL129" i="6"/>
  <c r="AK129" i="6"/>
  <c r="AJ129" i="6"/>
  <c r="AI129" i="6"/>
  <c r="AS128" i="6"/>
  <c r="AR128" i="6"/>
  <c r="AQ128" i="6"/>
  <c r="AP128" i="6"/>
  <c r="AO128" i="6"/>
  <c r="AN128" i="6"/>
  <c r="AM128" i="6"/>
  <c r="AL128" i="6"/>
  <c r="AK128" i="6"/>
  <c r="AJ128" i="6"/>
  <c r="AI128" i="6"/>
  <c r="AS127" i="6"/>
  <c r="AR127" i="6"/>
  <c r="AQ127" i="6"/>
  <c r="AP127" i="6"/>
  <c r="AO127" i="6"/>
  <c r="AN127" i="6"/>
  <c r="AM127" i="6"/>
  <c r="AL127" i="6"/>
  <c r="AK127" i="6"/>
  <c r="AJ127" i="6"/>
  <c r="AI127" i="6"/>
  <c r="AS126" i="6"/>
  <c r="AR126" i="6"/>
  <c r="AQ126" i="6"/>
  <c r="AP126" i="6"/>
  <c r="AO126" i="6"/>
  <c r="AN126" i="6"/>
  <c r="AM126" i="6"/>
  <c r="AL126" i="6"/>
  <c r="AK126" i="6"/>
  <c r="AJ126" i="6"/>
  <c r="AI126" i="6"/>
  <c r="AS125" i="6"/>
  <c r="AR125" i="6"/>
  <c r="AQ125" i="6"/>
  <c r="AP125" i="6"/>
  <c r="AO125" i="6"/>
  <c r="AN125" i="6"/>
  <c r="AM125" i="6"/>
  <c r="AL125" i="6"/>
  <c r="AK125" i="6"/>
  <c r="AJ125" i="6"/>
  <c r="AI125" i="6"/>
  <c r="AS124" i="6"/>
  <c r="AR124" i="6"/>
  <c r="AQ124" i="6"/>
  <c r="AP124" i="6"/>
  <c r="AO124" i="6"/>
  <c r="AN124" i="6"/>
  <c r="AM124" i="6"/>
  <c r="AL124" i="6"/>
  <c r="AK124" i="6"/>
  <c r="AJ124" i="6"/>
  <c r="AI124" i="6"/>
  <c r="AS123" i="6"/>
  <c r="AR123" i="6"/>
  <c r="AQ123" i="6"/>
  <c r="AP123" i="6"/>
  <c r="AO123" i="6"/>
  <c r="AN123" i="6"/>
  <c r="AM123" i="6"/>
  <c r="AL123" i="6"/>
  <c r="AK123" i="6"/>
  <c r="AJ123" i="6"/>
  <c r="AI123" i="6"/>
  <c r="AS122" i="6"/>
  <c r="AR122" i="6"/>
  <c r="AQ122" i="6"/>
  <c r="AP122" i="6"/>
  <c r="AO122" i="6"/>
  <c r="AN122" i="6"/>
  <c r="AM122" i="6"/>
  <c r="AL122" i="6"/>
  <c r="AK122" i="6"/>
  <c r="AJ122" i="6"/>
  <c r="AI122" i="6"/>
  <c r="AS121" i="6"/>
  <c r="AR121" i="6"/>
  <c r="AQ121" i="6"/>
  <c r="AP121" i="6"/>
  <c r="AO121" i="6"/>
  <c r="AN121" i="6"/>
  <c r="AM121" i="6"/>
  <c r="AL121" i="6"/>
  <c r="AK121" i="6"/>
  <c r="AJ121" i="6"/>
  <c r="AI121" i="6"/>
  <c r="AS120" i="6"/>
  <c r="AR120" i="6"/>
  <c r="AQ120" i="6"/>
  <c r="AP120" i="6"/>
  <c r="AO120" i="6"/>
  <c r="AN120" i="6"/>
  <c r="AM120" i="6"/>
  <c r="AL120" i="6"/>
  <c r="AK120" i="6"/>
  <c r="AJ120" i="6"/>
  <c r="AI120" i="6"/>
  <c r="AS119" i="6"/>
  <c r="AR119" i="6"/>
  <c r="AQ119" i="6"/>
  <c r="AP119" i="6"/>
  <c r="AO119" i="6"/>
  <c r="AN119" i="6"/>
  <c r="AM119" i="6"/>
  <c r="AL119" i="6"/>
  <c r="AK119" i="6"/>
  <c r="AJ119" i="6"/>
  <c r="AI119" i="6"/>
  <c r="AS118" i="6"/>
  <c r="AR118" i="6"/>
  <c r="AQ118" i="6"/>
  <c r="AP118" i="6"/>
  <c r="AO118" i="6"/>
  <c r="AN118" i="6"/>
  <c r="AM118" i="6"/>
  <c r="AL118" i="6"/>
  <c r="AK118" i="6"/>
  <c r="AJ118" i="6"/>
  <c r="AI118" i="6"/>
  <c r="AS117" i="6"/>
  <c r="AR117" i="6"/>
  <c r="AQ117" i="6"/>
  <c r="AP117" i="6"/>
  <c r="AO117" i="6"/>
  <c r="AN117" i="6"/>
  <c r="AM117" i="6"/>
  <c r="AL117" i="6"/>
  <c r="AK117" i="6"/>
  <c r="AJ117" i="6"/>
  <c r="AI117" i="6"/>
  <c r="AS116" i="6"/>
  <c r="AR116" i="6"/>
  <c r="AQ116" i="6"/>
  <c r="AP116" i="6"/>
  <c r="AO116" i="6"/>
  <c r="AN116" i="6"/>
  <c r="AM116" i="6"/>
  <c r="AL116" i="6"/>
  <c r="AK116" i="6"/>
  <c r="AJ116" i="6"/>
  <c r="AI116" i="6"/>
  <c r="AS115" i="6"/>
  <c r="AR115" i="6"/>
  <c r="AQ115" i="6"/>
  <c r="AP115" i="6"/>
  <c r="AO115" i="6"/>
  <c r="AN115" i="6"/>
  <c r="AM115" i="6"/>
  <c r="AL115" i="6"/>
  <c r="AK115" i="6"/>
  <c r="AJ115" i="6"/>
  <c r="AI115" i="6"/>
  <c r="AS114" i="6"/>
  <c r="AR114" i="6"/>
  <c r="AQ114" i="6"/>
  <c r="AP114" i="6"/>
  <c r="AO114" i="6"/>
  <c r="AN114" i="6"/>
  <c r="AM114" i="6"/>
  <c r="AL114" i="6"/>
  <c r="AK114" i="6"/>
  <c r="AJ114" i="6"/>
  <c r="AI114" i="6"/>
  <c r="AS113" i="6"/>
  <c r="AR113" i="6"/>
  <c r="AQ113" i="6"/>
  <c r="AP113" i="6"/>
  <c r="AO113" i="6"/>
  <c r="AN113" i="6"/>
  <c r="AM113" i="6"/>
  <c r="AL113" i="6"/>
  <c r="AK113" i="6"/>
  <c r="AJ113" i="6"/>
  <c r="AI113" i="6"/>
  <c r="AS112" i="6"/>
  <c r="AR112" i="6"/>
  <c r="AQ112" i="6"/>
  <c r="AP112" i="6"/>
  <c r="AO112" i="6"/>
  <c r="AN112" i="6"/>
  <c r="AM112" i="6"/>
  <c r="AL112" i="6"/>
  <c r="AK112" i="6"/>
  <c r="AJ112" i="6"/>
  <c r="AI112" i="6"/>
  <c r="AS111" i="6"/>
  <c r="AR111" i="6"/>
  <c r="AQ111" i="6"/>
  <c r="AP111" i="6"/>
  <c r="AO111" i="6"/>
  <c r="AN111" i="6"/>
  <c r="AM111" i="6"/>
  <c r="AL111" i="6"/>
  <c r="AK111" i="6"/>
  <c r="AJ111" i="6"/>
  <c r="AI111" i="6"/>
  <c r="AS110" i="6"/>
  <c r="AR110" i="6"/>
  <c r="AQ110" i="6"/>
  <c r="AP110" i="6"/>
  <c r="AO110" i="6"/>
  <c r="AN110" i="6"/>
  <c r="AM110" i="6"/>
  <c r="AL110" i="6"/>
  <c r="AK110" i="6"/>
  <c r="AJ110" i="6"/>
  <c r="AI110" i="6"/>
  <c r="AS109" i="6"/>
  <c r="AR109" i="6"/>
  <c r="AQ109" i="6"/>
  <c r="AP109" i="6"/>
  <c r="AO109" i="6"/>
  <c r="AN109" i="6"/>
  <c r="AM109" i="6"/>
  <c r="AL109" i="6"/>
  <c r="AK109" i="6"/>
  <c r="AJ109" i="6"/>
  <c r="AI109" i="6"/>
  <c r="AS108" i="6"/>
  <c r="AR108" i="6"/>
  <c r="AQ108" i="6"/>
  <c r="AP108" i="6"/>
  <c r="AO108" i="6"/>
  <c r="AN108" i="6"/>
  <c r="AM108" i="6"/>
  <c r="AL108" i="6"/>
  <c r="AK108" i="6"/>
  <c r="AJ108" i="6"/>
  <c r="AI108" i="6"/>
  <c r="AS107" i="6"/>
  <c r="AR107" i="6"/>
  <c r="AQ107" i="6"/>
  <c r="AP107" i="6"/>
  <c r="AO107" i="6"/>
  <c r="AN107" i="6"/>
  <c r="AM107" i="6"/>
  <c r="AL107" i="6"/>
  <c r="AK107" i="6"/>
  <c r="AJ107" i="6"/>
  <c r="AI107" i="6"/>
  <c r="AS106" i="6"/>
  <c r="AR106" i="6"/>
  <c r="AQ106" i="6"/>
  <c r="AP106" i="6"/>
  <c r="AO106" i="6"/>
  <c r="AN106" i="6"/>
  <c r="AM106" i="6"/>
  <c r="AL106" i="6"/>
  <c r="AK106" i="6"/>
  <c r="AJ106" i="6"/>
  <c r="AI106" i="6"/>
  <c r="AS105" i="6"/>
  <c r="AR105" i="6"/>
  <c r="AQ105" i="6"/>
  <c r="AP105" i="6"/>
  <c r="AO105" i="6"/>
  <c r="AN105" i="6"/>
  <c r="AM105" i="6"/>
  <c r="AL105" i="6"/>
  <c r="AK105" i="6"/>
  <c r="AJ105" i="6"/>
  <c r="AI105" i="6"/>
  <c r="AS104" i="6"/>
  <c r="AR104" i="6"/>
  <c r="AQ104" i="6"/>
  <c r="AP104" i="6"/>
  <c r="AO104" i="6"/>
  <c r="AN104" i="6"/>
  <c r="AM104" i="6"/>
  <c r="AL104" i="6"/>
  <c r="AK104" i="6"/>
  <c r="AJ104" i="6"/>
  <c r="AI104" i="6"/>
  <c r="AS103" i="6"/>
  <c r="AR103" i="6"/>
  <c r="AQ103" i="6"/>
  <c r="AP103" i="6"/>
  <c r="AO103" i="6"/>
  <c r="AN103" i="6"/>
  <c r="AM103" i="6"/>
  <c r="AL103" i="6"/>
  <c r="AK103" i="6"/>
  <c r="AJ103" i="6"/>
  <c r="AI103" i="6"/>
  <c r="AS102" i="6"/>
  <c r="AR102" i="6"/>
  <c r="AQ102" i="6"/>
  <c r="AP102" i="6"/>
  <c r="AO102" i="6"/>
  <c r="AN102" i="6"/>
  <c r="AM102" i="6"/>
  <c r="AL102" i="6"/>
  <c r="AK102" i="6"/>
  <c r="AJ102" i="6"/>
  <c r="AI102" i="6"/>
  <c r="AS101" i="6"/>
  <c r="AR101" i="6"/>
  <c r="AQ101" i="6"/>
  <c r="AP101" i="6"/>
  <c r="AO101" i="6"/>
  <c r="AN101" i="6"/>
  <c r="AM101" i="6"/>
  <c r="AL101" i="6"/>
  <c r="AK101" i="6"/>
  <c r="AJ101" i="6"/>
  <c r="AI101" i="6"/>
  <c r="AS100" i="6"/>
  <c r="AR100" i="6"/>
  <c r="AQ100" i="6"/>
  <c r="AP100" i="6"/>
  <c r="AO100" i="6"/>
  <c r="AN100" i="6"/>
  <c r="AM100" i="6"/>
  <c r="AL100" i="6"/>
  <c r="AK100" i="6"/>
  <c r="AJ100" i="6"/>
  <c r="AI100" i="6"/>
  <c r="AS99" i="6"/>
  <c r="AR99" i="6"/>
  <c r="AQ99" i="6"/>
  <c r="AP99" i="6"/>
  <c r="AO99" i="6"/>
  <c r="AN99" i="6"/>
  <c r="AM99" i="6"/>
  <c r="AL99" i="6"/>
  <c r="AK99" i="6"/>
  <c r="AJ99" i="6"/>
  <c r="AI99" i="6"/>
  <c r="AS98" i="6"/>
  <c r="AR98" i="6"/>
  <c r="AQ98" i="6"/>
  <c r="AP98" i="6"/>
  <c r="AO98" i="6"/>
  <c r="AN98" i="6"/>
  <c r="AM98" i="6"/>
  <c r="AL98" i="6"/>
  <c r="AK98" i="6"/>
  <c r="AJ98" i="6"/>
  <c r="AI98" i="6"/>
  <c r="AS97" i="6"/>
  <c r="AR97" i="6"/>
  <c r="AQ97" i="6"/>
  <c r="AP97" i="6"/>
  <c r="AO97" i="6"/>
  <c r="AN97" i="6"/>
  <c r="AM97" i="6"/>
  <c r="AL97" i="6"/>
  <c r="AK97" i="6"/>
  <c r="AJ97" i="6"/>
  <c r="AI97" i="6"/>
  <c r="AS96" i="6"/>
  <c r="AR96" i="6"/>
  <c r="AQ96" i="6"/>
  <c r="AP96" i="6"/>
  <c r="AO96" i="6"/>
  <c r="AN96" i="6"/>
  <c r="AM96" i="6"/>
  <c r="AL96" i="6"/>
  <c r="AK96" i="6"/>
  <c r="AJ96" i="6"/>
  <c r="AI96" i="6"/>
  <c r="AS95" i="6"/>
  <c r="AR95" i="6"/>
  <c r="AQ95" i="6"/>
  <c r="AP95" i="6"/>
  <c r="AO95" i="6"/>
  <c r="AN95" i="6"/>
  <c r="AM95" i="6"/>
  <c r="AL95" i="6"/>
  <c r="AK95" i="6"/>
  <c r="AJ95" i="6"/>
  <c r="AI95" i="6"/>
  <c r="AS94" i="6"/>
  <c r="AR94" i="6"/>
  <c r="AQ94" i="6"/>
  <c r="AP94" i="6"/>
  <c r="AO94" i="6"/>
  <c r="AN94" i="6"/>
  <c r="AM94" i="6"/>
  <c r="AL94" i="6"/>
  <c r="AK94" i="6"/>
  <c r="AJ94" i="6"/>
  <c r="AI94" i="6"/>
  <c r="AS93" i="6"/>
  <c r="AR93" i="6"/>
  <c r="AQ93" i="6"/>
  <c r="AP93" i="6"/>
  <c r="AO93" i="6"/>
  <c r="AN93" i="6"/>
  <c r="AM93" i="6"/>
  <c r="AL93" i="6"/>
  <c r="AK93" i="6"/>
  <c r="AJ93" i="6"/>
  <c r="AI93" i="6"/>
  <c r="AS92" i="6"/>
  <c r="AR92" i="6"/>
  <c r="AQ92" i="6"/>
  <c r="AP92" i="6"/>
  <c r="AO92" i="6"/>
  <c r="AN92" i="6"/>
  <c r="AM92" i="6"/>
  <c r="AL92" i="6"/>
  <c r="AK92" i="6"/>
  <c r="AJ92" i="6"/>
  <c r="AI92" i="6"/>
  <c r="AS91" i="6"/>
  <c r="AR91" i="6"/>
  <c r="AQ91" i="6"/>
  <c r="AP91" i="6"/>
  <c r="AO91" i="6"/>
  <c r="AN91" i="6"/>
  <c r="AM91" i="6"/>
  <c r="AL91" i="6"/>
  <c r="AK91" i="6"/>
  <c r="AJ91" i="6"/>
  <c r="AI91" i="6"/>
  <c r="AS90" i="6"/>
  <c r="AR90" i="6"/>
  <c r="AQ90" i="6"/>
  <c r="AP90" i="6"/>
  <c r="AO90" i="6"/>
  <c r="AN90" i="6"/>
  <c r="AM90" i="6"/>
  <c r="AL90" i="6"/>
  <c r="AK90" i="6"/>
  <c r="AJ90" i="6"/>
  <c r="AI90" i="6"/>
  <c r="AS89" i="6"/>
  <c r="AR89" i="6"/>
  <c r="AQ89" i="6"/>
  <c r="AP89" i="6"/>
  <c r="AO89" i="6"/>
  <c r="AN89" i="6"/>
  <c r="AM89" i="6"/>
  <c r="AL89" i="6"/>
  <c r="AK89" i="6"/>
  <c r="AJ89" i="6"/>
  <c r="AI89" i="6"/>
  <c r="AS88" i="6"/>
  <c r="AR88" i="6"/>
  <c r="AQ88" i="6"/>
  <c r="AP88" i="6"/>
  <c r="AO88" i="6"/>
  <c r="AN88" i="6"/>
  <c r="AM88" i="6"/>
  <c r="AL88" i="6"/>
  <c r="AK88" i="6"/>
  <c r="AJ88" i="6"/>
  <c r="AI88" i="6"/>
  <c r="AS87" i="6"/>
  <c r="AR87" i="6"/>
  <c r="AQ87" i="6"/>
  <c r="AP87" i="6"/>
  <c r="AO87" i="6"/>
  <c r="AN87" i="6"/>
  <c r="AM87" i="6"/>
  <c r="AL87" i="6"/>
  <c r="AK87" i="6"/>
  <c r="AJ87" i="6"/>
  <c r="AI87" i="6"/>
  <c r="AS86" i="6"/>
  <c r="AR86" i="6"/>
  <c r="AQ86" i="6"/>
  <c r="AP86" i="6"/>
  <c r="AO86" i="6"/>
  <c r="AN86" i="6"/>
  <c r="AM86" i="6"/>
  <c r="AL86" i="6"/>
  <c r="AK86" i="6"/>
  <c r="AJ86" i="6"/>
  <c r="AI86" i="6"/>
  <c r="AS85" i="6"/>
  <c r="AR85" i="6"/>
  <c r="AQ85" i="6"/>
  <c r="AP85" i="6"/>
  <c r="AO85" i="6"/>
  <c r="AN85" i="6"/>
  <c r="AM85" i="6"/>
  <c r="AL85" i="6"/>
  <c r="AK85" i="6"/>
  <c r="AJ85" i="6"/>
  <c r="AI85" i="6"/>
  <c r="AS84" i="6"/>
  <c r="AR84" i="6"/>
  <c r="AQ84" i="6"/>
  <c r="AP84" i="6"/>
  <c r="AO84" i="6"/>
  <c r="AN84" i="6"/>
  <c r="AM84" i="6"/>
  <c r="AL84" i="6"/>
  <c r="AK84" i="6"/>
  <c r="AJ84" i="6"/>
  <c r="AI84" i="6"/>
  <c r="AS83" i="6"/>
  <c r="AR83" i="6"/>
  <c r="AQ83" i="6"/>
  <c r="AP83" i="6"/>
  <c r="AO83" i="6"/>
  <c r="AN83" i="6"/>
  <c r="AM83" i="6"/>
  <c r="AL83" i="6"/>
  <c r="AK83" i="6"/>
  <c r="AJ83" i="6"/>
  <c r="AI83" i="6"/>
  <c r="AS82" i="6"/>
  <c r="AR82" i="6"/>
  <c r="AQ82" i="6"/>
  <c r="AP82" i="6"/>
  <c r="AO82" i="6"/>
  <c r="AN82" i="6"/>
  <c r="AM82" i="6"/>
  <c r="AL82" i="6"/>
  <c r="AK82" i="6"/>
  <c r="AJ82" i="6"/>
  <c r="AI82" i="6"/>
  <c r="AS81" i="6"/>
  <c r="AR81" i="6"/>
  <c r="AQ81" i="6"/>
  <c r="AP81" i="6"/>
  <c r="AO81" i="6"/>
  <c r="AN81" i="6"/>
  <c r="AM81" i="6"/>
  <c r="AL81" i="6"/>
  <c r="AK81" i="6"/>
  <c r="AJ81" i="6"/>
  <c r="AI81" i="6"/>
  <c r="AS80" i="6"/>
  <c r="AR80" i="6"/>
  <c r="AQ80" i="6"/>
  <c r="AP80" i="6"/>
  <c r="AO80" i="6"/>
  <c r="AN80" i="6"/>
  <c r="AM80" i="6"/>
  <c r="AL80" i="6"/>
  <c r="AK80" i="6"/>
  <c r="AJ80" i="6"/>
  <c r="AI80" i="6"/>
  <c r="AS79" i="6"/>
  <c r="AR79" i="6"/>
  <c r="AQ79" i="6"/>
  <c r="AP79" i="6"/>
  <c r="AO79" i="6"/>
  <c r="AN79" i="6"/>
  <c r="AM79" i="6"/>
  <c r="AL79" i="6"/>
  <c r="AK79" i="6"/>
  <c r="AJ79" i="6"/>
  <c r="AI79" i="6"/>
  <c r="AS78" i="6"/>
  <c r="AR78" i="6"/>
  <c r="AQ78" i="6"/>
  <c r="AP78" i="6"/>
  <c r="AO78" i="6"/>
  <c r="AN78" i="6"/>
  <c r="AM78" i="6"/>
  <c r="AL78" i="6"/>
  <c r="AK78" i="6"/>
  <c r="AJ78" i="6"/>
  <c r="AI78" i="6"/>
  <c r="AS77" i="6"/>
  <c r="AR77" i="6"/>
  <c r="AQ77" i="6"/>
  <c r="AP77" i="6"/>
  <c r="AO77" i="6"/>
  <c r="AN77" i="6"/>
  <c r="AM77" i="6"/>
  <c r="AL77" i="6"/>
  <c r="AK77" i="6"/>
  <c r="AJ77" i="6"/>
  <c r="AI77" i="6"/>
  <c r="AS76" i="6"/>
  <c r="AR76" i="6"/>
  <c r="AQ76" i="6"/>
  <c r="AP76" i="6"/>
  <c r="AO76" i="6"/>
  <c r="AN76" i="6"/>
  <c r="AM76" i="6"/>
  <c r="AL76" i="6"/>
  <c r="AK76" i="6"/>
  <c r="AJ76" i="6"/>
  <c r="AI76" i="6"/>
  <c r="AS75" i="6"/>
  <c r="AR75" i="6"/>
  <c r="AQ75" i="6"/>
  <c r="AP75" i="6"/>
  <c r="AO75" i="6"/>
  <c r="AN75" i="6"/>
  <c r="AM75" i="6"/>
  <c r="AL75" i="6"/>
  <c r="AK75" i="6"/>
  <c r="AJ75" i="6"/>
  <c r="AI75" i="6"/>
  <c r="AS74" i="6"/>
  <c r="AR74" i="6"/>
  <c r="AQ74" i="6"/>
  <c r="AP74" i="6"/>
  <c r="AO74" i="6"/>
  <c r="AN74" i="6"/>
  <c r="AM74" i="6"/>
  <c r="AL74" i="6"/>
  <c r="AK74" i="6"/>
  <c r="AJ74" i="6"/>
  <c r="AI74" i="6"/>
  <c r="AS73" i="6"/>
  <c r="AR73" i="6"/>
  <c r="AQ73" i="6"/>
  <c r="AP73" i="6"/>
  <c r="AO73" i="6"/>
  <c r="AN73" i="6"/>
  <c r="AM73" i="6"/>
  <c r="AL73" i="6"/>
  <c r="AK73" i="6"/>
  <c r="AJ73" i="6"/>
  <c r="AI73" i="6"/>
  <c r="AS72" i="6"/>
  <c r="AR72" i="6"/>
  <c r="AQ72" i="6"/>
  <c r="AP72" i="6"/>
  <c r="AO72" i="6"/>
  <c r="AN72" i="6"/>
  <c r="AM72" i="6"/>
  <c r="AL72" i="6"/>
  <c r="AK72" i="6"/>
  <c r="AJ72" i="6"/>
  <c r="AI72" i="6"/>
  <c r="AS71" i="6"/>
  <c r="AR71" i="6"/>
  <c r="AQ71" i="6"/>
  <c r="AP71" i="6"/>
  <c r="AO71" i="6"/>
  <c r="AN71" i="6"/>
  <c r="AM71" i="6"/>
  <c r="AL71" i="6"/>
  <c r="AK71" i="6"/>
  <c r="AJ71" i="6"/>
  <c r="AI71" i="6"/>
  <c r="AS70" i="6"/>
  <c r="AR70" i="6"/>
  <c r="AQ70" i="6"/>
  <c r="AP70" i="6"/>
  <c r="AO70" i="6"/>
  <c r="AN70" i="6"/>
  <c r="AM70" i="6"/>
  <c r="AL70" i="6"/>
  <c r="AK70" i="6"/>
  <c r="AJ70" i="6"/>
  <c r="AI70" i="6"/>
  <c r="AS69" i="6"/>
  <c r="AR69" i="6"/>
  <c r="AQ69" i="6"/>
  <c r="AP69" i="6"/>
  <c r="AO69" i="6"/>
  <c r="AN69" i="6"/>
  <c r="AM69" i="6"/>
  <c r="AL69" i="6"/>
  <c r="AK69" i="6"/>
  <c r="AJ69" i="6"/>
  <c r="AI69" i="6"/>
  <c r="AS68" i="6"/>
  <c r="AR68" i="6"/>
  <c r="AQ68" i="6"/>
  <c r="AP68" i="6"/>
  <c r="AO68" i="6"/>
  <c r="AN68" i="6"/>
  <c r="AM68" i="6"/>
  <c r="AL68" i="6"/>
  <c r="AK68" i="6"/>
  <c r="AJ68" i="6"/>
  <c r="AI68" i="6"/>
  <c r="AS67" i="6"/>
  <c r="AR67" i="6"/>
  <c r="AQ67" i="6"/>
  <c r="AP67" i="6"/>
  <c r="AO67" i="6"/>
  <c r="AN67" i="6"/>
  <c r="AM67" i="6"/>
  <c r="AL67" i="6"/>
  <c r="AK67" i="6"/>
  <c r="AJ67" i="6"/>
  <c r="AI67" i="6"/>
  <c r="AS66" i="6"/>
  <c r="AR66" i="6"/>
  <c r="AQ66" i="6"/>
  <c r="AP66" i="6"/>
  <c r="AO66" i="6"/>
  <c r="AN66" i="6"/>
  <c r="AM66" i="6"/>
  <c r="AL66" i="6"/>
  <c r="AK66" i="6"/>
  <c r="AJ66" i="6"/>
  <c r="AI66" i="6"/>
  <c r="AS65" i="6"/>
  <c r="AR65" i="6"/>
  <c r="AQ65" i="6"/>
  <c r="AP65" i="6"/>
  <c r="AO65" i="6"/>
  <c r="AN65" i="6"/>
  <c r="AM65" i="6"/>
  <c r="AL65" i="6"/>
  <c r="AK65" i="6"/>
  <c r="AJ65" i="6"/>
  <c r="AI65" i="6"/>
  <c r="AS64" i="6"/>
  <c r="AR64" i="6"/>
  <c r="AQ64" i="6"/>
  <c r="AP64" i="6"/>
  <c r="AO64" i="6"/>
  <c r="AN64" i="6"/>
  <c r="AM64" i="6"/>
  <c r="AL64" i="6"/>
  <c r="AK64" i="6"/>
  <c r="AJ64" i="6"/>
  <c r="AI64" i="6"/>
  <c r="AS63" i="6"/>
  <c r="AR63" i="6"/>
  <c r="AQ63" i="6"/>
  <c r="AP63" i="6"/>
  <c r="AO63" i="6"/>
  <c r="AN63" i="6"/>
  <c r="AM63" i="6"/>
  <c r="AL63" i="6"/>
  <c r="AK63" i="6"/>
  <c r="AJ63" i="6"/>
  <c r="AI63" i="6"/>
  <c r="AS62" i="6"/>
  <c r="AR62" i="6"/>
  <c r="AQ62" i="6"/>
  <c r="AP62" i="6"/>
  <c r="AO62" i="6"/>
  <c r="AN62" i="6"/>
  <c r="AM62" i="6"/>
  <c r="AL62" i="6"/>
  <c r="AK62" i="6"/>
  <c r="AJ62" i="6"/>
  <c r="AI62" i="6"/>
  <c r="AS61" i="6"/>
  <c r="AR61" i="6"/>
  <c r="AQ61" i="6"/>
  <c r="AP61" i="6"/>
  <c r="AO61" i="6"/>
  <c r="AN61" i="6"/>
  <c r="AM61" i="6"/>
  <c r="AL61" i="6"/>
  <c r="AK61" i="6"/>
  <c r="AJ61" i="6"/>
  <c r="AI61" i="6"/>
  <c r="AS60" i="6"/>
  <c r="AR60" i="6"/>
  <c r="AQ60" i="6"/>
  <c r="AP60" i="6"/>
  <c r="AO60" i="6"/>
  <c r="AN60" i="6"/>
  <c r="AM60" i="6"/>
  <c r="AL60" i="6"/>
  <c r="AK60" i="6"/>
  <c r="AJ60" i="6"/>
  <c r="AI60" i="6"/>
  <c r="AS59" i="6"/>
  <c r="AR59" i="6"/>
  <c r="AQ59" i="6"/>
  <c r="AP59" i="6"/>
  <c r="AO59" i="6"/>
  <c r="AN59" i="6"/>
  <c r="AM59" i="6"/>
  <c r="AL59" i="6"/>
  <c r="AK59" i="6"/>
  <c r="AJ59" i="6"/>
  <c r="AI59" i="6"/>
  <c r="AS58" i="6"/>
  <c r="AR58" i="6"/>
  <c r="AQ58" i="6"/>
  <c r="AP58" i="6"/>
  <c r="AO58" i="6"/>
  <c r="AN58" i="6"/>
  <c r="AM58" i="6"/>
  <c r="AL58" i="6"/>
  <c r="AK58" i="6"/>
  <c r="AJ58" i="6"/>
  <c r="AI58" i="6"/>
  <c r="AS57" i="6"/>
  <c r="AR57" i="6"/>
  <c r="AQ57" i="6"/>
  <c r="AP57" i="6"/>
  <c r="AO57" i="6"/>
  <c r="AN57" i="6"/>
  <c r="AM57" i="6"/>
  <c r="AL57" i="6"/>
  <c r="AK57" i="6"/>
  <c r="AJ57" i="6"/>
  <c r="AI57" i="6"/>
  <c r="AS56" i="6"/>
  <c r="AR56" i="6"/>
  <c r="AQ56" i="6"/>
  <c r="AP56" i="6"/>
  <c r="AO56" i="6"/>
  <c r="AN56" i="6"/>
  <c r="AM56" i="6"/>
  <c r="AL56" i="6"/>
  <c r="AK56" i="6"/>
  <c r="AJ56" i="6"/>
  <c r="AI56" i="6"/>
  <c r="AS55" i="6"/>
  <c r="AR55" i="6"/>
  <c r="AQ55" i="6"/>
  <c r="AP55" i="6"/>
  <c r="AO55" i="6"/>
  <c r="AN55" i="6"/>
  <c r="AM55" i="6"/>
  <c r="AL55" i="6"/>
  <c r="AK55" i="6"/>
  <c r="AJ55" i="6"/>
  <c r="AI55" i="6"/>
  <c r="AS54" i="6"/>
  <c r="AR54" i="6"/>
  <c r="AQ54" i="6"/>
  <c r="AP54" i="6"/>
  <c r="AO54" i="6"/>
  <c r="AN54" i="6"/>
  <c r="AM54" i="6"/>
  <c r="AL54" i="6"/>
  <c r="AK54" i="6"/>
  <c r="AJ54" i="6"/>
  <c r="AI54" i="6"/>
  <c r="AS53" i="6"/>
  <c r="AR53" i="6"/>
  <c r="AQ53" i="6"/>
  <c r="AP53" i="6"/>
  <c r="AO53" i="6"/>
  <c r="AN53" i="6"/>
  <c r="AM53" i="6"/>
  <c r="AL53" i="6"/>
  <c r="AK53" i="6"/>
  <c r="AJ53" i="6"/>
  <c r="AI53" i="6"/>
  <c r="AS52" i="6"/>
  <c r="AR52" i="6"/>
  <c r="AQ52" i="6"/>
  <c r="AP52" i="6"/>
  <c r="AO52" i="6"/>
  <c r="AN52" i="6"/>
  <c r="AM52" i="6"/>
  <c r="AL52" i="6"/>
  <c r="AK52" i="6"/>
  <c r="AJ52" i="6"/>
  <c r="AI52" i="6"/>
  <c r="AS51" i="6"/>
  <c r="AR51" i="6"/>
  <c r="AQ51" i="6"/>
  <c r="AP51" i="6"/>
  <c r="AO51" i="6"/>
  <c r="AN51" i="6"/>
  <c r="AM51" i="6"/>
  <c r="AL51" i="6"/>
  <c r="AK51" i="6"/>
  <c r="AJ51" i="6"/>
  <c r="AI51" i="6"/>
  <c r="AS50" i="6"/>
  <c r="AR50" i="6"/>
  <c r="AQ50" i="6"/>
  <c r="AP50" i="6"/>
  <c r="AO50" i="6"/>
  <c r="AN50" i="6"/>
  <c r="AM50" i="6"/>
  <c r="AL50" i="6"/>
  <c r="AK50" i="6"/>
  <c r="AJ50" i="6"/>
  <c r="AI50" i="6"/>
  <c r="AS49" i="6"/>
  <c r="AR49" i="6"/>
  <c r="AQ49" i="6"/>
  <c r="AP49" i="6"/>
  <c r="AO49" i="6"/>
  <c r="AN49" i="6"/>
  <c r="AM49" i="6"/>
  <c r="AL49" i="6"/>
  <c r="AK49" i="6"/>
  <c r="AJ49" i="6"/>
  <c r="AI49" i="6"/>
  <c r="AS48" i="6"/>
  <c r="AR48" i="6"/>
  <c r="AQ48" i="6"/>
  <c r="AP48" i="6"/>
  <c r="AO48" i="6"/>
  <c r="AN48" i="6"/>
  <c r="AM48" i="6"/>
  <c r="AL48" i="6"/>
  <c r="AK48" i="6"/>
  <c r="AJ48" i="6"/>
  <c r="AI48" i="6"/>
  <c r="AS47" i="6"/>
  <c r="AR47" i="6"/>
  <c r="AQ47" i="6"/>
  <c r="AP47" i="6"/>
  <c r="AO47" i="6"/>
  <c r="AN47" i="6"/>
  <c r="AM47" i="6"/>
  <c r="AL47" i="6"/>
  <c r="AK47" i="6"/>
  <c r="AJ47" i="6"/>
  <c r="AI47" i="6"/>
  <c r="AS46" i="6"/>
  <c r="AR46" i="6"/>
  <c r="AQ46" i="6"/>
  <c r="AP46" i="6"/>
  <c r="AO46" i="6"/>
  <c r="AN46" i="6"/>
  <c r="AM46" i="6"/>
  <c r="AL46" i="6"/>
  <c r="AK46" i="6"/>
  <c r="AJ46" i="6"/>
  <c r="AI46" i="6"/>
  <c r="AS45" i="6"/>
  <c r="AR45" i="6"/>
  <c r="AQ45" i="6"/>
  <c r="AP45" i="6"/>
  <c r="AO45" i="6"/>
  <c r="AN45" i="6"/>
  <c r="AM45" i="6"/>
  <c r="AL45" i="6"/>
  <c r="AK45" i="6"/>
  <c r="AJ45" i="6"/>
  <c r="AI45" i="6"/>
  <c r="AS44" i="6"/>
  <c r="AR44" i="6"/>
  <c r="AQ44" i="6"/>
  <c r="AP44" i="6"/>
  <c r="AO44" i="6"/>
  <c r="AN44" i="6"/>
  <c r="AM44" i="6"/>
  <c r="AL44" i="6"/>
  <c r="AK44" i="6"/>
  <c r="AJ44" i="6"/>
  <c r="AI44" i="6"/>
  <c r="AS43" i="6"/>
  <c r="AR43" i="6"/>
  <c r="AQ43" i="6"/>
  <c r="AP43" i="6"/>
  <c r="AO43" i="6"/>
  <c r="AN43" i="6"/>
  <c r="AM43" i="6"/>
  <c r="AL43" i="6"/>
  <c r="AK43" i="6"/>
  <c r="AJ43" i="6"/>
  <c r="AI43" i="6"/>
  <c r="AS42" i="6"/>
  <c r="AR42" i="6"/>
  <c r="AQ42" i="6"/>
  <c r="AP42" i="6"/>
  <c r="AO42" i="6"/>
  <c r="AN42" i="6"/>
  <c r="AM42" i="6"/>
  <c r="AL42" i="6"/>
  <c r="AK42" i="6"/>
  <c r="AJ42" i="6"/>
  <c r="AI42" i="6"/>
  <c r="AS41" i="6"/>
  <c r="AR41" i="6"/>
  <c r="AQ41" i="6"/>
  <c r="AP41" i="6"/>
  <c r="AO41" i="6"/>
  <c r="AN41" i="6"/>
  <c r="AM41" i="6"/>
  <c r="AL41" i="6"/>
  <c r="AK41" i="6"/>
  <c r="AJ41" i="6"/>
  <c r="AI41" i="6"/>
  <c r="AS40" i="6"/>
  <c r="AR40" i="6"/>
  <c r="AQ40" i="6"/>
  <c r="AP40" i="6"/>
  <c r="AO40" i="6"/>
  <c r="AN40" i="6"/>
  <c r="AM40" i="6"/>
  <c r="AL40" i="6"/>
  <c r="AK40" i="6"/>
  <c r="AJ40" i="6"/>
  <c r="AI40" i="6"/>
  <c r="AS39" i="6"/>
  <c r="AR39" i="6"/>
  <c r="AQ39" i="6"/>
  <c r="AP39" i="6"/>
  <c r="AO39" i="6"/>
  <c r="AN39" i="6"/>
  <c r="AM39" i="6"/>
  <c r="AL39" i="6"/>
  <c r="AK39" i="6"/>
  <c r="AJ39" i="6"/>
  <c r="AI39" i="6"/>
  <c r="AS38" i="6"/>
  <c r="AR38" i="6"/>
  <c r="AQ38" i="6"/>
  <c r="AP38" i="6"/>
  <c r="AO38" i="6"/>
  <c r="AN38" i="6"/>
  <c r="AM38" i="6"/>
  <c r="AL38" i="6"/>
  <c r="AK38" i="6"/>
  <c r="AJ38" i="6"/>
  <c r="AI38" i="6"/>
  <c r="AS37" i="6"/>
  <c r="AR37" i="6"/>
  <c r="AQ37" i="6"/>
  <c r="AP37" i="6"/>
  <c r="AO37" i="6"/>
  <c r="AN37" i="6"/>
  <c r="AM37" i="6"/>
  <c r="AL37" i="6"/>
  <c r="AK37" i="6"/>
  <c r="AJ37" i="6"/>
  <c r="AI37" i="6"/>
  <c r="AS36" i="6"/>
  <c r="AR36" i="6"/>
  <c r="AQ36" i="6"/>
  <c r="AP36" i="6"/>
  <c r="AO36" i="6"/>
  <c r="AN36" i="6"/>
  <c r="AM36" i="6"/>
  <c r="AL36" i="6"/>
  <c r="AK36" i="6"/>
  <c r="AJ36" i="6"/>
  <c r="AI36" i="6"/>
  <c r="AS35" i="6"/>
  <c r="AR35" i="6"/>
  <c r="AQ35" i="6"/>
  <c r="AP35" i="6"/>
  <c r="AO35" i="6"/>
  <c r="AN35" i="6"/>
  <c r="AM35" i="6"/>
  <c r="AL35" i="6"/>
  <c r="AK35" i="6"/>
  <c r="AJ35" i="6"/>
  <c r="AI35" i="6"/>
  <c r="AS34" i="6"/>
  <c r="AR34" i="6"/>
  <c r="AQ34" i="6"/>
  <c r="AP34" i="6"/>
  <c r="AO34" i="6"/>
  <c r="AN34" i="6"/>
  <c r="AM34" i="6"/>
  <c r="AL34" i="6"/>
  <c r="AK34" i="6"/>
  <c r="AJ34" i="6"/>
  <c r="AI34" i="6"/>
  <c r="AS33" i="6"/>
  <c r="AR33" i="6"/>
  <c r="AQ33" i="6"/>
  <c r="AP33" i="6"/>
  <c r="AO33" i="6"/>
  <c r="AN33" i="6"/>
  <c r="AM33" i="6"/>
  <c r="AL33" i="6"/>
  <c r="AK33" i="6"/>
  <c r="AJ33" i="6"/>
  <c r="AI33" i="6"/>
  <c r="AS32" i="6"/>
  <c r="AR32" i="6"/>
  <c r="AQ32" i="6"/>
  <c r="AP32" i="6"/>
  <c r="AO32" i="6"/>
  <c r="AN32" i="6"/>
  <c r="AM32" i="6"/>
  <c r="AL32" i="6"/>
  <c r="AK32" i="6"/>
  <c r="AJ32" i="6"/>
  <c r="AI32" i="6"/>
  <c r="AS31" i="6"/>
  <c r="AR31" i="6"/>
  <c r="AQ31" i="6"/>
  <c r="AP31" i="6"/>
  <c r="AO31" i="6"/>
  <c r="AN31" i="6"/>
  <c r="AM31" i="6"/>
  <c r="AL31" i="6"/>
  <c r="AK31" i="6"/>
  <c r="AJ31" i="6"/>
  <c r="AI31" i="6"/>
  <c r="AS30" i="6"/>
  <c r="AR30" i="6"/>
  <c r="AQ30" i="6"/>
  <c r="AP30" i="6"/>
  <c r="AO30" i="6"/>
  <c r="AN30" i="6"/>
  <c r="AM30" i="6"/>
  <c r="AL30" i="6"/>
  <c r="AK30" i="6"/>
  <c r="AJ30" i="6"/>
  <c r="AI30" i="6"/>
  <c r="AS29" i="6"/>
  <c r="AR29" i="6"/>
  <c r="AQ29" i="6"/>
  <c r="AP29" i="6"/>
  <c r="AO29" i="6"/>
  <c r="AN29" i="6"/>
  <c r="AM29" i="6"/>
  <c r="AL29" i="6"/>
  <c r="AK29" i="6"/>
  <c r="AJ29" i="6"/>
  <c r="AI29" i="6"/>
  <c r="AS28" i="6"/>
  <c r="AR28" i="6"/>
  <c r="AQ28" i="6"/>
  <c r="AP28" i="6"/>
  <c r="AO28" i="6"/>
  <c r="AN28" i="6"/>
  <c r="AM28" i="6"/>
  <c r="AL28" i="6"/>
  <c r="AK28" i="6"/>
  <c r="AJ28" i="6"/>
  <c r="AI28" i="6"/>
  <c r="AS27" i="6"/>
  <c r="AR27" i="6"/>
  <c r="AQ27" i="6"/>
  <c r="AP27" i="6"/>
  <c r="AO27" i="6"/>
  <c r="AN27" i="6"/>
  <c r="AM27" i="6"/>
  <c r="AL27" i="6"/>
  <c r="AK27" i="6"/>
  <c r="AJ27" i="6"/>
  <c r="AI27" i="6"/>
  <c r="AS26" i="6"/>
  <c r="AR26" i="6"/>
  <c r="AQ26" i="6"/>
  <c r="AP26" i="6"/>
  <c r="AO26" i="6"/>
  <c r="AN26" i="6"/>
  <c r="AM26" i="6"/>
  <c r="AL26" i="6"/>
  <c r="AK26" i="6"/>
  <c r="AJ26" i="6"/>
  <c r="AI26" i="6"/>
  <c r="AS25" i="6"/>
  <c r="AR25" i="6"/>
  <c r="AQ25" i="6"/>
  <c r="AP25" i="6"/>
  <c r="AO25" i="6"/>
  <c r="AN25" i="6"/>
  <c r="AM25" i="6"/>
  <c r="AL25" i="6"/>
  <c r="AK25" i="6"/>
  <c r="AJ25" i="6"/>
  <c r="AI25" i="6"/>
  <c r="AS24" i="6"/>
  <c r="AR24" i="6"/>
  <c r="AQ24" i="6"/>
  <c r="AP24" i="6"/>
  <c r="AO24" i="6"/>
  <c r="AN24" i="6"/>
  <c r="AM24" i="6"/>
  <c r="AL24" i="6"/>
  <c r="AK24" i="6"/>
  <c r="AJ24" i="6"/>
  <c r="AI24" i="6"/>
  <c r="AS23" i="6"/>
  <c r="AR23" i="6"/>
  <c r="AQ23" i="6"/>
  <c r="AP23" i="6"/>
  <c r="AO23" i="6"/>
  <c r="AN23" i="6"/>
  <c r="AM23" i="6"/>
  <c r="AL23" i="6"/>
  <c r="AK23" i="6"/>
  <c r="AJ23" i="6"/>
  <c r="AI23" i="6"/>
  <c r="AS22" i="6"/>
  <c r="AR22" i="6"/>
  <c r="AQ22" i="6"/>
  <c r="AP22" i="6"/>
  <c r="AO22" i="6"/>
  <c r="AN22" i="6"/>
  <c r="AM22" i="6"/>
  <c r="AL22" i="6"/>
  <c r="AK22" i="6"/>
  <c r="AJ22" i="6"/>
  <c r="AI22" i="6"/>
  <c r="AS21" i="6"/>
  <c r="AR21" i="6"/>
  <c r="AQ21" i="6"/>
  <c r="AP21" i="6"/>
  <c r="AO21" i="6"/>
  <c r="AN21" i="6"/>
  <c r="AM21" i="6"/>
  <c r="AL21" i="6"/>
  <c r="AK21" i="6"/>
  <c r="AJ21" i="6"/>
  <c r="AI21" i="6"/>
  <c r="AS20" i="6"/>
  <c r="AR20" i="6"/>
  <c r="AQ20" i="6"/>
  <c r="AP20" i="6"/>
  <c r="AO20" i="6"/>
  <c r="AN20" i="6"/>
  <c r="AM20" i="6"/>
  <c r="AL20" i="6"/>
  <c r="AK20" i="6"/>
  <c r="AJ20" i="6"/>
  <c r="AI20" i="6"/>
  <c r="AS19" i="6"/>
  <c r="AR19" i="6"/>
  <c r="AQ19" i="6"/>
  <c r="AP19" i="6"/>
  <c r="AO19" i="6"/>
  <c r="AN19" i="6"/>
  <c r="AM19" i="6"/>
  <c r="AL19" i="6"/>
  <c r="AK19" i="6"/>
  <c r="AJ19" i="6"/>
  <c r="AI19" i="6"/>
  <c r="AS18" i="6"/>
  <c r="AR18" i="6"/>
  <c r="AQ18" i="6"/>
  <c r="AP18" i="6"/>
  <c r="AO18" i="6"/>
  <c r="AN18" i="6"/>
  <c r="AM18" i="6"/>
  <c r="AL18" i="6"/>
  <c r="AK18" i="6"/>
  <c r="AJ18" i="6"/>
  <c r="AI18" i="6"/>
  <c r="AS17" i="6"/>
  <c r="AR17" i="6"/>
  <c r="AQ17" i="6"/>
  <c r="AP17" i="6"/>
  <c r="AO17" i="6"/>
  <c r="AN17" i="6"/>
  <c r="AM17" i="6"/>
  <c r="AL17" i="6"/>
  <c r="AK17" i="6"/>
  <c r="AJ17" i="6"/>
  <c r="AI17" i="6"/>
  <c r="AS16" i="6"/>
  <c r="AR16" i="6"/>
  <c r="AQ16" i="6"/>
  <c r="AP16" i="6"/>
  <c r="AO16" i="6"/>
  <c r="AN16" i="6"/>
  <c r="AM16" i="6"/>
  <c r="AL16" i="6"/>
  <c r="AK16" i="6"/>
  <c r="AJ16" i="6"/>
  <c r="AI16" i="6"/>
  <c r="AS15" i="6"/>
  <c r="AR15" i="6"/>
  <c r="AQ15" i="6"/>
  <c r="AP15" i="6"/>
  <c r="AO15" i="6"/>
  <c r="AN15" i="6"/>
  <c r="AM15" i="6"/>
  <c r="AL15" i="6"/>
  <c r="AK15" i="6"/>
  <c r="AJ15" i="6"/>
  <c r="AI15" i="6"/>
  <c r="AS14" i="6"/>
  <c r="AR14" i="6"/>
  <c r="AQ14" i="6"/>
  <c r="AP14" i="6"/>
  <c r="AO14" i="6"/>
  <c r="AN14" i="6"/>
  <c r="AM14" i="6"/>
  <c r="AL14" i="6"/>
  <c r="AK14" i="6"/>
  <c r="AJ14" i="6"/>
  <c r="AI14" i="6"/>
  <c r="AS13" i="6"/>
  <c r="AR13" i="6"/>
  <c r="AQ13" i="6"/>
  <c r="AP13" i="6"/>
  <c r="AO13" i="6"/>
  <c r="AN13" i="6"/>
  <c r="AM13" i="6"/>
  <c r="AL13" i="6"/>
  <c r="AK13" i="6"/>
  <c r="AJ13" i="6"/>
  <c r="AI13" i="6"/>
  <c r="AS12" i="6"/>
  <c r="AR12" i="6"/>
  <c r="AQ12" i="6"/>
  <c r="AP12" i="6"/>
  <c r="AO12" i="6"/>
  <c r="AN12" i="6"/>
  <c r="AM12" i="6"/>
  <c r="AL12" i="6"/>
  <c r="AK12" i="6"/>
  <c r="AJ12" i="6"/>
  <c r="AI12" i="6"/>
  <c r="AS11" i="6"/>
  <c r="AR11" i="6"/>
  <c r="AQ11" i="6"/>
  <c r="AP11" i="6"/>
  <c r="AO11" i="6"/>
  <c r="AN11" i="6"/>
  <c r="AM11" i="6"/>
  <c r="AL11" i="6"/>
  <c r="AK11" i="6"/>
  <c r="AJ11" i="6"/>
  <c r="AI11" i="6"/>
  <c r="AS10" i="6"/>
  <c r="AR10" i="6"/>
  <c r="AQ10" i="6"/>
  <c r="AP10" i="6"/>
  <c r="AO10" i="6"/>
  <c r="AN10" i="6"/>
  <c r="AM10" i="6"/>
  <c r="AL10" i="6"/>
  <c r="AK10" i="6"/>
  <c r="AJ10" i="6"/>
  <c r="AI10" i="6"/>
  <c r="AS9" i="6"/>
  <c r="AR9" i="6"/>
  <c r="AQ9" i="6"/>
  <c r="AP9" i="6"/>
  <c r="AO9" i="6"/>
  <c r="AN9" i="6"/>
  <c r="AM9" i="6"/>
  <c r="AL9" i="6"/>
  <c r="AK9" i="6"/>
  <c r="AJ9" i="6"/>
  <c r="AI9" i="6"/>
  <c r="AS8" i="6"/>
  <c r="AR8" i="6"/>
  <c r="AQ8" i="6"/>
  <c r="AP8" i="6"/>
  <c r="AO8" i="6"/>
  <c r="AN8" i="6"/>
  <c r="AM8" i="6"/>
  <c r="AL8" i="6"/>
  <c r="AK8" i="6"/>
  <c r="AJ8" i="6"/>
  <c r="AI8" i="6"/>
  <c r="AS7" i="6"/>
  <c r="AR7" i="6"/>
  <c r="AQ7" i="6"/>
  <c r="AP7" i="6"/>
  <c r="AO7" i="6"/>
  <c r="AN7" i="6"/>
  <c r="AM7" i="6"/>
  <c r="AL7" i="6"/>
  <c r="AK7" i="6"/>
  <c r="AJ7" i="6"/>
  <c r="AI7" i="6"/>
  <c r="AS6" i="6"/>
  <c r="AR6" i="6"/>
  <c r="AQ6" i="6"/>
  <c r="AP6" i="6"/>
  <c r="AO6" i="6"/>
  <c r="AN6" i="6"/>
  <c r="AM6" i="6"/>
  <c r="AL6" i="6"/>
  <c r="AK6" i="6"/>
  <c r="AJ6" i="6"/>
  <c r="AI6" i="6"/>
  <c r="AS5" i="6"/>
  <c r="AR5" i="6"/>
  <c r="AQ5" i="6"/>
  <c r="AP5" i="6"/>
  <c r="AO5" i="6"/>
  <c r="AN5" i="6"/>
  <c r="AM5" i="6"/>
  <c r="AL5" i="6"/>
  <c r="AK5" i="6"/>
  <c r="AJ5" i="6"/>
  <c r="AI5" i="6"/>
  <c r="AS4" i="6"/>
  <c r="AR4" i="6"/>
  <c r="AQ4" i="6"/>
  <c r="AP4" i="6"/>
  <c r="AO4" i="6"/>
  <c r="AN4" i="6"/>
  <c r="AM4" i="6"/>
  <c r="AL4" i="6"/>
  <c r="AK4" i="6"/>
  <c r="AJ4" i="6"/>
  <c r="AI4" i="6"/>
  <c r="AS3" i="6"/>
  <c r="AR3" i="6"/>
  <c r="AQ3" i="6"/>
  <c r="AP3" i="6"/>
  <c r="AO3" i="6"/>
  <c r="AN3" i="6"/>
  <c r="AM3" i="6"/>
  <c r="AL3" i="6"/>
  <c r="AK3" i="6"/>
  <c r="AJ3" i="6"/>
  <c r="AI3" i="6"/>
  <c r="AS2" i="6"/>
  <c r="AR2" i="6"/>
  <c r="AQ2" i="6"/>
  <c r="AP2" i="6"/>
  <c r="AO2" i="6"/>
  <c r="AN2" i="6"/>
  <c r="AM2" i="6"/>
  <c r="AL2" i="6"/>
  <c r="AK2" i="6"/>
  <c r="AJ2" i="6"/>
  <c r="AI2" i="6"/>
  <c r="AS520" i="5"/>
  <c r="AR520" i="5"/>
  <c r="AQ520" i="5"/>
  <c r="AP520" i="5"/>
  <c r="AO520" i="5"/>
  <c r="AN520" i="5"/>
  <c r="AM520" i="5"/>
  <c r="AL520" i="5"/>
  <c r="AK520" i="5"/>
  <c r="AJ520" i="5"/>
  <c r="AI520" i="5"/>
  <c r="AS519" i="5"/>
  <c r="AR519" i="5"/>
  <c r="AQ519" i="5"/>
  <c r="AP519" i="5"/>
  <c r="AO519" i="5"/>
  <c r="AN519" i="5"/>
  <c r="AM519" i="5"/>
  <c r="AL519" i="5"/>
  <c r="AK519" i="5"/>
  <c r="AJ519" i="5"/>
  <c r="AI519" i="5"/>
  <c r="AS518" i="5"/>
  <c r="AR518" i="5"/>
  <c r="AQ518" i="5"/>
  <c r="AP518" i="5"/>
  <c r="AO518" i="5"/>
  <c r="AN518" i="5"/>
  <c r="AM518" i="5"/>
  <c r="AL518" i="5"/>
  <c r="AK518" i="5"/>
  <c r="AJ518" i="5"/>
  <c r="AI518" i="5"/>
  <c r="AS517" i="5"/>
  <c r="AR517" i="5"/>
  <c r="AQ517" i="5"/>
  <c r="AP517" i="5"/>
  <c r="AO517" i="5"/>
  <c r="AN517" i="5"/>
  <c r="AM517" i="5"/>
  <c r="AL517" i="5"/>
  <c r="AK517" i="5"/>
  <c r="AJ517" i="5"/>
  <c r="AI517" i="5"/>
  <c r="AS516" i="5"/>
  <c r="AR516" i="5"/>
  <c r="AQ516" i="5"/>
  <c r="AP516" i="5"/>
  <c r="AO516" i="5"/>
  <c r="AN516" i="5"/>
  <c r="AM516" i="5"/>
  <c r="AL516" i="5"/>
  <c r="AK516" i="5"/>
  <c r="AJ516" i="5"/>
  <c r="AI516" i="5"/>
  <c r="AS515" i="5"/>
  <c r="AR515" i="5"/>
  <c r="AQ515" i="5"/>
  <c r="AP515" i="5"/>
  <c r="AO515" i="5"/>
  <c r="AN515" i="5"/>
  <c r="AM515" i="5"/>
  <c r="AL515" i="5"/>
  <c r="AK515" i="5"/>
  <c r="AJ515" i="5"/>
  <c r="AI515" i="5"/>
  <c r="AS514" i="5"/>
  <c r="AR514" i="5"/>
  <c r="AQ514" i="5"/>
  <c r="AP514" i="5"/>
  <c r="AO514" i="5"/>
  <c r="AN514" i="5"/>
  <c r="AM514" i="5"/>
  <c r="AL514" i="5"/>
  <c r="AK514" i="5"/>
  <c r="AJ514" i="5"/>
  <c r="AI514" i="5"/>
  <c r="AS513" i="5"/>
  <c r="AR513" i="5"/>
  <c r="AQ513" i="5"/>
  <c r="AP513" i="5"/>
  <c r="AO513" i="5"/>
  <c r="AN513" i="5"/>
  <c r="AM513" i="5"/>
  <c r="AL513" i="5"/>
  <c r="AK513" i="5"/>
  <c r="AJ513" i="5"/>
  <c r="AI513" i="5"/>
  <c r="AS512" i="5"/>
  <c r="AR512" i="5"/>
  <c r="AQ512" i="5"/>
  <c r="AP512" i="5"/>
  <c r="AO512" i="5"/>
  <c r="AN512" i="5"/>
  <c r="AM512" i="5"/>
  <c r="AL512" i="5"/>
  <c r="AK512" i="5"/>
  <c r="AJ512" i="5"/>
  <c r="AI512" i="5"/>
  <c r="AS511" i="5"/>
  <c r="AR511" i="5"/>
  <c r="AQ511" i="5"/>
  <c r="AP511" i="5"/>
  <c r="AO511" i="5"/>
  <c r="AN511" i="5"/>
  <c r="AM511" i="5"/>
  <c r="AL511" i="5"/>
  <c r="AK511" i="5"/>
  <c r="AJ511" i="5"/>
  <c r="AI511" i="5"/>
  <c r="AS510" i="5"/>
  <c r="AR510" i="5"/>
  <c r="AQ510" i="5"/>
  <c r="AP510" i="5"/>
  <c r="AO510" i="5"/>
  <c r="AN510" i="5"/>
  <c r="AM510" i="5"/>
  <c r="AL510" i="5"/>
  <c r="AK510" i="5"/>
  <c r="AJ510" i="5"/>
  <c r="AI510" i="5"/>
  <c r="AS509" i="5"/>
  <c r="AR509" i="5"/>
  <c r="AQ509" i="5"/>
  <c r="AP509" i="5"/>
  <c r="AO509" i="5"/>
  <c r="AN509" i="5"/>
  <c r="AM509" i="5"/>
  <c r="AL509" i="5"/>
  <c r="AK509" i="5"/>
  <c r="AJ509" i="5"/>
  <c r="AI509" i="5"/>
  <c r="AS508" i="5"/>
  <c r="AR508" i="5"/>
  <c r="AQ508" i="5"/>
  <c r="AP508" i="5"/>
  <c r="AO508" i="5"/>
  <c r="AN508" i="5"/>
  <c r="AM508" i="5"/>
  <c r="AL508" i="5"/>
  <c r="AK508" i="5"/>
  <c r="AJ508" i="5"/>
  <c r="AI508" i="5"/>
  <c r="AS507" i="5"/>
  <c r="AR507" i="5"/>
  <c r="AQ507" i="5"/>
  <c r="AP507" i="5"/>
  <c r="AO507" i="5"/>
  <c r="AN507" i="5"/>
  <c r="AM507" i="5"/>
  <c r="AL507" i="5"/>
  <c r="AK507" i="5"/>
  <c r="AJ507" i="5"/>
  <c r="AI507" i="5"/>
  <c r="AS506" i="5"/>
  <c r="AR506" i="5"/>
  <c r="AQ506" i="5"/>
  <c r="AP506" i="5"/>
  <c r="AO506" i="5"/>
  <c r="AN506" i="5"/>
  <c r="AM506" i="5"/>
  <c r="AL506" i="5"/>
  <c r="AK506" i="5"/>
  <c r="AJ506" i="5"/>
  <c r="AI506" i="5"/>
  <c r="AS505" i="5"/>
  <c r="AR505" i="5"/>
  <c r="AQ505" i="5"/>
  <c r="AP505" i="5"/>
  <c r="AO505" i="5"/>
  <c r="AN505" i="5"/>
  <c r="AM505" i="5"/>
  <c r="AL505" i="5"/>
  <c r="AK505" i="5"/>
  <c r="AJ505" i="5"/>
  <c r="AI505" i="5"/>
  <c r="AS504" i="5"/>
  <c r="AR504" i="5"/>
  <c r="AQ504" i="5"/>
  <c r="AP504" i="5"/>
  <c r="AO504" i="5"/>
  <c r="AN504" i="5"/>
  <c r="AM504" i="5"/>
  <c r="AL504" i="5"/>
  <c r="AK504" i="5"/>
  <c r="AJ504" i="5"/>
  <c r="AI504" i="5"/>
  <c r="AS503" i="5"/>
  <c r="AR503" i="5"/>
  <c r="AQ503" i="5"/>
  <c r="AP503" i="5"/>
  <c r="AO503" i="5"/>
  <c r="AN503" i="5"/>
  <c r="AM503" i="5"/>
  <c r="AL503" i="5"/>
  <c r="AK503" i="5"/>
  <c r="AJ503" i="5"/>
  <c r="AI503" i="5"/>
  <c r="AS502" i="5"/>
  <c r="AR502" i="5"/>
  <c r="AQ502" i="5"/>
  <c r="AP502" i="5"/>
  <c r="AO502" i="5"/>
  <c r="AN502" i="5"/>
  <c r="AM502" i="5"/>
  <c r="AL502" i="5"/>
  <c r="AK502" i="5"/>
  <c r="AJ502" i="5"/>
  <c r="AI502" i="5"/>
  <c r="AS501" i="5"/>
  <c r="AR501" i="5"/>
  <c r="AQ501" i="5"/>
  <c r="AP501" i="5"/>
  <c r="AO501" i="5"/>
  <c r="AN501" i="5"/>
  <c r="AM501" i="5"/>
  <c r="AL501" i="5"/>
  <c r="AK501" i="5"/>
  <c r="AJ501" i="5"/>
  <c r="AI501" i="5"/>
  <c r="AS500" i="5"/>
  <c r="AR500" i="5"/>
  <c r="AQ500" i="5"/>
  <c r="AP500" i="5"/>
  <c r="AO500" i="5"/>
  <c r="AN500" i="5"/>
  <c r="AM500" i="5"/>
  <c r="AL500" i="5"/>
  <c r="AK500" i="5"/>
  <c r="AJ500" i="5"/>
  <c r="AI500" i="5"/>
  <c r="AS499" i="5"/>
  <c r="AR499" i="5"/>
  <c r="AQ499" i="5"/>
  <c r="AP499" i="5"/>
  <c r="AO499" i="5"/>
  <c r="AN499" i="5"/>
  <c r="AM499" i="5"/>
  <c r="AL499" i="5"/>
  <c r="AK499" i="5"/>
  <c r="AJ499" i="5"/>
  <c r="AI499" i="5"/>
  <c r="AS498" i="5"/>
  <c r="AR498" i="5"/>
  <c r="AQ498" i="5"/>
  <c r="AP498" i="5"/>
  <c r="AO498" i="5"/>
  <c r="AN498" i="5"/>
  <c r="AM498" i="5"/>
  <c r="AL498" i="5"/>
  <c r="AK498" i="5"/>
  <c r="AJ498" i="5"/>
  <c r="AI498" i="5"/>
  <c r="AS497" i="5"/>
  <c r="AR497" i="5"/>
  <c r="AQ497" i="5"/>
  <c r="AP497" i="5"/>
  <c r="AO497" i="5"/>
  <c r="AN497" i="5"/>
  <c r="AM497" i="5"/>
  <c r="AL497" i="5"/>
  <c r="AK497" i="5"/>
  <c r="AJ497" i="5"/>
  <c r="AI497" i="5"/>
  <c r="AS496" i="5"/>
  <c r="AR496" i="5"/>
  <c r="AQ496" i="5"/>
  <c r="AP496" i="5"/>
  <c r="AO496" i="5"/>
  <c r="AN496" i="5"/>
  <c r="AM496" i="5"/>
  <c r="AL496" i="5"/>
  <c r="AK496" i="5"/>
  <c r="AJ496" i="5"/>
  <c r="AI496" i="5"/>
  <c r="AS495" i="5"/>
  <c r="AR495" i="5"/>
  <c r="AQ495" i="5"/>
  <c r="AP495" i="5"/>
  <c r="AO495" i="5"/>
  <c r="AN495" i="5"/>
  <c r="AM495" i="5"/>
  <c r="AL495" i="5"/>
  <c r="AK495" i="5"/>
  <c r="AJ495" i="5"/>
  <c r="AI495" i="5"/>
  <c r="AS494" i="5"/>
  <c r="AR494" i="5"/>
  <c r="AQ494" i="5"/>
  <c r="AP494" i="5"/>
  <c r="AO494" i="5"/>
  <c r="AN494" i="5"/>
  <c r="AM494" i="5"/>
  <c r="AL494" i="5"/>
  <c r="AK494" i="5"/>
  <c r="AJ494" i="5"/>
  <c r="AI494" i="5"/>
  <c r="AS493" i="5"/>
  <c r="AR493" i="5"/>
  <c r="AQ493" i="5"/>
  <c r="AP493" i="5"/>
  <c r="AO493" i="5"/>
  <c r="AN493" i="5"/>
  <c r="AM493" i="5"/>
  <c r="AL493" i="5"/>
  <c r="AK493" i="5"/>
  <c r="AJ493" i="5"/>
  <c r="AI493" i="5"/>
  <c r="AS492" i="5"/>
  <c r="AR492" i="5"/>
  <c r="AQ492" i="5"/>
  <c r="AP492" i="5"/>
  <c r="AO492" i="5"/>
  <c r="AN492" i="5"/>
  <c r="AM492" i="5"/>
  <c r="AL492" i="5"/>
  <c r="AK492" i="5"/>
  <c r="AJ492" i="5"/>
  <c r="AI492" i="5"/>
  <c r="AS491" i="5"/>
  <c r="AR491" i="5"/>
  <c r="AQ491" i="5"/>
  <c r="AP491" i="5"/>
  <c r="AO491" i="5"/>
  <c r="AN491" i="5"/>
  <c r="AM491" i="5"/>
  <c r="AL491" i="5"/>
  <c r="AK491" i="5"/>
  <c r="AJ491" i="5"/>
  <c r="AI491" i="5"/>
  <c r="AS490" i="5"/>
  <c r="AR490" i="5"/>
  <c r="AQ490" i="5"/>
  <c r="AP490" i="5"/>
  <c r="AO490" i="5"/>
  <c r="AN490" i="5"/>
  <c r="AM490" i="5"/>
  <c r="AL490" i="5"/>
  <c r="AK490" i="5"/>
  <c r="AJ490" i="5"/>
  <c r="AI490" i="5"/>
  <c r="AS489" i="5"/>
  <c r="AR489" i="5"/>
  <c r="AQ489" i="5"/>
  <c r="AP489" i="5"/>
  <c r="AO489" i="5"/>
  <c r="AN489" i="5"/>
  <c r="AM489" i="5"/>
  <c r="AL489" i="5"/>
  <c r="AK489" i="5"/>
  <c r="AJ489" i="5"/>
  <c r="AI489" i="5"/>
  <c r="AS488" i="5"/>
  <c r="AR488" i="5"/>
  <c r="AQ488" i="5"/>
  <c r="AP488" i="5"/>
  <c r="AO488" i="5"/>
  <c r="AN488" i="5"/>
  <c r="AM488" i="5"/>
  <c r="AL488" i="5"/>
  <c r="AK488" i="5"/>
  <c r="AJ488" i="5"/>
  <c r="AI488" i="5"/>
  <c r="AS487" i="5"/>
  <c r="AR487" i="5"/>
  <c r="AQ487" i="5"/>
  <c r="AP487" i="5"/>
  <c r="AO487" i="5"/>
  <c r="AN487" i="5"/>
  <c r="AM487" i="5"/>
  <c r="AL487" i="5"/>
  <c r="AK487" i="5"/>
  <c r="AJ487" i="5"/>
  <c r="AI487" i="5"/>
  <c r="AS486" i="5"/>
  <c r="AR486" i="5"/>
  <c r="AQ486" i="5"/>
  <c r="AP486" i="5"/>
  <c r="AO486" i="5"/>
  <c r="AN486" i="5"/>
  <c r="AM486" i="5"/>
  <c r="AL486" i="5"/>
  <c r="AK486" i="5"/>
  <c r="AJ486" i="5"/>
  <c r="AI486" i="5"/>
  <c r="AS485" i="5"/>
  <c r="AR485" i="5"/>
  <c r="AQ485" i="5"/>
  <c r="AP485" i="5"/>
  <c r="AO485" i="5"/>
  <c r="AN485" i="5"/>
  <c r="AM485" i="5"/>
  <c r="AL485" i="5"/>
  <c r="AK485" i="5"/>
  <c r="AJ485" i="5"/>
  <c r="AI485" i="5"/>
  <c r="AS484" i="5"/>
  <c r="AR484" i="5"/>
  <c r="AQ484" i="5"/>
  <c r="AP484" i="5"/>
  <c r="AO484" i="5"/>
  <c r="AN484" i="5"/>
  <c r="AM484" i="5"/>
  <c r="AL484" i="5"/>
  <c r="AK484" i="5"/>
  <c r="AJ484" i="5"/>
  <c r="AI484" i="5"/>
  <c r="AS483" i="5"/>
  <c r="AR483" i="5"/>
  <c r="AQ483" i="5"/>
  <c r="AP483" i="5"/>
  <c r="AO483" i="5"/>
  <c r="AN483" i="5"/>
  <c r="AM483" i="5"/>
  <c r="AL483" i="5"/>
  <c r="AK483" i="5"/>
  <c r="AJ483" i="5"/>
  <c r="AI483" i="5"/>
  <c r="AS482" i="5"/>
  <c r="AR482" i="5"/>
  <c r="AQ482" i="5"/>
  <c r="AP482" i="5"/>
  <c r="AO482" i="5"/>
  <c r="AN482" i="5"/>
  <c r="AM482" i="5"/>
  <c r="AL482" i="5"/>
  <c r="AK482" i="5"/>
  <c r="AJ482" i="5"/>
  <c r="AI482" i="5"/>
  <c r="AS481" i="5"/>
  <c r="AR481" i="5"/>
  <c r="AQ481" i="5"/>
  <c r="AP481" i="5"/>
  <c r="AO481" i="5"/>
  <c r="AN481" i="5"/>
  <c r="AM481" i="5"/>
  <c r="AL481" i="5"/>
  <c r="AK481" i="5"/>
  <c r="AJ481" i="5"/>
  <c r="AI481" i="5"/>
  <c r="AS480" i="5"/>
  <c r="AR480" i="5"/>
  <c r="AQ480" i="5"/>
  <c r="AP480" i="5"/>
  <c r="AO480" i="5"/>
  <c r="AN480" i="5"/>
  <c r="AM480" i="5"/>
  <c r="AL480" i="5"/>
  <c r="AK480" i="5"/>
  <c r="AJ480" i="5"/>
  <c r="AI480" i="5"/>
  <c r="AS479" i="5"/>
  <c r="AR479" i="5"/>
  <c r="AQ479" i="5"/>
  <c r="AP479" i="5"/>
  <c r="AO479" i="5"/>
  <c r="AN479" i="5"/>
  <c r="AM479" i="5"/>
  <c r="AL479" i="5"/>
  <c r="AK479" i="5"/>
  <c r="AJ479" i="5"/>
  <c r="AI479" i="5"/>
  <c r="AS478" i="5"/>
  <c r="AR478" i="5"/>
  <c r="AQ478" i="5"/>
  <c r="AP478" i="5"/>
  <c r="AO478" i="5"/>
  <c r="AN478" i="5"/>
  <c r="AM478" i="5"/>
  <c r="AL478" i="5"/>
  <c r="AK478" i="5"/>
  <c r="AJ478" i="5"/>
  <c r="AI478" i="5"/>
  <c r="AS477" i="5"/>
  <c r="AR477" i="5"/>
  <c r="AQ477" i="5"/>
  <c r="AP477" i="5"/>
  <c r="AO477" i="5"/>
  <c r="AN477" i="5"/>
  <c r="AM477" i="5"/>
  <c r="AL477" i="5"/>
  <c r="AK477" i="5"/>
  <c r="AJ477" i="5"/>
  <c r="AI477" i="5"/>
  <c r="AS476" i="5"/>
  <c r="AR476" i="5"/>
  <c r="AQ476" i="5"/>
  <c r="AP476" i="5"/>
  <c r="AO476" i="5"/>
  <c r="AN476" i="5"/>
  <c r="AM476" i="5"/>
  <c r="AL476" i="5"/>
  <c r="AK476" i="5"/>
  <c r="AJ476" i="5"/>
  <c r="AI476" i="5"/>
  <c r="AS475" i="5"/>
  <c r="AR475" i="5"/>
  <c r="AQ475" i="5"/>
  <c r="AP475" i="5"/>
  <c r="AO475" i="5"/>
  <c r="AN475" i="5"/>
  <c r="AM475" i="5"/>
  <c r="AL475" i="5"/>
  <c r="AK475" i="5"/>
  <c r="AJ475" i="5"/>
  <c r="AI475" i="5"/>
  <c r="AS474" i="5"/>
  <c r="AR474" i="5"/>
  <c r="AQ474" i="5"/>
  <c r="AP474" i="5"/>
  <c r="AO474" i="5"/>
  <c r="AN474" i="5"/>
  <c r="AM474" i="5"/>
  <c r="AL474" i="5"/>
  <c r="AK474" i="5"/>
  <c r="AJ474" i="5"/>
  <c r="AI474" i="5"/>
  <c r="AS473" i="5"/>
  <c r="AR473" i="5"/>
  <c r="AQ473" i="5"/>
  <c r="AP473" i="5"/>
  <c r="AO473" i="5"/>
  <c r="AN473" i="5"/>
  <c r="AM473" i="5"/>
  <c r="AL473" i="5"/>
  <c r="AK473" i="5"/>
  <c r="AJ473" i="5"/>
  <c r="AI473" i="5"/>
  <c r="AS472" i="5"/>
  <c r="AR472" i="5"/>
  <c r="AQ472" i="5"/>
  <c r="AP472" i="5"/>
  <c r="AO472" i="5"/>
  <c r="AN472" i="5"/>
  <c r="AM472" i="5"/>
  <c r="AL472" i="5"/>
  <c r="AK472" i="5"/>
  <c r="AJ472" i="5"/>
  <c r="AI472" i="5"/>
  <c r="AS471" i="5"/>
  <c r="AR471" i="5"/>
  <c r="AQ471" i="5"/>
  <c r="AP471" i="5"/>
  <c r="AO471" i="5"/>
  <c r="AN471" i="5"/>
  <c r="AM471" i="5"/>
  <c r="AL471" i="5"/>
  <c r="AK471" i="5"/>
  <c r="AJ471" i="5"/>
  <c r="AI471" i="5"/>
  <c r="AS470" i="5"/>
  <c r="AR470" i="5"/>
  <c r="AQ470" i="5"/>
  <c r="AP470" i="5"/>
  <c r="AO470" i="5"/>
  <c r="AN470" i="5"/>
  <c r="AM470" i="5"/>
  <c r="AL470" i="5"/>
  <c r="AK470" i="5"/>
  <c r="AJ470" i="5"/>
  <c r="AI470" i="5"/>
  <c r="AS469" i="5"/>
  <c r="AR469" i="5"/>
  <c r="AQ469" i="5"/>
  <c r="AP469" i="5"/>
  <c r="AO469" i="5"/>
  <c r="AN469" i="5"/>
  <c r="AM469" i="5"/>
  <c r="AL469" i="5"/>
  <c r="AK469" i="5"/>
  <c r="AJ469" i="5"/>
  <c r="AI469" i="5"/>
  <c r="AS468" i="5"/>
  <c r="AR468" i="5"/>
  <c r="AQ468" i="5"/>
  <c r="AP468" i="5"/>
  <c r="AO468" i="5"/>
  <c r="AN468" i="5"/>
  <c r="AM468" i="5"/>
  <c r="AL468" i="5"/>
  <c r="AK468" i="5"/>
  <c r="AJ468" i="5"/>
  <c r="AI468" i="5"/>
  <c r="AS467" i="5"/>
  <c r="AR467" i="5"/>
  <c r="AQ467" i="5"/>
  <c r="AP467" i="5"/>
  <c r="AO467" i="5"/>
  <c r="AN467" i="5"/>
  <c r="AM467" i="5"/>
  <c r="AL467" i="5"/>
  <c r="AK467" i="5"/>
  <c r="AJ467" i="5"/>
  <c r="AI467" i="5"/>
  <c r="AS466" i="5"/>
  <c r="AR466" i="5"/>
  <c r="AQ466" i="5"/>
  <c r="AP466" i="5"/>
  <c r="AO466" i="5"/>
  <c r="AN466" i="5"/>
  <c r="AM466" i="5"/>
  <c r="AL466" i="5"/>
  <c r="AK466" i="5"/>
  <c r="AJ466" i="5"/>
  <c r="AI466" i="5"/>
  <c r="AS465" i="5"/>
  <c r="AR465" i="5"/>
  <c r="AQ465" i="5"/>
  <c r="AP465" i="5"/>
  <c r="AO465" i="5"/>
  <c r="AN465" i="5"/>
  <c r="AM465" i="5"/>
  <c r="AL465" i="5"/>
  <c r="AK465" i="5"/>
  <c r="AJ465" i="5"/>
  <c r="AI465" i="5"/>
  <c r="AS464" i="5"/>
  <c r="AR464" i="5"/>
  <c r="AQ464" i="5"/>
  <c r="AP464" i="5"/>
  <c r="AO464" i="5"/>
  <c r="AN464" i="5"/>
  <c r="AM464" i="5"/>
  <c r="AL464" i="5"/>
  <c r="AK464" i="5"/>
  <c r="AJ464" i="5"/>
  <c r="AI464" i="5"/>
  <c r="AS463" i="5"/>
  <c r="AR463" i="5"/>
  <c r="AQ463" i="5"/>
  <c r="AP463" i="5"/>
  <c r="AO463" i="5"/>
  <c r="AN463" i="5"/>
  <c r="AM463" i="5"/>
  <c r="AL463" i="5"/>
  <c r="AK463" i="5"/>
  <c r="AJ463" i="5"/>
  <c r="AI463" i="5"/>
  <c r="AS462" i="5"/>
  <c r="AR462" i="5"/>
  <c r="AQ462" i="5"/>
  <c r="AP462" i="5"/>
  <c r="AO462" i="5"/>
  <c r="AN462" i="5"/>
  <c r="AM462" i="5"/>
  <c r="AL462" i="5"/>
  <c r="AK462" i="5"/>
  <c r="AJ462" i="5"/>
  <c r="AI462" i="5"/>
  <c r="AS461" i="5"/>
  <c r="AR461" i="5"/>
  <c r="AQ461" i="5"/>
  <c r="AP461" i="5"/>
  <c r="AO461" i="5"/>
  <c r="AN461" i="5"/>
  <c r="AM461" i="5"/>
  <c r="AL461" i="5"/>
  <c r="AK461" i="5"/>
  <c r="AJ461" i="5"/>
  <c r="AI461" i="5"/>
  <c r="AS460" i="5"/>
  <c r="AR460" i="5"/>
  <c r="AQ460" i="5"/>
  <c r="AP460" i="5"/>
  <c r="AO460" i="5"/>
  <c r="AN460" i="5"/>
  <c r="AM460" i="5"/>
  <c r="AL460" i="5"/>
  <c r="AK460" i="5"/>
  <c r="AJ460" i="5"/>
  <c r="AI460" i="5"/>
  <c r="AS459" i="5"/>
  <c r="AR459" i="5"/>
  <c r="AQ459" i="5"/>
  <c r="AP459" i="5"/>
  <c r="AO459" i="5"/>
  <c r="AN459" i="5"/>
  <c r="AM459" i="5"/>
  <c r="AL459" i="5"/>
  <c r="AK459" i="5"/>
  <c r="AJ459" i="5"/>
  <c r="AI459" i="5"/>
  <c r="AS458" i="5"/>
  <c r="AR458" i="5"/>
  <c r="AQ458" i="5"/>
  <c r="AP458" i="5"/>
  <c r="AO458" i="5"/>
  <c r="AN458" i="5"/>
  <c r="AM458" i="5"/>
  <c r="AL458" i="5"/>
  <c r="AK458" i="5"/>
  <c r="AJ458" i="5"/>
  <c r="AI458" i="5"/>
  <c r="AS457" i="5"/>
  <c r="AR457" i="5"/>
  <c r="AQ457" i="5"/>
  <c r="AP457" i="5"/>
  <c r="AO457" i="5"/>
  <c r="AN457" i="5"/>
  <c r="AM457" i="5"/>
  <c r="AL457" i="5"/>
  <c r="AK457" i="5"/>
  <c r="AJ457" i="5"/>
  <c r="AI457" i="5"/>
  <c r="AS456" i="5"/>
  <c r="AR456" i="5"/>
  <c r="AQ456" i="5"/>
  <c r="AP456" i="5"/>
  <c r="AO456" i="5"/>
  <c r="AN456" i="5"/>
  <c r="AM456" i="5"/>
  <c r="AL456" i="5"/>
  <c r="AK456" i="5"/>
  <c r="AJ456" i="5"/>
  <c r="AI456" i="5"/>
  <c r="AS455" i="5"/>
  <c r="AR455" i="5"/>
  <c r="AQ455" i="5"/>
  <c r="AP455" i="5"/>
  <c r="AO455" i="5"/>
  <c r="AN455" i="5"/>
  <c r="AM455" i="5"/>
  <c r="AL455" i="5"/>
  <c r="AK455" i="5"/>
  <c r="AJ455" i="5"/>
  <c r="AI455" i="5"/>
  <c r="AS454" i="5"/>
  <c r="AR454" i="5"/>
  <c r="AQ454" i="5"/>
  <c r="AP454" i="5"/>
  <c r="AO454" i="5"/>
  <c r="AN454" i="5"/>
  <c r="AM454" i="5"/>
  <c r="AL454" i="5"/>
  <c r="AK454" i="5"/>
  <c r="AJ454" i="5"/>
  <c r="AI454" i="5"/>
  <c r="AS453" i="5"/>
  <c r="AR453" i="5"/>
  <c r="AQ453" i="5"/>
  <c r="AP453" i="5"/>
  <c r="AO453" i="5"/>
  <c r="AN453" i="5"/>
  <c r="AM453" i="5"/>
  <c r="AL453" i="5"/>
  <c r="AK453" i="5"/>
  <c r="AJ453" i="5"/>
  <c r="AI453" i="5"/>
  <c r="AS452" i="5"/>
  <c r="AR452" i="5"/>
  <c r="AQ452" i="5"/>
  <c r="AP452" i="5"/>
  <c r="AO452" i="5"/>
  <c r="AN452" i="5"/>
  <c r="AM452" i="5"/>
  <c r="AL452" i="5"/>
  <c r="AK452" i="5"/>
  <c r="AJ452" i="5"/>
  <c r="AI452" i="5"/>
  <c r="AS451" i="5"/>
  <c r="AR451" i="5"/>
  <c r="AQ451" i="5"/>
  <c r="AP451" i="5"/>
  <c r="AO451" i="5"/>
  <c r="AN451" i="5"/>
  <c r="AM451" i="5"/>
  <c r="AL451" i="5"/>
  <c r="AK451" i="5"/>
  <c r="AJ451" i="5"/>
  <c r="AI451" i="5"/>
  <c r="AS450" i="5"/>
  <c r="AR450" i="5"/>
  <c r="AQ450" i="5"/>
  <c r="AP450" i="5"/>
  <c r="AO450" i="5"/>
  <c r="AN450" i="5"/>
  <c r="AM450" i="5"/>
  <c r="AL450" i="5"/>
  <c r="AK450" i="5"/>
  <c r="AJ450" i="5"/>
  <c r="AI450" i="5"/>
  <c r="AS449" i="5"/>
  <c r="AR449" i="5"/>
  <c r="AQ449" i="5"/>
  <c r="AP449" i="5"/>
  <c r="AO449" i="5"/>
  <c r="AN449" i="5"/>
  <c r="AM449" i="5"/>
  <c r="AL449" i="5"/>
  <c r="AK449" i="5"/>
  <c r="AJ449" i="5"/>
  <c r="AI449" i="5"/>
  <c r="AS448" i="5"/>
  <c r="AR448" i="5"/>
  <c r="AQ448" i="5"/>
  <c r="AP448" i="5"/>
  <c r="AO448" i="5"/>
  <c r="AN448" i="5"/>
  <c r="AM448" i="5"/>
  <c r="AL448" i="5"/>
  <c r="AK448" i="5"/>
  <c r="AJ448" i="5"/>
  <c r="AI448" i="5"/>
  <c r="AS447" i="5"/>
  <c r="AR447" i="5"/>
  <c r="AQ447" i="5"/>
  <c r="AP447" i="5"/>
  <c r="AO447" i="5"/>
  <c r="AN447" i="5"/>
  <c r="AM447" i="5"/>
  <c r="AL447" i="5"/>
  <c r="AK447" i="5"/>
  <c r="AJ447" i="5"/>
  <c r="AI447" i="5"/>
  <c r="AS446" i="5"/>
  <c r="AR446" i="5"/>
  <c r="AQ446" i="5"/>
  <c r="AP446" i="5"/>
  <c r="AO446" i="5"/>
  <c r="AN446" i="5"/>
  <c r="AM446" i="5"/>
  <c r="AL446" i="5"/>
  <c r="AK446" i="5"/>
  <c r="AJ446" i="5"/>
  <c r="AI446" i="5"/>
  <c r="AS445" i="5"/>
  <c r="AR445" i="5"/>
  <c r="AQ445" i="5"/>
  <c r="AP445" i="5"/>
  <c r="AO445" i="5"/>
  <c r="AN445" i="5"/>
  <c r="AM445" i="5"/>
  <c r="AL445" i="5"/>
  <c r="AK445" i="5"/>
  <c r="AJ445" i="5"/>
  <c r="AI445" i="5"/>
  <c r="AS444" i="5"/>
  <c r="AR444" i="5"/>
  <c r="AQ444" i="5"/>
  <c r="AP444" i="5"/>
  <c r="AO444" i="5"/>
  <c r="AN444" i="5"/>
  <c r="AM444" i="5"/>
  <c r="AL444" i="5"/>
  <c r="AK444" i="5"/>
  <c r="AJ444" i="5"/>
  <c r="AI444" i="5"/>
  <c r="AS443" i="5"/>
  <c r="AR443" i="5"/>
  <c r="AQ443" i="5"/>
  <c r="AP443" i="5"/>
  <c r="AO443" i="5"/>
  <c r="AN443" i="5"/>
  <c r="AM443" i="5"/>
  <c r="AL443" i="5"/>
  <c r="AK443" i="5"/>
  <c r="AJ443" i="5"/>
  <c r="AI443" i="5"/>
  <c r="AS442" i="5"/>
  <c r="AR442" i="5"/>
  <c r="AQ442" i="5"/>
  <c r="AP442" i="5"/>
  <c r="AO442" i="5"/>
  <c r="AN442" i="5"/>
  <c r="AM442" i="5"/>
  <c r="AL442" i="5"/>
  <c r="AK442" i="5"/>
  <c r="AJ442" i="5"/>
  <c r="AI442" i="5"/>
  <c r="AS441" i="5"/>
  <c r="AR441" i="5"/>
  <c r="AQ441" i="5"/>
  <c r="AP441" i="5"/>
  <c r="AO441" i="5"/>
  <c r="AN441" i="5"/>
  <c r="AM441" i="5"/>
  <c r="AL441" i="5"/>
  <c r="AK441" i="5"/>
  <c r="AJ441" i="5"/>
  <c r="AI441" i="5"/>
  <c r="AS440" i="5"/>
  <c r="AR440" i="5"/>
  <c r="AQ440" i="5"/>
  <c r="AP440" i="5"/>
  <c r="AO440" i="5"/>
  <c r="AN440" i="5"/>
  <c r="AM440" i="5"/>
  <c r="AL440" i="5"/>
  <c r="AK440" i="5"/>
  <c r="AJ440" i="5"/>
  <c r="AI440" i="5"/>
  <c r="AS439" i="5"/>
  <c r="AR439" i="5"/>
  <c r="AQ439" i="5"/>
  <c r="AP439" i="5"/>
  <c r="AO439" i="5"/>
  <c r="AN439" i="5"/>
  <c r="AM439" i="5"/>
  <c r="AL439" i="5"/>
  <c r="AK439" i="5"/>
  <c r="AJ439" i="5"/>
  <c r="AI439" i="5"/>
  <c r="AS438" i="5"/>
  <c r="AR438" i="5"/>
  <c r="AQ438" i="5"/>
  <c r="AP438" i="5"/>
  <c r="AO438" i="5"/>
  <c r="AN438" i="5"/>
  <c r="AM438" i="5"/>
  <c r="AL438" i="5"/>
  <c r="AK438" i="5"/>
  <c r="AJ438" i="5"/>
  <c r="AI438" i="5"/>
  <c r="AS437" i="5"/>
  <c r="AR437" i="5"/>
  <c r="AQ437" i="5"/>
  <c r="AP437" i="5"/>
  <c r="AO437" i="5"/>
  <c r="AN437" i="5"/>
  <c r="AM437" i="5"/>
  <c r="AL437" i="5"/>
  <c r="AK437" i="5"/>
  <c r="AJ437" i="5"/>
  <c r="AI437" i="5"/>
  <c r="AS436" i="5"/>
  <c r="AR436" i="5"/>
  <c r="AQ436" i="5"/>
  <c r="AP436" i="5"/>
  <c r="AO436" i="5"/>
  <c r="AN436" i="5"/>
  <c r="AM436" i="5"/>
  <c r="AL436" i="5"/>
  <c r="AK436" i="5"/>
  <c r="AJ436" i="5"/>
  <c r="AI436" i="5"/>
  <c r="AS435" i="5"/>
  <c r="AR435" i="5"/>
  <c r="AQ435" i="5"/>
  <c r="AP435" i="5"/>
  <c r="AO435" i="5"/>
  <c r="AN435" i="5"/>
  <c r="AM435" i="5"/>
  <c r="AL435" i="5"/>
  <c r="AK435" i="5"/>
  <c r="AJ435" i="5"/>
  <c r="AI435" i="5"/>
  <c r="AS434" i="5"/>
  <c r="AR434" i="5"/>
  <c r="AQ434" i="5"/>
  <c r="AP434" i="5"/>
  <c r="AO434" i="5"/>
  <c r="AN434" i="5"/>
  <c r="AM434" i="5"/>
  <c r="AL434" i="5"/>
  <c r="AK434" i="5"/>
  <c r="AJ434" i="5"/>
  <c r="AI434" i="5"/>
  <c r="AS433" i="5"/>
  <c r="AR433" i="5"/>
  <c r="AQ433" i="5"/>
  <c r="AP433" i="5"/>
  <c r="AO433" i="5"/>
  <c r="AN433" i="5"/>
  <c r="AM433" i="5"/>
  <c r="AL433" i="5"/>
  <c r="AK433" i="5"/>
  <c r="AJ433" i="5"/>
  <c r="AI433" i="5"/>
  <c r="AS432" i="5"/>
  <c r="AR432" i="5"/>
  <c r="AQ432" i="5"/>
  <c r="AP432" i="5"/>
  <c r="AO432" i="5"/>
  <c r="AN432" i="5"/>
  <c r="AM432" i="5"/>
  <c r="AL432" i="5"/>
  <c r="AK432" i="5"/>
  <c r="AJ432" i="5"/>
  <c r="AI432" i="5"/>
  <c r="AS431" i="5"/>
  <c r="AR431" i="5"/>
  <c r="AQ431" i="5"/>
  <c r="AP431" i="5"/>
  <c r="AO431" i="5"/>
  <c r="AN431" i="5"/>
  <c r="AM431" i="5"/>
  <c r="AL431" i="5"/>
  <c r="AK431" i="5"/>
  <c r="AJ431" i="5"/>
  <c r="AI431" i="5"/>
  <c r="AS430" i="5"/>
  <c r="AR430" i="5"/>
  <c r="AQ430" i="5"/>
  <c r="AP430" i="5"/>
  <c r="AO430" i="5"/>
  <c r="AN430" i="5"/>
  <c r="AM430" i="5"/>
  <c r="AL430" i="5"/>
  <c r="AK430" i="5"/>
  <c r="AJ430" i="5"/>
  <c r="AI430" i="5"/>
  <c r="AS429" i="5"/>
  <c r="AR429" i="5"/>
  <c r="AQ429" i="5"/>
  <c r="AP429" i="5"/>
  <c r="AO429" i="5"/>
  <c r="AN429" i="5"/>
  <c r="AM429" i="5"/>
  <c r="AL429" i="5"/>
  <c r="AK429" i="5"/>
  <c r="AJ429" i="5"/>
  <c r="AI429" i="5"/>
  <c r="AS428" i="5"/>
  <c r="AR428" i="5"/>
  <c r="AQ428" i="5"/>
  <c r="AP428" i="5"/>
  <c r="AO428" i="5"/>
  <c r="AN428" i="5"/>
  <c r="AM428" i="5"/>
  <c r="AL428" i="5"/>
  <c r="AK428" i="5"/>
  <c r="AJ428" i="5"/>
  <c r="AI428" i="5"/>
  <c r="AS427" i="5"/>
  <c r="AR427" i="5"/>
  <c r="AQ427" i="5"/>
  <c r="AP427" i="5"/>
  <c r="AO427" i="5"/>
  <c r="AN427" i="5"/>
  <c r="AM427" i="5"/>
  <c r="AL427" i="5"/>
  <c r="AK427" i="5"/>
  <c r="AJ427" i="5"/>
  <c r="AI427" i="5"/>
  <c r="AS426" i="5"/>
  <c r="AR426" i="5"/>
  <c r="AQ426" i="5"/>
  <c r="AP426" i="5"/>
  <c r="AO426" i="5"/>
  <c r="AN426" i="5"/>
  <c r="AM426" i="5"/>
  <c r="AL426" i="5"/>
  <c r="AK426" i="5"/>
  <c r="AJ426" i="5"/>
  <c r="AI426" i="5"/>
  <c r="AS425" i="5"/>
  <c r="AR425" i="5"/>
  <c r="AQ425" i="5"/>
  <c r="AP425" i="5"/>
  <c r="AO425" i="5"/>
  <c r="AN425" i="5"/>
  <c r="AM425" i="5"/>
  <c r="AL425" i="5"/>
  <c r="AK425" i="5"/>
  <c r="AJ425" i="5"/>
  <c r="AI425" i="5"/>
  <c r="AS424" i="5"/>
  <c r="AR424" i="5"/>
  <c r="AQ424" i="5"/>
  <c r="AP424" i="5"/>
  <c r="AO424" i="5"/>
  <c r="AN424" i="5"/>
  <c r="AM424" i="5"/>
  <c r="AL424" i="5"/>
  <c r="AK424" i="5"/>
  <c r="AJ424" i="5"/>
  <c r="AI424" i="5"/>
  <c r="AS423" i="5"/>
  <c r="AR423" i="5"/>
  <c r="AQ423" i="5"/>
  <c r="AP423" i="5"/>
  <c r="AO423" i="5"/>
  <c r="AN423" i="5"/>
  <c r="AM423" i="5"/>
  <c r="AL423" i="5"/>
  <c r="AK423" i="5"/>
  <c r="AJ423" i="5"/>
  <c r="AI423" i="5"/>
  <c r="AS422" i="5"/>
  <c r="AR422" i="5"/>
  <c r="AQ422" i="5"/>
  <c r="AP422" i="5"/>
  <c r="AO422" i="5"/>
  <c r="AN422" i="5"/>
  <c r="AM422" i="5"/>
  <c r="AL422" i="5"/>
  <c r="AK422" i="5"/>
  <c r="AJ422" i="5"/>
  <c r="AI422" i="5"/>
  <c r="AS421" i="5"/>
  <c r="AR421" i="5"/>
  <c r="AQ421" i="5"/>
  <c r="AP421" i="5"/>
  <c r="AO421" i="5"/>
  <c r="AN421" i="5"/>
  <c r="AM421" i="5"/>
  <c r="AL421" i="5"/>
  <c r="AK421" i="5"/>
  <c r="AJ421" i="5"/>
  <c r="AI421" i="5"/>
  <c r="AS420" i="5"/>
  <c r="AR420" i="5"/>
  <c r="AQ420" i="5"/>
  <c r="AP420" i="5"/>
  <c r="AO420" i="5"/>
  <c r="AN420" i="5"/>
  <c r="AM420" i="5"/>
  <c r="AL420" i="5"/>
  <c r="AK420" i="5"/>
  <c r="AJ420" i="5"/>
  <c r="AI420" i="5"/>
  <c r="AS419" i="5"/>
  <c r="AR419" i="5"/>
  <c r="AQ419" i="5"/>
  <c r="AP419" i="5"/>
  <c r="AO419" i="5"/>
  <c r="AN419" i="5"/>
  <c r="AM419" i="5"/>
  <c r="AL419" i="5"/>
  <c r="AK419" i="5"/>
  <c r="AJ419" i="5"/>
  <c r="AI419" i="5"/>
  <c r="AS418" i="5"/>
  <c r="AR418" i="5"/>
  <c r="AQ418" i="5"/>
  <c r="AP418" i="5"/>
  <c r="AO418" i="5"/>
  <c r="AN418" i="5"/>
  <c r="AM418" i="5"/>
  <c r="AL418" i="5"/>
  <c r="AK418" i="5"/>
  <c r="AJ418" i="5"/>
  <c r="AI418" i="5"/>
  <c r="AS417" i="5"/>
  <c r="AR417" i="5"/>
  <c r="AQ417" i="5"/>
  <c r="AP417" i="5"/>
  <c r="AO417" i="5"/>
  <c r="AN417" i="5"/>
  <c r="AM417" i="5"/>
  <c r="AL417" i="5"/>
  <c r="AK417" i="5"/>
  <c r="AJ417" i="5"/>
  <c r="AI417" i="5"/>
  <c r="AS416" i="5"/>
  <c r="AR416" i="5"/>
  <c r="AQ416" i="5"/>
  <c r="AP416" i="5"/>
  <c r="AO416" i="5"/>
  <c r="AN416" i="5"/>
  <c r="AM416" i="5"/>
  <c r="AL416" i="5"/>
  <c r="AK416" i="5"/>
  <c r="AJ416" i="5"/>
  <c r="AI416" i="5"/>
  <c r="AS415" i="5"/>
  <c r="AR415" i="5"/>
  <c r="AQ415" i="5"/>
  <c r="AP415" i="5"/>
  <c r="AO415" i="5"/>
  <c r="AN415" i="5"/>
  <c r="AM415" i="5"/>
  <c r="AL415" i="5"/>
  <c r="AK415" i="5"/>
  <c r="AJ415" i="5"/>
  <c r="AI415" i="5"/>
  <c r="AS414" i="5"/>
  <c r="AR414" i="5"/>
  <c r="AQ414" i="5"/>
  <c r="AP414" i="5"/>
  <c r="AO414" i="5"/>
  <c r="AN414" i="5"/>
  <c r="AM414" i="5"/>
  <c r="AL414" i="5"/>
  <c r="AK414" i="5"/>
  <c r="AJ414" i="5"/>
  <c r="AI414" i="5"/>
  <c r="AS413" i="5"/>
  <c r="AR413" i="5"/>
  <c r="AQ413" i="5"/>
  <c r="AP413" i="5"/>
  <c r="AO413" i="5"/>
  <c r="AN413" i="5"/>
  <c r="AM413" i="5"/>
  <c r="AL413" i="5"/>
  <c r="AK413" i="5"/>
  <c r="AJ413" i="5"/>
  <c r="AI413" i="5"/>
  <c r="AS412" i="5"/>
  <c r="AR412" i="5"/>
  <c r="AQ412" i="5"/>
  <c r="AP412" i="5"/>
  <c r="AO412" i="5"/>
  <c r="AN412" i="5"/>
  <c r="AM412" i="5"/>
  <c r="AL412" i="5"/>
  <c r="AK412" i="5"/>
  <c r="AJ412" i="5"/>
  <c r="AI412" i="5"/>
  <c r="AS411" i="5"/>
  <c r="AR411" i="5"/>
  <c r="AQ411" i="5"/>
  <c r="AP411" i="5"/>
  <c r="AO411" i="5"/>
  <c r="AN411" i="5"/>
  <c r="AM411" i="5"/>
  <c r="AL411" i="5"/>
  <c r="AK411" i="5"/>
  <c r="AJ411" i="5"/>
  <c r="AI411" i="5"/>
  <c r="AS410" i="5"/>
  <c r="AR410" i="5"/>
  <c r="AQ410" i="5"/>
  <c r="AP410" i="5"/>
  <c r="AO410" i="5"/>
  <c r="AN410" i="5"/>
  <c r="AM410" i="5"/>
  <c r="AL410" i="5"/>
  <c r="AK410" i="5"/>
  <c r="AJ410" i="5"/>
  <c r="AI410" i="5"/>
  <c r="AS409" i="5"/>
  <c r="AR409" i="5"/>
  <c r="AQ409" i="5"/>
  <c r="AP409" i="5"/>
  <c r="AO409" i="5"/>
  <c r="AN409" i="5"/>
  <c r="AM409" i="5"/>
  <c r="AL409" i="5"/>
  <c r="AK409" i="5"/>
  <c r="AJ409" i="5"/>
  <c r="AI409" i="5"/>
  <c r="AS408" i="5"/>
  <c r="AR408" i="5"/>
  <c r="AQ408" i="5"/>
  <c r="AP408" i="5"/>
  <c r="AO408" i="5"/>
  <c r="AN408" i="5"/>
  <c r="AM408" i="5"/>
  <c r="AL408" i="5"/>
  <c r="AK408" i="5"/>
  <c r="AJ408" i="5"/>
  <c r="AI408" i="5"/>
  <c r="AS407" i="5"/>
  <c r="AR407" i="5"/>
  <c r="AQ407" i="5"/>
  <c r="AP407" i="5"/>
  <c r="AO407" i="5"/>
  <c r="AN407" i="5"/>
  <c r="AM407" i="5"/>
  <c r="AL407" i="5"/>
  <c r="AK407" i="5"/>
  <c r="AJ407" i="5"/>
  <c r="AI407" i="5"/>
  <c r="AS406" i="5"/>
  <c r="AR406" i="5"/>
  <c r="AQ406" i="5"/>
  <c r="AP406" i="5"/>
  <c r="AO406" i="5"/>
  <c r="AN406" i="5"/>
  <c r="AM406" i="5"/>
  <c r="AL406" i="5"/>
  <c r="AK406" i="5"/>
  <c r="AJ406" i="5"/>
  <c r="AI406" i="5"/>
  <c r="AS405" i="5"/>
  <c r="AR405" i="5"/>
  <c r="AQ405" i="5"/>
  <c r="AP405" i="5"/>
  <c r="AO405" i="5"/>
  <c r="AN405" i="5"/>
  <c r="AM405" i="5"/>
  <c r="AL405" i="5"/>
  <c r="AK405" i="5"/>
  <c r="AJ405" i="5"/>
  <c r="AI405" i="5"/>
  <c r="AS404" i="5"/>
  <c r="AR404" i="5"/>
  <c r="AQ404" i="5"/>
  <c r="AP404" i="5"/>
  <c r="AO404" i="5"/>
  <c r="AN404" i="5"/>
  <c r="AM404" i="5"/>
  <c r="AL404" i="5"/>
  <c r="AK404" i="5"/>
  <c r="AJ404" i="5"/>
  <c r="AI404" i="5"/>
  <c r="AS403" i="5"/>
  <c r="AR403" i="5"/>
  <c r="AQ403" i="5"/>
  <c r="AP403" i="5"/>
  <c r="AO403" i="5"/>
  <c r="AN403" i="5"/>
  <c r="AM403" i="5"/>
  <c r="AL403" i="5"/>
  <c r="AK403" i="5"/>
  <c r="AJ403" i="5"/>
  <c r="AI403" i="5"/>
  <c r="AS402" i="5"/>
  <c r="AR402" i="5"/>
  <c r="AQ402" i="5"/>
  <c r="AP402" i="5"/>
  <c r="AO402" i="5"/>
  <c r="AN402" i="5"/>
  <c r="AM402" i="5"/>
  <c r="AL402" i="5"/>
  <c r="AK402" i="5"/>
  <c r="AJ402" i="5"/>
  <c r="AI402" i="5"/>
  <c r="AS401" i="5"/>
  <c r="AR401" i="5"/>
  <c r="AQ401" i="5"/>
  <c r="AP401" i="5"/>
  <c r="AO401" i="5"/>
  <c r="AN401" i="5"/>
  <c r="AM401" i="5"/>
  <c r="AL401" i="5"/>
  <c r="AK401" i="5"/>
  <c r="AJ401" i="5"/>
  <c r="AI401" i="5"/>
  <c r="AS400" i="5"/>
  <c r="AR400" i="5"/>
  <c r="AQ400" i="5"/>
  <c r="AP400" i="5"/>
  <c r="AO400" i="5"/>
  <c r="AN400" i="5"/>
  <c r="AM400" i="5"/>
  <c r="AL400" i="5"/>
  <c r="AK400" i="5"/>
  <c r="AJ400" i="5"/>
  <c r="AI400" i="5"/>
  <c r="AS399" i="5"/>
  <c r="AR399" i="5"/>
  <c r="AQ399" i="5"/>
  <c r="AP399" i="5"/>
  <c r="AO399" i="5"/>
  <c r="AN399" i="5"/>
  <c r="AM399" i="5"/>
  <c r="AL399" i="5"/>
  <c r="AK399" i="5"/>
  <c r="AJ399" i="5"/>
  <c r="AI399" i="5"/>
  <c r="AS398" i="5"/>
  <c r="AR398" i="5"/>
  <c r="AQ398" i="5"/>
  <c r="AP398" i="5"/>
  <c r="AO398" i="5"/>
  <c r="AN398" i="5"/>
  <c r="AM398" i="5"/>
  <c r="AL398" i="5"/>
  <c r="AK398" i="5"/>
  <c r="AJ398" i="5"/>
  <c r="AI398" i="5"/>
  <c r="AS397" i="5"/>
  <c r="AR397" i="5"/>
  <c r="AQ397" i="5"/>
  <c r="AP397" i="5"/>
  <c r="AO397" i="5"/>
  <c r="AN397" i="5"/>
  <c r="AM397" i="5"/>
  <c r="AL397" i="5"/>
  <c r="AK397" i="5"/>
  <c r="AJ397" i="5"/>
  <c r="AI397" i="5"/>
  <c r="AS396" i="5"/>
  <c r="AR396" i="5"/>
  <c r="AQ396" i="5"/>
  <c r="AP396" i="5"/>
  <c r="AO396" i="5"/>
  <c r="AN396" i="5"/>
  <c r="AM396" i="5"/>
  <c r="AL396" i="5"/>
  <c r="AK396" i="5"/>
  <c r="AJ396" i="5"/>
  <c r="AI396" i="5"/>
  <c r="AS395" i="5"/>
  <c r="AR395" i="5"/>
  <c r="AQ395" i="5"/>
  <c r="AP395" i="5"/>
  <c r="AO395" i="5"/>
  <c r="AN395" i="5"/>
  <c r="AM395" i="5"/>
  <c r="AL395" i="5"/>
  <c r="AK395" i="5"/>
  <c r="AJ395" i="5"/>
  <c r="AI395" i="5"/>
  <c r="AS394" i="5"/>
  <c r="AR394" i="5"/>
  <c r="AQ394" i="5"/>
  <c r="AP394" i="5"/>
  <c r="AO394" i="5"/>
  <c r="AN394" i="5"/>
  <c r="AM394" i="5"/>
  <c r="AL394" i="5"/>
  <c r="AK394" i="5"/>
  <c r="AJ394" i="5"/>
  <c r="AI394" i="5"/>
  <c r="AS393" i="5"/>
  <c r="AR393" i="5"/>
  <c r="AQ393" i="5"/>
  <c r="AP393" i="5"/>
  <c r="AO393" i="5"/>
  <c r="AN393" i="5"/>
  <c r="AM393" i="5"/>
  <c r="AL393" i="5"/>
  <c r="AK393" i="5"/>
  <c r="AJ393" i="5"/>
  <c r="AI393" i="5"/>
  <c r="AS392" i="5"/>
  <c r="AR392" i="5"/>
  <c r="AQ392" i="5"/>
  <c r="AP392" i="5"/>
  <c r="AO392" i="5"/>
  <c r="AN392" i="5"/>
  <c r="AM392" i="5"/>
  <c r="AL392" i="5"/>
  <c r="AK392" i="5"/>
  <c r="AJ392" i="5"/>
  <c r="AI392" i="5"/>
  <c r="AS391" i="5"/>
  <c r="AR391" i="5"/>
  <c r="AQ391" i="5"/>
  <c r="AP391" i="5"/>
  <c r="AO391" i="5"/>
  <c r="AN391" i="5"/>
  <c r="AM391" i="5"/>
  <c r="AL391" i="5"/>
  <c r="AK391" i="5"/>
  <c r="AJ391" i="5"/>
  <c r="AI391" i="5"/>
  <c r="AS390" i="5"/>
  <c r="AR390" i="5"/>
  <c r="AQ390" i="5"/>
  <c r="AP390" i="5"/>
  <c r="AO390" i="5"/>
  <c r="AN390" i="5"/>
  <c r="AM390" i="5"/>
  <c r="AL390" i="5"/>
  <c r="AK390" i="5"/>
  <c r="AJ390" i="5"/>
  <c r="AI390" i="5"/>
  <c r="AS389" i="5"/>
  <c r="AR389" i="5"/>
  <c r="AQ389" i="5"/>
  <c r="AP389" i="5"/>
  <c r="AO389" i="5"/>
  <c r="AN389" i="5"/>
  <c r="AM389" i="5"/>
  <c r="AL389" i="5"/>
  <c r="AK389" i="5"/>
  <c r="AJ389" i="5"/>
  <c r="AI389" i="5"/>
  <c r="AS388" i="5"/>
  <c r="AR388" i="5"/>
  <c r="AQ388" i="5"/>
  <c r="AP388" i="5"/>
  <c r="AO388" i="5"/>
  <c r="AN388" i="5"/>
  <c r="AM388" i="5"/>
  <c r="AL388" i="5"/>
  <c r="AK388" i="5"/>
  <c r="AJ388" i="5"/>
  <c r="AI388" i="5"/>
  <c r="AS387" i="5"/>
  <c r="AR387" i="5"/>
  <c r="AQ387" i="5"/>
  <c r="AP387" i="5"/>
  <c r="AO387" i="5"/>
  <c r="AN387" i="5"/>
  <c r="AM387" i="5"/>
  <c r="AL387" i="5"/>
  <c r="AK387" i="5"/>
  <c r="AJ387" i="5"/>
  <c r="AI387" i="5"/>
  <c r="AS386" i="5"/>
  <c r="AR386" i="5"/>
  <c r="AQ386" i="5"/>
  <c r="AP386" i="5"/>
  <c r="AO386" i="5"/>
  <c r="AN386" i="5"/>
  <c r="AM386" i="5"/>
  <c r="AL386" i="5"/>
  <c r="AK386" i="5"/>
  <c r="AJ386" i="5"/>
  <c r="AI386" i="5"/>
  <c r="AS385" i="5"/>
  <c r="AR385" i="5"/>
  <c r="AQ385" i="5"/>
  <c r="AP385" i="5"/>
  <c r="AO385" i="5"/>
  <c r="AN385" i="5"/>
  <c r="AM385" i="5"/>
  <c r="AL385" i="5"/>
  <c r="AK385" i="5"/>
  <c r="AJ385" i="5"/>
  <c r="AI385" i="5"/>
  <c r="AS384" i="5"/>
  <c r="AR384" i="5"/>
  <c r="AQ384" i="5"/>
  <c r="AP384" i="5"/>
  <c r="AO384" i="5"/>
  <c r="AN384" i="5"/>
  <c r="AM384" i="5"/>
  <c r="AL384" i="5"/>
  <c r="AK384" i="5"/>
  <c r="AJ384" i="5"/>
  <c r="AI384" i="5"/>
  <c r="AS383" i="5"/>
  <c r="AR383" i="5"/>
  <c r="AQ383" i="5"/>
  <c r="AP383" i="5"/>
  <c r="AO383" i="5"/>
  <c r="AN383" i="5"/>
  <c r="AM383" i="5"/>
  <c r="AL383" i="5"/>
  <c r="AK383" i="5"/>
  <c r="AJ383" i="5"/>
  <c r="AI383" i="5"/>
  <c r="AS382" i="5"/>
  <c r="AR382" i="5"/>
  <c r="AQ382" i="5"/>
  <c r="AP382" i="5"/>
  <c r="AO382" i="5"/>
  <c r="AN382" i="5"/>
  <c r="AM382" i="5"/>
  <c r="AL382" i="5"/>
  <c r="AK382" i="5"/>
  <c r="AJ382" i="5"/>
  <c r="AI382" i="5"/>
  <c r="AS381" i="5"/>
  <c r="AR381" i="5"/>
  <c r="AQ381" i="5"/>
  <c r="AP381" i="5"/>
  <c r="AO381" i="5"/>
  <c r="AN381" i="5"/>
  <c r="AM381" i="5"/>
  <c r="AL381" i="5"/>
  <c r="AK381" i="5"/>
  <c r="AJ381" i="5"/>
  <c r="AI381" i="5"/>
  <c r="AS380" i="5"/>
  <c r="AR380" i="5"/>
  <c r="AQ380" i="5"/>
  <c r="AP380" i="5"/>
  <c r="AO380" i="5"/>
  <c r="AN380" i="5"/>
  <c r="AM380" i="5"/>
  <c r="AL380" i="5"/>
  <c r="AK380" i="5"/>
  <c r="AJ380" i="5"/>
  <c r="AI380" i="5"/>
  <c r="AS379" i="5"/>
  <c r="AR379" i="5"/>
  <c r="AQ379" i="5"/>
  <c r="AP379" i="5"/>
  <c r="AO379" i="5"/>
  <c r="AN379" i="5"/>
  <c r="AM379" i="5"/>
  <c r="AL379" i="5"/>
  <c r="AK379" i="5"/>
  <c r="AJ379" i="5"/>
  <c r="AI379" i="5"/>
  <c r="AS378" i="5"/>
  <c r="AR378" i="5"/>
  <c r="AQ378" i="5"/>
  <c r="AP378" i="5"/>
  <c r="AO378" i="5"/>
  <c r="AN378" i="5"/>
  <c r="AM378" i="5"/>
  <c r="AL378" i="5"/>
  <c r="AK378" i="5"/>
  <c r="AJ378" i="5"/>
  <c r="AI378" i="5"/>
  <c r="AS377" i="5"/>
  <c r="AR377" i="5"/>
  <c r="AQ377" i="5"/>
  <c r="AP377" i="5"/>
  <c r="AO377" i="5"/>
  <c r="AN377" i="5"/>
  <c r="AM377" i="5"/>
  <c r="AL377" i="5"/>
  <c r="AK377" i="5"/>
  <c r="AJ377" i="5"/>
  <c r="AI377" i="5"/>
  <c r="AS376" i="5"/>
  <c r="AR376" i="5"/>
  <c r="AQ376" i="5"/>
  <c r="AP376" i="5"/>
  <c r="AO376" i="5"/>
  <c r="AN376" i="5"/>
  <c r="AM376" i="5"/>
  <c r="AL376" i="5"/>
  <c r="AK376" i="5"/>
  <c r="AJ376" i="5"/>
  <c r="AI376" i="5"/>
  <c r="AS375" i="5"/>
  <c r="AR375" i="5"/>
  <c r="AQ375" i="5"/>
  <c r="AP375" i="5"/>
  <c r="AO375" i="5"/>
  <c r="AN375" i="5"/>
  <c r="AM375" i="5"/>
  <c r="AL375" i="5"/>
  <c r="AK375" i="5"/>
  <c r="AJ375" i="5"/>
  <c r="AI375" i="5"/>
  <c r="AS374" i="5"/>
  <c r="AR374" i="5"/>
  <c r="AQ374" i="5"/>
  <c r="AP374" i="5"/>
  <c r="AO374" i="5"/>
  <c r="AN374" i="5"/>
  <c r="AM374" i="5"/>
  <c r="AL374" i="5"/>
  <c r="AK374" i="5"/>
  <c r="AJ374" i="5"/>
  <c r="AI374" i="5"/>
  <c r="AS373" i="5"/>
  <c r="AR373" i="5"/>
  <c r="AQ373" i="5"/>
  <c r="AP373" i="5"/>
  <c r="AO373" i="5"/>
  <c r="AN373" i="5"/>
  <c r="AM373" i="5"/>
  <c r="AL373" i="5"/>
  <c r="AK373" i="5"/>
  <c r="AJ373" i="5"/>
  <c r="AI373" i="5"/>
  <c r="AS372" i="5"/>
  <c r="AR372" i="5"/>
  <c r="AQ372" i="5"/>
  <c r="AP372" i="5"/>
  <c r="AO372" i="5"/>
  <c r="AN372" i="5"/>
  <c r="AM372" i="5"/>
  <c r="AL372" i="5"/>
  <c r="AK372" i="5"/>
  <c r="AJ372" i="5"/>
  <c r="AI372" i="5"/>
  <c r="AS371" i="5"/>
  <c r="AR371" i="5"/>
  <c r="AQ371" i="5"/>
  <c r="AP371" i="5"/>
  <c r="AO371" i="5"/>
  <c r="AN371" i="5"/>
  <c r="AM371" i="5"/>
  <c r="AL371" i="5"/>
  <c r="AK371" i="5"/>
  <c r="AJ371" i="5"/>
  <c r="AI371" i="5"/>
  <c r="AS370" i="5"/>
  <c r="AR370" i="5"/>
  <c r="AQ370" i="5"/>
  <c r="AP370" i="5"/>
  <c r="AO370" i="5"/>
  <c r="AN370" i="5"/>
  <c r="AM370" i="5"/>
  <c r="AL370" i="5"/>
  <c r="AK370" i="5"/>
  <c r="AJ370" i="5"/>
  <c r="AI370" i="5"/>
  <c r="AS369" i="5"/>
  <c r="AR369" i="5"/>
  <c r="AQ369" i="5"/>
  <c r="AP369" i="5"/>
  <c r="AO369" i="5"/>
  <c r="AN369" i="5"/>
  <c r="AM369" i="5"/>
  <c r="AL369" i="5"/>
  <c r="AK369" i="5"/>
  <c r="AJ369" i="5"/>
  <c r="AI369" i="5"/>
  <c r="AS368" i="5"/>
  <c r="AR368" i="5"/>
  <c r="AQ368" i="5"/>
  <c r="AP368" i="5"/>
  <c r="AO368" i="5"/>
  <c r="AN368" i="5"/>
  <c r="AM368" i="5"/>
  <c r="AL368" i="5"/>
  <c r="AK368" i="5"/>
  <c r="AJ368" i="5"/>
  <c r="AI368" i="5"/>
  <c r="AS367" i="5"/>
  <c r="AR367" i="5"/>
  <c r="AQ367" i="5"/>
  <c r="AP367" i="5"/>
  <c r="AO367" i="5"/>
  <c r="AN367" i="5"/>
  <c r="AM367" i="5"/>
  <c r="AL367" i="5"/>
  <c r="AK367" i="5"/>
  <c r="AJ367" i="5"/>
  <c r="AI367" i="5"/>
  <c r="AS366" i="5"/>
  <c r="AR366" i="5"/>
  <c r="AQ366" i="5"/>
  <c r="AP366" i="5"/>
  <c r="AO366" i="5"/>
  <c r="AN366" i="5"/>
  <c r="AM366" i="5"/>
  <c r="AL366" i="5"/>
  <c r="AK366" i="5"/>
  <c r="AJ366" i="5"/>
  <c r="AI366" i="5"/>
  <c r="AS365" i="5"/>
  <c r="AR365" i="5"/>
  <c r="AQ365" i="5"/>
  <c r="AP365" i="5"/>
  <c r="AO365" i="5"/>
  <c r="AN365" i="5"/>
  <c r="AM365" i="5"/>
  <c r="AL365" i="5"/>
  <c r="AK365" i="5"/>
  <c r="AJ365" i="5"/>
  <c r="AI365" i="5"/>
  <c r="AS364" i="5"/>
  <c r="AR364" i="5"/>
  <c r="AQ364" i="5"/>
  <c r="AP364" i="5"/>
  <c r="AO364" i="5"/>
  <c r="AN364" i="5"/>
  <c r="AM364" i="5"/>
  <c r="AL364" i="5"/>
  <c r="AK364" i="5"/>
  <c r="AJ364" i="5"/>
  <c r="AI364" i="5"/>
  <c r="AS363" i="5"/>
  <c r="AR363" i="5"/>
  <c r="AQ363" i="5"/>
  <c r="AP363" i="5"/>
  <c r="AO363" i="5"/>
  <c r="AN363" i="5"/>
  <c r="AM363" i="5"/>
  <c r="AL363" i="5"/>
  <c r="AK363" i="5"/>
  <c r="AJ363" i="5"/>
  <c r="AI363" i="5"/>
  <c r="AS362" i="5"/>
  <c r="AR362" i="5"/>
  <c r="AQ362" i="5"/>
  <c r="AP362" i="5"/>
  <c r="AO362" i="5"/>
  <c r="AN362" i="5"/>
  <c r="AM362" i="5"/>
  <c r="AL362" i="5"/>
  <c r="AK362" i="5"/>
  <c r="AJ362" i="5"/>
  <c r="AI362" i="5"/>
  <c r="AS361" i="5"/>
  <c r="AR361" i="5"/>
  <c r="AQ361" i="5"/>
  <c r="AP361" i="5"/>
  <c r="AO361" i="5"/>
  <c r="AN361" i="5"/>
  <c r="AM361" i="5"/>
  <c r="AL361" i="5"/>
  <c r="AK361" i="5"/>
  <c r="AJ361" i="5"/>
  <c r="AI361" i="5"/>
  <c r="AS360" i="5"/>
  <c r="AR360" i="5"/>
  <c r="AQ360" i="5"/>
  <c r="AP360" i="5"/>
  <c r="AO360" i="5"/>
  <c r="AN360" i="5"/>
  <c r="AM360" i="5"/>
  <c r="AL360" i="5"/>
  <c r="AK360" i="5"/>
  <c r="AJ360" i="5"/>
  <c r="AI360" i="5"/>
  <c r="AS359" i="5"/>
  <c r="AR359" i="5"/>
  <c r="AQ359" i="5"/>
  <c r="AP359" i="5"/>
  <c r="AO359" i="5"/>
  <c r="AN359" i="5"/>
  <c r="AM359" i="5"/>
  <c r="AL359" i="5"/>
  <c r="AK359" i="5"/>
  <c r="AJ359" i="5"/>
  <c r="AI359" i="5"/>
  <c r="AS358" i="5"/>
  <c r="AR358" i="5"/>
  <c r="AQ358" i="5"/>
  <c r="AP358" i="5"/>
  <c r="AO358" i="5"/>
  <c r="AN358" i="5"/>
  <c r="AM358" i="5"/>
  <c r="AL358" i="5"/>
  <c r="AK358" i="5"/>
  <c r="AJ358" i="5"/>
  <c r="AI358" i="5"/>
  <c r="AS357" i="5"/>
  <c r="AR357" i="5"/>
  <c r="AQ357" i="5"/>
  <c r="AP357" i="5"/>
  <c r="AO357" i="5"/>
  <c r="AN357" i="5"/>
  <c r="AM357" i="5"/>
  <c r="AL357" i="5"/>
  <c r="AK357" i="5"/>
  <c r="AJ357" i="5"/>
  <c r="AI357" i="5"/>
  <c r="AS356" i="5"/>
  <c r="AR356" i="5"/>
  <c r="AQ356" i="5"/>
  <c r="AP356" i="5"/>
  <c r="AO356" i="5"/>
  <c r="AN356" i="5"/>
  <c r="AM356" i="5"/>
  <c r="AL356" i="5"/>
  <c r="AK356" i="5"/>
  <c r="AJ356" i="5"/>
  <c r="AI356" i="5"/>
  <c r="AS355" i="5"/>
  <c r="AR355" i="5"/>
  <c r="AQ355" i="5"/>
  <c r="AP355" i="5"/>
  <c r="AO355" i="5"/>
  <c r="AN355" i="5"/>
  <c r="AM355" i="5"/>
  <c r="AL355" i="5"/>
  <c r="AK355" i="5"/>
  <c r="AJ355" i="5"/>
  <c r="AI355" i="5"/>
  <c r="AS354" i="5"/>
  <c r="AR354" i="5"/>
  <c r="AQ354" i="5"/>
  <c r="AP354" i="5"/>
  <c r="AO354" i="5"/>
  <c r="AN354" i="5"/>
  <c r="AM354" i="5"/>
  <c r="AL354" i="5"/>
  <c r="AK354" i="5"/>
  <c r="AJ354" i="5"/>
  <c r="AI354" i="5"/>
  <c r="AS353" i="5"/>
  <c r="AR353" i="5"/>
  <c r="AQ353" i="5"/>
  <c r="AP353" i="5"/>
  <c r="AO353" i="5"/>
  <c r="AN353" i="5"/>
  <c r="AM353" i="5"/>
  <c r="AL353" i="5"/>
  <c r="AK353" i="5"/>
  <c r="AJ353" i="5"/>
  <c r="AI353" i="5"/>
  <c r="AS352" i="5"/>
  <c r="AR352" i="5"/>
  <c r="AQ352" i="5"/>
  <c r="AP352" i="5"/>
  <c r="AO352" i="5"/>
  <c r="AN352" i="5"/>
  <c r="AM352" i="5"/>
  <c r="AL352" i="5"/>
  <c r="AK352" i="5"/>
  <c r="AJ352" i="5"/>
  <c r="AI352" i="5"/>
  <c r="AS351" i="5"/>
  <c r="AR351" i="5"/>
  <c r="AQ351" i="5"/>
  <c r="AP351" i="5"/>
  <c r="AO351" i="5"/>
  <c r="AN351" i="5"/>
  <c r="AM351" i="5"/>
  <c r="AL351" i="5"/>
  <c r="AK351" i="5"/>
  <c r="AJ351" i="5"/>
  <c r="AI351" i="5"/>
  <c r="AS350" i="5"/>
  <c r="AR350" i="5"/>
  <c r="AQ350" i="5"/>
  <c r="AP350" i="5"/>
  <c r="AO350" i="5"/>
  <c r="AN350" i="5"/>
  <c r="AM350" i="5"/>
  <c r="AL350" i="5"/>
  <c r="AK350" i="5"/>
  <c r="AJ350" i="5"/>
  <c r="AI350" i="5"/>
  <c r="AS349" i="5"/>
  <c r="AR349" i="5"/>
  <c r="AQ349" i="5"/>
  <c r="AP349" i="5"/>
  <c r="AO349" i="5"/>
  <c r="AN349" i="5"/>
  <c r="AM349" i="5"/>
  <c r="AL349" i="5"/>
  <c r="AK349" i="5"/>
  <c r="AJ349" i="5"/>
  <c r="AI349" i="5"/>
  <c r="AS348" i="5"/>
  <c r="AR348" i="5"/>
  <c r="AQ348" i="5"/>
  <c r="AP348" i="5"/>
  <c r="AO348" i="5"/>
  <c r="AN348" i="5"/>
  <c r="AM348" i="5"/>
  <c r="AL348" i="5"/>
  <c r="AK348" i="5"/>
  <c r="AJ348" i="5"/>
  <c r="AI348" i="5"/>
  <c r="AS347" i="5"/>
  <c r="AR347" i="5"/>
  <c r="AQ347" i="5"/>
  <c r="AP347" i="5"/>
  <c r="AO347" i="5"/>
  <c r="AN347" i="5"/>
  <c r="AM347" i="5"/>
  <c r="AL347" i="5"/>
  <c r="AK347" i="5"/>
  <c r="AJ347" i="5"/>
  <c r="AI347" i="5"/>
  <c r="AS346" i="5"/>
  <c r="AR346" i="5"/>
  <c r="AQ346" i="5"/>
  <c r="AP346" i="5"/>
  <c r="AO346" i="5"/>
  <c r="AN346" i="5"/>
  <c r="AM346" i="5"/>
  <c r="AL346" i="5"/>
  <c r="AK346" i="5"/>
  <c r="AJ346" i="5"/>
  <c r="AI346" i="5"/>
  <c r="AS345" i="5"/>
  <c r="AR345" i="5"/>
  <c r="AQ345" i="5"/>
  <c r="AP345" i="5"/>
  <c r="AO345" i="5"/>
  <c r="AN345" i="5"/>
  <c r="AM345" i="5"/>
  <c r="AL345" i="5"/>
  <c r="AK345" i="5"/>
  <c r="AJ345" i="5"/>
  <c r="AI345" i="5"/>
  <c r="AS344" i="5"/>
  <c r="AR344" i="5"/>
  <c r="AQ344" i="5"/>
  <c r="AP344" i="5"/>
  <c r="AO344" i="5"/>
  <c r="AN344" i="5"/>
  <c r="AM344" i="5"/>
  <c r="AL344" i="5"/>
  <c r="AK344" i="5"/>
  <c r="AJ344" i="5"/>
  <c r="AI344" i="5"/>
  <c r="AS343" i="5"/>
  <c r="AR343" i="5"/>
  <c r="AQ343" i="5"/>
  <c r="AP343" i="5"/>
  <c r="AO343" i="5"/>
  <c r="AN343" i="5"/>
  <c r="AM343" i="5"/>
  <c r="AL343" i="5"/>
  <c r="AK343" i="5"/>
  <c r="AJ343" i="5"/>
  <c r="AI343" i="5"/>
  <c r="AS342" i="5"/>
  <c r="AR342" i="5"/>
  <c r="AQ342" i="5"/>
  <c r="AP342" i="5"/>
  <c r="AO342" i="5"/>
  <c r="AN342" i="5"/>
  <c r="AM342" i="5"/>
  <c r="AL342" i="5"/>
  <c r="AK342" i="5"/>
  <c r="AJ342" i="5"/>
  <c r="AI342" i="5"/>
  <c r="AS341" i="5"/>
  <c r="AR341" i="5"/>
  <c r="AQ341" i="5"/>
  <c r="AP341" i="5"/>
  <c r="AO341" i="5"/>
  <c r="AN341" i="5"/>
  <c r="AM341" i="5"/>
  <c r="AL341" i="5"/>
  <c r="AK341" i="5"/>
  <c r="AJ341" i="5"/>
  <c r="AI341" i="5"/>
  <c r="AS340" i="5"/>
  <c r="AR340" i="5"/>
  <c r="AQ340" i="5"/>
  <c r="AP340" i="5"/>
  <c r="AO340" i="5"/>
  <c r="AN340" i="5"/>
  <c r="AM340" i="5"/>
  <c r="AL340" i="5"/>
  <c r="AK340" i="5"/>
  <c r="AJ340" i="5"/>
  <c r="AI340" i="5"/>
  <c r="AS339" i="5"/>
  <c r="AR339" i="5"/>
  <c r="AQ339" i="5"/>
  <c r="AP339" i="5"/>
  <c r="AO339" i="5"/>
  <c r="AN339" i="5"/>
  <c r="AM339" i="5"/>
  <c r="AL339" i="5"/>
  <c r="AK339" i="5"/>
  <c r="AJ339" i="5"/>
  <c r="AI339" i="5"/>
  <c r="AS338" i="5"/>
  <c r="AR338" i="5"/>
  <c r="AQ338" i="5"/>
  <c r="AP338" i="5"/>
  <c r="AO338" i="5"/>
  <c r="AN338" i="5"/>
  <c r="AM338" i="5"/>
  <c r="AL338" i="5"/>
  <c r="AK338" i="5"/>
  <c r="AJ338" i="5"/>
  <c r="AI338" i="5"/>
  <c r="AS337" i="5"/>
  <c r="AR337" i="5"/>
  <c r="AQ337" i="5"/>
  <c r="AP337" i="5"/>
  <c r="AO337" i="5"/>
  <c r="AN337" i="5"/>
  <c r="AM337" i="5"/>
  <c r="AL337" i="5"/>
  <c r="AK337" i="5"/>
  <c r="AJ337" i="5"/>
  <c r="AI337" i="5"/>
  <c r="AS336" i="5"/>
  <c r="AR336" i="5"/>
  <c r="AQ336" i="5"/>
  <c r="AP336" i="5"/>
  <c r="AO336" i="5"/>
  <c r="AN336" i="5"/>
  <c r="AM336" i="5"/>
  <c r="AL336" i="5"/>
  <c r="AK336" i="5"/>
  <c r="AJ336" i="5"/>
  <c r="AI336" i="5"/>
  <c r="AS335" i="5"/>
  <c r="AR335" i="5"/>
  <c r="AQ335" i="5"/>
  <c r="AP335" i="5"/>
  <c r="AO335" i="5"/>
  <c r="AN335" i="5"/>
  <c r="AM335" i="5"/>
  <c r="AL335" i="5"/>
  <c r="AK335" i="5"/>
  <c r="AJ335" i="5"/>
  <c r="AI335" i="5"/>
  <c r="AS334" i="5"/>
  <c r="AR334" i="5"/>
  <c r="AQ334" i="5"/>
  <c r="AP334" i="5"/>
  <c r="AO334" i="5"/>
  <c r="AN334" i="5"/>
  <c r="AM334" i="5"/>
  <c r="AL334" i="5"/>
  <c r="AK334" i="5"/>
  <c r="AJ334" i="5"/>
  <c r="AI334" i="5"/>
  <c r="AS333" i="5"/>
  <c r="AR333" i="5"/>
  <c r="AQ333" i="5"/>
  <c r="AP333" i="5"/>
  <c r="AO333" i="5"/>
  <c r="AN333" i="5"/>
  <c r="AM333" i="5"/>
  <c r="AL333" i="5"/>
  <c r="AK333" i="5"/>
  <c r="AJ333" i="5"/>
  <c r="AI333" i="5"/>
  <c r="AS332" i="5"/>
  <c r="AR332" i="5"/>
  <c r="AQ332" i="5"/>
  <c r="AP332" i="5"/>
  <c r="AO332" i="5"/>
  <c r="AN332" i="5"/>
  <c r="AM332" i="5"/>
  <c r="AL332" i="5"/>
  <c r="AK332" i="5"/>
  <c r="AJ332" i="5"/>
  <c r="AI332" i="5"/>
  <c r="AS331" i="5"/>
  <c r="AR331" i="5"/>
  <c r="AQ331" i="5"/>
  <c r="AP331" i="5"/>
  <c r="AO331" i="5"/>
  <c r="AN331" i="5"/>
  <c r="AM331" i="5"/>
  <c r="AL331" i="5"/>
  <c r="AK331" i="5"/>
  <c r="AJ331" i="5"/>
  <c r="AI331" i="5"/>
  <c r="AS330" i="5"/>
  <c r="AR330" i="5"/>
  <c r="AQ330" i="5"/>
  <c r="AP330" i="5"/>
  <c r="AO330" i="5"/>
  <c r="AN330" i="5"/>
  <c r="AM330" i="5"/>
  <c r="AL330" i="5"/>
  <c r="AK330" i="5"/>
  <c r="AJ330" i="5"/>
  <c r="AI330" i="5"/>
  <c r="AS329" i="5"/>
  <c r="AR329" i="5"/>
  <c r="AQ329" i="5"/>
  <c r="AP329" i="5"/>
  <c r="AO329" i="5"/>
  <c r="AN329" i="5"/>
  <c r="AM329" i="5"/>
  <c r="AL329" i="5"/>
  <c r="AK329" i="5"/>
  <c r="AJ329" i="5"/>
  <c r="AI329" i="5"/>
  <c r="AS328" i="5"/>
  <c r="AR328" i="5"/>
  <c r="AQ328" i="5"/>
  <c r="AP328" i="5"/>
  <c r="AO328" i="5"/>
  <c r="AN328" i="5"/>
  <c r="AM328" i="5"/>
  <c r="AL328" i="5"/>
  <c r="AK328" i="5"/>
  <c r="AJ328" i="5"/>
  <c r="AI328" i="5"/>
  <c r="AS327" i="5"/>
  <c r="AR327" i="5"/>
  <c r="AQ327" i="5"/>
  <c r="AP327" i="5"/>
  <c r="AO327" i="5"/>
  <c r="AN327" i="5"/>
  <c r="AM327" i="5"/>
  <c r="AL327" i="5"/>
  <c r="AK327" i="5"/>
  <c r="AJ327" i="5"/>
  <c r="AI327" i="5"/>
  <c r="AS326" i="5"/>
  <c r="AR326" i="5"/>
  <c r="AQ326" i="5"/>
  <c r="AP326" i="5"/>
  <c r="AO326" i="5"/>
  <c r="AN326" i="5"/>
  <c r="AM326" i="5"/>
  <c r="AL326" i="5"/>
  <c r="AK326" i="5"/>
  <c r="AJ326" i="5"/>
  <c r="AI326" i="5"/>
  <c r="AS325" i="5"/>
  <c r="AR325" i="5"/>
  <c r="AQ325" i="5"/>
  <c r="AP325" i="5"/>
  <c r="AO325" i="5"/>
  <c r="AN325" i="5"/>
  <c r="AM325" i="5"/>
  <c r="AL325" i="5"/>
  <c r="AK325" i="5"/>
  <c r="AJ325" i="5"/>
  <c r="AI325" i="5"/>
  <c r="AS324" i="5"/>
  <c r="AR324" i="5"/>
  <c r="AQ324" i="5"/>
  <c r="AP324" i="5"/>
  <c r="AO324" i="5"/>
  <c r="AN324" i="5"/>
  <c r="AM324" i="5"/>
  <c r="AL324" i="5"/>
  <c r="AK324" i="5"/>
  <c r="AJ324" i="5"/>
  <c r="AI324" i="5"/>
  <c r="AS323" i="5"/>
  <c r="AR323" i="5"/>
  <c r="AQ323" i="5"/>
  <c r="AP323" i="5"/>
  <c r="AO323" i="5"/>
  <c r="AN323" i="5"/>
  <c r="AM323" i="5"/>
  <c r="AL323" i="5"/>
  <c r="AK323" i="5"/>
  <c r="AJ323" i="5"/>
  <c r="AI323" i="5"/>
  <c r="AS322" i="5"/>
  <c r="AR322" i="5"/>
  <c r="AQ322" i="5"/>
  <c r="AP322" i="5"/>
  <c r="AO322" i="5"/>
  <c r="AN322" i="5"/>
  <c r="AM322" i="5"/>
  <c r="AL322" i="5"/>
  <c r="AK322" i="5"/>
  <c r="AJ322" i="5"/>
  <c r="AI322" i="5"/>
  <c r="AS321" i="5"/>
  <c r="AR321" i="5"/>
  <c r="AQ321" i="5"/>
  <c r="AP321" i="5"/>
  <c r="AO321" i="5"/>
  <c r="AN321" i="5"/>
  <c r="AM321" i="5"/>
  <c r="AL321" i="5"/>
  <c r="AK321" i="5"/>
  <c r="AJ321" i="5"/>
  <c r="AI321" i="5"/>
  <c r="AS320" i="5"/>
  <c r="AR320" i="5"/>
  <c r="AQ320" i="5"/>
  <c r="AP320" i="5"/>
  <c r="AO320" i="5"/>
  <c r="AN320" i="5"/>
  <c r="AM320" i="5"/>
  <c r="AL320" i="5"/>
  <c r="AK320" i="5"/>
  <c r="AJ320" i="5"/>
  <c r="AI320" i="5"/>
  <c r="AS319" i="5"/>
  <c r="AR319" i="5"/>
  <c r="AQ319" i="5"/>
  <c r="AP319" i="5"/>
  <c r="AO319" i="5"/>
  <c r="AN319" i="5"/>
  <c r="AM319" i="5"/>
  <c r="AL319" i="5"/>
  <c r="AK319" i="5"/>
  <c r="AJ319" i="5"/>
  <c r="AI319" i="5"/>
  <c r="AS318" i="5"/>
  <c r="AR318" i="5"/>
  <c r="AQ318" i="5"/>
  <c r="AP318" i="5"/>
  <c r="AO318" i="5"/>
  <c r="AN318" i="5"/>
  <c r="AM318" i="5"/>
  <c r="AL318" i="5"/>
  <c r="AK318" i="5"/>
  <c r="AJ318" i="5"/>
  <c r="AI318" i="5"/>
  <c r="AS317" i="5"/>
  <c r="AR317" i="5"/>
  <c r="AQ317" i="5"/>
  <c r="AP317" i="5"/>
  <c r="AO317" i="5"/>
  <c r="AN317" i="5"/>
  <c r="AM317" i="5"/>
  <c r="AL317" i="5"/>
  <c r="AK317" i="5"/>
  <c r="AJ317" i="5"/>
  <c r="AI317" i="5"/>
  <c r="AS316" i="5"/>
  <c r="AR316" i="5"/>
  <c r="AQ316" i="5"/>
  <c r="AP316" i="5"/>
  <c r="AO316" i="5"/>
  <c r="AN316" i="5"/>
  <c r="AM316" i="5"/>
  <c r="AL316" i="5"/>
  <c r="AK316" i="5"/>
  <c r="AJ316" i="5"/>
  <c r="AI316" i="5"/>
  <c r="AS315" i="5"/>
  <c r="AR315" i="5"/>
  <c r="AQ315" i="5"/>
  <c r="AP315" i="5"/>
  <c r="AO315" i="5"/>
  <c r="AN315" i="5"/>
  <c r="AM315" i="5"/>
  <c r="AL315" i="5"/>
  <c r="AK315" i="5"/>
  <c r="AJ315" i="5"/>
  <c r="AI315" i="5"/>
  <c r="AS314" i="5"/>
  <c r="AR314" i="5"/>
  <c r="AQ314" i="5"/>
  <c r="AP314" i="5"/>
  <c r="AO314" i="5"/>
  <c r="AN314" i="5"/>
  <c r="AM314" i="5"/>
  <c r="AL314" i="5"/>
  <c r="AK314" i="5"/>
  <c r="AJ314" i="5"/>
  <c r="AI314" i="5"/>
  <c r="AS313" i="5"/>
  <c r="AR313" i="5"/>
  <c r="AQ313" i="5"/>
  <c r="AP313" i="5"/>
  <c r="AO313" i="5"/>
  <c r="AN313" i="5"/>
  <c r="AM313" i="5"/>
  <c r="AL313" i="5"/>
  <c r="AK313" i="5"/>
  <c r="AJ313" i="5"/>
  <c r="AI313" i="5"/>
  <c r="AS312" i="5"/>
  <c r="AR312" i="5"/>
  <c r="AQ312" i="5"/>
  <c r="AP312" i="5"/>
  <c r="AO312" i="5"/>
  <c r="AN312" i="5"/>
  <c r="AM312" i="5"/>
  <c r="AL312" i="5"/>
  <c r="AK312" i="5"/>
  <c r="AJ312" i="5"/>
  <c r="AI312" i="5"/>
  <c r="AS311" i="5"/>
  <c r="AR311" i="5"/>
  <c r="AQ311" i="5"/>
  <c r="AP311" i="5"/>
  <c r="AO311" i="5"/>
  <c r="AN311" i="5"/>
  <c r="AM311" i="5"/>
  <c r="AL311" i="5"/>
  <c r="AK311" i="5"/>
  <c r="AJ311" i="5"/>
  <c r="AI311" i="5"/>
  <c r="AS310" i="5"/>
  <c r="AR310" i="5"/>
  <c r="AQ310" i="5"/>
  <c r="AP310" i="5"/>
  <c r="AO310" i="5"/>
  <c r="AN310" i="5"/>
  <c r="AM310" i="5"/>
  <c r="AL310" i="5"/>
  <c r="AK310" i="5"/>
  <c r="AJ310" i="5"/>
  <c r="AI310" i="5"/>
  <c r="AS309" i="5"/>
  <c r="AR309" i="5"/>
  <c r="AQ309" i="5"/>
  <c r="AP309" i="5"/>
  <c r="AO309" i="5"/>
  <c r="AN309" i="5"/>
  <c r="AM309" i="5"/>
  <c r="AL309" i="5"/>
  <c r="AK309" i="5"/>
  <c r="AJ309" i="5"/>
  <c r="AI309" i="5"/>
  <c r="AS308" i="5"/>
  <c r="AR308" i="5"/>
  <c r="AQ308" i="5"/>
  <c r="AP308" i="5"/>
  <c r="AO308" i="5"/>
  <c r="AN308" i="5"/>
  <c r="AM308" i="5"/>
  <c r="AL308" i="5"/>
  <c r="AK308" i="5"/>
  <c r="AJ308" i="5"/>
  <c r="AI308" i="5"/>
  <c r="AS307" i="5"/>
  <c r="AR307" i="5"/>
  <c r="AQ307" i="5"/>
  <c r="AP307" i="5"/>
  <c r="AO307" i="5"/>
  <c r="AN307" i="5"/>
  <c r="AM307" i="5"/>
  <c r="AL307" i="5"/>
  <c r="AK307" i="5"/>
  <c r="AJ307" i="5"/>
  <c r="AI307" i="5"/>
  <c r="AS306" i="5"/>
  <c r="AR306" i="5"/>
  <c r="AQ306" i="5"/>
  <c r="AP306" i="5"/>
  <c r="AO306" i="5"/>
  <c r="AN306" i="5"/>
  <c r="AM306" i="5"/>
  <c r="AL306" i="5"/>
  <c r="AK306" i="5"/>
  <c r="AJ306" i="5"/>
  <c r="AI306" i="5"/>
  <c r="AS305" i="5"/>
  <c r="AR305" i="5"/>
  <c r="AQ305" i="5"/>
  <c r="AP305" i="5"/>
  <c r="AO305" i="5"/>
  <c r="AN305" i="5"/>
  <c r="AM305" i="5"/>
  <c r="AL305" i="5"/>
  <c r="AK305" i="5"/>
  <c r="AJ305" i="5"/>
  <c r="AI305" i="5"/>
  <c r="AS304" i="5"/>
  <c r="AR304" i="5"/>
  <c r="AQ304" i="5"/>
  <c r="AP304" i="5"/>
  <c r="AO304" i="5"/>
  <c r="AN304" i="5"/>
  <c r="AM304" i="5"/>
  <c r="AL304" i="5"/>
  <c r="AK304" i="5"/>
  <c r="AJ304" i="5"/>
  <c r="AI304" i="5"/>
  <c r="AS303" i="5"/>
  <c r="AR303" i="5"/>
  <c r="AQ303" i="5"/>
  <c r="AP303" i="5"/>
  <c r="AO303" i="5"/>
  <c r="AN303" i="5"/>
  <c r="AM303" i="5"/>
  <c r="AL303" i="5"/>
  <c r="AK303" i="5"/>
  <c r="AJ303" i="5"/>
  <c r="AI303" i="5"/>
  <c r="AS302" i="5"/>
  <c r="AR302" i="5"/>
  <c r="AQ302" i="5"/>
  <c r="AP302" i="5"/>
  <c r="AO302" i="5"/>
  <c r="AN302" i="5"/>
  <c r="AM302" i="5"/>
  <c r="AL302" i="5"/>
  <c r="AK302" i="5"/>
  <c r="AJ302" i="5"/>
  <c r="AI302" i="5"/>
  <c r="AS301" i="5"/>
  <c r="AR301" i="5"/>
  <c r="AQ301" i="5"/>
  <c r="AP301" i="5"/>
  <c r="AO301" i="5"/>
  <c r="AN301" i="5"/>
  <c r="AM301" i="5"/>
  <c r="AL301" i="5"/>
  <c r="AK301" i="5"/>
  <c r="AJ301" i="5"/>
  <c r="AI301" i="5"/>
  <c r="AS300" i="5"/>
  <c r="AR300" i="5"/>
  <c r="AQ300" i="5"/>
  <c r="AP300" i="5"/>
  <c r="AO300" i="5"/>
  <c r="AN300" i="5"/>
  <c r="AM300" i="5"/>
  <c r="AL300" i="5"/>
  <c r="AK300" i="5"/>
  <c r="AJ300" i="5"/>
  <c r="AI300" i="5"/>
  <c r="AS299" i="5"/>
  <c r="AR299" i="5"/>
  <c r="AQ299" i="5"/>
  <c r="AP299" i="5"/>
  <c r="AO299" i="5"/>
  <c r="AN299" i="5"/>
  <c r="AM299" i="5"/>
  <c r="AL299" i="5"/>
  <c r="AK299" i="5"/>
  <c r="AJ299" i="5"/>
  <c r="AI299" i="5"/>
  <c r="AS298" i="5"/>
  <c r="AR298" i="5"/>
  <c r="AQ298" i="5"/>
  <c r="AP298" i="5"/>
  <c r="AO298" i="5"/>
  <c r="AN298" i="5"/>
  <c r="AM298" i="5"/>
  <c r="AL298" i="5"/>
  <c r="AK298" i="5"/>
  <c r="AJ298" i="5"/>
  <c r="AI298" i="5"/>
  <c r="AS297" i="5"/>
  <c r="AR297" i="5"/>
  <c r="AQ297" i="5"/>
  <c r="AP297" i="5"/>
  <c r="AO297" i="5"/>
  <c r="AN297" i="5"/>
  <c r="AM297" i="5"/>
  <c r="AL297" i="5"/>
  <c r="AK297" i="5"/>
  <c r="AJ297" i="5"/>
  <c r="AI297" i="5"/>
  <c r="AS296" i="5"/>
  <c r="AR296" i="5"/>
  <c r="AQ296" i="5"/>
  <c r="AP296" i="5"/>
  <c r="AO296" i="5"/>
  <c r="AN296" i="5"/>
  <c r="AM296" i="5"/>
  <c r="AL296" i="5"/>
  <c r="AK296" i="5"/>
  <c r="AJ296" i="5"/>
  <c r="AI296" i="5"/>
  <c r="AS295" i="5"/>
  <c r="AR295" i="5"/>
  <c r="AQ295" i="5"/>
  <c r="AP295" i="5"/>
  <c r="AO295" i="5"/>
  <c r="AN295" i="5"/>
  <c r="AM295" i="5"/>
  <c r="AL295" i="5"/>
  <c r="AK295" i="5"/>
  <c r="AJ295" i="5"/>
  <c r="AI295" i="5"/>
  <c r="AS294" i="5"/>
  <c r="AR294" i="5"/>
  <c r="AQ294" i="5"/>
  <c r="AP294" i="5"/>
  <c r="AO294" i="5"/>
  <c r="AN294" i="5"/>
  <c r="AM294" i="5"/>
  <c r="AL294" i="5"/>
  <c r="AK294" i="5"/>
  <c r="AJ294" i="5"/>
  <c r="AI294" i="5"/>
  <c r="AS293" i="5"/>
  <c r="AR293" i="5"/>
  <c r="AQ293" i="5"/>
  <c r="AP293" i="5"/>
  <c r="AO293" i="5"/>
  <c r="AN293" i="5"/>
  <c r="AM293" i="5"/>
  <c r="AL293" i="5"/>
  <c r="AK293" i="5"/>
  <c r="AJ293" i="5"/>
  <c r="AI293" i="5"/>
  <c r="AS292" i="5"/>
  <c r="AR292" i="5"/>
  <c r="AQ292" i="5"/>
  <c r="AP292" i="5"/>
  <c r="AO292" i="5"/>
  <c r="AN292" i="5"/>
  <c r="AM292" i="5"/>
  <c r="AL292" i="5"/>
  <c r="AK292" i="5"/>
  <c r="AJ292" i="5"/>
  <c r="AI292" i="5"/>
  <c r="AS291" i="5"/>
  <c r="AR291" i="5"/>
  <c r="AQ291" i="5"/>
  <c r="AP291" i="5"/>
  <c r="AO291" i="5"/>
  <c r="AN291" i="5"/>
  <c r="AM291" i="5"/>
  <c r="AL291" i="5"/>
  <c r="AK291" i="5"/>
  <c r="AJ291" i="5"/>
  <c r="AI291" i="5"/>
  <c r="AS290" i="5"/>
  <c r="AR290" i="5"/>
  <c r="AQ290" i="5"/>
  <c r="AP290" i="5"/>
  <c r="AO290" i="5"/>
  <c r="AN290" i="5"/>
  <c r="AM290" i="5"/>
  <c r="AL290" i="5"/>
  <c r="AK290" i="5"/>
  <c r="AJ290" i="5"/>
  <c r="AI290" i="5"/>
  <c r="AS289" i="5"/>
  <c r="AR289" i="5"/>
  <c r="AQ289" i="5"/>
  <c r="AP289" i="5"/>
  <c r="AO289" i="5"/>
  <c r="AN289" i="5"/>
  <c r="AM289" i="5"/>
  <c r="AL289" i="5"/>
  <c r="AK289" i="5"/>
  <c r="AJ289" i="5"/>
  <c r="AI289" i="5"/>
  <c r="AS288" i="5"/>
  <c r="AR288" i="5"/>
  <c r="AQ288" i="5"/>
  <c r="AP288" i="5"/>
  <c r="AO288" i="5"/>
  <c r="AN288" i="5"/>
  <c r="AM288" i="5"/>
  <c r="AL288" i="5"/>
  <c r="AK288" i="5"/>
  <c r="AJ288" i="5"/>
  <c r="AI288" i="5"/>
  <c r="AS287" i="5"/>
  <c r="AR287" i="5"/>
  <c r="AQ287" i="5"/>
  <c r="AP287" i="5"/>
  <c r="AO287" i="5"/>
  <c r="AN287" i="5"/>
  <c r="AM287" i="5"/>
  <c r="AL287" i="5"/>
  <c r="AK287" i="5"/>
  <c r="AJ287" i="5"/>
  <c r="AI287" i="5"/>
  <c r="AS286" i="5"/>
  <c r="AR286" i="5"/>
  <c r="AQ286" i="5"/>
  <c r="AP286" i="5"/>
  <c r="AO286" i="5"/>
  <c r="AN286" i="5"/>
  <c r="AM286" i="5"/>
  <c r="AL286" i="5"/>
  <c r="AK286" i="5"/>
  <c r="AJ286" i="5"/>
  <c r="AI286" i="5"/>
  <c r="AS285" i="5"/>
  <c r="AR285" i="5"/>
  <c r="AQ285" i="5"/>
  <c r="AP285" i="5"/>
  <c r="AO285" i="5"/>
  <c r="AN285" i="5"/>
  <c r="AM285" i="5"/>
  <c r="AL285" i="5"/>
  <c r="AK285" i="5"/>
  <c r="AJ285" i="5"/>
  <c r="AI285" i="5"/>
  <c r="AS284" i="5"/>
  <c r="AR284" i="5"/>
  <c r="AQ284" i="5"/>
  <c r="AP284" i="5"/>
  <c r="AO284" i="5"/>
  <c r="AN284" i="5"/>
  <c r="AM284" i="5"/>
  <c r="AL284" i="5"/>
  <c r="AK284" i="5"/>
  <c r="AJ284" i="5"/>
  <c r="AI284" i="5"/>
  <c r="AS283" i="5"/>
  <c r="AR283" i="5"/>
  <c r="AQ283" i="5"/>
  <c r="AP283" i="5"/>
  <c r="AO283" i="5"/>
  <c r="AN283" i="5"/>
  <c r="AM283" i="5"/>
  <c r="AL283" i="5"/>
  <c r="AK283" i="5"/>
  <c r="AJ283" i="5"/>
  <c r="AI283" i="5"/>
  <c r="AS282" i="5"/>
  <c r="AR282" i="5"/>
  <c r="AQ282" i="5"/>
  <c r="AP282" i="5"/>
  <c r="AO282" i="5"/>
  <c r="AN282" i="5"/>
  <c r="AM282" i="5"/>
  <c r="AL282" i="5"/>
  <c r="AK282" i="5"/>
  <c r="AJ282" i="5"/>
  <c r="AI282" i="5"/>
  <c r="AS281" i="5"/>
  <c r="AR281" i="5"/>
  <c r="AQ281" i="5"/>
  <c r="AP281" i="5"/>
  <c r="AO281" i="5"/>
  <c r="AN281" i="5"/>
  <c r="AM281" i="5"/>
  <c r="AL281" i="5"/>
  <c r="AK281" i="5"/>
  <c r="AJ281" i="5"/>
  <c r="AI281" i="5"/>
  <c r="AS280" i="5"/>
  <c r="AR280" i="5"/>
  <c r="AQ280" i="5"/>
  <c r="AP280" i="5"/>
  <c r="AO280" i="5"/>
  <c r="AN280" i="5"/>
  <c r="AM280" i="5"/>
  <c r="AL280" i="5"/>
  <c r="AK280" i="5"/>
  <c r="AJ280" i="5"/>
  <c r="AI280" i="5"/>
  <c r="AS279" i="5"/>
  <c r="AR279" i="5"/>
  <c r="AQ279" i="5"/>
  <c r="AP279" i="5"/>
  <c r="AO279" i="5"/>
  <c r="AN279" i="5"/>
  <c r="AM279" i="5"/>
  <c r="AL279" i="5"/>
  <c r="AK279" i="5"/>
  <c r="AJ279" i="5"/>
  <c r="AI279" i="5"/>
  <c r="AS278" i="5"/>
  <c r="AR278" i="5"/>
  <c r="AQ278" i="5"/>
  <c r="AP278" i="5"/>
  <c r="AO278" i="5"/>
  <c r="AN278" i="5"/>
  <c r="AM278" i="5"/>
  <c r="AL278" i="5"/>
  <c r="AK278" i="5"/>
  <c r="AJ278" i="5"/>
  <c r="AI278" i="5"/>
  <c r="AS277" i="5"/>
  <c r="AR277" i="5"/>
  <c r="AQ277" i="5"/>
  <c r="AP277" i="5"/>
  <c r="AO277" i="5"/>
  <c r="AN277" i="5"/>
  <c r="AM277" i="5"/>
  <c r="AL277" i="5"/>
  <c r="AK277" i="5"/>
  <c r="AJ277" i="5"/>
  <c r="AI277" i="5"/>
  <c r="AS276" i="5"/>
  <c r="AR276" i="5"/>
  <c r="AQ276" i="5"/>
  <c r="AP276" i="5"/>
  <c r="AO276" i="5"/>
  <c r="AN276" i="5"/>
  <c r="AM276" i="5"/>
  <c r="AL276" i="5"/>
  <c r="AK276" i="5"/>
  <c r="AJ276" i="5"/>
  <c r="AI276" i="5"/>
  <c r="AS275" i="5"/>
  <c r="AR275" i="5"/>
  <c r="AQ275" i="5"/>
  <c r="AP275" i="5"/>
  <c r="AO275" i="5"/>
  <c r="AN275" i="5"/>
  <c r="AM275" i="5"/>
  <c r="AL275" i="5"/>
  <c r="AK275" i="5"/>
  <c r="AJ275" i="5"/>
  <c r="AI275" i="5"/>
  <c r="AS274" i="5"/>
  <c r="AR274" i="5"/>
  <c r="AQ274" i="5"/>
  <c r="AP274" i="5"/>
  <c r="AO274" i="5"/>
  <c r="AN274" i="5"/>
  <c r="AM274" i="5"/>
  <c r="AL274" i="5"/>
  <c r="AK274" i="5"/>
  <c r="AJ274" i="5"/>
  <c r="AI274" i="5"/>
  <c r="AS273" i="5"/>
  <c r="AR273" i="5"/>
  <c r="AQ273" i="5"/>
  <c r="AP273" i="5"/>
  <c r="AO273" i="5"/>
  <c r="AN273" i="5"/>
  <c r="AM273" i="5"/>
  <c r="AL273" i="5"/>
  <c r="AK273" i="5"/>
  <c r="AJ273" i="5"/>
  <c r="AI273" i="5"/>
  <c r="AS272" i="5"/>
  <c r="AR272" i="5"/>
  <c r="AQ272" i="5"/>
  <c r="AP272" i="5"/>
  <c r="AO272" i="5"/>
  <c r="AN272" i="5"/>
  <c r="AM272" i="5"/>
  <c r="AL272" i="5"/>
  <c r="AK272" i="5"/>
  <c r="AJ272" i="5"/>
  <c r="AI272" i="5"/>
  <c r="AS271" i="5"/>
  <c r="AR271" i="5"/>
  <c r="AQ271" i="5"/>
  <c r="AP271" i="5"/>
  <c r="AO271" i="5"/>
  <c r="AN271" i="5"/>
  <c r="AM271" i="5"/>
  <c r="AL271" i="5"/>
  <c r="AK271" i="5"/>
  <c r="AJ271" i="5"/>
  <c r="AI271" i="5"/>
  <c r="AS270" i="5"/>
  <c r="AR270" i="5"/>
  <c r="AQ270" i="5"/>
  <c r="AP270" i="5"/>
  <c r="AO270" i="5"/>
  <c r="AN270" i="5"/>
  <c r="AM270" i="5"/>
  <c r="AL270" i="5"/>
  <c r="AK270" i="5"/>
  <c r="AJ270" i="5"/>
  <c r="AI270" i="5"/>
  <c r="AS269" i="5"/>
  <c r="AR269" i="5"/>
  <c r="AQ269" i="5"/>
  <c r="AP269" i="5"/>
  <c r="AO269" i="5"/>
  <c r="AN269" i="5"/>
  <c r="AM269" i="5"/>
  <c r="AL269" i="5"/>
  <c r="AK269" i="5"/>
  <c r="AJ269" i="5"/>
  <c r="AI269" i="5"/>
  <c r="AS268" i="5"/>
  <c r="AR268" i="5"/>
  <c r="AQ268" i="5"/>
  <c r="AP268" i="5"/>
  <c r="AO268" i="5"/>
  <c r="AN268" i="5"/>
  <c r="AM268" i="5"/>
  <c r="AL268" i="5"/>
  <c r="AK268" i="5"/>
  <c r="AJ268" i="5"/>
  <c r="AI268" i="5"/>
  <c r="AS267" i="5"/>
  <c r="AR267" i="5"/>
  <c r="AQ267" i="5"/>
  <c r="AP267" i="5"/>
  <c r="AO267" i="5"/>
  <c r="AN267" i="5"/>
  <c r="AM267" i="5"/>
  <c r="AL267" i="5"/>
  <c r="AK267" i="5"/>
  <c r="AJ267" i="5"/>
  <c r="AI267" i="5"/>
  <c r="AS266" i="5"/>
  <c r="AR266" i="5"/>
  <c r="AQ266" i="5"/>
  <c r="AP266" i="5"/>
  <c r="AO266" i="5"/>
  <c r="AN266" i="5"/>
  <c r="AM266" i="5"/>
  <c r="AL266" i="5"/>
  <c r="AK266" i="5"/>
  <c r="AJ266" i="5"/>
  <c r="AI266" i="5"/>
  <c r="AS265" i="5"/>
  <c r="AR265" i="5"/>
  <c r="AQ265" i="5"/>
  <c r="AP265" i="5"/>
  <c r="AO265" i="5"/>
  <c r="AN265" i="5"/>
  <c r="AM265" i="5"/>
  <c r="AL265" i="5"/>
  <c r="AK265" i="5"/>
  <c r="AJ265" i="5"/>
  <c r="AI265" i="5"/>
  <c r="AS264" i="5"/>
  <c r="AR264" i="5"/>
  <c r="AQ264" i="5"/>
  <c r="AP264" i="5"/>
  <c r="AO264" i="5"/>
  <c r="AN264" i="5"/>
  <c r="AM264" i="5"/>
  <c r="AL264" i="5"/>
  <c r="AK264" i="5"/>
  <c r="AJ264" i="5"/>
  <c r="AI264" i="5"/>
  <c r="AS263" i="5"/>
  <c r="AR263" i="5"/>
  <c r="AQ263" i="5"/>
  <c r="AP263" i="5"/>
  <c r="AO263" i="5"/>
  <c r="AN263" i="5"/>
  <c r="AM263" i="5"/>
  <c r="AL263" i="5"/>
  <c r="AK263" i="5"/>
  <c r="AJ263" i="5"/>
  <c r="AI263" i="5"/>
  <c r="AS262" i="5"/>
  <c r="AR262" i="5"/>
  <c r="AQ262" i="5"/>
  <c r="AP262" i="5"/>
  <c r="AO262" i="5"/>
  <c r="AN262" i="5"/>
  <c r="AM262" i="5"/>
  <c r="AL262" i="5"/>
  <c r="AK262" i="5"/>
  <c r="AJ262" i="5"/>
  <c r="AI262" i="5"/>
  <c r="AS261" i="5"/>
  <c r="AR261" i="5"/>
  <c r="AQ261" i="5"/>
  <c r="AP261" i="5"/>
  <c r="AO261" i="5"/>
  <c r="AN261" i="5"/>
  <c r="AM261" i="5"/>
  <c r="AL261" i="5"/>
  <c r="AK261" i="5"/>
  <c r="AJ261" i="5"/>
  <c r="AI261" i="5"/>
  <c r="AS260" i="5"/>
  <c r="AR260" i="5"/>
  <c r="AQ260" i="5"/>
  <c r="AP260" i="5"/>
  <c r="AO260" i="5"/>
  <c r="AN260" i="5"/>
  <c r="AM260" i="5"/>
  <c r="AL260" i="5"/>
  <c r="AK260" i="5"/>
  <c r="AJ260" i="5"/>
  <c r="AI260" i="5"/>
  <c r="AS259" i="5"/>
  <c r="AR259" i="5"/>
  <c r="AQ259" i="5"/>
  <c r="AP259" i="5"/>
  <c r="AO259" i="5"/>
  <c r="AN259" i="5"/>
  <c r="AM259" i="5"/>
  <c r="AL259" i="5"/>
  <c r="AK259" i="5"/>
  <c r="AJ259" i="5"/>
  <c r="AI259" i="5"/>
  <c r="AS258" i="5"/>
  <c r="AR258" i="5"/>
  <c r="AQ258" i="5"/>
  <c r="AP258" i="5"/>
  <c r="AO258" i="5"/>
  <c r="AN258" i="5"/>
  <c r="AM258" i="5"/>
  <c r="AL258" i="5"/>
  <c r="AK258" i="5"/>
  <c r="AJ258" i="5"/>
  <c r="AI258" i="5"/>
  <c r="AS257" i="5"/>
  <c r="AR257" i="5"/>
  <c r="AQ257" i="5"/>
  <c r="AP257" i="5"/>
  <c r="AO257" i="5"/>
  <c r="AN257" i="5"/>
  <c r="AM257" i="5"/>
  <c r="AL257" i="5"/>
  <c r="AK257" i="5"/>
  <c r="AJ257" i="5"/>
  <c r="AI257" i="5"/>
  <c r="AS256" i="5"/>
  <c r="AR256" i="5"/>
  <c r="AQ256" i="5"/>
  <c r="AP256" i="5"/>
  <c r="AO256" i="5"/>
  <c r="AN256" i="5"/>
  <c r="AM256" i="5"/>
  <c r="AL256" i="5"/>
  <c r="AK256" i="5"/>
  <c r="AJ256" i="5"/>
  <c r="AI256" i="5"/>
  <c r="AS255" i="5"/>
  <c r="AR255" i="5"/>
  <c r="AQ255" i="5"/>
  <c r="AP255" i="5"/>
  <c r="AO255" i="5"/>
  <c r="AN255" i="5"/>
  <c r="AM255" i="5"/>
  <c r="AL255" i="5"/>
  <c r="AK255" i="5"/>
  <c r="AJ255" i="5"/>
  <c r="AI255" i="5"/>
  <c r="AS254" i="5"/>
  <c r="AR254" i="5"/>
  <c r="AQ254" i="5"/>
  <c r="AP254" i="5"/>
  <c r="AO254" i="5"/>
  <c r="AN254" i="5"/>
  <c r="AM254" i="5"/>
  <c r="AL254" i="5"/>
  <c r="AK254" i="5"/>
  <c r="AJ254" i="5"/>
  <c r="AI254" i="5"/>
  <c r="AS253" i="5"/>
  <c r="AR253" i="5"/>
  <c r="AQ253" i="5"/>
  <c r="AP253" i="5"/>
  <c r="AO253" i="5"/>
  <c r="AN253" i="5"/>
  <c r="AM253" i="5"/>
  <c r="AL253" i="5"/>
  <c r="AK253" i="5"/>
  <c r="AJ253" i="5"/>
  <c r="AI253" i="5"/>
  <c r="AS252" i="5"/>
  <c r="AR252" i="5"/>
  <c r="AQ252" i="5"/>
  <c r="AP252" i="5"/>
  <c r="AO252" i="5"/>
  <c r="AN252" i="5"/>
  <c r="AM252" i="5"/>
  <c r="AL252" i="5"/>
  <c r="AK252" i="5"/>
  <c r="AJ252" i="5"/>
  <c r="AI252" i="5"/>
  <c r="AS251" i="5"/>
  <c r="AR251" i="5"/>
  <c r="AQ251" i="5"/>
  <c r="AP251" i="5"/>
  <c r="AO251" i="5"/>
  <c r="AN251" i="5"/>
  <c r="AM251" i="5"/>
  <c r="AL251" i="5"/>
  <c r="AK251" i="5"/>
  <c r="AJ251" i="5"/>
  <c r="AI251" i="5"/>
  <c r="AS250" i="5"/>
  <c r="AR250" i="5"/>
  <c r="AQ250" i="5"/>
  <c r="AP250" i="5"/>
  <c r="AO250" i="5"/>
  <c r="AN250" i="5"/>
  <c r="AM250" i="5"/>
  <c r="AL250" i="5"/>
  <c r="AK250" i="5"/>
  <c r="AJ250" i="5"/>
  <c r="AI250" i="5"/>
  <c r="AS249" i="5"/>
  <c r="AR249" i="5"/>
  <c r="AQ249" i="5"/>
  <c r="AP249" i="5"/>
  <c r="AO249" i="5"/>
  <c r="AN249" i="5"/>
  <c r="AM249" i="5"/>
  <c r="AL249" i="5"/>
  <c r="AK249" i="5"/>
  <c r="AJ249" i="5"/>
  <c r="AI249" i="5"/>
  <c r="AS248" i="5"/>
  <c r="AR248" i="5"/>
  <c r="AQ248" i="5"/>
  <c r="AP248" i="5"/>
  <c r="AO248" i="5"/>
  <c r="AN248" i="5"/>
  <c r="AM248" i="5"/>
  <c r="AL248" i="5"/>
  <c r="AK248" i="5"/>
  <c r="AJ248" i="5"/>
  <c r="AI248" i="5"/>
  <c r="AS247" i="5"/>
  <c r="AR247" i="5"/>
  <c r="AQ247" i="5"/>
  <c r="AP247" i="5"/>
  <c r="AO247" i="5"/>
  <c r="AN247" i="5"/>
  <c r="AM247" i="5"/>
  <c r="AL247" i="5"/>
  <c r="AK247" i="5"/>
  <c r="AJ247" i="5"/>
  <c r="AI247" i="5"/>
  <c r="AS246" i="5"/>
  <c r="AR246" i="5"/>
  <c r="AQ246" i="5"/>
  <c r="AP246" i="5"/>
  <c r="AO246" i="5"/>
  <c r="AN246" i="5"/>
  <c r="AM246" i="5"/>
  <c r="AL246" i="5"/>
  <c r="AK246" i="5"/>
  <c r="AJ246" i="5"/>
  <c r="AI246" i="5"/>
  <c r="AS245" i="5"/>
  <c r="AR245" i="5"/>
  <c r="AQ245" i="5"/>
  <c r="AP245" i="5"/>
  <c r="AO245" i="5"/>
  <c r="AN245" i="5"/>
  <c r="AM245" i="5"/>
  <c r="AL245" i="5"/>
  <c r="AK245" i="5"/>
  <c r="AJ245" i="5"/>
  <c r="AI245" i="5"/>
  <c r="AS244" i="5"/>
  <c r="AR244" i="5"/>
  <c r="AQ244" i="5"/>
  <c r="AP244" i="5"/>
  <c r="AO244" i="5"/>
  <c r="AN244" i="5"/>
  <c r="AM244" i="5"/>
  <c r="AL244" i="5"/>
  <c r="AK244" i="5"/>
  <c r="AJ244" i="5"/>
  <c r="AI244" i="5"/>
  <c r="AS243" i="5"/>
  <c r="AR243" i="5"/>
  <c r="AQ243" i="5"/>
  <c r="AP243" i="5"/>
  <c r="AO243" i="5"/>
  <c r="AN243" i="5"/>
  <c r="AM243" i="5"/>
  <c r="AL243" i="5"/>
  <c r="AK243" i="5"/>
  <c r="AJ243" i="5"/>
  <c r="AI243" i="5"/>
  <c r="AS242" i="5"/>
  <c r="AR242" i="5"/>
  <c r="AQ242" i="5"/>
  <c r="AP242" i="5"/>
  <c r="AO242" i="5"/>
  <c r="AN242" i="5"/>
  <c r="AM242" i="5"/>
  <c r="AL242" i="5"/>
  <c r="AK242" i="5"/>
  <c r="AJ242" i="5"/>
  <c r="AI242" i="5"/>
  <c r="AS241" i="5"/>
  <c r="AR241" i="5"/>
  <c r="AQ241" i="5"/>
  <c r="AP241" i="5"/>
  <c r="AO241" i="5"/>
  <c r="AN241" i="5"/>
  <c r="AM241" i="5"/>
  <c r="AL241" i="5"/>
  <c r="AK241" i="5"/>
  <c r="AJ241" i="5"/>
  <c r="AI241" i="5"/>
  <c r="AS240" i="5"/>
  <c r="AR240" i="5"/>
  <c r="AQ240" i="5"/>
  <c r="AP240" i="5"/>
  <c r="AO240" i="5"/>
  <c r="AN240" i="5"/>
  <c r="AM240" i="5"/>
  <c r="AL240" i="5"/>
  <c r="AK240" i="5"/>
  <c r="AJ240" i="5"/>
  <c r="AI240" i="5"/>
  <c r="AS239" i="5"/>
  <c r="AR239" i="5"/>
  <c r="AQ239" i="5"/>
  <c r="AP239" i="5"/>
  <c r="AO239" i="5"/>
  <c r="AN239" i="5"/>
  <c r="AM239" i="5"/>
  <c r="AL239" i="5"/>
  <c r="AK239" i="5"/>
  <c r="AJ239" i="5"/>
  <c r="AI239" i="5"/>
  <c r="AS238" i="5"/>
  <c r="AR238" i="5"/>
  <c r="AQ238" i="5"/>
  <c r="AP238" i="5"/>
  <c r="AO238" i="5"/>
  <c r="AN238" i="5"/>
  <c r="AM238" i="5"/>
  <c r="AL238" i="5"/>
  <c r="AK238" i="5"/>
  <c r="AJ238" i="5"/>
  <c r="AI238" i="5"/>
  <c r="AS237" i="5"/>
  <c r="AR237" i="5"/>
  <c r="AQ237" i="5"/>
  <c r="AP237" i="5"/>
  <c r="AO237" i="5"/>
  <c r="AN237" i="5"/>
  <c r="AM237" i="5"/>
  <c r="AL237" i="5"/>
  <c r="AK237" i="5"/>
  <c r="AJ237" i="5"/>
  <c r="AI237" i="5"/>
  <c r="AS236" i="5"/>
  <c r="AR236" i="5"/>
  <c r="AQ236" i="5"/>
  <c r="AP236" i="5"/>
  <c r="AO236" i="5"/>
  <c r="AN236" i="5"/>
  <c r="AM236" i="5"/>
  <c r="AL236" i="5"/>
  <c r="AK236" i="5"/>
  <c r="AJ236" i="5"/>
  <c r="AI236" i="5"/>
  <c r="AS235" i="5"/>
  <c r="AR235" i="5"/>
  <c r="AQ235" i="5"/>
  <c r="AP235" i="5"/>
  <c r="AO235" i="5"/>
  <c r="AN235" i="5"/>
  <c r="AM235" i="5"/>
  <c r="AL235" i="5"/>
  <c r="AK235" i="5"/>
  <c r="AJ235" i="5"/>
  <c r="AI235" i="5"/>
  <c r="AS234" i="5"/>
  <c r="AR234" i="5"/>
  <c r="AQ234" i="5"/>
  <c r="AP234" i="5"/>
  <c r="AO234" i="5"/>
  <c r="AN234" i="5"/>
  <c r="AM234" i="5"/>
  <c r="AL234" i="5"/>
  <c r="AK234" i="5"/>
  <c r="AJ234" i="5"/>
  <c r="AI234" i="5"/>
  <c r="AS233" i="5"/>
  <c r="AR233" i="5"/>
  <c r="AQ233" i="5"/>
  <c r="AP233" i="5"/>
  <c r="AO233" i="5"/>
  <c r="AN233" i="5"/>
  <c r="AM233" i="5"/>
  <c r="AL233" i="5"/>
  <c r="AK233" i="5"/>
  <c r="AJ233" i="5"/>
  <c r="AI233" i="5"/>
  <c r="AS232" i="5"/>
  <c r="AR232" i="5"/>
  <c r="AQ232" i="5"/>
  <c r="AP232" i="5"/>
  <c r="AO232" i="5"/>
  <c r="AN232" i="5"/>
  <c r="AM232" i="5"/>
  <c r="AL232" i="5"/>
  <c r="AK232" i="5"/>
  <c r="AJ232" i="5"/>
  <c r="AI232" i="5"/>
  <c r="AS231" i="5"/>
  <c r="AR231" i="5"/>
  <c r="AQ231" i="5"/>
  <c r="AP231" i="5"/>
  <c r="AO231" i="5"/>
  <c r="AN231" i="5"/>
  <c r="AM231" i="5"/>
  <c r="AL231" i="5"/>
  <c r="AK231" i="5"/>
  <c r="AJ231" i="5"/>
  <c r="AI231" i="5"/>
  <c r="AS230" i="5"/>
  <c r="AR230" i="5"/>
  <c r="AQ230" i="5"/>
  <c r="AP230" i="5"/>
  <c r="AO230" i="5"/>
  <c r="AN230" i="5"/>
  <c r="AM230" i="5"/>
  <c r="AL230" i="5"/>
  <c r="AK230" i="5"/>
  <c r="AJ230" i="5"/>
  <c r="AI230" i="5"/>
  <c r="AS229" i="5"/>
  <c r="AR229" i="5"/>
  <c r="AQ229" i="5"/>
  <c r="AP229" i="5"/>
  <c r="AO229" i="5"/>
  <c r="AN229" i="5"/>
  <c r="AM229" i="5"/>
  <c r="AL229" i="5"/>
  <c r="AK229" i="5"/>
  <c r="AJ229" i="5"/>
  <c r="AI229" i="5"/>
  <c r="AS228" i="5"/>
  <c r="AR228" i="5"/>
  <c r="AQ228" i="5"/>
  <c r="AP228" i="5"/>
  <c r="AO228" i="5"/>
  <c r="AN228" i="5"/>
  <c r="AM228" i="5"/>
  <c r="AL228" i="5"/>
  <c r="AK228" i="5"/>
  <c r="AJ228" i="5"/>
  <c r="AI228" i="5"/>
  <c r="AS227" i="5"/>
  <c r="AR227" i="5"/>
  <c r="AQ227" i="5"/>
  <c r="AP227" i="5"/>
  <c r="AO227" i="5"/>
  <c r="AN227" i="5"/>
  <c r="AM227" i="5"/>
  <c r="AL227" i="5"/>
  <c r="AK227" i="5"/>
  <c r="AJ227" i="5"/>
  <c r="AI227" i="5"/>
  <c r="AS226" i="5"/>
  <c r="AR226" i="5"/>
  <c r="AQ226" i="5"/>
  <c r="AP226" i="5"/>
  <c r="AO226" i="5"/>
  <c r="AN226" i="5"/>
  <c r="AM226" i="5"/>
  <c r="AL226" i="5"/>
  <c r="AK226" i="5"/>
  <c r="AJ226" i="5"/>
  <c r="AI226" i="5"/>
  <c r="AS225" i="5"/>
  <c r="AR225" i="5"/>
  <c r="AQ225" i="5"/>
  <c r="AP225" i="5"/>
  <c r="AO225" i="5"/>
  <c r="AN225" i="5"/>
  <c r="AM225" i="5"/>
  <c r="AL225" i="5"/>
  <c r="AK225" i="5"/>
  <c r="AJ225" i="5"/>
  <c r="AI225" i="5"/>
  <c r="AS224" i="5"/>
  <c r="AR224" i="5"/>
  <c r="AQ224" i="5"/>
  <c r="AP224" i="5"/>
  <c r="AO224" i="5"/>
  <c r="AN224" i="5"/>
  <c r="AM224" i="5"/>
  <c r="AL224" i="5"/>
  <c r="AK224" i="5"/>
  <c r="AJ224" i="5"/>
  <c r="AI224" i="5"/>
  <c r="AS223" i="5"/>
  <c r="AR223" i="5"/>
  <c r="AQ223" i="5"/>
  <c r="AP223" i="5"/>
  <c r="AO223" i="5"/>
  <c r="AN223" i="5"/>
  <c r="AM223" i="5"/>
  <c r="AL223" i="5"/>
  <c r="AK223" i="5"/>
  <c r="AJ223" i="5"/>
  <c r="AI223" i="5"/>
  <c r="AS222" i="5"/>
  <c r="AR222" i="5"/>
  <c r="AQ222" i="5"/>
  <c r="AP222" i="5"/>
  <c r="AO222" i="5"/>
  <c r="AN222" i="5"/>
  <c r="AM222" i="5"/>
  <c r="AL222" i="5"/>
  <c r="AK222" i="5"/>
  <c r="AJ222" i="5"/>
  <c r="AI222" i="5"/>
  <c r="AS221" i="5"/>
  <c r="AR221" i="5"/>
  <c r="AQ221" i="5"/>
  <c r="AP221" i="5"/>
  <c r="AO221" i="5"/>
  <c r="AN221" i="5"/>
  <c r="AM221" i="5"/>
  <c r="AL221" i="5"/>
  <c r="AK221" i="5"/>
  <c r="AJ221" i="5"/>
  <c r="AI221" i="5"/>
  <c r="AS220" i="5"/>
  <c r="AR220" i="5"/>
  <c r="AQ220" i="5"/>
  <c r="AP220" i="5"/>
  <c r="AO220" i="5"/>
  <c r="AN220" i="5"/>
  <c r="AM220" i="5"/>
  <c r="AL220" i="5"/>
  <c r="AK220" i="5"/>
  <c r="AJ220" i="5"/>
  <c r="AI220" i="5"/>
  <c r="AS219" i="5"/>
  <c r="AR219" i="5"/>
  <c r="AQ219" i="5"/>
  <c r="AP219" i="5"/>
  <c r="AO219" i="5"/>
  <c r="AN219" i="5"/>
  <c r="AM219" i="5"/>
  <c r="AL219" i="5"/>
  <c r="AK219" i="5"/>
  <c r="AJ219" i="5"/>
  <c r="AI219" i="5"/>
  <c r="AS218" i="5"/>
  <c r="AR218" i="5"/>
  <c r="AQ218" i="5"/>
  <c r="AP218" i="5"/>
  <c r="AO218" i="5"/>
  <c r="AN218" i="5"/>
  <c r="AM218" i="5"/>
  <c r="AL218" i="5"/>
  <c r="AK218" i="5"/>
  <c r="AJ218" i="5"/>
  <c r="AI218" i="5"/>
  <c r="AS217" i="5"/>
  <c r="AR217" i="5"/>
  <c r="AQ217" i="5"/>
  <c r="AP217" i="5"/>
  <c r="AO217" i="5"/>
  <c r="AN217" i="5"/>
  <c r="AM217" i="5"/>
  <c r="AL217" i="5"/>
  <c r="AK217" i="5"/>
  <c r="AJ217" i="5"/>
  <c r="AI217" i="5"/>
  <c r="AS216" i="5"/>
  <c r="AR216" i="5"/>
  <c r="AQ216" i="5"/>
  <c r="AP216" i="5"/>
  <c r="AO216" i="5"/>
  <c r="AN216" i="5"/>
  <c r="AM216" i="5"/>
  <c r="AL216" i="5"/>
  <c r="AK216" i="5"/>
  <c r="AJ216" i="5"/>
  <c r="AI216" i="5"/>
  <c r="AS215" i="5"/>
  <c r="AR215" i="5"/>
  <c r="AQ215" i="5"/>
  <c r="AP215" i="5"/>
  <c r="AO215" i="5"/>
  <c r="AN215" i="5"/>
  <c r="AM215" i="5"/>
  <c r="AL215" i="5"/>
  <c r="AK215" i="5"/>
  <c r="AJ215" i="5"/>
  <c r="AI215" i="5"/>
  <c r="AS214" i="5"/>
  <c r="AR214" i="5"/>
  <c r="AQ214" i="5"/>
  <c r="AP214" i="5"/>
  <c r="AO214" i="5"/>
  <c r="AN214" i="5"/>
  <c r="AM214" i="5"/>
  <c r="AL214" i="5"/>
  <c r="AK214" i="5"/>
  <c r="AJ214" i="5"/>
  <c r="AI214" i="5"/>
  <c r="AS213" i="5"/>
  <c r="AR213" i="5"/>
  <c r="AQ213" i="5"/>
  <c r="AP213" i="5"/>
  <c r="AO213" i="5"/>
  <c r="AN213" i="5"/>
  <c r="AM213" i="5"/>
  <c r="AL213" i="5"/>
  <c r="AK213" i="5"/>
  <c r="AJ213" i="5"/>
  <c r="AI213" i="5"/>
  <c r="AS212" i="5"/>
  <c r="AR212" i="5"/>
  <c r="AQ212" i="5"/>
  <c r="AP212" i="5"/>
  <c r="AO212" i="5"/>
  <c r="AN212" i="5"/>
  <c r="AM212" i="5"/>
  <c r="AL212" i="5"/>
  <c r="AK212" i="5"/>
  <c r="AJ212" i="5"/>
  <c r="AI212" i="5"/>
  <c r="AS211" i="5"/>
  <c r="AR211" i="5"/>
  <c r="AQ211" i="5"/>
  <c r="AP211" i="5"/>
  <c r="AO211" i="5"/>
  <c r="AN211" i="5"/>
  <c r="AM211" i="5"/>
  <c r="AL211" i="5"/>
  <c r="AK211" i="5"/>
  <c r="AJ211" i="5"/>
  <c r="AI211" i="5"/>
  <c r="AS210" i="5"/>
  <c r="AR210" i="5"/>
  <c r="AQ210" i="5"/>
  <c r="AP210" i="5"/>
  <c r="AO210" i="5"/>
  <c r="AN210" i="5"/>
  <c r="AM210" i="5"/>
  <c r="AL210" i="5"/>
  <c r="AK210" i="5"/>
  <c r="AJ210" i="5"/>
  <c r="AI210" i="5"/>
  <c r="AS209" i="5"/>
  <c r="AR209" i="5"/>
  <c r="AQ209" i="5"/>
  <c r="AP209" i="5"/>
  <c r="AO209" i="5"/>
  <c r="AN209" i="5"/>
  <c r="AM209" i="5"/>
  <c r="AL209" i="5"/>
  <c r="AK209" i="5"/>
  <c r="AJ209" i="5"/>
  <c r="AI209" i="5"/>
  <c r="AS208" i="5"/>
  <c r="AR208" i="5"/>
  <c r="AQ208" i="5"/>
  <c r="AP208" i="5"/>
  <c r="AO208" i="5"/>
  <c r="AN208" i="5"/>
  <c r="AM208" i="5"/>
  <c r="AL208" i="5"/>
  <c r="AK208" i="5"/>
  <c r="AJ208" i="5"/>
  <c r="AI208" i="5"/>
  <c r="AS207" i="5"/>
  <c r="AR207" i="5"/>
  <c r="AQ207" i="5"/>
  <c r="AP207" i="5"/>
  <c r="AO207" i="5"/>
  <c r="AN207" i="5"/>
  <c r="AM207" i="5"/>
  <c r="AL207" i="5"/>
  <c r="AK207" i="5"/>
  <c r="AJ207" i="5"/>
  <c r="AI207" i="5"/>
  <c r="AS206" i="5"/>
  <c r="AR206" i="5"/>
  <c r="AQ206" i="5"/>
  <c r="AP206" i="5"/>
  <c r="AO206" i="5"/>
  <c r="AN206" i="5"/>
  <c r="AM206" i="5"/>
  <c r="AL206" i="5"/>
  <c r="AK206" i="5"/>
  <c r="AJ206" i="5"/>
  <c r="AI206" i="5"/>
  <c r="AS205" i="5"/>
  <c r="AR205" i="5"/>
  <c r="AQ205" i="5"/>
  <c r="AP205" i="5"/>
  <c r="AO205" i="5"/>
  <c r="AN205" i="5"/>
  <c r="AM205" i="5"/>
  <c r="AL205" i="5"/>
  <c r="AK205" i="5"/>
  <c r="AJ205" i="5"/>
  <c r="AI205" i="5"/>
  <c r="AS204" i="5"/>
  <c r="AR204" i="5"/>
  <c r="AQ204" i="5"/>
  <c r="AP204" i="5"/>
  <c r="AO204" i="5"/>
  <c r="AN204" i="5"/>
  <c r="AM204" i="5"/>
  <c r="AL204" i="5"/>
  <c r="AK204" i="5"/>
  <c r="AJ204" i="5"/>
  <c r="AI204" i="5"/>
  <c r="AS203" i="5"/>
  <c r="AR203" i="5"/>
  <c r="AQ203" i="5"/>
  <c r="AP203" i="5"/>
  <c r="AO203" i="5"/>
  <c r="AN203" i="5"/>
  <c r="AM203" i="5"/>
  <c r="AL203" i="5"/>
  <c r="AK203" i="5"/>
  <c r="AJ203" i="5"/>
  <c r="AI203" i="5"/>
  <c r="AS202" i="5"/>
  <c r="AR202" i="5"/>
  <c r="AQ202" i="5"/>
  <c r="AP202" i="5"/>
  <c r="AO202" i="5"/>
  <c r="AN202" i="5"/>
  <c r="AM202" i="5"/>
  <c r="AL202" i="5"/>
  <c r="AK202" i="5"/>
  <c r="AJ202" i="5"/>
  <c r="AI202" i="5"/>
  <c r="AS201" i="5"/>
  <c r="AR201" i="5"/>
  <c r="AQ201" i="5"/>
  <c r="AP201" i="5"/>
  <c r="AO201" i="5"/>
  <c r="AN201" i="5"/>
  <c r="AM201" i="5"/>
  <c r="AL201" i="5"/>
  <c r="AK201" i="5"/>
  <c r="AJ201" i="5"/>
  <c r="AI201" i="5"/>
  <c r="AS200" i="5"/>
  <c r="AR200" i="5"/>
  <c r="AQ200" i="5"/>
  <c r="AP200" i="5"/>
  <c r="AO200" i="5"/>
  <c r="AN200" i="5"/>
  <c r="AM200" i="5"/>
  <c r="AL200" i="5"/>
  <c r="AK200" i="5"/>
  <c r="AJ200" i="5"/>
  <c r="AI200" i="5"/>
  <c r="AS199" i="5"/>
  <c r="AR199" i="5"/>
  <c r="AQ199" i="5"/>
  <c r="AP199" i="5"/>
  <c r="AO199" i="5"/>
  <c r="AN199" i="5"/>
  <c r="AM199" i="5"/>
  <c r="AL199" i="5"/>
  <c r="AK199" i="5"/>
  <c r="AJ199" i="5"/>
  <c r="AI199" i="5"/>
  <c r="AS198" i="5"/>
  <c r="AR198" i="5"/>
  <c r="AQ198" i="5"/>
  <c r="AP198" i="5"/>
  <c r="AO198" i="5"/>
  <c r="AN198" i="5"/>
  <c r="AM198" i="5"/>
  <c r="AL198" i="5"/>
  <c r="AK198" i="5"/>
  <c r="AJ198" i="5"/>
  <c r="AI198" i="5"/>
  <c r="AS197" i="5"/>
  <c r="AR197" i="5"/>
  <c r="AQ197" i="5"/>
  <c r="AP197" i="5"/>
  <c r="AO197" i="5"/>
  <c r="AN197" i="5"/>
  <c r="AM197" i="5"/>
  <c r="AL197" i="5"/>
  <c r="AK197" i="5"/>
  <c r="AJ197" i="5"/>
  <c r="AI197" i="5"/>
  <c r="AS196" i="5"/>
  <c r="AR196" i="5"/>
  <c r="AQ196" i="5"/>
  <c r="AP196" i="5"/>
  <c r="AO196" i="5"/>
  <c r="AN196" i="5"/>
  <c r="AM196" i="5"/>
  <c r="AL196" i="5"/>
  <c r="AK196" i="5"/>
  <c r="AJ196" i="5"/>
  <c r="AI196" i="5"/>
  <c r="AS195" i="5"/>
  <c r="AR195" i="5"/>
  <c r="AQ195" i="5"/>
  <c r="AP195" i="5"/>
  <c r="AO195" i="5"/>
  <c r="AN195" i="5"/>
  <c r="AM195" i="5"/>
  <c r="AL195" i="5"/>
  <c r="AK195" i="5"/>
  <c r="AJ195" i="5"/>
  <c r="AI195" i="5"/>
  <c r="AS194" i="5"/>
  <c r="AR194" i="5"/>
  <c r="AQ194" i="5"/>
  <c r="AP194" i="5"/>
  <c r="AO194" i="5"/>
  <c r="AN194" i="5"/>
  <c r="AM194" i="5"/>
  <c r="AL194" i="5"/>
  <c r="AK194" i="5"/>
  <c r="AJ194" i="5"/>
  <c r="AI194" i="5"/>
  <c r="AS193" i="5"/>
  <c r="AR193" i="5"/>
  <c r="AQ193" i="5"/>
  <c r="AP193" i="5"/>
  <c r="AO193" i="5"/>
  <c r="AN193" i="5"/>
  <c r="AM193" i="5"/>
  <c r="AL193" i="5"/>
  <c r="AK193" i="5"/>
  <c r="AJ193" i="5"/>
  <c r="AI193" i="5"/>
  <c r="AS192" i="5"/>
  <c r="AR192" i="5"/>
  <c r="AQ192" i="5"/>
  <c r="AP192" i="5"/>
  <c r="AO192" i="5"/>
  <c r="AN192" i="5"/>
  <c r="AM192" i="5"/>
  <c r="AL192" i="5"/>
  <c r="AK192" i="5"/>
  <c r="AJ192" i="5"/>
  <c r="AI192" i="5"/>
  <c r="AS191" i="5"/>
  <c r="AR191" i="5"/>
  <c r="AQ191" i="5"/>
  <c r="AP191" i="5"/>
  <c r="AO191" i="5"/>
  <c r="AN191" i="5"/>
  <c r="AM191" i="5"/>
  <c r="AL191" i="5"/>
  <c r="AK191" i="5"/>
  <c r="AJ191" i="5"/>
  <c r="AI191" i="5"/>
  <c r="AS190" i="5"/>
  <c r="AR190" i="5"/>
  <c r="AQ190" i="5"/>
  <c r="AP190" i="5"/>
  <c r="AO190" i="5"/>
  <c r="AN190" i="5"/>
  <c r="AM190" i="5"/>
  <c r="AL190" i="5"/>
  <c r="AK190" i="5"/>
  <c r="AJ190" i="5"/>
  <c r="AI190" i="5"/>
  <c r="AS189" i="5"/>
  <c r="AR189" i="5"/>
  <c r="AQ189" i="5"/>
  <c r="AP189" i="5"/>
  <c r="AO189" i="5"/>
  <c r="AN189" i="5"/>
  <c r="AM189" i="5"/>
  <c r="AL189" i="5"/>
  <c r="AK189" i="5"/>
  <c r="AJ189" i="5"/>
  <c r="AI189" i="5"/>
  <c r="AS188" i="5"/>
  <c r="AR188" i="5"/>
  <c r="AQ188" i="5"/>
  <c r="AP188" i="5"/>
  <c r="AO188" i="5"/>
  <c r="AN188" i="5"/>
  <c r="AM188" i="5"/>
  <c r="AL188" i="5"/>
  <c r="AK188" i="5"/>
  <c r="AJ188" i="5"/>
  <c r="AI188" i="5"/>
  <c r="AS187" i="5"/>
  <c r="AR187" i="5"/>
  <c r="AQ187" i="5"/>
  <c r="AP187" i="5"/>
  <c r="AO187" i="5"/>
  <c r="AN187" i="5"/>
  <c r="AM187" i="5"/>
  <c r="AL187" i="5"/>
  <c r="AK187" i="5"/>
  <c r="AJ187" i="5"/>
  <c r="AI187" i="5"/>
  <c r="AS186" i="5"/>
  <c r="AR186" i="5"/>
  <c r="AQ186" i="5"/>
  <c r="AP186" i="5"/>
  <c r="AO186" i="5"/>
  <c r="AN186" i="5"/>
  <c r="AM186" i="5"/>
  <c r="AL186" i="5"/>
  <c r="AK186" i="5"/>
  <c r="AJ186" i="5"/>
  <c r="AI186" i="5"/>
  <c r="AS185" i="5"/>
  <c r="AR185" i="5"/>
  <c r="AQ185" i="5"/>
  <c r="AP185" i="5"/>
  <c r="AO185" i="5"/>
  <c r="AN185" i="5"/>
  <c r="AM185" i="5"/>
  <c r="AL185" i="5"/>
  <c r="AK185" i="5"/>
  <c r="AJ185" i="5"/>
  <c r="AI185" i="5"/>
  <c r="AS184" i="5"/>
  <c r="AR184" i="5"/>
  <c r="AQ184" i="5"/>
  <c r="AP184" i="5"/>
  <c r="AO184" i="5"/>
  <c r="AN184" i="5"/>
  <c r="AM184" i="5"/>
  <c r="AL184" i="5"/>
  <c r="AK184" i="5"/>
  <c r="AJ184" i="5"/>
  <c r="AI184" i="5"/>
  <c r="AS183" i="5"/>
  <c r="AR183" i="5"/>
  <c r="AQ183" i="5"/>
  <c r="AP183" i="5"/>
  <c r="AO183" i="5"/>
  <c r="AN183" i="5"/>
  <c r="AM183" i="5"/>
  <c r="AL183" i="5"/>
  <c r="AK183" i="5"/>
  <c r="AJ183" i="5"/>
  <c r="AI183" i="5"/>
  <c r="AS182" i="5"/>
  <c r="AR182" i="5"/>
  <c r="AQ182" i="5"/>
  <c r="AP182" i="5"/>
  <c r="AO182" i="5"/>
  <c r="AN182" i="5"/>
  <c r="AM182" i="5"/>
  <c r="AL182" i="5"/>
  <c r="AK182" i="5"/>
  <c r="AJ182" i="5"/>
  <c r="AI182" i="5"/>
  <c r="AS181" i="5"/>
  <c r="AR181" i="5"/>
  <c r="AQ181" i="5"/>
  <c r="AP181" i="5"/>
  <c r="AO181" i="5"/>
  <c r="AN181" i="5"/>
  <c r="AM181" i="5"/>
  <c r="AL181" i="5"/>
  <c r="AK181" i="5"/>
  <c r="AJ181" i="5"/>
  <c r="AI181" i="5"/>
  <c r="AS180" i="5"/>
  <c r="AR180" i="5"/>
  <c r="AQ180" i="5"/>
  <c r="AP180" i="5"/>
  <c r="AO180" i="5"/>
  <c r="AN180" i="5"/>
  <c r="AM180" i="5"/>
  <c r="AL180" i="5"/>
  <c r="AK180" i="5"/>
  <c r="AJ180" i="5"/>
  <c r="AI180" i="5"/>
  <c r="AS179" i="5"/>
  <c r="AR179" i="5"/>
  <c r="AQ179" i="5"/>
  <c r="AP179" i="5"/>
  <c r="AO179" i="5"/>
  <c r="AN179" i="5"/>
  <c r="AM179" i="5"/>
  <c r="AL179" i="5"/>
  <c r="AK179" i="5"/>
  <c r="AJ179" i="5"/>
  <c r="AI179" i="5"/>
  <c r="AS178" i="5"/>
  <c r="AR178" i="5"/>
  <c r="AQ178" i="5"/>
  <c r="AP178" i="5"/>
  <c r="AO178" i="5"/>
  <c r="AN178" i="5"/>
  <c r="AM178" i="5"/>
  <c r="AL178" i="5"/>
  <c r="AK178" i="5"/>
  <c r="AJ178" i="5"/>
  <c r="AI178" i="5"/>
  <c r="AS177" i="5"/>
  <c r="AR177" i="5"/>
  <c r="AQ177" i="5"/>
  <c r="AP177" i="5"/>
  <c r="AO177" i="5"/>
  <c r="AN177" i="5"/>
  <c r="AM177" i="5"/>
  <c r="AL177" i="5"/>
  <c r="AK177" i="5"/>
  <c r="AJ177" i="5"/>
  <c r="AI177" i="5"/>
  <c r="AS176" i="5"/>
  <c r="AR176" i="5"/>
  <c r="AQ176" i="5"/>
  <c r="AP176" i="5"/>
  <c r="AO176" i="5"/>
  <c r="AN176" i="5"/>
  <c r="AM176" i="5"/>
  <c r="AL176" i="5"/>
  <c r="AK176" i="5"/>
  <c r="AJ176" i="5"/>
  <c r="AI176" i="5"/>
  <c r="AS175" i="5"/>
  <c r="AR175" i="5"/>
  <c r="AQ175" i="5"/>
  <c r="AP175" i="5"/>
  <c r="AO175" i="5"/>
  <c r="AN175" i="5"/>
  <c r="AM175" i="5"/>
  <c r="AL175" i="5"/>
  <c r="AK175" i="5"/>
  <c r="AJ175" i="5"/>
  <c r="AI175" i="5"/>
  <c r="AS174" i="5"/>
  <c r="AR174" i="5"/>
  <c r="AQ174" i="5"/>
  <c r="AP174" i="5"/>
  <c r="AO174" i="5"/>
  <c r="AN174" i="5"/>
  <c r="AM174" i="5"/>
  <c r="AL174" i="5"/>
  <c r="AK174" i="5"/>
  <c r="AJ174" i="5"/>
  <c r="AI174" i="5"/>
  <c r="AS173" i="5"/>
  <c r="AR173" i="5"/>
  <c r="AQ173" i="5"/>
  <c r="AP173" i="5"/>
  <c r="AO173" i="5"/>
  <c r="AN173" i="5"/>
  <c r="AM173" i="5"/>
  <c r="AL173" i="5"/>
  <c r="AK173" i="5"/>
  <c r="AJ173" i="5"/>
  <c r="AI173" i="5"/>
  <c r="AS172" i="5"/>
  <c r="AR172" i="5"/>
  <c r="AQ172" i="5"/>
  <c r="AP172" i="5"/>
  <c r="AO172" i="5"/>
  <c r="AN172" i="5"/>
  <c r="AM172" i="5"/>
  <c r="AL172" i="5"/>
  <c r="AK172" i="5"/>
  <c r="AJ172" i="5"/>
  <c r="AI172" i="5"/>
  <c r="AS171" i="5"/>
  <c r="AR171" i="5"/>
  <c r="AQ171" i="5"/>
  <c r="AP171" i="5"/>
  <c r="AO171" i="5"/>
  <c r="AN171" i="5"/>
  <c r="AM171" i="5"/>
  <c r="AL171" i="5"/>
  <c r="AK171" i="5"/>
  <c r="AJ171" i="5"/>
  <c r="AI171" i="5"/>
  <c r="AS170" i="5"/>
  <c r="AR170" i="5"/>
  <c r="AQ170" i="5"/>
  <c r="AP170" i="5"/>
  <c r="AO170" i="5"/>
  <c r="AN170" i="5"/>
  <c r="AM170" i="5"/>
  <c r="AL170" i="5"/>
  <c r="AK170" i="5"/>
  <c r="AJ170" i="5"/>
  <c r="AI170" i="5"/>
  <c r="AS169" i="5"/>
  <c r="AR169" i="5"/>
  <c r="AQ169" i="5"/>
  <c r="AP169" i="5"/>
  <c r="AO169" i="5"/>
  <c r="AN169" i="5"/>
  <c r="AM169" i="5"/>
  <c r="AL169" i="5"/>
  <c r="AK169" i="5"/>
  <c r="AJ169" i="5"/>
  <c r="AI169" i="5"/>
  <c r="AS168" i="5"/>
  <c r="AR168" i="5"/>
  <c r="AQ168" i="5"/>
  <c r="AP168" i="5"/>
  <c r="AO168" i="5"/>
  <c r="AN168" i="5"/>
  <c r="AM168" i="5"/>
  <c r="AL168" i="5"/>
  <c r="AK168" i="5"/>
  <c r="AJ168" i="5"/>
  <c r="AI168" i="5"/>
  <c r="AS167" i="5"/>
  <c r="AR167" i="5"/>
  <c r="AQ167" i="5"/>
  <c r="AP167" i="5"/>
  <c r="AO167" i="5"/>
  <c r="AN167" i="5"/>
  <c r="AM167" i="5"/>
  <c r="AL167" i="5"/>
  <c r="AK167" i="5"/>
  <c r="AJ167" i="5"/>
  <c r="AI167" i="5"/>
  <c r="AS166" i="5"/>
  <c r="AR166" i="5"/>
  <c r="AQ166" i="5"/>
  <c r="AP166" i="5"/>
  <c r="AO166" i="5"/>
  <c r="AN166" i="5"/>
  <c r="AM166" i="5"/>
  <c r="AL166" i="5"/>
  <c r="AK166" i="5"/>
  <c r="AJ166" i="5"/>
  <c r="AI166" i="5"/>
  <c r="AS165" i="5"/>
  <c r="AR165" i="5"/>
  <c r="AQ165" i="5"/>
  <c r="AP165" i="5"/>
  <c r="AO165" i="5"/>
  <c r="AN165" i="5"/>
  <c r="AM165" i="5"/>
  <c r="AL165" i="5"/>
  <c r="AK165" i="5"/>
  <c r="AJ165" i="5"/>
  <c r="AI165" i="5"/>
  <c r="AS164" i="5"/>
  <c r="AR164" i="5"/>
  <c r="AQ164" i="5"/>
  <c r="AP164" i="5"/>
  <c r="AO164" i="5"/>
  <c r="AN164" i="5"/>
  <c r="AM164" i="5"/>
  <c r="AL164" i="5"/>
  <c r="AK164" i="5"/>
  <c r="AJ164" i="5"/>
  <c r="AI164" i="5"/>
  <c r="AS163" i="5"/>
  <c r="AR163" i="5"/>
  <c r="AQ163" i="5"/>
  <c r="AP163" i="5"/>
  <c r="AO163" i="5"/>
  <c r="AN163" i="5"/>
  <c r="AM163" i="5"/>
  <c r="AL163" i="5"/>
  <c r="AK163" i="5"/>
  <c r="AJ163" i="5"/>
  <c r="AI163" i="5"/>
  <c r="AS162" i="5"/>
  <c r="AR162" i="5"/>
  <c r="AQ162" i="5"/>
  <c r="AP162" i="5"/>
  <c r="AO162" i="5"/>
  <c r="AN162" i="5"/>
  <c r="AM162" i="5"/>
  <c r="AL162" i="5"/>
  <c r="AK162" i="5"/>
  <c r="AJ162" i="5"/>
  <c r="AI162" i="5"/>
  <c r="AS161" i="5"/>
  <c r="AR161" i="5"/>
  <c r="AQ161" i="5"/>
  <c r="AP161" i="5"/>
  <c r="AO161" i="5"/>
  <c r="AN161" i="5"/>
  <c r="AM161" i="5"/>
  <c r="AL161" i="5"/>
  <c r="AK161" i="5"/>
  <c r="AJ161" i="5"/>
  <c r="AI161" i="5"/>
  <c r="AS160" i="5"/>
  <c r="AR160" i="5"/>
  <c r="AQ160" i="5"/>
  <c r="AP160" i="5"/>
  <c r="AO160" i="5"/>
  <c r="AN160" i="5"/>
  <c r="AM160" i="5"/>
  <c r="AL160" i="5"/>
  <c r="AK160" i="5"/>
  <c r="AJ160" i="5"/>
  <c r="AI160" i="5"/>
  <c r="AS159" i="5"/>
  <c r="AR159" i="5"/>
  <c r="AQ159" i="5"/>
  <c r="AP159" i="5"/>
  <c r="AO159" i="5"/>
  <c r="AN159" i="5"/>
  <c r="AM159" i="5"/>
  <c r="AL159" i="5"/>
  <c r="AK159" i="5"/>
  <c r="AJ159" i="5"/>
  <c r="AI159" i="5"/>
  <c r="AS158" i="5"/>
  <c r="AR158" i="5"/>
  <c r="AQ158" i="5"/>
  <c r="AP158" i="5"/>
  <c r="AO158" i="5"/>
  <c r="AN158" i="5"/>
  <c r="AM158" i="5"/>
  <c r="AL158" i="5"/>
  <c r="AK158" i="5"/>
  <c r="AJ158" i="5"/>
  <c r="AI158" i="5"/>
  <c r="AS157" i="5"/>
  <c r="AR157" i="5"/>
  <c r="AQ157" i="5"/>
  <c r="AP157" i="5"/>
  <c r="AO157" i="5"/>
  <c r="AN157" i="5"/>
  <c r="AM157" i="5"/>
  <c r="AL157" i="5"/>
  <c r="AK157" i="5"/>
  <c r="AJ157" i="5"/>
  <c r="AI157" i="5"/>
  <c r="AS156" i="5"/>
  <c r="AR156" i="5"/>
  <c r="AQ156" i="5"/>
  <c r="AP156" i="5"/>
  <c r="AO156" i="5"/>
  <c r="AN156" i="5"/>
  <c r="AM156" i="5"/>
  <c r="AL156" i="5"/>
  <c r="AK156" i="5"/>
  <c r="AJ156" i="5"/>
  <c r="AI156" i="5"/>
  <c r="AS155" i="5"/>
  <c r="AR155" i="5"/>
  <c r="AQ155" i="5"/>
  <c r="AP155" i="5"/>
  <c r="AO155" i="5"/>
  <c r="AN155" i="5"/>
  <c r="AM155" i="5"/>
  <c r="AL155" i="5"/>
  <c r="AK155" i="5"/>
  <c r="AJ155" i="5"/>
  <c r="AI155" i="5"/>
  <c r="AS154" i="5"/>
  <c r="AR154" i="5"/>
  <c r="AQ154" i="5"/>
  <c r="AP154" i="5"/>
  <c r="AO154" i="5"/>
  <c r="AN154" i="5"/>
  <c r="AM154" i="5"/>
  <c r="AL154" i="5"/>
  <c r="AK154" i="5"/>
  <c r="AJ154" i="5"/>
  <c r="AI154" i="5"/>
  <c r="AS153" i="5"/>
  <c r="AR153" i="5"/>
  <c r="AQ153" i="5"/>
  <c r="AP153" i="5"/>
  <c r="AO153" i="5"/>
  <c r="AN153" i="5"/>
  <c r="AM153" i="5"/>
  <c r="AL153" i="5"/>
  <c r="AK153" i="5"/>
  <c r="AJ153" i="5"/>
  <c r="AI153" i="5"/>
  <c r="AS152" i="5"/>
  <c r="AR152" i="5"/>
  <c r="AQ152" i="5"/>
  <c r="AP152" i="5"/>
  <c r="AO152" i="5"/>
  <c r="AN152" i="5"/>
  <c r="AM152" i="5"/>
  <c r="AL152" i="5"/>
  <c r="AK152" i="5"/>
  <c r="AJ152" i="5"/>
  <c r="AI152" i="5"/>
  <c r="AS151" i="5"/>
  <c r="AR151" i="5"/>
  <c r="AQ151" i="5"/>
  <c r="AP151" i="5"/>
  <c r="AO151" i="5"/>
  <c r="AN151" i="5"/>
  <c r="AM151" i="5"/>
  <c r="AL151" i="5"/>
  <c r="AK151" i="5"/>
  <c r="AJ151" i="5"/>
  <c r="AI151" i="5"/>
  <c r="AS150" i="5"/>
  <c r="AR150" i="5"/>
  <c r="AQ150" i="5"/>
  <c r="AP150" i="5"/>
  <c r="AO150" i="5"/>
  <c r="AN150" i="5"/>
  <c r="AM150" i="5"/>
  <c r="AL150" i="5"/>
  <c r="AK150" i="5"/>
  <c r="AJ150" i="5"/>
  <c r="AI150" i="5"/>
  <c r="AS149" i="5"/>
  <c r="AR149" i="5"/>
  <c r="AQ149" i="5"/>
  <c r="AP149" i="5"/>
  <c r="AO149" i="5"/>
  <c r="AN149" i="5"/>
  <c r="AM149" i="5"/>
  <c r="AL149" i="5"/>
  <c r="AK149" i="5"/>
  <c r="AJ149" i="5"/>
  <c r="AI149" i="5"/>
  <c r="AS148" i="5"/>
  <c r="AR148" i="5"/>
  <c r="AQ148" i="5"/>
  <c r="AP148" i="5"/>
  <c r="AO148" i="5"/>
  <c r="AN148" i="5"/>
  <c r="AM148" i="5"/>
  <c r="AL148" i="5"/>
  <c r="AK148" i="5"/>
  <c r="AJ148" i="5"/>
  <c r="AI148" i="5"/>
  <c r="AS147" i="5"/>
  <c r="AR147" i="5"/>
  <c r="AQ147" i="5"/>
  <c r="AP147" i="5"/>
  <c r="AO147" i="5"/>
  <c r="AN147" i="5"/>
  <c r="AM147" i="5"/>
  <c r="AL147" i="5"/>
  <c r="AK147" i="5"/>
  <c r="AJ147" i="5"/>
  <c r="AI147" i="5"/>
  <c r="AS146" i="5"/>
  <c r="AR146" i="5"/>
  <c r="AQ146" i="5"/>
  <c r="AP146" i="5"/>
  <c r="AO146" i="5"/>
  <c r="AN146" i="5"/>
  <c r="AM146" i="5"/>
  <c r="AL146" i="5"/>
  <c r="AK146" i="5"/>
  <c r="AJ146" i="5"/>
  <c r="AI146" i="5"/>
  <c r="AS145" i="5"/>
  <c r="AR145" i="5"/>
  <c r="AQ145" i="5"/>
  <c r="AP145" i="5"/>
  <c r="AO145" i="5"/>
  <c r="AN145" i="5"/>
  <c r="AM145" i="5"/>
  <c r="AL145" i="5"/>
  <c r="AK145" i="5"/>
  <c r="AJ145" i="5"/>
  <c r="AI145" i="5"/>
  <c r="AS144" i="5"/>
  <c r="AR144" i="5"/>
  <c r="AQ144" i="5"/>
  <c r="AP144" i="5"/>
  <c r="AO144" i="5"/>
  <c r="AN144" i="5"/>
  <c r="AM144" i="5"/>
  <c r="AL144" i="5"/>
  <c r="AK144" i="5"/>
  <c r="AJ144" i="5"/>
  <c r="AI144" i="5"/>
  <c r="AS143" i="5"/>
  <c r="AR143" i="5"/>
  <c r="AQ143" i="5"/>
  <c r="AP143" i="5"/>
  <c r="AO143" i="5"/>
  <c r="AN143" i="5"/>
  <c r="AM143" i="5"/>
  <c r="AL143" i="5"/>
  <c r="AK143" i="5"/>
  <c r="AJ143" i="5"/>
  <c r="AI143" i="5"/>
  <c r="AS142" i="5"/>
  <c r="AR142" i="5"/>
  <c r="AQ142" i="5"/>
  <c r="AP142" i="5"/>
  <c r="AO142" i="5"/>
  <c r="AN142" i="5"/>
  <c r="AM142" i="5"/>
  <c r="AL142" i="5"/>
  <c r="AK142" i="5"/>
  <c r="AJ142" i="5"/>
  <c r="AI142" i="5"/>
  <c r="AS141" i="5"/>
  <c r="AR141" i="5"/>
  <c r="AQ141" i="5"/>
  <c r="AP141" i="5"/>
  <c r="AO141" i="5"/>
  <c r="AN141" i="5"/>
  <c r="AM141" i="5"/>
  <c r="AL141" i="5"/>
  <c r="AK141" i="5"/>
  <c r="AJ141" i="5"/>
  <c r="AI141" i="5"/>
  <c r="AS140" i="5"/>
  <c r="AR140" i="5"/>
  <c r="AQ140" i="5"/>
  <c r="AP140" i="5"/>
  <c r="AO140" i="5"/>
  <c r="AN140" i="5"/>
  <c r="AM140" i="5"/>
  <c r="AL140" i="5"/>
  <c r="AK140" i="5"/>
  <c r="AJ140" i="5"/>
  <c r="AI140" i="5"/>
  <c r="AS139" i="5"/>
  <c r="AR139" i="5"/>
  <c r="AQ139" i="5"/>
  <c r="AP139" i="5"/>
  <c r="AO139" i="5"/>
  <c r="AN139" i="5"/>
  <c r="AM139" i="5"/>
  <c r="AL139" i="5"/>
  <c r="AK139" i="5"/>
  <c r="AJ139" i="5"/>
  <c r="AI139" i="5"/>
  <c r="AS138" i="5"/>
  <c r="AR138" i="5"/>
  <c r="AQ138" i="5"/>
  <c r="AP138" i="5"/>
  <c r="AO138" i="5"/>
  <c r="AN138" i="5"/>
  <c r="AM138" i="5"/>
  <c r="AL138" i="5"/>
  <c r="AK138" i="5"/>
  <c r="AJ138" i="5"/>
  <c r="AI138" i="5"/>
  <c r="AS137" i="5"/>
  <c r="AR137" i="5"/>
  <c r="AQ137" i="5"/>
  <c r="AP137" i="5"/>
  <c r="AO137" i="5"/>
  <c r="AN137" i="5"/>
  <c r="AM137" i="5"/>
  <c r="AL137" i="5"/>
  <c r="AK137" i="5"/>
  <c r="AJ137" i="5"/>
  <c r="AI137" i="5"/>
  <c r="AS136" i="5"/>
  <c r="AR136" i="5"/>
  <c r="AQ136" i="5"/>
  <c r="AP136" i="5"/>
  <c r="AO136" i="5"/>
  <c r="AN136" i="5"/>
  <c r="AM136" i="5"/>
  <c r="AL136" i="5"/>
  <c r="AK136" i="5"/>
  <c r="AJ136" i="5"/>
  <c r="AI136" i="5"/>
  <c r="AS135" i="5"/>
  <c r="AR135" i="5"/>
  <c r="AQ135" i="5"/>
  <c r="AP135" i="5"/>
  <c r="AO135" i="5"/>
  <c r="AN135" i="5"/>
  <c r="AM135" i="5"/>
  <c r="AL135" i="5"/>
  <c r="AK135" i="5"/>
  <c r="AJ135" i="5"/>
  <c r="AI135" i="5"/>
  <c r="AS134" i="5"/>
  <c r="AR134" i="5"/>
  <c r="AQ134" i="5"/>
  <c r="AP134" i="5"/>
  <c r="AO134" i="5"/>
  <c r="AN134" i="5"/>
  <c r="AM134" i="5"/>
  <c r="AL134" i="5"/>
  <c r="AK134" i="5"/>
  <c r="AJ134" i="5"/>
  <c r="AI134" i="5"/>
  <c r="AS133" i="5"/>
  <c r="AR133" i="5"/>
  <c r="AQ133" i="5"/>
  <c r="AP133" i="5"/>
  <c r="AO133" i="5"/>
  <c r="AN133" i="5"/>
  <c r="AM133" i="5"/>
  <c r="AL133" i="5"/>
  <c r="AK133" i="5"/>
  <c r="AJ133" i="5"/>
  <c r="AI133" i="5"/>
  <c r="AS132" i="5"/>
  <c r="AR132" i="5"/>
  <c r="AQ132" i="5"/>
  <c r="AP132" i="5"/>
  <c r="AO132" i="5"/>
  <c r="AN132" i="5"/>
  <c r="AM132" i="5"/>
  <c r="AL132" i="5"/>
  <c r="AK132" i="5"/>
  <c r="AJ132" i="5"/>
  <c r="AI132" i="5"/>
  <c r="AS131" i="5"/>
  <c r="AR131" i="5"/>
  <c r="AQ131" i="5"/>
  <c r="AP131" i="5"/>
  <c r="AO131" i="5"/>
  <c r="AN131" i="5"/>
  <c r="AM131" i="5"/>
  <c r="AL131" i="5"/>
  <c r="AK131" i="5"/>
  <c r="AJ131" i="5"/>
  <c r="AI131" i="5"/>
  <c r="AS130" i="5"/>
  <c r="AR130" i="5"/>
  <c r="AQ130" i="5"/>
  <c r="AP130" i="5"/>
  <c r="AO130" i="5"/>
  <c r="AN130" i="5"/>
  <c r="AM130" i="5"/>
  <c r="AL130" i="5"/>
  <c r="AK130" i="5"/>
  <c r="AJ130" i="5"/>
  <c r="AI130" i="5"/>
  <c r="AS129" i="5"/>
  <c r="AR129" i="5"/>
  <c r="AQ129" i="5"/>
  <c r="AP129" i="5"/>
  <c r="AO129" i="5"/>
  <c r="AN129" i="5"/>
  <c r="AM129" i="5"/>
  <c r="AL129" i="5"/>
  <c r="AK129" i="5"/>
  <c r="AJ129" i="5"/>
  <c r="AI129" i="5"/>
  <c r="AS128" i="5"/>
  <c r="AR128" i="5"/>
  <c r="AQ128" i="5"/>
  <c r="AP128" i="5"/>
  <c r="AO128" i="5"/>
  <c r="AN128" i="5"/>
  <c r="AM128" i="5"/>
  <c r="AL128" i="5"/>
  <c r="AK128" i="5"/>
  <c r="AJ128" i="5"/>
  <c r="AI128" i="5"/>
  <c r="AS127" i="5"/>
  <c r="AR127" i="5"/>
  <c r="AQ127" i="5"/>
  <c r="AP127" i="5"/>
  <c r="AO127" i="5"/>
  <c r="AN127" i="5"/>
  <c r="AM127" i="5"/>
  <c r="AL127" i="5"/>
  <c r="AK127" i="5"/>
  <c r="AJ127" i="5"/>
  <c r="AI127" i="5"/>
  <c r="AS126" i="5"/>
  <c r="AR126" i="5"/>
  <c r="AQ126" i="5"/>
  <c r="AP126" i="5"/>
  <c r="AO126" i="5"/>
  <c r="AN126" i="5"/>
  <c r="AM126" i="5"/>
  <c r="AL126" i="5"/>
  <c r="AK126" i="5"/>
  <c r="AJ126" i="5"/>
  <c r="AI126" i="5"/>
  <c r="AS125" i="5"/>
  <c r="AR125" i="5"/>
  <c r="AQ125" i="5"/>
  <c r="AP125" i="5"/>
  <c r="AO125" i="5"/>
  <c r="AN125" i="5"/>
  <c r="AM125" i="5"/>
  <c r="AL125" i="5"/>
  <c r="AK125" i="5"/>
  <c r="AJ125" i="5"/>
  <c r="AI125" i="5"/>
  <c r="AS124" i="5"/>
  <c r="AR124" i="5"/>
  <c r="AQ124" i="5"/>
  <c r="AP124" i="5"/>
  <c r="AO124" i="5"/>
  <c r="AN124" i="5"/>
  <c r="AM124" i="5"/>
  <c r="AL124" i="5"/>
  <c r="AK124" i="5"/>
  <c r="AJ124" i="5"/>
  <c r="AI124" i="5"/>
  <c r="AS123" i="5"/>
  <c r="AR123" i="5"/>
  <c r="AQ123" i="5"/>
  <c r="AP123" i="5"/>
  <c r="AO123" i="5"/>
  <c r="AN123" i="5"/>
  <c r="AM123" i="5"/>
  <c r="AL123" i="5"/>
  <c r="AK123" i="5"/>
  <c r="AJ123" i="5"/>
  <c r="AI123" i="5"/>
  <c r="AS122" i="5"/>
  <c r="AR122" i="5"/>
  <c r="AQ122" i="5"/>
  <c r="AP122" i="5"/>
  <c r="AO122" i="5"/>
  <c r="AN122" i="5"/>
  <c r="AM122" i="5"/>
  <c r="AL122" i="5"/>
  <c r="AK122" i="5"/>
  <c r="AJ122" i="5"/>
  <c r="AI122" i="5"/>
  <c r="AS121" i="5"/>
  <c r="AR121" i="5"/>
  <c r="AQ121" i="5"/>
  <c r="AP121" i="5"/>
  <c r="AO121" i="5"/>
  <c r="AN121" i="5"/>
  <c r="AM121" i="5"/>
  <c r="AL121" i="5"/>
  <c r="AK121" i="5"/>
  <c r="AJ121" i="5"/>
  <c r="AI121" i="5"/>
  <c r="AS120" i="5"/>
  <c r="AR120" i="5"/>
  <c r="AQ120" i="5"/>
  <c r="AP120" i="5"/>
  <c r="AO120" i="5"/>
  <c r="AN120" i="5"/>
  <c r="AM120" i="5"/>
  <c r="AL120" i="5"/>
  <c r="AK120" i="5"/>
  <c r="AJ120" i="5"/>
  <c r="AI120" i="5"/>
  <c r="AS119" i="5"/>
  <c r="AR119" i="5"/>
  <c r="AQ119" i="5"/>
  <c r="AP119" i="5"/>
  <c r="AO119" i="5"/>
  <c r="AN119" i="5"/>
  <c r="AM119" i="5"/>
  <c r="AL119" i="5"/>
  <c r="AK119" i="5"/>
  <c r="AJ119" i="5"/>
  <c r="AI119" i="5"/>
  <c r="AS118" i="5"/>
  <c r="AR118" i="5"/>
  <c r="AQ118" i="5"/>
  <c r="AP118" i="5"/>
  <c r="AO118" i="5"/>
  <c r="AN118" i="5"/>
  <c r="AM118" i="5"/>
  <c r="AL118" i="5"/>
  <c r="AK118" i="5"/>
  <c r="AJ118" i="5"/>
  <c r="AI118" i="5"/>
  <c r="AS117" i="5"/>
  <c r="AR117" i="5"/>
  <c r="AQ117" i="5"/>
  <c r="AP117" i="5"/>
  <c r="AO117" i="5"/>
  <c r="AN117" i="5"/>
  <c r="AM117" i="5"/>
  <c r="AL117" i="5"/>
  <c r="AK117" i="5"/>
  <c r="AJ117" i="5"/>
  <c r="AI117" i="5"/>
  <c r="AS116" i="5"/>
  <c r="AR116" i="5"/>
  <c r="AQ116" i="5"/>
  <c r="AP116" i="5"/>
  <c r="AO116" i="5"/>
  <c r="AN116" i="5"/>
  <c r="AM116" i="5"/>
  <c r="AL116" i="5"/>
  <c r="AK116" i="5"/>
  <c r="AJ116" i="5"/>
  <c r="AI116" i="5"/>
  <c r="AS115" i="5"/>
  <c r="AR115" i="5"/>
  <c r="AQ115" i="5"/>
  <c r="AP115" i="5"/>
  <c r="AO115" i="5"/>
  <c r="AN115" i="5"/>
  <c r="AM115" i="5"/>
  <c r="AL115" i="5"/>
  <c r="AK115" i="5"/>
  <c r="AJ115" i="5"/>
  <c r="AI115" i="5"/>
  <c r="AS114" i="5"/>
  <c r="AR114" i="5"/>
  <c r="AQ114" i="5"/>
  <c r="AP114" i="5"/>
  <c r="AO114" i="5"/>
  <c r="AN114" i="5"/>
  <c r="AM114" i="5"/>
  <c r="AL114" i="5"/>
  <c r="AK114" i="5"/>
  <c r="AJ114" i="5"/>
  <c r="AI114" i="5"/>
  <c r="AS113" i="5"/>
  <c r="AR113" i="5"/>
  <c r="AQ113" i="5"/>
  <c r="AP113" i="5"/>
  <c r="AO113" i="5"/>
  <c r="AN113" i="5"/>
  <c r="AM113" i="5"/>
  <c r="AL113" i="5"/>
  <c r="AK113" i="5"/>
  <c r="AJ113" i="5"/>
  <c r="AI113" i="5"/>
  <c r="AS112" i="5"/>
  <c r="AR112" i="5"/>
  <c r="AQ112" i="5"/>
  <c r="AP112" i="5"/>
  <c r="AO112" i="5"/>
  <c r="AN112" i="5"/>
  <c r="AM112" i="5"/>
  <c r="AL112" i="5"/>
  <c r="AK112" i="5"/>
  <c r="AJ112" i="5"/>
  <c r="AI112" i="5"/>
  <c r="AS111" i="5"/>
  <c r="AR111" i="5"/>
  <c r="AQ111" i="5"/>
  <c r="AP111" i="5"/>
  <c r="AO111" i="5"/>
  <c r="AN111" i="5"/>
  <c r="AM111" i="5"/>
  <c r="AL111" i="5"/>
  <c r="AK111" i="5"/>
  <c r="AJ111" i="5"/>
  <c r="AI111" i="5"/>
  <c r="AS110" i="5"/>
  <c r="AR110" i="5"/>
  <c r="AQ110" i="5"/>
  <c r="AP110" i="5"/>
  <c r="AO110" i="5"/>
  <c r="AN110" i="5"/>
  <c r="AM110" i="5"/>
  <c r="AL110" i="5"/>
  <c r="AK110" i="5"/>
  <c r="AJ110" i="5"/>
  <c r="AI110" i="5"/>
  <c r="AS109" i="5"/>
  <c r="AR109" i="5"/>
  <c r="AQ109" i="5"/>
  <c r="AP109" i="5"/>
  <c r="AO109" i="5"/>
  <c r="AN109" i="5"/>
  <c r="AM109" i="5"/>
  <c r="AL109" i="5"/>
  <c r="AK109" i="5"/>
  <c r="AJ109" i="5"/>
  <c r="AI109" i="5"/>
  <c r="AS108" i="5"/>
  <c r="AR108" i="5"/>
  <c r="AQ108" i="5"/>
  <c r="AP108" i="5"/>
  <c r="AO108" i="5"/>
  <c r="AN108" i="5"/>
  <c r="AM108" i="5"/>
  <c r="AL108" i="5"/>
  <c r="AK108" i="5"/>
  <c r="AJ108" i="5"/>
  <c r="AI108" i="5"/>
  <c r="AS107" i="5"/>
  <c r="AR107" i="5"/>
  <c r="AQ107" i="5"/>
  <c r="AP107" i="5"/>
  <c r="AO107" i="5"/>
  <c r="AN107" i="5"/>
  <c r="AM107" i="5"/>
  <c r="AL107" i="5"/>
  <c r="AK107" i="5"/>
  <c r="AJ107" i="5"/>
  <c r="AI107" i="5"/>
  <c r="AS106" i="5"/>
  <c r="AR106" i="5"/>
  <c r="AQ106" i="5"/>
  <c r="AP106" i="5"/>
  <c r="AO106" i="5"/>
  <c r="AN106" i="5"/>
  <c r="AM106" i="5"/>
  <c r="AL106" i="5"/>
  <c r="AK106" i="5"/>
  <c r="AJ106" i="5"/>
  <c r="AI106" i="5"/>
  <c r="AS105" i="5"/>
  <c r="AR105" i="5"/>
  <c r="AQ105" i="5"/>
  <c r="AP105" i="5"/>
  <c r="AO105" i="5"/>
  <c r="AN105" i="5"/>
  <c r="AM105" i="5"/>
  <c r="AL105" i="5"/>
  <c r="AK105" i="5"/>
  <c r="AJ105" i="5"/>
  <c r="AI105" i="5"/>
  <c r="AS104" i="5"/>
  <c r="AR104" i="5"/>
  <c r="AQ104" i="5"/>
  <c r="AP104" i="5"/>
  <c r="AO104" i="5"/>
  <c r="AN104" i="5"/>
  <c r="AM104" i="5"/>
  <c r="AL104" i="5"/>
  <c r="AK104" i="5"/>
  <c r="AJ104" i="5"/>
  <c r="AI104" i="5"/>
  <c r="AS103" i="5"/>
  <c r="AR103" i="5"/>
  <c r="AQ103" i="5"/>
  <c r="AP103" i="5"/>
  <c r="AO103" i="5"/>
  <c r="AN103" i="5"/>
  <c r="AM103" i="5"/>
  <c r="AL103" i="5"/>
  <c r="AK103" i="5"/>
  <c r="AJ103" i="5"/>
  <c r="AI103" i="5"/>
  <c r="AS102" i="5"/>
  <c r="AR102" i="5"/>
  <c r="AQ102" i="5"/>
  <c r="AP102" i="5"/>
  <c r="AO102" i="5"/>
  <c r="AN102" i="5"/>
  <c r="AM102" i="5"/>
  <c r="AL102" i="5"/>
  <c r="AK102" i="5"/>
  <c r="AJ102" i="5"/>
  <c r="AI102" i="5"/>
  <c r="AS101" i="5"/>
  <c r="AR101" i="5"/>
  <c r="AQ101" i="5"/>
  <c r="AP101" i="5"/>
  <c r="AO101" i="5"/>
  <c r="AN101" i="5"/>
  <c r="AM101" i="5"/>
  <c r="AL101" i="5"/>
  <c r="AK101" i="5"/>
  <c r="AJ101" i="5"/>
  <c r="AI101" i="5"/>
  <c r="AS100" i="5"/>
  <c r="AR100" i="5"/>
  <c r="AQ100" i="5"/>
  <c r="AP100" i="5"/>
  <c r="AO100" i="5"/>
  <c r="AN100" i="5"/>
  <c r="AM100" i="5"/>
  <c r="AL100" i="5"/>
  <c r="AK100" i="5"/>
  <c r="AJ100" i="5"/>
  <c r="AI100" i="5"/>
  <c r="AS99" i="5"/>
  <c r="AR99" i="5"/>
  <c r="AQ99" i="5"/>
  <c r="AP99" i="5"/>
  <c r="AO99" i="5"/>
  <c r="AN99" i="5"/>
  <c r="AM99" i="5"/>
  <c r="AL99" i="5"/>
  <c r="AK99" i="5"/>
  <c r="AJ99" i="5"/>
  <c r="AI99" i="5"/>
  <c r="AS98" i="5"/>
  <c r="AR98" i="5"/>
  <c r="AQ98" i="5"/>
  <c r="AP98" i="5"/>
  <c r="AO98" i="5"/>
  <c r="AN98" i="5"/>
  <c r="AM98" i="5"/>
  <c r="AL98" i="5"/>
  <c r="AK98" i="5"/>
  <c r="AJ98" i="5"/>
  <c r="AI98" i="5"/>
  <c r="AS97" i="5"/>
  <c r="AR97" i="5"/>
  <c r="AQ97" i="5"/>
  <c r="AP97" i="5"/>
  <c r="AO97" i="5"/>
  <c r="AN97" i="5"/>
  <c r="AM97" i="5"/>
  <c r="AL97" i="5"/>
  <c r="AK97" i="5"/>
  <c r="AJ97" i="5"/>
  <c r="AI97" i="5"/>
  <c r="AS96" i="5"/>
  <c r="AR96" i="5"/>
  <c r="AQ96" i="5"/>
  <c r="AP96" i="5"/>
  <c r="AO96" i="5"/>
  <c r="AN96" i="5"/>
  <c r="AM96" i="5"/>
  <c r="AL96" i="5"/>
  <c r="AK96" i="5"/>
  <c r="AJ96" i="5"/>
  <c r="AI96" i="5"/>
  <c r="AS95" i="5"/>
  <c r="AR95" i="5"/>
  <c r="AQ95" i="5"/>
  <c r="AP95" i="5"/>
  <c r="AO95" i="5"/>
  <c r="AN95" i="5"/>
  <c r="AM95" i="5"/>
  <c r="AL95" i="5"/>
  <c r="AK95" i="5"/>
  <c r="AJ95" i="5"/>
  <c r="AI95" i="5"/>
  <c r="AS94" i="5"/>
  <c r="AR94" i="5"/>
  <c r="AQ94" i="5"/>
  <c r="AP94" i="5"/>
  <c r="AO94" i="5"/>
  <c r="AN94" i="5"/>
  <c r="AM94" i="5"/>
  <c r="AL94" i="5"/>
  <c r="AK94" i="5"/>
  <c r="AJ94" i="5"/>
  <c r="AI94" i="5"/>
  <c r="AS93" i="5"/>
  <c r="AR93" i="5"/>
  <c r="AQ93" i="5"/>
  <c r="AP93" i="5"/>
  <c r="AO93" i="5"/>
  <c r="AN93" i="5"/>
  <c r="AM93" i="5"/>
  <c r="AL93" i="5"/>
  <c r="AK93" i="5"/>
  <c r="AJ93" i="5"/>
  <c r="AI93" i="5"/>
  <c r="AS92" i="5"/>
  <c r="AR92" i="5"/>
  <c r="AQ92" i="5"/>
  <c r="AP92" i="5"/>
  <c r="AO92" i="5"/>
  <c r="AN92" i="5"/>
  <c r="AM92" i="5"/>
  <c r="AL92" i="5"/>
  <c r="AK92" i="5"/>
  <c r="AJ92" i="5"/>
  <c r="AI92" i="5"/>
  <c r="AS91" i="5"/>
  <c r="AR91" i="5"/>
  <c r="AQ91" i="5"/>
  <c r="AP91" i="5"/>
  <c r="AO91" i="5"/>
  <c r="AN91" i="5"/>
  <c r="AM91" i="5"/>
  <c r="AL91" i="5"/>
  <c r="AK91" i="5"/>
  <c r="AJ91" i="5"/>
  <c r="AI91" i="5"/>
  <c r="AS90" i="5"/>
  <c r="AR90" i="5"/>
  <c r="AQ90" i="5"/>
  <c r="AP90" i="5"/>
  <c r="AO90" i="5"/>
  <c r="AN90" i="5"/>
  <c r="AM90" i="5"/>
  <c r="AL90" i="5"/>
  <c r="AK90" i="5"/>
  <c r="AJ90" i="5"/>
  <c r="AI90" i="5"/>
  <c r="AS89" i="5"/>
  <c r="AR89" i="5"/>
  <c r="AQ89" i="5"/>
  <c r="AP89" i="5"/>
  <c r="AO89" i="5"/>
  <c r="AN89" i="5"/>
  <c r="AM89" i="5"/>
  <c r="AL89" i="5"/>
  <c r="AK89" i="5"/>
  <c r="AJ89" i="5"/>
  <c r="AI89" i="5"/>
  <c r="AS88" i="5"/>
  <c r="AR88" i="5"/>
  <c r="AQ88" i="5"/>
  <c r="AP88" i="5"/>
  <c r="AO88" i="5"/>
  <c r="AN88" i="5"/>
  <c r="AM88" i="5"/>
  <c r="AL88" i="5"/>
  <c r="AK88" i="5"/>
  <c r="AJ88" i="5"/>
  <c r="AI88" i="5"/>
  <c r="AS87" i="5"/>
  <c r="AR87" i="5"/>
  <c r="AQ87" i="5"/>
  <c r="AP87" i="5"/>
  <c r="AO87" i="5"/>
  <c r="AN87" i="5"/>
  <c r="AM87" i="5"/>
  <c r="AL87" i="5"/>
  <c r="AK87" i="5"/>
  <c r="AJ87" i="5"/>
  <c r="AI87" i="5"/>
  <c r="AS86" i="5"/>
  <c r="AR86" i="5"/>
  <c r="AQ86" i="5"/>
  <c r="AP86" i="5"/>
  <c r="AO86" i="5"/>
  <c r="AN86" i="5"/>
  <c r="AM86" i="5"/>
  <c r="AL86" i="5"/>
  <c r="AK86" i="5"/>
  <c r="AJ86" i="5"/>
  <c r="AI86" i="5"/>
  <c r="AS85" i="5"/>
  <c r="AR85" i="5"/>
  <c r="AQ85" i="5"/>
  <c r="AP85" i="5"/>
  <c r="AO85" i="5"/>
  <c r="AN85" i="5"/>
  <c r="AM85" i="5"/>
  <c r="AL85" i="5"/>
  <c r="AK85" i="5"/>
  <c r="AJ85" i="5"/>
  <c r="AI85" i="5"/>
  <c r="AS84" i="5"/>
  <c r="AR84" i="5"/>
  <c r="AQ84" i="5"/>
  <c r="AP84" i="5"/>
  <c r="AO84" i="5"/>
  <c r="AN84" i="5"/>
  <c r="AM84" i="5"/>
  <c r="AL84" i="5"/>
  <c r="AK84" i="5"/>
  <c r="AJ84" i="5"/>
  <c r="AI84" i="5"/>
  <c r="AS83" i="5"/>
  <c r="AR83" i="5"/>
  <c r="AQ83" i="5"/>
  <c r="AP83" i="5"/>
  <c r="AO83" i="5"/>
  <c r="AN83" i="5"/>
  <c r="AM83" i="5"/>
  <c r="AL83" i="5"/>
  <c r="AK83" i="5"/>
  <c r="AJ83" i="5"/>
  <c r="AI83" i="5"/>
  <c r="AS82" i="5"/>
  <c r="AR82" i="5"/>
  <c r="AQ82" i="5"/>
  <c r="AP82" i="5"/>
  <c r="AO82" i="5"/>
  <c r="AN82" i="5"/>
  <c r="AM82" i="5"/>
  <c r="AL82" i="5"/>
  <c r="AK82" i="5"/>
  <c r="AJ82" i="5"/>
  <c r="AI82" i="5"/>
  <c r="AS81" i="5"/>
  <c r="AR81" i="5"/>
  <c r="AQ81" i="5"/>
  <c r="AP81" i="5"/>
  <c r="AO81" i="5"/>
  <c r="AN81" i="5"/>
  <c r="AM81" i="5"/>
  <c r="AL81" i="5"/>
  <c r="AK81" i="5"/>
  <c r="AJ81" i="5"/>
  <c r="AI81" i="5"/>
  <c r="AS80" i="5"/>
  <c r="AR80" i="5"/>
  <c r="AQ80" i="5"/>
  <c r="AP80" i="5"/>
  <c r="AO80" i="5"/>
  <c r="AN80" i="5"/>
  <c r="AM80" i="5"/>
  <c r="AL80" i="5"/>
  <c r="AK80" i="5"/>
  <c r="AJ80" i="5"/>
  <c r="AI80" i="5"/>
  <c r="AS79" i="5"/>
  <c r="AR79" i="5"/>
  <c r="AQ79" i="5"/>
  <c r="AP79" i="5"/>
  <c r="AO79" i="5"/>
  <c r="AN79" i="5"/>
  <c r="AM79" i="5"/>
  <c r="AL79" i="5"/>
  <c r="AK79" i="5"/>
  <c r="AJ79" i="5"/>
  <c r="AI79" i="5"/>
  <c r="AS78" i="5"/>
  <c r="AR78" i="5"/>
  <c r="AQ78" i="5"/>
  <c r="AP78" i="5"/>
  <c r="AO78" i="5"/>
  <c r="AN78" i="5"/>
  <c r="AM78" i="5"/>
  <c r="AL78" i="5"/>
  <c r="AK78" i="5"/>
  <c r="AJ78" i="5"/>
  <c r="AI78" i="5"/>
  <c r="AS77" i="5"/>
  <c r="AR77" i="5"/>
  <c r="AQ77" i="5"/>
  <c r="AP77" i="5"/>
  <c r="AO77" i="5"/>
  <c r="AN77" i="5"/>
  <c r="AM77" i="5"/>
  <c r="AL77" i="5"/>
  <c r="AK77" i="5"/>
  <c r="AJ77" i="5"/>
  <c r="AI77" i="5"/>
  <c r="AS76" i="5"/>
  <c r="AR76" i="5"/>
  <c r="AQ76" i="5"/>
  <c r="AP76" i="5"/>
  <c r="AO76" i="5"/>
  <c r="AN76" i="5"/>
  <c r="AM76" i="5"/>
  <c r="AL76" i="5"/>
  <c r="AK76" i="5"/>
  <c r="AJ76" i="5"/>
  <c r="AI76" i="5"/>
  <c r="AS75" i="5"/>
  <c r="AR75" i="5"/>
  <c r="AQ75" i="5"/>
  <c r="AP75" i="5"/>
  <c r="AO75" i="5"/>
  <c r="AN75" i="5"/>
  <c r="AM75" i="5"/>
  <c r="AL75" i="5"/>
  <c r="AK75" i="5"/>
  <c r="AJ75" i="5"/>
  <c r="AI75" i="5"/>
  <c r="AS74" i="5"/>
  <c r="AR74" i="5"/>
  <c r="AQ74" i="5"/>
  <c r="AP74" i="5"/>
  <c r="AO74" i="5"/>
  <c r="AN74" i="5"/>
  <c r="AM74" i="5"/>
  <c r="AL74" i="5"/>
  <c r="AK74" i="5"/>
  <c r="AJ74" i="5"/>
  <c r="AI74" i="5"/>
  <c r="AS73" i="5"/>
  <c r="AR73" i="5"/>
  <c r="AQ73" i="5"/>
  <c r="AP73" i="5"/>
  <c r="AO73" i="5"/>
  <c r="AN73" i="5"/>
  <c r="AM73" i="5"/>
  <c r="AL73" i="5"/>
  <c r="AK73" i="5"/>
  <c r="AJ73" i="5"/>
  <c r="AI73" i="5"/>
  <c r="AS72" i="5"/>
  <c r="AR72" i="5"/>
  <c r="AQ72" i="5"/>
  <c r="AP72" i="5"/>
  <c r="AO72" i="5"/>
  <c r="AN72" i="5"/>
  <c r="AM72" i="5"/>
  <c r="AL72" i="5"/>
  <c r="AK72" i="5"/>
  <c r="AJ72" i="5"/>
  <c r="AI72" i="5"/>
  <c r="AS71" i="5"/>
  <c r="AR71" i="5"/>
  <c r="AQ71" i="5"/>
  <c r="AP71" i="5"/>
  <c r="AO71" i="5"/>
  <c r="AN71" i="5"/>
  <c r="AM71" i="5"/>
  <c r="AL71" i="5"/>
  <c r="AK71" i="5"/>
  <c r="AJ71" i="5"/>
  <c r="AI71" i="5"/>
  <c r="AS70" i="5"/>
  <c r="AR70" i="5"/>
  <c r="AQ70" i="5"/>
  <c r="AP70" i="5"/>
  <c r="AO70" i="5"/>
  <c r="AN70" i="5"/>
  <c r="AM70" i="5"/>
  <c r="AL70" i="5"/>
  <c r="AK70" i="5"/>
  <c r="AJ70" i="5"/>
  <c r="AI70" i="5"/>
  <c r="AS69" i="5"/>
  <c r="AR69" i="5"/>
  <c r="AQ69" i="5"/>
  <c r="AP69" i="5"/>
  <c r="AO69" i="5"/>
  <c r="AN69" i="5"/>
  <c r="AM69" i="5"/>
  <c r="AL69" i="5"/>
  <c r="AK69" i="5"/>
  <c r="AJ69" i="5"/>
  <c r="AI69" i="5"/>
  <c r="AS68" i="5"/>
  <c r="AR68" i="5"/>
  <c r="AQ68" i="5"/>
  <c r="AP68" i="5"/>
  <c r="AO68" i="5"/>
  <c r="AN68" i="5"/>
  <c r="AM68" i="5"/>
  <c r="AL68" i="5"/>
  <c r="AK68" i="5"/>
  <c r="AJ68" i="5"/>
  <c r="AI68" i="5"/>
  <c r="AS67" i="5"/>
  <c r="AR67" i="5"/>
  <c r="AQ67" i="5"/>
  <c r="AP67" i="5"/>
  <c r="AO67" i="5"/>
  <c r="AN67" i="5"/>
  <c r="AM67" i="5"/>
  <c r="AL67" i="5"/>
  <c r="AK67" i="5"/>
  <c r="AJ67" i="5"/>
  <c r="AI67" i="5"/>
  <c r="AS66" i="5"/>
  <c r="AR66" i="5"/>
  <c r="AQ66" i="5"/>
  <c r="AP66" i="5"/>
  <c r="AO66" i="5"/>
  <c r="AN66" i="5"/>
  <c r="AM66" i="5"/>
  <c r="AL66" i="5"/>
  <c r="AK66" i="5"/>
  <c r="AJ66" i="5"/>
  <c r="AI66" i="5"/>
  <c r="AS65" i="5"/>
  <c r="AR65" i="5"/>
  <c r="AQ65" i="5"/>
  <c r="AP65" i="5"/>
  <c r="AO65" i="5"/>
  <c r="AN65" i="5"/>
  <c r="AM65" i="5"/>
  <c r="AL65" i="5"/>
  <c r="AK65" i="5"/>
  <c r="AJ65" i="5"/>
  <c r="AI65" i="5"/>
  <c r="AS64" i="5"/>
  <c r="AR64" i="5"/>
  <c r="AQ64" i="5"/>
  <c r="AP64" i="5"/>
  <c r="AO64" i="5"/>
  <c r="AN64" i="5"/>
  <c r="AM64" i="5"/>
  <c r="AL64" i="5"/>
  <c r="AK64" i="5"/>
  <c r="AJ64" i="5"/>
  <c r="AI64" i="5"/>
  <c r="AS63" i="5"/>
  <c r="AR63" i="5"/>
  <c r="AQ63" i="5"/>
  <c r="AP63" i="5"/>
  <c r="AO63" i="5"/>
  <c r="AN63" i="5"/>
  <c r="AM63" i="5"/>
  <c r="AL63" i="5"/>
  <c r="AK63" i="5"/>
  <c r="AJ63" i="5"/>
  <c r="AI63" i="5"/>
  <c r="AS62" i="5"/>
  <c r="AR62" i="5"/>
  <c r="AQ62" i="5"/>
  <c r="AP62" i="5"/>
  <c r="AO62" i="5"/>
  <c r="AN62" i="5"/>
  <c r="AM62" i="5"/>
  <c r="AL62" i="5"/>
  <c r="AK62" i="5"/>
  <c r="AJ62" i="5"/>
  <c r="AI62" i="5"/>
  <c r="AS61" i="5"/>
  <c r="AR61" i="5"/>
  <c r="AQ61" i="5"/>
  <c r="AP61" i="5"/>
  <c r="AO61" i="5"/>
  <c r="AN61" i="5"/>
  <c r="AM61" i="5"/>
  <c r="AL61" i="5"/>
  <c r="AK61" i="5"/>
  <c r="AJ61" i="5"/>
  <c r="AI61" i="5"/>
  <c r="AS60" i="5"/>
  <c r="AR60" i="5"/>
  <c r="AQ60" i="5"/>
  <c r="AP60" i="5"/>
  <c r="AO60" i="5"/>
  <c r="AN60" i="5"/>
  <c r="AM60" i="5"/>
  <c r="AL60" i="5"/>
  <c r="AK60" i="5"/>
  <c r="AJ60" i="5"/>
  <c r="AI60" i="5"/>
  <c r="AS59" i="5"/>
  <c r="AR59" i="5"/>
  <c r="AQ59" i="5"/>
  <c r="AP59" i="5"/>
  <c r="AO59" i="5"/>
  <c r="AN59" i="5"/>
  <c r="AM59" i="5"/>
  <c r="AL59" i="5"/>
  <c r="AK59" i="5"/>
  <c r="AJ59" i="5"/>
  <c r="AI59" i="5"/>
  <c r="AS58" i="5"/>
  <c r="AR58" i="5"/>
  <c r="AQ58" i="5"/>
  <c r="AP58" i="5"/>
  <c r="AO58" i="5"/>
  <c r="AN58" i="5"/>
  <c r="AM58" i="5"/>
  <c r="AL58" i="5"/>
  <c r="AK58" i="5"/>
  <c r="AJ58" i="5"/>
  <c r="AI58" i="5"/>
  <c r="AS57" i="5"/>
  <c r="AR57" i="5"/>
  <c r="AQ57" i="5"/>
  <c r="AP57" i="5"/>
  <c r="AO57" i="5"/>
  <c r="AN57" i="5"/>
  <c r="AM57" i="5"/>
  <c r="AL57" i="5"/>
  <c r="AK57" i="5"/>
  <c r="AJ57" i="5"/>
  <c r="AI57" i="5"/>
  <c r="AS56" i="5"/>
  <c r="AR56" i="5"/>
  <c r="AQ56" i="5"/>
  <c r="AP56" i="5"/>
  <c r="AO56" i="5"/>
  <c r="AN56" i="5"/>
  <c r="AM56" i="5"/>
  <c r="AL56" i="5"/>
  <c r="AK56" i="5"/>
  <c r="AJ56" i="5"/>
  <c r="AI56" i="5"/>
  <c r="AS55" i="5"/>
  <c r="AR55" i="5"/>
  <c r="AQ55" i="5"/>
  <c r="AP55" i="5"/>
  <c r="AO55" i="5"/>
  <c r="AN55" i="5"/>
  <c r="AM55" i="5"/>
  <c r="AL55" i="5"/>
  <c r="AK55" i="5"/>
  <c r="AJ55" i="5"/>
  <c r="AI55" i="5"/>
  <c r="AS54" i="5"/>
  <c r="AR54" i="5"/>
  <c r="AQ54" i="5"/>
  <c r="AP54" i="5"/>
  <c r="AO54" i="5"/>
  <c r="AN54" i="5"/>
  <c r="AM54" i="5"/>
  <c r="AL54" i="5"/>
  <c r="AK54" i="5"/>
  <c r="AJ54" i="5"/>
  <c r="AI54" i="5"/>
  <c r="AS53" i="5"/>
  <c r="AR53" i="5"/>
  <c r="AQ53" i="5"/>
  <c r="AP53" i="5"/>
  <c r="AO53" i="5"/>
  <c r="AN53" i="5"/>
  <c r="AM53" i="5"/>
  <c r="AL53" i="5"/>
  <c r="AK53" i="5"/>
  <c r="AJ53" i="5"/>
  <c r="AI53" i="5"/>
  <c r="AS52" i="5"/>
  <c r="AR52" i="5"/>
  <c r="AQ52" i="5"/>
  <c r="AP52" i="5"/>
  <c r="AO52" i="5"/>
  <c r="AN52" i="5"/>
  <c r="AM52" i="5"/>
  <c r="AL52" i="5"/>
  <c r="AK52" i="5"/>
  <c r="AJ52" i="5"/>
  <c r="AI52" i="5"/>
  <c r="AS51" i="5"/>
  <c r="AR51" i="5"/>
  <c r="AQ51" i="5"/>
  <c r="AP51" i="5"/>
  <c r="AO51" i="5"/>
  <c r="AN51" i="5"/>
  <c r="AM51" i="5"/>
  <c r="AL51" i="5"/>
  <c r="AK51" i="5"/>
  <c r="AJ51" i="5"/>
  <c r="AI51" i="5"/>
  <c r="AS50" i="5"/>
  <c r="AR50" i="5"/>
  <c r="AQ50" i="5"/>
  <c r="AP50" i="5"/>
  <c r="AO50" i="5"/>
  <c r="AN50" i="5"/>
  <c r="AM50" i="5"/>
  <c r="AL50" i="5"/>
  <c r="AK50" i="5"/>
  <c r="AJ50" i="5"/>
  <c r="AI50" i="5"/>
  <c r="AS49" i="5"/>
  <c r="AR49" i="5"/>
  <c r="AQ49" i="5"/>
  <c r="AP49" i="5"/>
  <c r="AO49" i="5"/>
  <c r="AN49" i="5"/>
  <c r="AM49" i="5"/>
  <c r="AL49" i="5"/>
  <c r="AK49" i="5"/>
  <c r="AJ49" i="5"/>
  <c r="AI49" i="5"/>
  <c r="AS48" i="5"/>
  <c r="AR48" i="5"/>
  <c r="AQ48" i="5"/>
  <c r="AP48" i="5"/>
  <c r="AO48" i="5"/>
  <c r="AN48" i="5"/>
  <c r="AM48" i="5"/>
  <c r="AL48" i="5"/>
  <c r="AK48" i="5"/>
  <c r="AJ48" i="5"/>
  <c r="AI48" i="5"/>
  <c r="AS47" i="5"/>
  <c r="AR47" i="5"/>
  <c r="AQ47" i="5"/>
  <c r="AP47" i="5"/>
  <c r="AO47" i="5"/>
  <c r="AN47" i="5"/>
  <c r="AM47" i="5"/>
  <c r="AL47" i="5"/>
  <c r="AK47" i="5"/>
  <c r="AJ47" i="5"/>
  <c r="AI47" i="5"/>
  <c r="AS46" i="5"/>
  <c r="AR46" i="5"/>
  <c r="AQ46" i="5"/>
  <c r="AP46" i="5"/>
  <c r="AO46" i="5"/>
  <c r="AN46" i="5"/>
  <c r="AM46" i="5"/>
  <c r="AL46" i="5"/>
  <c r="AK46" i="5"/>
  <c r="AJ46" i="5"/>
  <c r="AI46" i="5"/>
  <c r="AS45" i="5"/>
  <c r="AR45" i="5"/>
  <c r="AQ45" i="5"/>
  <c r="AP45" i="5"/>
  <c r="AO45" i="5"/>
  <c r="AN45" i="5"/>
  <c r="AM45" i="5"/>
  <c r="AL45" i="5"/>
  <c r="AK45" i="5"/>
  <c r="AJ45" i="5"/>
  <c r="AI45" i="5"/>
  <c r="AS44" i="5"/>
  <c r="AR44" i="5"/>
  <c r="AQ44" i="5"/>
  <c r="AP44" i="5"/>
  <c r="AO44" i="5"/>
  <c r="AN44" i="5"/>
  <c r="AM44" i="5"/>
  <c r="AL44" i="5"/>
  <c r="AK44" i="5"/>
  <c r="AJ44" i="5"/>
  <c r="AI44" i="5"/>
  <c r="AS43" i="5"/>
  <c r="AR43" i="5"/>
  <c r="AQ43" i="5"/>
  <c r="AP43" i="5"/>
  <c r="AO43" i="5"/>
  <c r="AN43" i="5"/>
  <c r="AM43" i="5"/>
  <c r="AL43" i="5"/>
  <c r="AK43" i="5"/>
  <c r="AJ43" i="5"/>
  <c r="AI43" i="5"/>
  <c r="AS42" i="5"/>
  <c r="AR42" i="5"/>
  <c r="AQ42" i="5"/>
  <c r="AP42" i="5"/>
  <c r="AO42" i="5"/>
  <c r="AN42" i="5"/>
  <c r="AM42" i="5"/>
  <c r="AL42" i="5"/>
  <c r="AK42" i="5"/>
  <c r="AJ42" i="5"/>
  <c r="AI42" i="5"/>
  <c r="AS41" i="5"/>
  <c r="AR41" i="5"/>
  <c r="AQ41" i="5"/>
  <c r="AP41" i="5"/>
  <c r="AO41" i="5"/>
  <c r="AN41" i="5"/>
  <c r="AM41" i="5"/>
  <c r="AL41" i="5"/>
  <c r="AK41" i="5"/>
  <c r="AJ41" i="5"/>
  <c r="AI41" i="5"/>
  <c r="AS40" i="5"/>
  <c r="AR40" i="5"/>
  <c r="AQ40" i="5"/>
  <c r="AP40" i="5"/>
  <c r="AO40" i="5"/>
  <c r="AN40" i="5"/>
  <c r="AM40" i="5"/>
  <c r="AL40" i="5"/>
  <c r="AK40" i="5"/>
  <c r="AJ40" i="5"/>
  <c r="AI40" i="5"/>
  <c r="AS39" i="5"/>
  <c r="AR39" i="5"/>
  <c r="AQ39" i="5"/>
  <c r="AP39" i="5"/>
  <c r="AO39" i="5"/>
  <c r="AN39" i="5"/>
  <c r="AM39" i="5"/>
  <c r="AL39" i="5"/>
  <c r="AK39" i="5"/>
  <c r="AJ39" i="5"/>
  <c r="AI39" i="5"/>
  <c r="AS38" i="5"/>
  <c r="AR38" i="5"/>
  <c r="AQ38" i="5"/>
  <c r="AP38" i="5"/>
  <c r="AO38" i="5"/>
  <c r="AN38" i="5"/>
  <c r="AM38" i="5"/>
  <c r="AL38" i="5"/>
  <c r="AK38" i="5"/>
  <c r="AJ38" i="5"/>
  <c r="AI38" i="5"/>
  <c r="AS37" i="5"/>
  <c r="AR37" i="5"/>
  <c r="AQ37" i="5"/>
  <c r="AP37" i="5"/>
  <c r="AO37" i="5"/>
  <c r="AN37" i="5"/>
  <c r="AM37" i="5"/>
  <c r="AL37" i="5"/>
  <c r="AK37" i="5"/>
  <c r="AJ37" i="5"/>
  <c r="AI37" i="5"/>
  <c r="AS36" i="5"/>
  <c r="AR36" i="5"/>
  <c r="AQ36" i="5"/>
  <c r="AP36" i="5"/>
  <c r="AO36" i="5"/>
  <c r="AN36" i="5"/>
  <c r="AM36" i="5"/>
  <c r="AL36" i="5"/>
  <c r="AK36" i="5"/>
  <c r="AJ36" i="5"/>
  <c r="AI36" i="5"/>
  <c r="AS35" i="5"/>
  <c r="AR35" i="5"/>
  <c r="AQ35" i="5"/>
  <c r="AP35" i="5"/>
  <c r="AO35" i="5"/>
  <c r="AN35" i="5"/>
  <c r="AM35" i="5"/>
  <c r="AL35" i="5"/>
  <c r="AK35" i="5"/>
  <c r="AJ35" i="5"/>
  <c r="AI35" i="5"/>
  <c r="AS34" i="5"/>
  <c r="AR34" i="5"/>
  <c r="AQ34" i="5"/>
  <c r="AP34" i="5"/>
  <c r="AO34" i="5"/>
  <c r="AN34" i="5"/>
  <c r="AM34" i="5"/>
  <c r="AL34" i="5"/>
  <c r="AK34" i="5"/>
  <c r="AJ34" i="5"/>
  <c r="AI34" i="5"/>
  <c r="AS33" i="5"/>
  <c r="AR33" i="5"/>
  <c r="AQ33" i="5"/>
  <c r="AP33" i="5"/>
  <c r="AO33" i="5"/>
  <c r="AN33" i="5"/>
  <c r="AM33" i="5"/>
  <c r="AL33" i="5"/>
  <c r="AK33" i="5"/>
  <c r="AJ33" i="5"/>
  <c r="AI33" i="5"/>
  <c r="AS32" i="5"/>
  <c r="AR32" i="5"/>
  <c r="AQ32" i="5"/>
  <c r="AP32" i="5"/>
  <c r="AO32" i="5"/>
  <c r="AN32" i="5"/>
  <c r="AM32" i="5"/>
  <c r="AL32" i="5"/>
  <c r="AK32" i="5"/>
  <c r="AJ32" i="5"/>
  <c r="AI32" i="5"/>
  <c r="AS31" i="5"/>
  <c r="AR31" i="5"/>
  <c r="AQ31" i="5"/>
  <c r="AP31" i="5"/>
  <c r="AO31" i="5"/>
  <c r="AN31" i="5"/>
  <c r="AM31" i="5"/>
  <c r="AL31" i="5"/>
  <c r="AK31" i="5"/>
  <c r="AJ31" i="5"/>
  <c r="AI31" i="5"/>
  <c r="AS30" i="5"/>
  <c r="AR30" i="5"/>
  <c r="AQ30" i="5"/>
  <c r="AP30" i="5"/>
  <c r="AO30" i="5"/>
  <c r="AN30" i="5"/>
  <c r="AM30" i="5"/>
  <c r="AL30" i="5"/>
  <c r="AK30" i="5"/>
  <c r="AJ30" i="5"/>
  <c r="AI30" i="5"/>
  <c r="AS29" i="5"/>
  <c r="AR29" i="5"/>
  <c r="AQ29" i="5"/>
  <c r="AP29" i="5"/>
  <c r="AO29" i="5"/>
  <c r="AN29" i="5"/>
  <c r="AM29" i="5"/>
  <c r="AL29" i="5"/>
  <c r="AK29" i="5"/>
  <c r="AJ29" i="5"/>
  <c r="AI29" i="5"/>
  <c r="AS28" i="5"/>
  <c r="AR28" i="5"/>
  <c r="AQ28" i="5"/>
  <c r="AP28" i="5"/>
  <c r="AO28" i="5"/>
  <c r="AN28" i="5"/>
  <c r="AM28" i="5"/>
  <c r="AL28" i="5"/>
  <c r="AK28" i="5"/>
  <c r="AJ28" i="5"/>
  <c r="AI28" i="5"/>
  <c r="AS27" i="5"/>
  <c r="AR27" i="5"/>
  <c r="AQ27" i="5"/>
  <c r="AP27" i="5"/>
  <c r="AO27" i="5"/>
  <c r="AN27" i="5"/>
  <c r="AM27" i="5"/>
  <c r="AL27" i="5"/>
  <c r="AK27" i="5"/>
  <c r="AJ27" i="5"/>
  <c r="AI27" i="5"/>
  <c r="AS26" i="5"/>
  <c r="AR26" i="5"/>
  <c r="AQ26" i="5"/>
  <c r="AP26" i="5"/>
  <c r="AO26" i="5"/>
  <c r="AN26" i="5"/>
  <c r="AM26" i="5"/>
  <c r="AL26" i="5"/>
  <c r="AK26" i="5"/>
  <c r="AJ26" i="5"/>
  <c r="AI26" i="5"/>
  <c r="AS25" i="5"/>
  <c r="AR25" i="5"/>
  <c r="AQ25" i="5"/>
  <c r="AP25" i="5"/>
  <c r="AO25" i="5"/>
  <c r="AN25" i="5"/>
  <c r="AM25" i="5"/>
  <c r="AL25" i="5"/>
  <c r="AK25" i="5"/>
  <c r="AJ25" i="5"/>
  <c r="AI25" i="5"/>
  <c r="AS24" i="5"/>
  <c r="AR24" i="5"/>
  <c r="AQ24" i="5"/>
  <c r="AP24" i="5"/>
  <c r="AO24" i="5"/>
  <c r="AN24" i="5"/>
  <c r="AM24" i="5"/>
  <c r="AL24" i="5"/>
  <c r="AK24" i="5"/>
  <c r="AJ24" i="5"/>
  <c r="AI24" i="5"/>
  <c r="AS23" i="5"/>
  <c r="AR23" i="5"/>
  <c r="AQ23" i="5"/>
  <c r="AP23" i="5"/>
  <c r="AO23" i="5"/>
  <c r="AN23" i="5"/>
  <c r="AM23" i="5"/>
  <c r="AL23" i="5"/>
  <c r="AK23" i="5"/>
  <c r="AJ23" i="5"/>
  <c r="AI23" i="5"/>
  <c r="AS22" i="5"/>
  <c r="AR22" i="5"/>
  <c r="AQ22" i="5"/>
  <c r="AP22" i="5"/>
  <c r="AO22" i="5"/>
  <c r="AN22" i="5"/>
  <c r="AM22" i="5"/>
  <c r="AL22" i="5"/>
  <c r="AK22" i="5"/>
  <c r="AJ22" i="5"/>
  <c r="AI22" i="5"/>
  <c r="AS21" i="5"/>
  <c r="AR21" i="5"/>
  <c r="AQ21" i="5"/>
  <c r="AP21" i="5"/>
  <c r="AO21" i="5"/>
  <c r="AN21" i="5"/>
  <c r="AM21" i="5"/>
  <c r="AL21" i="5"/>
  <c r="AK21" i="5"/>
  <c r="AJ21" i="5"/>
  <c r="AI21" i="5"/>
  <c r="AS20" i="5"/>
  <c r="AR20" i="5"/>
  <c r="AQ20" i="5"/>
  <c r="AP20" i="5"/>
  <c r="AO20" i="5"/>
  <c r="AN20" i="5"/>
  <c r="AM20" i="5"/>
  <c r="AL20" i="5"/>
  <c r="AK20" i="5"/>
  <c r="AJ20" i="5"/>
  <c r="AI20" i="5"/>
  <c r="AS19" i="5"/>
  <c r="AR19" i="5"/>
  <c r="AQ19" i="5"/>
  <c r="AP19" i="5"/>
  <c r="AO19" i="5"/>
  <c r="AN19" i="5"/>
  <c r="AM19" i="5"/>
  <c r="AL19" i="5"/>
  <c r="AK19" i="5"/>
  <c r="AJ19" i="5"/>
  <c r="AI19" i="5"/>
  <c r="AS18" i="5"/>
  <c r="AR18" i="5"/>
  <c r="AQ18" i="5"/>
  <c r="AP18" i="5"/>
  <c r="AO18" i="5"/>
  <c r="AN18" i="5"/>
  <c r="AM18" i="5"/>
  <c r="AL18" i="5"/>
  <c r="AK18" i="5"/>
  <c r="AJ18" i="5"/>
  <c r="AI18" i="5"/>
  <c r="AS17" i="5"/>
  <c r="AR17" i="5"/>
  <c r="AQ17" i="5"/>
  <c r="AP17" i="5"/>
  <c r="AO17" i="5"/>
  <c r="AN17" i="5"/>
  <c r="AM17" i="5"/>
  <c r="AL17" i="5"/>
  <c r="AK17" i="5"/>
  <c r="AJ17" i="5"/>
  <c r="AI17" i="5"/>
  <c r="AS16" i="5"/>
  <c r="AR16" i="5"/>
  <c r="AQ16" i="5"/>
  <c r="AP16" i="5"/>
  <c r="AO16" i="5"/>
  <c r="AN16" i="5"/>
  <c r="AM16" i="5"/>
  <c r="AL16" i="5"/>
  <c r="AK16" i="5"/>
  <c r="AJ16" i="5"/>
  <c r="AI16" i="5"/>
  <c r="AS15" i="5"/>
  <c r="AR15" i="5"/>
  <c r="AQ15" i="5"/>
  <c r="AP15" i="5"/>
  <c r="AO15" i="5"/>
  <c r="AN15" i="5"/>
  <c r="AM15" i="5"/>
  <c r="AL15" i="5"/>
  <c r="AK15" i="5"/>
  <c r="AJ15" i="5"/>
  <c r="AI15" i="5"/>
  <c r="AS14" i="5"/>
  <c r="AR14" i="5"/>
  <c r="AQ14" i="5"/>
  <c r="AP14" i="5"/>
  <c r="AO14" i="5"/>
  <c r="AN14" i="5"/>
  <c r="AM14" i="5"/>
  <c r="AL14" i="5"/>
  <c r="AK14" i="5"/>
  <c r="AJ14" i="5"/>
  <c r="AI14" i="5"/>
  <c r="AS13" i="5"/>
  <c r="AR13" i="5"/>
  <c r="AQ13" i="5"/>
  <c r="AP13" i="5"/>
  <c r="AO13" i="5"/>
  <c r="AN13" i="5"/>
  <c r="AM13" i="5"/>
  <c r="AL13" i="5"/>
  <c r="AK13" i="5"/>
  <c r="AJ13" i="5"/>
  <c r="AI13" i="5"/>
  <c r="AS12" i="5"/>
  <c r="AR12" i="5"/>
  <c r="AQ12" i="5"/>
  <c r="AP12" i="5"/>
  <c r="AO12" i="5"/>
  <c r="AN12" i="5"/>
  <c r="AM12" i="5"/>
  <c r="AL12" i="5"/>
  <c r="AK12" i="5"/>
  <c r="AJ12" i="5"/>
  <c r="AI12" i="5"/>
  <c r="AS11" i="5"/>
  <c r="AR11" i="5"/>
  <c r="AQ11" i="5"/>
  <c r="AP11" i="5"/>
  <c r="AO11" i="5"/>
  <c r="AN11" i="5"/>
  <c r="AM11" i="5"/>
  <c r="AL11" i="5"/>
  <c r="AK11" i="5"/>
  <c r="AJ11" i="5"/>
  <c r="AI11" i="5"/>
  <c r="AS10" i="5"/>
  <c r="AR10" i="5"/>
  <c r="AQ10" i="5"/>
  <c r="AP10" i="5"/>
  <c r="AO10" i="5"/>
  <c r="AN10" i="5"/>
  <c r="AM10" i="5"/>
  <c r="AL10" i="5"/>
  <c r="AK10" i="5"/>
  <c r="AJ10" i="5"/>
  <c r="AI10" i="5"/>
  <c r="AS9" i="5"/>
  <c r="AR9" i="5"/>
  <c r="AQ9" i="5"/>
  <c r="AP9" i="5"/>
  <c r="AO9" i="5"/>
  <c r="AN9" i="5"/>
  <c r="AM9" i="5"/>
  <c r="AL9" i="5"/>
  <c r="AK9" i="5"/>
  <c r="AJ9" i="5"/>
  <c r="AI9" i="5"/>
  <c r="AS8" i="5"/>
  <c r="AR8" i="5"/>
  <c r="AQ8" i="5"/>
  <c r="AP8" i="5"/>
  <c r="AO8" i="5"/>
  <c r="AN8" i="5"/>
  <c r="AM8" i="5"/>
  <c r="AL8" i="5"/>
  <c r="AK8" i="5"/>
  <c r="AJ8" i="5"/>
  <c r="AI8" i="5"/>
  <c r="AS7" i="5"/>
  <c r="AR7" i="5"/>
  <c r="AQ7" i="5"/>
  <c r="AP7" i="5"/>
  <c r="AO7" i="5"/>
  <c r="AN7" i="5"/>
  <c r="AM7" i="5"/>
  <c r="AL7" i="5"/>
  <c r="AK7" i="5"/>
  <c r="AJ7" i="5"/>
  <c r="AI7" i="5"/>
  <c r="AS6" i="5"/>
  <c r="AR6" i="5"/>
  <c r="AQ6" i="5"/>
  <c r="AP6" i="5"/>
  <c r="AO6" i="5"/>
  <c r="AN6" i="5"/>
  <c r="AM6" i="5"/>
  <c r="AL6" i="5"/>
  <c r="AK6" i="5"/>
  <c r="AJ6" i="5"/>
  <c r="AI6" i="5"/>
  <c r="AS5" i="5"/>
  <c r="AR5" i="5"/>
  <c r="AQ5" i="5"/>
  <c r="AP5" i="5"/>
  <c r="AO5" i="5"/>
  <c r="AN5" i="5"/>
  <c r="AM5" i="5"/>
  <c r="AL5" i="5"/>
  <c r="AK5" i="5"/>
  <c r="AJ5" i="5"/>
  <c r="AI5" i="5"/>
  <c r="AS4" i="5"/>
  <c r="AR4" i="5"/>
  <c r="AQ4" i="5"/>
  <c r="AP4" i="5"/>
  <c r="AO4" i="5"/>
  <c r="AN4" i="5"/>
  <c r="AM4" i="5"/>
  <c r="AL4" i="5"/>
  <c r="AK4" i="5"/>
  <c r="AJ4" i="5"/>
  <c r="AI4" i="5"/>
  <c r="AS3" i="5"/>
  <c r="AR3" i="5"/>
  <c r="AQ3" i="5"/>
  <c r="AP3" i="5"/>
  <c r="AO3" i="5"/>
  <c r="AN3" i="5"/>
  <c r="AM3" i="5"/>
  <c r="AL3" i="5"/>
  <c r="AK3" i="5"/>
  <c r="AJ3" i="5"/>
  <c r="AI3" i="5"/>
  <c r="AS2" i="5"/>
  <c r="AR2" i="5"/>
  <c r="AQ2" i="5"/>
  <c r="AP2" i="5"/>
  <c r="AO2" i="5"/>
  <c r="AN2" i="5"/>
  <c r="AM2" i="5"/>
  <c r="AL2" i="5"/>
  <c r="AK2" i="5"/>
  <c r="AJ2" i="5"/>
  <c r="AI2" i="5"/>
  <c r="AS520" i="4"/>
  <c r="AR520" i="4"/>
  <c r="AQ520" i="4"/>
  <c r="AP520" i="4"/>
  <c r="AO520" i="4"/>
  <c r="AN520" i="4"/>
  <c r="AM520" i="4"/>
  <c r="AL520" i="4"/>
  <c r="AK520" i="4"/>
  <c r="AJ520" i="4"/>
  <c r="AI520" i="4"/>
  <c r="AS519" i="4"/>
  <c r="AR519" i="4"/>
  <c r="AQ519" i="4"/>
  <c r="AP519" i="4"/>
  <c r="AO519" i="4"/>
  <c r="AN519" i="4"/>
  <c r="AM519" i="4"/>
  <c r="AL519" i="4"/>
  <c r="AK519" i="4"/>
  <c r="AJ519" i="4"/>
  <c r="AI519" i="4"/>
  <c r="AS518" i="4"/>
  <c r="AR518" i="4"/>
  <c r="AQ518" i="4"/>
  <c r="AP518" i="4"/>
  <c r="AO518" i="4"/>
  <c r="AN518" i="4"/>
  <c r="AM518" i="4"/>
  <c r="AL518" i="4"/>
  <c r="AK518" i="4"/>
  <c r="AJ518" i="4"/>
  <c r="AI518" i="4"/>
  <c r="AS517" i="4"/>
  <c r="AR517" i="4"/>
  <c r="AQ517" i="4"/>
  <c r="AP517" i="4"/>
  <c r="AO517" i="4"/>
  <c r="AN517" i="4"/>
  <c r="AM517" i="4"/>
  <c r="AL517" i="4"/>
  <c r="AK517" i="4"/>
  <c r="AJ517" i="4"/>
  <c r="AI517" i="4"/>
  <c r="AS516" i="4"/>
  <c r="AR516" i="4"/>
  <c r="AQ516" i="4"/>
  <c r="AP516" i="4"/>
  <c r="AO516" i="4"/>
  <c r="AN516" i="4"/>
  <c r="AM516" i="4"/>
  <c r="AL516" i="4"/>
  <c r="AK516" i="4"/>
  <c r="AJ516" i="4"/>
  <c r="AI516" i="4"/>
  <c r="AS515" i="4"/>
  <c r="AR515" i="4"/>
  <c r="AQ515" i="4"/>
  <c r="AP515" i="4"/>
  <c r="AO515" i="4"/>
  <c r="AN515" i="4"/>
  <c r="AM515" i="4"/>
  <c r="AL515" i="4"/>
  <c r="AK515" i="4"/>
  <c r="AJ515" i="4"/>
  <c r="AI515" i="4"/>
  <c r="AS514" i="4"/>
  <c r="AR514" i="4"/>
  <c r="AQ514" i="4"/>
  <c r="AP514" i="4"/>
  <c r="AO514" i="4"/>
  <c r="AN514" i="4"/>
  <c r="AM514" i="4"/>
  <c r="AL514" i="4"/>
  <c r="AK514" i="4"/>
  <c r="AJ514" i="4"/>
  <c r="AI514" i="4"/>
  <c r="AS513" i="4"/>
  <c r="AR513" i="4"/>
  <c r="AQ513" i="4"/>
  <c r="AP513" i="4"/>
  <c r="AO513" i="4"/>
  <c r="AN513" i="4"/>
  <c r="AM513" i="4"/>
  <c r="AL513" i="4"/>
  <c r="AK513" i="4"/>
  <c r="AJ513" i="4"/>
  <c r="AI513" i="4"/>
  <c r="AS512" i="4"/>
  <c r="AR512" i="4"/>
  <c r="AQ512" i="4"/>
  <c r="AP512" i="4"/>
  <c r="AO512" i="4"/>
  <c r="AN512" i="4"/>
  <c r="AM512" i="4"/>
  <c r="AL512" i="4"/>
  <c r="AK512" i="4"/>
  <c r="AJ512" i="4"/>
  <c r="AI512" i="4"/>
  <c r="AS511" i="4"/>
  <c r="AR511" i="4"/>
  <c r="AQ511" i="4"/>
  <c r="AP511" i="4"/>
  <c r="AO511" i="4"/>
  <c r="AN511" i="4"/>
  <c r="AM511" i="4"/>
  <c r="AL511" i="4"/>
  <c r="AK511" i="4"/>
  <c r="AJ511" i="4"/>
  <c r="AI511" i="4"/>
  <c r="AS510" i="4"/>
  <c r="AR510" i="4"/>
  <c r="AQ510" i="4"/>
  <c r="AP510" i="4"/>
  <c r="AO510" i="4"/>
  <c r="AN510" i="4"/>
  <c r="AM510" i="4"/>
  <c r="AL510" i="4"/>
  <c r="AK510" i="4"/>
  <c r="AJ510" i="4"/>
  <c r="AI510" i="4"/>
  <c r="AS509" i="4"/>
  <c r="AR509" i="4"/>
  <c r="AQ509" i="4"/>
  <c r="AP509" i="4"/>
  <c r="AO509" i="4"/>
  <c r="AN509" i="4"/>
  <c r="AM509" i="4"/>
  <c r="AL509" i="4"/>
  <c r="AK509" i="4"/>
  <c r="AJ509" i="4"/>
  <c r="AI509" i="4"/>
  <c r="AS508" i="4"/>
  <c r="AR508" i="4"/>
  <c r="AQ508" i="4"/>
  <c r="AP508" i="4"/>
  <c r="AO508" i="4"/>
  <c r="AN508" i="4"/>
  <c r="AM508" i="4"/>
  <c r="AL508" i="4"/>
  <c r="AK508" i="4"/>
  <c r="AJ508" i="4"/>
  <c r="AI508" i="4"/>
  <c r="AS507" i="4"/>
  <c r="AR507" i="4"/>
  <c r="AQ507" i="4"/>
  <c r="AP507" i="4"/>
  <c r="AO507" i="4"/>
  <c r="AN507" i="4"/>
  <c r="AM507" i="4"/>
  <c r="AL507" i="4"/>
  <c r="AK507" i="4"/>
  <c r="AJ507" i="4"/>
  <c r="AI507" i="4"/>
  <c r="AS506" i="4"/>
  <c r="AR506" i="4"/>
  <c r="AQ506" i="4"/>
  <c r="AP506" i="4"/>
  <c r="AO506" i="4"/>
  <c r="AN506" i="4"/>
  <c r="AM506" i="4"/>
  <c r="AL506" i="4"/>
  <c r="AK506" i="4"/>
  <c r="AJ506" i="4"/>
  <c r="AI506" i="4"/>
  <c r="AS505" i="4"/>
  <c r="AR505" i="4"/>
  <c r="AQ505" i="4"/>
  <c r="AP505" i="4"/>
  <c r="AO505" i="4"/>
  <c r="AN505" i="4"/>
  <c r="AM505" i="4"/>
  <c r="AL505" i="4"/>
  <c r="AK505" i="4"/>
  <c r="AJ505" i="4"/>
  <c r="AI505" i="4"/>
  <c r="AS504" i="4"/>
  <c r="AR504" i="4"/>
  <c r="AQ504" i="4"/>
  <c r="AP504" i="4"/>
  <c r="AO504" i="4"/>
  <c r="AN504" i="4"/>
  <c r="AM504" i="4"/>
  <c r="AL504" i="4"/>
  <c r="AK504" i="4"/>
  <c r="AJ504" i="4"/>
  <c r="AI504" i="4"/>
  <c r="AS503" i="4"/>
  <c r="AR503" i="4"/>
  <c r="AQ503" i="4"/>
  <c r="AP503" i="4"/>
  <c r="AO503" i="4"/>
  <c r="AN503" i="4"/>
  <c r="AM503" i="4"/>
  <c r="AL503" i="4"/>
  <c r="AK503" i="4"/>
  <c r="AJ503" i="4"/>
  <c r="AI503" i="4"/>
  <c r="AS502" i="4"/>
  <c r="AR502" i="4"/>
  <c r="AQ502" i="4"/>
  <c r="AP502" i="4"/>
  <c r="AO502" i="4"/>
  <c r="AN502" i="4"/>
  <c r="AM502" i="4"/>
  <c r="AL502" i="4"/>
  <c r="AK502" i="4"/>
  <c r="AJ502" i="4"/>
  <c r="AI502" i="4"/>
  <c r="AS501" i="4"/>
  <c r="AR501" i="4"/>
  <c r="AQ501" i="4"/>
  <c r="AP501" i="4"/>
  <c r="AO501" i="4"/>
  <c r="AN501" i="4"/>
  <c r="AM501" i="4"/>
  <c r="AL501" i="4"/>
  <c r="AK501" i="4"/>
  <c r="AJ501" i="4"/>
  <c r="AI501" i="4"/>
  <c r="AS500" i="4"/>
  <c r="AR500" i="4"/>
  <c r="AQ500" i="4"/>
  <c r="AP500" i="4"/>
  <c r="AO500" i="4"/>
  <c r="AN500" i="4"/>
  <c r="AM500" i="4"/>
  <c r="AL500" i="4"/>
  <c r="AK500" i="4"/>
  <c r="AJ500" i="4"/>
  <c r="AI500" i="4"/>
  <c r="AS499" i="4"/>
  <c r="AR499" i="4"/>
  <c r="AQ499" i="4"/>
  <c r="AP499" i="4"/>
  <c r="AO499" i="4"/>
  <c r="AN499" i="4"/>
  <c r="AM499" i="4"/>
  <c r="AL499" i="4"/>
  <c r="AK499" i="4"/>
  <c r="AJ499" i="4"/>
  <c r="AI499" i="4"/>
  <c r="AS498" i="4"/>
  <c r="AR498" i="4"/>
  <c r="AQ498" i="4"/>
  <c r="AP498" i="4"/>
  <c r="AO498" i="4"/>
  <c r="AN498" i="4"/>
  <c r="AM498" i="4"/>
  <c r="AL498" i="4"/>
  <c r="AK498" i="4"/>
  <c r="AJ498" i="4"/>
  <c r="AI498" i="4"/>
  <c r="AS497" i="4"/>
  <c r="AR497" i="4"/>
  <c r="AQ497" i="4"/>
  <c r="AP497" i="4"/>
  <c r="AO497" i="4"/>
  <c r="AN497" i="4"/>
  <c r="AM497" i="4"/>
  <c r="AL497" i="4"/>
  <c r="AK497" i="4"/>
  <c r="AJ497" i="4"/>
  <c r="AI497" i="4"/>
  <c r="AS496" i="4"/>
  <c r="AR496" i="4"/>
  <c r="AQ496" i="4"/>
  <c r="AP496" i="4"/>
  <c r="AO496" i="4"/>
  <c r="AN496" i="4"/>
  <c r="AM496" i="4"/>
  <c r="AL496" i="4"/>
  <c r="AK496" i="4"/>
  <c r="AJ496" i="4"/>
  <c r="AI496" i="4"/>
  <c r="AS495" i="4"/>
  <c r="AR495" i="4"/>
  <c r="AQ495" i="4"/>
  <c r="AP495" i="4"/>
  <c r="AO495" i="4"/>
  <c r="AN495" i="4"/>
  <c r="AM495" i="4"/>
  <c r="AL495" i="4"/>
  <c r="AK495" i="4"/>
  <c r="AJ495" i="4"/>
  <c r="AI495" i="4"/>
  <c r="AS494" i="4"/>
  <c r="AR494" i="4"/>
  <c r="AQ494" i="4"/>
  <c r="AP494" i="4"/>
  <c r="AO494" i="4"/>
  <c r="AN494" i="4"/>
  <c r="AM494" i="4"/>
  <c r="AL494" i="4"/>
  <c r="AK494" i="4"/>
  <c r="AJ494" i="4"/>
  <c r="AI494" i="4"/>
  <c r="AS493" i="4"/>
  <c r="AR493" i="4"/>
  <c r="AQ493" i="4"/>
  <c r="AP493" i="4"/>
  <c r="AO493" i="4"/>
  <c r="AN493" i="4"/>
  <c r="AM493" i="4"/>
  <c r="AL493" i="4"/>
  <c r="AK493" i="4"/>
  <c r="AJ493" i="4"/>
  <c r="AI493" i="4"/>
  <c r="AS492" i="4"/>
  <c r="AR492" i="4"/>
  <c r="AQ492" i="4"/>
  <c r="AP492" i="4"/>
  <c r="AO492" i="4"/>
  <c r="AN492" i="4"/>
  <c r="AM492" i="4"/>
  <c r="AL492" i="4"/>
  <c r="AK492" i="4"/>
  <c r="AJ492" i="4"/>
  <c r="AI492" i="4"/>
  <c r="AS491" i="4"/>
  <c r="AR491" i="4"/>
  <c r="AQ491" i="4"/>
  <c r="AP491" i="4"/>
  <c r="AO491" i="4"/>
  <c r="AN491" i="4"/>
  <c r="AM491" i="4"/>
  <c r="AL491" i="4"/>
  <c r="AK491" i="4"/>
  <c r="AJ491" i="4"/>
  <c r="AI491" i="4"/>
  <c r="AS490" i="4"/>
  <c r="AR490" i="4"/>
  <c r="AQ490" i="4"/>
  <c r="AP490" i="4"/>
  <c r="AO490" i="4"/>
  <c r="AN490" i="4"/>
  <c r="AM490" i="4"/>
  <c r="AL490" i="4"/>
  <c r="AK490" i="4"/>
  <c r="AJ490" i="4"/>
  <c r="AI490" i="4"/>
  <c r="AS489" i="4"/>
  <c r="AR489" i="4"/>
  <c r="AQ489" i="4"/>
  <c r="AP489" i="4"/>
  <c r="AO489" i="4"/>
  <c r="AN489" i="4"/>
  <c r="AM489" i="4"/>
  <c r="AL489" i="4"/>
  <c r="AK489" i="4"/>
  <c r="AJ489" i="4"/>
  <c r="AI489" i="4"/>
  <c r="AS488" i="4"/>
  <c r="AR488" i="4"/>
  <c r="AQ488" i="4"/>
  <c r="AP488" i="4"/>
  <c r="AO488" i="4"/>
  <c r="AN488" i="4"/>
  <c r="AM488" i="4"/>
  <c r="AL488" i="4"/>
  <c r="AK488" i="4"/>
  <c r="AJ488" i="4"/>
  <c r="AI488" i="4"/>
  <c r="AS487" i="4"/>
  <c r="AR487" i="4"/>
  <c r="AQ487" i="4"/>
  <c r="AP487" i="4"/>
  <c r="AO487" i="4"/>
  <c r="AN487" i="4"/>
  <c r="AM487" i="4"/>
  <c r="AL487" i="4"/>
  <c r="AK487" i="4"/>
  <c r="AJ487" i="4"/>
  <c r="AI487" i="4"/>
  <c r="AS486" i="4"/>
  <c r="AR486" i="4"/>
  <c r="AQ486" i="4"/>
  <c r="AP486" i="4"/>
  <c r="AO486" i="4"/>
  <c r="AN486" i="4"/>
  <c r="AM486" i="4"/>
  <c r="AL486" i="4"/>
  <c r="AK486" i="4"/>
  <c r="AJ486" i="4"/>
  <c r="AI486" i="4"/>
  <c r="AS485" i="4"/>
  <c r="AR485" i="4"/>
  <c r="AQ485" i="4"/>
  <c r="AP485" i="4"/>
  <c r="AO485" i="4"/>
  <c r="AN485" i="4"/>
  <c r="AM485" i="4"/>
  <c r="AL485" i="4"/>
  <c r="AK485" i="4"/>
  <c r="AJ485" i="4"/>
  <c r="AI485" i="4"/>
  <c r="AS484" i="4"/>
  <c r="AR484" i="4"/>
  <c r="AQ484" i="4"/>
  <c r="AP484" i="4"/>
  <c r="AO484" i="4"/>
  <c r="AN484" i="4"/>
  <c r="AM484" i="4"/>
  <c r="AL484" i="4"/>
  <c r="AK484" i="4"/>
  <c r="AJ484" i="4"/>
  <c r="AI484" i="4"/>
  <c r="AS483" i="4"/>
  <c r="AR483" i="4"/>
  <c r="AQ483" i="4"/>
  <c r="AP483" i="4"/>
  <c r="AO483" i="4"/>
  <c r="AN483" i="4"/>
  <c r="AM483" i="4"/>
  <c r="AL483" i="4"/>
  <c r="AK483" i="4"/>
  <c r="AJ483" i="4"/>
  <c r="AI483" i="4"/>
  <c r="AS482" i="4"/>
  <c r="AR482" i="4"/>
  <c r="AQ482" i="4"/>
  <c r="AP482" i="4"/>
  <c r="AO482" i="4"/>
  <c r="AN482" i="4"/>
  <c r="AM482" i="4"/>
  <c r="AL482" i="4"/>
  <c r="AK482" i="4"/>
  <c r="AJ482" i="4"/>
  <c r="AI482" i="4"/>
  <c r="AS481" i="4"/>
  <c r="AR481" i="4"/>
  <c r="AQ481" i="4"/>
  <c r="AP481" i="4"/>
  <c r="AO481" i="4"/>
  <c r="AN481" i="4"/>
  <c r="AM481" i="4"/>
  <c r="AL481" i="4"/>
  <c r="AK481" i="4"/>
  <c r="AJ481" i="4"/>
  <c r="AI481" i="4"/>
  <c r="AS480" i="4"/>
  <c r="AR480" i="4"/>
  <c r="AQ480" i="4"/>
  <c r="AP480" i="4"/>
  <c r="AO480" i="4"/>
  <c r="AN480" i="4"/>
  <c r="AM480" i="4"/>
  <c r="AL480" i="4"/>
  <c r="AK480" i="4"/>
  <c r="AJ480" i="4"/>
  <c r="AI480" i="4"/>
  <c r="AS479" i="4"/>
  <c r="AR479" i="4"/>
  <c r="AQ479" i="4"/>
  <c r="AP479" i="4"/>
  <c r="AO479" i="4"/>
  <c r="AN479" i="4"/>
  <c r="AM479" i="4"/>
  <c r="AL479" i="4"/>
  <c r="AK479" i="4"/>
  <c r="AJ479" i="4"/>
  <c r="AI479" i="4"/>
  <c r="AS478" i="4"/>
  <c r="AR478" i="4"/>
  <c r="AQ478" i="4"/>
  <c r="AP478" i="4"/>
  <c r="AO478" i="4"/>
  <c r="AN478" i="4"/>
  <c r="AM478" i="4"/>
  <c r="AL478" i="4"/>
  <c r="AK478" i="4"/>
  <c r="AJ478" i="4"/>
  <c r="AI478" i="4"/>
  <c r="AS477" i="4"/>
  <c r="AR477" i="4"/>
  <c r="AQ477" i="4"/>
  <c r="AP477" i="4"/>
  <c r="AO477" i="4"/>
  <c r="AN477" i="4"/>
  <c r="AM477" i="4"/>
  <c r="AL477" i="4"/>
  <c r="AK477" i="4"/>
  <c r="AJ477" i="4"/>
  <c r="AI477" i="4"/>
  <c r="AS476" i="4"/>
  <c r="AR476" i="4"/>
  <c r="AQ476" i="4"/>
  <c r="AP476" i="4"/>
  <c r="AO476" i="4"/>
  <c r="AN476" i="4"/>
  <c r="AM476" i="4"/>
  <c r="AL476" i="4"/>
  <c r="AK476" i="4"/>
  <c r="AJ476" i="4"/>
  <c r="AI476" i="4"/>
  <c r="AS475" i="4"/>
  <c r="AR475" i="4"/>
  <c r="AQ475" i="4"/>
  <c r="AP475" i="4"/>
  <c r="AO475" i="4"/>
  <c r="AN475" i="4"/>
  <c r="AM475" i="4"/>
  <c r="AL475" i="4"/>
  <c r="AK475" i="4"/>
  <c r="AJ475" i="4"/>
  <c r="AI475" i="4"/>
  <c r="AS474" i="4"/>
  <c r="AR474" i="4"/>
  <c r="AQ474" i="4"/>
  <c r="AP474" i="4"/>
  <c r="AO474" i="4"/>
  <c r="AN474" i="4"/>
  <c r="AM474" i="4"/>
  <c r="AL474" i="4"/>
  <c r="AK474" i="4"/>
  <c r="AJ474" i="4"/>
  <c r="AI474" i="4"/>
  <c r="AS473" i="4"/>
  <c r="AR473" i="4"/>
  <c r="AQ473" i="4"/>
  <c r="AP473" i="4"/>
  <c r="AO473" i="4"/>
  <c r="AN473" i="4"/>
  <c r="AM473" i="4"/>
  <c r="AL473" i="4"/>
  <c r="AK473" i="4"/>
  <c r="AJ473" i="4"/>
  <c r="AI473" i="4"/>
  <c r="AS472" i="4"/>
  <c r="AR472" i="4"/>
  <c r="AQ472" i="4"/>
  <c r="AP472" i="4"/>
  <c r="AO472" i="4"/>
  <c r="AN472" i="4"/>
  <c r="AM472" i="4"/>
  <c r="AL472" i="4"/>
  <c r="AK472" i="4"/>
  <c r="AJ472" i="4"/>
  <c r="AI472" i="4"/>
  <c r="AS471" i="4"/>
  <c r="AR471" i="4"/>
  <c r="AQ471" i="4"/>
  <c r="AP471" i="4"/>
  <c r="AO471" i="4"/>
  <c r="AN471" i="4"/>
  <c r="AM471" i="4"/>
  <c r="AL471" i="4"/>
  <c r="AK471" i="4"/>
  <c r="AJ471" i="4"/>
  <c r="AI471" i="4"/>
  <c r="AS470" i="4"/>
  <c r="AR470" i="4"/>
  <c r="AQ470" i="4"/>
  <c r="AP470" i="4"/>
  <c r="AO470" i="4"/>
  <c r="AN470" i="4"/>
  <c r="AM470" i="4"/>
  <c r="AL470" i="4"/>
  <c r="AK470" i="4"/>
  <c r="AJ470" i="4"/>
  <c r="AI470" i="4"/>
  <c r="AS469" i="4"/>
  <c r="AR469" i="4"/>
  <c r="AQ469" i="4"/>
  <c r="AP469" i="4"/>
  <c r="AO469" i="4"/>
  <c r="AN469" i="4"/>
  <c r="AM469" i="4"/>
  <c r="AL469" i="4"/>
  <c r="AK469" i="4"/>
  <c r="AJ469" i="4"/>
  <c r="AI469" i="4"/>
  <c r="AS468" i="4"/>
  <c r="AR468" i="4"/>
  <c r="AQ468" i="4"/>
  <c r="AP468" i="4"/>
  <c r="AO468" i="4"/>
  <c r="AN468" i="4"/>
  <c r="AM468" i="4"/>
  <c r="AL468" i="4"/>
  <c r="AK468" i="4"/>
  <c r="AJ468" i="4"/>
  <c r="AI468" i="4"/>
  <c r="AS467" i="4"/>
  <c r="AR467" i="4"/>
  <c r="AQ467" i="4"/>
  <c r="AP467" i="4"/>
  <c r="AO467" i="4"/>
  <c r="AN467" i="4"/>
  <c r="AM467" i="4"/>
  <c r="AL467" i="4"/>
  <c r="AK467" i="4"/>
  <c r="AJ467" i="4"/>
  <c r="AI467" i="4"/>
  <c r="AS466" i="4"/>
  <c r="AR466" i="4"/>
  <c r="AQ466" i="4"/>
  <c r="AP466" i="4"/>
  <c r="AO466" i="4"/>
  <c r="AN466" i="4"/>
  <c r="AM466" i="4"/>
  <c r="AL466" i="4"/>
  <c r="AK466" i="4"/>
  <c r="AJ466" i="4"/>
  <c r="AI466" i="4"/>
  <c r="AS465" i="4"/>
  <c r="AR465" i="4"/>
  <c r="AQ465" i="4"/>
  <c r="AP465" i="4"/>
  <c r="AO465" i="4"/>
  <c r="AN465" i="4"/>
  <c r="AM465" i="4"/>
  <c r="AL465" i="4"/>
  <c r="AK465" i="4"/>
  <c r="AJ465" i="4"/>
  <c r="AI465" i="4"/>
  <c r="AS464" i="4"/>
  <c r="AR464" i="4"/>
  <c r="AQ464" i="4"/>
  <c r="AP464" i="4"/>
  <c r="AO464" i="4"/>
  <c r="AN464" i="4"/>
  <c r="AM464" i="4"/>
  <c r="AL464" i="4"/>
  <c r="AK464" i="4"/>
  <c r="AJ464" i="4"/>
  <c r="AI464" i="4"/>
  <c r="AS463" i="4"/>
  <c r="AR463" i="4"/>
  <c r="AQ463" i="4"/>
  <c r="AP463" i="4"/>
  <c r="AO463" i="4"/>
  <c r="AN463" i="4"/>
  <c r="AM463" i="4"/>
  <c r="AL463" i="4"/>
  <c r="AK463" i="4"/>
  <c r="AJ463" i="4"/>
  <c r="AI463" i="4"/>
  <c r="AS462" i="4"/>
  <c r="AR462" i="4"/>
  <c r="AQ462" i="4"/>
  <c r="AP462" i="4"/>
  <c r="AO462" i="4"/>
  <c r="AN462" i="4"/>
  <c r="AM462" i="4"/>
  <c r="AL462" i="4"/>
  <c r="AK462" i="4"/>
  <c r="AJ462" i="4"/>
  <c r="AI462" i="4"/>
  <c r="AS461" i="4"/>
  <c r="AR461" i="4"/>
  <c r="AQ461" i="4"/>
  <c r="AP461" i="4"/>
  <c r="AO461" i="4"/>
  <c r="AN461" i="4"/>
  <c r="AM461" i="4"/>
  <c r="AL461" i="4"/>
  <c r="AK461" i="4"/>
  <c r="AJ461" i="4"/>
  <c r="AI461" i="4"/>
  <c r="AS460" i="4"/>
  <c r="AR460" i="4"/>
  <c r="AQ460" i="4"/>
  <c r="AP460" i="4"/>
  <c r="AO460" i="4"/>
  <c r="AN460" i="4"/>
  <c r="AM460" i="4"/>
  <c r="AL460" i="4"/>
  <c r="AK460" i="4"/>
  <c r="AJ460" i="4"/>
  <c r="AI460" i="4"/>
  <c r="AS459" i="4"/>
  <c r="AR459" i="4"/>
  <c r="AQ459" i="4"/>
  <c r="AP459" i="4"/>
  <c r="AO459" i="4"/>
  <c r="AN459" i="4"/>
  <c r="AM459" i="4"/>
  <c r="AL459" i="4"/>
  <c r="AK459" i="4"/>
  <c r="AJ459" i="4"/>
  <c r="AI459" i="4"/>
  <c r="AS458" i="4"/>
  <c r="AR458" i="4"/>
  <c r="AQ458" i="4"/>
  <c r="AP458" i="4"/>
  <c r="AO458" i="4"/>
  <c r="AN458" i="4"/>
  <c r="AM458" i="4"/>
  <c r="AL458" i="4"/>
  <c r="AK458" i="4"/>
  <c r="AJ458" i="4"/>
  <c r="AI458" i="4"/>
  <c r="AS457" i="4"/>
  <c r="AR457" i="4"/>
  <c r="AQ457" i="4"/>
  <c r="AP457" i="4"/>
  <c r="AO457" i="4"/>
  <c r="AN457" i="4"/>
  <c r="AM457" i="4"/>
  <c r="AL457" i="4"/>
  <c r="AK457" i="4"/>
  <c r="AJ457" i="4"/>
  <c r="AI457" i="4"/>
  <c r="AS456" i="4"/>
  <c r="AR456" i="4"/>
  <c r="AQ456" i="4"/>
  <c r="AP456" i="4"/>
  <c r="AO456" i="4"/>
  <c r="AN456" i="4"/>
  <c r="AM456" i="4"/>
  <c r="AL456" i="4"/>
  <c r="AK456" i="4"/>
  <c r="AJ456" i="4"/>
  <c r="AI456" i="4"/>
  <c r="AS455" i="4"/>
  <c r="AR455" i="4"/>
  <c r="AQ455" i="4"/>
  <c r="AP455" i="4"/>
  <c r="AO455" i="4"/>
  <c r="AN455" i="4"/>
  <c r="AM455" i="4"/>
  <c r="AL455" i="4"/>
  <c r="AK455" i="4"/>
  <c r="AJ455" i="4"/>
  <c r="AI455" i="4"/>
  <c r="AS454" i="4"/>
  <c r="AR454" i="4"/>
  <c r="AQ454" i="4"/>
  <c r="AP454" i="4"/>
  <c r="AO454" i="4"/>
  <c r="AN454" i="4"/>
  <c r="AM454" i="4"/>
  <c r="AL454" i="4"/>
  <c r="AK454" i="4"/>
  <c r="AJ454" i="4"/>
  <c r="AI454" i="4"/>
  <c r="AS453" i="4"/>
  <c r="AR453" i="4"/>
  <c r="AQ453" i="4"/>
  <c r="AP453" i="4"/>
  <c r="AO453" i="4"/>
  <c r="AN453" i="4"/>
  <c r="AM453" i="4"/>
  <c r="AL453" i="4"/>
  <c r="AK453" i="4"/>
  <c r="AJ453" i="4"/>
  <c r="AI453" i="4"/>
  <c r="AS452" i="4"/>
  <c r="AR452" i="4"/>
  <c r="AQ452" i="4"/>
  <c r="AP452" i="4"/>
  <c r="AO452" i="4"/>
  <c r="AN452" i="4"/>
  <c r="AM452" i="4"/>
  <c r="AL452" i="4"/>
  <c r="AK452" i="4"/>
  <c r="AJ452" i="4"/>
  <c r="AI452" i="4"/>
  <c r="AS451" i="4"/>
  <c r="AR451" i="4"/>
  <c r="AQ451" i="4"/>
  <c r="AP451" i="4"/>
  <c r="AO451" i="4"/>
  <c r="AN451" i="4"/>
  <c r="AM451" i="4"/>
  <c r="AL451" i="4"/>
  <c r="AK451" i="4"/>
  <c r="AJ451" i="4"/>
  <c r="AI451" i="4"/>
  <c r="AS450" i="4"/>
  <c r="AR450" i="4"/>
  <c r="AQ450" i="4"/>
  <c r="AP450" i="4"/>
  <c r="AO450" i="4"/>
  <c r="AN450" i="4"/>
  <c r="AM450" i="4"/>
  <c r="AL450" i="4"/>
  <c r="AK450" i="4"/>
  <c r="AJ450" i="4"/>
  <c r="AI450" i="4"/>
  <c r="AS449" i="4"/>
  <c r="AR449" i="4"/>
  <c r="AQ449" i="4"/>
  <c r="AP449" i="4"/>
  <c r="AO449" i="4"/>
  <c r="AN449" i="4"/>
  <c r="AM449" i="4"/>
  <c r="AL449" i="4"/>
  <c r="AK449" i="4"/>
  <c r="AJ449" i="4"/>
  <c r="AI449" i="4"/>
  <c r="AS448" i="4"/>
  <c r="AR448" i="4"/>
  <c r="AQ448" i="4"/>
  <c r="AP448" i="4"/>
  <c r="AO448" i="4"/>
  <c r="AN448" i="4"/>
  <c r="AM448" i="4"/>
  <c r="AL448" i="4"/>
  <c r="AK448" i="4"/>
  <c r="AJ448" i="4"/>
  <c r="AI448" i="4"/>
  <c r="AS447" i="4"/>
  <c r="AR447" i="4"/>
  <c r="AQ447" i="4"/>
  <c r="AP447" i="4"/>
  <c r="AO447" i="4"/>
  <c r="AN447" i="4"/>
  <c r="AM447" i="4"/>
  <c r="AL447" i="4"/>
  <c r="AK447" i="4"/>
  <c r="AJ447" i="4"/>
  <c r="AI447" i="4"/>
  <c r="AS446" i="4"/>
  <c r="AR446" i="4"/>
  <c r="AQ446" i="4"/>
  <c r="AP446" i="4"/>
  <c r="AO446" i="4"/>
  <c r="AN446" i="4"/>
  <c r="AM446" i="4"/>
  <c r="AL446" i="4"/>
  <c r="AK446" i="4"/>
  <c r="AJ446" i="4"/>
  <c r="AI446" i="4"/>
  <c r="AS445" i="4"/>
  <c r="AR445" i="4"/>
  <c r="AQ445" i="4"/>
  <c r="AP445" i="4"/>
  <c r="AO445" i="4"/>
  <c r="AN445" i="4"/>
  <c r="AM445" i="4"/>
  <c r="AL445" i="4"/>
  <c r="AK445" i="4"/>
  <c r="AJ445" i="4"/>
  <c r="AI445" i="4"/>
  <c r="AS444" i="4"/>
  <c r="AR444" i="4"/>
  <c r="AQ444" i="4"/>
  <c r="AP444" i="4"/>
  <c r="AO444" i="4"/>
  <c r="AN444" i="4"/>
  <c r="AM444" i="4"/>
  <c r="AL444" i="4"/>
  <c r="AK444" i="4"/>
  <c r="AJ444" i="4"/>
  <c r="AI444" i="4"/>
  <c r="AS443" i="4"/>
  <c r="AR443" i="4"/>
  <c r="AQ443" i="4"/>
  <c r="AP443" i="4"/>
  <c r="AO443" i="4"/>
  <c r="AN443" i="4"/>
  <c r="AM443" i="4"/>
  <c r="AL443" i="4"/>
  <c r="AK443" i="4"/>
  <c r="AJ443" i="4"/>
  <c r="AI443" i="4"/>
  <c r="AS442" i="4"/>
  <c r="AR442" i="4"/>
  <c r="AQ442" i="4"/>
  <c r="AP442" i="4"/>
  <c r="AO442" i="4"/>
  <c r="AN442" i="4"/>
  <c r="AM442" i="4"/>
  <c r="AL442" i="4"/>
  <c r="AK442" i="4"/>
  <c r="AJ442" i="4"/>
  <c r="AI442" i="4"/>
  <c r="AS441" i="4"/>
  <c r="AR441" i="4"/>
  <c r="AQ441" i="4"/>
  <c r="AP441" i="4"/>
  <c r="AO441" i="4"/>
  <c r="AN441" i="4"/>
  <c r="AM441" i="4"/>
  <c r="AL441" i="4"/>
  <c r="AK441" i="4"/>
  <c r="AJ441" i="4"/>
  <c r="AI441" i="4"/>
  <c r="AS440" i="4"/>
  <c r="AR440" i="4"/>
  <c r="AQ440" i="4"/>
  <c r="AP440" i="4"/>
  <c r="AO440" i="4"/>
  <c r="AN440" i="4"/>
  <c r="AM440" i="4"/>
  <c r="AL440" i="4"/>
  <c r="AK440" i="4"/>
  <c r="AJ440" i="4"/>
  <c r="AI440" i="4"/>
  <c r="AS439" i="4"/>
  <c r="AR439" i="4"/>
  <c r="AQ439" i="4"/>
  <c r="AP439" i="4"/>
  <c r="AO439" i="4"/>
  <c r="AN439" i="4"/>
  <c r="AM439" i="4"/>
  <c r="AL439" i="4"/>
  <c r="AK439" i="4"/>
  <c r="AJ439" i="4"/>
  <c r="AI439" i="4"/>
  <c r="AS438" i="4"/>
  <c r="AR438" i="4"/>
  <c r="AQ438" i="4"/>
  <c r="AP438" i="4"/>
  <c r="AO438" i="4"/>
  <c r="AN438" i="4"/>
  <c r="AM438" i="4"/>
  <c r="AL438" i="4"/>
  <c r="AK438" i="4"/>
  <c r="AJ438" i="4"/>
  <c r="AI438" i="4"/>
  <c r="AS437" i="4"/>
  <c r="AR437" i="4"/>
  <c r="AQ437" i="4"/>
  <c r="AP437" i="4"/>
  <c r="AO437" i="4"/>
  <c r="AN437" i="4"/>
  <c r="AM437" i="4"/>
  <c r="AL437" i="4"/>
  <c r="AK437" i="4"/>
  <c r="AJ437" i="4"/>
  <c r="AI437" i="4"/>
  <c r="AS436" i="4"/>
  <c r="AR436" i="4"/>
  <c r="AQ436" i="4"/>
  <c r="AP436" i="4"/>
  <c r="AO436" i="4"/>
  <c r="AN436" i="4"/>
  <c r="AM436" i="4"/>
  <c r="AL436" i="4"/>
  <c r="AK436" i="4"/>
  <c r="AJ436" i="4"/>
  <c r="AI436" i="4"/>
  <c r="AS435" i="4"/>
  <c r="AR435" i="4"/>
  <c r="AQ435" i="4"/>
  <c r="AP435" i="4"/>
  <c r="AO435" i="4"/>
  <c r="AN435" i="4"/>
  <c r="AM435" i="4"/>
  <c r="AL435" i="4"/>
  <c r="AK435" i="4"/>
  <c r="AJ435" i="4"/>
  <c r="AI435" i="4"/>
  <c r="AS434" i="4"/>
  <c r="AR434" i="4"/>
  <c r="AQ434" i="4"/>
  <c r="AP434" i="4"/>
  <c r="AO434" i="4"/>
  <c r="AN434" i="4"/>
  <c r="AM434" i="4"/>
  <c r="AL434" i="4"/>
  <c r="AK434" i="4"/>
  <c r="AJ434" i="4"/>
  <c r="AI434" i="4"/>
  <c r="AS433" i="4"/>
  <c r="AR433" i="4"/>
  <c r="AQ433" i="4"/>
  <c r="AP433" i="4"/>
  <c r="AO433" i="4"/>
  <c r="AN433" i="4"/>
  <c r="AM433" i="4"/>
  <c r="AL433" i="4"/>
  <c r="AK433" i="4"/>
  <c r="AJ433" i="4"/>
  <c r="AI433" i="4"/>
  <c r="AS432" i="4"/>
  <c r="AR432" i="4"/>
  <c r="AQ432" i="4"/>
  <c r="AP432" i="4"/>
  <c r="AO432" i="4"/>
  <c r="AN432" i="4"/>
  <c r="AM432" i="4"/>
  <c r="AL432" i="4"/>
  <c r="AK432" i="4"/>
  <c r="AJ432" i="4"/>
  <c r="AI432" i="4"/>
  <c r="AS431" i="4"/>
  <c r="AR431" i="4"/>
  <c r="AQ431" i="4"/>
  <c r="AP431" i="4"/>
  <c r="AO431" i="4"/>
  <c r="AN431" i="4"/>
  <c r="AM431" i="4"/>
  <c r="AL431" i="4"/>
  <c r="AK431" i="4"/>
  <c r="AJ431" i="4"/>
  <c r="AI431" i="4"/>
  <c r="AS430" i="4"/>
  <c r="AR430" i="4"/>
  <c r="AQ430" i="4"/>
  <c r="AP430" i="4"/>
  <c r="AO430" i="4"/>
  <c r="AN430" i="4"/>
  <c r="AM430" i="4"/>
  <c r="AL430" i="4"/>
  <c r="AK430" i="4"/>
  <c r="AJ430" i="4"/>
  <c r="AI430" i="4"/>
  <c r="AS429" i="4"/>
  <c r="AR429" i="4"/>
  <c r="AQ429" i="4"/>
  <c r="AP429" i="4"/>
  <c r="AO429" i="4"/>
  <c r="AN429" i="4"/>
  <c r="AM429" i="4"/>
  <c r="AL429" i="4"/>
  <c r="AK429" i="4"/>
  <c r="AJ429" i="4"/>
  <c r="AI429" i="4"/>
  <c r="AS428" i="4"/>
  <c r="AR428" i="4"/>
  <c r="AQ428" i="4"/>
  <c r="AP428" i="4"/>
  <c r="AO428" i="4"/>
  <c r="AN428" i="4"/>
  <c r="AM428" i="4"/>
  <c r="AL428" i="4"/>
  <c r="AK428" i="4"/>
  <c r="AJ428" i="4"/>
  <c r="AI428" i="4"/>
  <c r="AS427" i="4"/>
  <c r="AR427" i="4"/>
  <c r="AQ427" i="4"/>
  <c r="AP427" i="4"/>
  <c r="AO427" i="4"/>
  <c r="AN427" i="4"/>
  <c r="AM427" i="4"/>
  <c r="AL427" i="4"/>
  <c r="AK427" i="4"/>
  <c r="AJ427" i="4"/>
  <c r="AI427" i="4"/>
  <c r="AS426" i="4"/>
  <c r="AR426" i="4"/>
  <c r="AQ426" i="4"/>
  <c r="AP426" i="4"/>
  <c r="AO426" i="4"/>
  <c r="AN426" i="4"/>
  <c r="AM426" i="4"/>
  <c r="AL426" i="4"/>
  <c r="AK426" i="4"/>
  <c r="AJ426" i="4"/>
  <c r="AI426" i="4"/>
  <c r="AS425" i="4"/>
  <c r="AR425" i="4"/>
  <c r="AQ425" i="4"/>
  <c r="AP425" i="4"/>
  <c r="AO425" i="4"/>
  <c r="AN425" i="4"/>
  <c r="AM425" i="4"/>
  <c r="AL425" i="4"/>
  <c r="AK425" i="4"/>
  <c r="AJ425" i="4"/>
  <c r="AI425" i="4"/>
  <c r="AS424" i="4"/>
  <c r="AR424" i="4"/>
  <c r="AQ424" i="4"/>
  <c r="AP424" i="4"/>
  <c r="AO424" i="4"/>
  <c r="AN424" i="4"/>
  <c r="AM424" i="4"/>
  <c r="AL424" i="4"/>
  <c r="AK424" i="4"/>
  <c r="AJ424" i="4"/>
  <c r="AI424" i="4"/>
  <c r="AS423" i="4"/>
  <c r="AR423" i="4"/>
  <c r="AQ423" i="4"/>
  <c r="AP423" i="4"/>
  <c r="AO423" i="4"/>
  <c r="AN423" i="4"/>
  <c r="AM423" i="4"/>
  <c r="AL423" i="4"/>
  <c r="AK423" i="4"/>
  <c r="AJ423" i="4"/>
  <c r="AI423" i="4"/>
  <c r="AS422" i="4"/>
  <c r="AR422" i="4"/>
  <c r="AQ422" i="4"/>
  <c r="AP422" i="4"/>
  <c r="AO422" i="4"/>
  <c r="AN422" i="4"/>
  <c r="AM422" i="4"/>
  <c r="AL422" i="4"/>
  <c r="AK422" i="4"/>
  <c r="AJ422" i="4"/>
  <c r="AI422" i="4"/>
  <c r="AS421" i="4"/>
  <c r="AR421" i="4"/>
  <c r="AQ421" i="4"/>
  <c r="AP421" i="4"/>
  <c r="AO421" i="4"/>
  <c r="AN421" i="4"/>
  <c r="AM421" i="4"/>
  <c r="AL421" i="4"/>
  <c r="AK421" i="4"/>
  <c r="AJ421" i="4"/>
  <c r="AI421" i="4"/>
  <c r="AS420" i="4"/>
  <c r="AR420" i="4"/>
  <c r="AQ420" i="4"/>
  <c r="AP420" i="4"/>
  <c r="AO420" i="4"/>
  <c r="AN420" i="4"/>
  <c r="AM420" i="4"/>
  <c r="AL420" i="4"/>
  <c r="AK420" i="4"/>
  <c r="AJ420" i="4"/>
  <c r="AI420" i="4"/>
  <c r="AS419" i="4"/>
  <c r="AR419" i="4"/>
  <c r="AQ419" i="4"/>
  <c r="AP419" i="4"/>
  <c r="AO419" i="4"/>
  <c r="AN419" i="4"/>
  <c r="AM419" i="4"/>
  <c r="AL419" i="4"/>
  <c r="AK419" i="4"/>
  <c r="AJ419" i="4"/>
  <c r="AI419" i="4"/>
  <c r="AS418" i="4"/>
  <c r="AR418" i="4"/>
  <c r="AQ418" i="4"/>
  <c r="AP418" i="4"/>
  <c r="AO418" i="4"/>
  <c r="AN418" i="4"/>
  <c r="AM418" i="4"/>
  <c r="AL418" i="4"/>
  <c r="AK418" i="4"/>
  <c r="AJ418" i="4"/>
  <c r="AI418" i="4"/>
  <c r="AS417" i="4"/>
  <c r="AR417" i="4"/>
  <c r="AQ417" i="4"/>
  <c r="AP417" i="4"/>
  <c r="AO417" i="4"/>
  <c r="AN417" i="4"/>
  <c r="AM417" i="4"/>
  <c r="AL417" i="4"/>
  <c r="AK417" i="4"/>
  <c r="AJ417" i="4"/>
  <c r="AI417" i="4"/>
  <c r="AS416" i="4"/>
  <c r="AR416" i="4"/>
  <c r="AQ416" i="4"/>
  <c r="AP416" i="4"/>
  <c r="AO416" i="4"/>
  <c r="AN416" i="4"/>
  <c r="AM416" i="4"/>
  <c r="AL416" i="4"/>
  <c r="AK416" i="4"/>
  <c r="AJ416" i="4"/>
  <c r="AI416" i="4"/>
  <c r="AS415" i="4"/>
  <c r="AR415" i="4"/>
  <c r="AQ415" i="4"/>
  <c r="AP415" i="4"/>
  <c r="AO415" i="4"/>
  <c r="AN415" i="4"/>
  <c r="AM415" i="4"/>
  <c r="AL415" i="4"/>
  <c r="AK415" i="4"/>
  <c r="AJ415" i="4"/>
  <c r="AI415" i="4"/>
  <c r="AS414" i="4"/>
  <c r="AR414" i="4"/>
  <c r="AQ414" i="4"/>
  <c r="AP414" i="4"/>
  <c r="AO414" i="4"/>
  <c r="AN414" i="4"/>
  <c r="AM414" i="4"/>
  <c r="AL414" i="4"/>
  <c r="AK414" i="4"/>
  <c r="AJ414" i="4"/>
  <c r="AI414" i="4"/>
  <c r="AS413" i="4"/>
  <c r="AR413" i="4"/>
  <c r="AQ413" i="4"/>
  <c r="AP413" i="4"/>
  <c r="AO413" i="4"/>
  <c r="AN413" i="4"/>
  <c r="AM413" i="4"/>
  <c r="AL413" i="4"/>
  <c r="AK413" i="4"/>
  <c r="AJ413" i="4"/>
  <c r="AI413" i="4"/>
  <c r="AS412" i="4"/>
  <c r="AR412" i="4"/>
  <c r="AQ412" i="4"/>
  <c r="AP412" i="4"/>
  <c r="AO412" i="4"/>
  <c r="AN412" i="4"/>
  <c r="AM412" i="4"/>
  <c r="AL412" i="4"/>
  <c r="AK412" i="4"/>
  <c r="AJ412" i="4"/>
  <c r="AI412" i="4"/>
  <c r="AS411" i="4"/>
  <c r="AR411" i="4"/>
  <c r="AQ411" i="4"/>
  <c r="AP411" i="4"/>
  <c r="AO411" i="4"/>
  <c r="AN411" i="4"/>
  <c r="AM411" i="4"/>
  <c r="AL411" i="4"/>
  <c r="AK411" i="4"/>
  <c r="AJ411" i="4"/>
  <c r="AI411" i="4"/>
  <c r="AS410" i="4"/>
  <c r="AR410" i="4"/>
  <c r="AQ410" i="4"/>
  <c r="AP410" i="4"/>
  <c r="AO410" i="4"/>
  <c r="AN410" i="4"/>
  <c r="AM410" i="4"/>
  <c r="AL410" i="4"/>
  <c r="AK410" i="4"/>
  <c r="AJ410" i="4"/>
  <c r="AI410" i="4"/>
  <c r="AS409" i="4"/>
  <c r="AR409" i="4"/>
  <c r="AQ409" i="4"/>
  <c r="AP409" i="4"/>
  <c r="AO409" i="4"/>
  <c r="AN409" i="4"/>
  <c r="AM409" i="4"/>
  <c r="AL409" i="4"/>
  <c r="AK409" i="4"/>
  <c r="AJ409" i="4"/>
  <c r="AI409" i="4"/>
  <c r="AS408" i="4"/>
  <c r="AR408" i="4"/>
  <c r="AQ408" i="4"/>
  <c r="AP408" i="4"/>
  <c r="AO408" i="4"/>
  <c r="AN408" i="4"/>
  <c r="AM408" i="4"/>
  <c r="AL408" i="4"/>
  <c r="AK408" i="4"/>
  <c r="AJ408" i="4"/>
  <c r="AI408" i="4"/>
  <c r="AS407" i="4"/>
  <c r="AR407" i="4"/>
  <c r="AQ407" i="4"/>
  <c r="AP407" i="4"/>
  <c r="AO407" i="4"/>
  <c r="AN407" i="4"/>
  <c r="AM407" i="4"/>
  <c r="AL407" i="4"/>
  <c r="AK407" i="4"/>
  <c r="AJ407" i="4"/>
  <c r="AI407" i="4"/>
  <c r="AS406" i="4"/>
  <c r="AR406" i="4"/>
  <c r="AQ406" i="4"/>
  <c r="AP406" i="4"/>
  <c r="AO406" i="4"/>
  <c r="AN406" i="4"/>
  <c r="AM406" i="4"/>
  <c r="AL406" i="4"/>
  <c r="AK406" i="4"/>
  <c r="AJ406" i="4"/>
  <c r="AI406" i="4"/>
  <c r="AS405" i="4"/>
  <c r="AR405" i="4"/>
  <c r="AQ405" i="4"/>
  <c r="AP405" i="4"/>
  <c r="AO405" i="4"/>
  <c r="AN405" i="4"/>
  <c r="AM405" i="4"/>
  <c r="AL405" i="4"/>
  <c r="AK405" i="4"/>
  <c r="AJ405" i="4"/>
  <c r="AI405" i="4"/>
  <c r="AS404" i="4"/>
  <c r="AR404" i="4"/>
  <c r="AQ404" i="4"/>
  <c r="AP404" i="4"/>
  <c r="AO404" i="4"/>
  <c r="AN404" i="4"/>
  <c r="AM404" i="4"/>
  <c r="AL404" i="4"/>
  <c r="AK404" i="4"/>
  <c r="AJ404" i="4"/>
  <c r="AI404" i="4"/>
  <c r="AS403" i="4"/>
  <c r="AR403" i="4"/>
  <c r="AQ403" i="4"/>
  <c r="AP403" i="4"/>
  <c r="AO403" i="4"/>
  <c r="AN403" i="4"/>
  <c r="AM403" i="4"/>
  <c r="AL403" i="4"/>
  <c r="AK403" i="4"/>
  <c r="AJ403" i="4"/>
  <c r="AI403" i="4"/>
  <c r="AS402" i="4"/>
  <c r="AR402" i="4"/>
  <c r="AQ402" i="4"/>
  <c r="AP402" i="4"/>
  <c r="AO402" i="4"/>
  <c r="AN402" i="4"/>
  <c r="AM402" i="4"/>
  <c r="AL402" i="4"/>
  <c r="AK402" i="4"/>
  <c r="AJ402" i="4"/>
  <c r="AI402" i="4"/>
  <c r="AS401" i="4"/>
  <c r="AR401" i="4"/>
  <c r="AQ401" i="4"/>
  <c r="AP401" i="4"/>
  <c r="AO401" i="4"/>
  <c r="AN401" i="4"/>
  <c r="AM401" i="4"/>
  <c r="AL401" i="4"/>
  <c r="AK401" i="4"/>
  <c r="AJ401" i="4"/>
  <c r="AI401" i="4"/>
  <c r="AS400" i="4"/>
  <c r="AR400" i="4"/>
  <c r="AQ400" i="4"/>
  <c r="AP400" i="4"/>
  <c r="AO400" i="4"/>
  <c r="AN400" i="4"/>
  <c r="AM400" i="4"/>
  <c r="AL400" i="4"/>
  <c r="AK400" i="4"/>
  <c r="AJ400" i="4"/>
  <c r="AI400" i="4"/>
  <c r="AS399" i="4"/>
  <c r="AR399" i="4"/>
  <c r="AQ399" i="4"/>
  <c r="AP399" i="4"/>
  <c r="AO399" i="4"/>
  <c r="AN399" i="4"/>
  <c r="AM399" i="4"/>
  <c r="AL399" i="4"/>
  <c r="AK399" i="4"/>
  <c r="AJ399" i="4"/>
  <c r="AI399" i="4"/>
  <c r="AS398" i="4"/>
  <c r="AR398" i="4"/>
  <c r="AQ398" i="4"/>
  <c r="AP398" i="4"/>
  <c r="AO398" i="4"/>
  <c r="AN398" i="4"/>
  <c r="AM398" i="4"/>
  <c r="AL398" i="4"/>
  <c r="AK398" i="4"/>
  <c r="AJ398" i="4"/>
  <c r="AI398" i="4"/>
  <c r="AS397" i="4"/>
  <c r="AR397" i="4"/>
  <c r="AQ397" i="4"/>
  <c r="AP397" i="4"/>
  <c r="AO397" i="4"/>
  <c r="AN397" i="4"/>
  <c r="AM397" i="4"/>
  <c r="AL397" i="4"/>
  <c r="AK397" i="4"/>
  <c r="AJ397" i="4"/>
  <c r="AI397" i="4"/>
  <c r="AS396" i="4"/>
  <c r="AR396" i="4"/>
  <c r="AQ396" i="4"/>
  <c r="AP396" i="4"/>
  <c r="AO396" i="4"/>
  <c r="AN396" i="4"/>
  <c r="AM396" i="4"/>
  <c r="AL396" i="4"/>
  <c r="AK396" i="4"/>
  <c r="AJ396" i="4"/>
  <c r="AI396" i="4"/>
  <c r="AS395" i="4"/>
  <c r="AR395" i="4"/>
  <c r="AQ395" i="4"/>
  <c r="AP395" i="4"/>
  <c r="AO395" i="4"/>
  <c r="AN395" i="4"/>
  <c r="AM395" i="4"/>
  <c r="AL395" i="4"/>
  <c r="AK395" i="4"/>
  <c r="AJ395" i="4"/>
  <c r="AI395" i="4"/>
  <c r="AS394" i="4"/>
  <c r="AR394" i="4"/>
  <c r="AQ394" i="4"/>
  <c r="AP394" i="4"/>
  <c r="AO394" i="4"/>
  <c r="AN394" i="4"/>
  <c r="AM394" i="4"/>
  <c r="AL394" i="4"/>
  <c r="AK394" i="4"/>
  <c r="AJ394" i="4"/>
  <c r="AI394" i="4"/>
  <c r="AS393" i="4"/>
  <c r="AR393" i="4"/>
  <c r="AQ393" i="4"/>
  <c r="AP393" i="4"/>
  <c r="AO393" i="4"/>
  <c r="AN393" i="4"/>
  <c r="AM393" i="4"/>
  <c r="AL393" i="4"/>
  <c r="AK393" i="4"/>
  <c r="AJ393" i="4"/>
  <c r="AI393" i="4"/>
  <c r="AS392" i="4"/>
  <c r="AR392" i="4"/>
  <c r="AQ392" i="4"/>
  <c r="AP392" i="4"/>
  <c r="AO392" i="4"/>
  <c r="AN392" i="4"/>
  <c r="AM392" i="4"/>
  <c r="AL392" i="4"/>
  <c r="AK392" i="4"/>
  <c r="AJ392" i="4"/>
  <c r="AI392" i="4"/>
  <c r="AS391" i="4"/>
  <c r="AR391" i="4"/>
  <c r="AQ391" i="4"/>
  <c r="AP391" i="4"/>
  <c r="AO391" i="4"/>
  <c r="AN391" i="4"/>
  <c r="AM391" i="4"/>
  <c r="AL391" i="4"/>
  <c r="AK391" i="4"/>
  <c r="AJ391" i="4"/>
  <c r="AI391" i="4"/>
  <c r="AS390" i="4"/>
  <c r="AR390" i="4"/>
  <c r="AQ390" i="4"/>
  <c r="AP390" i="4"/>
  <c r="AO390" i="4"/>
  <c r="AN390" i="4"/>
  <c r="AM390" i="4"/>
  <c r="AL390" i="4"/>
  <c r="AK390" i="4"/>
  <c r="AJ390" i="4"/>
  <c r="AI390" i="4"/>
  <c r="AS389" i="4"/>
  <c r="AR389" i="4"/>
  <c r="AQ389" i="4"/>
  <c r="AP389" i="4"/>
  <c r="AO389" i="4"/>
  <c r="AN389" i="4"/>
  <c r="AM389" i="4"/>
  <c r="AL389" i="4"/>
  <c r="AK389" i="4"/>
  <c r="AJ389" i="4"/>
  <c r="AI389" i="4"/>
  <c r="AS388" i="4"/>
  <c r="AR388" i="4"/>
  <c r="AQ388" i="4"/>
  <c r="AP388" i="4"/>
  <c r="AO388" i="4"/>
  <c r="AN388" i="4"/>
  <c r="AM388" i="4"/>
  <c r="AL388" i="4"/>
  <c r="AK388" i="4"/>
  <c r="AJ388" i="4"/>
  <c r="AI388" i="4"/>
  <c r="AS387" i="4"/>
  <c r="AR387" i="4"/>
  <c r="AQ387" i="4"/>
  <c r="AP387" i="4"/>
  <c r="AO387" i="4"/>
  <c r="AN387" i="4"/>
  <c r="AM387" i="4"/>
  <c r="AL387" i="4"/>
  <c r="AK387" i="4"/>
  <c r="AJ387" i="4"/>
  <c r="AI387" i="4"/>
  <c r="AS386" i="4"/>
  <c r="AR386" i="4"/>
  <c r="AQ386" i="4"/>
  <c r="AP386" i="4"/>
  <c r="AO386" i="4"/>
  <c r="AN386" i="4"/>
  <c r="AM386" i="4"/>
  <c r="AL386" i="4"/>
  <c r="AK386" i="4"/>
  <c r="AJ386" i="4"/>
  <c r="AI386" i="4"/>
  <c r="AS385" i="4"/>
  <c r="AR385" i="4"/>
  <c r="AQ385" i="4"/>
  <c r="AP385" i="4"/>
  <c r="AO385" i="4"/>
  <c r="AN385" i="4"/>
  <c r="AM385" i="4"/>
  <c r="AL385" i="4"/>
  <c r="AK385" i="4"/>
  <c r="AJ385" i="4"/>
  <c r="AI385" i="4"/>
  <c r="AS384" i="4"/>
  <c r="AR384" i="4"/>
  <c r="AQ384" i="4"/>
  <c r="AP384" i="4"/>
  <c r="AO384" i="4"/>
  <c r="AN384" i="4"/>
  <c r="AM384" i="4"/>
  <c r="AL384" i="4"/>
  <c r="AK384" i="4"/>
  <c r="AJ384" i="4"/>
  <c r="AI384" i="4"/>
  <c r="AS383" i="4"/>
  <c r="AR383" i="4"/>
  <c r="AQ383" i="4"/>
  <c r="AP383" i="4"/>
  <c r="AO383" i="4"/>
  <c r="AN383" i="4"/>
  <c r="AM383" i="4"/>
  <c r="AL383" i="4"/>
  <c r="AK383" i="4"/>
  <c r="AJ383" i="4"/>
  <c r="AI383" i="4"/>
  <c r="AS382" i="4"/>
  <c r="AR382" i="4"/>
  <c r="AQ382" i="4"/>
  <c r="AP382" i="4"/>
  <c r="AO382" i="4"/>
  <c r="AN382" i="4"/>
  <c r="AM382" i="4"/>
  <c r="AL382" i="4"/>
  <c r="AK382" i="4"/>
  <c r="AJ382" i="4"/>
  <c r="AI382" i="4"/>
  <c r="AS381" i="4"/>
  <c r="AR381" i="4"/>
  <c r="AQ381" i="4"/>
  <c r="AP381" i="4"/>
  <c r="AO381" i="4"/>
  <c r="AN381" i="4"/>
  <c r="AM381" i="4"/>
  <c r="AL381" i="4"/>
  <c r="AK381" i="4"/>
  <c r="AJ381" i="4"/>
  <c r="AI381" i="4"/>
  <c r="AS380" i="4"/>
  <c r="AR380" i="4"/>
  <c r="AQ380" i="4"/>
  <c r="AP380" i="4"/>
  <c r="AO380" i="4"/>
  <c r="AN380" i="4"/>
  <c r="AM380" i="4"/>
  <c r="AL380" i="4"/>
  <c r="AK380" i="4"/>
  <c r="AJ380" i="4"/>
  <c r="AI380" i="4"/>
  <c r="AS379" i="4"/>
  <c r="AR379" i="4"/>
  <c r="AQ379" i="4"/>
  <c r="AP379" i="4"/>
  <c r="AO379" i="4"/>
  <c r="AN379" i="4"/>
  <c r="AM379" i="4"/>
  <c r="AL379" i="4"/>
  <c r="AK379" i="4"/>
  <c r="AJ379" i="4"/>
  <c r="AI379" i="4"/>
  <c r="AS378" i="4"/>
  <c r="AR378" i="4"/>
  <c r="AQ378" i="4"/>
  <c r="AP378" i="4"/>
  <c r="AO378" i="4"/>
  <c r="AN378" i="4"/>
  <c r="AM378" i="4"/>
  <c r="AL378" i="4"/>
  <c r="AK378" i="4"/>
  <c r="AJ378" i="4"/>
  <c r="AI378" i="4"/>
  <c r="AS377" i="4"/>
  <c r="AR377" i="4"/>
  <c r="AQ377" i="4"/>
  <c r="AP377" i="4"/>
  <c r="AO377" i="4"/>
  <c r="AN377" i="4"/>
  <c r="AM377" i="4"/>
  <c r="AL377" i="4"/>
  <c r="AK377" i="4"/>
  <c r="AJ377" i="4"/>
  <c r="AI377" i="4"/>
  <c r="AS376" i="4"/>
  <c r="AR376" i="4"/>
  <c r="AQ376" i="4"/>
  <c r="AP376" i="4"/>
  <c r="AO376" i="4"/>
  <c r="AN376" i="4"/>
  <c r="AM376" i="4"/>
  <c r="AL376" i="4"/>
  <c r="AK376" i="4"/>
  <c r="AJ376" i="4"/>
  <c r="AI376" i="4"/>
  <c r="AS375" i="4"/>
  <c r="AR375" i="4"/>
  <c r="AQ375" i="4"/>
  <c r="AP375" i="4"/>
  <c r="AO375" i="4"/>
  <c r="AN375" i="4"/>
  <c r="AM375" i="4"/>
  <c r="AL375" i="4"/>
  <c r="AK375" i="4"/>
  <c r="AJ375" i="4"/>
  <c r="AI375" i="4"/>
  <c r="AS374" i="4"/>
  <c r="AR374" i="4"/>
  <c r="AQ374" i="4"/>
  <c r="AP374" i="4"/>
  <c r="AO374" i="4"/>
  <c r="AN374" i="4"/>
  <c r="AM374" i="4"/>
  <c r="AL374" i="4"/>
  <c r="AK374" i="4"/>
  <c r="AJ374" i="4"/>
  <c r="AI374" i="4"/>
  <c r="AS373" i="4"/>
  <c r="AR373" i="4"/>
  <c r="AQ373" i="4"/>
  <c r="AP373" i="4"/>
  <c r="AO373" i="4"/>
  <c r="AN373" i="4"/>
  <c r="AM373" i="4"/>
  <c r="AL373" i="4"/>
  <c r="AK373" i="4"/>
  <c r="AJ373" i="4"/>
  <c r="AI373" i="4"/>
  <c r="AS372" i="4"/>
  <c r="AR372" i="4"/>
  <c r="AQ372" i="4"/>
  <c r="AP372" i="4"/>
  <c r="AO372" i="4"/>
  <c r="AN372" i="4"/>
  <c r="AM372" i="4"/>
  <c r="AL372" i="4"/>
  <c r="AK372" i="4"/>
  <c r="AJ372" i="4"/>
  <c r="AI372" i="4"/>
  <c r="AS371" i="4"/>
  <c r="AR371" i="4"/>
  <c r="AQ371" i="4"/>
  <c r="AP371" i="4"/>
  <c r="AO371" i="4"/>
  <c r="AN371" i="4"/>
  <c r="AM371" i="4"/>
  <c r="AL371" i="4"/>
  <c r="AK371" i="4"/>
  <c r="AJ371" i="4"/>
  <c r="AI371" i="4"/>
  <c r="AS370" i="4"/>
  <c r="AR370" i="4"/>
  <c r="AQ370" i="4"/>
  <c r="AP370" i="4"/>
  <c r="AO370" i="4"/>
  <c r="AN370" i="4"/>
  <c r="AM370" i="4"/>
  <c r="AL370" i="4"/>
  <c r="AK370" i="4"/>
  <c r="AJ370" i="4"/>
  <c r="AI370" i="4"/>
  <c r="AS369" i="4"/>
  <c r="AR369" i="4"/>
  <c r="AQ369" i="4"/>
  <c r="AP369" i="4"/>
  <c r="AO369" i="4"/>
  <c r="AN369" i="4"/>
  <c r="AM369" i="4"/>
  <c r="AL369" i="4"/>
  <c r="AK369" i="4"/>
  <c r="AJ369" i="4"/>
  <c r="AI369" i="4"/>
  <c r="AS368" i="4"/>
  <c r="AR368" i="4"/>
  <c r="AQ368" i="4"/>
  <c r="AP368" i="4"/>
  <c r="AO368" i="4"/>
  <c r="AN368" i="4"/>
  <c r="AM368" i="4"/>
  <c r="AL368" i="4"/>
  <c r="AK368" i="4"/>
  <c r="AJ368" i="4"/>
  <c r="AI368" i="4"/>
  <c r="AS367" i="4"/>
  <c r="AR367" i="4"/>
  <c r="AQ367" i="4"/>
  <c r="AP367" i="4"/>
  <c r="AO367" i="4"/>
  <c r="AN367" i="4"/>
  <c r="AM367" i="4"/>
  <c r="AL367" i="4"/>
  <c r="AK367" i="4"/>
  <c r="AJ367" i="4"/>
  <c r="AI367" i="4"/>
  <c r="AS366" i="4"/>
  <c r="AR366" i="4"/>
  <c r="AQ366" i="4"/>
  <c r="AP366" i="4"/>
  <c r="AO366" i="4"/>
  <c r="AN366" i="4"/>
  <c r="AM366" i="4"/>
  <c r="AL366" i="4"/>
  <c r="AK366" i="4"/>
  <c r="AJ366" i="4"/>
  <c r="AI366" i="4"/>
  <c r="AS365" i="4"/>
  <c r="AR365" i="4"/>
  <c r="AQ365" i="4"/>
  <c r="AP365" i="4"/>
  <c r="AO365" i="4"/>
  <c r="AN365" i="4"/>
  <c r="AM365" i="4"/>
  <c r="AL365" i="4"/>
  <c r="AK365" i="4"/>
  <c r="AJ365" i="4"/>
  <c r="AI365" i="4"/>
  <c r="AS364" i="4"/>
  <c r="AR364" i="4"/>
  <c r="AQ364" i="4"/>
  <c r="AP364" i="4"/>
  <c r="AO364" i="4"/>
  <c r="AN364" i="4"/>
  <c r="AM364" i="4"/>
  <c r="AL364" i="4"/>
  <c r="AK364" i="4"/>
  <c r="AJ364" i="4"/>
  <c r="AI364" i="4"/>
  <c r="AS363" i="4"/>
  <c r="AR363" i="4"/>
  <c r="AQ363" i="4"/>
  <c r="AP363" i="4"/>
  <c r="AO363" i="4"/>
  <c r="AN363" i="4"/>
  <c r="AM363" i="4"/>
  <c r="AL363" i="4"/>
  <c r="AK363" i="4"/>
  <c r="AJ363" i="4"/>
  <c r="AI363" i="4"/>
  <c r="AS362" i="4"/>
  <c r="AR362" i="4"/>
  <c r="AQ362" i="4"/>
  <c r="AP362" i="4"/>
  <c r="AO362" i="4"/>
  <c r="AN362" i="4"/>
  <c r="AM362" i="4"/>
  <c r="AL362" i="4"/>
  <c r="AK362" i="4"/>
  <c r="AJ362" i="4"/>
  <c r="AI362" i="4"/>
  <c r="AS361" i="4"/>
  <c r="AR361" i="4"/>
  <c r="AQ361" i="4"/>
  <c r="AP361" i="4"/>
  <c r="AO361" i="4"/>
  <c r="AN361" i="4"/>
  <c r="AM361" i="4"/>
  <c r="AL361" i="4"/>
  <c r="AK361" i="4"/>
  <c r="AJ361" i="4"/>
  <c r="AI361" i="4"/>
  <c r="AS360" i="4"/>
  <c r="AR360" i="4"/>
  <c r="AQ360" i="4"/>
  <c r="AP360" i="4"/>
  <c r="AO360" i="4"/>
  <c r="AN360" i="4"/>
  <c r="AM360" i="4"/>
  <c r="AL360" i="4"/>
  <c r="AK360" i="4"/>
  <c r="AJ360" i="4"/>
  <c r="AI360" i="4"/>
  <c r="AS359" i="4"/>
  <c r="AR359" i="4"/>
  <c r="AQ359" i="4"/>
  <c r="AP359" i="4"/>
  <c r="AO359" i="4"/>
  <c r="AN359" i="4"/>
  <c r="AM359" i="4"/>
  <c r="AL359" i="4"/>
  <c r="AK359" i="4"/>
  <c r="AJ359" i="4"/>
  <c r="AI359" i="4"/>
  <c r="AS358" i="4"/>
  <c r="AR358" i="4"/>
  <c r="AQ358" i="4"/>
  <c r="AP358" i="4"/>
  <c r="AO358" i="4"/>
  <c r="AN358" i="4"/>
  <c r="AM358" i="4"/>
  <c r="AL358" i="4"/>
  <c r="AK358" i="4"/>
  <c r="AJ358" i="4"/>
  <c r="AI358" i="4"/>
  <c r="AS357" i="4"/>
  <c r="AR357" i="4"/>
  <c r="AQ357" i="4"/>
  <c r="AP357" i="4"/>
  <c r="AO357" i="4"/>
  <c r="AN357" i="4"/>
  <c r="AM357" i="4"/>
  <c r="AL357" i="4"/>
  <c r="AK357" i="4"/>
  <c r="AJ357" i="4"/>
  <c r="AI357" i="4"/>
  <c r="AS356" i="4"/>
  <c r="AR356" i="4"/>
  <c r="AQ356" i="4"/>
  <c r="AP356" i="4"/>
  <c r="AO356" i="4"/>
  <c r="AN356" i="4"/>
  <c r="AM356" i="4"/>
  <c r="AL356" i="4"/>
  <c r="AK356" i="4"/>
  <c r="AJ356" i="4"/>
  <c r="AI356" i="4"/>
  <c r="AS355" i="4"/>
  <c r="AR355" i="4"/>
  <c r="AQ355" i="4"/>
  <c r="AP355" i="4"/>
  <c r="AO355" i="4"/>
  <c r="AN355" i="4"/>
  <c r="AM355" i="4"/>
  <c r="AL355" i="4"/>
  <c r="AK355" i="4"/>
  <c r="AJ355" i="4"/>
  <c r="AI355" i="4"/>
  <c r="AS354" i="4"/>
  <c r="AR354" i="4"/>
  <c r="AQ354" i="4"/>
  <c r="AP354" i="4"/>
  <c r="AO354" i="4"/>
  <c r="AN354" i="4"/>
  <c r="AM354" i="4"/>
  <c r="AL354" i="4"/>
  <c r="AK354" i="4"/>
  <c r="AJ354" i="4"/>
  <c r="AI354" i="4"/>
  <c r="AS353" i="4"/>
  <c r="AR353" i="4"/>
  <c r="AQ353" i="4"/>
  <c r="AP353" i="4"/>
  <c r="AO353" i="4"/>
  <c r="AN353" i="4"/>
  <c r="AM353" i="4"/>
  <c r="AL353" i="4"/>
  <c r="AK353" i="4"/>
  <c r="AJ353" i="4"/>
  <c r="AI353" i="4"/>
  <c r="AS352" i="4"/>
  <c r="AR352" i="4"/>
  <c r="AQ352" i="4"/>
  <c r="AP352" i="4"/>
  <c r="AO352" i="4"/>
  <c r="AN352" i="4"/>
  <c r="AM352" i="4"/>
  <c r="AL352" i="4"/>
  <c r="AK352" i="4"/>
  <c r="AJ352" i="4"/>
  <c r="AI352" i="4"/>
  <c r="AS351" i="4"/>
  <c r="AR351" i="4"/>
  <c r="AQ351" i="4"/>
  <c r="AP351" i="4"/>
  <c r="AO351" i="4"/>
  <c r="AN351" i="4"/>
  <c r="AM351" i="4"/>
  <c r="AL351" i="4"/>
  <c r="AK351" i="4"/>
  <c r="AJ351" i="4"/>
  <c r="AI351" i="4"/>
  <c r="AS350" i="4"/>
  <c r="AR350" i="4"/>
  <c r="AQ350" i="4"/>
  <c r="AP350" i="4"/>
  <c r="AO350" i="4"/>
  <c r="AN350" i="4"/>
  <c r="AM350" i="4"/>
  <c r="AL350" i="4"/>
  <c r="AK350" i="4"/>
  <c r="AJ350" i="4"/>
  <c r="AI350" i="4"/>
  <c r="AS349" i="4"/>
  <c r="AR349" i="4"/>
  <c r="AQ349" i="4"/>
  <c r="AP349" i="4"/>
  <c r="AO349" i="4"/>
  <c r="AN349" i="4"/>
  <c r="AM349" i="4"/>
  <c r="AL349" i="4"/>
  <c r="AK349" i="4"/>
  <c r="AJ349" i="4"/>
  <c r="AI349" i="4"/>
  <c r="AS348" i="4"/>
  <c r="AR348" i="4"/>
  <c r="AQ348" i="4"/>
  <c r="AP348" i="4"/>
  <c r="AO348" i="4"/>
  <c r="AN348" i="4"/>
  <c r="AM348" i="4"/>
  <c r="AL348" i="4"/>
  <c r="AK348" i="4"/>
  <c r="AJ348" i="4"/>
  <c r="AI348" i="4"/>
  <c r="AS347" i="4"/>
  <c r="AR347" i="4"/>
  <c r="AQ347" i="4"/>
  <c r="AP347" i="4"/>
  <c r="AO347" i="4"/>
  <c r="AN347" i="4"/>
  <c r="AM347" i="4"/>
  <c r="AL347" i="4"/>
  <c r="AK347" i="4"/>
  <c r="AJ347" i="4"/>
  <c r="AI347" i="4"/>
  <c r="AS346" i="4"/>
  <c r="AR346" i="4"/>
  <c r="AQ346" i="4"/>
  <c r="AP346" i="4"/>
  <c r="AO346" i="4"/>
  <c r="AN346" i="4"/>
  <c r="AM346" i="4"/>
  <c r="AL346" i="4"/>
  <c r="AK346" i="4"/>
  <c r="AJ346" i="4"/>
  <c r="AI346" i="4"/>
  <c r="AS345" i="4"/>
  <c r="AR345" i="4"/>
  <c r="AQ345" i="4"/>
  <c r="AP345" i="4"/>
  <c r="AO345" i="4"/>
  <c r="AN345" i="4"/>
  <c r="AM345" i="4"/>
  <c r="AL345" i="4"/>
  <c r="AK345" i="4"/>
  <c r="AJ345" i="4"/>
  <c r="AI345" i="4"/>
  <c r="AS344" i="4"/>
  <c r="AR344" i="4"/>
  <c r="AQ344" i="4"/>
  <c r="AP344" i="4"/>
  <c r="AO344" i="4"/>
  <c r="AN344" i="4"/>
  <c r="AM344" i="4"/>
  <c r="AL344" i="4"/>
  <c r="AK344" i="4"/>
  <c r="AJ344" i="4"/>
  <c r="AI344" i="4"/>
  <c r="AS343" i="4"/>
  <c r="AR343" i="4"/>
  <c r="AQ343" i="4"/>
  <c r="AP343" i="4"/>
  <c r="AO343" i="4"/>
  <c r="AN343" i="4"/>
  <c r="AM343" i="4"/>
  <c r="AL343" i="4"/>
  <c r="AK343" i="4"/>
  <c r="AJ343" i="4"/>
  <c r="AI343" i="4"/>
  <c r="AS342" i="4"/>
  <c r="AR342" i="4"/>
  <c r="AQ342" i="4"/>
  <c r="AP342" i="4"/>
  <c r="AO342" i="4"/>
  <c r="AN342" i="4"/>
  <c r="AM342" i="4"/>
  <c r="AL342" i="4"/>
  <c r="AK342" i="4"/>
  <c r="AJ342" i="4"/>
  <c r="AI342" i="4"/>
  <c r="AS341" i="4"/>
  <c r="AR341" i="4"/>
  <c r="AQ341" i="4"/>
  <c r="AP341" i="4"/>
  <c r="AO341" i="4"/>
  <c r="AN341" i="4"/>
  <c r="AM341" i="4"/>
  <c r="AL341" i="4"/>
  <c r="AK341" i="4"/>
  <c r="AJ341" i="4"/>
  <c r="AI341" i="4"/>
  <c r="AS340" i="4"/>
  <c r="AR340" i="4"/>
  <c r="AQ340" i="4"/>
  <c r="AP340" i="4"/>
  <c r="AO340" i="4"/>
  <c r="AN340" i="4"/>
  <c r="AM340" i="4"/>
  <c r="AL340" i="4"/>
  <c r="AK340" i="4"/>
  <c r="AJ340" i="4"/>
  <c r="AI340" i="4"/>
  <c r="AS339" i="4"/>
  <c r="AR339" i="4"/>
  <c r="AQ339" i="4"/>
  <c r="AP339" i="4"/>
  <c r="AO339" i="4"/>
  <c r="AN339" i="4"/>
  <c r="AM339" i="4"/>
  <c r="AL339" i="4"/>
  <c r="AK339" i="4"/>
  <c r="AJ339" i="4"/>
  <c r="AI339" i="4"/>
  <c r="AS338" i="4"/>
  <c r="AR338" i="4"/>
  <c r="AQ338" i="4"/>
  <c r="AP338" i="4"/>
  <c r="AO338" i="4"/>
  <c r="AN338" i="4"/>
  <c r="AM338" i="4"/>
  <c r="AL338" i="4"/>
  <c r="AK338" i="4"/>
  <c r="AJ338" i="4"/>
  <c r="AI338" i="4"/>
  <c r="AS337" i="4"/>
  <c r="AR337" i="4"/>
  <c r="AQ337" i="4"/>
  <c r="AP337" i="4"/>
  <c r="AO337" i="4"/>
  <c r="AN337" i="4"/>
  <c r="AM337" i="4"/>
  <c r="AL337" i="4"/>
  <c r="AK337" i="4"/>
  <c r="AJ337" i="4"/>
  <c r="AI337" i="4"/>
  <c r="AS336" i="4"/>
  <c r="AR336" i="4"/>
  <c r="AQ336" i="4"/>
  <c r="AP336" i="4"/>
  <c r="AO336" i="4"/>
  <c r="AN336" i="4"/>
  <c r="AM336" i="4"/>
  <c r="AL336" i="4"/>
  <c r="AK336" i="4"/>
  <c r="AJ336" i="4"/>
  <c r="AI336" i="4"/>
  <c r="AS335" i="4"/>
  <c r="AR335" i="4"/>
  <c r="AQ335" i="4"/>
  <c r="AP335" i="4"/>
  <c r="AO335" i="4"/>
  <c r="AN335" i="4"/>
  <c r="AM335" i="4"/>
  <c r="AL335" i="4"/>
  <c r="AK335" i="4"/>
  <c r="AJ335" i="4"/>
  <c r="AI335" i="4"/>
  <c r="AS334" i="4"/>
  <c r="AR334" i="4"/>
  <c r="AQ334" i="4"/>
  <c r="AP334" i="4"/>
  <c r="AO334" i="4"/>
  <c r="AN334" i="4"/>
  <c r="AM334" i="4"/>
  <c r="AL334" i="4"/>
  <c r="AK334" i="4"/>
  <c r="AJ334" i="4"/>
  <c r="AI334" i="4"/>
  <c r="AS333" i="4"/>
  <c r="AR333" i="4"/>
  <c r="AQ333" i="4"/>
  <c r="AP333" i="4"/>
  <c r="AO333" i="4"/>
  <c r="AN333" i="4"/>
  <c r="AM333" i="4"/>
  <c r="AL333" i="4"/>
  <c r="AK333" i="4"/>
  <c r="AJ333" i="4"/>
  <c r="AI333" i="4"/>
  <c r="AS332" i="4"/>
  <c r="AR332" i="4"/>
  <c r="AQ332" i="4"/>
  <c r="AP332" i="4"/>
  <c r="AO332" i="4"/>
  <c r="AN332" i="4"/>
  <c r="AM332" i="4"/>
  <c r="AL332" i="4"/>
  <c r="AK332" i="4"/>
  <c r="AJ332" i="4"/>
  <c r="AI332" i="4"/>
  <c r="AS331" i="4"/>
  <c r="AR331" i="4"/>
  <c r="AQ331" i="4"/>
  <c r="AP331" i="4"/>
  <c r="AO331" i="4"/>
  <c r="AN331" i="4"/>
  <c r="AM331" i="4"/>
  <c r="AL331" i="4"/>
  <c r="AK331" i="4"/>
  <c r="AJ331" i="4"/>
  <c r="AI331" i="4"/>
  <c r="AS330" i="4"/>
  <c r="AR330" i="4"/>
  <c r="AQ330" i="4"/>
  <c r="AP330" i="4"/>
  <c r="AO330" i="4"/>
  <c r="AN330" i="4"/>
  <c r="AM330" i="4"/>
  <c r="AL330" i="4"/>
  <c r="AK330" i="4"/>
  <c r="AJ330" i="4"/>
  <c r="AI330" i="4"/>
  <c r="AS329" i="4"/>
  <c r="AR329" i="4"/>
  <c r="AQ329" i="4"/>
  <c r="AP329" i="4"/>
  <c r="AO329" i="4"/>
  <c r="AN329" i="4"/>
  <c r="AM329" i="4"/>
  <c r="AL329" i="4"/>
  <c r="AK329" i="4"/>
  <c r="AJ329" i="4"/>
  <c r="AI329" i="4"/>
  <c r="AS328" i="4"/>
  <c r="AR328" i="4"/>
  <c r="AQ328" i="4"/>
  <c r="AP328" i="4"/>
  <c r="AO328" i="4"/>
  <c r="AN328" i="4"/>
  <c r="AM328" i="4"/>
  <c r="AL328" i="4"/>
  <c r="AK328" i="4"/>
  <c r="AJ328" i="4"/>
  <c r="AI328" i="4"/>
  <c r="AS327" i="4"/>
  <c r="AR327" i="4"/>
  <c r="AQ327" i="4"/>
  <c r="AP327" i="4"/>
  <c r="AO327" i="4"/>
  <c r="AN327" i="4"/>
  <c r="AM327" i="4"/>
  <c r="AL327" i="4"/>
  <c r="AK327" i="4"/>
  <c r="AJ327" i="4"/>
  <c r="AI327" i="4"/>
  <c r="AS326" i="4"/>
  <c r="AR326" i="4"/>
  <c r="AQ326" i="4"/>
  <c r="AP326" i="4"/>
  <c r="AO326" i="4"/>
  <c r="AN326" i="4"/>
  <c r="AM326" i="4"/>
  <c r="AL326" i="4"/>
  <c r="AK326" i="4"/>
  <c r="AJ326" i="4"/>
  <c r="AI326" i="4"/>
  <c r="AS325" i="4"/>
  <c r="AR325" i="4"/>
  <c r="AQ325" i="4"/>
  <c r="AP325" i="4"/>
  <c r="AO325" i="4"/>
  <c r="AN325" i="4"/>
  <c r="AM325" i="4"/>
  <c r="AL325" i="4"/>
  <c r="AK325" i="4"/>
  <c r="AJ325" i="4"/>
  <c r="AI325" i="4"/>
  <c r="AS324" i="4"/>
  <c r="AR324" i="4"/>
  <c r="AQ324" i="4"/>
  <c r="AP324" i="4"/>
  <c r="AO324" i="4"/>
  <c r="AN324" i="4"/>
  <c r="AM324" i="4"/>
  <c r="AL324" i="4"/>
  <c r="AK324" i="4"/>
  <c r="AJ324" i="4"/>
  <c r="AI324" i="4"/>
  <c r="AS323" i="4"/>
  <c r="AR323" i="4"/>
  <c r="AQ323" i="4"/>
  <c r="AP323" i="4"/>
  <c r="AO323" i="4"/>
  <c r="AN323" i="4"/>
  <c r="AM323" i="4"/>
  <c r="AL323" i="4"/>
  <c r="AK323" i="4"/>
  <c r="AJ323" i="4"/>
  <c r="AI323" i="4"/>
  <c r="AS322" i="4"/>
  <c r="AR322" i="4"/>
  <c r="AQ322" i="4"/>
  <c r="AP322" i="4"/>
  <c r="AO322" i="4"/>
  <c r="AN322" i="4"/>
  <c r="AM322" i="4"/>
  <c r="AL322" i="4"/>
  <c r="AK322" i="4"/>
  <c r="AJ322" i="4"/>
  <c r="AI322" i="4"/>
  <c r="AS321" i="4"/>
  <c r="AR321" i="4"/>
  <c r="AQ321" i="4"/>
  <c r="AP321" i="4"/>
  <c r="AO321" i="4"/>
  <c r="AN321" i="4"/>
  <c r="AM321" i="4"/>
  <c r="AL321" i="4"/>
  <c r="AK321" i="4"/>
  <c r="AJ321" i="4"/>
  <c r="AI321" i="4"/>
  <c r="AS320" i="4"/>
  <c r="AR320" i="4"/>
  <c r="AQ320" i="4"/>
  <c r="AP320" i="4"/>
  <c r="AO320" i="4"/>
  <c r="AN320" i="4"/>
  <c r="AM320" i="4"/>
  <c r="AL320" i="4"/>
  <c r="AK320" i="4"/>
  <c r="AJ320" i="4"/>
  <c r="AI320" i="4"/>
  <c r="AS319" i="4"/>
  <c r="AR319" i="4"/>
  <c r="AQ319" i="4"/>
  <c r="AP319" i="4"/>
  <c r="AO319" i="4"/>
  <c r="AN319" i="4"/>
  <c r="AM319" i="4"/>
  <c r="AL319" i="4"/>
  <c r="AK319" i="4"/>
  <c r="AJ319" i="4"/>
  <c r="AI319" i="4"/>
  <c r="AS318" i="4"/>
  <c r="AR318" i="4"/>
  <c r="AQ318" i="4"/>
  <c r="AP318" i="4"/>
  <c r="AO318" i="4"/>
  <c r="AN318" i="4"/>
  <c r="AM318" i="4"/>
  <c r="AL318" i="4"/>
  <c r="AK318" i="4"/>
  <c r="AJ318" i="4"/>
  <c r="AI318" i="4"/>
  <c r="AS317" i="4"/>
  <c r="AR317" i="4"/>
  <c r="AQ317" i="4"/>
  <c r="AP317" i="4"/>
  <c r="AO317" i="4"/>
  <c r="AN317" i="4"/>
  <c r="AM317" i="4"/>
  <c r="AL317" i="4"/>
  <c r="AK317" i="4"/>
  <c r="AJ317" i="4"/>
  <c r="AI317" i="4"/>
  <c r="AS316" i="4"/>
  <c r="AR316" i="4"/>
  <c r="AQ316" i="4"/>
  <c r="AP316" i="4"/>
  <c r="AO316" i="4"/>
  <c r="AN316" i="4"/>
  <c r="AM316" i="4"/>
  <c r="AL316" i="4"/>
  <c r="AK316" i="4"/>
  <c r="AJ316" i="4"/>
  <c r="AI316" i="4"/>
  <c r="AS315" i="4"/>
  <c r="AR315" i="4"/>
  <c r="AQ315" i="4"/>
  <c r="AP315" i="4"/>
  <c r="AO315" i="4"/>
  <c r="AN315" i="4"/>
  <c r="AM315" i="4"/>
  <c r="AL315" i="4"/>
  <c r="AK315" i="4"/>
  <c r="AJ315" i="4"/>
  <c r="AI315" i="4"/>
  <c r="AS314" i="4"/>
  <c r="AR314" i="4"/>
  <c r="AQ314" i="4"/>
  <c r="AP314" i="4"/>
  <c r="AO314" i="4"/>
  <c r="AN314" i="4"/>
  <c r="AM314" i="4"/>
  <c r="AL314" i="4"/>
  <c r="AK314" i="4"/>
  <c r="AJ314" i="4"/>
  <c r="AI314" i="4"/>
  <c r="AS313" i="4"/>
  <c r="AR313" i="4"/>
  <c r="AQ313" i="4"/>
  <c r="AP313" i="4"/>
  <c r="AO313" i="4"/>
  <c r="AN313" i="4"/>
  <c r="AM313" i="4"/>
  <c r="AL313" i="4"/>
  <c r="AK313" i="4"/>
  <c r="AJ313" i="4"/>
  <c r="AI313" i="4"/>
  <c r="AS312" i="4"/>
  <c r="AR312" i="4"/>
  <c r="AQ312" i="4"/>
  <c r="AP312" i="4"/>
  <c r="AO312" i="4"/>
  <c r="AN312" i="4"/>
  <c r="AM312" i="4"/>
  <c r="AL312" i="4"/>
  <c r="AK312" i="4"/>
  <c r="AJ312" i="4"/>
  <c r="AI312" i="4"/>
  <c r="AS311" i="4"/>
  <c r="AR311" i="4"/>
  <c r="AQ311" i="4"/>
  <c r="AP311" i="4"/>
  <c r="AO311" i="4"/>
  <c r="AN311" i="4"/>
  <c r="AM311" i="4"/>
  <c r="AL311" i="4"/>
  <c r="AK311" i="4"/>
  <c r="AJ311" i="4"/>
  <c r="AI311" i="4"/>
  <c r="AS310" i="4"/>
  <c r="AR310" i="4"/>
  <c r="AQ310" i="4"/>
  <c r="AP310" i="4"/>
  <c r="AO310" i="4"/>
  <c r="AN310" i="4"/>
  <c r="AM310" i="4"/>
  <c r="AL310" i="4"/>
  <c r="AK310" i="4"/>
  <c r="AJ310" i="4"/>
  <c r="AI310" i="4"/>
  <c r="AS309" i="4"/>
  <c r="AR309" i="4"/>
  <c r="AQ309" i="4"/>
  <c r="AP309" i="4"/>
  <c r="AO309" i="4"/>
  <c r="AN309" i="4"/>
  <c r="AM309" i="4"/>
  <c r="AL309" i="4"/>
  <c r="AK309" i="4"/>
  <c r="AJ309" i="4"/>
  <c r="AI309" i="4"/>
  <c r="AS308" i="4"/>
  <c r="AR308" i="4"/>
  <c r="AQ308" i="4"/>
  <c r="AP308" i="4"/>
  <c r="AO308" i="4"/>
  <c r="AN308" i="4"/>
  <c r="AM308" i="4"/>
  <c r="AL308" i="4"/>
  <c r="AK308" i="4"/>
  <c r="AJ308" i="4"/>
  <c r="AI308" i="4"/>
  <c r="AS307" i="4"/>
  <c r="AR307" i="4"/>
  <c r="AQ307" i="4"/>
  <c r="AP307" i="4"/>
  <c r="AO307" i="4"/>
  <c r="AN307" i="4"/>
  <c r="AM307" i="4"/>
  <c r="AL307" i="4"/>
  <c r="AK307" i="4"/>
  <c r="AJ307" i="4"/>
  <c r="AI307" i="4"/>
  <c r="AS306" i="4"/>
  <c r="AR306" i="4"/>
  <c r="AQ306" i="4"/>
  <c r="AP306" i="4"/>
  <c r="AO306" i="4"/>
  <c r="AN306" i="4"/>
  <c r="AM306" i="4"/>
  <c r="AL306" i="4"/>
  <c r="AK306" i="4"/>
  <c r="AJ306" i="4"/>
  <c r="AI306" i="4"/>
  <c r="AS305" i="4"/>
  <c r="AR305" i="4"/>
  <c r="AQ305" i="4"/>
  <c r="AP305" i="4"/>
  <c r="AO305" i="4"/>
  <c r="AN305" i="4"/>
  <c r="AM305" i="4"/>
  <c r="AL305" i="4"/>
  <c r="AK305" i="4"/>
  <c r="AJ305" i="4"/>
  <c r="AI305" i="4"/>
  <c r="AS304" i="4"/>
  <c r="AR304" i="4"/>
  <c r="AQ304" i="4"/>
  <c r="AP304" i="4"/>
  <c r="AO304" i="4"/>
  <c r="AN304" i="4"/>
  <c r="AM304" i="4"/>
  <c r="AL304" i="4"/>
  <c r="AK304" i="4"/>
  <c r="AJ304" i="4"/>
  <c r="AI304" i="4"/>
  <c r="AS303" i="4"/>
  <c r="AR303" i="4"/>
  <c r="AQ303" i="4"/>
  <c r="AP303" i="4"/>
  <c r="AO303" i="4"/>
  <c r="AN303" i="4"/>
  <c r="AM303" i="4"/>
  <c r="AL303" i="4"/>
  <c r="AK303" i="4"/>
  <c r="AJ303" i="4"/>
  <c r="AI303" i="4"/>
  <c r="AS302" i="4"/>
  <c r="AR302" i="4"/>
  <c r="AQ302" i="4"/>
  <c r="AP302" i="4"/>
  <c r="AO302" i="4"/>
  <c r="AN302" i="4"/>
  <c r="AM302" i="4"/>
  <c r="AL302" i="4"/>
  <c r="AK302" i="4"/>
  <c r="AJ302" i="4"/>
  <c r="AI302" i="4"/>
  <c r="AS301" i="4"/>
  <c r="AR301" i="4"/>
  <c r="AQ301" i="4"/>
  <c r="AP301" i="4"/>
  <c r="AO301" i="4"/>
  <c r="AN301" i="4"/>
  <c r="AM301" i="4"/>
  <c r="AL301" i="4"/>
  <c r="AK301" i="4"/>
  <c r="AJ301" i="4"/>
  <c r="AI301" i="4"/>
  <c r="AS300" i="4"/>
  <c r="AR300" i="4"/>
  <c r="AQ300" i="4"/>
  <c r="AP300" i="4"/>
  <c r="AO300" i="4"/>
  <c r="AN300" i="4"/>
  <c r="AM300" i="4"/>
  <c r="AL300" i="4"/>
  <c r="AK300" i="4"/>
  <c r="AJ300" i="4"/>
  <c r="AI300" i="4"/>
  <c r="AS299" i="4"/>
  <c r="AR299" i="4"/>
  <c r="AQ299" i="4"/>
  <c r="AP299" i="4"/>
  <c r="AO299" i="4"/>
  <c r="AN299" i="4"/>
  <c r="AM299" i="4"/>
  <c r="AL299" i="4"/>
  <c r="AK299" i="4"/>
  <c r="AJ299" i="4"/>
  <c r="AI299" i="4"/>
  <c r="AS298" i="4"/>
  <c r="AR298" i="4"/>
  <c r="AQ298" i="4"/>
  <c r="AP298" i="4"/>
  <c r="AO298" i="4"/>
  <c r="AN298" i="4"/>
  <c r="AM298" i="4"/>
  <c r="AL298" i="4"/>
  <c r="AK298" i="4"/>
  <c r="AJ298" i="4"/>
  <c r="AI298" i="4"/>
  <c r="AS297" i="4"/>
  <c r="AR297" i="4"/>
  <c r="AQ297" i="4"/>
  <c r="AP297" i="4"/>
  <c r="AO297" i="4"/>
  <c r="AN297" i="4"/>
  <c r="AM297" i="4"/>
  <c r="AL297" i="4"/>
  <c r="AK297" i="4"/>
  <c r="AJ297" i="4"/>
  <c r="AI297" i="4"/>
  <c r="AS296" i="4"/>
  <c r="AR296" i="4"/>
  <c r="AQ296" i="4"/>
  <c r="AP296" i="4"/>
  <c r="AO296" i="4"/>
  <c r="AN296" i="4"/>
  <c r="AM296" i="4"/>
  <c r="AL296" i="4"/>
  <c r="AK296" i="4"/>
  <c r="AJ296" i="4"/>
  <c r="AI296" i="4"/>
  <c r="AS295" i="4"/>
  <c r="AR295" i="4"/>
  <c r="AQ295" i="4"/>
  <c r="AP295" i="4"/>
  <c r="AO295" i="4"/>
  <c r="AN295" i="4"/>
  <c r="AM295" i="4"/>
  <c r="AL295" i="4"/>
  <c r="AK295" i="4"/>
  <c r="AJ295" i="4"/>
  <c r="AI295" i="4"/>
  <c r="AS294" i="4"/>
  <c r="AR294" i="4"/>
  <c r="AQ294" i="4"/>
  <c r="AP294" i="4"/>
  <c r="AO294" i="4"/>
  <c r="AN294" i="4"/>
  <c r="AM294" i="4"/>
  <c r="AL294" i="4"/>
  <c r="AK294" i="4"/>
  <c r="AJ294" i="4"/>
  <c r="AI294" i="4"/>
  <c r="AS293" i="4"/>
  <c r="AR293" i="4"/>
  <c r="AQ293" i="4"/>
  <c r="AP293" i="4"/>
  <c r="AO293" i="4"/>
  <c r="AN293" i="4"/>
  <c r="AM293" i="4"/>
  <c r="AL293" i="4"/>
  <c r="AK293" i="4"/>
  <c r="AJ293" i="4"/>
  <c r="AI293" i="4"/>
  <c r="AS292" i="4"/>
  <c r="AR292" i="4"/>
  <c r="AQ292" i="4"/>
  <c r="AP292" i="4"/>
  <c r="AO292" i="4"/>
  <c r="AN292" i="4"/>
  <c r="AM292" i="4"/>
  <c r="AL292" i="4"/>
  <c r="AK292" i="4"/>
  <c r="AJ292" i="4"/>
  <c r="AI292" i="4"/>
  <c r="AS291" i="4"/>
  <c r="AR291" i="4"/>
  <c r="AQ291" i="4"/>
  <c r="AP291" i="4"/>
  <c r="AO291" i="4"/>
  <c r="AN291" i="4"/>
  <c r="AM291" i="4"/>
  <c r="AL291" i="4"/>
  <c r="AK291" i="4"/>
  <c r="AJ291" i="4"/>
  <c r="AI291" i="4"/>
  <c r="AS290" i="4"/>
  <c r="AR290" i="4"/>
  <c r="AQ290" i="4"/>
  <c r="AP290" i="4"/>
  <c r="AO290" i="4"/>
  <c r="AN290" i="4"/>
  <c r="AM290" i="4"/>
  <c r="AL290" i="4"/>
  <c r="AK290" i="4"/>
  <c r="AJ290" i="4"/>
  <c r="AI290" i="4"/>
  <c r="AS289" i="4"/>
  <c r="AR289" i="4"/>
  <c r="AQ289" i="4"/>
  <c r="AP289" i="4"/>
  <c r="AO289" i="4"/>
  <c r="AN289" i="4"/>
  <c r="AM289" i="4"/>
  <c r="AL289" i="4"/>
  <c r="AK289" i="4"/>
  <c r="AJ289" i="4"/>
  <c r="AI289" i="4"/>
  <c r="AS288" i="4"/>
  <c r="AR288" i="4"/>
  <c r="AQ288" i="4"/>
  <c r="AP288" i="4"/>
  <c r="AO288" i="4"/>
  <c r="AN288" i="4"/>
  <c r="AM288" i="4"/>
  <c r="AL288" i="4"/>
  <c r="AK288" i="4"/>
  <c r="AJ288" i="4"/>
  <c r="AI288" i="4"/>
  <c r="AS287" i="4"/>
  <c r="AR287" i="4"/>
  <c r="AQ287" i="4"/>
  <c r="AP287" i="4"/>
  <c r="AO287" i="4"/>
  <c r="AN287" i="4"/>
  <c r="AM287" i="4"/>
  <c r="AL287" i="4"/>
  <c r="AK287" i="4"/>
  <c r="AJ287" i="4"/>
  <c r="AI287" i="4"/>
  <c r="AS286" i="4"/>
  <c r="AR286" i="4"/>
  <c r="AQ286" i="4"/>
  <c r="AP286" i="4"/>
  <c r="AO286" i="4"/>
  <c r="AN286" i="4"/>
  <c r="AM286" i="4"/>
  <c r="AL286" i="4"/>
  <c r="AK286" i="4"/>
  <c r="AJ286" i="4"/>
  <c r="AI286" i="4"/>
  <c r="AS285" i="4"/>
  <c r="AR285" i="4"/>
  <c r="AQ285" i="4"/>
  <c r="AP285" i="4"/>
  <c r="AO285" i="4"/>
  <c r="AN285" i="4"/>
  <c r="AM285" i="4"/>
  <c r="AL285" i="4"/>
  <c r="AK285" i="4"/>
  <c r="AJ285" i="4"/>
  <c r="AI285" i="4"/>
  <c r="AS284" i="4"/>
  <c r="AR284" i="4"/>
  <c r="AQ284" i="4"/>
  <c r="AP284" i="4"/>
  <c r="AO284" i="4"/>
  <c r="AN284" i="4"/>
  <c r="AM284" i="4"/>
  <c r="AL284" i="4"/>
  <c r="AK284" i="4"/>
  <c r="AJ284" i="4"/>
  <c r="AI284" i="4"/>
  <c r="AS283" i="4"/>
  <c r="AR283" i="4"/>
  <c r="AQ283" i="4"/>
  <c r="AP283" i="4"/>
  <c r="AO283" i="4"/>
  <c r="AN283" i="4"/>
  <c r="AM283" i="4"/>
  <c r="AL283" i="4"/>
  <c r="AK283" i="4"/>
  <c r="AJ283" i="4"/>
  <c r="AI283" i="4"/>
  <c r="AS282" i="4"/>
  <c r="AR282" i="4"/>
  <c r="AQ282" i="4"/>
  <c r="AP282" i="4"/>
  <c r="AO282" i="4"/>
  <c r="AN282" i="4"/>
  <c r="AM282" i="4"/>
  <c r="AL282" i="4"/>
  <c r="AK282" i="4"/>
  <c r="AJ282" i="4"/>
  <c r="AI282" i="4"/>
  <c r="AS281" i="4"/>
  <c r="AR281" i="4"/>
  <c r="AQ281" i="4"/>
  <c r="AP281" i="4"/>
  <c r="AO281" i="4"/>
  <c r="AN281" i="4"/>
  <c r="AM281" i="4"/>
  <c r="AL281" i="4"/>
  <c r="AK281" i="4"/>
  <c r="AJ281" i="4"/>
  <c r="AI281" i="4"/>
  <c r="AS280" i="4"/>
  <c r="AR280" i="4"/>
  <c r="AQ280" i="4"/>
  <c r="AP280" i="4"/>
  <c r="AO280" i="4"/>
  <c r="AN280" i="4"/>
  <c r="AM280" i="4"/>
  <c r="AL280" i="4"/>
  <c r="AK280" i="4"/>
  <c r="AJ280" i="4"/>
  <c r="AI280" i="4"/>
  <c r="AS279" i="4"/>
  <c r="AR279" i="4"/>
  <c r="AQ279" i="4"/>
  <c r="AP279" i="4"/>
  <c r="AO279" i="4"/>
  <c r="AN279" i="4"/>
  <c r="AM279" i="4"/>
  <c r="AL279" i="4"/>
  <c r="AK279" i="4"/>
  <c r="AJ279" i="4"/>
  <c r="AI279" i="4"/>
  <c r="AS278" i="4"/>
  <c r="AR278" i="4"/>
  <c r="AQ278" i="4"/>
  <c r="AP278" i="4"/>
  <c r="AO278" i="4"/>
  <c r="AN278" i="4"/>
  <c r="AM278" i="4"/>
  <c r="AL278" i="4"/>
  <c r="AK278" i="4"/>
  <c r="AJ278" i="4"/>
  <c r="AI278" i="4"/>
  <c r="AS277" i="4"/>
  <c r="AR277" i="4"/>
  <c r="AQ277" i="4"/>
  <c r="AP277" i="4"/>
  <c r="AO277" i="4"/>
  <c r="AN277" i="4"/>
  <c r="AM277" i="4"/>
  <c r="AL277" i="4"/>
  <c r="AK277" i="4"/>
  <c r="AJ277" i="4"/>
  <c r="AI277" i="4"/>
  <c r="AS276" i="4"/>
  <c r="AR276" i="4"/>
  <c r="AQ276" i="4"/>
  <c r="AP276" i="4"/>
  <c r="AO276" i="4"/>
  <c r="AN276" i="4"/>
  <c r="AM276" i="4"/>
  <c r="AL276" i="4"/>
  <c r="AK276" i="4"/>
  <c r="AJ276" i="4"/>
  <c r="AI276" i="4"/>
  <c r="AS275" i="4"/>
  <c r="AR275" i="4"/>
  <c r="AQ275" i="4"/>
  <c r="AP275" i="4"/>
  <c r="AO275" i="4"/>
  <c r="AN275" i="4"/>
  <c r="AM275" i="4"/>
  <c r="AL275" i="4"/>
  <c r="AK275" i="4"/>
  <c r="AJ275" i="4"/>
  <c r="AI275" i="4"/>
  <c r="AS274" i="4"/>
  <c r="AR274" i="4"/>
  <c r="AQ274" i="4"/>
  <c r="AP274" i="4"/>
  <c r="AO274" i="4"/>
  <c r="AN274" i="4"/>
  <c r="AM274" i="4"/>
  <c r="AL274" i="4"/>
  <c r="AK274" i="4"/>
  <c r="AJ274" i="4"/>
  <c r="AI274" i="4"/>
  <c r="AS273" i="4"/>
  <c r="AR273" i="4"/>
  <c r="AQ273" i="4"/>
  <c r="AP273" i="4"/>
  <c r="AO273" i="4"/>
  <c r="AN273" i="4"/>
  <c r="AM273" i="4"/>
  <c r="AL273" i="4"/>
  <c r="AK273" i="4"/>
  <c r="AJ273" i="4"/>
  <c r="AI273" i="4"/>
  <c r="AS272" i="4"/>
  <c r="AR272" i="4"/>
  <c r="AQ272" i="4"/>
  <c r="AP272" i="4"/>
  <c r="AO272" i="4"/>
  <c r="AN272" i="4"/>
  <c r="AM272" i="4"/>
  <c r="AL272" i="4"/>
  <c r="AK272" i="4"/>
  <c r="AJ272" i="4"/>
  <c r="AI272" i="4"/>
  <c r="AS271" i="4"/>
  <c r="AR271" i="4"/>
  <c r="AQ271" i="4"/>
  <c r="AP271" i="4"/>
  <c r="AO271" i="4"/>
  <c r="AN271" i="4"/>
  <c r="AM271" i="4"/>
  <c r="AL271" i="4"/>
  <c r="AK271" i="4"/>
  <c r="AJ271" i="4"/>
  <c r="AI271" i="4"/>
  <c r="AS270" i="4"/>
  <c r="AR270" i="4"/>
  <c r="AQ270" i="4"/>
  <c r="AP270" i="4"/>
  <c r="AO270" i="4"/>
  <c r="AN270" i="4"/>
  <c r="AM270" i="4"/>
  <c r="AL270" i="4"/>
  <c r="AK270" i="4"/>
  <c r="AJ270" i="4"/>
  <c r="AI270" i="4"/>
  <c r="AS269" i="4"/>
  <c r="AR269" i="4"/>
  <c r="AQ269" i="4"/>
  <c r="AP269" i="4"/>
  <c r="AO269" i="4"/>
  <c r="AN269" i="4"/>
  <c r="AM269" i="4"/>
  <c r="AL269" i="4"/>
  <c r="AK269" i="4"/>
  <c r="AJ269" i="4"/>
  <c r="AI269" i="4"/>
  <c r="AS268" i="4"/>
  <c r="AR268" i="4"/>
  <c r="AQ268" i="4"/>
  <c r="AP268" i="4"/>
  <c r="AO268" i="4"/>
  <c r="AN268" i="4"/>
  <c r="AM268" i="4"/>
  <c r="AL268" i="4"/>
  <c r="AK268" i="4"/>
  <c r="AJ268" i="4"/>
  <c r="AI268" i="4"/>
  <c r="AS267" i="4"/>
  <c r="AR267" i="4"/>
  <c r="AQ267" i="4"/>
  <c r="AP267" i="4"/>
  <c r="AO267" i="4"/>
  <c r="AN267" i="4"/>
  <c r="AM267" i="4"/>
  <c r="AL267" i="4"/>
  <c r="AK267" i="4"/>
  <c r="AJ267" i="4"/>
  <c r="AI267" i="4"/>
  <c r="AS266" i="4"/>
  <c r="AR266" i="4"/>
  <c r="AQ266" i="4"/>
  <c r="AP266" i="4"/>
  <c r="AO266" i="4"/>
  <c r="AN266" i="4"/>
  <c r="AM266" i="4"/>
  <c r="AL266" i="4"/>
  <c r="AK266" i="4"/>
  <c r="AJ266" i="4"/>
  <c r="AI266" i="4"/>
  <c r="AS265" i="4"/>
  <c r="AR265" i="4"/>
  <c r="AQ265" i="4"/>
  <c r="AP265" i="4"/>
  <c r="AO265" i="4"/>
  <c r="AN265" i="4"/>
  <c r="AM265" i="4"/>
  <c r="AL265" i="4"/>
  <c r="AK265" i="4"/>
  <c r="AJ265" i="4"/>
  <c r="AI265" i="4"/>
  <c r="AS264" i="4"/>
  <c r="AR264" i="4"/>
  <c r="AQ264" i="4"/>
  <c r="AP264" i="4"/>
  <c r="AO264" i="4"/>
  <c r="AN264" i="4"/>
  <c r="AM264" i="4"/>
  <c r="AL264" i="4"/>
  <c r="AK264" i="4"/>
  <c r="AJ264" i="4"/>
  <c r="AI264" i="4"/>
  <c r="AS263" i="4"/>
  <c r="AR263" i="4"/>
  <c r="AQ263" i="4"/>
  <c r="AP263" i="4"/>
  <c r="AO263" i="4"/>
  <c r="AN263" i="4"/>
  <c r="AM263" i="4"/>
  <c r="AL263" i="4"/>
  <c r="AK263" i="4"/>
  <c r="AJ263" i="4"/>
  <c r="AI263" i="4"/>
  <c r="AS262" i="4"/>
  <c r="AR262" i="4"/>
  <c r="AQ262" i="4"/>
  <c r="AP262" i="4"/>
  <c r="AO262" i="4"/>
  <c r="AN262" i="4"/>
  <c r="AM262" i="4"/>
  <c r="AL262" i="4"/>
  <c r="AK262" i="4"/>
  <c r="AJ262" i="4"/>
  <c r="AI262" i="4"/>
  <c r="AS261" i="4"/>
  <c r="AR261" i="4"/>
  <c r="AQ261" i="4"/>
  <c r="AP261" i="4"/>
  <c r="AO261" i="4"/>
  <c r="AN261" i="4"/>
  <c r="AM261" i="4"/>
  <c r="AL261" i="4"/>
  <c r="AK261" i="4"/>
  <c r="AJ261" i="4"/>
  <c r="AI261" i="4"/>
  <c r="AS260" i="4"/>
  <c r="AR260" i="4"/>
  <c r="AQ260" i="4"/>
  <c r="AP260" i="4"/>
  <c r="AO260" i="4"/>
  <c r="AN260" i="4"/>
  <c r="AM260" i="4"/>
  <c r="AL260" i="4"/>
  <c r="AK260" i="4"/>
  <c r="AJ260" i="4"/>
  <c r="AI260" i="4"/>
  <c r="AS259" i="4"/>
  <c r="AR259" i="4"/>
  <c r="AQ259" i="4"/>
  <c r="AP259" i="4"/>
  <c r="AO259" i="4"/>
  <c r="AN259" i="4"/>
  <c r="AM259" i="4"/>
  <c r="AL259" i="4"/>
  <c r="AK259" i="4"/>
  <c r="AJ259" i="4"/>
  <c r="AI259" i="4"/>
  <c r="AS258" i="4"/>
  <c r="AR258" i="4"/>
  <c r="AQ258" i="4"/>
  <c r="AP258" i="4"/>
  <c r="AO258" i="4"/>
  <c r="AN258" i="4"/>
  <c r="AM258" i="4"/>
  <c r="AL258" i="4"/>
  <c r="AK258" i="4"/>
  <c r="AJ258" i="4"/>
  <c r="AI258" i="4"/>
  <c r="AS257" i="4"/>
  <c r="AR257" i="4"/>
  <c r="AQ257" i="4"/>
  <c r="AP257" i="4"/>
  <c r="AO257" i="4"/>
  <c r="AN257" i="4"/>
  <c r="AM257" i="4"/>
  <c r="AL257" i="4"/>
  <c r="AK257" i="4"/>
  <c r="AJ257" i="4"/>
  <c r="AI257" i="4"/>
  <c r="AS256" i="4"/>
  <c r="AR256" i="4"/>
  <c r="AQ256" i="4"/>
  <c r="AP256" i="4"/>
  <c r="AO256" i="4"/>
  <c r="AN256" i="4"/>
  <c r="AM256" i="4"/>
  <c r="AL256" i="4"/>
  <c r="AK256" i="4"/>
  <c r="AJ256" i="4"/>
  <c r="AI256" i="4"/>
  <c r="AS255" i="4"/>
  <c r="AR255" i="4"/>
  <c r="AQ255" i="4"/>
  <c r="AP255" i="4"/>
  <c r="AO255" i="4"/>
  <c r="AN255" i="4"/>
  <c r="AM255" i="4"/>
  <c r="AL255" i="4"/>
  <c r="AK255" i="4"/>
  <c r="AJ255" i="4"/>
  <c r="AI255" i="4"/>
  <c r="AS254" i="4"/>
  <c r="AR254" i="4"/>
  <c r="AQ254" i="4"/>
  <c r="AP254" i="4"/>
  <c r="AO254" i="4"/>
  <c r="AN254" i="4"/>
  <c r="AM254" i="4"/>
  <c r="AL254" i="4"/>
  <c r="AK254" i="4"/>
  <c r="AJ254" i="4"/>
  <c r="AI254" i="4"/>
  <c r="AS253" i="4"/>
  <c r="AR253" i="4"/>
  <c r="AQ253" i="4"/>
  <c r="AP253" i="4"/>
  <c r="AO253" i="4"/>
  <c r="AN253" i="4"/>
  <c r="AM253" i="4"/>
  <c r="AL253" i="4"/>
  <c r="AK253" i="4"/>
  <c r="AJ253" i="4"/>
  <c r="AI253" i="4"/>
  <c r="AS252" i="4"/>
  <c r="AR252" i="4"/>
  <c r="AQ252" i="4"/>
  <c r="AP252" i="4"/>
  <c r="AO252" i="4"/>
  <c r="AN252" i="4"/>
  <c r="AM252" i="4"/>
  <c r="AL252" i="4"/>
  <c r="AK252" i="4"/>
  <c r="AJ252" i="4"/>
  <c r="AI252" i="4"/>
  <c r="AS251" i="4"/>
  <c r="AR251" i="4"/>
  <c r="AQ251" i="4"/>
  <c r="AP251" i="4"/>
  <c r="AO251" i="4"/>
  <c r="AN251" i="4"/>
  <c r="AM251" i="4"/>
  <c r="AL251" i="4"/>
  <c r="AK251" i="4"/>
  <c r="AJ251" i="4"/>
  <c r="AI251" i="4"/>
  <c r="AS250" i="4"/>
  <c r="AR250" i="4"/>
  <c r="AQ250" i="4"/>
  <c r="AP250" i="4"/>
  <c r="AO250" i="4"/>
  <c r="AN250" i="4"/>
  <c r="AM250" i="4"/>
  <c r="AL250" i="4"/>
  <c r="AK250" i="4"/>
  <c r="AJ250" i="4"/>
  <c r="AI250" i="4"/>
  <c r="AS249" i="4"/>
  <c r="AR249" i="4"/>
  <c r="AQ249" i="4"/>
  <c r="AP249" i="4"/>
  <c r="AO249" i="4"/>
  <c r="AN249" i="4"/>
  <c r="AM249" i="4"/>
  <c r="AL249" i="4"/>
  <c r="AK249" i="4"/>
  <c r="AJ249" i="4"/>
  <c r="AI249" i="4"/>
  <c r="AS248" i="4"/>
  <c r="AR248" i="4"/>
  <c r="AQ248" i="4"/>
  <c r="AP248" i="4"/>
  <c r="AO248" i="4"/>
  <c r="AN248" i="4"/>
  <c r="AM248" i="4"/>
  <c r="AL248" i="4"/>
  <c r="AK248" i="4"/>
  <c r="AJ248" i="4"/>
  <c r="AI248" i="4"/>
  <c r="AS247" i="4"/>
  <c r="AR247" i="4"/>
  <c r="AQ247" i="4"/>
  <c r="AP247" i="4"/>
  <c r="AO247" i="4"/>
  <c r="AN247" i="4"/>
  <c r="AM247" i="4"/>
  <c r="AL247" i="4"/>
  <c r="AK247" i="4"/>
  <c r="AJ247" i="4"/>
  <c r="AI247" i="4"/>
  <c r="AS246" i="4"/>
  <c r="AR246" i="4"/>
  <c r="AQ246" i="4"/>
  <c r="AP246" i="4"/>
  <c r="AO246" i="4"/>
  <c r="AN246" i="4"/>
  <c r="AM246" i="4"/>
  <c r="AL246" i="4"/>
  <c r="AK246" i="4"/>
  <c r="AJ246" i="4"/>
  <c r="AI246" i="4"/>
  <c r="AS245" i="4"/>
  <c r="AR245" i="4"/>
  <c r="AQ245" i="4"/>
  <c r="AP245" i="4"/>
  <c r="AO245" i="4"/>
  <c r="AN245" i="4"/>
  <c r="AM245" i="4"/>
  <c r="AL245" i="4"/>
  <c r="AK245" i="4"/>
  <c r="AJ245" i="4"/>
  <c r="AI245" i="4"/>
  <c r="AS244" i="4"/>
  <c r="AR244" i="4"/>
  <c r="AQ244" i="4"/>
  <c r="AP244" i="4"/>
  <c r="AO244" i="4"/>
  <c r="AN244" i="4"/>
  <c r="AM244" i="4"/>
  <c r="AL244" i="4"/>
  <c r="AK244" i="4"/>
  <c r="AJ244" i="4"/>
  <c r="AI244" i="4"/>
  <c r="AS243" i="4"/>
  <c r="AR243" i="4"/>
  <c r="AQ243" i="4"/>
  <c r="AP243" i="4"/>
  <c r="AO243" i="4"/>
  <c r="AN243" i="4"/>
  <c r="AM243" i="4"/>
  <c r="AL243" i="4"/>
  <c r="AK243" i="4"/>
  <c r="AJ243" i="4"/>
  <c r="AI243" i="4"/>
  <c r="AS242" i="4"/>
  <c r="AR242" i="4"/>
  <c r="AQ242" i="4"/>
  <c r="AP242" i="4"/>
  <c r="AO242" i="4"/>
  <c r="AN242" i="4"/>
  <c r="AM242" i="4"/>
  <c r="AL242" i="4"/>
  <c r="AK242" i="4"/>
  <c r="AJ242" i="4"/>
  <c r="AI242" i="4"/>
  <c r="AS241" i="4"/>
  <c r="AR241" i="4"/>
  <c r="AQ241" i="4"/>
  <c r="AP241" i="4"/>
  <c r="AO241" i="4"/>
  <c r="AN241" i="4"/>
  <c r="AM241" i="4"/>
  <c r="AL241" i="4"/>
  <c r="AK241" i="4"/>
  <c r="AJ241" i="4"/>
  <c r="AI241" i="4"/>
  <c r="AS240" i="4"/>
  <c r="AR240" i="4"/>
  <c r="AQ240" i="4"/>
  <c r="AP240" i="4"/>
  <c r="AO240" i="4"/>
  <c r="AN240" i="4"/>
  <c r="AM240" i="4"/>
  <c r="AL240" i="4"/>
  <c r="AK240" i="4"/>
  <c r="AJ240" i="4"/>
  <c r="AI240" i="4"/>
  <c r="AS239" i="4"/>
  <c r="AR239" i="4"/>
  <c r="AQ239" i="4"/>
  <c r="AP239" i="4"/>
  <c r="AO239" i="4"/>
  <c r="AN239" i="4"/>
  <c r="AM239" i="4"/>
  <c r="AL239" i="4"/>
  <c r="AK239" i="4"/>
  <c r="AJ239" i="4"/>
  <c r="AI239" i="4"/>
  <c r="AS238" i="4"/>
  <c r="AR238" i="4"/>
  <c r="AQ238" i="4"/>
  <c r="AP238" i="4"/>
  <c r="AO238" i="4"/>
  <c r="AN238" i="4"/>
  <c r="AM238" i="4"/>
  <c r="AL238" i="4"/>
  <c r="AK238" i="4"/>
  <c r="AJ238" i="4"/>
  <c r="AI238" i="4"/>
  <c r="AS237" i="4"/>
  <c r="AR237" i="4"/>
  <c r="AQ237" i="4"/>
  <c r="AP237" i="4"/>
  <c r="AO237" i="4"/>
  <c r="AN237" i="4"/>
  <c r="AM237" i="4"/>
  <c r="AL237" i="4"/>
  <c r="AK237" i="4"/>
  <c r="AJ237" i="4"/>
  <c r="AI237" i="4"/>
  <c r="AS236" i="4"/>
  <c r="AR236" i="4"/>
  <c r="AQ236" i="4"/>
  <c r="AP236" i="4"/>
  <c r="AO236" i="4"/>
  <c r="AN236" i="4"/>
  <c r="AM236" i="4"/>
  <c r="AL236" i="4"/>
  <c r="AK236" i="4"/>
  <c r="AJ236" i="4"/>
  <c r="AI236" i="4"/>
  <c r="AS235" i="4"/>
  <c r="AR235" i="4"/>
  <c r="AQ235" i="4"/>
  <c r="AP235" i="4"/>
  <c r="AO235" i="4"/>
  <c r="AN235" i="4"/>
  <c r="AM235" i="4"/>
  <c r="AL235" i="4"/>
  <c r="AK235" i="4"/>
  <c r="AJ235" i="4"/>
  <c r="AI235" i="4"/>
  <c r="AS234" i="4"/>
  <c r="AR234" i="4"/>
  <c r="AQ234" i="4"/>
  <c r="AP234" i="4"/>
  <c r="AO234" i="4"/>
  <c r="AN234" i="4"/>
  <c r="AM234" i="4"/>
  <c r="AL234" i="4"/>
  <c r="AK234" i="4"/>
  <c r="AJ234" i="4"/>
  <c r="AI234" i="4"/>
  <c r="AS233" i="4"/>
  <c r="AR233" i="4"/>
  <c r="AQ233" i="4"/>
  <c r="AP233" i="4"/>
  <c r="AO233" i="4"/>
  <c r="AN233" i="4"/>
  <c r="AM233" i="4"/>
  <c r="AL233" i="4"/>
  <c r="AK233" i="4"/>
  <c r="AJ233" i="4"/>
  <c r="AI233" i="4"/>
  <c r="AS232" i="4"/>
  <c r="AR232" i="4"/>
  <c r="AQ232" i="4"/>
  <c r="AP232" i="4"/>
  <c r="AO232" i="4"/>
  <c r="AN232" i="4"/>
  <c r="AM232" i="4"/>
  <c r="AL232" i="4"/>
  <c r="AK232" i="4"/>
  <c r="AJ232" i="4"/>
  <c r="AI232" i="4"/>
  <c r="AS231" i="4"/>
  <c r="AR231" i="4"/>
  <c r="AQ231" i="4"/>
  <c r="AP231" i="4"/>
  <c r="AO231" i="4"/>
  <c r="AN231" i="4"/>
  <c r="AM231" i="4"/>
  <c r="AL231" i="4"/>
  <c r="AK231" i="4"/>
  <c r="AJ231" i="4"/>
  <c r="AI231" i="4"/>
  <c r="AS230" i="4"/>
  <c r="AR230" i="4"/>
  <c r="AQ230" i="4"/>
  <c r="AP230" i="4"/>
  <c r="AO230" i="4"/>
  <c r="AN230" i="4"/>
  <c r="AM230" i="4"/>
  <c r="AL230" i="4"/>
  <c r="AK230" i="4"/>
  <c r="AJ230" i="4"/>
  <c r="AI230" i="4"/>
  <c r="AS229" i="4"/>
  <c r="AR229" i="4"/>
  <c r="AQ229" i="4"/>
  <c r="AP229" i="4"/>
  <c r="AO229" i="4"/>
  <c r="AN229" i="4"/>
  <c r="AM229" i="4"/>
  <c r="AL229" i="4"/>
  <c r="AK229" i="4"/>
  <c r="AJ229" i="4"/>
  <c r="AI229" i="4"/>
  <c r="AS228" i="4"/>
  <c r="AR228" i="4"/>
  <c r="AQ228" i="4"/>
  <c r="AP228" i="4"/>
  <c r="AO228" i="4"/>
  <c r="AN228" i="4"/>
  <c r="AM228" i="4"/>
  <c r="AL228" i="4"/>
  <c r="AK228" i="4"/>
  <c r="AJ228" i="4"/>
  <c r="AI228" i="4"/>
  <c r="AS227" i="4"/>
  <c r="AR227" i="4"/>
  <c r="AQ227" i="4"/>
  <c r="AP227" i="4"/>
  <c r="AO227" i="4"/>
  <c r="AN227" i="4"/>
  <c r="AM227" i="4"/>
  <c r="AL227" i="4"/>
  <c r="AK227" i="4"/>
  <c r="AJ227" i="4"/>
  <c r="AI227" i="4"/>
  <c r="AS226" i="4"/>
  <c r="AR226" i="4"/>
  <c r="AQ226" i="4"/>
  <c r="AP226" i="4"/>
  <c r="AO226" i="4"/>
  <c r="AN226" i="4"/>
  <c r="AM226" i="4"/>
  <c r="AL226" i="4"/>
  <c r="AK226" i="4"/>
  <c r="AJ226" i="4"/>
  <c r="AI226" i="4"/>
  <c r="AS225" i="4"/>
  <c r="AR225" i="4"/>
  <c r="AQ225" i="4"/>
  <c r="AP225" i="4"/>
  <c r="AO225" i="4"/>
  <c r="AN225" i="4"/>
  <c r="AM225" i="4"/>
  <c r="AL225" i="4"/>
  <c r="AK225" i="4"/>
  <c r="AJ225" i="4"/>
  <c r="AI225" i="4"/>
  <c r="AS224" i="4"/>
  <c r="AR224" i="4"/>
  <c r="AQ224" i="4"/>
  <c r="AP224" i="4"/>
  <c r="AO224" i="4"/>
  <c r="AN224" i="4"/>
  <c r="AM224" i="4"/>
  <c r="AL224" i="4"/>
  <c r="AK224" i="4"/>
  <c r="AJ224" i="4"/>
  <c r="AI224" i="4"/>
  <c r="AS223" i="4"/>
  <c r="AR223" i="4"/>
  <c r="AQ223" i="4"/>
  <c r="AP223" i="4"/>
  <c r="AO223" i="4"/>
  <c r="AN223" i="4"/>
  <c r="AM223" i="4"/>
  <c r="AL223" i="4"/>
  <c r="AK223" i="4"/>
  <c r="AJ223" i="4"/>
  <c r="AI223" i="4"/>
  <c r="AS222" i="4"/>
  <c r="AR222" i="4"/>
  <c r="AQ222" i="4"/>
  <c r="AP222" i="4"/>
  <c r="AO222" i="4"/>
  <c r="AN222" i="4"/>
  <c r="AM222" i="4"/>
  <c r="AL222" i="4"/>
  <c r="AK222" i="4"/>
  <c r="AJ222" i="4"/>
  <c r="AI222" i="4"/>
  <c r="AS221" i="4"/>
  <c r="AR221" i="4"/>
  <c r="AQ221" i="4"/>
  <c r="AP221" i="4"/>
  <c r="AO221" i="4"/>
  <c r="AN221" i="4"/>
  <c r="AM221" i="4"/>
  <c r="AL221" i="4"/>
  <c r="AK221" i="4"/>
  <c r="AJ221" i="4"/>
  <c r="AI221" i="4"/>
  <c r="AS220" i="4"/>
  <c r="AR220" i="4"/>
  <c r="AQ220" i="4"/>
  <c r="AP220" i="4"/>
  <c r="AO220" i="4"/>
  <c r="AN220" i="4"/>
  <c r="AM220" i="4"/>
  <c r="AL220" i="4"/>
  <c r="AK220" i="4"/>
  <c r="AJ220" i="4"/>
  <c r="AI220" i="4"/>
  <c r="AS219" i="4"/>
  <c r="AR219" i="4"/>
  <c r="AQ219" i="4"/>
  <c r="AP219" i="4"/>
  <c r="AO219" i="4"/>
  <c r="AN219" i="4"/>
  <c r="AM219" i="4"/>
  <c r="AL219" i="4"/>
  <c r="AK219" i="4"/>
  <c r="AJ219" i="4"/>
  <c r="AI219" i="4"/>
  <c r="AS218" i="4"/>
  <c r="AR218" i="4"/>
  <c r="AQ218" i="4"/>
  <c r="AP218" i="4"/>
  <c r="AO218" i="4"/>
  <c r="AN218" i="4"/>
  <c r="AM218" i="4"/>
  <c r="AL218" i="4"/>
  <c r="AK218" i="4"/>
  <c r="AJ218" i="4"/>
  <c r="AI218" i="4"/>
  <c r="AS217" i="4"/>
  <c r="AR217" i="4"/>
  <c r="AQ217" i="4"/>
  <c r="AP217" i="4"/>
  <c r="AO217" i="4"/>
  <c r="AN217" i="4"/>
  <c r="AM217" i="4"/>
  <c r="AL217" i="4"/>
  <c r="AK217" i="4"/>
  <c r="AJ217" i="4"/>
  <c r="AI217" i="4"/>
  <c r="AS216" i="4"/>
  <c r="AR216" i="4"/>
  <c r="AQ216" i="4"/>
  <c r="AP216" i="4"/>
  <c r="AO216" i="4"/>
  <c r="AN216" i="4"/>
  <c r="AM216" i="4"/>
  <c r="AL216" i="4"/>
  <c r="AK216" i="4"/>
  <c r="AJ216" i="4"/>
  <c r="AI216" i="4"/>
  <c r="AS215" i="4"/>
  <c r="AR215" i="4"/>
  <c r="AQ215" i="4"/>
  <c r="AP215" i="4"/>
  <c r="AO215" i="4"/>
  <c r="AN215" i="4"/>
  <c r="AM215" i="4"/>
  <c r="AL215" i="4"/>
  <c r="AK215" i="4"/>
  <c r="AJ215" i="4"/>
  <c r="AI215" i="4"/>
  <c r="AS214" i="4"/>
  <c r="AR214" i="4"/>
  <c r="AQ214" i="4"/>
  <c r="AP214" i="4"/>
  <c r="AO214" i="4"/>
  <c r="AN214" i="4"/>
  <c r="AM214" i="4"/>
  <c r="AL214" i="4"/>
  <c r="AK214" i="4"/>
  <c r="AJ214" i="4"/>
  <c r="AI214" i="4"/>
  <c r="AS213" i="4"/>
  <c r="AR213" i="4"/>
  <c r="AQ213" i="4"/>
  <c r="AP213" i="4"/>
  <c r="AO213" i="4"/>
  <c r="AN213" i="4"/>
  <c r="AM213" i="4"/>
  <c r="AL213" i="4"/>
  <c r="AK213" i="4"/>
  <c r="AJ213" i="4"/>
  <c r="AI213" i="4"/>
  <c r="AS212" i="4"/>
  <c r="AR212" i="4"/>
  <c r="AQ212" i="4"/>
  <c r="AP212" i="4"/>
  <c r="AO212" i="4"/>
  <c r="AN212" i="4"/>
  <c r="AM212" i="4"/>
  <c r="AL212" i="4"/>
  <c r="AK212" i="4"/>
  <c r="AJ212" i="4"/>
  <c r="AI212" i="4"/>
  <c r="AS211" i="4"/>
  <c r="AR211" i="4"/>
  <c r="AQ211" i="4"/>
  <c r="AP211" i="4"/>
  <c r="AO211" i="4"/>
  <c r="AN211" i="4"/>
  <c r="AM211" i="4"/>
  <c r="AL211" i="4"/>
  <c r="AK211" i="4"/>
  <c r="AJ211" i="4"/>
  <c r="AI211" i="4"/>
  <c r="AS210" i="4"/>
  <c r="AR210" i="4"/>
  <c r="AQ210" i="4"/>
  <c r="AP210" i="4"/>
  <c r="AO210" i="4"/>
  <c r="AN210" i="4"/>
  <c r="AM210" i="4"/>
  <c r="AL210" i="4"/>
  <c r="AK210" i="4"/>
  <c r="AJ210" i="4"/>
  <c r="AI210" i="4"/>
  <c r="AS209" i="4"/>
  <c r="AR209" i="4"/>
  <c r="AQ209" i="4"/>
  <c r="AP209" i="4"/>
  <c r="AO209" i="4"/>
  <c r="AN209" i="4"/>
  <c r="AM209" i="4"/>
  <c r="AL209" i="4"/>
  <c r="AK209" i="4"/>
  <c r="AJ209" i="4"/>
  <c r="AI209" i="4"/>
  <c r="AS208" i="4"/>
  <c r="AR208" i="4"/>
  <c r="AQ208" i="4"/>
  <c r="AP208" i="4"/>
  <c r="AO208" i="4"/>
  <c r="AN208" i="4"/>
  <c r="AM208" i="4"/>
  <c r="AL208" i="4"/>
  <c r="AK208" i="4"/>
  <c r="AJ208" i="4"/>
  <c r="AI208" i="4"/>
  <c r="AS207" i="4"/>
  <c r="AR207" i="4"/>
  <c r="AQ207" i="4"/>
  <c r="AP207" i="4"/>
  <c r="AO207" i="4"/>
  <c r="AN207" i="4"/>
  <c r="AM207" i="4"/>
  <c r="AL207" i="4"/>
  <c r="AK207" i="4"/>
  <c r="AJ207" i="4"/>
  <c r="AI207" i="4"/>
  <c r="AS206" i="4"/>
  <c r="AR206" i="4"/>
  <c r="AQ206" i="4"/>
  <c r="AP206" i="4"/>
  <c r="AO206" i="4"/>
  <c r="AN206" i="4"/>
  <c r="AM206" i="4"/>
  <c r="AL206" i="4"/>
  <c r="AK206" i="4"/>
  <c r="AJ206" i="4"/>
  <c r="AI206" i="4"/>
  <c r="AS205" i="4"/>
  <c r="AR205" i="4"/>
  <c r="AQ205" i="4"/>
  <c r="AP205" i="4"/>
  <c r="AO205" i="4"/>
  <c r="AN205" i="4"/>
  <c r="AM205" i="4"/>
  <c r="AL205" i="4"/>
  <c r="AK205" i="4"/>
  <c r="AJ205" i="4"/>
  <c r="AI205" i="4"/>
  <c r="AS204" i="4"/>
  <c r="AR204" i="4"/>
  <c r="AQ204" i="4"/>
  <c r="AP204" i="4"/>
  <c r="AO204" i="4"/>
  <c r="AN204" i="4"/>
  <c r="AM204" i="4"/>
  <c r="AL204" i="4"/>
  <c r="AK204" i="4"/>
  <c r="AJ204" i="4"/>
  <c r="AI204" i="4"/>
  <c r="AS203" i="4"/>
  <c r="AR203" i="4"/>
  <c r="AQ203" i="4"/>
  <c r="AP203" i="4"/>
  <c r="AO203" i="4"/>
  <c r="AN203" i="4"/>
  <c r="AM203" i="4"/>
  <c r="AL203" i="4"/>
  <c r="AK203" i="4"/>
  <c r="AJ203" i="4"/>
  <c r="AI203" i="4"/>
  <c r="AS202" i="4"/>
  <c r="AR202" i="4"/>
  <c r="AQ202" i="4"/>
  <c r="AP202" i="4"/>
  <c r="AO202" i="4"/>
  <c r="AN202" i="4"/>
  <c r="AM202" i="4"/>
  <c r="AL202" i="4"/>
  <c r="AK202" i="4"/>
  <c r="AJ202" i="4"/>
  <c r="AI202" i="4"/>
  <c r="AS201" i="4"/>
  <c r="AR201" i="4"/>
  <c r="AQ201" i="4"/>
  <c r="AP201" i="4"/>
  <c r="AO201" i="4"/>
  <c r="AN201" i="4"/>
  <c r="AM201" i="4"/>
  <c r="AL201" i="4"/>
  <c r="AK201" i="4"/>
  <c r="AJ201" i="4"/>
  <c r="AI201" i="4"/>
  <c r="AS200" i="4"/>
  <c r="AR200" i="4"/>
  <c r="AQ200" i="4"/>
  <c r="AP200" i="4"/>
  <c r="AO200" i="4"/>
  <c r="AN200" i="4"/>
  <c r="AM200" i="4"/>
  <c r="AL200" i="4"/>
  <c r="AK200" i="4"/>
  <c r="AJ200" i="4"/>
  <c r="AI200" i="4"/>
  <c r="AS199" i="4"/>
  <c r="AR199" i="4"/>
  <c r="AQ199" i="4"/>
  <c r="AP199" i="4"/>
  <c r="AO199" i="4"/>
  <c r="AN199" i="4"/>
  <c r="AM199" i="4"/>
  <c r="AL199" i="4"/>
  <c r="AK199" i="4"/>
  <c r="AJ199" i="4"/>
  <c r="AI199" i="4"/>
  <c r="AS198" i="4"/>
  <c r="AR198" i="4"/>
  <c r="AQ198" i="4"/>
  <c r="AP198" i="4"/>
  <c r="AO198" i="4"/>
  <c r="AN198" i="4"/>
  <c r="AM198" i="4"/>
  <c r="AL198" i="4"/>
  <c r="AK198" i="4"/>
  <c r="AJ198" i="4"/>
  <c r="AI198" i="4"/>
  <c r="AS197" i="4"/>
  <c r="AR197" i="4"/>
  <c r="AQ197" i="4"/>
  <c r="AP197" i="4"/>
  <c r="AO197" i="4"/>
  <c r="AN197" i="4"/>
  <c r="AM197" i="4"/>
  <c r="AL197" i="4"/>
  <c r="AK197" i="4"/>
  <c r="AJ197" i="4"/>
  <c r="AI197" i="4"/>
  <c r="AS196" i="4"/>
  <c r="AR196" i="4"/>
  <c r="AQ196" i="4"/>
  <c r="AP196" i="4"/>
  <c r="AO196" i="4"/>
  <c r="AN196" i="4"/>
  <c r="AM196" i="4"/>
  <c r="AL196" i="4"/>
  <c r="AK196" i="4"/>
  <c r="AJ196" i="4"/>
  <c r="AI196" i="4"/>
  <c r="AS195" i="4"/>
  <c r="AR195" i="4"/>
  <c r="AQ195" i="4"/>
  <c r="AP195" i="4"/>
  <c r="AO195" i="4"/>
  <c r="AN195" i="4"/>
  <c r="AM195" i="4"/>
  <c r="AL195" i="4"/>
  <c r="AK195" i="4"/>
  <c r="AJ195" i="4"/>
  <c r="AI195" i="4"/>
  <c r="AS194" i="4"/>
  <c r="AR194" i="4"/>
  <c r="AQ194" i="4"/>
  <c r="AP194" i="4"/>
  <c r="AO194" i="4"/>
  <c r="AN194" i="4"/>
  <c r="AM194" i="4"/>
  <c r="AL194" i="4"/>
  <c r="AK194" i="4"/>
  <c r="AJ194" i="4"/>
  <c r="AI194" i="4"/>
  <c r="AS193" i="4"/>
  <c r="AR193" i="4"/>
  <c r="AQ193" i="4"/>
  <c r="AP193" i="4"/>
  <c r="AO193" i="4"/>
  <c r="AN193" i="4"/>
  <c r="AM193" i="4"/>
  <c r="AL193" i="4"/>
  <c r="AK193" i="4"/>
  <c r="AJ193" i="4"/>
  <c r="AI193" i="4"/>
  <c r="AS192" i="4"/>
  <c r="AR192" i="4"/>
  <c r="AQ192" i="4"/>
  <c r="AP192" i="4"/>
  <c r="AO192" i="4"/>
  <c r="AN192" i="4"/>
  <c r="AM192" i="4"/>
  <c r="AL192" i="4"/>
  <c r="AK192" i="4"/>
  <c r="AJ192" i="4"/>
  <c r="AI192" i="4"/>
  <c r="AS191" i="4"/>
  <c r="AR191" i="4"/>
  <c r="AQ191" i="4"/>
  <c r="AP191" i="4"/>
  <c r="AO191" i="4"/>
  <c r="AN191" i="4"/>
  <c r="AM191" i="4"/>
  <c r="AL191" i="4"/>
  <c r="AK191" i="4"/>
  <c r="AJ191" i="4"/>
  <c r="AI191" i="4"/>
  <c r="AS190" i="4"/>
  <c r="AR190" i="4"/>
  <c r="AQ190" i="4"/>
  <c r="AP190" i="4"/>
  <c r="AO190" i="4"/>
  <c r="AN190" i="4"/>
  <c r="AM190" i="4"/>
  <c r="AL190" i="4"/>
  <c r="AK190" i="4"/>
  <c r="AJ190" i="4"/>
  <c r="AI190" i="4"/>
  <c r="AS189" i="4"/>
  <c r="AR189" i="4"/>
  <c r="AQ189" i="4"/>
  <c r="AP189" i="4"/>
  <c r="AO189" i="4"/>
  <c r="AN189" i="4"/>
  <c r="AM189" i="4"/>
  <c r="AL189" i="4"/>
  <c r="AK189" i="4"/>
  <c r="AJ189" i="4"/>
  <c r="AI189" i="4"/>
  <c r="AS188" i="4"/>
  <c r="AR188" i="4"/>
  <c r="AQ188" i="4"/>
  <c r="AP188" i="4"/>
  <c r="AO188" i="4"/>
  <c r="AN188" i="4"/>
  <c r="AM188" i="4"/>
  <c r="AL188" i="4"/>
  <c r="AK188" i="4"/>
  <c r="AJ188" i="4"/>
  <c r="AI188" i="4"/>
  <c r="AS187" i="4"/>
  <c r="AR187" i="4"/>
  <c r="AQ187" i="4"/>
  <c r="AP187" i="4"/>
  <c r="AO187" i="4"/>
  <c r="AN187" i="4"/>
  <c r="AM187" i="4"/>
  <c r="AL187" i="4"/>
  <c r="AK187" i="4"/>
  <c r="AJ187" i="4"/>
  <c r="AI187" i="4"/>
  <c r="AS186" i="4"/>
  <c r="AR186" i="4"/>
  <c r="AQ186" i="4"/>
  <c r="AP186" i="4"/>
  <c r="AO186" i="4"/>
  <c r="AN186" i="4"/>
  <c r="AM186" i="4"/>
  <c r="AL186" i="4"/>
  <c r="AK186" i="4"/>
  <c r="AJ186" i="4"/>
  <c r="AI186" i="4"/>
  <c r="AS185" i="4"/>
  <c r="AR185" i="4"/>
  <c r="AQ185" i="4"/>
  <c r="AP185" i="4"/>
  <c r="AO185" i="4"/>
  <c r="AN185" i="4"/>
  <c r="AM185" i="4"/>
  <c r="AL185" i="4"/>
  <c r="AK185" i="4"/>
  <c r="AJ185" i="4"/>
  <c r="AI185" i="4"/>
  <c r="AS184" i="4"/>
  <c r="AR184" i="4"/>
  <c r="AQ184" i="4"/>
  <c r="AP184" i="4"/>
  <c r="AO184" i="4"/>
  <c r="AN184" i="4"/>
  <c r="AM184" i="4"/>
  <c r="AL184" i="4"/>
  <c r="AK184" i="4"/>
  <c r="AJ184" i="4"/>
  <c r="AI184" i="4"/>
  <c r="AS183" i="4"/>
  <c r="AR183" i="4"/>
  <c r="AQ183" i="4"/>
  <c r="AP183" i="4"/>
  <c r="AO183" i="4"/>
  <c r="AN183" i="4"/>
  <c r="AM183" i="4"/>
  <c r="AL183" i="4"/>
  <c r="AK183" i="4"/>
  <c r="AJ183" i="4"/>
  <c r="AI183" i="4"/>
  <c r="AS182" i="4"/>
  <c r="AR182" i="4"/>
  <c r="AQ182" i="4"/>
  <c r="AP182" i="4"/>
  <c r="AO182" i="4"/>
  <c r="AN182" i="4"/>
  <c r="AM182" i="4"/>
  <c r="AL182" i="4"/>
  <c r="AK182" i="4"/>
  <c r="AJ182" i="4"/>
  <c r="AI182" i="4"/>
  <c r="AS181" i="4"/>
  <c r="AR181" i="4"/>
  <c r="AQ181" i="4"/>
  <c r="AP181" i="4"/>
  <c r="AO181" i="4"/>
  <c r="AN181" i="4"/>
  <c r="AM181" i="4"/>
  <c r="AL181" i="4"/>
  <c r="AK181" i="4"/>
  <c r="AJ181" i="4"/>
  <c r="AI181" i="4"/>
  <c r="AS180" i="4"/>
  <c r="AR180" i="4"/>
  <c r="AQ180" i="4"/>
  <c r="AP180" i="4"/>
  <c r="AO180" i="4"/>
  <c r="AN180" i="4"/>
  <c r="AM180" i="4"/>
  <c r="AL180" i="4"/>
  <c r="AK180" i="4"/>
  <c r="AJ180" i="4"/>
  <c r="AI180" i="4"/>
  <c r="AS179" i="4"/>
  <c r="AR179" i="4"/>
  <c r="AQ179" i="4"/>
  <c r="AP179" i="4"/>
  <c r="AO179" i="4"/>
  <c r="AN179" i="4"/>
  <c r="AM179" i="4"/>
  <c r="AL179" i="4"/>
  <c r="AK179" i="4"/>
  <c r="AJ179" i="4"/>
  <c r="AI179" i="4"/>
  <c r="AS178" i="4"/>
  <c r="AR178" i="4"/>
  <c r="AQ178" i="4"/>
  <c r="AP178" i="4"/>
  <c r="AO178" i="4"/>
  <c r="AN178" i="4"/>
  <c r="AM178" i="4"/>
  <c r="AL178" i="4"/>
  <c r="AK178" i="4"/>
  <c r="AJ178" i="4"/>
  <c r="AI178" i="4"/>
  <c r="AS177" i="4"/>
  <c r="AR177" i="4"/>
  <c r="AQ177" i="4"/>
  <c r="AP177" i="4"/>
  <c r="AO177" i="4"/>
  <c r="AN177" i="4"/>
  <c r="AM177" i="4"/>
  <c r="AL177" i="4"/>
  <c r="AK177" i="4"/>
  <c r="AJ177" i="4"/>
  <c r="AI177" i="4"/>
  <c r="AS176" i="4"/>
  <c r="AR176" i="4"/>
  <c r="AQ176" i="4"/>
  <c r="AP176" i="4"/>
  <c r="AO176" i="4"/>
  <c r="AN176" i="4"/>
  <c r="AM176" i="4"/>
  <c r="AL176" i="4"/>
  <c r="AK176" i="4"/>
  <c r="AJ176" i="4"/>
  <c r="AI176" i="4"/>
  <c r="AS175" i="4"/>
  <c r="AR175" i="4"/>
  <c r="AQ175" i="4"/>
  <c r="AP175" i="4"/>
  <c r="AO175" i="4"/>
  <c r="AN175" i="4"/>
  <c r="AM175" i="4"/>
  <c r="AL175" i="4"/>
  <c r="AK175" i="4"/>
  <c r="AJ175" i="4"/>
  <c r="AI175" i="4"/>
  <c r="AS174" i="4"/>
  <c r="AR174" i="4"/>
  <c r="AQ174" i="4"/>
  <c r="AP174" i="4"/>
  <c r="AO174" i="4"/>
  <c r="AN174" i="4"/>
  <c r="AM174" i="4"/>
  <c r="AL174" i="4"/>
  <c r="AK174" i="4"/>
  <c r="AJ174" i="4"/>
  <c r="AI174" i="4"/>
  <c r="AS173" i="4"/>
  <c r="AR173" i="4"/>
  <c r="AQ173" i="4"/>
  <c r="AP173" i="4"/>
  <c r="AO173" i="4"/>
  <c r="AN173" i="4"/>
  <c r="AM173" i="4"/>
  <c r="AL173" i="4"/>
  <c r="AK173" i="4"/>
  <c r="AJ173" i="4"/>
  <c r="AI173" i="4"/>
  <c r="AS172" i="4"/>
  <c r="AR172" i="4"/>
  <c r="AQ172" i="4"/>
  <c r="AP172" i="4"/>
  <c r="AO172" i="4"/>
  <c r="AN172" i="4"/>
  <c r="AM172" i="4"/>
  <c r="AL172" i="4"/>
  <c r="AK172" i="4"/>
  <c r="AJ172" i="4"/>
  <c r="AI172" i="4"/>
  <c r="AS171" i="4"/>
  <c r="AR171" i="4"/>
  <c r="AQ171" i="4"/>
  <c r="AP171" i="4"/>
  <c r="AO171" i="4"/>
  <c r="AN171" i="4"/>
  <c r="AM171" i="4"/>
  <c r="AL171" i="4"/>
  <c r="AK171" i="4"/>
  <c r="AJ171" i="4"/>
  <c r="AI171" i="4"/>
  <c r="AS170" i="4"/>
  <c r="AR170" i="4"/>
  <c r="AQ170" i="4"/>
  <c r="AP170" i="4"/>
  <c r="AO170" i="4"/>
  <c r="AN170" i="4"/>
  <c r="AM170" i="4"/>
  <c r="AL170" i="4"/>
  <c r="AK170" i="4"/>
  <c r="AJ170" i="4"/>
  <c r="AI170" i="4"/>
  <c r="AS169" i="4"/>
  <c r="AR169" i="4"/>
  <c r="AQ169" i="4"/>
  <c r="AP169" i="4"/>
  <c r="AO169" i="4"/>
  <c r="AN169" i="4"/>
  <c r="AM169" i="4"/>
  <c r="AL169" i="4"/>
  <c r="AK169" i="4"/>
  <c r="AJ169" i="4"/>
  <c r="AI169" i="4"/>
  <c r="AS168" i="4"/>
  <c r="AR168" i="4"/>
  <c r="AQ168" i="4"/>
  <c r="AP168" i="4"/>
  <c r="AO168" i="4"/>
  <c r="AN168" i="4"/>
  <c r="AM168" i="4"/>
  <c r="AL168" i="4"/>
  <c r="AK168" i="4"/>
  <c r="AJ168" i="4"/>
  <c r="AI168" i="4"/>
  <c r="AS167" i="4"/>
  <c r="AR167" i="4"/>
  <c r="AQ167" i="4"/>
  <c r="AP167" i="4"/>
  <c r="AO167" i="4"/>
  <c r="AN167" i="4"/>
  <c r="AM167" i="4"/>
  <c r="AL167" i="4"/>
  <c r="AK167" i="4"/>
  <c r="AJ167" i="4"/>
  <c r="AI167" i="4"/>
  <c r="AS166" i="4"/>
  <c r="AR166" i="4"/>
  <c r="AQ166" i="4"/>
  <c r="AP166" i="4"/>
  <c r="AO166" i="4"/>
  <c r="AN166" i="4"/>
  <c r="AM166" i="4"/>
  <c r="AL166" i="4"/>
  <c r="AK166" i="4"/>
  <c r="AJ166" i="4"/>
  <c r="AI166" i="4"/>
  <c r="AS165" i="4"/>
  <c r="AR165" i="4"/>
  <c r="AQ165" i="4"/>
  <c r="AP165" i="4"/>
  <c r="AO165" i="4"/>
  <c r="AN165" i="4"/>
  <c r="AM165" i="4"/>
  <c r="AL165" i="4"/>
  <c r="AK165" i="4"/>
  <c r="AJ165" i="4"/>
  <c r="AI165" i="4"/>
  <c r="AS164" i="4"/>
  <c r="AR164" i="4"/>
  <c r="AQ164" i="4"/>
  <c r="AP164" i="4"/>
  <c r="AO164" i="4"/>
  <c r="AN164" i="4"/>
  <c r="AM164" i="4"/>
  <c r="AL164" i="4"/>
  <c r="AK164" i="4"/>
  <c r="AJ164" i="4"/>
  <c r="AI164" i="4"/>
  <c r="AS163" i="4"/>
  <c r="AR163" i="4"/>
  <c r="AQ163" i="4"/>
  <c r="AP163" i="4"/>
  <c r="AO163" i="4"/>
  <c r="AN163" i="4"/>
  <c r="AM163" i="4"/>
  <c r="AL163" i="4"/>
  <c r="AK163" i="4"/>
  <c r="AJ163" i="4"/>
  <c r="AI163" i="4"/>
  <c r="AS162" i="4"/>
  <c r="AR162" i="4"/>
  <c r="AQ162" i="4"/>
  <c r="AP162" i="4"/>
  <c r="AO162" i="4"/>
  <c r="AN162" i="4"/>
  <c r="AM162" i="4"/>
  <c r="AL162" i="4"/>
  <c r="AK162" i="4"/>
  <c r="AJ162" i="4"/>
  <c r="AI162" i="4"/>
  <c r="AS161" i="4"/>
  <c r="AR161" i="4"/>
  <c r="AQ161" i="4"/>
  <c r="AP161" i="4"/>
  <c r="AO161" i="4"/>
  <c r="AN161" i="4"/>
  <c r="AM161" i="4"/>
  <c r="AL161" i="4"/>
  <c r="AK161" i="4"/>
  <c r="AJ161" i="4"/>
  <c r="AI161" i="4"/>
  <c r="AS160" i="4"/>
  <c r="AR160" i="4"/>
  <c r="AQ160" i="4"/>
  <c r="AP160" i="4"/>
  <c r="AO160" i="4"/>
  <c r="AN160" i="4"/>
  <c r="AM160" i="4"/>
  <c r="AL160" i="4"/>
  <c r="AK160" i="4"/>
  <c r="AJ160" i="4"/>
  <c r="AI160" i="4"/>
  <c r="AS159" i="4"/>
  <c r="AR159" i="4"/>
  <c r="AQ159" i="4"/>
  <c r="AP159" i="4"/>
  <c r="AO159" i="4"/>
  <c r="AN159" i="4"/>
  <c r="AM159" i="4"/>
  <c r="AL159" i="4"/>
  <c r="AK159" i="4"/>
  <c r="AJ159" i="4"/>
  <c r="AI159" i="4"/>
  <c r="AS158" i="4"/>
  <c r="AR158" i="4"/>
  <c r="AQ158" i="4"/>
  <c r="AP158" i="4"/>
  <c r="AO158" i="4"/>
  <c r="AN158" i="4"/>
  <c r="AM158" i="4"/>
  <c r="AL158" i="4"/>
  <c r="AK158" i="4"/>
  <c r="AJ158" i="4"/>
  <c r="AI158" i="4"/>
  <c r="AS157" i="4"/>
  <c r="AR157" i="4"/>
  <c r="AQ157" i="4"/>
  <c r="AP157" i="4"/>
  <c r="AO157" i="4"/>
  <c r="AN157" i="4"/>
  <c r="AM157" i="4"/>
  <c r="AL157" i="4"/>
  <c r="AK157" i="4"/>
  <c r="AJ157" i="4"/>
  <c r="AI157" i="4"/>
  <c r="AS156" i="4"/>
  <c r="AR156" i="4"/>
  <c r="AQ156" i="4"/>
  <c r="AP156" i="4"/>
  <c r="AO156" i="4"/>
  <c r="AN156" i="4"/>
  <c r="AM156" i="4"/>
  <c r="AL156" i="4"/>
  <c r="AK156" i="4"/>
  <c r="AJ156" i="4"/>
  <c r="AI156" i="4"/>
  <c r="AS155" i="4"/>
  <c r="AR155" i="4"/>
  <c r="AQ155" i="4"/>
  <c r="AP155" i="4"/>
  <c r="AO155" i="4"/>
  <c r="AN155" i="4"/>
  <c r="AM155" i="4"/>
  <c r="AL155" i="4"/>
  <c r="AK155" i="4"/>
  <c r="AJ155" i="4"/>
  <c r="AI155" i="4"/>
  <c r="AS154" i="4"/>
  <c r="AR154" i="4"/>
  <c r="AQ154" i="4"/>
  <c r="AP154" i="4"/>
  <c r="AO154" i="4"/>
  <c r="AN154" i="4"/>
  <c r="AM154" i="4"/>
  <c r="AL154" i="4"/>
  <c r="AK154" i="4"/>
  <c r="AJ154" i="4"/>
  <c r="AI154" i="4"/>
  <c r="AS153" i="4"/>
  <c r="AR153" i="4"/>
  <c r="AQ153" i="4"/>
  <c r="AP153" i="4"/>
  <c r="AO153" i="4"/>
  <c r="AN153" i="4"/>
  <c r="AM153" i="4"/>
  <c r="AL153" i="4"/>
  <c r="AK153" i="4"/>
  <c r="AJ153" i="4"/>
  <c r="AI153" i="4"/>
  <c r="AS152" i="4"/>
  <c r="AR152" i="4"/>
  <c r="AQ152" i="4"/>
  <c r="AP152" i="4"/>
  <c r="AO152" i="4"/>
  <c r="AN152" i="4"/>
  <c r="AM152" i="4"/>
  <c r="AL152" i="4"/>
  <c r="AK152" i="4"/>
  <c r="AJ152" i="4"/>
  <c r="AI152" i="4"/>
  <c r="AS151" i="4"/>
  <c r="AR151" i="4"/>
  <c r="AQ151" i="4"/>
  <c r="AP151" i="4"/>
  <c r="AO151" i="4"/>
  <c r="AN151" i="4"/>
  <c r="AM151" i="4"/>
  <c r="AL151" i="4"/>
  <c r="AK151" i="4"/>
  <c r="AJ151" i="4"/>
  <c r="AI151" i="4"/>
  <c r="AS150" i="4"/>
  <c r="AR150" i="4"/>
  <c r="AQ150" i="4"/>
  <c r="AP150" i="4"/>
  <c r="AO150" i="4"/>
  <c r="AN150" i="4"/>
  <c r="AM150" i="4"/>
  <c r="AL150" i="4"/>
  <c r="AK150" i="4"/>
  <c r="AJ150" i="4"/>
  <c r="AI150" i="4"/>
  <c r="AS149" i="4"/>
  <c r="AR149" i="4"/>
  <c r="AQ149" i="4"/>
  <c r="AP149" i="4"/>
  <c r="AO149" i="4"/>
  <c r="AN149" i="4"/>
  <c r="AM149" i="4"/>
  <c r="AL149" i="4"/>
  <c r="AK149" i="4"/>
  <c r="AJ149" i="4"/>
  <c r="AI149" i="4"/>
  <c r="AS148" i="4"/>
  <c r="AR148" i="4"/>
  <c r="AQ148" i="4"/>
  <c r="AP148" i="4"/>
  <c r="AO148" i="4"/>
  <c r="AN148" i="4"/>
  <c r="AM148" i="4"/>
  <c r="AL148" i="4"/>
  <c r="AK148" i="4"/>
  <c r="AJ148" i="4"/>
  <c r="AI148" i="4"/>
  <c r="AS147" i="4"/>
  <c r="AR147" i="4"/>
  <c r="AQ147" i="4"/>
  <c r="AP147" i="4"/>
  <c r="AO147" i="4"/>
  <c r="AN147" i="4"/>
  <c r="AM147" i="4"/>
  <c r="AL147" i="4"/>
  <c r="AK147" i="4"/>
  <c r="AJ147" i="4"/>
  <c r="AI147" i="4"/>
  <c r="AS146" i="4"/>
  <c r="AR146" i="4"/>
  <c r="AQ146" i="4"/>
  <c r="AP146" i="4"/>
  <c r="AO146" i="4"/>
  <c r="AN146" i="4"/>
  <c r="AM146" i="4"/>
  <c r="AL146" i="4"/>
  <c r="AK146" i="4"/>
  <c r="AJ146" i="4"/>
  <c r="AI146" i="4"/>
  <c r="AS145" i="4"/>
  <c r="AR145" i="4"/>
  <c r="AQ145" i="4"/>
  <c r="AP145" i="4"/>
  <c r="AO145" i="4"/>
  <c r="AN145" i="4"/>
  <c r="AM145" i="4"/>
  <c r="AL145" i="4"/>
  <c r="AK145" i="4"/>
  <c r="AJ145" i="4"/>
  <c r="AI145" i="4"/>
  <c r="AS144" i="4"/>
  <c r="AR144" i="4"/>
  <c r="AQ144" i="4"/>
  <c r="AP144" i="4"/>
  <c r="AO144" i="4"/>
  <c r="AN144" i="4"/>
  <c r="AM144" i="4"/>
  <c r="AL144" i="4"/>
  <c r="AK144" i="4"/>
  <c r="AJ144" i="4"/>
  <c r="AI144" i="4"/>
  <c r="AS143" i="4"/>
  <c r="AR143" i="4"/>
  <c r="AQ143" i="4"/>
  <c r="AP143" i="4"/>
  <c r="AO143" i="4"/>
  <c r="AN143" i="4"/>
  <c r="AM143" i="4"/>
  <c r="AL143" i="4"/>
  <c r="AK143" i="4"/>
  <c r="AJ143" i="4"/>
  <c r="AI143" i="4"/>
  <c r="AS142" i="4"/>
  <c r="AR142" i="4"/>
  <c r="AQ142" i="4"/>
  <c r="AP142" i="4"/>
  <c r="AO142" i="4"/>
  <c r="AN142" i="4"/>
  <c r="AM142" i="4"/>
  <c r="AL142" i="4"/>
  <c r="AK142" i="4"/>
  <c r="AJ142" i="4"/>
  <c r="AI142" i="4"/>
  <c r="AS141" i="4"/>
  <c r="AR141" i="4"/>
  <c r="AQ141" i="4"/>
  <c r="AP141" i="4"/>
  <c r="AO141" i="4"/>
  <c r="AN141" i="4"/>
  <c r="AM141" i="4"/>
  <c r="AL141" i="4"/>
  <c r="AK141" i="4"/>
  <c r="AJ141" i="4"/>
  <c r="AI141" i="4"/>
  <c r="AS140" i="4"/>
  <c r="AR140" i="4"/>
  <c r="AQ140" i="4"/>
  <c r="AP140" i="4"/>
  <c r="AO140" i="4"/>
  <c r="AN140" i="4"/>
  <c r="AM140" i="4"/>
  <c r="AL140" i="4"/>
  <c r="AK140" i="4"/>
  <c r="AJ140" i="4"/>
  <c r="AI140" i="4"/>
  <c r="AS139" i="4"/>
  <c r="AR139" i="4"/>
  <c r="AQ139" i="4"/>
  <c r="AP139" i="4"/>
  <c r="AO139" i="4"/>
  <c r="AN139" i="4"/>
  <c r="AM139" i="4"/>
  <c r="AL139" i="4"/>
  <c r="AK139" i="4"/>
  <c r="AJ139" i="4"/>
  <c r="AI139" i="4"/>
  <c r="AS138" i="4"/>
  <c r="AR138" i="4"/>
  <c r="AQ138" i="4"/>
  <c r="AP138" i="4"/>
  <c r="AO138" i="4"/>
  <c r="AN138" i="4"/>
  <c r="AM138" i="4"/>
  <c r="AL138" i="4"/>
  <c r="AK138" i="4"/>
  <c r="AJ138" i="4"/>
  <c r="AI138" i="4"/>
  <c r="AS137" i="4"/>
  <c r="AR137" i="4"/>
  <c r="AQ137" i="4"/>
  <c r="AP137" i="4"/>
  <c r="AO137" i="4"/>
  <c r="AN137" i="4"/>
  <c r="AM137" i="4"/>
  <c r="AL137" i="4"/>
  <c r="AK137" i="4"/>
  <c r="AJ137" i="4"/>
  <c r="AI137" i="4"/>
  <c r="AS136" i="4"/>
  <c r="AR136" i="4"/>
  <c r="AQ136" i="4"/>
  <c r="AP136" i="4"/>
  <c r="AO136" i="4"/>
  <c r="AN136" i="4"/>
  <c r="AM136" i="4"/>
  <c r="AL136" i="4"/>
  <c r="AK136" i="4"/>
  <c r="AJ136" i="4"/>
  <c r="AI136" i="4"/>
  <c r="AS135" i="4"/>
  <c r="AR135" i="4"/>
  <c r="AQ135" i="4"/>
  <c r="AP135" i="4"/>
  <c r="AO135" i="4"/>
  <c r="AN135" i="4"/>
  <c r="AM135" i="4"/>
  <c r="AL135" i="4"/>
  <c r="AK135" i="4"/>
  <c r="AJ135" i="4"/>
  <c r="AI135" i="4"/>
  <c r="AS134" i="4"/>
  <c r="AR134" i="4"/>
  <c r="AQ134" i="4"/>
  <c r="AP134" i="4"/>
  <c r="AO134" i="4"/>
  <c r="AN134" i="4"/>
  <c r="AM134" i="4"/>
  <c r="AL134" i="4"/>
  <c r="AK134" i="4"/>
  <c r="AJ134" i="4"/>
  <c r="AI134" i="4"/>
  <c r="AS133" i="4"/>
  <c r="AR133" i="4"/>
  <c r="AQ133" i="4"/>
  <c r="AP133" i="4"/>
  <c r="AO133" i="4"/>
  <c r="AN133" i="4"/>
  <c r="AM133" i="4"/>
  <c r="AL133" i="4"/>
  <c r="AK133" i="4"/>
  <c r="AJ133" i="4"/>
  <c r="AI133" i="4"/>
  <c r="AS132" i="4"/>
  <c r="AR132" i="4"/>
  <c r="AQ132" i="4"/>
  <c r="AP132" i="4"/>
  <c r="AO132" i="4"/>
  <c r="AN132" i="4"/>
  <c r="AM132" i="4"/>
  <c r="AL132" i="4"/>
  <c r="AK132" i="4"/>
  <c r="AJ132" i="4"/>
  <c r="AI132" i="4"/>
  <c r="AS131" i="4"/>
  <c r="AR131" i="4"/>
  <c r="AQ131" i="4"/>
  <c r="AP131" i="4"/>
  <c r="AO131" i="4"/>
  <c r="AN131" i="4"/>
  <c r="AM131" i="4"/>
  <c r="AL131" i="4"/>
  <c r="AK131" i="4"/>
  <c r="AJ131" i="4"/>
  <c r="AI131" i="4"/>
  <c r="AS130" i="4"/>
  <c r="AR130" i="4"/>
  <c r="AQ130" i="4"/>
  <c r="AP130" i="4"/>
  <c r="AO130" i="4"/>
  <c r="AN130" i="4"/>
  <c r="AM130" i="4"/>
  <c r="AL130" i="4"/>
  <c r="AK130" i="4"/>
  <c r="AJ130" i="4"/>
  <c r="AI130" i="4"/>
  <c r="AS129" i="4"/>
  <c r="AR129" i="4"/>
  <c r="AQ129" i="4"/>
  <c r="AP129" i="4"/>
  <c r="AO129" i="4"/>
  <c r="AN129" i="4"/>
  <c r="AM129" i="4"/>
  <c r="AL129" i="4"/>
  <c r="AK129" i="4"/>
  <c r="AJ129" i="4"/>
  <c r="AI129" i="4"/>
  <c r="AS128" i="4"/>
  <c r="AR128" i="4"/>
  <c r="AQ128" i="4"/>
  <c r="AP128" i="4"/>
  <c r="AO128" i="4"/>
  <c r="AN128" i="4"/>
  <c r="AM128" i="4"/>
  <c r="AL128" i="4"/>
  <c r="AK128" i="4"/>
  <c r="AJ128" i="4"/>
  <c r="AI128" i="4"/>
  <c r="AS127" i="4"/>
  <c r="AR127" i="4"/>
  <c r="AQ127" i="4"/>
  <c r="AP127" i="4"/>
  <c r="AO127" i="4"/>
  <c r="AN127" i="4"/>
  <c r="AM127" i="4"/>
  <c r="AL127" i="4"/>
  <c r="AK127" i="4"/>
  <c r="AJ127" i="4"/>
  <c r="AI127" i="4"/>
  <c r="AS126" i="4"/>
  <c r="AR126" i="4"/>
  <c r="AQ126" i="4"/>
  <c r="AP126" i="4"/>
  <c r="AO126" i="4"/>
  <c r="AN126" i="4"/>
  <c r="AM126" i="4"/>
  <c r="AL126" i="4"/>
  <c r="AK126" i="4"/>
  <c r="AJ126" i="4"/>
  <c r="AI126" i="4"/>
  <c r="AS125" i="4"/>
  <c r="AR125" i="4"/>
  <c r="AQ125" i="4"/>
  <c r="AP125" i="4"/>
  <c r="AO125" i="4"/>
  <c r="AN125" i="4"/>
  <c r="AM125" i="4"/>
  <c r="AL125" i="4"/>
  <c r="AK125" i="4"/>
  <c r="AJ125" i="4"/>
  <c r="AI125" i="4"/>
  <c r="AS124" i="4"/>
  <c r="AR124" i="4"/>
  <c r="AQ124" i="4"/>
  <c r="AP124" i="4"/>
  <c r="AO124" i="4"/>
  <c r="AN124" i="4"/>
  <c r="AM124" i="4"/>
  <c r="AL124" i="4"/>
  <c r="AK124" i="4"/>
  <c r="AJ124" i="4"/>
  <c r="AI124" i="4"/>
  <c r="AS123" i="4"/>
  <c r="AR123" i="4"/>
  <c r="AQ123" i="4"/>
  <c r="AP123" i="4"/>
  <c r="AO123" i="4"/>
  <c r="AN123" i="4"/>
  <c r="AM123" i="4"/>
  <c r="AL123" i="4"/>
  <c r="AK123" i="4"/>
  <c r="AJ123" i="4"/>
  <c r="AI123" i="4"/>
  <c r="AS122" i="4"/>
  <c r="AR122" i="4"/>
  <c r="AQ122" i="4"/>
  <c r="AP122" i="4"/>
  <c r="AO122" i="4"/>
  <c r="AN122" i="4"/>
  <c r="AM122" i="4"/>
  <c r="AL122" i="4"/>
  <c r="AK122" i="4"/>
  <c r="AJ122" i="4"/>
  <c r="AI122" i="4"/>
  <c r="AS121" i="4"/>
  <c r="AR121" i="4"/>
  <c r="AQ121" i="4"/>
  <c r="AP121" i="4"/>
  <c r="AO121" i="4"/>
  <c r="AN121" i="4"/>
  <c r="AM121" i="4"/>
  <c r="AL121" i="4"/>
  <c r="AK121" i="4"/>
  <c r="AJ121" i="4"/>
  <c r="AI121" i="4"/>
  <c r="AS120" i="4"/>
  <c r="AR120" i="4"/>
  <c r="AQ120" i="4"/>
  <c r="AP120" i="4"/>
  <c r="AO120" i="4"/>
  <c r="AN120" i="4"/>
  <c r="AM120" i="4"/>
  <c r="AL120" i="4"/>
  <c r="AK120" i="4"/>
  <c r="AJ120" i="4"/>
  <c r="AI120" i="4"/>
  <c r="AS119" i="4"/>
  <c r="AR119" i="4"/>
  <c r="AQ119" i="4"/>
  <c r="AP119" i="4"/>
  <c r="AO119" i="4"/>
  <c r="AN119" i="4"/>
  <c r="AM119" i="4"/>
  <c r="AL119" i="4"/>
  <c r="AK119" i="4"/>
  <c r="AJ119" i="4"/>
  <c r="AI119" i="4"/>
  <c r="AS118" i="4"/>
  <c r="AR118" i="4"/>
  <c r="AQ118" i="4"/>
  <c r="AP118" i="4"/>
  <c r="AO118" i="4"/>
  <c r="AN118" i="4"/>
  <c r="AM118" i="4"/>
  <c r="AL118" i="4"/>
  <c r="AK118" i="4"/>
  <c r="AJ118" i="4"/>
  <c r="AI118" i="4"/>
  <c r="AS117" i="4"/>
  <c r="AR117" i="4"/>
  <c r="AQ117" i="4"/>
  <c r="AP117" i="4"/>
  <c r="AO117" i="4"/>
  <c r="AN117" i="4"/>
  <c r="AM117" i="4"/>
  <c r="AL117" i="4"/>
  <c r="AK117" i="4"/>
  <c r="AJ117" i="4"/>
  <c r="AI117" i="4"/>
  <c r="AS116" i="4"/>
  <c r="AR116" i="4"/>
  <c r="AQ116" i="4"/>
  <c r="AP116" i="4"/>
  <c r="AO116" i="4"/>
  <c r="AN116" i="4"/>
  <c r="AM116" i="4"/>
  <c r="AL116" i="4"/>
  <c r="AK116" i="4"/>
  <c r="AJ116" i="4"/>
  <c r="AI116" i="4"/>
  <c r="AS115" i="4"/>
  <c r="AR115" i="4"/>
  <c r="AQ115" i="4"/>
  <c r="AP115" i="4"/>
  <c r="AO115" i="4"/>
  <c r="AN115" i="4"/>
  <c r="AM115" i="4"/>
  <c r="AL115" i="4"/>
  <c r="AK115" i="4"/>
  <c r="AJ115" i="4"/>
  <c r="AI115" i="4"/>
  <c r="AS114" i="4"/>
  <c r="AR114" i="4"/>
  <c r="AQ114" i="4"/>
  <c r="AP114" i="4"/>
  <c r="AO114" i="4"/>
  <c r="AN114" i="4"/>
  <c r="AM114" i="4"/>
  <c r="AL114" i="4"/>
  <c r="AK114" i="4"/>
  <c r="AJ114" i="4"/>
  <c r="AI114" i="4"/>
  <c r="AS113" i="4"/>
  <c r="AR113" i="4"/>
  <c r="AQ113" i="4"/>
  <c r="AP113" i="4"/>
  <c r="AO113" i="4"/>
  <c r="AN113" i="4"/>
  <c r="AM113" i="4"/>
  <c r="AL113" i="4"/>
  <c r="AK113" i="4"/>
  <c r="AJ113" i="4"/>
  <c r="AI113" i="4"/>
  <c r="AS112" i="4"/>
  <c r="AR112" i="4"/>
  <c r="AQ112" i="4"/>
  <c r="AP112" i="4"/>
  <c r="AO112" i="4"/>
  <c r="AN112" i="4"/>
  <c r="AM112" i="4"/>
  <c r="AL112" i="4"/>
  <c r="AK112" i="4"/>
  <c r="AJ112" i="4"/>
  <c r="AI112" i="4"/>
  <c r="AS111" i="4"/>
  <c r="AR111" i="4"/>
  <c r="AQ111" i="4"/>
  <c r="AP111" i="4"/>
  <c r="AO111" i="4"/>
  <c r="AN111" i="4"/>
  <c r="AM111" i="4"/>
  <c r="AL111" i="4"/>
  <c r="AK111" i="4"/>
  <c r="AJ111" i="4"/>
  <c r="AI111" i="4"/>
  <c r="AS110" i="4"/>
  <c r="AR110" i="4"/>
  <c r="AQ110" i="4"/>
  <c r="AP110" i="4"/>
  <c r="AO110" i="4"/>
  <c r="AN110" i="4"/>
  <c r="AM110" i="4"/>
  <c r="AL110" i="4"/>
  <c r="AK110" i="4"/>
  <c r="AJ110" i="4"/>
  <c r="AI110" i="4"/>
  <c r="AS109" i="4"/>
  <c r="AR109" i="4"/>
  <c r="AQ109" i="4"/>
  <c r="AP109" i="4"/>
  <c r="AO109" i="4"/>
  <c r="AN109" i="4"/>
  <c r="AM109" i="4"/>
  <c r="AL109" i="4"/>
  <c r="AK109" i="4"/>
  <c r="AJ109" i="4"/>
  <c r="AI109" i="4"/>
  <c r="AS108" i="4"/>
  <c r="AR108" i="4"/>
  <c r="AQ108" i="4"/>
  <c r="AP108" i="4"/>
  <c r="AO108" i="4"/>
  <c r="AN108" i="4"/>
  <c r="AM108" i="4"/>
  <c r="AL108" i="4"/>
  <c r="AK108" i="4"/>
  <c r="AJ108" i="4"/>
  <c r="AI108" i="4"/>
  <c r="AS107" i="4"/>
  <c r="AR107" i="4"/>
  <c r="AQ107" i="4"/>
  <c r="AP107" i="4"/>
  <c r="AO107" i="4"/>
  <c r="AN107" i="4"/>
  <c r="AM107" i="4"/>
  <c r="AL107" i="4"/>
  <c r="AK107" i="4"/>
  <c r="AJ107" i="4"/>
  <c r="AI107" i="4"/>
  <c r="AS106" i="4"/>
  <c r="AR106" i="4"/>
  <c r="AQ106" i="4"/>
  <c r="AP106" i="4"/>
  <c r="AO106" i="4"/>
  <c r="AN106" i="4"/>
  <c r="AM106" i="4"/>
  <c r="AL106" i="4"/>
  <c r="AK106" i="4"/>
  <c r="AJ106" i="4"/>
  <c r="AI106" i="4"/>
  <c r="AS105" i="4"/>
  <c r="AR105" i="4"/>
  <c r="AQ105" i="4"/>
  <c r="AP105" i="4"/>
  <c r="AO105" i="4"/>
  <c r="AN105" i="4"/>
  <c r="AM105" i="4"/>
  <c r="AL105" i="4"/>
  <c r="AK105" i="4"/>
  <c r="AJ105" i="4"/>
  <c r="AI105" i="4"/>
  <c r="AS104" i="4"/>
  <c r="AR104" i="4"/>
  <c r="AQ104" i="4"/>
  <c r="AP104" i="4"/>
  <c r="AO104" i="4"/>
  <c r="AN104" i="4"/>
  <c r="AM104" i="4"/>
  <c r="AL104" i="4"/>
  <c r="AK104" i="4"/>
  <c r="AJ104" i="4"/>
  <c r="AI104" i="4"/>
  <c r="AS103" i="4"/>
  <c r="AR103" i="4"/>
  <c r="AQ103" i="4"/>
  <c r="AP103" i="4"/>
  <c r="AO103" i="4"/>
  <c r="AN103" i="4"/>
  <c r="AM103" i="4"/>
  <c r="AL103" i="4"/>
  <c r="AK103" i="4"/>
  <c r="AJ103" i="4"/>
  <c r="AI103" i="4"/>
  <c r="AS102" i="4"/>
  <c r="AR102" i="4"/>
  <c r="AQ102" i="4"/>
  <c r="AP102" i="4"/>
  <c r="AO102" i="4"/>
  <c r="AN102" i="4"/>
  <c r="AM102" i="4"/>
  <c r="AL102" i="4"/>
  <c r="AK102" i="4"/>
  <c r="AJ102" i="4"/>
  <c r="AI102" i="4"/>
  <c r="AS101" i="4"/>
  <c r="AR101" i="4"/>
  <c r="AQ101" i="4"/>
  <c r="AP101" i="4"/>
  <c r="AO101" i="4"/>
  <c r="AN101" i="4"/>
  <c r="AM101" i="4"/>
  <c r="AL101" i="4"/>
  <c r="AK101" i="4"/>
  <c r="AJ101" i="4"/>
  <c r="AI101" i="4"/>
  <c r="AS100" i="4"/>
  <c r="AR100" i="4"/>
  <c r="AQ100" i="4"/>
  <c r="AP100" i="4"/>
  <c r="AO100" i="4"/>
  <c r="AN100" i="4"/>
  <c r="AM100" i="4"/>
  <c r="AL100" i="4"/>
  <c r="AK100" i="4"/>
  <c r="AJ100" i="4"/>
  <c r="AI100" i="4"/>
  <c r="AS99" i="4"/>
  <c r="AR99" i="4"/>
  <c r="AQ99" i="4"/>
  <c r="AP99" i="4"/>
  <c r="AO99" i="4"/>
  <c r="AN99" i="4"/>
  <c r="AM99" i="4"/>
  <c r="AL99" i="4"/>
  <c r="AK99" i="4"/>
  <c r="AJ99" i="4"/>
  <c r="AI99" i="4"/>
  <c r="AS98" i="4"/>
  <c r="AR98" i="4"/>
  <c r="AQ98" i="4"/>
  <c r="AP98" i="4"/>
  <c r="AO98" i="4"/>
  <c r="AN98" i="4"/>
  <c r="AM98" i="4"/>
  <c r="AL98" i="4"/>
  <c r="AK98" i="4"/>
  <c r="AJ98" i="4"/>
  <c r="AI98" i="4"/>
  <c r="AS97" i="4"/>
  <c r="AR97" i="4"/>
  <c r="AQ97" i="4"/>
  <c r="AP97" i="4"/>
  <c r="AO97" i="4"/>
  <c r="AN97" i="4"/>
  <c r="AM97" i="4"/>
  <c r="AL97" i="4"/>
  <c r="AK97" i="4"/>
  <c r="AJ97" i="4"/>
  <c r="AI97" i="4"/>
  <c r="AS96" i="4"/>
  <c r="AR96" i="4"/>
  <c r="AQ96" i="4"/>
  <c r="AP96" i="4"/>
  <c r="AO96" i="4"/>
  <c r="AN96" i="4"/>
  <c r="AM96" i="4"/>
  <c r="AL96" i="4"/>
  <c r="AK96" i="4"/>
  <c r="AJ96" i="4"/>
  <c r="AI96" i="4"/>
  <c r="AS95" i="4"/>
  <c r="AR95" i="4"/>
  <c r="AQ95" i="4"/>
  <c r="AP95" i="4"/>
  <c r="AO95" i="4"/>
  <c r="AN95" i="4"/>
  <c r="AM95" i="4"/>
  <c r="AL95" i="4"/>
  <c r="AK95" i="4"/>
  <c r="AJ95" i="4"/>
  <c r="AI95" i="4"/>
  <c r="AS94" i="4"/>
  <c r="AR94" i="4"/>
  <c r="AQ94" i="4"/>
  <c r="AP94" i="4"/>
  <c r="AO94" i="4"/>
  <c r="AN94" i="4"/>
  <c r="AM94" i="4"/>
  <c r="AL94" i="4"/>
  <c r="AK94" i="4"/>
  <c r="AJ94" i="4"/>
  <c r="AI94" i="4"/>
  <c r="AS93" i="4"/>
  <c r="AR93" i="4"/>
  <c r="AQ93" i="4"/>
  <c r="AP93" i="4"/>
  <c r="AO93" i="4"/>
  <c r="AN93" i="4"/>
  <c r="AM93" i="4"/>
  <c r="AL93" i="4"/>
  <c r="AK93" i="4"/>
  <c r="AJ93" i="4"/>
  <c r="AI93" i="4"/>
  <c r="AS92" i="4"/>
  <c r="AR92" i="4"/>
  <c r="AQ92" i="4"/>
  <c r="AP92" i="4"/>
  <c r="AO92" i="4"/>
  <c r="AN92" i="4"/>
  <c r="AM92" i="4"/>
  <c r="AL92" i="4"/>
  <c r="AK92" i="4"/>
  <c r="AJ92" i="4"/>
  <c r="AI92" i="4"/>
  <c r="AS91" i="4"/>
  <c r="AR91" i="4"/>
  <c r="AQ91" i="4"/>
  <c r="AP91" i="4"/>
  <c r="AO91" i="4"/>
  <c r="AN91" i="4"/>
  <c r="AM91" i="4"/>
  <c r="AL91" i="4"/>
  <c r="AK91" i="4"/>
  <c r="AJ91" i="4"/>
  <c r="AI91" i="4"/>
  <c r="AS90" i="4"/>
  <c r="AR90" i="4"/>
  <c r="AQ90" i="4"/>
  <c r="AP90" i="4"/>
  <c r="AO90" i="4"/>
  <c r="AN90" i="4"/>
  <c r="AM90" i="4"/>
  <c r="AL90" i="4"/>
  <c r="AK90" i="4"/>
  <c r="AJ90" i="4"/>
  <c r="AI90" i="4"/>
  <c r="AS89" i="4"/>
  <c r="AR89" i="4"/>
  <c r="AQ89" i="4"/>
  <c r="AP89" i="4"/>
  <c r="AO89" i="4"/>
  <c r="AN89" i="4"/>
  <c r="AM89" i="4"/>
  <c r="AL89" i="4"/>
  <c r="AK89" i="4"/>
  <c r="AJ89" i="4"/>
  <c r="AI89" i="4"/>
  <c r="AS88" i="4"/>
  <c r="AR88" i="4"/>
  <c r="AQ88" i="4"/>
  <c r="AP88" i="4"/>
  <c r="AO88" i="4"/>
  <c r="AN88" i="4"/>
  <c r="AM88" i="4"/>
  <c r="AL88" i="4"/>
  <c r="AK88" i="4"/>
  <c r="AJ88" i="4"/>
  <c r="AI88" i="4"/>
  <c r="AS87" i="4"/>
  <c r="AR87" i="4"/>
  <c r="AQ87" i="4"/>
  <c r="AP87" i="4"/>
  <c r="AO87" i="4"/>
  <c r="AN87" i="4"/>
  <c r="AM87" i="4"/>
  <c r="AL87" i="4"/>
  <c r="AK87" i="4"/>
  <c r="AJ87" i="4"/>
  <c r="AI87" i="4"/>
  <c r="AS86" i="4"/>
  <c r="AR86" i="4"/>
  <c r="AQ86" i="4"/>
  <c r="AP86" i="4"/>
  <c r="AO86" i="4"/>
  <c r="AN86" i="4"/>
  <c r="AM86" i="4"/>
  <c r="AL86" i="4"/>
  <c r="AK86" i="4"/>
  <c r="AJ86" i="4"/>
  <c r="AI86" i="4"/>
  <c r="AS85" i="4"/>
  <c r="AR85" i="4"/>
  <c r="AQ85" i="4"/>
  <c r="AP85" i="4"/>
  <c r="AO85" i="4"/>
  <c r="AN85" i="4"/>
  <c r="AM85" i="4"/>
  <c r="AL85" i="4"/>
  <c r="AK85" i="4"/>
  <c r="AJ85" i="4"/>
  <c r="AI85" i="4"/>
  <c r="AS84" i="4"/>
  <c r="AR84" i="4"/>
  <c r="AQ84" i="4"/>
  <c r="AP84" i="4"/>
  <c r="AO84" i="4"/>
  <c r="AN84" i="4"/>
  <c r="AM84" i="4"/>
  <c r="AL84" i="4"/>
  <c r="AK84" i="4"/>
  <c r="AJ84" i="4"/>
  <c r="AI84" i="4"/>
  <c r="AS83" i="4"/>
  <c r="AR83" i="4"/>
  <c r="AQ83" i="4"/>
  <c r="AP83" i="4"/>
  <c r="AO83" i="4"/>
  <c r="AN83" i="4"/>
  <c r="AM83" i="4"/>
  <c r="AL83" i="4"/>
  <c r="AK83" i="4"/>
  <c r="AJ83" i="4"/>
  <c r="AI83" i="4"/>
  <c r="AS82" i="4"/>
  <c r="AR82" i="4"/>
  <c r="AQ82" i="4"/>
  <c r="AP82" i="4"/>
  <c r="AO82" i="4"/>
  <c r="AN82" i="4"/>
  <c r="AM82" i="4"/>
  <c r="AL82" i="4"/>
  <c r="AK82" i="4"/>
  <c r="AJ82" i="4"/>
  <c r="AI82" i="4"/>
  <c r="AS81" i="4"/>
  <c r="AR81" i="4"/>
  <c r="AQ81" i="4"/>
  <c r="AP81" i="4"/>
  <c r="AO81" i="4"/>
  <c r="AN81" i="4"/>
  <c r="AM81" i="4"/>
  <c r="AL81" i="4"/>
  <c r="AK81" i="4"/>
  <c r="AJ81" i="4"/>
  <c r="AI81" i="4"/>
  <c r="AS80" i="4"/>
  <c r="AR80" i="4"/>
  <c r="AQ80" i="4"/>
  <c r="AP80" i="4"/>
  <c r="AO80" i="4"/>
  <c r="AN80" i="4"/>
  <c r="AM80" i="4"/>
  <c r="AL80" i="4"/>
  <c r="AK80" i="4"/>
  <c r="AJ80" i="4"/>
  <c r="AI80" i="4"/>
  <c r="AS79" i="4"/>
  <c r="AR79" i="4"/>
  <c r="AQ79" i="4"/>
  <c r="AP79" i="4"/>
  <c r="AO79" i="4"/>
  <c r="AN79" i="4"/>
  <c r="AM79" i="4"/>
  <c r="AL79" i="4"/>
  <c r="AK79" i="4"/>
  <c r="AJ79" i="4"/>
  <c r="AI79" i="4"/>
  <c r="AS78" i="4"/>
  <c r="AR78" i="4"/>
  <c r="AQ78" i="4"/>
  <c r="AP78" i="4"/>
  <c r="AO78" i="4"/>
  <c r="AN78" i="4"/>
  <c r="AM78" i="4"/>
  <c r="AL78" i="4"/>
  <c r="AK78" i="4"/>
  <c r="AJ78" i="4"/>
  <c r="AI78" i="4"/>
  <c r="AS77" i="4"/>
  <c r="AR77" i="4"/>
  <c r="AQ77" i="4"/>
  <c r="AP77" i="4"/>
  <c r="AO77" i="4"/>
  <c r="AN77" i="4"/>
  <c r="AM77" i="4"/>
  <c r="AL77" i="4"/>
  <c r="AK77" i="4"/>
  <c r="AJ77" i="4"/>
  <c r="AI77" i="4"/>
  <c r="AS76" i="4"/>
  <c r="AR76" i="4"/>
  <c r="AQ76" i="4"/>
  <c r="AP76" i="4"/>
  <c r="AO76" i="4"/>
  <c r="AN76" i="4"/>
  <c r="AM76" i="4"/>
  <c r="AL76" i="4"/>
  <c r="AK76" i="4"/>
  <c r="AJ76" i="4"/>
  <c r="AI76" i="4"/>
  <c r="AS75" i="4"/>
  <c r="AR75" i="4"/>
  <c r="AQ75" i="4"/>
  <c r="AP75" i="4"/>
  <c r="AO75" i="4"/>
  <c r="AN75" i="4"/>
  <c r="AM75" i="4"/>
  <c r="AL75" i="4"/>
  <c r="AK75" i="4"/>
  <c r="AJ75" i="4"/>
  <c r="AI75" i="4"/>
  <c r="AS74" i="4"/>
  <c r="AR74" i="4"/>
  <c r="AQ74" i="4"/>
  <c r="AP74" i="4"/>
  <c r="AO74" i="4"/>
  <c r="AN74" i="4"/>
  <c r="AM74" i="4"/>
  <c r="AL74" i="4"/>
  <c r="AK74" i="4"/>
  <c r="AJ74" i="4"/>
  <c r="AI74" i="4"/>
  <c r="AS73" i="4"/>
  <c r="AR73" i="4"/>
  <c r="AQ73" i="4"/>
  <c r="AP73" i="4"/>
  <c r="AO73" i="4"/>
  <c r="AN73" i="4"/>
  <c r="AM73" i="4"/>
  <c r="AL73" i="4"/>
  <c r="AK73" i="4"/>
  <c r="AJ73" i="4"/>
  <c r="AI73" i="4"/>
  <c r="AS72" i="4"/>
  <c r="AR72" i="4"/>
  <c r="AQ72" i="4"/>
  <c r="AP72" i="4"/>
  <c r="AO72" i="4"/>
  <c r="AN72" i="4"/>
  <c r="AM72" i="4"/>
  <c r="AL72" i="4"/>
  <c r="AK72" i="4"/>
  <c r="AJ72" i="4"/>
  <c r="AI72" i="4"/>
  <c r="AS71" i="4"/>
  <c r="AR71" i="4"/>
  <c r="AQ71" i="4"/>
  <c r="AP71" i="4"/>
  <c r="AO71" i="4"/>
  <c r="AN71" i="4"/>
  <c r="AM71" i="4"/>
  <c r="AL71" i="4"/>
  <c r="AK71" i="4"/>
  <c r="AJ71" i="4"/>
  <c r="AI71" i="4"/>
  <c r="AS70" i="4"/>
  <c r="AR70" i="4"/>
  <c r="AQ70" i="4"/>
  <c r="AP70" i="4"/>
  <c r="AO70" i="4"/>
  <c r="AN70" i="4"/>
  <c r="AM70" i="4"/>
  <c r="AL70" i="4"/>
  <c r="AK70" i="4"/>
  <c r="AJ70" i="4"/>
  <c r="AI70" i="4"/>
  <c r="AS69" i="4"/>
  <c r="AR69" i="4"/>
  <c r="AQ69" i="4"/>
  <c r="AP69" i="4"/>
  <c r="AO69" i="4"/>
  <c r="AN69" i="4"/>
  <c r="AM69" i="4"/>
  <c r="AL69" i="4"/>
  <c r="AK69" i="4"/>
  <c r="AJ69" i="4"/>
  <c r="AI69" i="4"/>
  <c r="AS68" i="4"/>
  <c r="AR68" i="4"/>
  <c r="AQ68" i="4"/>
  <c r="AP68" i="4"/>
  <c r="AO68" i="4"/>
  <c r="AN68" i="4"/>
  <c r="AM68" i="4"/>
  <c r="AL68" i="4"/>
  <c r="AK68" i="4"/>
  <c r="AJ68" i="4"/>
  <c r="AI68" i="4"/>
  <c r="AS67" i="4"/>
  <c r="AR67" i="4"/>
  <c r="AQ67" i="4"/>
  <c r="AP67" i="4"/>
  <c r="AO67" i="4"/>
  <c r="AN67" i="4"/>
  <c r="AM67" i="4"/>
  <c r="AL67" i="4"/>
  <c r="AK67" i="4"/>
  <c r="AJ67" i="4"/>
  <c r="AI67" i="4"/>
  <c r="AS66" i="4"/>
  <c r="AR66" i="4"/>
  <c r="AQ66" i="4"/>
  <c r="AP66" i="4"/>
  <c r="AO66" i="4"/>
  <c r="AN66" i="4"/>
  <c r="AM66" i="4"/>
  <c r="AL66" i="4"/>
  <c r="AK66" i="4"/>
  <c r="AJ66" i="4"/>
  <c r="AI66" i="4"/>
  <c r="AS65" i="4"/>
  <c r="AR65" i="4"/>
  <c r="AQ65" i="4"/>
  <c r="AP65" i="4"/>
  <c r="AO65" i="4"/>
  <c r="AN65" i="4"/>
  <c r="AM65" i="4"/>
  <c r="AL65" i="4"/>
  <c r="AK65" i="4"/>
  <c r="AJ65" i="4"/>
  <c r="AI65" i="4"/>
  <c r="AS64" i="4"/>
  <c r="AR64" i="4"/>
  <c r="AQ64" i="4"/>
  <c r="AP64" i="4"/>
  <c r="AO64" i="4"/>
  <c r="AN64" i="4"/>
  <c r="AM64" i="4"/>
  <c r="AL64" i="4"/>
  <c r="AK64" i="4"/>
  <c r="AJ64" i="4"/>
  <c r="AI64" i="4"/>
  <c r="AS63" i="4"/>
  <c r="AR63" i="4"/>
  <c r="AQ63" i="4"/>
  <c r="AP63" i="4"/>
  <c r="AO63" i="4"/>
  <c r="AN63" i="4"/>
  <c r="AM63" i="4"/>
  <c r="AL63" i="4"/>
  <c r="AK63" i="4"/>
  <c r="AJ63" i="4"/>
  <c r="AI63" i="4"/>
  <c r="AS62" i="4"/>
  <c r="AR62" i="4"/>
  <c r="AQ62" i="4"/>
  <c r="AP62" i="4"/>
  <c r="AO62" i="4"/>
  <c r="AN62" i="4"/>
  <c r="AM62" i="4"/>
  <c r="AL62" i="4"/>
  <c r="AK62" i="4"/>
  <c r="AJ62" i="4"/>
  <c r="AI62" i="4"/>
  <c r="AS61" i="4"/>
  <c r="AR61" i="4"/>
  <c r="AQ61" i="4"/>
  <c r="AP61" i="4"/>
  <c r="AO61" i="4"/>
  <c r="AN61" i="4"/>
  <c r="AM61" i="4"/>
  <c r="AL61" i="4"/>
  <c r="AK61" i="4"/>
  <c r="AJ61" i="4"/>
  <c r="AI61" i="4"/>
  <c r="AS60" i="4"/>
  <c r="AR60" i="4"/>
  <c r="AQ60" i="4"/>
  <c r="AP60" i="4"/>
  <c r="AO60" i="4"/>
  <c r="AN60" i="4"/>
  <c r="AM60" i="4"/>
  <c r="AL60" i="4"/>
  <c r="AK60" i="4"/>
  <c r="AJ60" i="4"/>
  <c r="AI60" i="4"/>
  <c r="AS59" i="4"/>
  <c r="AR59" i="4"/>
  <c r="AQ59" i="4"/>
  <c r="AP59" i="4"/>
  <c r="AO59" i="4"/>
  <c r="AN59" i="4"/>
  <c r="AM59" i="4"/>
  <c r="AL59" i="4"/>
  <c r="AK59" i="4"/>
  <c r="AJ59" i="4"/>
  <c r="AI59" i="4"/>
  <c r="AS58" i="4"/>
  <c r="AR58" i="4"/>
  <c r="AQ58" i="4"/>
  <c r="AP58" i="4"/>
  <c r="AO58" i="4"/>
  <c r="AN58" i="4"/>
  <c r="AM58" i="4"/>
  <c r="AL58" i="4"/>
  <c r="AK58" i="4"/>
  <c r="AJ58" i="4"/>
  <c r="AI58" i="4"/>
  <c r="AS57" i="4"/>
  <c r="AR57" i="4"/>
  <c r="AQ57" i="4"/>
  <c r="AP57" i="4"/>
  <c r="AO57" i="4"/>
  <c r="AN57" i="4"/>
  <c r="AM57" i="4"/>
  <c r="AL57" i="4"/>
  <c r="AK57" i="4"/>
  <c r="AJ57" i="4"/>
  <c r="AI57" i="4"/>
  <c r="AS56" i="4"/>
  <c r="AR56" i="4"/>
  <c r="AQ56" i="4"/>
  <c r="AP56" i="4"/>
  <c r="AO56" i="4"/>
  <c r="AN56" i="4"/>
  <c r="AM56" i="4"/>
  <c r="AL56" i="4"/>
  <c r="AK56" i="4"/>
  <c r="AJ56" i="4"/>
  <c r="AI56" i="4"/>
  <c r="AS55" i="4"/>
  <c r="AR55" i="4"/>
  <c r="AQ55" i="4"/>
  <c r="AP55" i="4"/>
  <c r="AO55" i="4"/>
  <c r="AN55" i="4"/>
  <c r="AM55" i="4"/>
  <c r="AL55" i="4"/>
  <c r="AK55" i="4"/>
  <c r="AJ55" i="4"/>
  <c r="AI55" i="4"/>
  <c r="AS54" i="4"/>
  <c r="AR54" i="4"/>
  <c r="AQ54" i="4"/>
  <c r="AP54" i="4"/>
  <c r="AO54" i="4"/>
  <c r="AN54" i="4"/>
  <c r="AM54" i="4"/>
  <c r="AL54" i="4"/>
  <c r="AK54" i="4"/>
  <c r="AJ54" i="4"/>
  <c r="AI54" i="4"/>
  <c r="AS53" i="4"/>
  <c r="AR53" i="4"/>
  <c r="AQ53" i="4"/>
  <c r="AP53" i="4"/>
  <c r="AO53" i="4"/>
  <c r="AN53" i="4"/>
  <c r="AM53" i="4"/>
  <c r="AL53" i="4"/>
  <c r="AK53" i="4"/>
  <c r="AJ53" i="4"/>
  <c r="AI53" i="4"/>
  <c r="AS52" i="4"/>
  <c r="AR52" i="4"/>
  <c r="AQ52" i="4"/>
  <c r="AP52" i="4"/>
  <c r="AO52" i="4"/>
  <c r="AN52" i="4"/>
  <c r="AM52" i="4"/>
  <c r="AL52" i="4"/>
  <c r="AK52" i="4"/>
  <c r="AJ52" i="4"/>
  <c r="AI52" i="4"/>
  <c r="AS51" i="4"/>
  <c r="AR51" i="4"/>
  <c r="AQ51" i="4"/>
  <c r="AP51" i="4"/>
  <c r="AO51" i="4"/>
  <c r="AN51" i="4"/>
  <c r="AM51" i="4"/>
  <c r="AL51" i="4"/>
  <c r="AK51" i="4"/>
  <c r="AJ51" i="4"/>
  <c r="AI51" i="4"/>
  <c r="AS50" i="4"/>
  <c r="AR50" i="4"/>
  <c r="AQ50" i="4"/>
  <c r="AP50" i="4"/>
  <c r="AO50" i="4"/>
  <c r="AN50" i="4"/>
  <c r="AM50" i="4"/>
  <c r="AL50" i="4"/>
  <c r="AK50" i="4"/>
  <c r="AJ50" i="4"/>
  <c r="AI50" i="4"/>
  <c r="AS49" i="4"/>
  <c r="AR49" i="4"/>
  <c r="AQ49" i="4"/>
  <c r="AP49" i="4"/>
  <c r="AO49" i="4"/>
  <c r="AN49" i="4"/>
  <c r="AM49" i="4"/>
  <c r="AL49" i="4"/>
  <c r="AK49" i="4"/>
  <c r="AJ49" i="4"/>
  <c r="AI49" i="4"/>
  <c r="AS48" i="4"/>
  <c r="AR48" i="4"/>
  <c r="AQ48" i="4"/>
  <c r="AP48" i="4"/>
  <c r="AO48" i="4"/>
  <c r="AN48" i="4"/>
  <c r="AM48" i="4"/>
  <c r="AL48" i="4"/>
  <c r="AK48" i="4"/>
  <c r="AJ48" i="4"/>
  <c r="AI48" i="4"/>
  <c r="AS47" i="4"/>
  <c r="AR47" i="4"/>
  <c r="AQ47" i="4"/>
  <c r="AP47" i="4"/>
  <c r="AO47" i="4"/>
  <c r="AN47" i="4"/>
  <c r="AM47" i="4"/>
  <c r="AL47" i="4"/>
  <c r="AK47" i="4"/>
  <c r="AJ47" i="4"/>
  <c r="AI47" i="4"/>
  <c r="AS46" i="4"/>
  <c r="AR46" i="4"/>
  <c r="AQ46" i="4"/>
  <c r="AP46" i="4"/>
  <c r="AO46" i="4"/>
  <c r="AN46" i="4"/>
  <c r="AM46" i="4"/>
  <c r="AL46" i="4"/>
  <c r="AK46" i="4"/>
  <c r="AJ46" i="4"/>
  <c r="AI46" i="4"/>
  <c r="AS45" i="4"/>
  <c r="AR45" i="4"/>
  <c r="AQ45" i="4"/>
  <c r="AP45" i="4"/>
  <c r="AO45" i="4"/>
  <c r="AN45" i="4"/>
  <c r="AM45" i="4"/>
  <c r="AL45" i="4"/>
  <c r="AK45" i="4"/>
  <c r="AJ45" i="4"/>
  <c r="AI45" i="4"/>
  <c r="AS44" i="4"/>
  <c r="AR44" i="4"/>
  <c r="AQ44" i="4"/>
  <c r="AP44" i="4"/>
  <c r="AO44" i="4"/>
  <c r="AN44" i="4"/>
  <c r="AM44" i="4"/>
  <c r="AL44" i="4"/>
  <c r="AK44" i="4"/>
  <c r="AJ44" i="4"/>
  <c r="AI44" i="4"/>
  <c r="AS43" i="4"/>
  <c r="AR43" i="4"/>
  <c r="AQ43" i="4"/>
  <c r="AP43" i="4"/>
  <c r="AO43" i="4"/>
  <c r="AN43" i="4"/>
  <c r="AM43" i="4"/>
  <c r="AL43" i="4"/>
  <c r="AK43" i="4"/>
  <c r="AJ43" i="4"/>
  <c r="AI43" i="4"/>
  <c r="AS42" i="4"/>
  <c r="AR42" i="4"/>
  <c r="AQ42" i="4"/>
  <c r="AP42" i="4"/>
  <c r="AO42" i="4"/>
  <c r="AN42" i="4"/>
  <c r="AM42" i="4"/>
  <c r="AL42" i="4"/>
  <c r="AK42" i="4"/>
  <c r="AJ42" i="4"/>
  <c r="AI42" i="4"/>
  <c r="AS41" i="4"/>
  <c r="AR41" i="4"/>
  <c r="AQ41" i="4"/>
  <c r="AP41" i="4"/>
  <c r="AO41" i="4"/>
  <c r="AN41" i="4"/>
  <c r="AM41" i="4"/>
  <c r="AL41" i="4"/>
  <c r="AK41" i="4"/>
  <c r="AJ41" i="4"/>
  <c r="AI41" i="4"/>
  <c r="AS40" i="4"/>
  <c r="AR40" i="4"/>
  <c r="AQ40" i="4"/>
  <c r="AP40" i="4"/>
  <c r="AO40" i="4"/>
  <c r="AN40" i="4"/>
  <c r="AM40" i="4"/>
  <c r="AL40" i="4"/>
  <c r="AK40" i="4"/>
  <c r="AJ40" i="4"/>
  <c r="AI40" i="4"/>
  <c r="AS39" i="4"/>
  <c r="AR39" i="4"/>
  <c r="AQ39" i="4"/>
  <c r="AP39" i="4"/>
  <c r="AO39" i="4"/>
  <c r="AN39" i="4"/>
  <c r="AM39" i="4"/>
  <c r="AL39" i="4"/>
  <c r="AK39" i="4"/>
  <c r="AJ39" i="4"/>
  <c r="AI39" i="4"/>
  <c r="AS38" i="4"/>
  <c r="AR38" i="4"/>
  <c r="AQ38" i="4"/>
  <c r="AP38" i="4"/>
  <c r="AO38" i="4"/>
  <c r="AN38" i="4"/>
  <c r="AM38" i="4"/>
  <c r="AL38" i="4"/>
  <c r="AK38" i="4"/>
  <c r="AJ38" i="4"/>
  <c r="AI38" i="4"/>
  <c r="AS37" i="4"/>
  <c r="AR37" i="4"/>
  <c r="AQ37" i="4"/>
  <c r="AP37" i="4"/>
  <c r="AO37" i="4"/>
  <c r="AN37" i="4"/>
  <c r="AM37" i="4"/>
  <c r="AL37" i="4"/>
  <c r="AK37" i="4"/>
  <c r="AJ37" i="4"/>
  <c r="AI37" i="4"/>
  <c r="AS36" i="4"/>
  <c r="AR36" i="4"/>
  <c r="AQ36" i="4"/>
  <c r="AP36" i="4"/>
  <c r="AO36" i="4"/>
  <c r="AN36" i="4"/>
  <c r="AM36" i="4"/>
  <c r="AL36" i="4"/>
  <c r="AK36" i="4"/>
  <c r="AJ36" i="4"/>
  <c r="AI36" i="4"/>
  <c r="AS35" i="4"/>
  <c r="AR35" i="4"/>
  <c r="AQ35" i="4"/>
  <c r="AP35" i="4"/>
  <c r="AO35" i="4"/>
  <c r="AN35" i="4"/>
  <c r="AM35" i="4"/>
  <c r="AL35" i="4"/>
  <c r="AK35" i="4"/>
  <c r="AJ35" i="4"/>
  <c r="AI35" i="4"/>
  <c r="AS34" i="4"/>
  <c r="AR34" i="4"/>
  <c r="AQ34" i="4"/>
  <c r="AP34" i="4"/>
  <c r="AO34" i="4"/>
  <c r="AN34" i="4"/>
  <c r="AM34" i="4"/>
  <c r="AL34" i="4"/>
  <c r="AK34" i="4"/>
  <c r="AJ34" i="4"/>
  <c r="AI34" i="4"/>
  <c r="AS33" i="4"/>
  <c r="AR33" i="4"/>
  <c r="AQ33" i="4"/>
  <c r="AP33" i="4"/>
  <c r="AO33" i="4"/>
  <c r="AN33" i="4"/>
  <c r="AM33" i="4"/>
  <c r="AL33" i="4"/>
  <c r="AK33" i="4"/>
  <c r="AJ33" i="4"/>
  <c r="AI33" i="4"/>
  <c r="AS32" i="4"/>
  <c r="AR32" i="4"/>
  <c r="AQ32" i="4"/>
  <c r="AP32" i="4"/>
  <c r="AO32" i="4"/>
  <c r="AN32" i="4"/>
  <c r="AM32" i="4"/>
  <c r="AL32" i="4"/>
  <c r="AK32" i="4"/>
  <c r="AJ32" i="4"/>
  <c r="AI32" i="4"/>
  <c r="AS31" i="4"/>
  <c r="AR31" i="4"/>
  <c r="AQ31" i="4"/>
  <c r="AP31" i="4"/>
  <c r="AO31" i="4"/>
  <c r="AN31" i="4"/>
  <c r="AM31" i="4"/>
  <c r="AL31" i="4"/>
  <c r="AK31" i="4"/>
  <c r="AJ31" i="4"/>
  <c r="AI31" i="4"/>
  <c r="AS30" i="4"/>
  <c r="AR30" i="4"/>
  <c r="AQ30" i="4"/>
  <c r="AP30" i="4"/>
  <c r="AO30" i="4"/>
  <c r="AN30" i="4"/>
  <c r="AM30" i="4"/>
  <c r="AL30" i="4"/>
  <c r="AK30" i="4"/>
  <c r="AJ30" i="4"/>
  <c r="AI30" i="4"/>
  <c r="AS29" i="4"/>
  <c r="AR29" i="4"/>
  <c r="AQ29" i="4"/>
  <c r="AP29" i="4"/>
  <c r="AO29" i="4"/>
  <c r="AN29" i="4"/>
  <c r="AM29" i="4"/>
  <c r="AL29" i="4"/>
  <c r="AK29" i="4"/>
  <c r="AJ29" i="4"/>
  <c r="AI29" i="4"/>
  <c r="AS28" i="4"/>
  <c r="AR28" i="4"/>
  <c r="AQ28" i="4"/>
  <c r="AP28" i="4"/>
  <c r="AO28" i="4"/>
  <c r="AN28" i="4"/>
  <c r="AM28" i="4"/>
  <c r="AL28" i="4"/>
  <c r="AK28" i="4"/>
  <c r="AJ28" i="4"/>
  <c r="AI28" i="4"/>
  <c r="AS27" i="4"/>
  <c r="AR27" i="4"/>
  <c r="AQ27" i="4"/>
  <c r="AP27" i="4"/>
  <c r="AO27" i="4"/>
  <c r="AN27" i="4"/>
  <c r="AM27" i="4"/>
  <c r="AL27" i="4"/>
  <c r="AK27" i="4"/>
  <c r="AJ27" i="4"/>
  <c r="AI27" i="4"/>
  <c r="AS26" i="4"/>
  <c r="AR26" i="4"/>
  <c r="AQ26" i="4"/>
  <c r="AP26" i="4"/>
  <c r="AO26" i="4"/>
  <c r="AN26" i="4"/>
  <c r="AM26" i="4"/>
  <c r="AL26" i="4"/>
  <c r="AK26" i="4"/>
  <c r="AJ26" i="4"/>
  <c r="AI26" i="4"/>
  <c r="AS25" i="4"/>
  <c r="AR25" i="4"/>
  <c r="AQ25" i="4"/>
  <c r="AP25" i="4"/>
  <c r="AO25" i="4"/>
  <c r="AN25" i="4"/>
  <c r="AM25" i="4"/>
  <c r="AL25" i="4"/>
  <c r="AK25" i="4"/>
  <c r="AJ25" i="4"/>
  <c r="AI25" i="4"/>
  <c r="AS24" i="4"/>
  <c r="AR24" i="4"/>
  <c r="AQ24" i="4"/>
  <c r="AP24" i="4"/>
  <c r="AO24" i="4"/>
  <c r="AN24" i="4"/>
  <c r="AM24" i="4"/>
  <c r="AL24" i="4"/>
  <c r="AK24" i="4"/>
  <c r="AJ24" i="4"/>
  <c r="AI24" i="4"/>
  <c r="AS23" i="4"/>
  <c r="AR23" i="4"/>
  <c r="AQ23" i="4"/>
  <c r="AP23" i="4"/>
  <c r="AO23" i="4"/>
  <c r="AN23" i="4"/>
  <c r="AM23" i="4"/>
  <c r="AL23" i="4"/>
  <c r="AK23" i="4"/>
  <c r="AJ23" i="4"/>
  <c r="AI23" i="4"/>
  <c r="AS22" i="4"/>
  <c r="AR22" i="4"/>
  <c r="AQ22" i="4"/>
  <c r="AP22" i="4"/>
  <c r="AO22" i="4"/>
  <c r="AN22" i="4"/>
  <c r="AM22" i="4"/>
  <c r="AL22" i="4"/>
  <c r="AK22" i="4"/>
  <c r="AJ22" i="4"/>
  <c r="AI22" i="4"/>
  <c r="AS21" i="4"/>
  <c r="AR21" i="4"/>
  <c r="AQ21" i="4"/>
  <c r="AP21" i="4"/>
  <c r="AO21" i="4"/>
  <c r="AN21" i="4"/>
  <c r="AM21" i="4"/>
  <c r="AL21" i="4"/>
  <c r="AK21" i="4"/>
  <c r="AJ21" i="4"/>
  <c r="AI21" i="4"/>
  <c r="AS20" i="4"/>
  <c r="AR20" i="4"/>
  <c r="AQ20" i="4"/>
  <c r="AP20" i="4"/>
  <c r="AO20" i="4"/>
  <c r="AN20" i="4"/>
  <c r="AM20" i="4"/>
  <c r="AL20" i="4"/>
  <c r="AK20" i="4"/>
  <c r="AJ20" i="4"/>
  <c r="AI20" i="4"/>
  <c r="AS19" i="4"/>
  <c r="AR19" i="4"/>
  <c r="AQ19" i="4"/>
  <c r="AP19" i="4"/>
  <c r="AO19" i="4"/>
  <c r="AN19" i="4"/>
  <c r="AM19" i="4"/>
  <c r="AL19" i="4"/>
  <c r="AK19" i="4"/>
  <c r="AJ19" i="4"/>
  <c r="AI19" i="4"/>
  <c r="AS18" i="4"/>
  <c r="AR18" i="4"/>
  <c r="AQ18" i="4"/>
  <c r="AP18" i="4"/>
  <c r="AO18" i="4"/>
  <c r="AN18" i="4"/>
  <c r="AM18" i="4"/>
  <c r="AL18" i="4"/>
  <c r="AK18" i="4"/>
  <c r="AJ18" i="4"/>
  <c r="AI18" i="4"/>
  <c r="AS17" i="4"/>
  <c r="AR17" i="4"/>
  <c r="AQ17" i="4"/>
  <c r="AP17" i="4"/>
  <c r="AO17" i="4"/>
  <c r="AN17" i="4"/>
  <c r="AM17" i="4"/>
  <c r="AL17" i="4"/>
  <c r="AK17" i="4"/>
  <c r="AJ17" i="4"/>
  <c r="AI17" i="4"/>
  <c r="AS16" i="4"/>
  <c r="AR16" i="4"/>
  <c r="AQ16" i="4"/>
  <c r="AP16" i="4"/>
  <c r="AO16" i="4"/>
  <c r="AN16" i="4"/>
  <c r="AM16" i="4"/>
  <c r="AL16" i="4"/>
  <c r="AK16" i="4"/>
  <c r="AJ16" i="4"/>
  <c r="AI16" i="4"/>
  <c r="AS15" i="4"/>
  <c r="AR15" i="4"/>
  <c r="AQ15" i="4"/>
  <c r="AP15" i="4"/>
  <c r="AO15" i="4"/>
  <c r="AN15" i="4"/>
  <c r="AM15" i="4"/>
  <c r="AL15" i="4"/>
  <c r="AK15" i="4"/>
  <c r="AJ15" i="4"/>
  <c r="AI15" i="4"/>
  <c r="AS14" i="4"/>
  <c r="AR14" i="4"/>
  <c r="AQ14" i="4"/>
  <c r="AP14" i="4"/>
  <c r="AO14" i="4"/>
  <c r="AN14" i="4"/>
  <c r="AM14" i="4"/>
  <c r="AL14" i="4"/>
  <c r="AK14" i="4"/>
  <c r="AJ14" i="4"/>
  <c r="AI14" i="4"/>
  <c r="AS13" i="4"/>
  <c r="AR13" i="4"/>
  <c r="AQ13" i="4"/>
  <c r="AP13" i="4"/>
  <c r="AO13" i="4"/>
  <c r="AN13" i="4"/>
  <c r="AM13" i="4"/>
  <c r="AL13" i="4"/>
  <c r="AK13" i="4"/>
  <c r="AJ13" i="4"/>
  <c r="AI13" i="4"/>
  <c r="AS12" i="4"/>
  <c r="AR12" i="4"/>
  <c r="AQ12" i="4"/>
  <c r="AP12" i="4"/>
  <c r="AO12" i="4"/>
  <c r="AN12" i="4"/>
  <c r="AM12" i="4"/>
  <c r="AL12" i="4"/>
  <c r="AK12" i="4"/>
  <c r="AJ12" i="4"/>
  <c r="AI12" i="4"/>
  <c r="AS11" i="4"/>
  <c r="AR11" i="4"/>
  <c r="AQ11" i="4"/>
  <c r="AP11" i="4"/>
  <c r="AO11" i="4"/>
  <c r="AN11" i="4"/>
  <c r="AM11" i="4"/>
  <c r="AL11" i="4"/>
  <c r="AK11" i="4"/>
  <c r="AJ11" i="4"/>
  <c r="AI11" i="4"/>
  <c r="AS10" i="4"/>
  <c r="AR10" i="4"/>
  <c r="AQ10" i="4"/>
  <c r="AP10" i="4"/>
  <c r="AO10" i="4"/>
  <c r="AN10" i="4"/>
  <c r="AM10" i="4"/>
  <c r="AL10" i="4"/>
  <c r="AK10" i="4"/>
  <c r="AJ10" i="4"/>
  <c r="AI10" i="4"/>
  <c r="AS9" i="4"/>
  <c r="AR9" i="4"/>
  <c r="AQ9" i="4"/>
  <c r="AP9" i="4"/>
  <c r="AO9" i="4"/>
  <c r="AN9" i="4"/>
  <c r="AM9" i="4"/>
  <c r="AL9" i="4"/>
  <c r="AK9" i="4"/>
  <c r="AJ9" i="4"/>
  <c r="AI9" i="4"/>
  <c r="AS8" i="4"/>
  <c r="AR8" i="4"/>
  <c r="AQ8" i="4"/>
  <c r="AP8" i="4"/>
  <c r="AO8" i="4"/>
  <c r="AN8" i="4"/>
  <c r="AM8" i="4"/>
  <c r="AL8" i="4"/>
  <c r="AK8" i="4"/>
  <c r="AJ8" i="4"/>
  <c r="AI8" i="4"/>
  <c r="AS7" i="4"/>
  <c r="AR7" i="4"/>
  <c r="AQ7" i="4"/>
  <c r="AP7" i="4"/>
  <c r="AO7" i="4"/>
  <c r="AN7" i="4"/>
  <c r="AM7" i="4"/>
  <c r="AL7" i="4"/>
  <c r="AK7" i="4"/>
  <c r="AJ7" i="4"/>
  <c r="AI7" i="4"/>
  <c r="AS6" i="4"/>
  <c r="AR6" i="4"/>
  <c r="AQ6" i="4"/>
  <c r="AP6" i="4"/>
  <c r="AO6" i="4"/>
  <c r="AN6" i="4"/>
  <c r="AM6" i="4"/>
  <c r="AL6" i="4"/>
  <c r="AK6" i="4"/>
  <c r="AJ6" i="4"/>
  <c r="AI6" i="4"/>
  <c r="AS5" i="4"/>
  <c r="AR5" i="4"/>
  <c r="AQ5" i="4"/>
  <c r="AP5" i="4"/>
  <c r="AO5" i="4"/>
  <c r="AN5" i="4"/>
  <c r="AM5" i="4"/>
  <c r="AL5" i="4"/>
  <c r="AK5" i="4"/>
  <c r="AJ5" i="4"/>
  <c r="AI5" i="4"/>
  <c r="AS4" i="4"/>
  <c r="AR4" i="4"/>
  <c r="AQ4" i="4"/>
  <c r="AP4" i="4"/>
  <c r="AO4" i="4"/>
  <c r="AN4" i="4"/>
  <c r="AM4" i="4"/>
  <c r="AL4" i="4"/>
  <c r="AK4" i="4"/>
  <c r="AJ4" i="4"/>
  <c r="AI4" i="4"/>
  <c r="AS3" i="4"/>
  <c r="AR3" i="4"/>
  <c r="AQ3" i="4"/>
  <c r="AP3" i="4"/>
  <c r="AO3" i="4"/>
  <c r="AN3" i="4"/>
  <c r="AM3" i="4"/>
  <c r="AL3" i="4"/>
  <c r="AK3" i="4"/>
  <c r="AJ3" i="4"/>
  <c r="AI3" i="4"/>
  <c r="AS2" i="4"/>
  <c r="AR2" i="4"/>
  <c r="AQ2" i="4"/>
  <c r="AP2" i="4"/>
  <c r="AO2" i="4"/>
  <c r="AN2" i="4"/>
  <c r="AM2" i="4"/>
  <c r="AL2" i="4"/>
  <c r="AK2" i="4"/>
  <c r="AJ2" i="4"/>
  <c r="AI2" i="4"/>
  <c r="AS520" i="3"/>
  <c r="AR520" i="3"/>
  <c r="AQ520" i="3"/>
  <c r="AP520" i="3"/>
  <c r="AO520" i="3"/>
  <c r="AN520" i="3"/>
  <c r="AM520" i="3"/>
  <c r="AL520" i="3"/>
  <c r="AK520" i="3"/>
  <c r="AJ520" i="3"/>
  <c r="AI520" i="3"/>
  <c r="AS519" i="3"/>
  <c r="AR519" i="3"/>
  <c r="AQ519" i="3"/>
  <c r="AP519" i="3"/>
  <c r="AO519" i="3"/>
  <c r="AN519" i="3"/>
  <c r="AM519" i="3"/>
  <c r="AL519" i="3"/>
  <c r="AK519" i="3"/>
  <c r="AJ519" i="3"/>
  <c r="AI519" i="3"/>
  <c r="AS518" i="3"/>
  <c r="AR518" i="3"/>
  <c r="AQ518" i="3"/>
  <c r="AP518" i="3"/>
  <c r="AO518" i="3"/>
  <c r="AN518" i="3"/>
  <c r="AM518" i="3"/>
  <c r="AL518" i="3"/>
  <c r="AK518" i="3"/>
  <c r="AJ518" i="3"/>
  <c r="AI518" i="3"/>
  <c r="AS517" i="3"/>
  <c r="AR517" i="3"/>
  <c r="AQ517" i="3"/>
  <c r="AP517" i="3"/>
  <c r="AO517" i="3"/>
  <c r="AN517" i="3"/>
  <c r="AM517" i="3"/>
  <c r="AL517" i="3"/>
  <c r="AK517" i="3"/>
  <c r="AJ517" i="3"/>
  <c r="AI517" i="3"/>
  <c r="AS516" i="3"/>
  <c r="AR516" i="3"/>
  <c r="AQ516" i="3"/>
  <c r="AP516" i="3"/>
  <c r="AO516" i="3"/>
  <c r="AN516" i="3"/>
  <c r="AM516" i="3"/>
  <c r="AL516" i="3"/>
  <c r="AK516" i="3"/>
  <c r="AJ516" i="3"/>
  <c r="AI516" i="3"/>
  <c r="AS515" i="3"/>
  <c r="AR515" i="3"/>
  <c r="AQ515" i="3"/>
  <c r="AP515" i="3"/>
  <c r="AO515" i="3"/>
  <c r="AN515" i="3"/>
  <c r="AM515" i="3"/>
  <c r="AL515" i="3"/>
  <c r="AK515" i="3"/>
  <c r="AJ515" i="3"/>
  <c r="AI515" i="3"/>
  <c r="AS514" i="3"/>
  <c r="AR514" i="3"/>
  <c r="AQ514" i="3"/>
  <c r="AP514" i="3"/>
  <c r="AO514" i="3"/>
  <c r="AN514" i="3"/>
  <c r="AM514" i="3"/>
  <c r="AL514" i="3"/>
  <c r="AK514" i="3"/>
  <c r="AJ514" i="3"/>
  <c r="AI514" i="3"/>
  <c r="AS513" i="3"/>
  <c r="AR513" i="3"/>
  <c r="AQ513" i="3"/>
  <c r="AP513" i="3"/>
  <c r="AO513" i="3"/>
  <c r="AN513" i="3"/>
  <c r="AM513" i="3"/>
  <c r="AL513" i="3"/>
  <c r="AK513" i="3"/>
  <c r="AJ513" i="3"/>
  <c r="AI513" i="3"/>
  <c r="AS512" i="3"/>
  <c r="AR512" i="3"/>
  <c r="AQ512" i="3"/>
  <c r="AP512" i="3"/>
  <c r="AO512" i="3"/>
  <c r="AN512" i="3"/>
  <c r="AM512" i="3"/>
  <c r="AL512" i="3"/>
  <c r="AK512" i="3"/>
  <c r="AJ512" i="3"/>
  <c r="AI512" i="3"/>
  <c r="AS511" i="3"/>
  <c r="AR511" i="3"/>
  <c r="AQ511" i="3"/>
  <c r="AP511" i="3"/>
  <c r="AO511" i="3"/>
  <c r="AN511" i="3"/>
  <c r="AM511" i="3"/>
  <c r="AL511" i="3"/>
  <c r="AK511" i="3"/>
  <c r="AJ511" i="3"/>
  <c r="AI511" i="3"/>
  <c r="AS510" i="3"/>
  <c r="AR510" i="3"/>
  <c r="AQ510" i="3"/>
  <c r="AP510" i="3"/>
  <c r="AO510" i="3"/>
  <c r="AN510" i="3"/>
  <c r="AM510" i="3"/>
  <c r="AL510" i="3"/>
  <c r="AK510" i="3"/>
  <c r="AJ510" i="3"/>
  <c r="AI510" i="3"/>
  <c r="AS509" i="3"/>
  <c r="AR509" i="3"/>
  <c r="AQ509" i="3"/>
  <c r="AP509" i="3"/>
  <c r="AO509" i="3"/>
  <c r="AN509" i="3"/>
  <c r="AM509" i="3"/>
  <c r="AL509" i="3"/>
  <c r="AK509" i="3"/>
  <c r="AJ509" i="3"/>
  <c r="AI509" i="3"/>
  <c r="AS508" i="3"/>
  <c r="AR508" i="3"/>
  <c r="AQ508" i="3"/>
  <c r="AP508" i="3"/>
  <c r="AO508" i="3"/>
  <c r="AN508" i="3"/>
  <c r="AM508" i="3"/>
  <c r="AL508" i="3"/>
  <c r="AK508" i="3"/>
  <c r="AJ508" i="3"/>
  <c r="AI508" i="3"/>
  <c r="AS507" i="3"/>
  <c r="AR507" i="3"/>
  <c r="AQ507" i="3"/>
  <c r="AP507" i="3"/>
  <c r="AO507" i="3"/>
  <c r="AN507" i="3"/>
  <c r="AM507" i="3"/>
  <c r="AL507" i="3"/>
  <c r="AK507" i="3"/>
  <c r="AJ507" i="3"/>
  <c r="AI507" i="3"/>
  <c r="AS506" i="3"/>
  <c r="AR506" i="3"/>
  <c r="AQ506" i="3"/>
  <c r="AP506" i="3"/>
  <c r="AO506" i="3"/>
  <c r="AN506" i="3"/>
  <c r="AM506" i="3"/>
  <c r="AL506" i="3"/>
  <c r="AK506" i="3"/>
  <c r="AJ506" i="3"/>
  <c r="AI506" i="3"/>
  <c r="AS505" i="3"/>
  <c r="AR505" i="3"/>
  <c r="AQ505" i="3"/>
  <c r="AP505" i="3"/>
  <c r="AO505" i="3"/>
  <c r="AN505" i="3"/>
  <c r="AM505" i="3"/>
  <c r="AL505" i="3"/>
  <c r="AK505" i="3"/>
  <c r="AJ505" i="3"/>
  <c r="AI505" i="3"/>
  <c r="AS504" i="3"/>
  <c r="AR504" i="3"/>
  <c r="AQ504" i="3"/>
  <c r="AP504" i="3"/>
  <c r="AO504" i="3"/>
  <c r="AN504" i="3"/>
  <c r="AM504" i="3"/>
  <c r="AL504" i="3"/>
  <c r="AK504" i="3"/>
  <c r="AJ504" i="3"/>
  <c r="AI504" i="3"/>
  <c r="AS503" i="3"/>
  <c r="AR503" i="3"/>
  <c r="AQ503" i="3"/>
  <c r="AP503" i="3"/>
  <c r="AO503" i="3"/>
  <c r="AN503" i="3"/>
  <c r="AM503" i="3"/>
  <c r="AL503" i="3"/>
  <c r="AK503" i="3"/>
  <c r="AJ503" i="3"/>
  <c r="AI503" i="3"/>
  <c r="AS502" i="3"/>
  <c r="AR502" i="3"/>
  <c r="AQ502" i="3"/>
  <c r="AP502" i="3"/>
  <c r="AO502" i="3"/>
  <c r="AN502" i="3"/>
  <c r="AM502" i="3"/>
  <c r="AL502" i="3"/>
  <c r="AK502" i="3"/>
  <c r="AJ502" i="3"/>
  <c r="AI502" i="3"/>
  <c r="AS501" i="3"/>
  <c r="AR501" i="3"/>
  <c r="AQ501" i="3"/>
  <c r="AP501" i="3"/>
  <c r="AO501" i="3"/>
  <c r="AN501" i="3"/>
  <c r="AM501" i="3"/>
  <c r="AL501" i="3"/>
  <c r="AK501" i="3"/>
  <c r="AJ501" i="3"/>
  <c r="AI501" i="3"/>
  <c r="AS500" i="3"/>
  <c r="AR500" i="3"/>
  <c r="AQ500" i="3"/>
  <c r="AP500" i="3"/>
  <c r="AO500" i="3"/>
  <c r="AN500" i="3"/>
  <c r="AM500" i="3"/>
  <c r="AL500" i="3"/>
  <c r="AK500" i="3"/>
  <c r="AJ500" i="3"/>
  <c r="AI500" i="3"/>
  <c r="AS499" i="3"/>
  <c r="AR499" i="3"/>
  <c r="AQ499" i="3"/>
  <c r="AP499" i="3"/>
  <c r="AO499" i="3"/>
  <c r="AN499" i="3"/>
  <c r="AM499" i="3"/>
  <c r="AL499" i="3"/>
  <c r="AK499" i="3"/>
  <c r="AJ499" i="3"/>
  <c r="AI499" i="3"/>
  <c r="AS498" i="3"/>
  <c r="AR498" i="3"/>
  <c r="AQ498" i="3"/>
  <c r="AP498" i="3"/>
  <c r="AO498" i="3"/>
  <c r="AN498" i="3"/>
  <c r="AM498" i="3"/>
  <c r="AL498" i="3"/>
  <c r="AK498" i="3"/>
  <c r="AJ498" i="3"/>
  <c r="AI498" i="3"/>
  <c r="AS497" i="3"/>
  <c r="AR497" i="3"/>
  <c r="AQ497" i="3"/>
  <c r="AP497" i="3"/>
  <c r="AO497" i="3"/>
  <c r="AN497" i="3"/>
  <c r="AM497" i="3"/>
  <c r="AL497" i="3"/>
  <c r="AK497" i="3"/>
  <c r="AJ497" i="3"/>
  <c r="AI497" i="3"/>
  <c r="AS496" i="3"/>
  <c r="AR496" i="3"/>
  <c r="AQ496" i="3"/>
  <c r="AP496" i="3"/>
  <c r="AO496" i="3"/>
  <c r="AN496" i="3"/>
  <c r="AM496" i="3"/>
  <c r="AL496" i="3"/>
  <c r="AK496" i="3"/>
  <c r="AJ496" i="3"/>
  <c r="AI496" i="3"/>
  <c r="AS495" i="3"/>
  <c r="AR495" i="3"/>
  <c r="AQ495" i="3"/>
  <c r="AP495" i="3"/>
  <c r="AO495" i="3"/>
  <c r="AN495" i="3"/>
  <c r="AM495" i="3"/>
  <c r="AL495" i="3"/>
  <c r="AK495" i="3"/>
  <c r="AJ495" i="3"/>
  <c r="AI495" i="3"/>
  <c r="AS494" i="3"/>
  <c r="AR494" i="3"/>
  <c r="AQ494" i="3"/>
  <c r="AP494" i="3"/>
  <c r="AO494" i="3"/>
  <c r="AN494" i="3"/>
  <c r="AM494" i="3"/>
  <c r="AL494" i="3"/>
  <c r="AK494" i="3"/>
  <c r="AJ494" i="3"/>
  <c r="AI494" i="3"/>
  <c r="AS493" i="3"/>
  <c r="AR493" i="3"/>
  <c r="AQ493" i="3"/>
  <c r="AP493" i="3"/>
  <c r="AO493" i="3"/>
  <c r="AN493" i="3"/>
  <c r="AM493" i="3"/>
  <c r="AL493" i="3"/>
  <c r="AK493" i="3"/>
  <c r="AJ493" i="3"/>
  <c r="AI493" i="3"/>
  <c r="AS492" i="3"/>
  <c r="AR492" i="3"/>
  <c r="AQ492" i="3"/>
  <c r="AP492" i="3"/>
  <c r="AO492" i="3"/>
  <c r="AN492" i="3"/>
  <c r="AM492" i="3"/>
  <c r="AL492" i="3"/>
  <c r="AK492" i="3"/>
  <c r="AJ492" i="3"/>
  <c r="AI492" i="3"/>
  <c r="AS491" i="3"/>
  <c r="AR491" i="3"/>
  <c r="AQ491" i="3"/>
  <c r="AP491" i="3"/>
  <c r="AO491" i="3"/>
  <c r="AN491" i="3"/>
  <c r="AM491" i="3"/>
  <c r="AL491" i="3"/>
  <c r="AK491" i="3"/>
  <c r="AJ491" i="3"/>
  <c r="AI491" i="3"/>
  <c r="AS490" i="3"/>
  <c r="AR490" i="3"/>
  <c r="AQ490" i="3"/>
  <c r="AP490" i="3"/>
  <c r="AO490" i="3"/>
  <c r="AN490" i="3"/>
  <c r="AM490" i="3"/>
  <c r="AL490" i="3"/>
  <c r="AK490" i="3"/>
  <c r="AJ490" i="3"/>
  <c r="AI490" i="3"/>
  <c r="AS489" i="3"/>
  <c r="AR489" i="3"/>
  <c r="AQ489" i="3"/>
  <c r="AP489" i="3"/>
  <c r="AO489" i="3"/>
  <c r="AN489" i="3"/>
  <c r="AM489" i="3"/>
  <c r="AL489" i="3"/>
  <c r="AK489" i="3"/>
  <c r="AJ489" i="3"/>
  <c r="AI489" i="3"/>
  <c r="AS488" i="3"/>
  <c r="AR488" i="3"/>
  <c r="AQ488" i="3"/>
  <c r="AP488" i="3"/>
  <c r="AO488" i="3"/>
  <c r="AN488" i="3"/>
  <c r="AM488" i="3"/>
  <c r="AL488" i="3"/>
  <c r="AK488" i="3"/>
  <c r="AJ488" i="3"/>
  <c r="AI488" i="3"/>
  <c r="AS487" i="3"/>
  <c r="AR487" i="3"/>
  <c r="AQ487" i="3"/>
  <c r="AP487" i="3"/>
  <c r="AO487" i="3"/>
  <c r="AN487" i="3"/>
  <c r="AM487" i="3"/>
  <c r="AL487" i="3"/>
  <c r="AK487" i="3"/>
  <c r="AJ487" i="3"/>
  <c r="AI487" i="3"/>
  <c r="AS486" i="3"/>
  <c r="AR486" i="3"/>
  <c r="AQ486" i="3"/>
  <c r="AP486" i="3"/>
  <c r="AO486" i="3"/>
  <c r="AN486" i="3"/>
  <c r="AM486" i="3"/>
  <c r="AL486" i="3"/>
  <c r="AK486" i="3"/>
  <c r="AJ486" i="3"/>
  <c r="AI486" i="3"/>
  <c r="AS485" i="3"/>
  <c r="AR485" i="3"/>
  <c r="AQ485" i="3"/>
  <c r="AP485" i="3"/>
  <c r="AO485" i="3"/>
  <c r="AN485" i="3"/>
  <c r="AM485" i="3"/>
  <c r="AL485" i="3"/>
  <c r="AK485" i="3"/>
  <c r="AJ485" i="3"/>
  <c r="AI485" i="3"/>
  <c r="AS484" i="3"/>
  <c r="AR484" i="3"/>
  <c r="AQ484" i="3"/>
  <c r="AP484" i="3"/>
  <c r="AO484" i="3"/>
  <c r="AN484" i="3"/>
  <c r="AM484" i="3"/>
  <c r="AL484" i="3"/>
  <c r="AK484" i="3"/>
  <c r="AJ484" i="3"/>
  <c r="AI484" i="3"/>
  <c r="AS483" i="3"/>
  <c r="AR483" i="3"/>
  <c r="AQ483" i="3"/>
  <c r="AP483" i="3"/>
  <c r="AO483" i="3"/>
  <c r="AN483" i="3"/>
  <c r="AM483" i="3"/>
  <c r="AL483" i="3"/>
  <c r="AK483" i="3"/>
  <c r="AJ483" i="3"/>
  <c r="AI483" i="3"/>
  <c r="AS482" i="3"/>
  <c r="AR482" i="3"/>
  <c r="AQ482" i="3"/>
  <c r="AP482" i="3"/>
  <c r="AO482" i="3"/>
  <c r="AN482" i="3"/>
  <c r="AM482" i="3"/>
  <c r="AL482" i="3"/>
  <c r="AK482" i="3"/>
  <c r="AJ482" i="3"/>
  <c r="AI482" i="3"/>
  <c r="AS481" i="3"/>
  <c r="AR481" i="3"/>
  <c r="AQ481" i="3"/>
  <c r="AP481" i="3"/>
  <c r="AO481" i="3"/>
  <c r="AN481" i="3"/>
  <c r="AM481" i="3"/>
  <c r="AL481" i="3"/>
  <c r="AK481" i="3"/>
  <c r="AJ481" i="3"/>
  <c r="AI481" i="3"/>
  <c r="AS480" i="3"/>
  <c r="AR480" i="3"/>
  <c r="AQ480" i="3"/>
  <c r="AP480" i="3"/>
  <c r="AO480" i="3"/>
  <c r="AN480" i="3"/>
  <c r="AM480" i="3"/>
  <c r="AL480" i="3"/>
  <c r="AK480" i="3"/>
  <c r="AJ480" i="3"/>
  <c r="AI480" i="3"/>
  <c r="AS479" i="3"/>
  <c r="AR479" i="3"/>
  <c r="AQ479" i="3"/>
  <c r="AP479" i="3"/>
  <c r="AO479" i="3"/>
  <c r="AN479" i="3"/>
  <c r="AM479" i="3"/>
  <c r="AL479" i="3"/>
  <c r="AK479" i="3"/>
  <c r="AJ479" i="3"/>
  <c r="AI479" i="3"/>
  <c r="AS478" i="3"/>
  <c r="AR478" i="3"/>
  <c r="AQ478" i="3"/>
  <c r="AP478" i="3"/>
  <c r="AO478" i="3"/>
  <c r="AN478" i="3"/>
  <c r="AM478" i="3"/>
  <c r="AL478" i="3"/>
  <c r="AK478" i="3"/>
  <c r="AJ478" i="3"/>
  <c r="AI478" i="3"/>
  <c r="AS477" i="3"/>
  <c r="AR477" i="3"/>
  <c r="AQ477" i="3"/>
  <c r="AP477" i="3"/>
  <c r="AO477" i="3"/>
  <c r="AN477" i="3"/>
  <c r="AM477" i="3"/>
  <c r="AL477" i="3"/>
  <c r="AK477" i="3"/>
  <c r="AJ477" i="3"/>
  <c r="AI477" i="3"/>
  <c r="AS476" i="3"/>
  <c r="AR476" i="3"/>
  <c r="AQ476" i="3"/>
  <c r="AP476" i="3"/>
  <c r="AO476" i="3"/>
  <c r="AN476" i="3"/>
  <c r="AM476" i="3"/>
  <c r="AL476" i="3"/>
  <c r="AK476" i="3"/>
  <c r="AJ476" i="3"/>
  <c r="AI476" i="3"/>
  <c r="AS475" i="3"/>
  <c r="AR475" i="3"/>
  <c r="AQ475" i="3"/>
  <c r="AP475" i="3"/>
  <c r="AO475" i="3"/>
  <c r="AN475" i="3"/>
  <c r="AM475" i="3"/>
  <c r="AL475" i="3"/>
  <c r="AK475" i="3"/>
  <c r="AJ475" i="3"/>
  <c r="AI475" i="3"/>
  <c r="AS474" i="3"/>
  <c r="AR474" i="3"/>
  <c r="AQ474" i="3"/>
  <c r="AP474" i="3"/>
  <c r="AO474" i="3"/>
  <c r="AN474" i="3"/>
  <c r="AM474" i="3"/>
  <c r="AL474" i="3"/>
  <c r="AK474" i="3"/>
  <c r="AJ474" i="3"/>
  <c r="AI474" i="3"/>
  <c r="AS473" i="3"/>
  <c r="AR473" i="3"/>
  <c r="AQ473" i="3"/>
  <c r="AP473" i="3"/>
  <c r="AO473" i="3"/>
  <c r="AN473" i="3"/>
  <c r="AM473" i="3"/>
  <c r="AL473" i="3"/>
  <c r="AK473" i="3"/>
  <c r="AJ473" i="3"/>
  <c r="AI473" i="3"/>
  <c r="AS472" i="3"/>
  <c r="AR472" i="3"/>
  <c r="AQ472" i="3"/>
  <c r="AP472" i="3"/>
  <c r="AO472" i="3"/>
  <c r="AN472" i="3"/>
  <c r="AM472" i="3"/>
  <c r="AL472" i="3"/>
  <c r="AK472" i="3"/>
  <c r="AJ472" i="3"/>
  <c r="AI472" i="3"/>
  <c r="AS471" i="3"/>
  <c r="AR471" i="3"/>
  <c r="AQ471" i="3"/>
  <c r="AP471" i="3"/>
  <c r="AO471" i="3"/>
  <c r="AN471" i="3"/>
  <c r="AM471" i="3"/>
  <c r="AL471" i="3"/>
  <c r="AK471" i="3"/>
  <c r="AJ471" i="3"/>
  <c r="AI471" i="3"/>
  <c r="AS470" i="3"/>
  <c r="AR470" i="3"/>
  <c r="AQ470" i="3"/>
  <c r="AP470" i="3"/>
  <c r="AO470" i="3"/>
  <c r="AN470" i="3"/>
  <c r="AM470" i="3"/>
  <c r="AL470" i="3"/>
  <c r="AK470" i="3"/>
  <c r="AJ470" i="3"/>
  <c r="AI470" i="3"/>
  <c r="AS469" i="3"/>
  <c r="AR469" i="3"/>
  <c r="AQ469" i="3"/>
  <c r="AP469" i="3"/>
  <c r="AO469" i="3"/>
  <c r="AN469" i="3"/>
  <c r="AM469" i="3"/>
  <c r="AL469" i="3"/>
  <c r="AK469" i="3"/>
  <c r="AJ469" i="3"/>
  <c r="AI469" i="3"/>
  <c r="AS468" i="3"/>
  <c r="AR468" i="3"/>
  <c r="AQ468" i="3"/>
  <c r="AP468" i="3"/>
  <c r="AO468" i="3"/>
  <c r="AN468" i="3"/>
  <c r="AM468" i="3"/>
  <c r="AL468" i="3"/>
  <c r="AK468" i="3"/>
  <c r="AJ468" i="3"/>
  <c r="AI468" i="3"/>
  <c r="AS467" i="3"/>
  <c r="AR467" i="3"/>
  <c r="AQ467" i="3"/>
  <c r="AP467" i="3"/>
  <c r="AO467" i="3"/>
  <c r="AN467" i="3"/>
  <c r="AM467" i="3"/>
  <c r="AL467" i="3"/>
  <c r="AK467" i="3"/>
  <c r="AJ467" i="3"/>
  <c r="AI467" i="3"/>
  <c r="AS466" i="3"/>
  <c r="AR466" i="3"/>
  <c r="AQ466" i="3"/>
  <c r="AP466" i="3"/>
  <c r="AO466" i="3"/>
  <c r="AN466" i="3"/>
  <c r="AM466" i="3"/>
  <c r="AL466" i="3"/>
  <c r="AK466" i="3"/>
  <c r="AJ466" i="3"/>
  <c r="AI466" i="3"/>
  <c r="AS465" i="3"/>
  <c r="AR465" i="3"/>
  <c r="AQ465" i="3"/>
  <c r="AP465" i="3"/>
  <c r="AO465" i="3"/>
  <c r="AN465" i="3"/>
  <c r="AM465" i="3"/>
  <c r="AL465" i="3"/>
  <c r="AK465" i="3"/>
  <c r="AJ465" i="3"/>
  <c r="AI465" i="3"/>
  <c r="AS464" i="3"/>
  <c r="AR464" i="3"/>
  <c r="AQ464" i="3"/>
  <c r="AP464" i="3"/>
  <c r="AO464" i="3"/>
  <c r="AN464" i="3"/>
  <c r="AM464" i="3"/>
  <c r="AL464" i="3"/>
  <c r="AK464" i="3"/>
  <c r="AJ464" i="3"/>
  <c r="AI464" i="3"/>
  <c r="AS463" i="3"/>
  <c r="AR463" i="3"/>
  <c r="AQ463" i="3"/>
  <c r="AP463" i="3"/>
  <c r="AO463" i="3"/>
  <c r="AN463" i="3"/>
  <c r="AM463" i="3"/>
  <c r="AL463" i="3"/>
  <c r="AK463" i="3"/>
  <c r="AJ463" i="3"/>
  <c r="AI463" i="3"/>
  <c r="AS462" i="3"/>
  <c r="AR462" i="3"/>
  <c r="AQ462" i="3"/>
  <c r="AP462" i="3"/>
  <c r="AO462" i="3"/>
  <c r="AN462" i="3"/>
  <c r="AM462" i="3"/>
  <c r="AL462" i="3"/>
  <c r="AK462" i="3"/>
  <c r="AJ462" i="3"/>
  <c r="AI462" i="3"/>
  <c r="AS461" i="3"/>
  <c r="AR461" i="3"/>
  <c r="AQ461" i="3"/>
  <c r="AP461" i="3"/>
  <c r="AO461" i="3"/>
  <c r="AN461" i="3"/>
  <c r="AM461" i="3"/>
  <c r="AL461" i="3"/>
  <c r="AK461" i="3"/>
  <c r="AJ461" i="3"/>
  <c r="AI461" i="3"/>
  <c r="AS460" i="3"/>
  <c r="AR460" i="3"/>
  <c r="AQ460" i="3"/>
  <c r="AP460" i="3"/>
  <c r="AO460" i="3"/>
  <c r="AN460" i="3"/>
  <c r="AM460" i="3"/>
  <c r="AL460" i="3"/>
  <c r="AK460" i="3"/>
  <c r="AJ460" i="3"/>
  <c r="AI460" i="3"/>
  <c r="AS459" i="3"/>
  <c r="AR459" i="3"/>
  <c r="AQ459" i="3"/>
  <c r="AP459" i="3"/>
  <c r="AO459" i="3"/>
  <c r="AN459" i="3"/>
  <c r="AM459" i="3"/>
  <c r="AL459" i="3"/>
  <c r="AK459" i="3"/>
  <c r="AJ459" i="3"/>
  <c r="AI459" i="3"/>
  <c r="AS458" i="3"/>
  <c r="AR458" i="3"/>
  <c r="AQ458" i="3"/>
  <c r="AP458" i="3"/>
  <c r="AO458" i="3"/>
  <c r="AN458" i="3"/>
  <c r="AM458" i="3"/>
  <c r="AL458" i="3"/>
  <c r="AK458" i="3"/>
  <c r="AJ458" i="3"/>
  <c r="AI458" i="3"/>
  <c r="AS457" i="3"/>
  <c r="AR457" i="3"/>
  <c r="AQ457" i="3"/>
  <c r="AP457" i="3"/>
  <c r="AO457" i="3"/>
  <c r="AN457" i="3"/>
  <c r="AM457" i="3"/>
  <c r="AL457" i="3"/>
  <c r="AK457" i="3"/>
  <c r="AJ457" i="3"/>
  <c r="AI457" i="3"/>
  <c r="AS456" i="3"/>
  <c r="AR456" i="3"/>
  <c r="AQ456" i="3"/>
  <c r="AP456" i="3"/>
  <c r="AO456" i="3"/>
  <c r="AN456" i="3"/>
  <c r="AM456" i="3"/>
  <c r="AL456" i="3"/>
  <c r="AK456" i="3"/>
  <c r="AJ456" i="3"/>
  <c r="AI456" i="3"/>
  <c r="AS455" i="3"/>
  <c r="AR455" i="3"/>
  <c r="AQ455" i="3"/>
  <c r="AP455" i="3"/>
  <c r="AO455" i="3"/>
  <c r="AN455" i="3"/>
  <c r="AM455" i="3"/>
  <c r="AL455" i="3"/>
  <c r="AK455" i="3"/>
  <c r="AJ455" i="3"/>
  <c r="AI455" i="3"/>
  <c r="AS454" i="3"/>
  <c r="AR454" i="3"/>
  <c r="AQ454" i="3"/>
  <c r="AP454" i="3"/>
  <c r="AO454" i="3"/>
  <c r="AN454" i="3"/>
  <c r="AM454" i="3"/>
  <c r="AL454" i="3"/>
  <c r="AK454" i="3"/>
  <c r="AJ454" i="3"/>
  <c r="AI454" i="3"/>
  <c r="AS453" i="3"/>
  <c r="AR453" i="3"/>
  <c r="AQ453" i="3"/>
  <c r="AP453" i="3"/>
  <c r="AO453" i="3"/>
  <c r="AN453" i="3"/>
  <c r="AM453" i="3"/>
  <c r="AL453" i="3"/>
  <c r="AK453" i="3"/>
  <c r="AJ453" i="3"/>
  <c r="AI453" i="3"/>
  <c r="AS452" i="3"/>
  <c r="AR452" i="3"/>
  <c r="AQ452" i="3"/>
  <c r="AP452" i="3"/>
  <c r="AO452" i="3"/>
  <c r="AN452" i="3"/>
  <c r="AM452" i="3"/>
  <c r="AL452" i="3"/>
  <c r="AK452" i="3"/>
  <c r="AJ452" i="3"/>
  <c r="AI452" i="3"/>
  <c r="AS451" i="3"/>
  <c r="AR451" i="3"/>
  <c r="AQ451" i="3"/>
  <c r="AP451" i="3"/>
  <c r="AO451" i="3"/>
  <c r="AN451" i="3"/>
  <c r="AM451" i="3"/>
  <c r="AL451" i="3"/>
  <c r="AK451" i="3"/>
  <c r="AJ451" i="3"/>
  <c r="AI451" i="3"/>
  <c r="AS450" i="3"/>
  <c r="AR450" i="3"/>
  <c r="AQ450" i="3"/>
  <c r="AP450" i="3"/>
  <c r="AO450" i="3"/>
  <c r="AN450" i="3"/>
  <c r="AM450" i="3"/>
  <c r="AL450" i="3"/>
  <c r="AK450" i="3"/>
  <c r="AJ450" i="3"/>
  <c r="AI450" i="3"/>
  <c r="AS449" i="3"/>
  <c r="AR449" i="3"/>
  <c r="AQ449" i="3"/>
  <c r="AP449" i="3"/>
  <c r="AO449" i="3"/>
  <c r="AN449" i="3"/>
  <c r="AM449" i="3"/>
  <c r="AL449" i="3"/>
  <c r="AK449" i="3"/>
  <c r="AJ449" i="3"/>
  <c r="AI449" i="3"/>
  <c r="AS448" i="3"/>
  <c r="AR448" i="3"/>
  <c r="AQ448" i="3"/>
  <c r="AP448" i="3"/>
  <c r="AO448" i="3"/>
  <c r="AN448" i="3"/>
  <c r="AM448" i="3"/>
  <c r="AL448" i="3"/>
  <c r="AK448" i="3"/>
  <c r="AJ448" i="3"/>
  <c r="AI448" i="3"/>
  <c r="AS447" i="3"/>
  <c r="AR447" i="3"/>
  <c r="AQ447" i="3"/>
  <c r="AP447" i="3"/>
  <c r="AO447" i="3"/>
  <c r="AN447" i="3"/>
  <c r="AM447" i="3"/>
  <c r="AL447" i="3"/>
  <c r="AK447" i="3"/>
  <c r="AJ447" i="3"/>
  <c r="AI447" i="3"/>
  <c r="AS446" i="3"/>
  <c r="AR446" i="3"/>
  <c r="AQ446" i="3"/>
  <c r="AP446" i="3"/>
  <c r="AO446" i="3"/>
  <c r="AN446" i="3"/>
  <c r="AM446" i="3"/>
  <c r="AL446" i="3"/>
  <c r="AK446" i="3"/>
  <c r="AJ446" i="3"/>
  <c r="AI446" i="3"/>
  <c r="AS445" i="3"/>
  <c r="AR445" i="3"/>
  <c r="AQ445" i="3"/>
  <c r="AP445" i="3"/>
  <c r="AO445" i="3"/>
  <c r="AN445" i="3"/>
  <c r="AM445" i="3"/>
  <c r="AL445" i="3"/>
  <c r="AK445" i="3"/>
  <c r="AJ445" i="3"/>
  <c r="AI445" i="3"/>
  <c r="AS444" i="3"/>
  <c r="AR444" i="3"/>
  <c r="AQ444" i="3"/>
  <c r="AP444" i="3"/>
  <c r="AO444" i="3"/>
  <c r="AN444" i="3"/>
  <c r="AM444" i="3"/>
  <c r="AL444" i="3"/>
  <c r="AK444" i="3"/>
  <c r="AJ444" i="3"/>
  <c r="AI444" i="3"/>
  <c r="AS443" i="3"/>
  <c r="AR443" i="3"/>
  <c r="AQ443" i="3"/>
  <c r="AP443" i="3"/>
  <c r="AO443" i="3"/>
  <c r="AN443" i="3"/>
  <c r="AM443" i="3"/>
  <c r="AL443" i="3"/>
  <c r="AK443" i="3"/>
  <c r="AJ443" i="3"/>
  <c r="AI443" i="3"/>
  <c r="AS442" i="3"/>
  <c r="AR442" i="3"/>
  <c r="AQ442" i="3"/>
  <c r="AP442" i="3"/>
  <c r="AO442" i="3"/>
  <c r="AN442" i="3"/>
  <c r="AM442" i="3"/>
  <c r="AL442" i="3"/>
  <c r="AK442" i="3"/>
  <c r="AJ442" i="3"/>
  <c r="AI442" i="3"/>
  <c r="AS441" i="3"/>
  <c r="AR441" i="3"/>
  <c r="AQ441" i="3"/>
  <c r="AP441" i="3"/>
  <c r="AO441" i="3"/>
  <c r="AN441" i="3"/>
  <c r="AM441" i="3"/>
  <c r="AL441" i="3"/>
  <c r="AK441" i="3"/>
  <c r="AJ441" i="3"/>
  <c r="AI441" i="3"/>
  <c r="AS440" i="3"/>
  <c r="AR440" i="3"/>
  <c r="AQ440" i="3"/>
  <c r="AP440" i="3"/>
  <c r="AO440" i="3"/>
  <c r="AN440" i="3"/>
  <c r="AM440" i="3"/>
  <c r="AL440" i="3"/>
  <c r="AK440" i="3"/>
  <c r="AJ440" i="3"/>
  <c r="AI440" i="3"/>
  <c r="AS439" i="3"/>
  <c r="AR439" i="3"/>
  <c r="AQ439" i="3"/>
  <c r="AP439" i="3"/>
  <c r="AO439" i="3"/>
  <c r="AN439" i="3"/>
  <c r="AM439" i="3"/>
  <c r="AL439" i="3"/>
  <c r="AK439" i="3"/>
  <c r="AJ439" i="3"/>
  <c r="AI439" i="3"/>
  <c r="AS438" i="3"/>
  <c r="AR438" i="3"/>
  <c r="AQ438" i="3"/>
  <c r="AP438" i="3"/>
  <c r="AO438" i="3"/>
  <c r="AN438" i="3"/>
  <c r="AM438" i="3"/>
  <c r="AL438" i="3"/>
  <c r="AK438" i="3"/>
  <c r="AJ438" i="3"/>
  <c r="AI438" i="3"/>
  <c r="AS437" i="3"/>
  <c r="AR437" i="3"/>
  <c r="AQ437" i="3"/>
  <c r="AP437" i="3"/>
  <c r="AO437" i="3"/>
  <c r="AN437" i="3"/>
  <c r="AM437" i="3"/>
  <c r="AL437" i="3"/>
  <c r="AK437" i="3"/>
  <c r="AJ437" i="3"/>
  <c r="AI437" i="3"/>
  <c r="AS436" i="3"/>
  <c r="AR436" i="3"/>
  <c r="AQ436" i="3"/>
  <c r="AP436" i="3"/>
  <c r="AO436" i="3"/>
  <c r="AN436" i="3"/>
  <c r="AM436" i="3"/>
  <c r="AL436" i="3"/>
  <c r="AK436" i="3"/>
  <c r="AJ436" i="3"/>
  <c r="AI436" i="3"/>
  <c r="AS435" i="3"/>
  <c r="AR435" i="3"/>
  <c r="AQ435" i="3"/>
  <c r="AP435" i="3"/>
  <c r="AO435" i="3"/>
  <c r="AN435" i="3"/>
  <c r="AM435" i="3"/>
  <c r="AL435" i="3"/>
  <c r="AK435" i="3"/>
  <c r="AJ435" i="3"/>
  <c r="AI435" i="3"/>
  <c r="AS434" i="3"/>
  <c r="AR434" i="3"/>
  <c r="AQ434" i="3"/>
  <c r="AP434" i="3"/>
  <c r="AO434" i="3"/>
  <c r="AN434" i="3"/>
  <c r="AM434" i="3"/>
  <c r="AL434" i="3"/>
  <c r="AK434" i="3"/>
  <c r="AJ434" i="3"/>
  <c r="AI434" i="3"/>
  <c r="AS433" i="3"/>
  <c r="AR433" i="3"/>
  <c r="AQ433" i="3"/>
  <c r="AP433" i="3"/>
  <c r="AO433" i="3"/>
  <c r="AN433" i="3"/>
  <c r="AM433" i="3"/>
  <c r="AL433" i="3"/>
  <c r="AK433" i="3"/>
  <c r="AJ433" i="3"/>
  <c r="AI433" i="3"/>
  <c r="AS432" i="3"/>
  <c r="AR432" i="3"/>
  <c r="AQ432" i="3"/>
  <c r="AP432" i="3"/>
  <c r="AO432" i="3"/>
  <c r="AN432" i="3"/>
  <c r="AM432" i="3"/>
  <c r="AL432" i="3"/>
  <c r="AK432" i="3"/>
  <c r="AJ432" i="3"/>
  <c r="AI432" i="3"/>
  <c r="AS431" i="3"/>
  <c r="AR431" i="3"/>
  <c r="AQ431" i="3"/>
  <c r="AP431" i="3"/>
  <c r="AO431" i="3"/>
  <c r="AN431" i="3"/>
  <c r="AM431" i="3"/>
  <c r="AL431" i="3"/>
  <c r="AK431" i="3"/>
  <c r="AJ431" i="3"/>
  <c r="AI431" i="3"/>
  <c r="AS430" i="3"/>
  <c r="AR430" i="3"/>
  <c r="AQ430" i="3"/>
  <c r="AP430" i="3"/>
  <c r="AO430" i="3"/>
  <c r="AN430" i="3"/>
  <c r="AM430" i="3"/>
  <c r="AL430" i="3"/>
  <c r="AK430" i="3"/>
  <c r="AJ430" i="3"/>
  <c r="AI430" i="3"/>
  <c r="AS429" i="3"/>
  <c r="AR429" i="3"/>
  <c r="AQ429" i="3"/>
  <c r="AP429" i="3"/>
  <c r="AO429" i="3"/>
  <c r="AN429" i="3"/>
  <c r="AM429" i="3"/>
  <c r="AL429" i="3"/>
  <c r="AK429" i="3"/>
  <c r="AJ429" i="3"/>
  <c r="AI429" i="3"/>
  <c r="AS428" i="3"/>
  <c r="AR428" i="3"/>
  <c r="AQ428" i="3"/>
  <c r="AP428" i="3"/>
  <c r="AO428" i="3"/>
  <c r="AN428" i="3"/>
  <c r="AM428" i="3"/>
  <c r="AL428" i="3"/>
  <c r="AK428" i="3"/>
  <c r="AJ428" i="3"/>
  <c r="AI428" i="3"/>
  <c r="AS427" i="3"/>
  <c r="AR427" i="3"/>
  <c r="AQ427" i="3"/>
  <c r="AP427" i="3"/>
  <c r="AO427" i="3"/>
  <c r="AN427" i="3"/>
  <c r="AM427" i="3"/>
  <c r="AL427" i="3"/>
  <c r="AK427" i="3"/>
  <c r="AJ427" i="3"/>
  <c r="AI427" i="3"/>
  <c r="AS426" i="3"/>
  <c r="AR426" i="3"/>
  <c r="AQ426" i="3"/>
  <c r="AP426" i="3"/>
  <c r="AO426" i="3"/>
  <c r="AN426" i="3"/>
  <c r="AM426" i="3"/>
  <c r="AL426" i="3"/>
  <c r="AK426" i="3"/>
  <c r="AJ426" i="3"/>
  <c r="AI426" i="3"/>
  <c r="AS425" i="3"/>
  <c r="AR425" i="3"/>
  <c r="AQ425" i="3"/>
  <c r="AP425" i="3"/>
  <c r="AO425" i="3"/>
  <c r="AN425" i="3"/>
  <c r="AM425" i="3"/>
  <c r="AL425" i="3"/>
  <c r="AK425" i="3"/>
  <c r="AJ425" i="3"/>
  <c r="AI425" i="3"/>
  <c r="AS424" i="3"/>
  <c r="AR424" i="3"/>
  <c r="AQ424" i="3"/>
  <c r="AP424" i="3"/>
  <c r="AO424" i="3"/>
  <c r="AN424" i="3"/>
  <c r="AM424" i="3"/>
  <c r="AL424" i="3"/>
  <c r="AK424" i="3"/>
  <c r="AJ424" i="3"/>
  <c r="AI424" i="3"/>
  <c r="AS423" i="3"/>
  <c r="AR423" i="3"/>
  <c r="AQ423" i="3"/>
  <c r="AP423" i="3"/>
  <c r="AO423" i="3"/>
  <c r="AN423" i="3"/>
  <c r="AM423" i="3"/>
  <c r="AL423" i="3"/>
  <c r="AK423" i="3"/>
  <c r="AJ423" i="3"/>
  <c r="AI423" i="3"/>
  <c r="AS422" i="3"/>
  <c r="AR422" i="3"/>
  <c r="AQ422" i="3"/>
  <c r="AP422" i="3"/>
  <c r="AO422" i="3"/>
  <c r="AN422" i="3"/>
  <c r="AM422" i="3"/>
  <c r="AL422" i="3"/>
  <c r="AK422" i="3"/>
  <c r="AJ422" i="3"/>
  <c r="AI422" i="3"/>
  <c r="AS421" i="3"/>
  <c r="AR421" i="3"/>
  <c r="AQ421" i="3"/>
  <c r="AP421" i="3"/>
  <c r="AO421" i="3"/>
  <c r="AN421" i="3"/>
  <c r="AM421" i="3"/>
  <c r="AL421" i="3"/>
  <c r="AK421" i="3"/>
  <c r="AJ421" i="3"/>
  <c r="AI421" i="3"/>
  <c r="AS420" i="3"/>
  <c r="AR420" i="3"/>
  <c r="AQ420" i="3"/>
  <c r="AP420" i="3"/>
  <c r="AO420" i="3"/>
  <c r="AN420" i="3"/>
  <c r="AM420" i="3"/>
  <c r="AL420" i="3"/>
  <c r="AK420" i="3"/>
  <c r="AJ420" i="3"/>
  <c r="AI420" i="3"/>
  <c r="AS419" i="3"/>
  <c r="AR419" i="3"/>
  <c r="AQ419" i="3"/>
  <c r="AP419" i="3"/>
  <c r="AO419" i="3"/>
  <c r="AN419" i="3"/>
  <c r="AM419" i="3"/>
  <c r="AL419" i="3"/>
  <c r="AK419" i="3"/>
  <c r="AJ419" i="3"/>
  <c r="AI419" i="3"/>
  <c r="AS418" i="3"/>
  <c r="AR418" i="3"/>
  <c r="AQ418" i="3"/>
  <c r="AP418" i="3"/>
  <c r="AO418" i="3"/>
  <c r="AN418" i="3"/>
  <c r="AM418" i="3"/>
  <c r="AL418" i="3"/>
  <c r="AK418" i="3"/>
  <c r="AJ418" i="3"/>
  <c r="AI418" i="3"/>
  <c r="AS417" i="3"/>
  <c r="AR417" i="3"/>
  <c r="AQ417" i="3"/>
  <c r="AP417" i="3"/>
  <c r="AO417" i="3"/>
  <c r="AN417" i="3"/>
  <c r="AM417" i="3"/>
  <c r="AL417" i="3"/>
  <c r="AK417" i="3"/>
  <c r="AJ417" i="3"/>
  <c r="AI417" i="3"/>
  <c r="AS416" i="3"/>
  <c r="AR416" i="3"/>
  <c r="AQ416" i="3"/>
  <c r="AP416" i="3"/>
  <c r="AO416" i="3"/>
  <c r="AN416" i="3"/>
  <c r="AM416" i="3"/>
  <c r="AL416" i="3"/>
  <c r="AK416" i="3"/>
  <c r="AJ416" i="3"/>
  <c r="AI416" i="3"/>
  <c r="AS415" i="3"/>
  <c r="AR415" i="3"/>
  <c r="AQ415" i="3"/>
  <c r="AP415" i="3"/>
  <c r="AO415" i="3"/>
  <c r="AN415" i="3"/>
  <c r="AM415" i="3"/>
  <c r="AL415" i="3"/>
  <c r="AK415" i="3"/>
  <c r="AJ415" i="3"/>
  <c r="AI415" i="3"/>
  <c r="AS414" i="3"/>
  <c r="AR414" i="3"/>
  <c r="AQ414" i="3"/>
  <c r="AP414" i="3"/>
  <c r="AO414" i="3"/>
  <c r="AN414" i="3"/>
  <c r="AM414" i="3"/>
  <c r="AL414" i="3"/>
  <c r="AK414" i="3"/>
  <c r="AJ414" i="3"/>
  <c r="AI414" i="3"/>
  <c r="AS413" i="3"/>
  <c r="AR413" i="3"/>
  <c r="AQ413" i="3"/>
  <c r="AP413" i="3"/>
  <c r="AO413" i="3"/>
  <c r="AN413" i="3"/>
  <c r="AM413" i="3"/>
  <c r="AL413" i="3"/>
  <c r="AK413" i="3"/>
  <c r="AJ413" i="3"/>
  <c r="AI413" i="3"/>
  <c r="AS412" i="3"/>
  <c r="AR412" i="3"/>
  <c r="AQ412" i="3"/>
  <c r="AP412" i="3"/>
  <c r="AO412" i="3"/>
  <c r="AN412" i="3"/>
  <c r="AM412" i="3"/>
  <c r="AL412" i="3"/>
  <c r="AK412" i="3"/>
  <c r="AJ412" i="3"/>
  <c r="AI412" i="3"/>
  <c r="AS411" i="3"/>
  <c r="AR411" i="3"/>
  <c r="AQ411" i="3"/>
  <c r="AP411" i="3"/>
  <c r="AO411" i="3"/>
  <c r="AN411" i="3"/>
  <c r="AM411" i="3"/>
  <c r="AL411" i="3"/>
  <c r="AK411" i="3"/>
  <c r="AJ411" i="3"/>
  <c r="AI411" i="3"/>
  <c r="AS410" i="3"/>
  <c r="AR410" i="3"/>
  <c r="AQ410" i="3"/>
  <c r="AP410" i="3"/>
  <c r="AO410" i="3"/>
  <c r="AN410" i="3"/>
  <c r="AM410" i="3"/>
  <c r="AL410" i="3"/>
  <c r="AK410" i="3"/>
  <c r="AJ410" i="3"/>
  <c r="AI410" i="3"/>
  <c r="AS409" i="3"/>
  <c r="AR409" i="3"/>
  <c r="AQ409" i="3"/>
  <c r="AP409" i="3"/>
  <c r="AO409" i="3"/>
  <c r="AN409" i="3"/>
  <c r="AM409" i="3"/>
  <c r="AL409" i="3"/>
  <c r="AK409" i="3"/>
  <c r="AJ409" i="3"/>
  <c r="AI409" i="3"/>
  <c r="AS408" i="3"/>
  <c r="AR408" i="3"/>
  <c r="AQ408" i="3"/>
  <c r="AP408" i="3"/>
  <c r="AO408" i="3"/>
  <c r="AN408" i="3"/>
  <c r="AM408" i="3"/>
  <c r="AL408" i="3"/>
  <c r="AK408" i="3"/>
  <c r="AJ408" i="3"/>
  <c r="AI408" i="3"/>
  <c r="AS407" i="3"/>
  <c r="AR407" i="3"/>
  <c r="AQ407" i="3"/>
  <c r="AP407" i="3"/>
  <c r="AO407" i="3"/>
  <c r="AN407" i="3"/>
  <c r="AM407" i="3"/>
  <c r="AL407" i="3"/>
  <c r="AK407" i="3"/>
  <c r="AJ407" i="3"/>
  <c r="AI407" i="3"/>
  <c r="AS406" i="3"/>
  <c r="AR406" i="3"/>
  <c r="AQ406" i="3"/>
  <c r="AP406" i="3"/>
  <c r="AO406" i="3"/>
  <c r="AN406" i="3"/>
  <c r="AM406" i="3"/>
  <c r="AL406" i="3"/>
  <c r="AK406" i="3"/>
  <c r="AJ406" i="3"/>
  <c r="AI406" i="3"/>
  <c r="AS405" i="3"/>
  <c r="AR405" i="3"/>
  <c r="AQ405" i="3"/>
  <c r="AP405" i="3"/>
  <c r="AO405" i="3"/>
  <c r="AN405" i="3"/>
  <c r="AM405" i="3"/>
  <c r="AL405" i="3"/>
  <c r="AK405" i="3"/>
  <c r="AJ405" i="3"/>
  <c r="AI405" i="3"/>
  <c r="AS404" i="3"/>
  <c r="AR404" i="3"/>
  <c r="AQ404" i="3"/>
  <c r="AP404" i="3"/>
  <c r="AO404" i="3"/>
  <c r="AN404" i="3"/>
  <c r="AM404" i="3"/>
  <c r="AL404" i="3"/>
  <c r="AK404" i="3"/>
  <c r="AJ404" i="3"/>
  <c r="AI404" i="3"/>
  <c r="AS403" i="3"/>
  <c r="AR403" i="3"/>
  <c r="AQ403" i="3"/>
  <c r="AP403" i="3"/>
  <c r="AO403" i="3"/>
  <c r="AN403" i="3"/>
  <c r="AM403" i="3"/>
  <c r="AL403" i="3"/>
  <c r="AK403" i="3"/>
  <c r="AJ403" i="3"/>
  <c r="AI403" i="3"/>
  <c r="AS402" i="3"/>
  <c r="AR402" i="3"/>
  <c r="AQ402" i="3"/>
  <c r="AP402" i="3"/>
  <c r="AO402" i="3"/>
  <c r="AN402" i="3"/>
  <c r="AM402" i="3"/>
  <c r="AL402" i="3"/>
  <c r="AK402" i="3"/>
  <c r="AJ402" i="3"/>
  <c r="AI402" i="3"/>
  <c r="AS401" i="3"/>
  <c r="AR401" i="3"/>
  <c r="AQ401" i="3"/>
  <c r="AP401" i="3"/>
  <c r="AO401" i="3"/>
  <c r="AN401" i="3"/>
  <c r="AM401" i="3"/>
  <c r="AL401" i="3"/>
  <c r="AK401" i="3"/>
  <c r="AJ401" i="3"/>
  <c r="AI401" i="3"/>
  <c r="AS400" i="3"/>
  <c r="AR400" i="3"/>
  <c r="AQ400" i="3"/>
  <c r="AP400" i="3"/>
  <c r="AO400" i="3"/>
  <c r="AN400" i="3"/>
  <c r="AM400" i="3"/>
  <c r="AL400" i="3"/>
  <c r="AK400" i="3"/>
  <c r="AJ400" i="3"/>
  <c r="AI400" i="3"/>
  <c r="AS399" i="3"/>
  <c r="AR399" i="3"/>
  <c r="AQ399" i="3"/>
  <c r="AP399" i="3"/>
  <c r="AO399" i="3"/>
  <c r="AN399" i="3"/>
  <c r="AM399" i="3"/>
  <c r="AL399" i="3"/>
  <c r="AK399" i="3"/>
  <c r="AJ399" i="3"/>
  <c r="AI399" i="3"/>
  <c r="AS398" i="3"/>
  <c r="AR398" i="3"/>
  <c r="AQ398" i="3"/>
  <c r="AP398" i="3"/>
  <c r="AO398" i="3"/>
  <c r="AN398" i="3"/>
  <c r="AM398" i="3"/>
  <c r="AL398" i="3"/>
  <c r="AK398" i="3"/>
  <c r="AJ398" i="3"/>
  <c r="AI398" i="3"/>
  <c r="AS397" i="3"/>
  <c r="AR397" i="3"/>
  <c r="AQ397" i="3"/>
  <c r="AP397" i="3"/>
  <c r="AO397" i="3"/>
  <c r="AN397" i="3"/>
  <c r="AM397" i="3"/>
  <c r="AL397" i="3"/>
  <c r="AK397" i="3"/>
  <c r="AJ397" i="3"/>
  <c r="AI397" i="3"/>
  <c r="AS396" i="3"/>
  <c r="AR396" i="3"/>
  <c r="AQ396" i="3"/>
  <c r="AP396" i="3"/>
  <c r="AO396" i="3"/>
  <c r="AN396" i="3"/>
  <c r="AM396" i="3"/>
  <c r="AL396" i="3"/>
  <c r="AK396" i="3"/>
  <c r="AJ396" i="3"/>
  <c r="AI396" i="3"/>
  <c r="AS395" i="3"/>
  <c r="AR395" i="3"/>
  <c r="AQ395" i="3"/>
  <c r="AP395" i="3"/>
  <c r="AO395" i="3"/>
  <c r="AN395" i="3"/>
  <c r="AM395" i="3"/>
  <c r="AL395" i="3"/>
  <c r="AK395" i="3"/>
  <c r="AJ395" i="3"/>
  <c r="AI395" i="3"/>
  <c r="AS394" i="3"/>
  <c r="AR394" i="3"/>
  <c r="AQ394" i="3"/>
  <c r="AP394" i="3"/>
  <c r="AO394" i="3"/>
  <c r="AN394" i="3"/>
  <c r="AM394" i="3"/>
  <c r="AL394" i="3"/>
  <c r="AK394" i="3"/>
  <c r="AJ394" i="3"/>
  <c r="AI394" i="3"/>
  <c r="AS393" i="3"/>
  <c r="AR393" i="3"/>
  <c r="AQ393" i="3"/>
  <c r="AP393" i="3"/>
  <c r="AO393" i="3"/>
  <c r="AN393" i="3"/>
  <c r="AM393" i="3"/>
  <c r="AL393" i="3"/>
  <c r="AK393" i="3"/>
  <c r="AJ393" i="3"/>
  <c r="AI393" i="3"/>
  <c r="AS392" i="3"/>
  <c r="AR392" i="3"/>
  <c r="AQ392" i="3"/>
  <c r="AP392" i="3"/>
  <c r="AO392" i="3"/>
  <c r="AN392" i="3"/>
  <c r="AM392" i="3"/>
  <c r="AL392" i="3"/>
  <c r="AK392" i="3"/>
  <c r="AJ392" i="3"/>
  <c r="AI392" i="3"/>
  <c r="AS391" i="3"/>
  <c r="AR391" i="3"/>
  <c r="AQ391" i="3"/>
  <c r="AP391" i="3"/>
  <c r="AO391" i="3"/>
  <c r="AN391" i="3"/>
  <c r="AM391" i="3"/>
  <c r="AL391" i="3"/>
  <c r="AK391" i="3"/>
  <c r="AJ391" i="3"/>
  <c r="AI391" i="3"/>
  <c r="AS390" i="3"/>
  <c r="AR390" i="3"/>
  <c r="AQ390" i="3"/>
  <c r="AP390" i="3"/>
  <c r="AO390" i="3"/>
  <c r="AN390" i="3"/>
  <c r="AM390" i="3"/>
  <c r="AL390" i="3"/>
  <c r="AK390" i="3"/>
  <c r="AJ390" i="3"/>
  <c r="AI390" i="3"/>
  <c r="AS389" i="3"/>
  <c r="AR389" i="3"/>
  <c r="AQ389" i="3"/>
  <c r="AP389" i="3"/>
  <c r="AO389" i="3"/>
  <c r="AN389" i="3"/>
  <c r="AM389" i="3"/>
  <c r="AL389" i="3"/>
  <c r="AK389" i="3"/>
  <c r="AJ389" i="3"/>
  <c r="AI389" i="3"/>
  <c r="AS388" i="3"/>
  <c r="AR388" i="3"/>
  <c r="AQ388" i="3"/>
  <c r="AP388" i="3"/>
  <c r="AO388" i="3"/>
  <c r="AN388" i="3"/>
  <c r="AM388" i="3"/>
  <c r="AL388" i="3"/>
  <c r="AK388" i="3"/>
  <c r="AJ388" i="3"/>
  <c r="AI388" i="3"/>
  <c r="AS387" i="3"/>
  <c r="AR387" i="3"/>
  <c r="AQ387" i="3"/>
  <c r="AP387" i="3"/>
  <c r="AO387" i="3"/>
  <c r="AN387" i="3"/>
  <c r="AM387" i="3"/>
  <c r="AL387" i="3"/>
  <c r="AK387" i="3"/>
  <c r="AJ387" i="3"/>
  <c r="AI387" i="3"/>
  <c r="AS386" i="3"/>
  <c r="AR386" i="3"/>
  <c r="AQ386" i="3"/>
  <c r="AP386" i="3"/>
  <c r="AO386" i="3"/>
  <c r="AN386" i="3"/>
  <c r="AM386" i="3"/>
  <c r="AL386" i="3"/>
  <c r="AK386" i="3"/>
  <c r="AJ386" i="3"/>
  <c r="AI386" i="3"/>
  <c r="AS385" i="3"/>
  <c r="AR385" i="3"/>
  <c r="AQ385" i="3"/>
  <c r="AP385" i="3"/>
  <c r="AO385" i="3"/>
  <c r="AN385" i="3"/>
  <c r="AM385" i="3"/>
  <c r="AL385" i="3"/>
  <c r="AK385" i="3"/>
  <c r="AJ385" i="3"/>
  <c r="AI385" i="3"/>
  <c r="AS384" i="3"/>
  <c r="AR384" i="3"/>
  <c r="AQ384" i="3"/>
  <c r="AP384" i="3"/>
  <c r="AO384" i="3"/>
  <c r="AN384" i="3"/>
  <c r="AM384" i="3"/>
  <c r="AL384" i="3"/>
  <c r="AK384" i="3"/>
  <c r="AJ384" i="3"/>
  <c r="AI384" i="3"/>
  <c r="AS383" i="3"/>
  <c r="AR383" i="3"/>
  <c r="AQ383" i="3"/>
  <c r="AP383" i="3"/>
  <c r="AO383" i="3"/>
  <c r="AN383" i="3"/>
  <c r="AM383" i="3"/>
  <c r="AL383" i="3"/>
  <c r="AK383" i="3"/>
  <c r="AJ383" i="3"/>
  <c r="AI383" i="3"/>
  <c r="AS382" i="3"/>
  <c r="AR382" i="3"/>
  <c r="AQ382" i="3"/>
  <c r="AP382" i="3"/>
  <c r="AO382" i="3"/>
  <c r="AN382" i="3"/>
  <c r="AM382" i="3"/>
  <c r="AL382" i="3"/>
  <c r="AK382" i="3"/>
  <c r="AJ382" i="3"/>
  <c r="AI382" i="3"/>
  <c r="AS381" i="3"/>
  <c r="AR381" i="3"/>
  <c r="AQ381" i="3"/>
  <c r="AP381" i="3"/>
  <c r="AO381" i="3"/>
  <c r="AN381" i="3"/>
  <c r="AM381" i="3"/>
  <c r="AL381" i="3"/>
  <c r="AK381" i="3"/>
  <c r="AJ381" i="3"/>
  <c r="AI381" i="3"/>
  <c r="AS380" i="3"/>
  <c r="AR380" i="3"/>
  <c r="AQ380" i="3"/>
  <c r="AP380" i="3"/>
  <c r="AO380" i="3"/>
  <c r="AN380" i="3"/>
  <c r="AM380" i="3"/>
  <c r="AL380" i="3"/>
  <c r="AK380" i="3"/>
  <c r="AJ380" i="3"/>
  <c r="AI380" i="3"/>
  <c r="AS379" i="3"/>
  <c r="AR379" i="3"/>
  <c r="AQ379" i="3"/>
  <c r="AP379" i="3"/>
  <c r="AO379" i="3"/>
  <c r="AN379" i="3"/>
  <c r="AM379" i="3"/>
  <c r="AL379" i="3"/>
  <c r="AK379" i="3"/>
  <c r="AJ379" i="3"/>
  <c r="AI379" i="3"/>
  <c r="AS378" i="3"/>
  <c r="AR378" i="3"/>
  <c r="AQ378" i="3"/>
  <c r="AP378" i="3"/>
  <c r="AO378" i="3"/>
  <c r="AN378" i="3"/>
  <c r="AM378" i="3"/>
  <c r="AL378" i="3"/>
  <c r="AK378" i="3"/>
  <c r="AJ378" i="3"/>
  <c r="AI378" i="3"/>
  <c r="AS377" i="3"/>
  <c r="AR377" i="3"/>
  <c r="AQ377" i="3"/>
  <c r="AP377" i="3"/>
  <c r="AO377" i="3"/>
  <c r="AN377" i="3"/>
  <c r="AM377" i="3"/>
  <c r="AL377" i="3"/>
  <c r="AK377" i="3"/>
  <c r="AJ377" i="3"/>
  <c r="AI377" i="3"/>
  <c r="AS376" i="3"/>
  <c r="AR376" i="3"/>
  <c r="AQ376" i="3"/>
  <c r="AP376" i="3"/>
  <c r="AO376" i="3"/>
  <c r="AN376" i="3"/>
  <c r="AM376" i="3"/>
  <c r="AL376" i="3"/>
  <c r="AK376" i="3"/>
  <c r="AJ376" i="3"/>
  <c r="AI376" i="3"/>
  <c r="AS375" i="3"/>
  <c r="AR375" i="3"/>
  <c r="AQ375" i="3"/>
  <c r="AP375" i="3"/>
  <c r="AO375" i="3"/>
  <c r="AN375" i="3"/>
  <c r="AM375" i="3"/>
  <c r="AL375" i="3"/>
  <c r="AK375" i="3"/>
  <c r="AJ375" i="3"/>
  <c r="AI375" i="3"/>
  <c r="AS374" i="3"/>
  <c r="AR374" i="3"/>
  <c r="AQ374" i="3"/>
  <c r="AP374" i="3"/>
  <c r="AO374" i="3"/>
  <c r="AN374" i="3"/>
  <c r="AM374" i="3"/>
  <c r="AL374" i="3"/>
  <c r="AK374" i="3"/>
  <c r="AJ374" i="3"/>
  <c r="AI374" i="3"/>
  <c r="AS373" i="3"/>
  <c r="AR373" i="3"/>
  <c r="AQ373" i="3"/>
  <c r="AP373" i="3"/>
  <c r="AO373" i="3"/>
  <c r="AN373" i="3"/>
  <c r="AM373" i="3"/>
  <c r="AL373" i="3"/>
  <c r="AK373" i="3"/>
  <c r="AJ373" i="3"/>
  <c r="AI373" i="3"/>
  <c r="AS372" i="3"/>
  <c r="AR372" i="3"/>
  <c r="AQ372" i="3"/>
  <c r="AP372" i="3"/>
  <c r="AO372" i="3"/>
  <c r="AN372" i="3"/>
  <c r="AM372" i="3"/>
  <c r="AL372" i="3"/>
  <c r="AK372" i="3"/>
  <c r="AJ372" i="3"/>
  <c r="AI372" i="3"/>
  <c r="AS371" i="3"/>
  <c r="AR371" i="3"/>
  <c r="AQ371" i="3"/>
  <c r="AP371" i="3"/>
  <c r="AO371" i="3"/>
  <c r="AN371" i="3"/>
  <c r="AM371" i="3"/>
  <c r="AL371" i="3"/>
  <c r="AK371" i="3"/>
  <c r="AJ371" i="3"/>
  <c r="AI371" i="3"/>
  <c r="AS370" i="3"/>
  <c r="AR370" i="3"/>
  <c r="AQ370" i="3"/>
  <c r="AP370" i="3"/>
  <c r="AO370" i="3"/>
  <c r="AN370" i="3"/>
  <c r="AM370" i="3"/>
  <c r="AL370" i="3"/>
  <c r="AK370" i="3"/>
  <c r="AJ370" i="3"/>
  <c r="AI370" i="3"/>
  <c r="AS369" i="3"/>
  <c r="AR369" i="3"/>
  <c r="AQ369" i="3"/>
  <c r="AP369" i="3"/>
  <c r="AO369" i="3"/>
  <c r="AN369" i="3"/>
  <c r="AM369" i="3"/>
  <c r="AL369" i="3"/>
  <c r="AK369" i="3"/>
  <c r="AJ369" i="3"/>
  <c r="AI369" i="3"/>
  <c r="AS368" i="3"/>
  <c r="AR368" i="3"/>
  <c r="AQ368" i="3"/>
  <c r="AP368" i="3"/>
  <c r="AO368" i="3"/>
  <c r="AN368" i="3"/>
  <c r="AM368" i="3"/>
  <c r="AL368" i="3"/>
  <c r="AK368" i="3"/>
  <c r="AJ368" i="3"/>
  <c r="AI368" i="3"/>
  <c r="AS367" i="3"/>
  <c r="AR367" i="3"/>
  <c r="AQ367" i="3"/>
  <c r="AP367" i="3"/>
  <c r="AO367" i="3"/>
  <c r="AN367" i="3"/>
  <c r="AM367" i="3"/>
  <c r="AL367" i="3"/>
  <c r="AK367" i="3"/>
  <c r="AJ367" i="3"/>
  <c r="AI367" i="3"/>
  <c r="AS366" i="3"/>
  <c r="AR366" i="3"/>
  <c r="AQ366" i="3"/>
  <c r="AP366" i="3"/>
  <c r="AO366" i="3"/>
  <c r="AN366" i="3"/>
  <c r="AM366" i="3"/>
  <c r="AL366" i="3"/>
  <c r="AK366" i="3"/>
  <c r="AJ366" i="3"/>
  <c r="AI366" i="3"/>
  <c r="AS365" i="3"/>
  <c r="AR365" i="3"/>
  <c r="AQ365" i="3"/>
  <c r="AP365" i="3"/>
  <c r="AO365" i="3"/>
  <c r="AN365" i="3"/>
  <c r="AM365" i="3"/>
  <c r="AL365" i="3"/>
  <c r="AK365" i="3"/>
  <c r="AJ365" i="3"/>
  <c r="AI365" i="3"/>
  <c r="AS364" i="3"/>
  <c r="AR364" i="3"/>
  <c r="AQ364" i="3"/>
  <c r="AP364" i="3"/>
  <c r="AO364" i="3"/>
  <c r="AN364" i="3"/>
  <c r="AM364" i="3"/>
  <c r="AL364" i="3"/>
  <c r="AK364" i="3"/>
  <c r="AJ364" i="3"/>
  <c r="AI364" i="3"/>
  <c r="AS363" i="3"/>
  <c r="AR363" i="3"/>
  <c r="AQ363" i="3"/>
  <c r="AP363" i="3"/>
  <c r="AO363" i="3"/>
  <c r="AN363" i="3"/>
  <c r="AM363" i="3"/>
  <c r="AL363" i="3"/>
  <c r="AK363" i="3"/>
  <c r="AJ363" i="3"/>
  <c r="AI363" i="3"/>
  <c r="AS362" i="3"/>
  <c r="AR362" i="3"/>
  <c r="AQ362" i="3"/>
  <c r="AP362" i="3"/>
  <c r="AO362" i="3"/>
  <c r="AN362" i="3"/>
  <c r="AM362" i="3"/>
  <c r="AL362" i="3"/>
  <c r="AK362" i="3"/>
  <c r="AJ362" i="3"/>
  <c r="AI362" i="3"/>
  <c r="AS361" i="3"/>
  <c r="AR361" i="3"/>
  <c r="AQ361" i="3"/>
  <c r="AP361" i="3"/>
  <c r="AO361" i="3"/>
  <c r="AN361" i="3"/>
  <c r="AM361" i="3"/>
  <c r="AL361" i="3"/>
  <c r="AK361" i="3"/>
  <c r="AJ361" i="3"/>
  <c r="AI361" i="3"/>
  <c r="AS360" i="3"/>
  <c r="AR360" i="3"/>
  <c r="AQ360" i="3"/>
  <c r="AP360" i="3"/>
  <c r="AO360" i="3"/>
  <c r="AN360" i="3"/>
  <c r="AM360" i="3"/>
  <c r="AL360" i="3"/>
  <c r="AK360" i="3"/>
  <c r="AJ360" i="3"/>
  <c r="AI360" i="3"/>
  <c r="AS359" i="3"/>
  <c r="AR359" i="3"/>
  <c r="AQ359" i="3"/>
  <c r="AP359" i="3"/>
  <c r="AO359" i="3"/>
  <c r="AN359" i="3"/>
  <c r="AM359" i="3"/>
  <c r="AL359" i="3"/>
  <c r="AK359" i="3"/>
  <c r="AJ359" i="3"/>
  <c r="AI359" i="3"/>
  <c r="AS358" i="3"/>
  <c r="AR358" i="3"/>
  <c r="AQ358" i="3"/>
  <c r="AP358" i="3"/>
  <c r="AO358" i="3"/>
  <c r="AN358" i="3"/>
  <c r="AM358" i="3"/>
  <c r="AL358" i="3"/>
  <c r="AK358" i="3"/>
  <c r="AJ358" i="3"/>
  <c r="AI358" i="3"/>
  <c r="AS357" i="3"/>
  <c r="AR357" i="3"/>
  <c r="AQ357" i="3"/>
  <c r="AP357" i="3"/>
  <c r="AO357" i="3"/>
  <c r="AN357" i="3"/>
  <c r="AM357" i="3"/>
  <c r="AL357" i="3"/>
  <c r="AK357" i="3"/>
  <c r="AJ357" i="3"/>
  <c r="AI357" i="3"/>
  <c r="AS356" i="3"/>
  <c r="AR356" i="3"/>
  <c r="AQ356" i="3"/>
  <c r="AP356" i="3"/>
  <c r="AO356" i="3"/>
  <c r="AN356" i="3"/>
  <c r="AM356" i="3"/>
  <c r="AL356" i="3"/>
  <c r="AK356" i="3"/>
  <c r="AJ356" i="3"/>
  <c r="AI356" i="3"/>
  <c r="AS355" i="3"/>
  <c r="AR355" i="3"/>
  <c r="AQ355" i="3"/>
  <c r="AP355" i="3"/>
  <c r="AO355" i="3"/>
  <c r="AN355" i="3"/>
  <c r="AM355" i="3"/>
  <c r="AL355" i="3"/>
  <c r="AK355" i="3"/>
  <c r="AJ355" i="3"/>
  <c r="AI355" i="3"/>
  <c r="AS354" i="3"/>
  <c r="AR354" i="3"/>
  <c r="AQ354" i="3"/>
  <c r="AP354" i="3"/>
  <c r="AO354" i="3"/>
  <c r="AN354" i="3"/>
  <c r="AM354" i="3"/>
  <c r="AL354" i="3"/>
  <c r="AK354" i="3"/>
  <c r="AJ354" i="3"/>
  <c r="AI354" i="3"/>
  <c r="AS353" i="3"/>
  <c r="AR353" i="3"/>
  <c r="AQ353" i="3"/>
  <c r="AP353" i="3"/>
  <c r="AO353" i="3"/>
  <c r="AN353" i="3"/>
  <c r="AM353" i="3"/>
  <c r="AL353" i="3"/>
  <c r="AK353" i="3"/>
  <c r="AJ353" i="3"/>
  <c r="AI353" i="3"/>
  <c r="AS352" i="3"/>
  <c r="AR352" i="3"/>
  <c r="AQ352" i="3"/>
  <c r="AP352" i="3"/>
  <c r="AO352" i="3"/>
  <c r="AN352" i="3"/>
  <c r="AM352" i="3"/>
  <c r="AL352" i="3"/>
  <c r="AK352" i="3"/>
  <c r="AJ352" i="3"/>
  <c r="AI352" i="3"/>
  <c r="AS351" i="3"/>
  <c r="AR351" i="3"/>
  <c r="AQ351" i="3"/>
  <c r="AP351" i="3"/>
  <c r="AO351" i="3"/>
  <c r="AN351" i="3"/>
  <c r="AM351" i="3"/>
  <c r="AL351" i="3"/>
  <c r="AK351" i="3"/>
  <c r="AJ351" i="3"/>
  <c r="AI351" i="3"/>
  <c r="AS350" i="3"/>
  <c r="AR350" i="3"/>
  <c r="AQ350" i="3"/>
  <c r="AP350" i="3"/>
  <c r="AO350" i="3"/>
  <c r="AN350" i="3"/>
  <c r="AM350" i="3"/>
  <c r="AL350" i="3"/>
  <c r="AK350" i="3"/>
  <c r="AJ350" i="3"/>
  <c r="AI350" i="3"/>
  <c r="AS349" i="3"/>
  <c r="AR349" i="3"/>
  <c r="AQ349" i="3"/>
  <c r="AP349" i="3"/>
  <c r="AO349" i="3"/>
  <c r="AN349" i="3"/>
  <c r="AM349" i="3"/>
  <c r="AL349" i="3"/>
  <c r="AK349" i="3"/>
  <c r="AJ349" i="3"/>
  <c r="AI349" i="3"/>
  <c r="AS348" i="3"/>
  <c r="AR348" i="3"/>
  <c r="AQ348" i="3"/>
  <c r="AP348" i="3"/>
  <c r="AO348" i="3"/>
  <c r="AN348" i="3"/>
  <c r="AM348" i="3"/>
  <c r="AL348" i="3"/>
  <c r="AK348" i="3"/>
  <c r="AJ348" i="3"/>
  <c r="AI348" i="3"/>
  <c r="AS347" i="3"/>
  <c r="AR347" i="3"/>
  <c r="AQ347" i="3"/>
  <c r="AP347" i="3"/>
  <c r="AO347" i="3"/>
  <c r="AN347" i="3"/>
  <c r="AM347" i="3"/>
  <c r="AL347" i="3"/>
  <c r="AK347" i="3"/>
  <c r="AJ347" i="3"/>
  <c r="AI347" i="3"/>
  <c r="AS346" i="3"/>
  <c r="AR346" i="3"/>
  <c r="AQ346" i="3"/>
  <c r="AP346" i="3"/>
  <c r="AO346" i="3"/>
  <c r="AN346" i="3"/>
  <c r="AM346" i="3"/>
  <c r="AL346" i="3"/>
  <c r="AK346" i="3"/>
  <c r="AJ346" i="3"/>
  <c r="AI346" i="3"/>
  <c r="AS345" i="3"/>
  <c r="AR345" i="3"/>
  <c r="AQ345" i="3"/>
  <c r="AP345" i="3"/>
  <c r="AO345" i="3"/>
  <c r="AN345" i="3"/>
  <c r="AM345" i="3"/>
  <c r="AL345" i="3"/>
  <c r="AK345" i="3"/>
  <c r="AJ345" i="3"/>
  <c r="AI345" i="3"/>
  <c r="AS344" i="3"/>
  <c r="AR344" i="3"/>
  <c r="AQ344" i="3"/>
  <c r="AP344" i="3"/>
  <c r="AO344" i="3"/>
  <c r="AN344" i="3"/>
  <c r="AM344" i="3"/>
  <c r="AL344" i="3"/>
  <c r="AK344" i="3"/>
  <c r="AJ344" i="3"/>
  <c r="AI344" i="3"/>
  <c r="AS343" i="3"/>
  <c r="AR343" i="3"/>
  <c r="AQ343" i="3"/>
  <c r="AP343" i="3"/>
  <c r="AO343" i="3"/>
  <c r="AN343" i="3"/>
  <c r="AM343" i="3"/>
  <c r="AL343" i="3"/>
  <c r="AK343" i="3"/>
  <c r="AJ343" i="3"/>
  <c r="AI343" i="3"/>
  <c r="AS342" i="3"/>
  <c r="AR342" i="3"/>
  <c r="AQ342" i="3"/>
  <c r="AP342" i="3"/>
  <c r="AO342" i="3"/>
  <c r="AN342" i="3"/>
  <c r="AM342" i="3"/>
  <c r="AL342" i="3"/>
  <c r="AK342" i="3"/>
  <c r="AJ342" i="3"/>
  <c r="AI342" i="3"/>
  <c r="AS341" i="3"/>
  <c r="AR341" i="3"/>
  <c r="AQ341" i="3"/>
  <c r="AP341" i="3"/>
  <c r="AO341" i="3"/>
  <c r="AN341" i="3"/>
  <c r="AM341" i="3"/>
  <c r="AL341" i="3"/>
  <c r="AK341" i="3"/>
  <c r="AJ341" i="3"/>
  <c r="AI341" i="3"/>
  <c r="AS340" i="3"/>
  <c r="AR340" i="3"/>
  <c r="AQ340" i="3"/>
  <c r="AP340" i="3"/>
  <c r="AO340" i="3"/>
  <c r="AN340" i="3"/>
  <c r="AM340" i="3"/>
  <c r="AL340" i="3"/>
  <c r="AK340" i="3"/>
  <c r="AJ340" i="3"/>
  <c r="AI340" i="3"/>
  <c r="AS339" i="3"/>
  <c r="AR339" i="3"/>
  <c r="AQ339" i="3"/>
  <c r="AP339" i="3"/>
  <c r="AO339" i="3"/>
  <c r="AN339" i="3"/>
  <c r="AM339" i="3"/>
  <c r="AL339" i="3"/>
  <c r="AK339" i="3"/>
  <c r="AJ339" i="3"/>
  <c r="AI339" i="3"/>
  <c r="AS338" i="3"/>
  <c r="AR338" i="3"/>
  <c r="AQ338" i="3"/>
  <c r="AP338" i="3"/>
  <c r="AO338" i="3"/>
  <c r="AN338" i="3"/>
  <c r="AM338" i="3"/>
  <c r="AL338" i="3"/>
  <c r="AK338" i="3"/>
  <c r="AJ338" i="3"/>
  <c r="AI338" i="3"/>
  <c r="AS337" i="3"/>
  <c r="AR337" i="3"/>
  <c r="AQ337" i="3"/>
  <c r="AP337" i="3"/>
  <c r="AO337" i="3"/>
  <c r="AN337" i="3"/>
  <c r="AM337" i="3"/>
  <c r="AL337" i="3"/>
  <c r="AK337" i="3"/>
  <c r="AJ337" i="3"/>
  <c r="AI337" i="3"/>
  <c r="AS336" i="3"/>
  <c r="AR336" i="3"/>
  <c r="AQ336" i="3"/>
  <c r="AP336" i="3"/>
  <c r="AO336" i="3"/>
  <c r="AN336" i="3"/>
  <c r="AM336" i="3"/>
  <c r="AL336" i="3"/>
  <c r="AK336" i="3"/>
  <c r="AJ336" i="3"/>
  <c r="AI336" i="3"/>
  <c r="AS335" i="3"/>
  <c r="AR335" i="3"/>
  <c r="AQ335" i="3"/>
  <c r="AP335" i="3"/>
  <c r="AO335" i="3"/>
  <c r="AN335" i="3"/>
  <c r="AM335" i="3"/>
  <c r="AL335" i="3"/>
  <c r="AK335" i="3"/>
  <c r="AJ335" i="3"/>
  <c r="AI335" i="3"/>
  <c r="AS334" i="3"/>
  <c r="AR334" i="3"/>
  <c r="AQ334" i="3"/>
  <c r="AP334" i="3"/>
  <c r="AO334" i="3"/>
  <c r="AN334" i="3"/>
  <c r="AM334" i="3"/>
  <c r="AL334" i="3"/>
  <c r="AK334" i="3"/>
  <c r="AJ334" i="3"/>
  <c r="AI334" i="3"/>
  <c r="AS333" i="3"/>
  <c r="AR333" i="3"/>
  <c r="AQ333" i="3"/>
  <c r="AP333" i="3"/>
  <c r="AO333" i="3"/>
  <c r="AN333" i="3"/>
  <c r="AM333" i="3"/>
  <c r="AL333" i="3"/>
  <c r="AK333" i="3"/>
  <c r="AJ333" i="3"/>
  <c r="AI333" i="3"/>
  <c r="AS332" i="3"/>
  <c r="AR332" i="3"/>
  <c r="AQ332" i="3"/>
  <c r="AP332" i="3"/>
  <c r="AO332" i="3"/>
  <c r="AN332" i="3"/>
  <c r="AM332" i="3"/>
  <c r="AL332" i="3"/>
  <c r="AK332" i="3"/>
  <c r="AJ332" i="3"/>
  <c r="AI332" i="3"/>
  <c r="AS331" i="3"/>
  <c r="AR331" i="3"/>
  <c r="AQ331" i="3"/>
  <c r="AP331" i="3"/>
  <c r="AO331" i="3"/>
  <c r="AN331" i="3"/>
  <c r="AM331" i="3"/>
  <c r="AL331" i="3"/>
  <c r="AK331" i="3"/>
  <c r="AJ331" i="3"/>
  <c r="AI331" i="3"/>
  <c r="AS330" i="3"/>
  <c r="AR330" i="3"/>
  <c r="AQ330" i="3"/>
  <c r="AP330" i="3"/>
  <c r="AO330" i="3"/>
  <c r="AN330" i="3"/>
  <c r="AM330" i="3"/>
  <c r="AL330" i="3"/>
  <c r="AK330" i="3"/>
  <c r="AJ330" i="3"/>
  <c r="AI330" i="3"/>
  <c r="AS329" i="3"/>
  <c r="AR329" i="3"/>
  <c r="AQ329" i="3"/>
  <c r="AP329" i="3"/>
  <c r="AO329" i="3"/>
  <c r="AN329" i="3"/>
  <c r="AM329" i="3"/>
  <c r="AL329" i="3"/>
  <c r="AK329" i="3"/>
  <c r="AJ329" i="3"/>
  <c r="AI329" i="3"/>
  <c r="AS328" i="3"/>
  <c r="AR328" i="3"/>
  <c r="AQ328" i="3"/>
  <c r="AP328" i="3"/>
  <c r="AO328" i="3"/>
  <c r="AN328" i="3"/>
  <c r="AM328" i="3"/>
  <c r="AL328" i="3"/>
  <c r="AK328" i="3"/>
  <c r="AJ328" i="3"/>
  <c r="AI328" i="3"/>
  <c r="AS327" i="3"/>
  <c r="AR327" i="3"/>
  <c r="AQ327" i="3"/>
  <c r="AP327" i="3"/>
  <c r="AO327" i="3"/>
  <c r="AN327" i="3"/>
  <c r="AM327" i="3"/>
  <c r="AL327" i="3"/>
  <c r="AK327" i="3"/>
  <c r="AJ327" i="3"/>
  <c r="AI327" i="3"/>
  <c r="AS326" i="3"/>
  <c r="AR326" i="3"/>
  <c r="AQ326" i="3"/>
  <c r="AP326" i="3"/>
  <c r="AO326" i="3"/>
  <c r="AN326" i="3"/>
  <c r="AM326" i="3"/>
  <c r="AL326" i="3"/>
  <c r="AK326" i="3"/>
  <c r="AJ326" i="3"/>
  <c r="AI326" i="3"/>
  <c r="AS325" i="3"/>
  <c r="AR325" i="3"/>
  <c r="AQ325" i="3"/>
  <c r="AP325" i="3"/>
  <c r="AO325" i="3"/>
  <c r="AN325" i="3"/>
  <c r="AM325" i="3"/>
  <c r="AL325" i="3"/>
  <c r="AK325" i="3"/>
  <c r="AJ325" i="3"/>
  <c r="AI325" i="3"/>
  <c r="AS324" i="3"/>
  <c r="AR324" i="3"/>
  <c r="AQ324" i="3"/>
  <c r="AP324" i="3"/>
  <c r="AO324" i="3"/>
  <c r="AN324" i="3"/>
  <c r="AM324" i="3"/>
  <c r="AL324" i="3"/>
  <c r="AK324" i="3"/>
  <c r="AJ324" i="3"/>
  <c r="AI324" i="3"/>
  <c r="AS323" i="3"/>
  <c r="AR323" i="3"/>
  <c r="AQ323" i="3"/>
  <c r="AP323" i="3"/>
  <c r="AO323" i="3"/>
  <c r="AN323" i="3"/>
  <c r="AM323" i="3"/>
  <c r="AL323" i="3"/>
  <c r="AK323" i="3"/>
  <c r="AJ323" i="3"/>
  <c r="AI323" i="3"/>
  <c r="AS322" i="3"/>
  <c r="AR322" i="3"/>
  <c r="AQ322" i="3"/>
  <c r="AP322" i="3"/>
  <c r="AO322" i="3"/>
  <c r="AN322" i="3"/>
  <c r="AM322" i="3"/>
  <c r="AL322" i="3"/>
  <c r="AK322" i="3"/>
  <c r="AJ322" i="3"/>
  <c r="AI322" i="3"/>
  <c r="AS321" i="3"/>
  <c r="AR321" i="3"/>
  <c r="AQ321" i="3"/>
  <c r="AP321" i="3"/>
  <c r="AO321" i="3"/>
  <c r="AN321" i="3"/>
  <c r="AM321" i="3"/>
  <c r="AL321" i="3"/>
  <c r="AK321" i="3"/>
  <c r="AJ321" i="3"/>
  <c r="AI321" i="3"/>
  <c r="AS320" i="3"/>
  <c r="AR320" i="3"/>
  <c r="AQ320" i="3"/>
  <c r="AP320" i="3"/>
  <c r="AO320" i="3"/>
  <c r="AN320" i="3"/>
  <c r="AM320" i="3"/>
  <c r="AL320" i="3"/>
  <c r="AK320" i="3"/>
  <c r="AJ320" i="3"/>
  <c r="AI320" i="3"/>
  <c r="AS319" i="3"/>
  <c r="AR319" i="3"/>
  <c r="AQ319" i="3"/>
  <c r="AP319" i="3"/>
  <c r="AO319" i="3"/>
  <c r="AN319" i="3"/>
  <c r="AM319" i="3"/>
  <c r="AL319" i="3"/>
  <c r="AK319" i="3"/>
  <c r="AJ319" i="3"/>
  <c r="AI319" i="3"/>
  <c r="AS318" i="3"/>
  <c r="AR318" i="3"/>
  <c r="AQ318" i="3"/>
  <c r="AP318" i="3"/>
  <c r="AO318" i="3"/>
  <c r="AN318" i="3"/>
  <c r="AM318" i="3"/>
  <c r="AL318" i="3"/>
  <c r="AK318" i="3"/>
  <c r="AJ318" i="3"/>
  <c r="AI318" i="3"/>
  <c r="AS317" i="3"/>
  <c r="AR317" i="3"/>
  <c r="AQ317" i="3"/>
  <c r="AP317" i="3"/>
  <c r="AO317" i="3"/>
  <c r="AN317" i="3"/>
  <c r="AM317" i="3"/>
  <c r="AL317" i="3"/>
  <c r="AK317" i="3"/>
  <c r="AJ317" i="3"/>
  <c r="AI317" i="3"/>
  <c r="AS316" i="3"/>
  <c r="AR316" i="3"/>
  <c r="AQ316" i="3"/>
  <c r="AP316" i="3"/>
  <c r="AO316" i="3"/>
  <c r="AN316" i="3"/>
  <c r="AM316" i="3"/>
  <c r="AL316" i="3"/>
  <c r="AK316" i="3"/>
  <c r="AJ316" i="3"/>
  <c r="AI316" i="3"/>
  <c r="AS315" i="3"/>
  <c r="AR315" i="3"/>
  <c r="AQ315" i="3"/>
  <c r="AP315" i="3"/>
  <c r="AO315" i="3"/>
  <c r="AN315" i="3"/>
  <c r="AM315" i="3"/>
  <c r="AL315" i="3"/>
  <c r="AK315" i="3"/>
  <c r="AJ315" i="3"/>
  <c r="AI315" i="3"/>
  <c r="AS314" i="3"/>
  <c r="AR314" i="3"/>
  <c r="AQ314" i="3"/>
  <c r="AP314" i="3"/>
  <c r="AO314" i="3"/>
  <c r="AN314" i="3"/>
  <c r="AM314" i="3"/>
  <c r="AL314" i="3"/>
  <c r="AK314" i="3"/>
  <c r="AJ314" i="3"/>
  <c r="AI314" i="3"/>
  <c r="AS313" i="3"/>
  <c r="AR313" i="3"/>
  <c r="AQ313" i="3"/>
  <c r="AP313" i="3"/>
  <c r="AO313" i="3"/>
  <c r="AN313" i="3"/>
  <c r="AM313" i="3"/>
  <c r="AL313" i="3"/>
  <c r="AK313" i="3"/>
  <c r="AJ313" i="3"/>
  <c r="AI313" i="3"/>
  <c r="AS312" i="3"/>
  <c r="AR312" i="3"/>
  <c r="AQ312" i="3"/>
  <c r="AP312" i="3"/>
  <c r="AO312" i="3"/>
  <c r="AN312" i="3"/>
  <c r="AM312" i="3"/>
  <c r="AL312" i="3"/>
  <c r="AK312" i="3"/>
  <c r="AJ312" i="3"/>
  <c r="AI312" i="3"/>
  <c r="AS311" i="3"/>
  <c r="AR311" i="3"/>
  <c r="AQ311" i="3"/>
  <c r="AP311" i="3"/>
  <c r="AO311" i="3"/>
  <c r="AN311" i="3"/>
  <c r="AM311" i="3"/>
  <c r="AL311" i="3"/>
  <c r="AK311" i="3"/>
  <c r="AJ311" i="3"/>
  <c r="AI311" i="3"/>
  <c r="AS310" i="3"/>
  <c r="AR310" i="3"/>
  <c r="AQ310" i="3"/>
  <c r="AP310" i="3"/>
  <c r="AO310" i="3"/>
  <c r="AN310" i="3"/>
  <c r="AM310" i="3"/>
  <c r="AL310" i="3"/>
  <c r="AK310" i="3"/>
  <c r="AJ310" i="3"/>
  <c r="AI310" i="3"/>
  <c r="AS309" i="3"/>
  <c r="AR309" i="3"/>
  <c r="AQ309" i="3"/>
  <c r="AP309" i="3"/>
  <c r="AO309" i="3"/>
  <c r="AN309" i="3"/>
  <c r="AM309" i="3"/>
  <c r="AL309" i="3"/>
  <c r="AK309" i="3"/>
  <c r="AJ309" i="3"/>
  <c r="AI309" i="3"/>
  <c r="AS308" i="3"/>
  <c r="AR308" i="3"/>
  <c r="AQ308" i="3"/>
  <c r="AP308" i="3"/>
  <c r="AO308" i="3"/>
  <c r="AN308" i="3"/>
  <c r="AM308" i="3"/>
  <c r="AL308" i="3"/>
  <c r="AK308" i="3"/>
  <c r="AJ308" i="3"/>
  <c r="AI308" i="3"/>
  <c r="AS307" i="3"/>
  <c r="AR307" i="3"/>
  <c r="AQ307" i="3"/>
  <c r="AP307" i="3"/>
  <c r="AO307" i="3"/>
  <c r="AN307" i="3"/>
  <c r="AM307" i="3"/>
  <c r="AL307" i="3"/>
  <c r="AK307" i="3"/>
  <c r="AJ307" i="3"/>
  <c r="AI307" i="3"/>
  <c r="AS306" i="3"/>
  <c r="AR306" i="3"/>
  <c r="AQ306" i="3"/>
  <c r="AP306" i="3"/>
  <c r="AO306" i="3"/>
  <c r="AN306" i="3"/>
  <c r="AM306" i="3"/>
  <c r="AL306" i="3"/>
  <c r="AK306" i="3"/>
  <c r="AJ306" i="3"/>
  <c r="AI306" i="3"/>
  <c r="AS305" i="3"/>
  <c r="AR305" i="3"/>
  <c r="AQ305" i="3"/>
  <c r="AP305" i="3"/>
  <c r="AO305" i="3"/>
  <c r="AN305" i="3"/>
  <c r="AM305" i="3"/>
  <c r="AL305" i="3"/>
  <c r="AK305" i="3"/>
  <c r="AJ305" i="3"/>
  <c r="AI305" i="3"/>
  <c r="AS304" i="3"/>
  <c r="AR304" i="3"/>
  <c r="AQ304" i="3"/>
  <c r="AP304" i="3"/>
  <c r="AO304" i="3"/>
  <c r="AN304" i="3"/>
  <c r="AM304" i="3"/>
  <c r="AL304" i="3"/>
  <c r="AK304" i="3"/>
  <c r="AJ304" i="3"/>
  <c r="AI304" i="3"/>
  <c r="AS303" i="3"/>
  <c r="AR303" i="3"/>
  <c r="AQ303" i="3"/>
  <c r="AP303" i="3"/>
  <c r="AO303" i="3"/>
  <c r="AN303" i="3"/>
  <c r="AM303" i="3"/>
  <c r="AL303" i="3"/>
  <c r="AK303" i="3"/>
  <c r="AJ303" i="3"/>
  <c r="AI303" i="3"/>
  <c r="AS302" i="3"/>
  <c r="AR302" i="3"/>
  <c r="AQ302" i="3"/>
  <c r="AP302" i="3"/>
  <c r="AO302" i="3"/>
  <c r="AN302" i="3"/>
  <c r="AM302" i="3"/>
  <c r="AL302" i="3"/>
  <c r="AK302" i="3"/>
  <c r="AJ302" i="3"/>
  <c r="AI302" i="3"/>
  <c r="AS301" i="3"/>
  <c r="AR301" i="3"/>
  <c r="AQ301" i="3"/>
  <c r="AP301" i="3"/>
  <c r="AO301" i="3"/>
  <c r="AN301" i="3"/>
  <c r="AM301" i="3"/>
  <c r="AL301" i="3"/>
  <c r="AK301" i="3"/>
  <c r="AJ301" i="3"/>
  <c r="AI301" i="3"/>
  <c r="AS300" i="3"/>
  <c r="AR300" i="3"/>
  <c r="AQ300" i="3"/>
  <c r="AP300" i="3"/>
  <c r="AO300" i="3"/>
  <c r="AN300" i="3"/>
  <c r="AM300" i="3"/>
  <c r="AL300" i="3"/>
  <c r="AK300" i="3"/>
  <c r="AJ300" i="3"/>
  <c r="AI300" i="3"/>
  <c r="AS299" i="3"/>
  <c r="AR299" i="3"/>
  <c r="AQ299" i="3"/>
  <c r="AP299" i="3"/>
  <c r="AO299" i="3"/>
  <c r="AN299" i="3"/>
  <c r="AM299" i="3"/>
  <c r="AL299" i="3"/>
  <c r="AK299" i="3"/>
  <c r="AJ299" i="3"/>
  <c r="AI299" i="3"/>
  <c r="AS298" i="3"/>
  <c r="AR298" i="3"/>
  <c r="AQ298" i="3"/>
  <c r="AP298" i="3"/>
  <c r="AO298" i="3"/>
  <c r="AN298" i="3"/>
  <c r="AM298" i="3"/>
  <c r="AL298" i="3"/>
  <c r="AK298" i="3"/>
  <c r="AJ298" i="3"/>
  <c r="AI298" i="3"/>
  <c r="AS297" i="3"/>
  <c r="AR297" i="3"/>
  <c r="AQ297" i="3"/>
  <c r="AP297" i="3"/>
  <c r="AO297" i="3"/>
  <c r="AN297" i="3"/>
  <c r="AM297" i="3"/>
  <c r="AL297" i="3"/>
  <c r="AK297" i="3"/>
  <c r="AJ297" i="3"/>
  <c r="AI297" i="3"/>
  <c r="AS296" i="3"/>
  <c r="AR296" i="3"/>
  <c r="AQ296" i="3"/>
  <c r="AP296" i="3"/>
  <c r="AO296" i="3"/>
  <c r="AN296" i="3"/>
  <c r="AM296" i="3"/>
  <c r="AL296" i="3"/>
  <c r="AK296" i="3"/>
  <c r="AJ296" i="3"/>
  <c r="AI296" i="3"/>
  <c r="AS295" i="3"/>
  <c r="AR295" i="3"/>
  <c r="AQ295" i="3"/>
  <c r="AP295" i="3"/>
  <c r="AO295" i="3"/>
  <c r="AN295" i="3"/>
  <c r="AM295" i="3"/>
  <c r="AL295" i="3"/>
  <c r="AK295" i="3"/>
  <c r="AJ295" i="3"/>
  <c r="AI295" i="3"/>
  <c r="AS294" i="3"/>
  <c r="AR294" i="3"/>
  <c r="AQ294" i="3"/>
  <c r="AP294" i="3"/>
  <c r="AO294" i="3"/>
  <c r="AN294" i="3"/>
  <c r="AM294" i="3"/>
  <c r="AL294" i="3"/>
  <c r="AK294" i="3"/>
  <c r="AJ294" i="3"/>
  <c r="AI294" i="3"/>
  <c r="AS293" i="3"/>
  <c r="AR293" i="3"/>
  <c r="AQ293" i="3"/>
  <c r="AP293" i="3"/>
  <c r="AO293" i="3"/>
  <c r="AN293" i="3"/>
  <c r="AM293" i="3"/>
  <c r="AL293" i="3"/>
  <c r="AK293" i="3"/>
  <c r="AJ293" i="3"/>
  <c r="AI293" i="3"/>
  <c r="AS292" i="3"/>
  <c r="AR292" i="3"/>
  <c r="AQ292" i="3"/>
  <c r="AP292" i="3"/>
  <c r="AO292" i="3"/>
  <c r="AN292" i="3"/>
  <c r="AM292" i="3"/>
  <c r="AL292" i="3"/>
  <c r="AK292" i="3"/>
  <c r="AJ292" i="3"/>
  <c r="AI292" i="3"/>
  <c r="AS291" i="3"/>
  <c r="AR291" i="3"/>
  <c r="AQ291" i="3"/>
  <c r="AP291" i="3"/>
  <c r="AO291" i="3"/>
  <c r="AN291" i="3"/>
  <c r="AM291" i="3"/>
  <c r="AL291" i="3"/>
  <c r="AK291" i="3"/>
  <c r="AJ291" i="3"/>
  <c r="AI291" i="3"/>
  <c r="AS290" i="3"/>
  <c r="AR290" i="3"/>
  <c r="AQ290" i="3"/>
  <c r="AP290" i="3"/>
  <c r="AO290" i="3"/>
  <c r="AN290" i="3"/>
  <c r="AM290" i="3"/>
  <c r="AL290" i="3"/>
  <c r="AK290" i="3"/>
  <c r="AJ290" i="3"/>
  <c r="AI290" i="3"/>
  <c r="AS289" i="3"/>
  <c r="AR289" i="3"/>
  <c r="AQ289" i="3"/>
  <c r="AP289" i="3"/>
  <c r="AO289" i="3"/>
  <c r="AN289" i="3"/>
  <c r="AM289" i="3"/>
  <c r="AL289" i="3"/>
  <c r="AK289" i="3"/>
  <c r="AJ289" i="3"/>
  <c r="AI289" i="3"/>
  <c r="AS288" i="3"/>
  <c r="AR288" i="3"/>
  <c r="AQ288" i="3"/>
  <c r="AP288" i="3"/>
  <c r="AO288" i="3"/>
  <c r="AN288" i="3"/>
  <c r="AM288" i="3"/>
  <c r="AL288" i="3"/>
  <c r="AK288" i="3"/>
  <c r="AJ288" i="3"/>
  <c r="AI288" i="3"/>
  <c r="AS287" i="3"/>
  <c r="AR287" i="3"/>
  <c r="AQ287" i="3"/>
  <c r="AP287" i="3"/>
  <c r="AO287" i="3"/>
  <c r="AN287" i="3"/>
  <c r="AM287" i="3"/>
  <c r="AL287" i="3"/>
  <c r="AK287" i="3"/>
  <c r="AJ287" i="3"/>
  <c r="AI287" i="3"/>
  <c r="AS286" i="3"/>
  <c r="AR286" i="3"/>
  <c r="AQ286" i="3"/>
  <c r="AP286" i="3"/>
  <c r="AO286" i="3"/>
  <c r="AN286" i="3"/>
  <c r="AM286" i="3"/>
  <c r="AL286" i="3"/>
  <c r="AK286" i="3"/>
  <c r="AJ286" i="3"/>
  <c r="AI286" i="3"/>
  <c r="AS285" i="3"/>
  <c r="AR285" i="3"/>
  <c r="AQ285" i="3"/>
  <c r="AP285" i="3"/>
  <c r="AO285" i="3"/>
  <c r="AN285" i="3"/>
  <c r="AM285" i="3"/>
  <c r="AL285" i="3"/>
  <c r="AK285" i="3"/>
  <c r="AJ285" i="3"/>
  <c r="AI285" i="3"/>
  <c r="AS284" i="3"/>
  <c r="AR284" i="3"/>
  <c r="AQ284" i="3"/>
  <c r="AP284" i="3"/>
  <c r="AO284" i="3"/>
  <c r="AN284" i="3"/>
  <c r="AM284" i="3"/>
  <c r="AL284" i="3"/>
  <c r="AK284" i="3"/>
  <c r="AJ284" i="3"/>
  <c r="AI284" i="3"/>
  <c r="AS283" i="3"/>
  <c r="AR283" i="3"/>
  <c r="AQ283" i="3"/>
  <c r="AP283" i="3"/>
  <c r="AO283" i="3"/>
  <c r="AN283" i="3"/>
  <c r="AM283" i="3"/>
  <c r="AL283" i="3"/>
  <c r="AK283" i="3"/>
  <c r="AJ283" i="3"/>
  <c r="AI283" i="3"/>
  <c r="AS282" i="3"/>
  <c r="AR282" i="3"/>
  <c r="AQ282" i="3"/>
  <c r="AP282" i="3"/>
  <c r="AO282" i="3"/>
  <c r="AN282" i="3"/>
  <c r="AM282" i="3"/>
  <c r="AL282" i="3"/>
  <c r="AK282" i="3"/>
  <c r="AJ282" i="3"/>
  <c r="AI282" i="3"/>
  <c r="AS281" i="3"/>
  <c r="AR281" i="3"/>
  <c r="AQ281" i="3"/>
  <c r="AP281" i="3"/>
  <c r="AO281" i="3"/>
  <c r="AN281" i="3"/>
  <c r="AM281" i="3"/>
  <c r="AL281" i="3"/>
  <c r="AK281" i="3"/>
  <c r="AJ281" i="3"/>
  <c r="AI281" i="3"/>
  <c r="AS280" i="3"/>
  <c r="AR280" i="3"/>
  <c r="AQ280" i="3"/>
  <c r="AP280" i="3"/>
  <c r="AO280" i="3"/>
  <c r="AN280" i="3"/>
  <c r="AM280" i="3"/>
  <c r="AL280" i="3"/>
  <c r="AK280" i="3"/>
  <c r="AJ280" i="3"/>
  <c r="AI280" i="3"/>
  <c r="AS279" i="3"/>
  <c r="AR279" i="3"/>
  <c r="AQ279" i="3"/>
  <c r="AP279" i="3"/>
  <c r="AO279" i="3"/>
  <c r="AN279" i="3"/>
  <c r="AM279" i="3"/>
  <c r="AL279" i="3"/>
  <c r="AK279" i="3"/>
  <c r="AJ279" i="3"/>
  <c r="AI279" i="3"/>
  <c r="AS278" i="3"/>
  <c r="AR278" i="3"/>
  <c r="AQ278" i="3"/>
  <c r="AP278" i="3"/>
  <c r="AO278" i="3"/>
  <c r="AN278" i="3"/>
  <c r="AM278" i="3"/>
  <c r="AL278" i="3"/>
  <c r="AK278" i="3"/>
  <c r="AJ278" i="3"/>
  <c r="AI278" i="3"/>
  <c r="AS277" i="3"/>
  <c r="AR277" i="3"/>
  <c r="AQ277" i="3"/>
  <c r="AP277" i="3"/>
  <c r="AO277" i="3"/>
  <c r="AN277" i="3"/>
  <c r="AM277" i="3"/>
  <c r="AL277" i="3"/>
  <c r="AK277" i="3"/>
  <c r="AJ277" i="3"/>
  <c r="AI277" i="3"/>
  <c r="AS276" i="3"/>
  <c r="AR276" i="3"/>
  <c r="AQ276" i="3"/>
  <c r="AP276" i="3"/>
  <c r="AO276" i="3"/>
  <c r="AN276" i="3"/>
  <c r="AM276" i="3"/>
  <c r="AL276" i="3"/>
  <c r="AK276" i="3"/>
  <c r="AJ276" i="3"/>
  <c r="AI276" i="3"/>
  <c r="AS275" i="3"/>
  <c r="AR275" i="3"/>
  <c r="AQ275" i="3"/>
  <c r="AP275" i="3"/>
  <c r="AO275" i="3"/>
  <c r="AN275" i="3"/>
  <c r="AM275" i="3"/>
  <c r="AL275" i="3"/>
  <c r="AK275" i="3"/>
  <c r="AJ275" i="3"/>
  <c r="AI275" i="3"/>
  <c r="AS274" i="3"/>
  <c r="AR274" i="3"/>
  <c r="AQ274" i="3"/>
  <c r="AP274" i="3"/>
  <c r="AO274" i="3"/>
  <c r="AN274" i="3"/>
  <c r="AM274" i="3"/>
  <c r="AL274" i="3"/>
  <c r="AK274" i="3"/>
  <c r="AJ274" i="3"/>
  <c r="AI274" i="3"/>
  <c r="AS273" i="3"/>
  <c r="AR273" i="3"/>
  <c r="AQ273" i="3"/>
  <c r="AP273" i="3"/>
  <c r="AO273" i="3"/>
  <c r="AN273" i="3"/>
  <c r="AM273" i="3"/>
  <c r="AL273" i="3"/>
  <c r="AK273" i="3"/>
  <c r="AJ273" i="3"/>
  <c r="AI273" i="3"/>
  <c r="AS272" i="3"/>
  <c r="AR272" i="3"/>
  <c r="AQ272" i="3"/>
  <c r="AP272" i="3"/>
  <c r="AO272" i="3"/>
  <c r="AN272" i="3"/>
  <c r="AM272" i="3"/>
  <c r="AL272" i="3"/>
  <c r="AK272" i="3"/>
  <c r="AJ272" i="3"/>
  <c r="AI272" i="3"/>
  <c r="AS271" i="3"/>
  <c r="AR271" i="3"/>
  <c r="AQ271" i="3"/>
  <c r="AP271" i="3"/>
  <c r="AO271" i="3"/>
  <c r="AN271" i="3"/>
  <c r="AM271" i="3"/>
  <c r="AL271" i="3"/>
  <c r="AK271" i="3"/>
  <c r="AJ271" i="3"/>
  <c r="AI271" i="3"/>
  <c r="AS270" i="3"/>
  <c r="AR270" i="3"/>
  <c r="AQ270" i="3"/>
  <c r="AP270" i="3"/>
  <c r="AO270" i="3"/>
  <c r="AN270" i="3"/>
  <c r="AM270" i="3"/>
  <c r="AL270" i="3"/>
  <c r="AK270" i="3"/>
  <c r="AJ270" i="3"/>
  <c r="AI270" i="3"/>
  <c r="AS269" i="3"/>
  <c r="AR269" i="3"/>
  <c r="AQ269" i="3"/>
  <c r="AP269" i="3"/>
  <c r="AO269" i="3"/>
  <c r="AN269" i="3"/>
  <c r="AM269" i="3"/>
  <c r="AL269" i="3"/>
  <c r="AK269" i="3"/>
  <c r="AJ269" i="3"/>
  <c r="AI269" i="3"/>
  <c r="AS268" i="3"/>
  <c r="AR268" i="3"/>
  <c r="AQ268" i="3"/>
  <c r="AP268" i="3"/>
  <c r="AO268" i="3"/>
  <c r="AN268" i="3"/>
  <c r="AM268" i="3"/>
  <c r="AL268" i="3"/>
  <c r="AK268" i="3"/>
  <c r="AJ268" i="3"/>
  <c r="AI268" i="3"/>
  <c r="AS267" i="3"/>
  <c r="AR267" i="3"/>
  <c r="AQ267" i="3"/>
  <c r="AP267" i="3"/>
  <c r="AO267" i="3"/>
  <c r="AN267" i="3"/>
  <c r="AM267" i="3"/>
  <c r="AL267" i="3"/>
  <c r="AK267" i="3"/>
  <c r="AJ267" i="3"/>
  <c r="AI267" i="3"/>
  <c r="AS266" i="3"/>
  <c r="AR266" i="3"/>
  <c r="AQ266" i="3"/>
  <c r="AP266" i="3"/>
  <c r="AO266" i="3"/>
  <c r="AN266" i="3"/>
  <c r="AM266" i="3"/>
  <c r="AL266" i="3"/>
  <c r="AK266" i="3"/>
  <c r="AJ266" i="3"/>
  <c r="AI266" i="3"/>
  <c r="AS265" i="3"/>
  <c r="AR265" i="3"/>
  <c r="AQ265" i="3"/>
  <c r="AP265" i="3"/>
  <c r="AO265" i="3"/>
  <c r="AN265" i="3"/>
  <c r="AM265" i="3"/>
  <c r="AL265" i="3"/>
  <c r="AK265" i="3"/>
  <c r="AJ265" i="3"/>
  <c r="AI265" i="3"/>
  <c r="AS264" i="3"/>
  <c r="AR264" i="3"/>
  <c r="AQ264" i="3"/>
  <c r="AP264" i="3"/>
  <c r="AO264" i="3"/>
  <c r="AN264" i="3"/>
  <c r="AM264" i="3"/>
  <c r="AL264" i="3"/>
  <c r="AK264" i="3"/>
  <c r="AJ264" i="3"/>
  <c r="AI264" i="3"/>
  <c r="AS263" i="3"/>
  <c r="AR263" i="3"/>
  <c r="AQ263" i="3"/>
  <c r="AP263" i="3"/>
  <c r="AO263" i="3"/>
  <c r="AN263" i="3"/>
  <c r="AM263" i="3"/>
  <c r="AL263" i="3"/>
  <c r="AK263" i="3"/>
  <c r="AJ263" i="3"/>
  <c r="AI263" i="3"/>
  <c r="AS262" i="3"/>
  <c r="AR262" i="3"/>
  <c r="AQ262" i="3"/>
  <c r="AP262" i="3"/>
  <c r="AO262" i="3"/>
  <c r="AN262" i="3"/>
  <c r="AM262" i="3"/>
  <c r="AL262" i="3"/>
  <c r="AK262" i="3"/>
  <c r="AJ262" i="3"/>
  <c r="AI262" i="3"/>
  <c r="AS261" i="3"/>
  <c r="AR261" i="3"/>
  <c r="AQ261" i="3"/>
  <c r="AP261" i="3"/>
  <c r="AO261" i="3"/>
  <c r="AN261" i="3"/>
  <c r="AM261" i="3"/>
  <c r="AL261" i="3"/>
  <c r="AK261" i="3"/>
  <c r="AJ261" i="3"/>
  <c r="AI261" i="3"/>
  <c r="AS260" i="3"/>
  <c r="AR260" i="3"/>
  <c r="AQ260" i="3"/>
  <c r="AP260" i="3"/>
  <c r="AO260" i="3"/>
  <c r="AN260" i="3"/>
  <c r="AM260" i="3"/>
  <c r="AL260" i="3"/>
  <c r="AK260" i="3"/>
  <c r="AJ260" i="3"/>
  <c r="AI260" i="3"/>
  <c r="AS259" i="3"/>
  <c r="AR259" i="3"/>
  <c r="AQ259" i="3"/>
  <c r="AP259" i="3"/>
  <c r="AO259" i="3"/>
  <c r="AN259" i="3"/>
  <c r="AM259" i="3"/>
  <c r="AL259" i="3"/>
  <c r="AK259" i="3"/>
  <c r="AJ259" i="3"/>
  <c r="AI259" i="3"/>
  <c r="AS258" i="3"/>
  <c r="AR258" i="3"/>
  <c r="AQ258" i="3"/>
  <c r="AP258" i="3"/>
  <c r="AO258" i="3"/>
  <c r="AN258" i="3"/>
  <c r="AM258" i="3"/>
  <c r="AL258" i="3"/>
  <c r="AK258" i="3"/>
  <c r="AJ258" i="3"/>
  <c r="AI258" i="3"/>
  <c r="AS257" i="3"/>
  <c r="AR257" i="3"/>
  <c r="AQ257" i="3"/>
  <c r="AP257" i="3"/>
  <c r="AO257" i="3"/>
  <c r="AN257" i="3"/>
  <c r="AM257" i="3"/>
  <c r="AL257" i="3"/>
  <c r="AK257" i="3"/>
  <c r="AJ257" i="3"/>
  <c r="AI257" i="3"/>
  <c r="AS256" i="3"/>
  <c r="AR256" i="3"/>
  <c r="AQ256" i="3"/>
  <c r="AP256" i="3"/>
  <c r="AO256" i="3"/>
  <c r="AN256" i="3"/>
  <c r="AM256" i="3"/>
  <c r="AL256" i="3"/>
  <c r="AK256" i="3"/>
  <c r="AJ256" i="3"/>
  <c r="AI256" i="3"/>
  <c r="AS255" i="3"/>
  <c r="AR255" i="3"/>
  <c r="AQ255" i="3"/>
  <c r="AP255" i="3"/>
  <c r="AO255" i="3"/>
  <c r="AN255" i="3"/>
  <c r="AM255" i="3"/>
  <c r="AL255" i="3"/>
  <c r="AK255" i="3"/>
  <c r="AJ255" i="3"/>
  <c r="AI255" i="3"/>
  <c r="AS254" i="3"/>
  <c r="AR254" i="3"/>
  <c r="AQ254" i="3"/>
  <c r="AP254" i="3"/>
  <c r="AO254" i="3"/>
  <c r="AN254" i="3"/>
  <c r="AM254" i="3"/>
  <c r="AL254" i="3"/>
  <c r="AK254" i="3"/>
  <c r="AJ254" i="3"/>
  <c r="AI254" i="3"/>
  <c r="AS253" i="3"/>
  <c r="AR253" i="3"/>
  <c r="AQ253" i="3"/>
  <c r="AP253" i="3"/>
  <c r="AO253" i="3"/>
  <c r="AN253" i="3"/>
  <c r="AM253" i="3"/>
  <c r="AL253" i="3"/>
  <c r="AK253" i="3"/>
  <c r="AJ253" i="3"/>
  <c r="AI253" i="3"/>
  <c r="AS252" i="3"/>
  <c r="AR252" i="3"/>
  <c r="AQ252" i="3"/>
  <c r="AP252" i="3"/>
  <c r="AO252" i="3"/>
  <c r="AN252" i="3"/>
  <c r="AM252" i="3"/>
  <c r="AL252" i="3"/>
  <c r="AK252" i="3"/>
  <c r="AJ252" i="3"/>
  <c r="AI252" i="3"/>
  <c r="AS251" i="3"/>
  <c r="AR251" i="3"/>
  <c r="AQ251" i="3"/>
  <c r="AP251" i="3"/>
  <c r="AO251" i="3"/>
  <c r="AN251" i="3"/>
  <c r="AM251" i="3"/>
  <c r="AL251" i="3"/>
  <c r="AK251" i="3"/>
  <c r="AJ251" i="3"/>
  <c r="AI251" i="3"/>
  <c r="AS250" i="3"/>
  <c r="AR250" i="3"/>
  <c r="AQ250" i="3"/>
  <c r="AP250" i="3"/>
  <c r="AO250" i="3"/>
  <c r="AN250" i="3"/>
  <c r="AM250" i="3"/>
  <c r="AL250" i="3"/>
  <c r="AK250" i="3"/>
  <c r="AJ250" i="3"/>
  <c r="AI250" i="3"/>
  <c r="AS249" i="3"/>
  <c r="AR249" i="3"/>
  <c r="AQ249" i="3"/>
  <c r="AP249" i="3"/>
  <c r="AO249" i="3"/>
  <c r="AN249" i="3"/>
  <c r="AM249" i="3"/>
  <c r="AL249" i="3"/>
  <c r="AK249" i="3"/>
  <c r="AJ249" i="3"/>
  <c r="AI249" i="3"/>
  <c r="AS248" i="3"/>
  <c r="AR248" i="3"/>
  <c r="AQ248" i="3"/>
  <c r="AP248" i="3"/>
  <c r="AO248" i="3"/>
  <c r="AN248" i="3"/>
  <c r="AM248" i="3"/>
  <c r="AL248" i="3"/>
  <c r="AK248" i="3"/>
  <c r="AJ248" i="3"/>
  <c r="AI248" i="3"/>
  <c r="AS247" i="3"/>
  <c r="AR247" i="3"/>
  <c r="AQ247" i="3"/>
  <c r="AP247" i="3"/>
  <c r="AO247" i="3"/>
  <c r="AN247" i="3"/>
  <c r="AM247" i="3"/>
  <c r="AL247" i="3"/>
  <c r="AK247" i="3"/>
  <c r="AJ247" i="3"/>
  <c r="AI247" i="3"/>
  <c r="AS246" i="3"/>
  <c r="AR246" i="3"/>
  <c r="AQ246" i="3"/>
  <c r="AP246" i="3"/>
  <c r="AO246" i="3"/>
  <c r="AN246" i="3"/>
  <c r="AM246" i="3"/>
  <c r="AL246" i="3"/>
  <c r="AK246" i="3"/>
  <c r="AJ246" i="3"/>
  <c r="AI246" i="3"/>
  <c r="AS245" i="3"/>
  <c r="AR245" i="3"/>
  <c r="AQ245" i="3"/>
  <c r="AP245" i="3"/>
  <c r="AO245" i="3"/>
  <c r="AN245" i="3"/>
  <c r="AM245" i="3"/>
  <c r="AL245" i="3"/>
  <c r="AK245" i="3"/>
  <c r="AJ245" i="3"/>
  <c r="AI245" i="3"/>
  <c r="AS244" i="3"/>
  <c r="AR244" i="3"/>
  <c r="AQ244" i="3"/>
  <c r="AP244" i="3"/>
  <c r="AO244" i="3"/>
  <c r="AN244" i="3"/>
  <c r="AM244" i="3"/>
  <c r="AL244" i="3"/>
  <c r="AK244" i="3"/>
  <c r="AJ244" i="3"/>
  <c r="AI244" i="3"/>
  <c r="AS243" i="3"/>
  <c r="AR243" i="3"/>
  <c r="AQ243" i="3"/>
  <c r="AP243" i="3"/>
  <c r="AO243" i="3"/>
  <c r="AN243" i="3"/>
  <c r="AM243" i="3"/>
  <c r="AL243" i="3"/>
  <c r="AK243" i="3"/>
  <c r="AJ243" i="3"/>
  <c r="AI243" i="3"/>
  <c r="AS242" i="3"/>
  <c r="AR242" i="3"/>
  <c r="AQ242" i="3"/>
  <c r="AP242" i="3"/>
  <c r="AO242" i="3"/>
  <c r="AN242" i="3"/>
  <c r="AM242" i="3"/>
  <c r="AL242" i="3"/>
  <c r="AK242" i="3"/>
  <c r="AJ242" i="3"/>
  <c r="AI242" i="3"/>
  <c r="AS241" i="3"/>
  <c r="AR241" i="3"/>
  <c r="AQ241" i="3"/>
  <c r="AP241" i="3"/>
  <c r="AO241" i="3"/>
  <c r="AN241" i="3"/>
  <c r="AM241" i="3"/>
  <c r="AL241" i="3"/>
  <c r="AK241" i="3"/>
  <c r="AJ241" i="3"/>
  <c r="AI241" i="3"/>
  <c r="AS240" i="3"/>
  <c r="AR240" i="3"/>
  <c r="AQ240" i="3"/>
  <c r="AP240" i="3"/>
  <c r="AO240" i="3"/>
  <c r="AN240" i="3"/>
  <c r="AM240" i="3"/>
  <c r="AL240" i="3"/>
  <c r="AK240" i="3"/>
  <c r="AJ240" i="3"/>
  <c r="AI240" i="3"/>
  <c r="AS239" i="3"/>
  <c r="AR239" i="3"/>
  <c r="AQ239" i="3"/>
  <c r="AP239" i="3"/>
  <c r="AO239" i="3"/>
  <c r="AN239" i="3"/>
  <c r="AM239" i="3"/>
  <c r="AL239" i="3"/>
  <c r="AK239" i="3"/>
  <c r="AJ239" i="3"/>
  <c r="AI239" i="3"/>
  <c r="AS238" i="3"/>
  <c r="AR238" i="3"/>
  <c r="AQ238" i="3"/>
  <c r="AP238" i="3"/>
  <c r="AO238" i="3"/>
  <c r="AN238" i="3"/>
  <c r="AM238" i="3"/>
  <c r="AL238" i="3"/>
  <c r="AK238" i="3"/>
  <c r="AJ238" i="3"/>
  <c r="AI238" i="3"/>
  <c r="AS237" i="3"/>
  <c r="AR237" i="3"/>
  <c r="AQ237" i="3"/>
  <c r="AP237" i="3"/>
  <c r="AO237" i="3"/>
  <c r="AN237" i="3"/>
  <c r="AM237" i="3"/>
  <c r="AL237" i="3"/>
  <c r="AK237" i="3"/>
  <c r="AJ237" i="3"/>
  <c r="AI237" i="3"/>
  <c r="AS236" i="3"/>
  <c r="AR236" i="3"/>
  <c r="AQ236" i="3"/>
  <c r="AP236" i="3"/>
  <c r="AO236" i="3"/>
  <c r="AN236" i="3"/>
  <c r="AM236" i="3"/>
  <c r="AL236" i="3"/>
  <c r="AK236" i="3"/>
  <c r="AJ236" i="3"/>
  <c r="AI236" i="3"/>
  <c r="AS235" i="3"/>
  <c r="AR235" i="3"/>
  <c r="AQ235" i="3"/>
  <c r="AP235" i="3"/>
  <c r="AO235" i="3"/>
  <c r="AN235" i="3"/>
  <c r="AM235" i="3"/>
  <c r="AL235" i="3"/>
  <c r="AK235" i="3"/>
  <c r="AJ235" i="3"/>
  <c r="AI235" i="3"/>
  <c r="AS234" i="3"/>
  <c r="AR234" i="3"/>
  <c r="AQ234" i="3"/>
  <c r="AP234" i="3"/>
  <c r="AO234" i="3"/>
  <c r="AN234" i="3"/>
  <c r="AM234" i="3"/>
  <c r="AL234" i="3"/>
  <c r="AK234" i="3"/>
  <c r="AJ234" i="3"/>
  <c r="AI234" i="3"/>
  <c r="AS233" i="3"/>
  <c r="AR233" i="3"/>
  <c r="AQ233" i="3"/>
  <c r="AP233" i="3"/>
  <c r="AO233" i="3"/>
  <c r="AN233" i="3"/>
  <c r="AM233" i="3"/>
  <c r="AL233" i="3"/>
  <c r="AK233" i="3"/>
  <c r="AJ233" i="3"/>
  <c r="AI233" i="3"/>
  <c r="AS232" i="3"/>
  <c r="AR232" i="3"/>
  <c r="AQ232" i="3"/>
  <c r="AP232" i="3"/>
  <c r="AO232" i="3"/>
  <c r="AN232" i="3"/>
  <c r="AM232" i="3"/>
  <c r="AL232" i="3"/>
  <c r="AK232" i="3"/>
  <c r="AJ232" i="3"/>
  <c r="AI232" i="3"/>
  <c r="AS231" i="3"/>
  <c r="AR231" i="3"/>
  <c r="AQ231" i="3"/>
  <c r="AP231" i="3"/>
  <c r="AO231" i="3"/>
  <c r="AN231" i="3"/>
  <c r="AM231" i="3"/>
  <c r="AL231" i="3"/>
  <c r="AK231" i="3"/>
  <c r="AJ231" i="3"/>
  <c r="AI231" i="3"/>
  <c r="AS230" i="3"/>
  <c r="AR230" i="3"/>
  <c r="AQ230" i="3"/>
  <c r="AP230" i="3"/>
  <c r="AO230" i="3"/>
  <c r="AN230" i="3"/>
  <c r="AM230" i="3"/>
  <c r="AL230" i="3"/>
  <c r="AK230" i="3"/>
  <c r="AJ230" i="3"/>
  <c r="AI230" i="3"/>
  <c r="AS229" i="3"/>
  <c r="AR229" i="3"/>
  <c r="AQ229" i="3"/>
  <c r="AP229" i="3"/>
  <c r="AO229" i="3"/>
  <c r="AN229" i="3"/>
  <c r="AM229" i="3"/>
  <c r="AL229" i="3"/>
  <c r="AK229" i="3"/>
  <c r="AJ229" i="3"/>
  <c r="AI229" i="3"/>
  <c r="AS228" i="3"/>
  <c r="AR228" i="3"/>
  <c r="AQ228" i="3"/>
  <c r="AP228" i="3"/>
  <c r="AO228" i="3"/>
  <c r="AN228" i="3"/>
  <c r="AM228" i="3"/>
  <c r="AL228" i="3"/>
  <c r="AK228" i="3"/>
  <c r="AJ228" i="3"/>
  <c r="AI228" i="3"/>
  <c r="AS227" i="3"/>
  <c r="AR227" i="3"/>
  <c r="AQ227" i="3"/>
  <c r="AP227" i="3"/>
  <c r="AO227" i="3"/>
  <c r="AN227" i="3"/>
  <c r="AM227" i="3"/>
  <c r="AL227" i="3"/>
  <c r="AK227" i="3"/>
  <c r="AJ227" i="3"/>
  <c r="AI227" i="3"/>
  <c r="AS226" i="3"/>
  <c r="AR226" i="3"/>
  <c r="AQ226" i="3"/>
  <c r="AP226" i="3"/>
  <c r="AO226" i="3"/>
  <c r="AN226" i="3"/>
  <c r="AM226" i="3"/>
  <c r="AL226" i="3"/>
  <c r="AK226" i="3"/>
  <c r="AJ226" i="3"/>
  <c r="AI226" i="3"/>
  <c r="AS225" i="3"/>
  <c r="AR225" i="3"/>
  <c r="AQ225" i="3"/>
  <c r="AP225" i="3"/>
  <c r="AO225" i="3"/>
  <c r="AN225" i="3"/>
  <c r="AM225" i="3"/>
  <c r="AL225" i="3"/>
  <c r="AK225" i="3"/>
  <c r="AJ225" i="3"/>
  <c r="AI225" i="3"/>
  <c r="AS224" i="3"/>
  <c r="AR224" i="3"/>
  <c r="AQ224" i="3"/>
  <c r="AP224" i="3"/>
  <c r="AO224" i="3"/>
  <c r="AN224" i="3"/>
  <c r="AM224" i="3"/>
  <c r="AL224" i="3"/>
  <c r="AK224" i="3"/>
  <c r="AJ224" i="3"/>
  <c r="AI224" i="3"/>
  <c r="AS223" i="3"/>
  <c r="AR223" i="3"/>
  <c r="AQ223" i="3"/>
  <c r="AP223" i="3"/>
  <c r="AO223" i="3"/>
  <c r="AN223" i="3"/>
  <c r="AM223" i="3"/>
  <c r="AL223" i="3"/>
  <c r="AK223" i="3"/>
  <c r="AJ223" i="3"/>
  <c r="AI223" i="3"/>
  <c r="AS222" i="3"/>
  <c r="AR222" i="3"/>
  <c r="AQ222" i="3"/>
  <c r="AP222" i="3"/>
  <c r="AO222" i="3"/>
  <c r="AN222" i="3"/>
  <c r="AM222" i="3"/>
  <c r="AL222" i="3"/>
  <c r="AK222" i="3"/>
  <c r="AJ222" i="3"/>
  <c r="AI222" i="3"/>
  <c r="AS221" i="3"/>
  <c r="AR221" i="3"/>
  <c r="AQ221" i="3"/>
  <c r="AP221" i="3"/>
  <c r="AO221" i="3"/>
  <c r="AN221" i="3"/>
  <c r="AM221" i="3"/>
  <c r="AL221" i="3"/>
  <c r="AK221" i="3"/>
  <c r="AJ221" i="3"/>
  <c r="AI221" i="3"/>
  <c r="AS220" i="3"/>
  <c r="AR220" i="3"/>
  <c r="AQ220" i="3"/>
  <c r="AP220" i="3"/>
  <c r="AO220" i="3"/>
  <c r="AN220" i="3"/>
  <c r="AM220" i="3"/>
  <c r="AL220" i="3"/>
  <c r="AK220" i="3"/>
  <c r="AJ220" i="3"/>
  <c r="AI220" i="3"/>
  <c r="AS219" i="3"/>
  <c r="AR219" i="3"/>
  <c r="AQ219" i="3"/>
  <c r="AP219" i="3"/>
  <c r="AO219" i="3"/>
  <c r="AN219" i="3"/>
  <c r="AM219" i="3"/>
  <c r="AL219" i="3"/>
  <c r="AK219" i="3"/>
  <c r="AJ219" i="3"/>
  <c r="AI219" i="3"/>
  <c r="AS218" i="3"/>
  <c r="AR218" i="3"/>
  <c r="AQ218" i="3"/>
  <c r="AP218" i="3"/>
  <c r="AO218" i="3"/>
  <c r="AN218" i="3"/>
  <c r="AM218" i="3"/>
  <c r="AL218" i="3"/>
  <c r="AK218" i="3"/>
  <c r="AJ218" i="3"/>
  <c r="AI218" i="3"/>
  <c r="AS217" i="3"/>
  <c r="AR217" i="3"/>
  <c r="AQ217" i="3"/>
  <c r="AP217" i="3"/>
  <c r="AO217" i="3"/>
  <c r="AN217" i="3"/>
  <c r="AM217" i="3"/>
  <c r="AL217" i="3"/>
  <c r="AK217" i="3"/>
  <c r="AJ217" i="3"/>
  <c r="AI217" i="3"/>
  <c r="AS216" i="3"/>
  <c r="AR216" i="3"/>
  <c r="AQ216" i="3"/>
  <c r="AP216" i="3"/>
  <c r="AO216" i="3"/>
  <c r="AN216" i="3"/>
  <c r="AM216" i="3"/>
  <c r="AL216" i="3"/>
  <c r="AK216" i="3"/>
  <c r="AJ216" i="3"/>
  <c r="AI216" i="3"/>
  <c r="AS215" i="3"/>
  <c r="AR215" i="3"/>
  <c r="AQ215" i="3"/>
  <c r="AP215" i="3"/>
  <c r="AO215" i="3"/>
  <c r="AN215" i="3"/>
  <c r="AM215" i="3"/>
  <c r="AL215" i="3"/>
  <c r="AK215" i="3"/>
  <c r="AJ215" i="3"/>
  <c r="AI215" i="3"/>
  <c r="AS214" i="3"/>
  <c r="AR214" i="3"/>
  <c r="AQ214" i="3"/>
  <c r="AP214" i="3"/>
  <c r="AO214" i="3"/>
  <c r="AN214" i="3"/>
  <c r="AM214" i="3"/>
  <c r="AL214" i="3"/>
  <c r="AK214" i="3"/>
  <c r="AJ214" i="3"/>
  <c r="AI214" i="3"/>
  <c r="AS213" i="3"/>
  <c r="AR213" i="3"/>
  <c r="AQ213" i="3"/>
  <c r="AP213" i="3"/>
  <c r="AO213" i="3"/>
  <c r="AN213" i="3"/>
  <c r="AM213" i="3"/>
  <c r="AL213" i="3"/>
  <c r="AK213" i="3"/>
  <c r="AJ213" i="3"/>
  <c r="AI213" i="3"/>
  <c r="AS212" i="3"/>
  <c r="AR212" i="3"/>
  <c r="AQ212" i="3"/>
  <c r="AP212" i="3"/>
  <c r="AO212" i="3"/>
  <c r="AN212" i="3"/>
  <c r="AM212" i="3"/>
  <c r="AL212" i="3"/>
  <c r="AK212" i="3"/>
  <c r="AJ212" i="3"/>
  <c r="AI212" i="3"/>
  <c r="AS211" i="3"/>
  <c r="AR211" i="3"/>
  <c r="AQ211" i="3"/>
  <c r="AP211" i="3"/>
  <c r="AO211" i="3"/>
  <c r="AN211" i="3"/>
  <c r="AM211" i="3"/>
  <c r="AL211" i="3"/>
  <c r="AK211" i="3"/>
  <c r="AJ211" i="3"/>
  <c r="AI211" i="3"/>
  <c r="AS210" i="3"/>
  <c r="AR210" i="3"/>
  <c r="AQ210" i="3"/>
  <c r="AP210" i="3"/>
  <c r="AO210" i="3"/>
  <c r="AN210" i="3"/>
  <c r="AM210" i="3"/>
  <c r="AL210" i="3"/>
  <c r="AK210" i="3"/>
  <c r="AJ210" i="3"/>
  <c r="AI210" i="3"/>
  <c r="AS209" i="3"/>
  <c r="AR209" i="3"/>
  <c r="AQ209" i="3"/>
  <c r="AP209" i="3"/>
  <c r="AO209" i="3"/>
  <c r="AN209" i="3"/>
  <c r="AM209" i="3"/>
  <c r="AL209" i="3"/>
  <c r="AK209" i="3"/>
  <c r="AJ209" i="3"/>
  <c r="AI209" i="3"/>
  <c r="AS208" i="3"/>
  <c r="AR208" i="3"/>
  <c r="AQ208" i="3"/>
  <c r="AP208" i="3"/>
  <c r="AO208" i="3"/>
  <c r="AN208" i="3"/>
  <c r="AM208" i="3"/>
  <c r="AL208" i="3"/>
  <c r="AK208" i="3"/>
  <c r="AJ208" i="3"/>
  <c r="AI208" i="3"/>
  <c r="AS207" i="3"/>
  <c r="AR207" i="3"/>
  <c r="AQ207" i="3"/>
  <c r="AP207" i="3"/>
  <c r="AO207" i="3"/>
  <c r="AN207" i="3"/>
  <c r="AM207" i="3"/>
  <c r="AL207" i="3"/>
  <c r="AK207" i="3"/>
  <c r="AJ207" i="3"/>
  <c r="AI207" i="3"/>
  <c r="AS206" i="3"/>
  <c r="AR206" i="3"/>
  <c r="AQ206" i="3"/>
  <c r="AP206" i="3"/>
  <c r="AO206" i="3"/>
  <c r="AN206" i="3"/>
  <c r="AM206" i="3"/>
  <c r="AL206" i="3"/>
  <c r="AK206" i="3"/>
  <c r="AJ206" i="3"/>
  <c r="AI206" i="3"/>
  <c r="AS205" i="3"/>
  <c r="AR205" i="3"/>
  <c r="AQ205" i="3"/>
  <c r="AP205" i="3"/>
  <c r="AO205" i="3"/>
  <c r="AN205" i="3"/>
  <c r="AM205" i="3"/>
  <c r="AL205" i="3"/>
  <c r="AK205" i="3"/>
  <c r="AJ205" i="3"/>
  <c r="AI205" i="3"/>
  <c r="AS204" i="3"/>
  <c r="AR204" i="3"/>
  <c r="AQ204" i="3"/>
  <c r="AP204" i="3"/>
  <c r="AO204" i="3"/>
  <c r="AN204" i="3"/>
  <c r="AM204" i="3"/>
  <c r="AL204" i="3"/>
  <c r="AK204" i="3"/>
  <c r="AJ204" i="3"/>
  <c r="AI204" i="3"/>
  <c r="AS203" i="3"/>
  <c r="AR203" i="3"/>
  <c r="AQ203" i="3"/>
  <c r="AP203" i="3"/>
  <c r="AO203" i="3"/>
  <c r="AN203" i="3"/>
  <c r="AM203" i="3"/>
  <c r="AL203" i="3"/>
  <c r="AK203" i="3"/>
  <c r="AJ203" i="3"/>
  <c r="AI203" i="3"/>
  <c r="AS202" i="3"/>
  <c r="AR202" i="3"/>
  <c r="AQ202" i="3"/>
  <c r="AP202" i="3"/>
  <c r="AO202" i="3"/>
  <c r="AN202" i="3"/>
  <c r="AM202" i="3"/>
  <c r="AL202" i="3"/>
  <c r="AK202" i="3"/>
  <c r="AJ202" i="3"/>
  <c r="AI202" i="3"/>
  <c r="AS201" i="3"/>
  <c r="AR201" i="3"/>
  <c r="AQ201" i="3"/>
  <c r="AP201" i="3"/>
  <c r="AO201" i="3"/>
  <c r="AN201" i="3"/>
  <c r="AM201" i="3"/>
  <c r="AL201" i="3"/>
  <c r="AK201" i="3"/>
  <c r="AJ201" i="3"/>
  <c r="AI201" i="3"/>
  <c r="AS200" i="3"/>
  <c r="AR200" i="3"/>
  <c r="AQ200" i="3"/>
  <c r="AP200" i="3"/>
  <c r="AO200" i="3"/>
  <c r="AN200" i="3"/>
  <c r="AM200" i="3"/>
  <c r="AL200" i="3"/>
  <c r="AK200" i="3"/>
  <c r="AJ200" i="3"/>
  <c r="AI200" i="3"/>
  <c r="AS199" i="3"/>
  <c r="AR199" i="3"/>
  <c r="AQ199" i="3"/>
  <c r="AP199" i="3"/>
  <c r="AO199" i="3"/>
  <c r="AN199" i="3"/>
  <c r="AM199" i="3"/>
  <c r="AL199" i="3"/>
  <c r="AK199" i="3"/>
  <c r="AJ199" i="3"/>
  <c r="AI199" i="3"/>
  <c r="AS198" i="3"/>
  <c r="AR198" i="3"/>
  <c r="AQ198" i="3"/>
  <c r="AP198" i="3"/>
  <c r="AO198" i="3"/>
  <c r="AN198" i="3"/>
  <c r="AM198" i="3"/>
  <c r="AL198" i="3"/>
  <c r="AK198" i="3"/>
  <c r="AJ198" i="3"/>
  <c r="AI198" i="3"/>
  <c r="AS197" i="3"/>
  <c r="AR197" i="3"/>
  <c r="AQ197" i="3"/>
  <c r="AP197" i="3"/>
  <c r="AO197" i="3"/>
  <c r="AN197" i="3"/>
  <c r="AM197" i="3"/>
  <c r="AL197" i="3"/>
  <c r="AK197" i="3"/>
  <c r="AJ197" i="3"/>
  <c r="AI197" i="3"/>
  <c r="AS196" i="3"/>
  <c r="AR196" i="3"/>
  <c r="AQ196" i="3"/>
  <c r="AP196" i="3"/>
  <c r="AO196" i="3"/>
  <c r="AN196" i="3"/>
  <c r="AM196" i="3"/>
  <c r="AL196" i="3"/>
  <c r="AK196" i="3"/>
  <c r="AJ196" i="3"/>
  <c r="AI196" i="3"/>
  <c r="AS195" i="3"/>
  <c r="AR195" i="3"/>
  <c r="AQ195" i="3"/>
  <c r="AP195" i="3"/>
  <c r="AO195" i="3"/>
  <c r="AN195" i="3"/>
  <c r="AM195" i="3"/>
  <c r="AL195" i="3"/>
  <c r="AK195" i="3"/>
  <c r="AJ195" i="3"/>
  <c r="AI195" i="3"/>
  <c r="AS194" i="3"/>
  <c r="AR194" i="3"/>
  <c r="AQ194" i="3"/>
  <c r="AP194" i="3"/>
  <c r="AO194" i="3"/>
  <c r="AN194" i="3"/>
  <c r="AM194" i="3"/>
  <c r="AL194" i="3"/>
  <c r="AK194" i="3"/>
  <c r="AJ194" i="3"/>
  <c r="AI194" i="3"/>
  <c r="AS193" i="3"/>
  <c r="AR193" i="3"/>
  <c r="AQ193" i="3"/>
  <c r="AP193" i="3"/>
  <c r="AO193" i="3"/>
  <c r="AN193" i="3"/>
  <c r="AM193" i="3"/>
  <c r="AL193" i="3"/>
  <c r="AK193" i="3"/>
  <c r="AJ193" i="3"/>
  <c r="AI193" i="3"/>
  <c r="AS192" i="3"/>
  <c r="AR192" i="3"/>
  <c r="AQ192" i="3"/>
  <c r="AP192" i="3"/>
  <c r="AO192" i="3"/>
  <c r="AN192" i="3"/>
  <c r="AM192" i="3"/>
  <c r="AL192" i="3"/>
  <c r="AK192" i="3"/>
  <c r="AJ192" i="3"/>
  <c r="AI192" i="3"/>
  <c r="AS191" i="3"/>
  <c r="AR191" i="3"/>
  <c r="AQ191" i="3"/>
  <c r="AP191" i="3"/>
  <c r="AO191" i="3"/>
  <c r="AN191" i="3"/>
  <c r="AM191" i="3"/>
  <c r="AL191" i="3"/>
  <c r="AK191" i="3"/>
  <c r="AJ191" i="3"/>
  <c r="AI191" i="3"/>
  <c r="AS190" i="3"/>
  <c r="AR190" i="3"/>
  <c r="AQ190" i="3"/>
  <c r="AP190" i="3"/>
  <c r="AO190" i="3"/>
  <c r="AN190" i="3"/>
  <c r="AM190" i="3"/>
  <c r="AL190" i="3"/>
  <c r="AK190" i="3"/>
  <c r="AJ190" i="3"/>
  <c r="AI190" i="3"/>
  <c r="AS189" i="3"/>
  <c r="AR189" i="3"/>
  <c r="AQ189" i="3"/>
  <c r="AP189" i="3"/>
  <c r="AO189" i="3"/>
  <c r="AN189" i="3"/>
  <c r="AM189" i="3"/>
  <c r="AL189" i="3"/>
  <c r="AK189" i="3"/>
  <c r="AJ189" i="3"/>
  <c r="AI189" i="3"/>
  <c r="AS188" i="3"/>
  <c r="AR188" i="3"/>
  <c r="AQ188" i="3"/>
  <c r="AP188" i="3"/>
  <c r="AO188" i="3"/>
  <c r="AN188" i="3"/>
  <c r="AM188" i="3"/>
  <c r="AL188" i="3"/>
  <c r="AK188" i="3"/>
  <c r="AJ188" i="3"/>
  <c r="AI188" i="3"/>
  <c r="AS187" i="3"/>
  <c r="AR187" i="3"/>
  <c r="AQ187" i="3"/>
  <c r="AP187" i="3"/>
  <c r="AO187" i="3"/>
  <c r="AN187" i="3"/>
  <c r="AM187" i="3"/>
  <c r="AL187" i="3"/>
  <c r="AK187" i="3"/>
  <c r="AJ187" i="3"/>
  <c r="AI187" i="3"/>
  <c r="AS186" i="3"/>
  <c r="AR186" i="3"/>
  <c r="AQ186" i="3"/>
  <c r="AP186" i="3"/>
  <c r="AO186" i="3"/>
  <c r="AN186" i="3"/>
  <c r="AM186" i="3"/>
  <c r="AL186" i="3"/>
  <c r="AK186" i="3"/>
  <c r="AJ186" i="3"/>
  <c r="AI186" i="3"/>
  <c r="AS185" i="3"/>
  <c r="AR185" i="3"/>
  <c r="AQ185" i="3"/>
  <c r="AP185" i="3"/>
  <c r="AO185" i="3"/>
  <c r="AN185" i="3"/>
  <c r="AM185" i="3"/>
  <c r="AL185" i="3"/>
  <c r="AK185" i="3"/>
  <c r="AJ185" i="3"/>
  <c r="AI185" i="3"/>
  <c r="AS184" i="3"/>
  <c r="AR184" i="3"/>
  <c r="AQ184" i="3"/>
  <c r="AP184" i="3"/>
  <c r="AO184" i="3"/>
  <c r="AN184" i="3"/>
  <c r="AM184" i="3"/>
  <c r="AL184" i="3"/>
  <c r="AK184" i="3"/>
  <c r="AJ184" i="3"/>
  <c r="AI184" i="3"/>
  <c r="AS183" i="3"/>
  <c r="AR183" i="3"/>
  <c r="AQ183" i="3"/>
  <c r="AP183" i="3"/>
  <c r="AO183" i="3"/>
  <c r="AN183" i="3"/>
  <c r="AM183" i="3"/>
  <c r="AL183" i="3"/>
  <c r="AK183" i="3"/>
  <c r="AJ183" i="3"/>
  <c r="AI183" i="3"/>
  <c r="AS182" i="3"/>
  <c r="AR182" i="3"/>
  <c r="AQ182" i="3"/>
  <c r="AP182" i="3"/>
  <c r="AO182" i="3"/>
  <c r="AN182" i="3"/>
  <c r="AM182" i="3"/>
  <c r="AL182" i="3"/>
  <c r="AK182" i="3"/>
  <c r="AJ182" i="3"/>
  <c r="AI182" i="3"/>
  <c r="AS181" i="3"/>
  <c r="AR181" i="3"/>
  <c r="AQ181" i="3"/>
  <c r="AP181" i="3"/>
  <c r="AO181" i="3"/>
  <c r="AN181" i="3"/>
  <c r="AM181" i="3"/>
  <c r="AL181" i="3"/>
  <c r="AK181" i="3"/>
  <c r="AJ181" i="3"/>
  <c r="AI181" i="3"/>
  <c r="AS180" i="3"/>
  <c r="AR180" i="3"/>
  <c r="AQ180" i="3"/>
  <c r="AP180" i="3"/>
  <c r="AO180" i="3"/>
  <c r="AN180" i="3"/>
  <c r="AM180" i="3"/>
  <c r="AL180" i="3"/>
  <c r="AK180" i="3"/>
  <c r="AJ180" i="3"/>
  <c r="AI180" i="3"/>
  <c r="AS179" i="3"/>
  <c r="AR179" i="3"/>
  <c r="AQ179" i="3"/>
  <c r="AP179" i="3"/>
  <c r="AO179" i="3"/>
  <c r="AN179" i="3"/>
  <c r="AM179" i="3"/>
  <c r="AL179" i="3"/>
  <c r="AK179" i="3"/>
  <c r="AJ179" i="3"/>
  <c r="AI179" i="3"/>
  <c r="AS178" i="3"/>
  <c r="AR178" i="3"/>
  <c r="AQ178" i="3"/>
  <c r="AP178" i="3"/>
  <c r="AO178" i="3"/>
  <c r="AN178" i="3"/>
  <c r="AM178" i="3"/>
  <c r="AL178" i="3"/>
  <c r="AK178" i="3"/>
  <c r="AJ178" i="3"/>
  <c r="AI178" i="3"/>
  <c r="AS177" i="3"/>
  <c r="AR177" i="3"/>
  <c r="AQ177" i="3"/>
  <c r="AP177" i="3"/>
  <c r="AO177" i="3"/>
  <c r="AN177" i="3"/>
  <c r="AM177" i="3"/>
  <c r="AL177" i="3"/>
  <c r="AK177" i="3"/>
  <c r="AJ177" i="3"/>
  <c r="AI177" i="3"/>
  <c r="AS176" i="3"/>
  <c r="AR176" i="3"/>
  <c r="AQ176" i="3"/>
  <c r="AP176" i="3"/>
  <c r="AO176" i="3"/>
  <c r="AN176" i="3"/>
  <c r="AM176" i="3"/>
  <c r="AL176" i="3"/>
  <c r="AK176" i="3"/>
  <c r="AJ176" i="3"/>
  <c r="AI176" i="3"/>
  <c r="AS175" i="3"/>
  <c r="AR175" i="3"/>
  <c r="AQ175" i="3"/>
  <c r="AP175" i="3"/>
  <c r="AO175" i="3"/>
  <c r="AN175" i="3"/>
  <c r="AM175" i="3"/>
  <c r="AL175" i="3"/>
  <c r="AK175" i="3"/>
  <c r="AJ175" i="3"/>
  <c r="AI175" i="3"/>
  <c r="AS174" i="3"/>
  <c r="AR174" i="3"/>
  <c r="AQ174" i="3"/>
  <c r="AP174" i="3"/>
  <c r="AO174" i="3"/>
  <c r="AN174" i="3"/>
  <c r="AM174" i="3"/>
  <c r="AL174" i="3"/>
  <c r="AK174" i="3"/>
  <c r="AJ174" i="3"/>
  <c r="AI174" i="3"/>
  <c r="AS173" i="3"/>
  <c r="AR173" i="3"/>
  <c r="AQ173" i="3"/>
  <c r="AP173" i="3"/>
  <c r="AO173" i="3"/>
  <c r="AN173" i="3"/>
  <c r="AM173" i="3"/>
  <c r="AL173" i="3"/>
  <c r="AK173" i="3"/>
  <c r="AJ173" i="3"/>
  <c r="AI173" i="3"/>
  <c r="AS172" i="3"/>
  <c r="AR172" i="3"/>
  <c r="AQ172" i="3"/>
  <c r="AP172" i="3"/>
  <c r="AO172" i="3"/>
  <c r="AN172" i="3"/>
  <c r="AM172" i="3"/>
  <c r="AL172" i="3"/>
  <c r="AK172" i="3"/>
  <c r="AJ172" i="3"/>
  <c r="AI172" i="3"/>
  <c r="AS171" i="3"/>
  <c r="AR171" i="3"/>
  <c r="AQ171" i="3"/>
  <c r="AP171" i="3"/>
  <c r="AO171" i="3"/>
  <c r="AN171" i="3"/>
  <c r="AM171" i="3"/>
  <c r="AL171" i="3"/>
  <c r="AK171" i="3"/>
  <c r="AJ171" i="3"/>
  <c r="AI171" i="3"/>
  <c r="AS170" i="3"/>
  <c r="AR170" i="3"/>
  <c r="AQ170" i="3"/>
  <c r="AP170" i="3"/>
  <c r="AO170" i="3"/>
  <c r="AN170" i="3"/>
  <c r="AM170" i="3"/>
  <c r="AL170" i="3"/>
  <c r="AK170" i="3"/>
  <c r="AJ170" i="3"/>
  <c r="AI170" i="3"/>
  <c r="AS169" i="3"/>
  <c r="AR169" i="3"/>
  <c r="AQ169" i="3"/>
  <c r="AP169" i="3"/>
  <c r="AO169" i="3"/>
  <c r="AN169" i="3"/>
  <c r="AM169" i="3"/>
  <c r="AL169" i="3"/>
  <c r="AK169" i="3"/>
  <c r="AJ169" i="3"/>
  <c r="AI169" i="3"/>
  <c r="AS168" i="3"/>
  <c r="AR168" i="3"/>
  <c r="AQ168" i="3"/>
  <c r="AP168" i="3"/>
  <c r="AO168" i="3"/>
  <c r="AN168" i="3"/>
  <c r="AM168" i="3"/>
  <c r="AL168" i="3"/>
  <c r="AK168" i="3"/>
  <c r="AJ168" i="3"/>
  <c r="AI168" i="3"/>
  <c r="AS167" i="3"/>
  <c r="AR167" i="3"/>
  <c r="AQ167" i="3"/>
  <c r="AP167" i="3"/>
  <c r="AO167" i="3"/>
  <c r="AN167" i="3"/>
  <c r="AM167" i="3"/>
  <c r="AL167" i="3"/>
  <c r="AK167" i="3"/>
  <c r="AJ167" i="3"/>
  <c r="AI167" i="3"/>
  <c r="AS166" i="3"/>
  <c r="AR166" i="3"/>
  <c r="AQ166" i="3"/>
  <c r="AP166" i="3"/>
  <c r="AO166" i="3"/>
  <c r="AN166" i="3"/>
  <c r="AM166" i="3"/>
  <c r="AL166" i="3"/>
  <c r="AK166" i="3"/>
  <c r="AJ166" i="3"/>
  <c r="AI166" i="3"/>
  <c r="AS165" i="3"/>
  <c r="AR165" i="3"/>
  <c r="AQ165" i="3"/>
  <c r="AP165" i="3"/>
  <c r="AO165" i="3"/>
  <c r="AN165" i="3"/>
  <c r="AM165" i="3"/>
  <c r="AL165" i="3"/>
  <c r="AK165" i="3"/>
  <c r="AJ165" i="3"/>
  <c r="AI165" i="3"/>
  <c r="AS164" i="3"/>
  <c r="AR164" i="3"/>
  <c r="AQ164" i="3"/>
  <c r="AP164" i="3"/>
  <c r="AO164" i="3"/>
  <c r="AN164" i="3"/>
  <c r="AM164" i="3"/>
  <c r="AL164" i="3"/>
  <c r="AK164" i="3"/>
  <c r="AJ164" i="3"/>
  <c r="AI164" i="3"/>
  <c r="AS163" i="3"/>
  <c r="AR163" i="3"/>
  <c r="AQ163" i="3"/>
  <c r="AP163" i="3"/>
  <c r="AO163" i="3"/>
  <c r="AN163" i="3"/>
  <c r="AM163" i="3"/>
  <c r="AL163" i="3"/>
  <c r="AK163" i="3"/>
  <c r="AJ163" i="3"/>
  <c r="AI163" i="3"/>
  <c r="AS162" i="3"/>
  <c r="AR162" i="3"/>
  <c r="AQ162" i="3"/>
  <c r="AP162" i="3"/>
  <c r="AO162" i="3"/>
  <c r="AN162" i="3"/>
  <c r="AM162" i="3"/>
  <c r="AL162" i="3"/>
  <c r="AK162" i="3"/>
  <c r="AJ162" i="3"/>
  <c r="AI162" i="3"/>
  <c r="AS161" i="3"/>
  <c r="AR161" i="3"/>
  <c r="AQ161" i="3"/>
  <c r="AP161" i="3"/>
  <c r="AO161" i="3"/>
  <c r="AN161" i="3"/>
  <c r="AM161" i="3"/>
  <c r="AL161" i="3"/>
  <c r="AK161" i="3"/>
  <c r="AJ161" i="3"/>
  <c r="AI161" i="3"/>
  <c r="AS160" i="3"/>
  <c r="AR160" i="3"/>
  <c r="AQ160" i="3"/>
  <c r="AP160" i="3"/>
  <c r="AO160" i="3"/>
  <c r="AN160" i="3"/>
  <c r="AM160" i="3"/>
  <c r="AL160" i="3"/>
  <c r="AK160" i="3"/>
  <c r="AJ160" i="3"/>
  <c r="AI160" i="3"/>
  <c r="AS159" i="3"/>
  <c r="AR159" i="3"/>
  <c r="AQ159" i="3"/>
  <c r="AP159" i="3"/>
  <c r="AO159" i="3"/>
  <c r="AN159" i="3"/>
  <c r="AM159" i="3"/>
  <c r="AL159" i="3"/>
  <c r="AK159" i="3"/>
  <c r="AJ159" i="3"/>
  <c r="AI159" i="3"/>
  <c r="AS158" i="3"/>
  <c r="AR158" i="3"/>
  <c r="AQ158" i="3"/>
  <c r="AP158" i="3"/>
  <c r="AO158" i="3"/>
  <c r="AN158" i="3"/>
  <c r="AM158" i="3"/>
  <c r="AL158" i="3"/>
  <c r="AK158" i="3"/>
  <c r="AJ158" i="3"/>
  <c r="AI158" i="3"/>
  <c r="AS157" i="3"/>
  <c r="AR157" i="3"/>
  <c r="AQ157" i="3"/>
  <c r="AP157" i="3"/>
  <c r="AO157" i="3"/>
  <c r="AN157" i="3"/>
  <c r="AM157" i="3"/>
  <c r="AL157" i="3"/>
  <c r="AK157" i="3"/>
  <c r="AJ157" i="3"/>
  <c r="AI157" i="3"/>
  <c r="AS156" i="3"/>
  <c r="AR156" i="3"/>
  <c r="AQ156" i="3"/>
  <c r="AP156" i="3"/>
  <c r="AO156" i="3"/>
  <c r="AN156" i="3"/>
  <c r="AM156" i="3"/>
  <c r="AL156" i="3"/>
  <c r="AK156" i="3"/>
  <c r="AJ156" i="3"/>
  <c r="AI156" i="3"/>
  <c r="AS155" i="3"/>
  <c r="AR155" i="3"/>
  <c r="AQ155" i="3"/>
  <c r="AP155" i="3"/>
  <c r="AO155" i="3"/>
  <c r="AN155" i="3"/>
  <c r="AM155" i="3"/>
  <c r="AL155" i="3"/>
  <c r="AK155" i="3"/>
  <c r="AJ155" i="3"/>
  <c r="AI155" i="3"/>
  <c r="AS154" i="3"/>
  <c r="AR154" i="3"/>
  <c r="AQ154" i="3"/>
  <c r="AP154" i="3"/>
  <c r="AO154" i="3"/>
  <c r="AN154" i="3"/>
  <c r="AM154" i="3"/>
  <c r="AL154" i="3"/>
  <c r="AK154" i="3"/>
  <c r="AJ154" i="3"/>
  <c r="AI154" i="3"/>
  <c r="AS153" i="3"/>
  <c r="AR153" i="3"/>
  <c r="AQ153" i="3"/>
  <c r="AP153" i="3"/>
  <c r="AO153" i="3"/>
  <c r="AN153" i="3"/>
  <c r="AM153" i="3"/>
  <c r="AL153" i="3"/>
  <c r="AK153" i="3"/>
  <c r="AJ153" i="3"/>
  <c r="AI153" i="3"/>
  <c r="AS152" i="3"/>
  <c r="AR152" i="3"/>
  <c r="AQ152" i="3"/>
  <c r="AP152" i="3"/>
  <c r="AO152" i="3"/>
  <c r="AN152" i="3"/>
  <c r="AM152" i="3"/>
  <c r="AL152" i="3"/>
  <c r="AK152" i="3"/>
  <c r="AJ152" i="3"/>
  <c r="AI152" i="3"/>
  <c r="AS151" i="3"/>
  <c r="AR151" i="3"/>
  <c r="AQ151" i="3"/>
  <c r="AP151" i="3"/>
  <c r="AO151" i="3"/>
  <c r="AN151" i="3"/>
  <c r="AM151" i="3"/>
  <c r="AL151" i="3"/>
  <c r="AK151" i="3"/>
  <c r="AJ151" i="3"/>
  <c r="AI151" i="3"/>
  <c r="AS150" i="3"/>
  <c r="AR150" i="3"/>
  <c r="AQ150" i="3"/>
  <c r="AP150" i="3"/>
  <c r="AO150" i="3"/>
  <c r="AN150" i="3"/>
  <c r="AM150" i="3"/>
  <c r="AL150" i="3"/>
  <c r="AK150" i="3"/>
  <c r="AJ150" i="3"/>
  <c r="AI150" i="3"/>
  <c r="AS149" i="3"/>
  <c r="AR149" i="3"/>
  <c r="AQ149" i="3"/>
  <c r="AP149" i="3"/>
  <c r="AO149" i="3"/>
  <c r="AN149" i="3"/>
  <c r="AM149" i="3"/>
  <c r="AL149" i="3"/>
  <c r="AK149" i="3"/>
  <c r="AJ149" i="3"/>
  <c r="AI149" i="3"/>
  <c r="AS148" i="3"/>
  <c r="AR148" i="3"/>
  <c r="AQ148" i="3"/>
  <c r="AP148" i="3"/>
  <c r="AO148" i="3"/>
  <c r="AN148" i="3"/>
  <c r="AM148" i="3"/>
  <c r="AL148" i="3"/>
  <c r="AK148" i="3"/>
  <c r="AJ148" i="3"/>
  <c r="AI148" i="3"/>
  <c r="AS147" i="3"/>
  <c r="AR147" i="3"/>
  <c r="AQ147" i="3"/>
  <c r="AP147" i="3"/>
  <c r="AO147" i="3"/>
  <c r="AN147" i="3"/>
  <c r="AM147" i="3"/>
  <c r="AL147" i="3"/>
  <c r="AK147" i="3"/>
  <c r="AJ147" i="3"/>
  <c r="AI147" i="3"/>
  <c r="AS146" i="3"/>
  <c r="AR146" i="3"/>
  <c r="AQ146" i="3"/>
  <c r="AP146" i="3"/>
  <c r="AO146" i="3"/>
  <c r="AN146" i="3"/>
  <c r="AM146" i="3"/>
  <c r="AL146" i="3"/>
  <c r="AK146" i="3"/>
  <c r="AJ146" i="3"/>
  <c r="AI146" i="3"/>
  <c r="AS145" i="3"/>
  <c r="AR145" i="3"/>
  <c r="AQ145" i="3"/>
  <c r="AP145" i="3"/>
  <c r="AO145" i="3"/>
  <c r="AN145" i="3"/>
  <c r="AM145" i="3"/>
  <c r="AL145" i="3"/>
  <c r="AK145" i="3"/>
  <c r="AJ145" i="3"/>
  <c r="AI145" i="3"/>
  <c r="AS144" i="3"/>
  <c r="AR144" i="3"/>
  <c r="AQ144" i="3"/>
  <c r="AP144" i="3"/>
  <c r="AO144" i="3"/>
  <c r="AN144" i="3"/>
  <c r="AM144" i="3"/>
  <c r="AL144" i="3"/>
  <c r="AK144" i="3"/>
  <c r="AJ144" i="3"/>
  <c r="AI144" i="3"/>
  <c r="AS143" i="3"/>
  <c r="AR143" i="3"/>
  <c r="AQ143" i="3"/>
  <c r="AP143" i="3"/>
  <c r="AO143" i="3"/>
  <c r="AN143" i="3"/>
  <c r="AM143" i="3"/>
  <c r="AL143" i="3"/>
  <c r="AK143" i="3"/>
  <c r="AJ143" i="3"/>
  <c r="AI143" i="3"/>
  <c r="AS142" i="3"/>
  <c r="AR142" i="3"/>
  <c r="AQ142" i="3"/>
  <c r="AP142" i="3"/>
  <c r="AO142" i="3"/>
  <c r="AN142" i="3"/>
  <c r="AM142" i="3"/>
  <c r="AL142" i="3"/>
  <c r="AK142" i="3"/>
  <c r="AJ142" i="3"/>
  <c r="AI142" i="3"/>
  <c r="AS141" i="3"/>
  <c r="AR141" i="3"/>
  <c r="AQ141" i="3"/>
  <c r="AP141" i="3"/>
  <c r="AO141" i="3"/>
  <c r="AN141" i="3"/>
  <c r="AM141" i="3"/>
  <c r="AL141" i="3"/>
  <c r="AK141" i="3"/>
  <c r="AJ141" i="3"/>
  <c r="AI141" i="3"/>
  <c r="AS140" i="3"/>
  <c r="AR140" i="3"/>
  <c r="AQ140" i="3"/>
  <c r="AP140" i="3"/>
  <c r="AO140" i="3"/>
  <c r="AN140" i="3"/>
  <c r="AM140" i="3"/>
  <c r="AL140" i="3"/>
  <c r="AK140" i="3"/>
  <c r="AJ140" i="3"/>
  <c r="AI140" i="3"/>
  <c r="AS139" i="3"/>
  <c r="AR139" i="3"/>
  <c r="AQ139" i="3"/>
  <c r="AP139" i="3"/>
  <c r="AO139" i="3"/>
  <c r="AN139" i="3"/>
  <c r="AM139" i="3"/>
  <c r="AL139" i="3"/>
  <c r="AK139" i="3"/>
  <c r="AJ139" i="3"/>
  <c r="AI139" i="3"/>
  <c r="AS138" i="3"/>
  <c r="AR138" i="3"/>
  <c r="AQ138" i="3"/>
  <c r="AP138" i="3"/>
  <c r="AO138" i="3"/>
  <c r="AN138" i="3"/>
  <c r="AM138" i="3"/>
  <c r="AL138" i="3"/>
  <c r="AK138" i="3"/>
  <c r="AJ138" i="3"/>
  <c r="AI138" i="3"/>
  <c r="AS137" i="3"/>
  <c r="AR137" i="3"/>
  <c r="AQ137" i="3"/>
  <c r="AP137" i="3"/>
  <c r="AO137" i="3"/>
  <c r="AN137" i="3"/>
  <c r="AM137" i="3"/>
  <c r="AL137" i="3"/>
  <c r="AK137" i="3"/>
  <c r="AJ137" i="3"/>
  <c r="AI137" i="3"/>
  <c r="AS136" i="3"/>
  <c r="AR136" i="3"/>
  <c r="AQ136" i="3"/>
  <c r="AP136" i="3"/>
  <c r="AO136" i="3"/>
  <c r="AN136" i="3"/>
  <c r="AM136" i="3"/>
  <c r="AL136" i="3"/>
  <c r="AK136" i="3"/>
  <c r="AJ136" i="3"/>
  <c r="AI136" i="3"/>
  <c r="AS135" i="3"/>
  <c r="AR135" i="3"/>
  <c r="AQ135" i="3"/>
  <c r="AP135" i="3"/>
  <c r="AO135" i="3"/>
  <c r="AN135" i="3"/>
  <c r="AM135" i="3"/>
  <c r="AL135" i="3"/>
  <c r="AK135" i="3"/>
  <c r="AJ135" i="3"/>
  <c r="AI135" i="3"/>
  <c r="AS134" i="3"/>
  <c r="AR134" i="3"/>
  <c r="AQ134" i="3"/>
  <c r="AP134" i="3"/>
  <c r="AO134" i="3"/>
  <c r="AN134" i="3"/>
  <c r="AM134" i="3"/>
  <c r="AL134" i="3"/>
  <c r="AK134" i="3"/>
  <c r="AJ134" i="3"/>
  <c r="AI134" i="3"/>
  <c r="AS133" i="3"/>
  <c r="AR133" i="3"/>
  <c r="AQ133" i="3"/>
  <c r="AP133" i="3"/>
  <c r="AO133" i="3"/>
  <c r="AN133" i="3"/>
  <c r="AM133" i="3"/>
  <c r="AL133" i="3"/>
  <c r="AK133" i="3"/>
  <c r="AJ133" i="3"/>
  <c r="AI133" i="3"/>
  <c r="AS132" i="3"/>
  <c r="AR132" i="3"/>
  <c r="AQ132" i="3"/>
  <c r="AP132" i="3"/>
  <c r="AO132" i="3"/>
  <c r="AN132" i="3"/>
  <c r="AM132" i="3"/>
  <c r="AL132" i="3"/>
  <c r="AK132" i="3"/>
  <c r="AJ132" i="3"/>
  <c r="AI132" i="3"/>
  <c r="AS131" i="3"/>
  <c r="AR131" i="3"/>
  <c r="AQ131" i="3"/>
  <c r="AP131" i="3"/>
  <c r="AO131" i="3"/>
  <c r="AN131" i="3"/>
  <c r="AM131" i="3"/>
  <c r="AL131" i="3"/>
  <c r="AK131" i="3"/>
  <c r="AJ131" i="3"/>
  <c r="AI131" i="3"/>
  <c r="AS130" i="3"/>
  <c r="AR130" i="3"/>
  <c r="AQ130" i="3"/>
  <c r="AP130" i="3"/>
  <c r="AO130" i="3"/>
  <c r="AN130" i="3"/>
  <c r="AM130" i="3"/>
  <c r="AL130" i="3"/>
  <c r="AK130" i="3"/>
  <c r="AJ130" i="3"/>
  <c r="AI130" i="3"/>
  <c r="AS129" i="3"/>
  <c r="AR129" i="3"/>
  <c r="AQ129" i="3"/>
  <c r="AP129" i="3"/>
  <c r="AO129" i="3"/>
  <c r="AN129" i="3"/>
  <c r="AM129" i="3"/>
  <c r="AL129" i="3"/>
  <c r="AK129" i="3"/>
  <c r="AJ129" i="3"/>
  <c r="AI129" i="3"/>
  <c r="AS128" i="3"/>
  <c r="AR128" i="3"/>
  <c r="AQ128" i="3"/>
  <c r="AP128" i="3"/>
  <c r="AO128" i="3"/>
  <c r="AN128" i="3"/>
  <c r="AM128" i="3"/>
  <c r="AL128" i="3"/>
  <c r="AK128" i="3"/>
  <c r="AJ128" i="3"/>
  <c r="AI128" i="3"/>
  <c r="AS127" i="3"/>
  <c r="AR127" i="3"/>
  <c r="AQ127" i="3"/>
  <c r="AP127" i="3"/>
  <c r="AO127" i="3"/>
  <c r="AN127" i="3"/>
  <c r="AM127" i="3"/>
  <c r="AL127" i="3"/>
  <c r="AK127" i="3"/>
  <c r="AJ127" i="3"/>
  <c r="AI127" i="3"/>
  <c r="AS126" i="3"/>
  <c r="AR126" i="3"/>
  <c r="AQ126" i="3"/>
  <c r="AP126" i="3"/>
  <c r="AO126" i="3"/>
  <c r="AN126" i="3"/>
  <c r="AM126" i="3"/>
  <c r="AL126" i="3"/>
  <c r="AK126" i="3"/>
  <c r="AJ126" i="3"/>
  <c r="AI126" i="3"/>
  <c r="AS125" i="3"/>
  <c r="AR125" i="3"/>
  <c r="AQ125" i="3"/>
  <c r="AP125" i="3"/>
  <c r="AO125" i="3"/>
  <c r="AN125" i="3"/>
  <c r="AM125" i="3"/>
  <c r="AL125" i="3"/>
  <c r="AK125" i="3"/>
  <c r="AJ125" i="3"/>
  <c r="AI125" i="3"/>
  <c r="AS124" i="3"/>
  <c r="AR124" i="3"/>
  <c r="AQ124" i="3"/>
  <c r="AP124" i="3"/>
  <c r="AO124" i="3"/>
  <c r="AN124" i="3"/>
  <c r="AM124" i="3"/>
  <c r="AL124" i="3"/>
  <c r="AK124" i="3"/>
  <c r="AJ124" i="3"/>
  <c r="AI124" i="3"/>
  <c r="AS123" i="3"/>
  <c r="AR123" i="3"/>
  <c r="AQ123" i="3"/>
  <c r="AP123" i="3"/>
  <c r="AO123" i="3"/>
  <c r="AN123" i="3"/>
  <c r="AM123" i="3"/>
  <c r="AL123" i="3"/>
  <c r="AK123" i="3"/>
  <c r="AJ123" i="3"/>
  <c r="AI123" i="3"/>
  <c r="AS122" i="3"/>
  <c r="AR122" i="3"/>
  <c r="AQ122" i="3"/>
  <c r="AP122" i="3"/>
  <c r="AO122" i="3"/>
  <c r="AN122" i="3"/>
  <c r="AM122" i="3"/>
  <c r="AL122" i="3"/>
  <c r="AK122" i="3"/>
  <c r="AJ122" i="3"/>
  <c r="AI122" i="3"/>
  <c r="AS121" i="3"/>
  <c r="AR121" i="3"/>
  <c r="AQ121" i="3"/>
  <c r="AP121" i="3"/>
  <c r="AO121" i="3"/>
  <c r="AN121" i="3"/>
  <c r="AM121" i="3"/>
  <c r="AL121" i="3"/>
  <c r="AK121" i="3"/>
  <c r="AJ121" i="3"/>
  <c r="AI121" i="3"/>
  <c r="AS120" i="3"/>
  <c r="AR120" i="3"/>
  <c r="AQ120" i="3"/>
  <c r="AP120" i="3"/>
  <c r="AO120" i="3"/>
  <c r="AN120" i="3"/>
  <c r="AM120" i="3"/>
  <c r="AL120" i="3"/>
  <c r="AK120" i="3"/>
  <c r="AJ120" i="3"/>
  <c r="AI120" i="3"/>
  <c r="AS119" i="3"/>
  <c r="AR119" i="3"/>
  <c r="AQ119" i="3"/>
  <c r="AP119" i="3"/>
  <c r="AO119" i="3"/>
  <c r="AN119" i="3"/>
  <c r="AM119" i="3"/>
  <c r="AL119" i="3"/>
  <c r="AK119" i="3"/>
  <c r="AJ119" i="3"/>
  <c r="AI119" i="3"/>
  <c r="AS118" i="3"/>
  <c r="AR118" i="3"/>
  <c r="AQ118" i="3"/>
  <c r="AP118" i="3"/>
  <c r="AO118" i="3"/>
  <c r="AN118" i="3"/>
  <c r="AM118" i="3"/>
  <c r="AL118" i="3"/>
  <c r="AK118" i="3"/>
  <c r="AJ118" i="3"/>
  <c r="AI118" i="3"/>
  <c r="AS117" i="3"/>
  <c r="AR117" i="3"/>
  <c r="AQ117" i="3"/>
  <c r="AP117" i="3"/>
  <c r="AO117" i="3"/>
  <c r="AN117" i="3"/>
  <c r="AM117" i="3"/>
  <c r="AL117" i="3"/>
  <c r="AK117" i="3"/>
  <c r="AJ117" i="3"/>
  <c r="AI117" i="3"/>
  <c r="AS116" i="3"/>
  <c r="AR116" i="3"/>
  <c r="AQ116" i="3"/>
  <c r="AP116" i="3"/>
  <c r="AO116" i="3"/>
  <c r="AN116" i="3"/>
  <c r="AM116" i="3"/>
  <c r="AL116" i="3"/>
  <c r="AK116" i="3"/>
  <c r="AJ116" i="3"/>
  <c r="AI116" i="3"/>
  <c r="AS115" i="3"/>
  <c r="AR115" i="3"/>
  <c r="AQ115" i="3"/>
  <c r="AP115" i="3"/>
  <c r="AO115" i="3"/>
  <c r="AN115" i="3"/>
  <c r="AM115" i="3"/>
  <c r="AL115" i="3"/>
  <c r="AK115" i="3"/>
  <c r="AJ115" i="3"/>
  <c r="AI115" i="3"/>
  <c r="AS114" i="3"/>
  <c r="AR114" i="3"/>
  <c r="AQ114" i="3"/>
  <c r="AP114" i="3"/>
  <c r="AO114" i="3"/>
  <c r="AN114" i="3"/>
  <c r="AM114" i="3"/>
  <c r="AL114" i="3"/>
  <c r="AK114" i="3"/>
  <c r="AJ114" i="3"/>
  <c r="AI114" i="3"/>
  <c r="AS113" i="3"/>
  <c r="AR113" i="3"/>
  <c r="AQ113" i="3"/>
  <c r="AP113" i="3"/>
  <c r="AO113" i="3"/>
  <c r="AN113" i="3"/>
  <c r="AM113" i="3"/>
  <c r="AL113" i="3"/>
  <c r="AK113" i="3"/>
  <c r="AJ113" i="3"/>
  <c r="AI113" i="3"/>
  <c r="AS112" i="3"/>
  <c r="AR112" i="3"/>
  <c r="AQ112" i="3"/>
  <c r="AP112" i="3"/>
  <c r="AO112" i="3"/>
  <c r="AN112" i="3"/>
  <c r="AM112" i="3"/>
  <c r="AL112" i="3"/>
  <c r="AK112" i="3"/>
  <c r="AJ112" i="3"/>
  <c r="AI112" i="3"/>
  <c r="AS111" i="3"/>
  <c r="AR111" i="3"/>
  <c r="AQ111" i="3"/>
  <c r="AP111" i="3"/>
  <c r="AO111" i="3"/>
  <c r="AN111" i="3"/>
  <c r="AM111" i="3"/>
  <c r="AL111" i="3"/>
  <c r="AK111" i="3"/>
  <c r="AJ111" i="3"/>
  <c r="AI111" i="3"/>
  <c r="AS110" i="3"/>
  <c r="AR110" i="3"/>
  <c r="AQ110" i="3"/>
  <c r="AP110" i="3"/>
  <c r="AO110" i="3"/>
  <c r="AN110" i="3"/>
  <c r="AM110" i="3"/>
  <c r="AL110" i="3"/>
  <c r="AK110" i="3"/>
  <c r="AJ110" i="3"/>
  <c r="AI110" i="3"/>
  <c r="AS109" i="3"/>
  <c r="AR109" i="3"/>
  <c r="AQ109" i="3"/>
  <c r="AP109" i="3"/>
  <c r="AO109" i="3"/>
  <c r="AN109" i="3"/>
  <c r="AM109" i="3"/>
  <c r="AL109" i="3"/>
  <c r="AK109" i="3"/>
  <c r="AJ109" i="3"/>
  <c r="AI109" i="3"/>
  <c r="AS108" i="3"/>
  <c r="AR108" i="3"/>
  <c r="AQ108" i="3"/>
  <c r="AP108" i="3"/>
  <c r="AO108" i="3"/>
  <c r="AN108" i="3"/>
  <c r="AM108" i="3"/>
  <c r="AL108" i="3"/>
  <c r="AK108" i="3"/>
  <c r="AJ108" i="3"/>
  <c r="AI108" i="3"/>
  <c r="AS107" i="3"/>
  <c r="AR107" i="3"/>
  <c r="AQ107" i="3"/>
  <c r="AP107" i="3"/>
  <c r="AO107" i="3"/>
  <c r="AN107" i="3"/>
  <c r="AM107" i="3"/>
  <c r="AL107" i="3"/>
  <c r="AK107" i="3"/>
  <c r="AJ107" i="3"/>
  <c r="AI107" i="3"/>
  <c r="AS106" i="3"/>
  <c r="AR106" i="3"/>
  <c r="AQ106" i="3"/>
  <c r="AP106" i="3"/>
  <c r="AO106" i="3"/>
  <c r="AN106" i="3"/>
  <c r="AM106" i="3"/>
  <c r="AL106" i="3"/>
  <c r="AK106" i="3"/>
  <c r="AJ106" i="3"/>
  <c r="AI106" i="3"/>
  <c r="AS105" i="3"/>
  <c r="AR105" i="3"/>
  <c r="AQ105" i="3"/>
  <c r="AP105" i="3"/>
  <c r="AO105" i="3"/>
  <c r="AN105" i="3"/>
  <c r="AM105" i="3"/>
  <c r="AL105" i="3"/>
  <c r="AK105" i="3"/>
  <c r="AJ105" i="3"/>
  <c r="AI105" i="3"/>
  <c r="AS104" i="3"/>
  <c r="AR104" i="3"/>
  <c r="AQ104" i="3"/>
  <c r="AP104" i="3"/>
  <c r="AO104" i="3"/>
  <c r="AN104" i="3"/>
  <c r="AM104" i="3"/>
  <c r="AL104" i="3"/>
  <c r="AK104" i="3"/>
  <c r="AJ104" i="3"/>
  <c r="AI104" i="3"/>
  <c r="AS103" i="3"/>
  <c r="AR103" i="3"/>
  <c r="AQ103" i="3"/>
  <c r="AP103" i="3"/>
  <c r="AO103" i="3"/>
  <c r="AN103" i="3"/>
  <c r="AM103" i="3"/>
  <c r="AL103" i="3"/>
  <c r="AK103" i="3"/>
  <c r="AJ103" i="3"/>
  <c r="AI103" i="3"/>
  <c r="AS102" i="3"/>
  <c r="AR102" i="3"/>
  <c r="AQ102" i="3"/>
  <c r="AP102" i="3"/>
  <c r="AO102" i="3"/>
  <c r="AN102" i="3"/>
  <c r="AM102" i="3"/>
  <c r="AL102" i="3"/>
  <c r="AK102" i="3"/>
  <c r="AJ102" i="3"/>
  <c r="AI102" i="3"/>
  <c r="AS101" i="3"/>
  <c r="AR101" i="3"/>
  <c r="AQ101" i="3"/>
  <c r="AP101" i="3"/>
  <c r="AO101" i="3"/>
  <c r="AN101" i="3"/>
  <c r="AM101" i="3"/>
  <c r="AL101" i="3"/>
  <c r="AK101" i="3"/>
  <c r="AJ101" i="3"/>
  <c r="AI101" i="3"/>
  <c r="AS100" i="3"/>
  <c r="AR100" i="3"/>
  <c r="AQ100" i="3"/>
  <c r="AP100" i="3"/>
  <c r="AO100" i="3"/>
  <c r="AN100" i="3"/>
  <c r="AM100" i="3"/>
  <c r="AL100" i="3"/>
  <c r="AK100" i="3"/>
  <c r="AJ100" i="3"/>
  <c r="AI100" i="3"/>
  <c r="AS99" i="3"/>
  <c r="AR99" i="3"/>
  <c r="AQ99" i="3"/>
  <c r="AP99" i="3"/>
  <c r="AO99" i="3"/>
  <c r="AN99" i="3"/>
  <c r="AM99" i="3"/>
  <c r="AL99" i="3"/>
  <c r="AK99" i="3"/>
  <c r="AJ99" i="3"/>
  <c r="AI99" i="3"/>
  <c r="AS98" i="3"/>
  <c r="AR98" i="3"/>
  <c r="AQ98" i="3"/>
  <c r="AP98" i="3"/>
  <c r="AO98" i="3"/>
  <c r="AN98" i="3"/>
  <c r="AM98" i="3"/>
  <c r="AL98" i="3"/>
  <c r="AK98" i="3"/>
  <c r="AJ98" i="3"/>
  <c r="AI98" i="3"/>
  <c r="AS97" i="3"/>
  <c r="AR97" i="3"/>
  <c r="AQ97" i="3"/>
  <c r="AP97" i="3"/>
  <c r="AO97" i="3"/>
  <c r="AN97" i="3"/>
  <c r="AM97" i="3"/>
  <c r="AL97" i="3"/>
  <c r="AK97" i="3"/>
  <c r="AJ97" i="3"/>
  <c r="AI97" i="3"/>
  <c r="AS96" i="3"/>
  <c r="AR96" i="3"/>
  <c r="AQ96" i="3"/>
  <c r="AP96" i="3"/>
  <c r="AO96" i="3"/>
  <c r="AN96" i="3"/>
  <c r="AM96" i="3"/>
  <c r="AL96" i="3"/>
  <c r="AK96" i="3"/>
  <c r="AJ96" i="3"/>
  <c r="AI96" i="3"/>
  <c r="AS95" i="3"/>
  <c r="AR95" i="3"/>
  <c r="AQ95" i="3"/>
  <c r="AP95" i="3"/>
  <c r="AO95" i="3"/>
  <c r="AN95" i="3"/>
  <c r="AM95" i="3"/>
  <c r="AL95" i="3"/>
  <c r="AK95" i="3"/>
  <c r="AJ95" i="3"/>
  <c r="AI95" i="3"/>
  <c r="AS94" i="3"/>
  <c r="AR94" i="3"/>
  <c r="AQ94" i="3"/>
  <c r="AP94" i="3"/>
  <c r="AO94" i="3"/>
  <c r="AN94" i="3"/>
  <c r="AM94" i="3"/>
  <c r="AL94" i="3"/>
  <c r="AK94" i="3"/>
  <c r="AJ94" i="3"/>
  <c r="AI94" i="3"/>
  <c r="AS93" i="3"/>
  <c r="AR93" i="3"/>
  <c r="AQ93" i="3"/>
  <c r="AP93" i="3"/>
  <c r="AO93" i="3"/>
  <c r="AN93" i="3"/>
  <c r="AM93" i="3"/>
  <c r="AL93" i="3"/>
  <c r="AK93" i="3"/>
  <c r="AJ93" i="3"/>
  <c r="AI93" i="3"/>
  <c r="AS92" i="3"/>
  <c r="AR92" i="3"/>
  <c r="AQ92" i="3"/>
  <c r="AP92" i="3"/>
  <c r="AO92" i="3"/>
  <c r="AN92" i="3"/>
  <c r="AM92" i="3"/>
  <c r="AL92" i="3"/>
  <c r="AK92" i="3"/>
  <c r="AJ92" i="3"/>
  <c r="AI92" i="3"/>
  <c r="AS91" i="3"/>
  <c r="AR91" i="3"/>
  <c r="AQ91" i="3"/>
  <c r="AP91" i="3"/>
  <c r="AO91" i="3"/>
  <c r="AN91" i="3"/>
  <c r="AM91" i="3"/>
  <c r="AL91" i="3"/>
  <c r="AK91" i="3"/>
  <c r="AJ91" i="3"/>
  <c r="AI91" i="3"/>
  <c r="AS90" i="3"/>
  <c r="AR90" i="3"/>
  <c r="AQ90" i="3"/>
  <c r="AP90" i="3"/>
  <c r="AO90" i="3"/>
  <c r="AN90" i="3"/>
  <c r="AM90" i="3"/>
  <c r="AL90" i="3"/>
  <c r="AK90" i="3"/>
  <c r="AJ90" i="3"/>
  <c r="AI90" i="3"/>
  <c r="AS89" i="3"/>
  <c r="AR89" i="3"/>
  <c r="AQ89" i="3"/>
  <c r="AP89" i="3"/>
  <c r="AO89" i="3"/>
  <c r="AN89" i="3"/>
  <c r="AM89" i="3"/>
  <c r="AL89" i="3"/>
  <c r="AK89" i="3"/>
  <c r="AJ89" i="3"/>
  <c r="AI89" i="3"/>
  <c r="AS88" i="3"/>
  <c r="AR88" i="3"/>
  <c r="AQ88" i="3"/>
  <c r="AP88" i="3"/>
  <c r="AO88" i="3"/>
  <c r="AN88" i="3"/>
  <c r="AM88" i="3"/>
  <c r="AL88" i="3"/>
  <c r="AK88" i="3"/>
  <c r="AJ88" i="3"/>
  <c r="AI88" i="3"/>
  <c r="AS87" i="3"/>
  <c r="AR87" i="3"/>
  <c r="AQ87" i="3"/>
  <c r="AP87" i="3"/>
  <c r="AO87" i="3"/>
  <c r="AN87" i="3"/>
  <c r="AM87" i="3"/>
  <c r="AL87" i="3"/>
  <c r="AK87" i="3"/>
  <c r="AJ87" i="3"/>
  <c r="AI87" i="3"/>
  <c r="AS86" i="3"/>
  <c r="AR86" i="3"/>
  <c r="AQ86" i="3"/>
  <c r="AP86" i="3"/>
  <c r="AO86" i="3"/>
  <c r="AN86" i="3"/>
  <c r="AM86" i="3"/>
  <c r="AL86" i="3"/>
  <c r="AK86" i="3"/>
  <c r="AJ86" i="3"/>
  <c r="AI86" i="3"/>
  <c r="AS85" i="3"/>
  <c r="AR85" i="3"/>
  <c r="AQ85" i="3"/>
  <c r="AP85" i="3"/>
  <c r="AO85" i="3"/>
  <c r="AN85" i="3"/>
  <c r="AM85" i="3"/>
  <c r="AL85" i="3"/>
  <c r="AK85" i="3"/>
  <c r="AJ85" i="3"/>
  <c r="AI85" i="3"/>
  <c r="AS84" i="3"/>
  <c r="AR84" i="3"/>
  <c r="AQ84" i="3"/>
  <c r="AP84" i="3"/>
  <c r="AO84" i="3"/>
  <c r="AN84" i="3"/>
  <c r="AM84" i="3"/>
  <c r="AL84" i="3"/>
  <c r="AK84" i="3"/>
  <c r="AJ84" i="3"/>
  <c r="AI84" i="3"/>
  <c r="AS83" i="3"/>
  <c r="AR83" i="3"/>
  <c r="AQ83" i="3"/>
  <c r="AP83" i="3"/>
  <c r="AO83" i="3"/>
  <c r="AN83" i="3"/>
  <c r="AM83" i="3"/>
  <c r="AL83" i="3"/>
  <c r="AK83" i="3"/>
  <c r="AJ83" i="3"/>
  <c r="AI83" i="3"/>
  <c r="AS82" i="3"/>
  <c r="AR82" i="3"/>
  <c r="AQ82" i="3"/>
  <c r="AP82" i="3"/>
  <c r="AO82" i="3"/>
  <c r="AN82" i="3"/>
  <c r="AM82" i="3"/>
  <c r="AL82" i="3"/>
  <c r="AK82" i="3"/>
  <c r="AJ82" i="3"/>
  <c r="AI82" i="3"/>
  <c r="AS81" i="3"/>
  <c r="AR81" i="3"/>
  <c r="AQ81" i="3"/>
  <c r="AP81" i="3"/>
  <c r="AO81" i="3"/>
  <c r="AN81" i="3"/>
  <c r="AM81" i="3"/>
  <c r="AL81" i="3"/>
  <c r="AK81" i="3"/>
  <c r="AJ81" i="3"/>
  <c r="AI81" i="3"/>
  <c r="AS80" i="3"/>
  <c r="AR80" i="3"/>
  <c r="AQ80" i="3"/>
  <c r="AP80" i="3"/>
  <c r="AO80" i="3"/>
  <c r="AN80" i="3"/>
  <c r="AM80" i="3"/>
  <c r="AL80" i="3"/>
  <c r="AK80" i="3"/>
  <c r="AJ80" i="3"/>
  <c r="AI80" i="3"/>
  <c r="AS79" i="3"/>
  <c r="AR79" i="3"/>
  <c r="AQ79" i="3"/>
  <c r="AP79" i="3"/>
  <c r="AO79" i="3"/>
  <c r="AN79" i="3"/>
  <c r="AM79" i="3"/>
  <c r="AL79" i="3"/>
  <c r="AK79" i="3"/>
  <c r="AJ79" i="3"/>
  <c r="AI79" i="3"/>
  <c r="AS78" i="3"/>
  <c r="AR78" i="3"/>
  <c r="AQ78" i="3"/>
  <c r="AP78" i="3"/>
  <c r="AO78" i="3"/>
  <c r="AN78" i="3"/>
  <c r="AM78" i="3"/>
  <c r="AL78" i="3"/>
  <c r="AK78" i="3"/>
  <c r="AJ78" i="3"/>
  <c r="AI78" i="3"/>
  <c r="AS77" i="3"/>
  <c r="AR77" i="3"/>
  <c r="AQ77" i="3"/>
  <c r="AP77" i="3"/>
  <c r="AO77" i="3"/>
  <c r="AN77" i="3"/>
  <c r="AM77" i="3"/>
  <c r="AL77" i="3"/>
  <c r="AK77" i="3"/>
  <c r="AJ77" i="3"/>
  <c r="AI77" i="3"/>
  <c r="AS76" i="3"/>
  <c r="AR76" i="3"/>
  <c r="AQ76" i="3"/>
  <c r="AP76" i="3"/>
  <c r="AO76" i="3"/>
  <c r="AN76" i="3"/>
  <c r="AM76" i="3"/>
  <c r="AL76" i="3"/>
  <c r="AK76" i="3"/>
  <c r="AJ76" i="3"/>
  <c r="AI76" i="3"/>
  <c r="AS75" i="3"/>
  <c r="AR75" i="3"/>
  <c r="AQ75" i="3"/>
  <c r="AP75" i="3"/>
  <c r="AO75" i="3"/>
  <c r="AN75" i="3"/>
  <c r="AM75" i="3"/>
  <c r="AL75" i="3"/>
  <c r="AK75" i="3"/>
  <c r="AJ75" i="3"/>
  <c r="AI75" i="3"/>
  <c r="AS74" i="3"/>
  <c r="AR74" i="3"/>
  <c r="AQ74" i="3"/>
  <c r="AP74" i="3"/>
  <c r="AO74" i="3"/>
  <c r="AN74" i="3"/>
  <c r="AM74" i="3"/>
  <c r="AL74" i="3"/>
  <c r="AK74" i="3"/>
  <c r="AJ74" i="3"/>
  <c r="AI74" i="3"/>
  <c r="AS73" i="3"/>
  <c r="AR73" i="3"/>
  <c r="AQ73" i="3"/>
  <c r="AP73" i="3"/>
  <c r="AO73" i="3"/>
  <c r="AN73" i="3"/>
  <c r="AM73" i="3"/>
  <c r="AL73" i="3"/>
  <c r="AK73" i="3"/>
  <c r="AJ73" i="3"/>
  <c r="AI73" i="3"/>
  <c r="AS72" i="3"/>
  <c r="AR72" i="3"/>
  <c r="AQ72" i="3"/>
  <c r="AP72" i="3"/>
  <c r="AO72" i="3"/>
  <c r="AN72" i="3"/>
  <c r="AM72" i="3"/>
  <c r="AL72" i="3"/>
  <c r="AK72" i="3"/>
  <c r="AJ72" i="3"/>
  <c r="AI72" i="3"/>
  <c r="AS71" i="3"/>
  <c r="AR71" i="3"/>
  <c r="AQ71" i="3"/>
  <c r="AP71" i="3"/>
  <c r="AO71" i="3"/>
  <c r="AN71" i="3"/>
  <c r="AM71" i="3"/>
  <c r="AL71" i="3"/>
  <c r="AK71" i="3"/>
  <c r="AJ71" i="3"/>
  <c r="AI71" i="3"/>
  <c r="AS70" i="3"/>
  <c r="AR70" i="3"/>
  <c r="AQ70" i="3"/>
  <c r="AP70" i="3"/>
  <c r="AO70" i="3"/>
  <c r="AN70" i="3"/>
  <c r="AM70" i="3"/>
  <c r="AL70" i="3"/>
  <c r="AK70" i="3"/>
  <c r="AJ70" i="3"/>
  <c r="AI70" i="3"/>
  <c r="AS69" i="3"/>
  <c r="AR69" i="3"/>
  <c r="AQ69" i="3"/>
  <c r="AP69" i="3"/>
  <c r="AO69" i="3"/>
  <c r="AN69" i="3"/>
  <c r="AM69" i="3"/>
  <c r="AL69" i="3"/>
  <c r="AK69" i="3"/>
  <c r="AJ69" i="3"/>
  <c r="AI69" i="3"/>
  <c r="AS68" i="3"/>
  <c r="AR68" i="3"/>
  <c r="AQ68" i="3"/>
  <c r="AP68" i="3"/>
  <c r="AO68" i="3"/>
  <c r="AN68" i="3"/>
  <c r="AM68" i="3"/>
  <c r="AL68" i="3"/>
  <c r="AK68" i="3"/>
  <c r="AJ68" i="3"/>
  <c r="AI68" i="3"/>
  <c r="AS67" i="3"/>
  <c r="AR67" i="3"/>
  <c r="AQ67" i="3"/>
  <c r="AP67" i="3"/>
  <c r="AO67" i="3"/>
  <c r="AN67" i="3"/>
  <c r="AM67" i="3"/>
  <c r="AL67" i="3"/>
  <c r="AK67" i="3"/>
  <c r="AJ67" i="3"/>
  <c r="AI67" i="3"/>
  <c r="AS66" i="3"/>
  <c r="AR66" i="3"/>
  <c r="AQ66" i="3"/>
  <c r="AP66" i="3"/>
  <c r="AO66" i="3"/>
  <c r="AN66" i="3"/>
  <c r="AM66" i="3"/>
  <c r="AL66" i="3"/>
  <c r="AK66" i="3"/>
  <c r="AJ66" i="3"/>
  <c r="AI66" i="3"/>
  <c r="AS65" i="3"/>
  <c r="AR65" i="3"/>
  <c r="AQ65" i="3"/>
  <c r="AP65" i="3"/>
  <c r="AO65" i="3"/>
  <c r="AN65" i="3"/>
  <c r="AM65" i="3"/>
  <c r="AL65" i="3"/>
  <c r="AK65" i="3"/>
  <c r="AJ65" i="3"/>
  <c r="AI65" i="3"/>
  <c r="AS64" i="3"/>
  <c r="AR64" i="3"/>
  <c r="AQ64" i="3"/>
  <c r="AP64" i="3"/>
  <c r="AO64" i="3"/>
  <c r="AN64" i="3"/>
  <c r="AM64" i="3"/>
  <c r="AL64" i="3"/>
  <c r="AK64" i="3"/>
  <c r="AJ64" i="3"/>
  <c r="AI64" i="3"/>
  <c r="AS63" i="3"/>
  <c r="AR63" i="3"/>
  <c r="AQ63" i="3"/>
  <c r="AP63" i="3"/>
  <c r="AO63" i="3"/>
  <c r="AN63" i="3"/>
  <c r="AM63" i="3"/>
  <c r="AL63" i="3"/>
  <c r="AK63" i="3"/>
  <c r="AJ63" i="3"/>
  <c r="AI63" i="3"/>
  <c r="AS62" i="3"/>
  <c r="AR62" i="3"/>
  <c r="AQ62" i="3"/>
  <c r="AP62" i="3"/>
  <c r="AO62" i="3"/>
  <c r="AN62" i="3"/>
  <c r="AM62" i="3"/>
  <c r="AL62" i="3"/>
  <c r="AK62" i="3"/>
  <c r="AJ62" i="3"/>
  <c r="AI62" i="3"/>
  <c r="AS61" i="3"/>
  <c r="AR61" i="3"/>
  <c r="AQ61" i="3"/>
  <c r="AP61" i="3"/>
  <c r="AO61" i="3"/>
  <c r="AN61" i="3"/>
  <c r="AM61" i="3"/>
  <c r="AL61" i="3"/>
  <c r="AK61" i="3"/>
  <c r="AJ61" i="3"/>
  <c r="AI61" i="3"/>
  <c r="AS60" i="3"/>
  <c r="AR60" i="3"/>
  <c r="AQ60" i="3"/>
  <c r="AP60" i="3"/>
  <c r="AO60" i="3"/>
  <c r="AN60" i="3"/>
  <c r="AM60" i="3"/>
  <c r="AL60" i="3"/>
  <c r="AK60" i="3"/>
  <c r="AJ60" i="3"/>
  <c r="AI60" i="3"/>
  <c r="AS59" i="3"/>
  <c r="AR59" i="3"/>
  <c r="AQ59" i="3"/>
  <c r="AP59" i="3"/>
  <c r="AO59" i="3"/>
  <c r="AN59" i="3"/>
  <c r="AM59" i="3"/>
  <c r="AL59" i="3"/>
  <c r="AK59" i="3"/>
  <c r="AJ59" i="3"/>
  <c r="AI59" i="3"/>
  <c r="AS58" i="3"/>
  <c r="AR58" i="3"/>
  <c r="AQ58" i="3"/>
  <c r="AP58" i="3"/>
  <c r="AO58" i="3"/>
  <c r="AN58" i="3"/>
  <c r="AM58" i="3"/>
  <c r="AL58" i="3"/>
  <c r="AK58" i="3"/>
  <c r="AJ58" i="3"/>
  <c r="AI58" i="3"/>
  <c r="AS57" i="3"/>
  <c r="AR57" i="3"/>
  <c r="AQ57" i="3"/>
  <c r="AP57" i="3"/>
  <c r="AO57" i="3"/>
  <c r="AN57" i="3"/>
  <c r="AM57" i="3"/>
  <c r="AL57" i="3"/>
  <c r="AK57" i="3"/>
  <c r="AJ57" i="3"/>
  <c r="AI57" i="3"/>
  <c r="AS56" i="3"/>
  <c r="AR56" i="3"/>
  <c r="AQ56" i="3"/>
  <c r="AP56" i="3"/>
  <c r="AO56" i="3"/>
  <c r="AN56" i="3"/>
  <c r="AM56" i="3"/>
  <c r="AL56" i="3"/>
  <c r="AK56" i="3"/>
  <c r="AJ56" i="3"/>
  <c r="AI56" i="3"/>
  <c r="AS55" i="3"/>
  <c r="AR55" i="3"/>
  <c r="AQ55" i="3"/>
  <c r="AP55" i="3"/>
  <c r="AO55" i="3"/>
  <c r="AN55" i="3"/>
  <c r="AM55" i="3"/>
  <c r="AL55" i="3"/>
  <c r="AK55" i="3"/>
  <c r="AJ55" i="3"/>
  <c r="AI55" i="3"/>
  <c r="AS54" i="3"/>
  <c r="AR54" i="3"/>
  <c r="AQ54" i="3"/>
  <c r="AP54" i="3"/>
  <c r="AO54" i="3"/>
  <c r="AN54" i="3"/>
  <c r="AM54" i="3"/>
  <c r="AL54" i="3"/>
  <c r="AK54" i="3"/>
  <c r="AJ54" i="3"/>
  <c r="AI54" i="3"/>
  <c r="AS53" i="3"/>
  <c r="AR53" i="3"/>
  <c r="AQ53" i="3"/>
  <c r="AP53" i="3"/>
  <c r="AO53" i="3"/>
  <c r="AN53" i="3"/>
  <c r="AM53" i="3"/>
  <c r="AL53" i="3"/>
  <c r="AK53" i="3"/>
  <c r="AJ53" i="3"/>
  <c r="AI53" i="3"/>
  <c r="AS52" i="3"/>
  <c r="AR52" i="3"/>
  <c r="AQ52" i="3"/>
  <c r="AP52" i="3"/>
  <c r="AO52" i="3"/>
  <c r="AN52" i="3"/>
  <c r="AM52" i="3"/>
  <c r="AL52" i="3"/>
  <c r="AK52" i="3"/>
  <c r="AJ52" i="3"/>
  <c r="AI52" i="3"/>
  <c r="AS51" i="3"/>
  <c r="AR51" i="3"/>
  <c r="AQ51" i="3"/>
  <c r="AP51" i="3"/>
  <c r="AO51" i="3"/>
  <c r="AN51" i="3"/>
  <c r="AM51" i="3"/>
  <c r="AL51" i="3"/>
  <c r="AK51" i="3"/>
  <c r="AJ51" i="3"/>
  <c r="AI51" i="3"/>
  <c r="AS50" i="3"/>
  <c r="AR50" i="3"/>
  <c r="AQ50" i="3"/>
  <c r="AP50" i="3"/>
  <c r="AO50" i="3"/>
  <c r="AN50" i="3"/>
  <c r="AM50" i="3"/>
  <c r="AL50" i="3"/>
  <c r="AK50" i="3"/>
  <c r="AJ50" i="3"/>
  <c r="AI50" i="3"/>
  <c r="AS49" i="3"/>
  <c r="AR49" i="3"/>
  <c r="AQ49" i="3"/>
  <c r="AP49" i="3"/>
  <c r="AO49" i="3"/>
  <c r="AN49" i="3"/>
  <c r="AM49" i="3"/>
  <c r="AL49" i="3"/>
  <c r="AK49" i="3"/>
  <c r="AJ49" i="3"/>
  <c r="AI49" i="3"/>
  <c r="AS48" i="3"/>
  <c r="AR48" i="3"/>
  <c r="AQ48" i="3"/>
  <c r="AP48" i="3"/>
  <c r="AO48" i="3"/>
  <c r="AN48" i="3"/>
  <c r="AM48" i="3"/>
  <c r="AL48" i="3"/>
  <c r="AK48" i="3"/>
  <c r="AJ48" i="3"/>
  <c r="AI48" i="3"/>
  <c r="AS47" i="3"/>
  <c r="AR47" i="3"/>
  <c r="AQ47" i="3"/>
  <c r="AP47" i="3"/>
  <c r="AO47" i="3"/>
  <c r="AN47" i="3"/>
  <c r="AM47" i="3"/>
  <c r="AL47" i="3"/>
  <c r="AK47" i="3"/>
  <c r="AJ47" i="3"/>
  <c r="AI47" i="3"/>
  <c r="AS46" i="3"/>
  <c r="AR46" i="3"/>
  <c r="AQ46" i="3"/>
  <c r="AP46" i="3"/>
  <c r="AO46" i="3"/>
  <c r="AN46" i="3"/>
  <c r="AM46" i="3"/>
  <c r="AL46" i="3"/>
  <c r="AK46" i="3"/>
  <c r="AJ46" i="3"/>
  <c r="AI46" i="3"/>
  <c r="AS45" i="3"/>
  <c r="AR45" i="3"/>
  <c r="AQ45" i="3"/>
  <c r="AP45" i="3"/>
  <c r="AO45" i="3"/>
  <c r="AN45" i="3"/>
  <c r="AM45" i="3"/>
  <c r="AL45" i="3"/>
  <c r="AK45" i="3"/>
  <c r="AJ45" i="3"/>
  <c r="AI45" i="3"/>
  <c r="AS44" i="3"/>
  <c r="AR44" i="3"/>
  <c r="AQ44" i="3"/>
  <c r="AP44" i="3"/>
  <c r="AO44" i="3"/>
  <c r="AN44" i="3"/>
  <c r="AM44" i="3"/>
  <c r="AL44" i="3"/>
  <c r="AK44" i="3"/>
  <c r="AJ44" i="3"/>
  <c r="AI44" i="3"/>
  <c r="AS43" i="3"/>
  <c r="AR43" i="3"/>
  <c r="AQ43" i="3"/>
  <c r="AP43" i="3"/>
  <c r="AO43" i="3"/>
  <c r="AN43" i="3"/>
  <c r="AM43" i="3"/>
  <c r="AL43" i="3"/>
  <c r="AK43" i="3"/>
  <c r="AJ43" i="3"/>
  <c r="AI43" i="3"/>
  <c r="AS42" i="3"/>
  <c r="AR42" i="3"/>
  <c r="AQ42" i="3"/>
  <c r="AP42" i="3"/>
  <c r="AO42" i="3"/>
  <c r="AN42" i="3"/>
  <c r="AM42" i="3"/>
  <c r="AL42" i="3"/>
  <c r="AK42" i="3"/>
  <c r="AJ42" i="3"/>
  <c r="AI42" i="3"/>
  <c r="AS41" i="3"/>
  <c r="AR41" i="3"/>
  <c r="AQ41" i="3"/>
  <c r="AP41" i="3"/>
  <c r="AO41" i="3"/>
  <c r="AN41" i="3"/>
  <c r="AM41" i="3"/>
  <c r="AL41" i="3"/>
  <c r="AK41" i="3"/>
  <c r="AJ41" i="3"/>
  <c r="AI41" i="3"/>
  <c r="AS40" i="3"/>
  <c r="AR40" i="3"/>
  <c r="AQ40" i="3"/>
  <c r="AP40" i="3"/>
  <c r="AO40" i="3"/>
  <c r="AN40" i="3"/>
  <c r="AM40" i="3"/>
  <c r="AL40" i="3"/>
  <c r="AK40" i="3"/>
  <c r="AJ40" i="3"/>
  <c r="AI40" i="3"/>
  <c r="AS39" i="3"/>
  <c r="AR39" i="3"/>
  <c r="AQ39" i="3"/>
  <c r="AP39" i="3"/>
  <c r="AO39" i="3"/>
  <c r="AN39" i="3"/>
  <c r="AM39" i="3"/>
  <c r="AL39" i="3"/>
  <c r="AK39" i="3"/>
  <c r="AJ39" i="3"/>
  <c r="AI39" i="3"/>
  <c r="AS38" i="3"/>
  <c r="AR38" i="3"/>
  <c r="AQ38" i="3"/>
  <c r="AP38" i="3"/>
  <c r="AO38" i="3"/>
  <c r="AN38" i="3"/>
  <c r="AM38" i="3"/>
  <c r="AL38" i="3"/>
  <c r="AK38" i="3"/>
  <c r="AJ38" i="3"/>
  <c r="AI38" i="3"/>
  <c r="AS37" i="3"/>
  <c r="AR37" i="3"/>
  <c r="AQ37" i="3"/>
  <c r="AP37" i="3"/>
  <c r="AO37" i="3"/>
  <c r="AN37" i="3"/>
  <c r="AM37" i="3"/>
  <c r="AL37" i="3"/>
  <c r="AK37" i="3"/>
  <c r="AJ37" i="3"/>
  <c r="AI37" i="3"/>
  <c r="AS36" i="3"/>
  <c r="AR36" i="3"/>
  <c r="AQ36" i="3"/>
  <c r="AP36" i="3"/>
  <c r="AO36" i="3"/>
  <c r="AN36" i="3"/>
  <c r="AM36" i="3"/>
  <c r="AL36" i="3"/>
  <c r="AK36" i="3"/>
  <c r="AJ36" i="3"/>
  <c r="AI36" i="3"/>
  <c r="AS35" i="3"/>
  <c r="AR35" i="3"/>
  <c r="AQ35" i="3"/>
  <c r="AP35" i="3"/>
  <c r="AO35" i="3"/>
  <c r="AN35" i="3"/>
  <c r="AM35" i="3"/>
  <c r="AL35" i="3"/>
  <c r="AK35" i="3"/>
  <c r="AJ35" i="3"/>
  <c r="AI35" i="3"/>
  <c r="AS34" i="3"/>
  <c r="AR34" i="3"/>
  <c r="AQ34" i="3"/>
  <c r="AP34" i="3"/>
  <c r="AO34" i="3"/>
  <c r="AN34" i="3"/>
  <c r="AM34" i="3"/>
  <c r="AL34" i="3"/>
  <c r="AK34" i="3"/>
  <c r="AJ34" i="3"/>
  <c r="AI34" i="3"/>
  <c r="AS33" i="3"/>
  <c r="AR33" i="3"/>
  <c r="AQ33" i="3"/>
  <c r="AP33" i="3"/>
  <c r="AO33" i="3"/>
  <c r="AN33" i="3"/>
  <c r="AM33" i="3"/>
  <c r="AL33" i="3"/>
  <c r="AK33" i="3"/>
  <c r="AJ33" i="3"/>
  <c r="AI33" i="3"/>
  <c r="AS32" i="3"/>
  <c r="AR32" i="3"/>
  <c r="AQ32" i="3"/>
  <c r="AP32" i="3"/>
  <c r="AO32" i="3"/>
  <c r="AN32" i="3"/>
  <c r="AM32" i="3"/>
  <c r="AL32" i="3"/>
  <c r="AK32" i="3"/>
  <c r="AJ32" i="3"/>
  <c r="AI32" i="3"/>
  <c r="AS31" i="3"/>
  <c r="AR31" i="3"/>
  <c r="AQ31" i="3"/>
  <c r="AP31" i="3"/>
  <c r="AO31" i="3"/>
  <c r="AN31" i="3"/>
  <c r="AM31" i="3"/>
  <c r="AL31" i="3"/>
  <c r="AK31" i="3"/>
  <c r="AJ31" i="3"/>
  <c r="AI31" i="3"/>
  <c r="AS30" i="3"/>
  <c r="AR30" i="3"/>
  <c r="AQ30" i="3"/>
  <c r="AP30" i="3"/>
  <c r="AO30" i="3"/>
  <c r="AN30" i="3"/>
  <c r="AM30" i="3"/>
  <c r="AL30" i="3"/>
  <c r="AK30" i="3"/>
  <c r="AJ30" i="3"/>
  <c r="AI30" i="3"/>
  <c r="AS29" i="3"/>
  <c r="AR29" i="3"/>
  <c r="AQ29" i="3"/>
  <c r="AP29" i="3"/>
  <c r="AO29" i="3"/>
  <c r="AN29" i="3"/>
  <c r="AM29" i="3"/>
  <c r="AL29" i="3"/>
  <c r="AK29" i="3"/>
  <c r="AJ29" i="3"/>
  <c r="AI29" i="3"/>
  <c r="AS28" i="3"/>
  <c r="AR28" i="3"/>
  <c r="AQ28" i="3"/>
  <c r="AP28" i="3"/>
  <c r="AO28" i="3"/>
  <c r="AN28" i="3"/>
  <c r="AM28" i="3"/>
  <c r="AL28" i="3"/>
  <c r="AK28" i="3"/>
  <c r="AJ28" i="3"/>
  <c r="AI28" i="3"/>
  <c r="AS27" i="3"/>
  <c r="AR27" i="3"/>
  <c r="AQ27" i="3"/>
  <c r="AP27" i="3"/>
  <c r="AO27" i="3"/>
  <c r="AN27" i="3"/>
  <c r="AM27" i="3"/>
  <c r="AL27" i="3"/>
  <c r="AK27" i="3"/>
  <c r="AJ27" i="3"/>
  <c r="AI27" i="3"/>
  <c r="AS26" i="3"/>
  <c r="AR26" i="3"/>
  <c r="AQ26" i="3"/>
  <c r="AP26" i="3"/>
  <c r="AO26" i="3"/>
  <c r="AN26" i="3"/>
  <c r="AM26" i="3"/>
  <c r="AL26" i="3"/>
  <c r="AK26" i="3"/>
  <c r="AJ26" i="3"/>
  <c r="AI26" i="3"/>
  <c r="AS25" i="3"/>
  <c r="AR25" i="3"/>
  <c r="AQ25" i="3"/>
  <c r="AP25" i="3"/>
  <c r="AO25" i="3"/>
  <c r="AN25" i="3"/>
  <c r="AM25" i="3"/>
  <c r="AL25" i="3"/>
  <c r="AK25" i="3"/>
  <c r="AJ25" i="3"/>
  <c r="AI25" i="3"/>
  <c r="AS24" i="3"/>
  <c r="AR24" i="3"/>
  <c r="AQ24" i="3"/>
  <c r="AP24" i="3"/>
  <c r="AO24" i="3"/>
  <c r="AN24" i="3"/>
  <c r="AM24" i="3"/>
  <c r="AL24" i="3"/>
  <c r="AK24" i="3"/>
  <c r="AJ24" i="3"/>
  <c r="AI24" i="3"/>
  <c r="AS23" i="3"/>
  <c r="AR23" i="3"/>
  <c r="AQ23" i="3"/>
  <c r="AP23" i="3"/>
  <c r="AO23" i="3"/>
  <c r="AN23" i="3"/>
  <c r="AM23" i="3"/>
  <c r="AL23" i="3"/>
  <c r="AK23" i="3"/>
  <c r="AJ23" i="3"/>
  <c r="AI23" i="3"/>
  <c r="AS22" i="3"/>
  <c r="AR22" i="3"/>
  <c r="AQ22" i="3"/>
  <c r="AP22" i="3"/>
  <c r="AO22" i="3"/>
  <c r="AN22" i="3"/>
  <c r="AM22" i="3"/>
  <c r="AL22" i="3"/>
  <c r="AK22" i="3"/>
  <c r="AJ22" i="3"/>
  <c r="AI22" i="3"/>
  <c r="AS21" i="3"/>
  <c r="AR21" i="3"/>
  <c r="AQ21" i="3"/>
  <c r="AP21" i="3"/>
  <c r="AO21" i="3"/>
  <c r="AN21" i="3"/>
  <c r="AM21" i="3"/>
  <c r="AL21" i="3"/>
  <c r="AK21" i="3"/>
  <c r="AJ21" i="3"/>
  <c r="AI21" i="3"/>
  <c r="AS20" i="3"/>
  <c r="AR20" i="3"/>
  <c r="AQ20" i="3"/>
  <c r="AP20" i="3"/>
  <c r="AO20" i="3"/>
  <c r="AN20" i="3"/>
  <c r="AM20" i="3"/>
  <c r="AL20" i="3"/>
  <c r="AK20" i="3"/>
  <c r="AJ20" i="3"/>
  <c r="AI20" i="3"/>
  <c r="AS19" i="3"/>
  <c r="AR19" i="3"/>
  <c r="AQ19" i="3"/>
  <c r="AP19" i="3"/>
  <c r="AO19" i="3"/>
  <c r="AN19" i="3"/>
  <c r="AM19" i="3"/>
  <c r="AL19" i="3"/>
  <c r="AK19" i="3"/>
  <c r="AJ19" i="3"/>
  <c r="AI19" i="3"/>
  <c r="AS18" i="3"/>
  <c r="AR18" i="3"/>
  <c r="AQ18" i="3"/>
  <c r="AP18" i="3"/>
  <c r="AO18" i="3"/>
  <c r="AN18" i="3"/>
  <c r="AM18" i="3"/>
  <c r="AL18" i="3"/>
  <c r="AK18" i="3"/>
  <c r="AJ18" i="3"/>
  <c r="AI18" i="3"/>
  <c r="AS17" i="3"/>
  <c r="AR17" i="3"/>
  <c r="AQ17" i="3"/>
  <c r="AP17" i="3"/>
  <c r="AO17" i="3"/>
  <c r="AN17" i="3"/>
  <c r="AM17" i="3"/>
  <c r="AL17" i="3"/>
  <c r="AK17" i="3"/>
  <c r="AJ17" i="3"/>
  <c r="AI17" i="3"/>
  <c r="AS16" i="3"/>
  <c r="AR16" i="3"/>
  <c r="AQ16" i="3"/>
  <c r="AP16" i="3"/>
  <c r="AO16" i="3"/>
  <c r="AN16" i="3"/>
  <c r="AM16" i="3"/>
  <c r="AL16" i="3"/>
  <c r="AK16" i="3"/>
  <c r="AJ16" i="3"/>
  <c r="AI16" i="3"/>
  <c r="AS15" i="3"/>
  <c r="AR15" i="3"/>
  <c r="AQ15" i="3"/>
  <c r="AP15" i="3"/>
  <c r="AO15" i="3"/>
  <c r="AN15" i="3"/>
  <c r="AM15" i="3"/>
  <c r="AL15" i="3"/>
  <c r="AK15" i="3"/>
  <c r="AJ15" i="3"/>
  <c r="AI15" i="3"/>
  <c r="AS14" i="3"/>
  <c r="AR14" i="3"/>
  <c r="AQ14" i="3"/>
  <c r="AP14" i="3"/>
  <c r="AO14" i="3"/>
  <c r="AN14" i="3"/>
  <c r="AM14" i="3"/>
  <c r="AL14" i="3"/>
  <c r="AK14" i="3"/>
  <c r="AJ14" i="3"/>
  <c r="AI14" i="3"/>
  <c r="AS13" i="3"/>
  <c r="AR13" i="3"/>
  <c r="AQ13" i="3"/>
  <c r="AP13" i="3"/>
  <c r="AO13" i="3"/>
  <c r="AN13" i="3"/>
  <c r="AM13" i="3"/>
  <c r="AL13" i="3"/>
  <c r="AK13" i="3"/>
  <c r="AJ13" i="3"/>
  <c r="AI13" i="3"/>
  <c r="AS12" i="3"/>
  <c r="AR12" i="3"/>
  <c r="AQ12" i="3"/>
  <c r="AP12" i="3"/>
  <c r="AO12" i="3"/>
  <c r="AN12" i="3"/>
  <c r="AM12" i="3"/>
  <c r="AL12" i="3"/>
  <c r="AK12" i="3"/>
  <c r="AJ12" i="3"/>
  <c r="AI12" i="3"/>
  <c r="AS11" i="3"/>
  <c r="AR11" i="3"/>
  <c r="AQ11" i="3"/>
  <c r="AP11" i="3"/>
  <c r="AO11" i="3"/>
  <c r="AN11" i="3"/>
  <c r="AM11" i="3"/>
  <c r="AL11" i="3"/>
  <c r="AK11" i="3"/>
  <c r="AJ11" i="3"/>
  <c r="AI11" i="3"/>
  <c r="AS10" i="3"/>
  <c r="AR10" i="3"/>
  <c r="AQ10" i="3"/>
  <c r="AP10" i="3"/>
  <c r="AO10" i="3"/>
  <c r="AN10" i="3"/>
  <c r="AM10" i="3"/>
  <c r="AL10" i="3"/>
  <c r="AK10" i="3"/>
  <c r="AJ10" i="3"/>
  <c r="AI10" i="3"/>
  <c r="AS9" i="3"/>
  <c r="AR9" i="3"/>
  <c r="AQ9" i="3"/>
  <c r="AP9" i="3"/>
  <c r="AO9" i="3"/>
  <c r="AN9" i="3"/>
  <c r="AM9" i="3"/>
  <c r="AL9" i="3"/>
  <c r="AK9" i="3"/>
  <c r="AJ9" i="3"/>
  <c r="AI9" i="3"/>
  <c r="AS8" i="3"/>
  <c r="AR8" i="3"/>
  <c r="AQ8" i="3"/>
  <c r="AP8" i="3"/>
  <c r="AO8" i="3"/>
  <c r="AN8" i="3"/>
  <c r="AM8" i="3"/>
  <c r="AL8" i="3"/>
  <c r="AK8" i="3"/>
  <c r="AJ8" i="3"/>
  <c r="AI8" i="3"/>
  <c r="AS7" i="3"/>
  <c r="AR7" i="3"/>
  <c r="AQ7" i="3"/>
  <c r="AP7" i="3"/>
  <c r="AO7" i="3"/>
  <c r="AN7" i="3"/>
  <c r="AM7" i="3"/>
  <c r="AL7" i="3"/>
  <c r="AK7" i="3"/>
  <c r="AJ7" i="3"/>
  <c r="AI7" i="3"/>
  <c r="AS6" i="3"/>
  <c r="AR6" i="3"/>
  <c r="AQ6" i="3"/>
  <c r="AP6" i="3"/>
  <c r="AO6" i="3"/>
  <c r="AN6" i="3"/>
  <c r="AM6" i="3"/>
  <c r="AL6" i="3"/>
  <c r="AK6" i="3"/>
  <c r="AJ6" i="3"/>
  <c r="AI6" i="3"/>
  <c r="AS5" i="3"/>
  <c r="AR5" i="3"/>
  <c r="AQ5" i="3"/>
  <c r="AP5" i="3"/>
  <c r="AO5" i="3"/>
  <c r="AN5" i="3"/>
  <c r="AM5" i="3"/>
  <c r="AL5" i="3"/>
  <c r="AK5" i="3"/>
  <c r="AJ5" i="3"/>
  <c r="AI5" i="3"/>
  <c r="AS4" i="3"/>
  <c r="AR4" i="3"/>
  <c r="AQ4" i="3"/>
  <c r="AP4" i="3"/>
  <c r="AO4" i="3"/>
  <c r="AN4" i="3"/>
  <c r="AM4" i="3"/>
  <c r="AL4" i="3"/>
  <c r="AK4" i="3"/>
  <c r="AJ4" i="3"/>
  <c r="AI4" i="3"/>
  <c r="AS3" i="3"/>
  <c r="AR3" i="3"/>
  <c r="AQ3" i="3"/>
  <c r="AP3" i="3"/>
  <c r="AO3" i="3"/>
  <c r="AN3" i="3"/>
  <c r="AM3" i="3"/>
  <c r="AL3" i="3"/>
  <c r="AK3" i="3"/>
  <c r="AJ3" i="3"/>
  <c r="AI3" i="3"/>
  <c r="AS2" i="3"/>
  <c r="AR2" i="3"/>
  <c r="AQ2" i="3"/>
  <c r="AP2" i="3"/>
  <c r="AO2" i="3"/>
  <c r="AN2" i="3"/>
  <c r="AM2" i="3"/>
  <c r="AL2" i="3"/>
  <c r="AK2" i="3"/>
  <c r="AJ2" i="3"/>
  <c r="AI2" i="3"/>
  <c r="AS520" i="2"/>
  <c r="AR520" i="2"/>
  <c r="AQ520" i="2"/>
  <c r="AP520" i="2"/>
  <c r="AO520" i="2"/>
  <c r="AN520" i="2"/>
  <c r="AM520" i="2"/>
  <c r="AL520" i="2"/>
  <c r="AK520" i="2"/>
  <c r="AJ520" i="2"/>
  <c r="AI520" i="2"/>
  <c r="AS519" i="2"/>
  <c r="AR519" i="2"/>
  <c r="AQ519" i="2"/>
  <c r="AP519" i="2"/>
  <c r="AO519" i="2"/>
  <c r="AN519" i="2"/>
  <c r="AM519" i="2"/>
  <c r="AL519" i="2"/>
  <c r="AK519" i="2"/>
  <c r="AJ519" i="2"/>
  <c r="AI519" i="2"/>
  <c r="AS518" i="2"/>
  <c r="AR518" i="2"/>
  <c r="AQ518" i="2"/>
  <c r="AP518" i="2"/>
  <c r="AO518" i="2"/>
  <c r="AN518" i="2"/>
  <c r="AM518" i="2"/>
  <c r="AL518" i="2"/>
  <c r="AK518" i="2"/>
  <c r="AJ518" i="2"/>
  <c r="AI518" i="2"/>
  <c r="AS517" i="2"/>
  <c r="AR517" i="2"/>
  <c r="AQ517" i="2"/>
  <c r="AP517" i="2"/>
  <c r="AO517" i="2"/>
  <c r="AN517" i="2"/>
  <c r="AM517" i="2"/>
  <c r="AL517" i="2"/>
  <c r="AK517" i="2"/>
  <c r="AJ517" i="2"/>
  <c r="AI517" i="2"/>
  <c r="AS516" i="2"/>
  <c r="AR516" i="2"/>
  <c r="AQ516" i="2"/>
  <c r="AP516" i="2"/>
  <c r="AO516" i="2"/>
  <c r="AN516" i="2"/>
  <c r="AM516" i="2"/>
  <c r="AL516" i="2"/>
  <c r="AK516" i="2"/>
  <c r="AJ516" i="2"/>
  <c r="AI516" i="2"/>
  <c r="AS515" i="2"/>
  <c r="AR515" i="2"/>
  <c r="AQ515" i="2"/>
  <c r="AP515" i="2"/>
  <c r="AO515" i="2"/>
  <c r="AN515" i="2"/>
  <c r="AM515" i="2"/>
  <c r="AL515" i="2"/>
  <c r="AK515" i="2"/>
  <c r="AJ515" i="2"/>
  <c r="AI515" i="2"/>
  <c r="AS514" i="2"/>
  <c r="AR514" i="2"/>
  <c r="AQ514" i="2"/>
  <c r="AP514" i="2"/>
  <c r="AO514" i="2"/>
  <c r="AN514" i="2"/>
  <c r="AM514" i="2"/>
  <c r="AL514" i="2"/>
  <c r="AK514" i="2"/>
  <c r="AJ514" i="2"/>
  <c r="AI514" i="2"/>
  <c r="AS513" i="2"/>
  <c r="AR513" i="2"/>
  <c r="AQ513" i="2"/>
  <c r="AP513" i="2"/>
  <c r="AO513" i="2"/>
  <c r="AN513" i="2"/>
  <c r="AM513" i="2"/>
  <c r="AL513" i="2"/>
  <c r="AK513" i="2"/>
  <c r="AJ513" i="2"/>
  <c r="AI513" i="2"/>
  <c r="AS512" i="2"/>
  <c r="AR512" i="2"/>
  <c r="AQ512" i="2"/>
  <c r="AP512" i="2"/>
  <c r="AO512" i="2"/>
  <c r="AN512" i="2"/>
  <c r="AM512" i="2"/>
  <c r="AL512" i="2"/>
  <c r="AK512" i="2"/>
  <c r="AJ512" i="2"/>
  <c r="AI512" i="2"/>
  <c r="AS511" i="2"/>
  <c r="AR511" i="2"/>
  <c r="AQ511" i="2"/>
  <c r="AP511" i="2"/>
  <c r="AO511" i="2"/>
  <c r="AN511" i="2"/>
  <c r="AM511" i="2"/>
  <c r="AL511" i="2"/>
  <c r="AK511" i="2"/>
  <c r="AJ511" i="2"/>
  <c r="AI511" i="2"/>
  <c r="AS510" i="2"/>
  <c r="AR510" i="2"/>
  <c r="AQ510" i="2"/>
  <c r="AP510" i="2"/>
  <c r="AO510" i="2"/>
  <c r="AN510" i="2"/>
  <c r="AM510" i="2"/>
  <c r="AL510" i="2"/>
  <c r="AK510" i="2"/>
  <c r="AJ510" i="2"/>
  <c r="AI510" i="2"/>
  <c r="AS509" i="2"/>
  <c r="AR509" i="2"/>
  <c r="AQ509" i="2"/>
  <c r="AP509" i="2"/>
  <c r="AO509" i="2"/>
  <c r="AN509" i="2"/>
  <c r="AM509" i="2"/>
  <c r="AL509" i="2"/>
  <c r="AK509" i="2"/>
  <c r="AJ509" i="2"/>
  <c r="AI509" i="2"/>
  <c r="AS508" i="2"/>
  <c r="AR508" i="2"/>
  <c r="AQ508" i="2"/>
  <c r="AP508" i="2"/>
  <c r="AO508" i="2"/>
  <c r="AN508" i="2"/>
  <c r="AM508" i="2"/>
  <c r="AL508" i="2"/>
  <c r="AK508" i="2"/>
  <c r="AJ508" i="2"/>
  <c r="AI508" i="2"/>
  <c r="AS507" i="2"/>
  <c r="AR507" i="2"/>
  <c r="AQ507" i="2"/>
  <c r="AP507" i="2"/>
  <c r="AO507" i="2"/>
  <c r="AN507" i="2"/>
  <c r="AM507" i="2"/>
  <c r="AL507" i="2"/>
  <c r="AK507" i="2"/>
  <c r="AJ507" i="2"/>
  <c r="AI507" i="2"/>
  <c r="AS506" i="2"/>
  <c r="AR506" i="2"/>
  <c r="AQ506" i="2"/>
  <c r="AP506" i="2"/>
  <c r="AO506" i="2"/>
  <c r="AN506" i="2"/>
  <c r="AM506" i="2"/>
  <c r="AL506" i="2"/>
  <c r="AK506" i="2"/>
  <c r="AJ506" i="2"/>
  <c r="AI506" i="2"/>
  <c r="AS505" i="2"/>
  <c r="AR505" i="2"/>
  <c r="AQ505" i="2"/>
  <c r="AP505" i="2"/>
  <c r="AO505" i="2"/>
  <c r="AN505" i="2"/>
  <c r="AM505" i="2"/>
  <c r="AL505" i="2"/>
  <c r="AK505" i="2"/>
  <c r="AJ505" i="2"/>
  <c r="AI505" i="2"/>
  <c r="AS504" i="2"/>
  <c r="AR504" i="2"/>
  <c r="AQ504" i="2"/>
  <c r="AP504" i="2"/>
  <c r="AO504" i="2"/>
  <c r="AN504" i="2"/>
  <c r="AM504" i="2"/>
  <c r="AL504" i="2"/>
  <c r="AK504" i="2"/>
  <c r="AJ504" i="2"/>
  <c r="AI504" i="2"/>
  <c r="AS503" i="2"/>
  <c r="AR503" i="2"/>
  <c r="AQ503" i="2"/>
  <c r="AP503" i="2"/>
  <c r="AO503" i="2"/>
  <c r="AN503" i="2"/>
  <c r="AM503" i="2"/>
  <c r="AL503" i="2"/>
  <c r="AK503" i="2"/>
  <c r="AJ503" i="2"/>
  <c r="AI503" i="2"/>
  <c r="AS502" i="2"/>
  <c r="AR502" i="2"/>
  <c r="AQ502" i="2"/>
  <c r="AP502" i="2"/>
  <c r="AO502" i="2"/>
  <c r="AN502" i="2"/>
  <c r="AM502" i="2"/>
  <c r="AL502" i="2"/>
  <c r="AK502" i="2"/>
  <c r="AJ502" i="2"/>
  <c r="AI502" i="2"/>
  <c r="AS501" i="2"/>
  <c r="AR501" i="2"/>
  <c r="AQ501" i="2"/>
  <c r="AP501" i="2"/>
  <c r="AO501" i="2"/>
  <c r="AN501" i="2"/>
  <c r="AM501" i="2"/>
  <c r="AL501" i="2"/>
  <c r="AK501" i="2"/>
  <c r="AJ501" i="2"/>
  <c r="AI501" i="2"/>
  <c r="AS500" i="2"/>
  <c r="AR500" i="2"/>
  <c r="AQ500" i="2"/>
  <c r="AP500" i="2"/>
  <c r="AO500" i="2"/>
  <c r="AN500" i="2"/>
  <c r="AM500" i="2"/>
  <c r="AL500" i="2"/>
  <c r="AK500" i="2"/>
  <c r="AJ500" i="2"/>
  <c r="AI500" i="2"/>
  <c r="AS499" i="2"/>
  <c r="AR499" i="2"/>
  <c r="AQ499" i="2"/>
  <c r="AP499" i="2"/>
  <c r="AO499" i="2"/>
  <c r="AN499" i="2"/>
  <c r="AM499" i="2"/>
  <c r="AL499" i="2"/>
  <c r="AK499" i="2"/>
  <c r="AJ499" i="2"/>
  <c r="AI499" i="2"/>
  <c r="AS498" i="2"/>
  <c r="AR498" i="2"/>
  <c r="AQ498" i="2"/>
  <c r="AP498" i="2"/>
  <c r="AO498" i="2"/>
  <c r="AN498" i="2"/>
  <c r="AM498" i="2"/>
  <c r="AL498" i="2"/>
  <c r="AK498" i="2"/>
  <c r="AJ498" i="2"/>
  <c r="AI498" i="2"/>
  <c r="AS497" i="2"/>
  <c r="AR497" i="2"/>
  <c r="AQ497" i="2"/>
  <c r="AP497" i="2"/>
  <c r="AO497" i="2"/>
  <c r="AN497" i="2"/>
  <c r="AM497" i="2"/>
  <c r="AL497" i="2"/>
  <c r="AK497" i="2"/>
  <c r="AJ497" i="2"/>
  <c r="AI497" i="2"/>
  <c r="AS496" i="2"/>
  <c r="AR496" i="2"/>
  <c r="AQ496" i="2"/>
  <c r="AP496" i="2"/>
  <c r="AO496" i="2"/>
  <c r="AN496" i="2"/>
  <c r="AM496" i="2"/>
  <c r="AL496" i="2"/>
  <c r="AK496" i="2"/>
  <c r="AJ496" i="2"/>
  <c r="AI496" i="2"/>
  <c r="AS495" i="2"/>
  <c r="AR495" i="2"/>
  <c r="AQ495" i="2"/>
  <c r="AP495" i="2"/>
  <c r="AO495" i="2"/>
  <c r="AN495" i="2"/>
  <c r="AM495" i="2"/>
  <c r="AL495" i="2"/>
  <c r="AK495" i="2"/>
  <c r="AJ495" i="2"/>
  <c r="AI495" i="2"/>
  <c r="AS494" i="2"/>
  <c r="AR494" i="2"/>
  <c r="AQ494" i="2"/>
  <c r="AP494" i="2"/>
  <c r="AO494" i="2"/>
  <c r="AN494" i="2"/>
  <c r="AM494" i="2"/>
  <c r="AL494" i="2"/>
  <c r="AK494" i="2"/>
  <c r="AJ494" i="2"/>
  <c r="AI494" i="2"/>
  <c r="AS493" i="2"/>
  <c r="AR493" i="2"/>
  <c r="AQ493" i="2"/>
  <c r="AP493" i="2"/>
  <c r="AO493" i="2"/>
  <c r="AN493" i="2"/>
  <c r="AM493" i="2"/>
  <c r="AL493" i="2"/>
  <c r="AK493" i="2"/>
  <c r="AJ493" i="2"/>
  <c r="AI493" i="2"/>
  <c r="AS492" i="2"/>
  <c r="AR492" i="2"/>
  <c r="AQ492" i="2"/>
  <c r="AP492" i="2"/>
  <c r="AO492" i="2"/>
  <c r="AN492" i="2"/>
  <c r="AM492" i="2"/>
  <c r="AL492" i="2"/>
  <c r="AK492" i="2"/>
  <c r="AJ492" i="2"/>
  <c r="AI492" i="2"/>
  <c r="AS491" i="2"/>
  <c r="AR491" i="2"/>
  <c r="AQ491" i="2"/>
  <c r="AP491" i="2"/>
  <c r="AO491" i="2"/>
  <c r="AN491" i="2"/>
  <c r="AM491" i="2"/>
  <c r="AL491" i="2"/>
  <c r="AK491" i="2"/>
  <c r="AJ491" i="2"/>
  <c r="AI491" i="2"/>
  <c r="AS490" i="2"/>
  <c r="AR490" i="2"/>
  <c r="AQ490" i="2"/>
  <c r="AP490" i="2"/>
  <c r="AO490" i="2"/>
  <c r="AN490" i="2"/>
  <c r="AM490" i="2"/>
  <c r="AL490" i="2"/>
  <c r="AK490" i="2"/>
  <c r="AJ490" i="2"/>
  <c r="AI490" i="2"/>
  <c r="AS489" i="2"/>
  <c r="AR489" i="2"/>
  <c r="AQ489" i="2"/>
  <c r="AP489" i="2"/>
  <c r="AO489" i="2"/>
  <c r="AN489" i="2"/>
  <c r="AM489" i="2"/>
  <c r="AL489" i="2"/>
  <c r="AK489" i="2"/>
  <c r="AJ489" i="2"/>
  <c r="AI489" i="2"/>
  <c r="AS488" i="2"/>
  <c r="AR488" i="2"/>
  <c r="AQ488" i="2"/>
  <c r="AP488" i="2"/>
  <c r="AO488" i="2"/>
  <c r="AN488" i="2"/>
  <c r="AM488" i="2"/>
  <c r="AL488" i="2"/>
  <c r="AK488" i="2"/>
  <c r="AJ488" i="2"/>
  <c r="AI488" i="2"/>
  <c r="AS487" i="2"/>
  <c r="AR487" i="2"/>
  <c r="AQ487" i="2"/>
  <c r="AP487" i="2"/>
  <c r="AO487" i="2"/>
  <c r="AN487" i="2"/>
  <c r="AM487" i="2"/>
  <c r="AL487" i="2"/>
  <c r="AK487" i="2"/>
  <c r="AJ487" i="2"/>
  <c r="AI487" i="2"/>
  <c r="AS486" i="2"/>
  <c r="AR486" i="2"/>
  <c r="AQ486" i="2"/>
  <c r="AP486" i="2"/>
  <c r="AO486" i="2"/>
  <c r="AN486" i="2"/>
  <c r="AM486" i="2"/>
  <c r="AL486" i="2"/>
  <c r="AK486" i="2"/>
  <c r="AJ486" i="2"/>
  <c r="AI486" i="2"/>
  <c r="AS485" i="2"/>
  <c r="AR485" i="2"/>
  <c r="AQ485" i="2"/>
  <c r="AP485" i="2"/>
  <c r="AO485" i="2"/>
  <c r="AN485" i="2"/>
  <c r="AM485" i="2"/>
  <c r="AL485" i="2"/>
  <c r="AK485" i="2"/>
  <c r="AJ485" i="2"/>
  <c r="AI485" i="2"/>
  <c r="AS484" i="2"/>
  <c r="AR484" i="2"/>
  <c r="AQ484" i="2"/>
  <c r="AP484" i="2"/>
  <c r="AO484" i="2"/>
  <c r="AN484" i="2"/>
  <c r="AM484" i="2"/>
  <c r="AL484" i="2"/>
  <c r="AK484" i="2"/>
  <c r="AJ484" i="2"/>
  <c r="AI484" i="2"/>
  <c r="AS483" i="2"/>
  <c r="AR483" i="2"/>
  <c r="AQ483" i="2"/>
  <c r="AP483" i="2"/>
  <c r="AO483" i="2"/>
  <c r="AN483" i="2"/>
  <c r="AM483" i="2"/>
  <c r="AL483" i="2"/>
  <c r="AK483" i="2"/>
  <c r="AJ483" i="2"/>
  <c r="AI483" i="2"/>
  <c r="AS482" i="2"/>
  <c r="AR482" i="2"/>
  <c r="AQ482" i="2"/>
  <c r="AP482" i="2"/>
  <c r="AO482" i="2"/>
  <c r="AN482" i="2"/>
  <c r="AM482" i="2"/>
  <c r="AL482" i="2"/>
  <c r="AK482" i="2"/>
  <c r="AJ482" i="2"/>
  <c r="AI482" i="2"/>
  <c r="AS481" i="2"/>
  <c r="AR481" i="2"/>
  <c r="AQ481" i="2"/>
  <c r="AP481" i="2"/>
  <c r="AO481" i="2"/>
  <c r="AN481" i="2"/>
  <c r="AM481" i="2"/>
  <c r="AL481" i="2"/>
  <c r="AK481" i="2"/>
  <c r="AJ481" i="2"/>
  <c r="AI481" i="2"/>
  <c r="AS480" i="2"/>
  <c r="AR480" i="2"/>
  <c r="AQ480" i="2"/>
  <c r="AP480" i="2"/>
  <c r="AO480" i="2"/>
  <c r="AN480" i="2"/>
  <c r="AM480" i="2"/>
  <c r="AL480" i="2"/>
  <c r="AK480" i="2"/>
  <c r="AJ480" i="2"/>
  <c r="AI480" i="2"/>
  <c r="AS479" i="2"/>
  <c r="AR479" i="2"/>
  <c r="AQ479" i="2"/>
  <c r="AP479" i="2"/>
  <c r="AO479" i="2"/>
  <c r="AN479" i="2"/>
  <c r="AM479" i="2"/>
  <c r="AL479" i="2"/>
  <c r="AK479" i="2"/>
  <c r="AJ479" i="2"/>
  <c r="AI479" i="2"/>
  <c r="AS478" i="2"/>
  <c r="AR478" i="2"/>
  <c r="AQ478" i="2"/>
  <c r="AP478" i="2"/>
  <c r="AO478" i="2"/>
  <c r="AN478" i="2"/>
  <c r="AM478" i="2"/>
  <c r="AL478" i="2"/>
  <c r="AK478" i="2"/>
  <c r="AJ478" i="2"/>
  <c r="AI478" i="2"/>
  <c r="AS477" i="2"/>
  <c r="AR477" i="2"/>
  <c r="AQ477" i="2"/>
  <c r="AP477" i="2"/>
  <c r="AO477" i="2"/>
  <c r="AN477" i="2"/>
  <c r="AM477" i="2"/>
  <c r="AL477" i="2"/>
  <c r="AK477" i="2"/>
  <c r="AJ477" i="2"/>
  <c r="AI477" i="2"/>
  <c r="AS476" i="2"/>
  <c r="AR476" i="2"/>
  <c r="AQ476" i="2"/>
  <c r="AP476" i="2"/>
  <c r="AO476" i="2"/>
  <c r="AN476" i="2"/>
  <c r="AM476" i="2"/>
  <c r="AL476" i="2"/>
  <c r="AK476" i="2"/>
  <c r="AJ476" i="2"/>
  <c r="AI476" i="2"/>
  <c r="AS475" i="2"/>
  <c r="AR475" i="2"/>
  <c r="AQ475" i="2"/>
  <c r="AP475" i="2"/>
  <c r="AO475" i="2"/>
  <c r="AN475" i="2"/>
  <c r="AM475" i="2"/>
  <c r="AL475" i="2"/>
  <c r="AK475" i="2"/>
  <c r="AJ475" i="2"/>
  <c r="AI475" i="2"/>
  <c r="AS474" i="2"/>
  <c r="AR474" i="2"/>
  <c r="AQ474" i="2"/>
  <c r="AP474" i="2"/>
  <c r="AO474" i="2"/>
  <c r="AN474" i="2"/>
  <c r="AM474" i="2"/>
  <c r="AL474" i="2"/>
  <c r="AK474" i="2"/>
  <c r="AJ474" i="2"/>
  <c r="AI474" i="2"/>
  <c r="AS473" i="2"/>
  <c r="AR473" i="2"/>
  <c r="AQ473" i="2"/>
  <c r="AP473" i="2"/>
  <c r="AO473" i="2"/>
  <c r="AN473" i="2"/>
  <c r="AM473" i="2"/>
  <c r="AL473" i="2"/>
  <c r="AK473" i="2"/>
  <c r="AJ473" i="2"/>
  <c r="AI473" i="2"/>
  <c r="AS472" i="2"/>
  <c r="AR472" i="2"/>
  <c r="AQ472" i="2"/>
  <c r="AP472" i="2"/>
  <c r="AO472" i="2"/>
  <c r="AN472" i="2"/>
  <c r="AM472" i="2"/>
  <c r="AL472" i="2"/>
  <c r="AK472" i="2"/>
  <c r="AJ472" i="2"/>
  <c r="AI472" i="2"/>
  <c r="AS471" i="2"/>
  <c r="AR471" i="2"/>
  <c r="AQ471" i="2"/>
  <c r="AP471" i="2"/>
  <c r="AO471" i="2"/>
  <c r="AN471" i="2"/>
  <c r="AM471" i="2"/>
  <c r="AL471" i="2"/>
  <c r="AK471" i="2"/>
  <c r="AJ471" i="2"/>
  <c r="AI471" i="2"/>
  <c r="AS470" i="2"/>
  <c r="AR470" i="2"/>
  <c r="AQ470" i="2"/>
  <c r="AP470" i="2"/>
  <c r="AO470" i="2"/>
  <c r="AN470" i="2"/>
  <c r="AM470" i="2"/>
  <c r="AL470" i="2"/>
  <c r="AK470" i="2"/>
  <c r="AJ470" i="2"/>
  <c r="AI470" i="2"/>
  <c r="AS469" i="2"/>
  <c r="AR469" i="2"/>
  <c r="AQ469" i="2"/>
  <c r="AP469" i="2"/>
  <c r="AO469" i="2"/>
  <c r="AN469" i="2"/>
  <c r="AM469" i="2"/>
  <c r="AL469" i="2"/>
  <c r="AK469" i="2"/>
  <c r="AJ469" i="2"/>
  <c r="AI469" i="2"/>
  <c r="AS468" i="2"/>
  <c r="AR468" i="2"/>
  <c r="AQ468" i="2"/>
  <c r="AP468" i="2"/>
  <c r="AO468" i="2"/>
  <c r="AN468" i="2"/>
  <c r="AM468" i="2"/>
  <c r="AL468" i="2"/>
  <c r="AK468" i="2"/>
  <c r="AJ468" i="2"/>
  <c r="AI468" i="2"/>
  <c r="AS467" i="2"/>
  <c r="AR467" i="2"/>
  <c r="AQ467" i="2"/>
  <c r="AP467" i="2"/>
  <c r="AO467" i="2"/>
  <c r="AN467" i="2"/>
  <c r="AM467" i="2"/>
  <c r="AL467" i="2"/>
  <c r="AK467" i="2"/>
  <c r="AJ467" i="2"/>
  <c r="AI467" i="2"/>
  <c r="AS466" i="2"/>
  <c r="AR466" i="2"/>
  <c r="AQ466" i="2"/>
  <c r="AP466" i="2"/>
  <c r="AO466" i="2"/>
  <c r="AN466" i="2"/>
  <c r="AM466" i="2"/>
  <c r="AL466" i="2"/>
  <c r="AK466" i="2"/>
  <c r="AJ466" i="2"/>
  <c r="AI466" i="2"/>
  <c r="AS465" i="2"/>
  <c r="AR465" i="2"/>
  <c r="AQ465" i="2"/>
  <c r="AP465" i="2"/>
  <c r="AO465" i="2"/>
  <c r="AN465" i="2"/>
  <c r="AM465" i="2"/>
  <c r="AL465" i="2"/>
  <c r="AK465" i="2"/>
  <c r="AJ465" i="2"/>
  <c r="AI465" i="2"/>
  <c r="AS464" i="2"/>
  <c r="AR464" i="2"/>
  <c r="AQ464" i="2"/>
  <c r="AP464" i="2"/>
  <c r="AO464" i="2"/>
  <c r="AN464" i="2"/>
  <c r="AM464" i="2"/>
  <c r="AL464" i="2"/>
  <c r="AK464" i="2"/>
  <c r="AJ464" i="2"/>
  <c r="AI464" i="2"/>
  <c r="AS463" i="2"/>
  <c r="AR463" i="2"/>
  <c r="AQ463" i="2"/>
  <c r="AP463" i="2"/>
  <c r="AO463" i="2"/>
  <c r="AN463" i="2"/>
  <c r="AM463" i="2"/>
  <c r="AL463" i="2"/>
  <c r="AK463" i="2"/>
  <c r="AJ463" i="2"/>
  <c r="AI463" i="2"/>
  <c r="AS462" i="2"/>
  <c r="AR462" i="2"/>
  <c r="AQ462" i="2"/>
  <c r="AP462" i="2"/>
  <c r="AO462" i="2"/>
  <c r="AN462" i="2"/>
  <c r="AM462" i="2"/>
  <c r="AL462" i="2"/>
  <c r="AK462" i="2"/>
  <c r="AJ462" i="2"/>
  <c r="AI462" i="2"/>
  <c r="AS461" i="2"/>
  <c r="AR461" i="2"/>
  <c r="AQ461" i="2"/>
  <c r="AP461" i="2"/>
  <c r="AO461" i="2"/>
  <c r="AN461" i="2"/>
  <c r="AM461" i="2"/>
  <c r="AL461" i="2"/>
  <c r="AK461" i="2"/>
  <c r="AJ461" i="2"/>
  <c r="AI461" i="2"/>
  <c r="AS460" i="2"/>
  <c r="AR460" i="2"/>
  <c r="AQ460" i="2"/>
  <c r="AP460" i="2"/>
  <c r="AO460" i="2"/>
  <c r="AN460" i="2"/>
  <c r="AM460" i="2"/>
  <c r="AL460" i="2"/>
  <c r="AK460" i="2"/>
  <c r="AJ460" i="2"/>
  <c r="AI460" i="2"/>
  <c r="AS459" i="2"/>
  <c r="AR459" i="2"/>
  <c r="AQ459" i="2"/>
  <c r="AP459" i="2"/>
  <c r="AO459" i="2"/>
  <c r="AN459" i="2"/>
  <c r="AM459" i="2"/>
  <c r="AL459" i="2"/>
  <c r="AK459" i="2"/>
  <c r="AJ459" i="2"/>
  <c r="AI459" i="2"/>
  <c r="AS458" i="2"/>
  <c r="AR458" i="2"/>
  <c r="AQ458" i="2"/>
  <c r="AP458" i="2"/>
  <c r="AO458" i="2"/>
  <c r="AN458" i="2"/>
  <c r="AM458" i="2"/>
  <c r="AL458" i="2"/>
  <c r="AK458" i="2"/>
  <c r="AJ458" i="2"/>
  <c r="AI458" i="2"/>
  <c r="AS457" i="2"/>
  <c r="AR457" i="2"/>
  <c r="AQ457" i="2"/>
  <c r="AP457" i="2"/>
  <c r="AO457" i="2"/>
  <c r="AN457" i="2"/>
  <c r="AM457" i="2"/>
  <c r="AL457" i="2"/>
  <c r="AK457" i="2"/>
  <c r="AJ457" i="2"/>
  <c r="AI457" i="2"/>
  <c r="AS456" i="2"/>
  <c r="AR456" i="2"/>
  <c r="AQ456" i="2"/>
  <c r="AP456" i="2"/>
  <c r="AO456" i="2"/>
  <c r="AN456" i="2"/>
  <c r="AM456" i="2"/>
  <c r="AL456" i="2"/>
  <c r="AK456" i="2"/>
  <c r="AJ456" i="2"/>
  <c r="AI456" i="2"/>
  <c r="AS455" i="2"/>
  <c r="AR455" i="2"/>
  <c r="AQ455" i="2"/>
  <c r="AP455" i="2"/>
  <c r="AO455" i="2"/>
  <c r="AN455" i="2"/>
  <c r="AM455" i="2"/>
  <c r="AL455" i="2"/>
  <c r="AK455" i="2"/>
  <c r="AJ455" i="2"/>
  <c r="AI455" i="2"/>
  <c r="AS454" i="2"/>
  <c r="AR454" i="2"/>
  <c r="AQ454" i="2"/>
  <c r="AP454" i="2"/>
  <c r="AO454" i="2"/>
  <c r="AN454" i="2"/>
  <c r="AM454" i="2"/>
  <c r="AL454" i="2"/>
  <c r="AK454" i="2"/>
  <c r="AJ454" i="2"/>
  <c r="AI454" i="2"/>
  <c r="AS453" i="2"/>
  <c r="AR453" i="2"/>
  <c r="AQ453" i="2"/>
  <c r="AP453" i="2"/>
  <c r="AO453" i="2"/>
  <c r="AN453" i="2"/>
  <c r="AM453" i="2"/>
  <c r="AL453" i="2"/>
  <c r="AK453" i="2"/>
  <c r="AJ453" i="2"/>
  <c r="AI453" i="2"/>
  <c r="AS452" i="2"/>
  <c r="AR452" i="2"/>
  <c r="AQ452" i="2"/>
  <c r="AP452" i="2"/>
  <c r="AO452" i="2"/>
  <c r="AN452" i="2"/>
  <c r="AM452" i="2"/>
  <c r="AL452" i="2"/>
  <c r="AK452" i="2"/>
  <c r="AJ452" i="2"/>
  <c r="AI452" i="2"/>
  <c r="AS451" i="2"/>
  <c r="AR451" i="2"/>
  <c r="AQ451" i="2"/>
  <c r="AP451" i="2"/>
  <c r="AO451" i="2"/>
  <c r="AN451" i="2"/>
  <c r="AM451" i="2"/>
  <c r="AL451" i="2"/>
  <c r="AK451" i="2"/>
  <c r="AJ451" i="2"/>
  <c r="AI451" i="2"/>
  <c r="AS450" i="2"/>
  <c r="AR450" i="2"/>
  <c r="AQ450" i="2"/>
  <c r="AP450" i="2"/>
  <c r="AO450" i="2"/>
  <c r="AN450" i="2"/>
  <c r="AM450" i="2"/>
  <c r="AL450" i="2"/>
  <c r="AK450" i="2"/>
  <c r="AJ450" i="2"/>
  <c r="AI450" i="2"/>
  <c r="AS449" i="2"/>
  <c r="AR449" i="2"/>
  <c r="AQ449" i="2"/>
  <c r="AP449" i="2"/>
  <c r="AO449" i="2"/>
  <c r="AN449" i="2"/>
  <c r="AM449" i="2"/>
  <c r="AL449" i="2"/>
  <c r="AK449" i="2"/>
  <c r="AJ449" i="2"/>
  <c r="AI449" i="2"/>
  <c r="AS448" i="2"/>
  <c r="AR448" i="2"/>
  <c r="AQ448" i="2"/>
  <c r="AP448" i="2"/>
  <c r="AO448" i="2"/>
  <c r="AN448" i="2"/>
  <c r="AM448" i="2"/>
  <c r="AL448" i="2"/>
  <c r="AK448" i="2"/>
  <c r="AJ448" i="2"/>
  <c r="AI448" i="2"/>
  <c r="AS447" i="2"/>
  <c r="AR447" i="2"/>
  <c r="AQ447" i="2"/>
  <c r="AP447" i="2"/>
  <c r="AO447" i="2"/>
  <c r="AN447" i="2"/>
  <c r="AM447" i="2"/>
  <c r="AL447" i="2"/>
  <c r="AK447" i="2"/>
  <c r="AJ447" i="2"/>
  <c r="AI447" i="2"/>
  <c r="AS446" i="2"/>
  <c r="AR446" i="2"/>
  <c r="AQ446" i="2"/>
  <c r="AP446" i="2"/>
  <c r="AO446" i="2"/>
  <c r="AN446" i="2"/>
  <c r="AM446" i="2"/>
  <c r="AL446" i="2"/>
  <c r="AK446" i="2"/>
  <c r="AJ446" i="2"/>
  <c r="AI446" i="2"/>
  <c r="AS445" i="2"/>
  <c r="AR445" i="2"/>
  <c r="AQ445" i="2"/>
  <c r="AP445" i="2"/>
  <c r="AO445" i="2"/>
  <c r="AN445" i="2"/>
  <c r="AM445" i="2"/>
  <c r="AL445" i="2"/>
  <c r="AK445" i="2"/>
  <c r="AJ445" i="2"/>
  <c r="AI445" i="2"/>
  <c r="AS444" i="2"/>
  <c r="AR444" i="2"/>
  <c r="AQ444" i="2"/>
  <c r="AP444" i="2"/>
  <c r="AO444" i="2"/>
  <c r="AN444" i="2"/>
  <c r="AM444" i="2"/>
  <c r="AL444" i="2"/>
  <c r="AK444" i="2"/>
  <c r="AJ444" i="2"/>
  <c r="AI444" i="2"/>
  <c r="AS443" i="2"/>
  <c r="AR443" i="2"/>
  <c r="AQ443" i="2"/>
  <c r="AP443" i="2"/>
  <c r="AO443" i="2"/>
  <c r="AN443" i="2"/>
  <c r="AM443" i="2"/>
  <c r="AL443" i="2"/>
  <c r="AK443" i="2"/>
  <c r="AJ443" i="2"/>
  <c r="AI443" i="2"/>
  <c r="AS442" i="2"/>
  <c r="AR442" i="2"/>
  <c r="AQ442" i="2"/>
  <c r="AP442" i="2"/>
  <c r="AO442" i="2"/>
  <c r="AN442" i="2"/>
  <c r="AM442" i="2"/>
  <c r="AL442" i="2"/>
  <c r="AK442" i="2"/>
  <c r="AJ442" i="2"/>
  <c r="AI442" i="2"/>
  <c r="AS441" i="2"/>
  <c r="AR441" i="2"/>
  <c r="AQ441" i="2"/>
  <c r="AP441" i="2"/>
  <c r="AO441" i="2"/>
  <c r="AN441" i="2"/>
  <c r="AM441" i="2"/>
  <c r="AL441" i="2"/>
  <c r="AK441" i="2"/>
  <c r="AJ441" i="2"/>
  <c r="AI441" i="2"/>
  <c r="AS440" i="2"/>
  <c r="AR440" i="2"/>
  <c r="AQ440" i="2"/>
  <c r="AP440" i="2"/>
  <c r="AO440" i="2"/>
  <c r="AN440" i="2"/>
  <c r="AM440" i="2"/>
  <c r="AL440" i="2"/>
  <c r="AK440" i="2"/>
  <c r="AJ440" i="2"/>
  <c r="AI440" i="2"/>
  <c r="AS439" i="2"/>
  <c r="AR439" i="2"/>
  <c r="AQ439" i="2"/>
  <c r="AP439" i="2"/>
  <c r="AO439" i="2"/>
  <c r="AN439" i="2"/>
  <c r="AM439" i="2"/>
  <c r="AL439" i="2"/>
  <c r="AK439" i="2"/>
  <c r="AJ439" i="2"/>
  <c r="AI439" i="2"/>
  <c r="AS438" i="2"/>
  <c r="AR438" i="2"/>
  <c r="AQ438" i="2"/>
  <c r="AP438" i="2"/>
  <c r="AO438" i="2"/>
  <c r="AN438" i="2"/>
  <c r="AM438" i="2"/>
  <c r="AL438" i="2"/>
  <c r="AK438" i="2"/>
  <c r="AJ438" i="2"/>
  <c r="AI438" i="2"/>
  <c r="AS437" i="2"/>
  <c r="AR437" i="2"/>
  <c r="AQ437" i="2"/>
  <c r="AP437" i="2"/>
  <c r="AO437" i="2"/>
  <c r="AN437" i="2"/>
  <c r="AM437" i="2"/>
  <c r="AL437" i="2"/>
  <c r="AK437" i="2"/>
  <c r="AJ437" i="2"/>
  <c r="AI437" i="2"/>
  <c r="AS436" i="2"/>
  <c r="AR436" i="2"/>
  <c r="AQ436" i="2"/>
  <c r="AP436" i="2"/>
  <c r="AO436" i="2"/>
  <c r="AN436" i="2"/>
  <c r="AM436" i="2"/>
  <c r="AL436" i="2"/>
  <c r="AK436" i="2"/>
  <c r="AJ436" i="2"/>
  <c r="AI436" i="2"/>
  <c r="AS435" i="2"/>
  <c r="AR435" i="2"/>
  <c r="AQ435" i="2"/>
  <c r="AP435" i="2"/>
  <c r="AO435" i="2"/>
  <c r="AN435" i="2"/>
  <c r="AM435" i="2"/>
  <c r="AL435" i="2"/>
  <c r="AK435" i="2"/>
  <c r="AJ435" i="2"/>
  <c r="AI435" i="2"/>
  <c r="AS434" i="2"/>
  <c r="AR434" i="2"/>
  <c r="AQ434" i="2"/>
  <c r="AP434" i="2"/>
  <c r="AO434" i="2"/>
  <c r="AN434" i="2"/>
  <c r="AM434" i="2"/>
  <c r="AL434" i="2"/>
  <c r="AK434" i="2"/>
  <c r="AJ434" i="2"/>
  <c r="AI434" i="2"/>
  <c r="AS433" i="2"/>
  <c r="AR433" i="2"/>
  <c r="AQ433" i="2"/>
  <c r="AP433" i="2"/>
  <c r="AO433" i="2"/>
  <c r="AN433" i="2"/>
  <c r="AM433" i="2"/>
  <c r="AL433" i="2"/>
  <c r="AK433" i="2"/>
  <c r="AJ433" i="2"/>
  <c r="AI433" i="2"/>
  <c r="AS432" i="2"/>
  <c r="AR432" i="2"/>
  <c r="AQ432" i="2"/>
  <c r="AP432" i="2"/>
  <c r="AO432" i="2"/>
  <c r="AN432" i="2"/>
  <c r="AM432" i="2"/>
  <c r="AL432" i="2"/>
  <c r="AK432" i="2"/>
  <c r="AJ432" i="2"/>
  <c r="AI432" i="2"/>
  <c r="AS431" i="2"/>
  <c r="AR431" i="2"/>
  <c r="AQ431" i="2"/>
  <c r="AP431" i="2"/>
  <c r="AO431" i="2"/>
  <c r="AN431" i="2"/>
  <c r="AM431" i="2"/>
  <c r="AL431" i="2"/>
  <c r="AK431" i="2"/>
  <c r="AJ431" i="2"/>
  <c r="AI431" i="2"/>
  <c r="AS430" i="2"/>
  <c r="AR430" i="2"/>
  <c r="AQ430" i="2"/>
  <c r="AP430" i="2"/>
  <c r="AO430" i="2"/>
  <c r="AN430" i="2"/>
  <c r="AM430" i="2"/>
  <c r="AL430" i="2"/>
  <c r="AK430" i="2"/>
  <c r="AJ430" i="2"/>
  <c r="AI430" i="2"/>
  <c r="AS429" i="2"/>
  <c r="AR429" i="2"/>
  <c r="AQ429" i="2"/>
  <c r="AP429" i="2"/>
  <c r="AO429" i="2"/>
  <c r="AN429" i="2"/>
  <c r="AM429" i="2"/>
  <c r="AL429" i="2"/>
  <c r="AK429" i="2"/>
  <c r="AJ429" i="2"/>
  <c r="AI429" i="2"/>
  <c r="AS428" i="2"/>
  <c r="AR428" i="2"/>
  <c r="AQ428" i="2"/>
  <c r="AP428" i="2"/>
  <c r="AO428" i="2"/>
  <c r="AN428" i="2"/>
  <c r="AM428" i="2"/>
  <c r="AL428" i="2"/>
  <c r="AK428" i="2"/>
  <c r="AJ428" i="2"/>
  <c r="AI428" i="2"/>
  <c r="AS427" i="2"/>
  <c r="AR427" i="2"/>
  <c r="AQ427" i="2"/>
  <c r="AP427" i="2"/>
  <c r="AO427" i="2"/>
  <c r="AN427" i="2"/>
  <c r="AM427" i="2"/>
  <c r="AL427" i="2"/>
  <c r="AK427" i="2"/>
  <c r="AJ427" i="2"/>
  <c r="AI427" i="2"/>
  <c r="AS426" i="2"/>
  <c r="AR426" i="2"/>
  <c r="AQ426" i="2"/>
  <c r="AP426" i="2"/>
  <c r="AO426" i="2"/>
  <c r="AN426" i="2"/>
  <c r="AM426" i="2"/>
  <c r="AL426" i="2"/>
  <c r="AK426" i="2"/>
  <c r="AJ426" i="2"/>
  <c r="AI426" i="2"/>
  <c r="AS425" i="2"/>
  <c r="AR425" i="2"/>
  <c r="AQ425" i="2"/>
  <c r="AP425" i="2"/>
  <c r="AO425" i="2"/>
  <c r="AN425" i="2"/>
  <c r="AM425" i="2"/>
  <c r="AL425" i="2"/>
  <c r="AK425" i="2"/>
  <c r="AJ425" i="2"/>
  <c r="AI425" i="2"/>
  <c r="AS424" i="2"/>
  <c r="AR424" i="2"/>
  <c r="AQ424" i="2"/>
  <c r="AP424" i="2"/>
  <c r="AO424" i="2"/>
  <c r="AN424" i="2"/>
  <c r="AM424" i="2"/>
  <c r="AL424" i="2"/>
  <c r="AK424" i="2"/>
  <c r="AJ424" i="2"/>
  <c r="AI424" i="2"/>
  <c r="AS423" i="2"/>
  <c r="AR423" i="2"/>
  <c r="AQ423" i="2"/>
  <c r="AP423" i="2"/>
  <c r="AO423" i="2"/>
  <c r="AN423" i="2"/>
  <c r="AM423" i="2"/>
  <c r="AL423" i="2"/>
  <c r="AK423" i="2"/>
  <c r="AJ423" i="2"/>
  <c r="AI423" i="2"/>
  <c r="AS422" i="2"/>
  <c r="AR422" i="2"/>
  <c r="AQ422" i="2"/>
  <c r="AP422" i="2"/>
  <c r="AO422" i="2"/>
  <c r="AN422" i="2"/>
  <c r="AM422" i="2"/>
  <c r="AL422" i="2"/>
  <c r="AK422" i="2"/>
  <c r="AJ422" i="2"/>
  <c r="AI422" i="2"/>
  <c r="AS421" i="2"/>
  <c r="AR421" i="2"/>
  <c r="AQ421" i="2"/>
  <c r="AP421" i="2"/>
  <c r="AO421" i="2"/>
  <c r="AN421" i="2"/>
  <c r="AM421" i="2"/>
  <c r="AL421" i="2"/>
  <c r="AK421" i="2"/>
  <c r="AJ421" i="2"/>
  <c r="AI421" i="2"/>
  <c r="AS420" i="2"/>
  <c r="AR420" i="2"/>
  <c r="AQ420" i="2"/>
  <c r="AP420" i="2"/>
  <c r="AO420" i="2"/>
  <c r="AN420" i="2"/>
  <c r="AM420" i="2"/>
  <c r="AL420" i="2"/>
  <c r="AK420" i="2"/>
  <c r="AJ420" i="2"/>
  <c r="AI420" i="2"/>
  <c r="AS419" i="2"/>
  <c r="AR419" i="2"/>
  <c r="AQ419" i="2"/>
  <c r="AP419" i="2"/>
  <c r="AO419" i="2"/>
  <c r="AN419" i="2"/>
  <c r="AM419" i="2"/>
  <c r="AL419" i="2"/>
  <c r="AK419" i="2"/>
  <c r="AJ419" i="2"/>
  <c r="AI419" i="2"/>
  <c r="AS418" i="2"/>
  <c r="AR418" i="2"/>
  <c r="AQ418" i="2"/>
  <c r="AP418" i="2"/>
  <c r="AO418" i="2"/>
  <c r="AN418" i="2"/>
  <c r="AM418" i="2"/>
  <c r="AL418" i="2"/>
  <c r="AK418" i="2"/>
  <c r="AJ418" i="2"/>
  <c r="AI418" i="2"/>
  <c r="AS417" i="2"/>
  <c r="AR417" i="2"/>
  <c r="AQ417" i="2"/>
  <c r="AP417" i="2"/>
  <c r="AO417" i="2"/>
  <c r="AN417" i="2"/>
  <c r="AM417" i="2"/>
  <c r="AL417" i="2"/>
  <c r="AK417" i="2"/>
  <c r="AJ417" i="2"/>
  <c r="AI417" i="2"/>
  <c r="AS416" i="2"/>
  <c r="AR416" i="2"/>
  <c r="AQ416" i="2"/>
  <c r="AP416" i="2"/>
  <c r="AO416" i="2"/>
  <c r="AN416" i="2"/>
  <c r="AM416" i="2"/>
  <c r="AL416" i="2"/>
  <c r="AK416" i="2"/>
  <c r="AJ416" i="2"/>
  <c r="AI416" i="2"/>
  <c r="AS415" i="2"/>
  <c r="AR415" i="2"/>
  <c r="AQ415" i="2"/>
  <c r="AP415" i="2"/>
  <c r="AO415" i="2"/>
  <c r="AN415" i="2"/>
  <c r="AM415" i="2"/>
  <c r="AL415" i="2"/>
  <c r="AK415" i="2"/>
  <c r="AJ415" i="2"/>
  <c r="AI415" i="2"/>
  <c r="AS414" i="2"/>
  <c r="AR414" i="2"/>
  <c r="AQ414" i="2"/>
  <c r="AP414" i="2"/>
  <c r="AO414" i="2"/>
  <c r="AN414" i="2"/>
  <c r="AM414" i="2"/>
  <c r="AL414" i="2"/>
  <c r="AK414" i="2"/>
  <c r="AJ414" i="2"/>
  <c r="AI414" i="2"/>
  <c r="AS413" i="2"/>
  <c r="AR413" i="2"/>
  <c r="AQ413" i="2"/>
  <c r="AP413" i="2"/>
  <c r="AO413" i="2"/>
  <c r="AN413" i="2"/>
  <c r="AM413" i="2"/>
  <c r="AL413" i="2"/>
  <c r="AK413" i="2"/>
  <c r="AJ413" i="2"/>
  <c r="AI413" i="2"/>
  <c r="AS412" i="2"/>
  <c r="AR412" i="2"/>
  <c r="AQ412" i="2"/>
  <c r="AP412" i="2"/>
  <c r="AO412" i="2"/>
  <c r="AN412" i="2"/>
  <c r="AM412" i="2"/>
  <c r="AL412" i="2"/>
  <c r="AK412" i="2"/>
  <c r="AJ412" i="2"/>
  <c r="AI412" i="2"/>
  <c r="AS411" i="2"/>
  <c r="AR411" i="2"/>
  <c r="AQ411" i="2"/>
  <c r="AP411" i="2"/>
  <c r="AO411" i="2"/>
  <c r="AN411" i="2"/>
  <c r="AM411" i="2"/>
  <c r="AL411" i="2"/>
  <c r="AK411" i="2"/>
  <c r="AJ411" i="2"/>
  <c r="AI411" i="2"/>
  <c r="AS410" i="2"/>
  <c r="AR410" i="2"/>
  <c r="AQ410" i="2"/>
  <c r="AP410" i="2"/>
  <c r="AO410" i="2"/>
  <c r="AN410" i="2"/>
  <c r="AM410" i="2"/>
  <c r="AL410" i="2"/>
  <c r="AK410" i="2"/>
  <c r="AJ410" i="2"/>
  <c r="AI410" i="2"/>
  <c r="AS409" i="2"/>
  <c r="AR409" i="2"/>
  <c r="AQ409" i="2"/>
  <c r="AP409" i="2"/>
  <c r="AO409" i="2"/>
  <c r="AN409" i="2"/>
  <c r="AM409" i="2"/>
  <c r="AL409" i="2"/>
  <c r="AK409" i="2"/>
  <c r="AJ409" i="2"/>
  <c r="AI409" i="2"/>
  <c r="AS408" i="2"/>
  <c r="AR408" i="2"/>
  <c r="AQ408" i="2"/>
  <c r="AP408" i="2"/>
  <c r="AO408" i="2"/>
  <c r="AN408" i="2"/>
  <c r="AM408" i="2"/>
  <c r="AL408" i="2"/>
  <c r="AK408" i="2"/>
  <c r="AJ408" i="2"/>
  <c r="AI408" i="2"/>
  <c r="AS407" i="2"/>
  <c r="AR407" i="2"/>
  <c r="AQ407" i="2"/>
  <c r="AP407" i="2"/>
  <c r="AO407" i="2"/>
  <c r="AN407" i="2"/>
  <c r="AM407" i="2"/>
  <c r="AL407" i="2"/>
  <c r="AK407" i="2"/>
  <c r="AJ407" i="2"/>
  <c r="AI407" i="2"/>
  <c r="AS406" i="2"/>
  <c r="AR406" i="2"/>
  <c r="AQ406" i="2"/>
  <c r="AP406" i="2"/>
  <c r="AO406" i="2"/>
  <c r="AN406" i="2"/>
  <c r="AM406" i="2"/>
  <c r="AL406" i="2"/>
  <c r="AK406" i="2"/>
  <c r="AJ406" i="2"/>
  <c r="AI406" i="2"/>
  <c r="AS405" i="2"/>
  <c r="AR405" i="2"/>
  <c r="AQ405" i="2"/>
  <c r="AP405" i="2"/>
  <c r="AO405" i="2"/>
  <c r="AN405" i="2"/>
  <c r="AM405" i="2"/>
  <c r="AL405" i="2"/>
  <c r="AK405" i="2"/>
  <c r="AJ405" i="2"/>
  <c r="AI405" i="2"/>
  <c r="AS404" i="2"/>
  <c r="AR404" i="2"/>
  <c r="AQ404" i="2"/>
  <c r="AP404" i="2"/>
  <c r="AO404" i="2"/>
  <c r="AN404" i="2"/>
  <c r="AM404" i="2"/>
  <c r="AL404" i="2"/>
  <c r="AK404" i="2"/>
  <c r="AJ404" i="2"/>
  <c r="AI404" i="2"/>
  <c r="AS403" i="2"/>
  <c r="AR403" i="2"/>
  <c r="AQ403" i="2"/>
  <c r="AP403" i="2"/>
  <c r="AO403" i="2"/>
  <c r="AN403" i="2"/>
  <c r="AM403" i="2"/>
  <c r="AL403" i="2"/>
  <c r="AK403" i="2"/>
  <c r="AJ403" i="2"/>
  <c r="AI403" i="2"/>
  <c r="AS402" i="2"/>
  <c r="AR402" i="2"/>
  <c r="AQ402" i="2"/>
  <c r="AP402" i="2"/>
  <c r="AO402" i="2"/>
  <c r="AN402" i="2"/>
  <c r="AM402" i="2"/>
  <c r="AL402" i="2"/>
  <c r="AK402" i="2"/>
  <c r="AJ402" i="2"/>
  <c r="AI402" i="2"/>
  <c r="AS401" i="2"/>
  <c r="AR401" i="2"/>
  <c r="AQ401" i="2"/>
  <c r="AP401" i="2"/>
  <c r="AO401" i="2"/>
  <c r="AN401" i="2"/>
  <c r="AM401" i="2"/>
  <c r="AL401" i="2"/>
  <c r="AK401" i="2"/>
  <c r="AJ401" i="2"/>
  <c r="AI401" i="2"/>
  <c r="AS400" i="2"/>
  <c r="AR400" i="2"/>
  <c r="AQ400" i="2"/>
  <c r="AP400" i="2"/>
  <c r="AO400" i="2"/>
  <c r="AN400" i="2"/>
  <c r="AM400" i="2"/>
  <c r="AL400" i="2"/>
  <c r="AK400" i="2"/>
  <c r="AJ400" i="2"/>
  <c r="AI400" i="2"/>
  <c r="AS399" i="2"/>
  <c r="AR399" i="2"/>
  <c r="AQ399" i="2"/>
  <c r="AP399" i="2"/>
  <c r="AO399" i="2"/>
  <c r="AN399" i="2"/>
  <c r="AM399" i="2"/>
  <c r="AL399" i="2"/>
  <c r="AK399" i="2"/>
  <c r="AJ399" i="2"/>
  <c r="AI399" i="2"/>
  <c r="AS398" i="2"/>
  <c r="AR398" i="2"/>
  <c r="AQ398" i="2"/>
  <c r="AP398" i="2"/>
  <c r="AO398" i="2"/>
  <c r="AN398" i="2"/>
  <c r="AM398" i="2"/>
  <c r="AL398" i="2"/>
  <c r="AK398" i="2"/>
  <c r="AJ398" i="2"/>
  <c r="AI398" i="2"/>
  <c r="AS397" i="2"/>
  <c r="AR397" i="2"/>
  <c r="AQ397" i="2"/>
  <c r="AP397" i="2"/>
  <c r="AO397" i="2"/>
  <c r="AN397" i="2"/>
  <c r="AM397" i="2"/>
  <c r="AL397" i="2"/>
  <c r="AK397" i="2"/>
  <c r="AJ397" i="2"/>
  <c r="AI397" i="2"/>
  <c r="AS396" i="2"/>
  <c r="AR396" i="2"/>
  <c r="AQ396" i="2"/>
  <c r="AP396" i="2"/>
  <c r="AO396" i="2"/>
  <c r="AN396" i="2"/>
  <c r="AM396" i="2"/>
  <c r="AL396" i="2"/>
  <c r="AK396" i="2"/>
  <c r="AJ396" i="2"/>
  <c r="AI396" i="2"/>
  <c r="AS395" i="2"/>
  <c r="AR395" i="2"/>
  <c r="AQ395" i="2"/>
  <c r="AP395" i="2"/>
  <c r="AO395" i="2"/>
  <c r="AN395" i="2"/>
  <c r="AM395" i="2"/>
  <c r="AL395" i="2"/>
  <c r="AK395" i="2"/>
  <c r="AJ395" i="2"/>
  <c r="AI395" i="2"/>
  <c r="AS394" i="2"/>
  <c r="AR394" i="2"/>
  <c r="AQ394" i="2"/>
  <c r="AP394" i="2"/>
  <c r="AO394" i="2"/>
  <c r="AN394" i="2"/>
  <c r="AM394" i="2"/>
  <c r="AL394" i="2"/>
  <c r="AK394" i="2"/>
  <c r="AJ394" i="2"/>
  <c r="AI394" i="2"/>
  <c r="AS393" i="2"/>
  <c r="AR393" i="2"/>
  <c r="AQ393" i="2"/>
  <c r="AP393" i="2"/>
  <c r="AO393" i="2"/>
  <c r="AN393" i="2"/>
  <c r="AM393" i="2"/>
  <c r="AL393" i="2"/>
  <c r="AK393" i="2"/>
  <c r="AJ393" i="2"/>
  <c r="AI393" i="2"/>
  <c r="AS392" i="2"/>
  <c r="AR392" i="2"/>
  <c r="AQ392" i="2"/>
  <c r="AP392" i="2"/>
  <c r="AO392" i="2"/>
  <c r="AN392" i="2"/>
  <c r="AM392" i="2"/>
  <c r="AL392" i="2"/>
  <c r="AK392" i="2"/>
  <c r="AJ392" i="2"/>
  <c r="AI392" i="2"/>
  <c r="AS391" i="2"/>
  <c r="AR391" i="2"/>
  <c r="AQ391" i="2"/>
  <c r="AP391" i="2"/>
  <c r="AO391" i="2"/>
  <c r="AN391" i="2"/>
  <c r="AM391" i="2"/>
  <c r="AL391" i="2"/>
  <c r="AK391" i="2"/>
  <c r="AJ391" i="2"/>
  <c r="AI391" i="2"/>
  <c r="AS390" i="2"/>
  <c r="AR390" i="2"/>
  <c r="AQ390" i="2"/>
  <c r="AP390" i="2"/>
  <c r="AO390" i="2"/>
  <c r="AN390" i="2"/>
  <c r="AM390" i="2"/>
  <c r="AL390" i="2"/>
  <c r="AK390" i="2"/>
  <c r="AJ390" i="2"/>
  <c r="AI390" i="2"/>
  <c r="AS389" i="2"/>
  <c r="AR389" i="2"/>
  <c r="AQ389" i="2"/>
  <c r="AP389" i="2"/>
  <c r="AO389" i="2"/>
  <c r="AN389" i="2"/>
  <c r="AM389" i="2"/>
  <c r="AL389" i="2"/>
  <c r="AK389" i="2"/>
  <c r="AJ389" i="2"/>
  <c r="AI389" i="2"/>
  <c r="AS388" i="2"/>
  <c r="AR388" i="2"/>
  <c r="AQ388" i="2"/>
  <c r="AP388" i="2"/>
  <c r="AO388" i="2"/>
  <c r="AN388" i="2"/>
  <c r="AM388" i="2"/>
  <c r="AL388" i="2"/>
  <c r="AK388" i="2"/>
  <c r="AJ388" i="2"/>
  <c r="AI388" i="2"/>
  <c r="AS387" i="2"/>
  <c r="AR387" i="2"/>
  <c r="AQ387" i="2"/>
  <c r="AP387" i="2"/>
  <c r="AO387" i="2"/>
  <c r="AN387" i="2"/>
  <c r="AM387" i="2"/>
  <c r="AL387" i="2"/>
  <c r="AK387" i="2"/>
  <c r="AJ387" i="2"/>
  <c r="AI387" i="2"/>
  <c r="AS386" i="2"/>
  <c r="AR386" i="2"/>
  <c r="AQ386" i="2"/>
  <c r="AP386" i="2"/>
  <c r="AO386" i="2"/>
  <c r="AN386" i="2"/>
  <c r="AM386" i="2"/>
  <c r="AL386" i="2"/>
  <c r="AK386" i="2"/>
  <c r="AJ386" i="2"/>
  <c r="AI386" i="2"/>
  <c r="AS385" i="2"/>
  <c r="AR385" i="2"/>
  <c r="AQ385" i="2"/>
  <c r="AP385" i="2"/>
  <c r="AO385" i="2"/>
  <c r="AN385" i="2"/>
  <c r="AM385" i="2"/>
  <c r="AL385" i="2"/>
  <c r="AK385" i="2"/>
  <c r="AJ385" i="2"/>
  <c r="AI385" i="2"/>
  <c r="AS384" i="2"/>
  <c r="AR384" i="2"/>
  <c r="AQ384" i="2"/>
  <c r="AP384" i="2"/>
  <c r="AO384" i="2"/>
  <c r="AN384" i="2"/>
  <c r="AM384" i="2"/>
  <c r="AL384" i="2"/>
  <c r="AK384" i="2"/>
  <c r="AJ384" i="2"/>
  <c r="AI384" i="2"/>
  <c r="AS383" i="2"/>
  <c r="AR383" i="2"/>
  <c r="AQ383" i="2"/>
  <c r="AP383" i="2"/>
  <c r="AO383" i="2"/>
  <c r="AN383" i="2"/>
  <c r="AM383" i="2"/>
  <c r="AL383" i="2"/>
  <c r="AK383" i="2"/>
  <c r="AJ383" i="2"/>
  <c r="AI383" i="2"/>
  <c r="AS382" i="2"/>
  <c r="AR382" i="2"/>
  <c r="AQ382" i="2"/>
  <c r="AP382" i="2"/>
  <c r="AO382" i="2"/>
  <c r="AN382" i="2"/>
  <c r="AM382" i="2"/>
  <c r="AL382" i="2"/>
  <c r="AK382" i="2"/>
  <c r="AJ382" i="2"/>
  <c r="AI382" i="2"/>
  <c r="AS381" i="2"/>
  <c r="AR381" i="2"/>
  <c r="AQ381" i="2"/>
  <c r="AP381" i="2"/>
  <c r="AO381" i="2"/>
  <c r="AN381" i="2"/>
  <c r="AM381" i="2"/>
  <c r="AL381" i="2"/>
  <c r="AK381" i="2"/>
  <c r="AJ381" i="2"/>
  <c r="AI381" i="2"/>
  <c r="AS380" i="2"/>
  <c r="AR380" i="2"/>
  <c r="AQ380" i="2"/>
  <c r="AP380" i="2"/>
  <c r="AO380" i="2"/>
  <c r="AN380" i="2"/>
  <c r="AM380" i="2"/>
  <c r="AL380" i="2"/>
  <c r="AK380" i="2"/>
  <c r="AJ380" i="2"/>
  <c r="AI380" i="2"/>
  <c r="AS379" i="2"/>
  <c r="AR379" i="2"/>
  <c r="AQ379" i="2"/>
  <c r="AP379" i="2"/>
  <c r="AO379" i="2"/>
  <c r="AN379" i="2"/>
  <c r="AM379" i="2"/>
  <c r="AL379" i="2"/>
  <c r="AK379" i="2"/>
  <c r="AJ379" i="2"/>
  <c r="AI379" i="2"/>
  <c r="AS378" i="2"/>
  <c r="AR378" i="2"/>
  <c r="AQ378" i="2"/>
  <c r="AP378" i="2"/>
  <c r="AO378" i="2"/>
  <c r="AN378" i="2"/>
  <c r="AM378" i="2"/>
  <c r="AL378" i="2"/>
  <c r="AK378" i="2"/>
  <c r="AJ378" i="2"/>
  <c r="AI378" i="2"/>
  <c r="AS377" i="2"/>
  <c r="AR377" i="2"/>
  <c r="AQ377" i="2"/>
  <c r="AP377" i="2"/>
  <c r="AO377" i="2"/>
  <c r="AN377" i="2"/>
  <c r="AM377" i="2"/>
  <c r="AL377" i="2"/>
  <c r="AK377" i="2"/>
  <c r="AJ377" i="2"/>
  <c r="AI377" i="2"/>
  <c r="AS376" i="2"/>
  <c r="AR376" i="2"/>
  <c r="AQ376" i="2"/>
  <c r="AP376" i="2"/>
  <c r="AO376" i="2"/>
  <c r="AN376" i="2"/>
  <c r="AM376" i="2"/>
  <c r="AL376" i="2"/>
  <c r="AK376" i="2"/>
  <c r="AJ376" i="2"/>
  <c r="AI376" i="2"/>
  <c r="AS375" i="2"/>
  <c r="AR375" i="2"/>
  <c r="AQ375" i="2"/>
  <c r="AP375" i="2"/>
  <c r="AO375" i="2"/>
  <c r="AN375" i="2"/>
  <c r="AM375" i="2"/>
  <c r="AL375" i="2"/>
  <c r="AK375" i="2"/>
  <c r="AJ375" i="2"/>
  <c r="AI375" i="2"/>
  <c r="AS374" i="2"/>
  <c r="AR374" i="2"/>
  <c r="AQ374" i="2"/>
  <c r="AP374" i="2"/>
  <c r="AO374" i="2"/>
  <c r="AN374" i="2"/>
  <c r="AM374" i="2"/>
  <c r="AL374" i="2"/>
  <c r="AK374" i="2"/>
  <c r="AJ374" i="2"/>
  <c r="AI374" i="2"/>
  <c r="AS373" i="2"/>
  <c r="AR373" i="2"/>
  <c r="AQ373" i="2"/>
  <c r="AP373" i="2"/>
  <c r="AO373" i="2"/>
  <c r="AN373" i="2"/>
  <c r="AM373" i="2"/>
  <c r="AL373" i="2"/>
  <c r="AK373" i="2"/>
  <c r="AJ373" i="2"/>
  <c r="AI373" i="2"/>
  <c r="AS372" i="2"/>
  <c r="AR372" i="2"/>
  <c r="AQ372" i="2"/>
  <c r="AP372" i="2"/>
  <c r="AO372" i="2"/>
  <c r="AN372" i="2"/>
  <c r="AM372" i="2"/>
  <c r="AL372" i="2"/>
  <c r="AK372" i="2"/>
  <c r="AJ372" i="2"/>
  <c r="AI372" i="2"/>
  <c r="AS371" i="2"/>
  <c r="AR371" i="2"/>
  <c r="AQ371" i="2"/>
  <c r="AP371" i="2"/>
  <c r="AO371" i="2"/>
  <c r="AN371" i="2"/>
  <c r="AM371" i="2"/>
  <c r="AL371" i="2"/>
  <c r="AK371" i="2"/>
  <c r="AJ371" i="2"/>
  <c r="AI371" i="2"/>
  <c r="AS370" i="2"/>
  <c r="AR370" i="2"/>
  <c r="AQ370" i="2"/>
  <c r="AP370" i="2"/>
  <c r="AO370" i="2"/>
  <c r="AN370" i="2"/>
  <c r="AM370" i="2"/>
  <c r="AL370" i="2"/>
  <c r="AK370" i="2"/>
  <c r="AJ370" i="2"/>
  <c r="AI370" i="2"/>
  <c r="AS369" i="2"/>
  <c r="AR369" i="2"/>
  <c r="AQ369" i="2"/>
  <c r="AP369" i="2"/>
  <c r="AO369" i="2"/>
  <c r="AN369" i="2"/>
  <c r="AM369" i="2"/>
  <c r="AL369" i="2"/>
  <c r="AK369" i="2"/>
  <c r="AJ369" i="2"/>
  <c r="AI369" i="2"/>
  <c r="AS368" i="2"/>
  <c r="AR368" i="2"/>
  <c r="AQ368" i="2"/>
  <c r="AP368" i="2"/>
  <c r="AO368" i="2"/>
  <c r="AN368" i="2"/>
  <c r="AM368" i="2"/>
  <c r="AL368" i="2"/>
  <c r="AK368" i="2"/>
  <c r="AJ368" i="2"/>
  <c r="AI368" i="2"/>
  <c r="AS367" i="2"/>
  <c r="AR367" i="2"/>
  <c r="AQ367" i="2"/>
  <c r="AP367" i="2"/>
  <c r="AO367" i="2"/>
  <c r="AN367" i="2"/>
  <c r="AM367" i="2"/>
  <c r="AL367" i="2"/>
  <c r="AK367" i="2"/>
  <c r="AJ367" i="2"/>
  <c r="AI367" i="2"/>
  <c r="AS366" i="2"/>
  <c r="AR366" i="2"/>
  <c r="AQ366" i="2"/>
  <c r="AP366" i="2"/>
  <c r="AO366" i="2"/>
  <c r="AN366" i="2"/>
  <c r="AM366" i="2"/>
  <c r="AL366" i="2"/>
  <c r="AK366" i="2"/>
  <c r="AJ366" i="2"/>
  <c r="AI366" i="2"/>
  <c r="AS365" i="2"/>
  <c r="AR365" i="2"/>
  <c r="AQ365" i="2"/>
  <c r="AP365" i="2"/>
  <c r="AO365" i="2"/>
  <c r="AN365" i="2"/>
  <c r="AM365" i="2"/>
  <c r="AL365" i="2"/>
  <c r="AK365" i="2"/>
  <c r="AJ365" i="2"/>
  <c r="AI365" i="2"/>
  <c r="AS364" i="2"/>
  <c r="AR364" i="2"/>
  <c r="AQ364" i="2"/>
  <c r="AP364" i="2"/>
  <c r="AO364" i="2"/>
  <c r="AN364" i="2"/>
  <c r="AM364" i="2"/>
  <c r="AL364" i="2"/>
  <c r="AK364" i="2"/>
  <c r="AJ364" i="2"/>
  <c r="AI364" i="2"/>
  <c r="AS363" i="2"/>
  <c r="AR363" i="2"/>
  <c r="AQ363" i="2"/>
  <c r="AP363" i="2"/>
  <c r="AO363" i="2"/>
  <c r="AN363" i="2"/>
  <c r="AM363" i="2"/>
  <c r="AL363" i="2"/>
  <c r="AK363" i="2"/>
  <c r="AJ363" i="2"/>
  <c r="AI363" i="2"/>
  <c r="AS362" i="2"/>
  <c r="AR362" i="2"/>
  <c r="AQ362" i="2"/>
  <c r="AP362" i="2"/>
  <c r="AO362" i="2"/>
  <c r="AN362" i="2"/>
  <c r="AM362" i="2"/>
  <c r="AL362" i="2"/>
  <c r="AK362" i="2"/>
  <c r="AJ362" i="2"/>
  <c r="AI362" i="2"/>
  <c r="AS361" i="2"/>
  <c r="AR361" i="2"/>
  <c r="AQ361" i="2"/>
  <c r="AP361" i="2"/>
  <c r="AO361" i="2"/>
  <c r="AN361" i="2"/>
  <c r="AM361" i="2"/>
  <c r="AL361" i="2"/>
  <c r="AK361" i="2"/>
  <c r="AJ361" i="2"/>
  <c r="AI361" i="2"/>
  <c r="AS360" i="2"/>
  <c r="AR360" i="2"/>
  <c r="AQ360" i="2"/>
  <c r="AP360" i="2"/>
  <c r="AO360" i="2"/>
  <c r="AN360" i="2"/>
  <c r="AM360" i="2"/>
  <c r="AL360" i="2"/>
  <c r="AK360" i="2"/>
  <c r="AJ360" i="2"/>
  <c r="AI360" i="2"/>
  <c r="AS359" i="2"/>
  <c r="AR359" i="2"/>
  <c r="AQ359" i="2"/>
  <c r="AP359" i="2"/>
  <c r="AO359" i="2"/>
  <c r="AN359" i="2"/>
  <c r="AM359" i="2"/>
  <c r="AL359" i="2"/>
  <c r="AK359" i="2"/>
  <c r="AJ359" i="2"/>
  <c r="AI359" i="2"/>
  <c r="AS358" i="2"/>
  <c r="AR358" i="2"/>
  <c r="AQ358" i="2"/>
  <c r="AP358" i="2"/>
  <c r="AO358" i="2"/>
  <c r="AN358" i="2"/>
  <c r="AM358" i="2"/>
  <c r="AL358" i="2"/>
  <c r="AK358" i="2"/>
  <c r="AJ358" i="2"/>
  <c r="AI358" i="2"/>
  <c r="AS357" i="2"/>
  <c r="AR357" i="2"/>
  <c r="AQ357" i="2"/>
  <c r="AP357" i="2"/>
  <c r="AO357" i="2"/>
  <c r="AN357" i="2"/>
  <c r="AM357" i="2"/>
  <c r="AL357" i="2"/>
  <c r="AK357" i="2"/>
  <c r="AJ357" i="2"/>
  <c r="AI357" i="2"/>
  <c r="AS356" i="2"/>
  <c r="AR356" i="2"/>
  <c r="AQ356" i="2"/>
  <c r="AP356" i="2"/>
  <c r="AO356" i="2"/>
  <c r="AN356" i="2"/>
  <c r="AM356" i="2"/>
  <c r="AL356" i="2"/>
  <c r="AK356" i="2"/>
  <c r="AJ356" i="2"/>
  <c r="AI356" i="2"/>
  <c r="AS355" i="2"/>
  <c r="AR355" i="2"/>
  <c r="AQ355" i="2"/>
  <c r="AP355" i="2"/>
  <c r="AO355" i="2"/>
  <c r="AN355" i="2"/>
  <c r="AM355" i="2"/>
  <c r="AL355" i="2"/>
  <c r="AK355" i="2"/>
  <c r="AJ355" i="2"/>
  <c r="AI355" i="2"/>
  <c r="AS354" i="2"/>
  <c r="AR354" i="2"/>
  <c r="AQ354" i="2"/>
  <c r="AP354" i="2"/>
  <c r="AO354" i="2"/>
  <c r="AN354" i="2"/>
  <c r="AM354" i="2"/>
  <c r="AL354" i="2"/>
  <c r="AK354" i="2"/>
  <c r="AJ354" i="2"/>
  <c r="AI354" i="2"/>
  <c r="AS353" i="2"/>
  <c r="AR353" i="2"/>
  <c r="AQ353" i="2"/>
  <c r="AP353" i="2"/>
  <c r="AO353" i="2"/>
  <c r="AN353" i="2"/>
  <c r="AM353" i="2"/>
  <c r="AL353" i="2"/>
  <c r="AK353" i="2"/>
  <c r="AJ353" i="2"/>
  <c r="AI353" i="2"/>
  <c r="AS352" i="2"/>
  <c r="AR352" i="2"/>
  <c r="AQ352" i="2"/>
  <c r="AP352" i="2"/>
  <c r="AO352" i="2"/>
  <c r="AN352" i="2"/>
  <c r="AM352" i="2"/>
  <c r="AL352" i="2"/>
  <c r="AK352" i="2"/>
  <c r="AJ352" i="2"/>
  <c r="AI352" i="2"/>
  <c r="AS351" i="2"/>
  <c r="AR351" i="2"/>
  <c r="AQ351" i="2"/>
  <c r="AP351" i="2"/>
  <c r="AO351" i="2"/>
  <c r="AN351" i="2"/>
  <c r="AM351" i="2"/>
  <c r="AL351" i="2"/>
  <c r="AK351" i="2"/>
  <c r="AJ351" i="2"/>
  <c r="AI351" i="2"/>
  <c r="AS350" i="2"/>
  <c r="AR350" i="2"/>
  <c r="AQ350" i="2"/>
  <c r="AP350" i="2"/>
  <c r="AO350" i="2"/>
  <c r="AN350" i="2"/>
  <c r="AM350" i="2"/>
  <c r="AL350" i="2"/>
  <c r="AK350" i="2"/>
  <c r="AJ350" i="2"/>
  <c r="AI350" i="2"/>
  <c r="AS349" i="2"/>
  <c r="AR349" i="2"/>
  <c r="AQ349" i="2"/>
  <c r="AP349" i="2"/>
  <c r="AO349" i="2"/>
  <c r="AN349" i="2"/>
  <c r="AM349" i="2"/>
  <c r="AL349" i="2"/>
  <c r="AK349" i="2"/>
  <c r="AJ349" i="2"/>
  <c r="AI349" i="2"/>
  <c r="AS348" i="2"/>
  <c r="AR348" i="2"/>
  <c r="AQ348" i="2"/>
  <c r="AP348" i="2"/>
  <c r="AO348" i="2"/>
  <c r="AN348" i="2"/>
  <c r="AM348" i="2"/>
  <c r="AL348" i="2"/>
  <c r="AK348" i="2"/>
  <c r="AJ348" i="2"/>
  <c r="AI348" i="2"/>
  <c r="AS347" i="2"/>
  <c r="AR347" i="2"/>
  <c r="AQ347" i="2"/>
  <c r="AP347" i="2"/>
  <c r="AO347" i="2"/>
  <c r="AN347" i="2"/>
  <c r="AM347" i="2"/>
  <c r="AL347" i="2"/>
  <c r="AK347" i="2"/>
  <c r="AJ347" i="2"/>
  <c r="AI347" i="2"/>
  <c r="AS346" i="2"/>
  <c r="AR346" i="2"/>
  <c r="AQ346" i="2"/>
  <c r="AP346" i="2"/>
  <c r="AO346" i="2"/>
  <c r="AN346" i="2"/>
  <c r="AM346" i="2"/>
  <c r="AL346" i="2"/>
  <c r="AK346" i="2"/>
  <c r="AJ346" i="2"/>
  <c r="AI346" i="2"/>
  <c r="AS345" i="2"/>
  <c r="AR345" i="2"/>
  <c r="AQ345" i="2"/>
  <c r="AP345" i="2"/>
  <c r="AO345" i="2"/>
  <c r="AN345" i="2"/>
  <c r="AM345" i="2"/>
  <c r="AL345" i="2"/>
  <c r="AK345" i="2"/>
  <c r="AJ345" i="2"/>
  <c r="AI345" i="2"/>
  <c r="AS344" i="2"/>
  <c r="AR344" i="2"/>
  <c r="AQ344" i="2"/>
  <c r="AP344" i="2"/>
  <c r="AO344" i="2"/>
  <c r="AN344" i="2"/>
  <c r="AM344" i="2"/>
  <c r="AL344" i="2"/>
  <c r="AK344" i="2"/>
  <c r="AJ344" i="2"/>
  <c r="AI344" i="2"/>
  <c r="AS343" i="2"/>
  <c r="AR343" i="2"/>
  <c r="AQ343" i="2"/>
  <c r="AP343" i="2"/>
  <c r="AO343" i="2"/>
  <c r="AN343" i="2"/>
  <c r="AM343" i="2"/>
  <c r="AL343" i="2"/>
  <c r="AK343" i="2"/>
  <c r="AJ343" i="2"/>
  <c r="AI343" i="2"/>
  <c r="AS342" i="2"/>
  <c r="AR342" i="2"/>
  <c r="AQ342" i="2"/>
  <c r="AP342" i="2"/>
  <c r="AO342" i="2"/>
  <c r="AN342" i="2"/>
  <c r="AM342" i="2"/>
  <c r="AL342" i="2"/>
  <c r="AK342" i="2"/>
  <c r="AJ342" i="2"/>
  <c r="AI342" i="2"/>
  <c r="AS341" i="2"/>
  <c r="AR341" i="2"/>
  <c r="AQ341" i="2"/>
  <c r="AP341" i="2"/>
  <c r="AO341" i="2"/>
  <c r="AN341" i="2"/>
  <c r="AM341" i="2"/>
  <c r="AL341" i="2"/>
  <c r="AK341" i="2"/>
  <c r="AJ341" i="2"/>
  <c r="AI341" i="2"/>
  <c r="AS340" i="2"/>
  <c r="AR340" i="2"/>
  <c r="AQ340" i="2"/>
  <c r="AP340" i="2"/>
  <c r="AO340" i="2"/>
  <c r="AN340" i="2"/>
  <c r="AM340" i="2"/>
  <c r="AL340" i="2"/>
  <c r="AK340" i="2"/>
  <c r="AJ340" i="2"/>
  <c r="AI340" i="2"/>
  <c r="AS339" i="2"/>
  <c r="AR339" i="2"/>
  <c r="AQ339" i="2"/>
  <c r="AP339" i="2"/>
  <c r="AO339" i="2"/>
  <c r="AN339" i="2"/>
  <c r="AM339" i="2"/>
  <c r="AL339" i="2"/>
  <c r="AK339" i="2"/>
  <c r="AJ339" i="2"/>
  <c r="AI339" i="2"/>
  <c r="AS338" i="2"/>
  <c r="AR338" i="2"/>
  <c r="AQ338" i="2"/>
  <c r="AP338" i="2"/>
  <c r="AO338" i="2"/>
  <c r="AN338" i="2"/>
  <c r="AM338" i="2"/>
  <c r="AL338" i="2"/>
  <c r="AK338" i="2"/>
  <c r="AJ338" i="2"/>
  <c r="AI338" i="2"/>
  <c r="AS337" i="2"/>
  <c r="AR337" i="2"/>
  <c r="AQ337" i="2"/>
  <c r="AP337" i="2"/>
  <c r="AO337" i="2"/>
  <c r="AN337" i="2"/>
  <c r="AM337" i="2"/>
  <c r="AL337" i="2"/>
  <c r="AK337" i="2"/>
  <c r="AJ337" i="2"/>
  <c r="AI337" i="2"/>
  <c r="AS336" i="2"/>
  <c r="AR336" i="2"/>
  <c r="AQ336" i="2"/>
  <c r="AP336" i="2"/>
  <c r="AO336" i="2"/>
  <c r="AN336" i="2"/>
  <c r="AM336" i="2"/>
  <c r="AL336" i="2"/>
  <c r="AK336" i="2"/>
  <c r="AJ336" i="2"/>
  <c r="AI336" i="2"/>
  <c r="AS335" i="2"/>
  <c r="AR335" i="2"/>
  <c r="AQ335" i="2"/>
  <c r="AP335" i="2"/>
  <c r="AO335" i="2"/>
  <c r="AN335" i="2"/>
  <c r="AM335" i="2"/>
  <c r="AL335" i="2"/>
  <c r="AK335" i="2"/>
  <c r="AJ335" i="2"/>
  <c r="AI335" i="2"/>
  <c r="AS334" i="2"/>
  <c r="AR334" i="2"/>
  <c r="AQ334" i="2"/>
  <c r="AP334" i="2"/>
  <c r="AO334" i="2"/>
  <c r="AN334" i="2"/>
  <c r="AM334" i="2"/>
  <c r="AL334" i="2"/>
  <c r="AK334" i="2"/>
  <c r="AJ334" i="2"/>
  <c r="AI334" i="2"/>
  <c r="AS333" i="2"/>
  <c r="AR333" i="2"/>
  <c r="AQ333" i="2"/>
  <c r="AP333" i="2"/>
  <c r="AO333" i="2"/>
  <c r="AN333" i="2"/>
  <c r="AM333" i="2"/>
  <c r="AL333" i="2"/>
  <c r="AK333" i="2"/>
  <c r="AJ333" i="2"/>
  <c r="AI333" i="2"/>
  <c r="AS332" i="2"/>
  <c r="AR332" i="2"/>
  <c r="AQ332" i="2"/>
  <c r="AP332" i="2"/>
  <c r="AO332" i="2"/>
  <c r="AN332" i="2"/>
  <c r="AM332" i="2"/>
  <c r="AL332" i="2"/>
  <c r="AK332" i="2"/>
  <c r="AJ332" i="2"/>
  <c r="AI332" i="2"/>
  <c r="AS331" i="2"/>
  <c r="AR331" i="2"/>
  <c r="AQ331" i="2"/>
  <c r="AP331" i="2"/>
  <c r="AO331" i="2"/>
  <c r="AN331" i="2"/>
  <c r="AM331" i="2"/>
  <c r="AL331" i="2"/>
  <c r="AK331" i="2"/>
  <c r="AJ331" i="2"/>
  <c r="AI331" i="2"/>
  <c r="AS330" i="2"/>
  <c r="AR330" i="2"/>
  <c r="AQ330" i="2"/>
  <c r="AP330" i="2"/>
  <c r="AO330" i="2"/>
  <c r="AN330" i="2"/>
  <c r="AM330" i="2"/>
  <c r="AL330" i="2"/>
  <c r="AK330" i="2"/>
  <c r="AJ330" i="2"/>
  <c r="AI330" i="2"/>
  <c r="AS329" i="2"/>
  <c r="AR329" i="2"/>
  <c r="AQ329" i="2"/>
  <c r="AP329" i="2"/>
  <c r="AO329" i="2"/>
  <c r="AN329" i="2"/>
  <c r="AM329" i="2"/>
  <c r="AL329" i="2"/>
  <c r="AK329" i="2"/>
  <c r="AJ329" i="2"/>
  <c r="AI329" i="2"/>
  <c r="AS328" i="2"/>
  <c r="AR328" i="2"/>
  <c r="AQ328" i="2"/>
  <c r="AP328" i="2"/>
  <c r="AO328" i="2"/>
  <c r="AN328" i="2"/>
  <c r="AM328" i="2"/>
  <c r="AL328" i="2"/>
  <c r="AK328" i="2"/>
  <c r="AJ328" i="2"/>
  <c r="AI328" i="2"/>
  <c r="AS327" i="2"/>
  <c r="AR327" i="2"/>
  <c r="AQ327" i="2"/>
  <c r="AP327" i="2"/>
  <c r="AO327" i="2"/>
  <c r="AN327" i="2"/>
  <c r="AM327" i="2"/>
  <c r="AL327" i="2"/>
  <c r="AK327" i="2"/>
  <c r="AJ327" i="2"/>
  <c r="AI327" i="2"/>
  <c r="AS326" i="2"/>
  <c r="AR326" i="2"/>
  <c r="AQ326" i="2"/>
  <c r="AP326" i="2"/>
  <c r="AO326" i="2"/>
  <c r="AN326" i="2"/>
  <c r="AM326" i="2"/>
  <c r="AL326" i="2"/>
  <c r="AK326" i="2"/>
  <c r="AJ326" i="2"/>
  <c r="AI326" i="2"/>
  <c r="AS325" i="2"/>
  <c r="AR325" i="2"/>
  <c r="AQ325" i="2"/>
  <c r="AP325" i="2"/>
  <c r="AO325" i="2"/>
  <c r="AN325" i="2"/>
  <c r="AM325" i="2"/>
  <c r="AL325" i="2"/>
  <c r="AK325" i="2"/>
  <c r="AJ325" i="2"/>
  <c r="AI325" i="2"/>
  <c r="AS324" i="2"/>
  <c r="AR324" i="2"/>
  <c r="AQ324" i="2"/>
  <c r="AP324" i="2"/>
  <c r="AO324" i="2"/>
  <c r="AN324" i="2"/>
  <c r="AM324" i="2"/>
  <c r="AL324" i="2"/>
  <c r="AK324" i="2"/>
  <c r="AJ324" i="2"/>
  <c r="AI324" i="2"/>
  <c r="AS323" i="2"/>
  <c r="AR323" i="2"/>
  <c r="AQ323" i="2"/>
  <c r="AP323" i="2"/>
  <c r="AO323" i="2"/>
  <c r="AN323" i="2"/>
  <c r="AM323" i="2"/>
  <c r="AL323" i="2"/>
  <c r="AK323" i="2"/>
  <c r="AJ323" i="2"/>
  <c r="AI323" i="2"/>
  <c r="AS322" i="2"/>
  <c r="AR322" i="2"/>
  <c r="AQ322" i="2"/>
  <c r="AP322" i="2"/>
  <c r="AO322" i="2"/>
  <c r="AN322" i="2"/>
  <c r="AM322" i="2"/>
  <c r="AL322" i="2"/>
  <c r="AK322" i="2"/>
  <c r="AJ322" i="2"/>
  <c r="AI322" i="2"/>
  <c r="AS321" i="2"/>
  <c r="AR321" i="2"/>
  <c r="AQ321" i="2"/>
  <c r="AP321" i="2"/>
  <c r="AO321" i="2"/>
  <c r="AN321" i="2"/>
  <c r="AM321" i="2"/>
  <c r="AL321" i="2"/>
  <c r="AK321" i="2"/>
  <c r="AJ321" i="2"/>
  <c r="AI321" i="2"/>
  <c r="AS320" i="2"/>
  <c r="AR320" i="2"/>
  <c r="AQ320" i="2"/>
  <c r="AP320" i="2"/>
  <c r="AO320" i="2"/>
  <c r="AN320" i="2"/>
  <c r="AM320" i="2"/>
  <c r="AL320" i="2"/>
  <c r="AK320" i="2"/>
  <c r="AJ320" i="2"/>
  <c r="AI320" i="2"/>
  <c r="AS319" i="2"/>
  <c r="AR319" i="2"/>
  <c r="AQ319" i="2"/>
  <c r="AP319" i="2"/>
  <c r="AO319" i="2"/>
  <c r="AN319" i="2"/>
  <c r="AM319" i="2"/>
  <c r="AL319" i="2"/>
  <c r="AK319" i="2"/>
  <c r="AJ319" i="2"/>
  <c r="AI319" i="2"/>
  <c r="AS318" i="2"/>
  <c r="AR318" i="2"/>
  <c r="AQ318" i="2"/>
  <c r="AP318" i="2"/>
  <c r="AO318" i="2"/>
  <c r="AN318" i="2"/>
  <c r="AM318" i="2"/>
  <c r="AL318" i="2"/>
  <c r="AK318" i="2"/>
  <c r="AJ318" i="2"/>
  <c r="AI318" i="2"/>
  <c r="AS317" i="2"/>
  <c r="AR317" i="2"/>
  <c r="AQ317" i="2"/>
  <c r="AP317" i="2"/>
  <c r="AO317" i="2"/>
  <c r="AN317" i="2"/>
  <c r="AM317" i="2"/>
  <c r="AL317" i="2"/>
  <c r="AK317" i="2"/>
  <c r="AJ317" i="2"/>
  <c r="AI317" i="2"/>
  <c r="AS316" i="2"/>
  <c r="AR316" i="2"/>
  <c r="AQ316" i="2"/>
  <c r="AP316" i="2"/>
  <c r="AO316" i="2"/>
  <c r="AN316" i="2"/>
  <c r="AM316" i="2"/>
  <c r="AL316" i="2"/>
  <c r="AK316" i="2"/>
  <c r="AJ316" i="2"/>
  <c r="AI316" i="2"/>
  <c r="AS315" i="2"/>
  <c r="AR315" i="2"/>
  <c r="AQ315" i="2"/>
  <c r="AP315" i="2"/>
  <c r="AO315" i="2"/>
  <c r="AN315" i="2"/>
  <c r="AM315" i="2"/>
  <c r="AL315" i="2"/>
  <c r="AK315" i="2"/>
  <c r="AJ315" i="2"/>
  <c r="AI315" i="2"/>
  <c r="AS314" i="2"/>
  <c r="AR314" i="2"/>
  <c r="AQ314" i="2"/>
  <c r="AP314" i="2"/>
  <c r="AO314" i="2"/>
  <c r="AN314" i="2"/>
  <c r="AM314" i="2"/>
  <c r="AL314" i="2"/>
  <c r="AK314" i="2"/>
  <c r="AJ314" i="2"/>
  <c r="AI314" i="2"/>
  <c r="AS313" i="2"/>
  <c r="AR313" i="2"/>
  <c r="AQ313" i="2"/>
  <c r="AP313" i="2"/>
  <c r="AO313" i="2"/>
  <c r="AN313" i="2"/>
  <c r="AM313" i="2"/>
  <c r="AL313" i="2"/>
  <c r="AK313" i="2"/>
  <c r="AJ313" i="2"/>
  <c r="AI313" i="2"/>
  <c r="AS312" i="2"/>
  <c r="AR312" i="2"/>
  <c r="AQ312" i="2"/>
  <c r="AP312" i="2"/>
  <c r="AO312" i="2"/>
  <c r="AN312" i="2"/>
  <c r="AM312" i="2"/>
  <c r="AL312" i="2"/>
  <c r="AK312" i="2"/>
  <c r="AJ312" i="2"/>
  <c r="AI312" i="2"/>
  <c r="AS311" i="2"/>
  <c r="AR311" i="2"/>
  <c r="AQ311" i="2"/>
  <c r="AP311" i="2"/>
  <c r="AO311" i="2"/>
  <c r="AN311" i="2"/>
  <c r="AM311" i="2"/>
  <c r="AL311" i="2"/>
  <c r="AK311" i="2"/>
  <c r="AJ311" i="2"/>
  <c r="AI311" i="2"/>
  <c r="AS310" i="2"/>
  <c r="AR310" i="2"/>
  <c r="AQ310" i="2"/>
  <c r="AP310" i="2"/>
  <c r="AO310" i="2"/>
  <c r="AN310" i="2"/>
  <c r="AM310" i="2"/>
  <c r="AL310" i="2"/>
  <c r="AK310" i="2"/>
  <c r="AJ310" i="2"/>
  <c r="AI310" i="2"/>
  <c r="AS309" i="2"/>
  <c r="AR309" i="2"/>
  <c r="AQ309" i="2"/>
  <c r="AP309" i="2"/>
  <c r="AO309" i="2"/>
  <c r="AN309" i="2"/>
  <c r="AM309" i="2"/>
  <c r="AL309" i="2"/>
  <c r="AK309" i="2"/>
  <c r="AJ309" i="2"/>
  <c r="AI309" i="2"/>
  <c r="AS308" i="2"/>
  <c r="AR308" i="2"/>
  <c r="AQ308" i="2"/>
  <c r="AP308" i="2"/>
  <c r="AO308" i="2"/>
  <c r="AN308" i="2"/>
  <c r="AM308" i="2"/>
  <c r="AL308" i="2"/>
  <c r="AK308" i="2"/>
  <c r="AJ308" i="2"/>
  <c r="AI308" i="2"/>
  <c r="AS307" i="2"/>
  <c r="AR307" i="2"/>
  <c r="AQ307" i="2"/>
  <c r="AP307" i="2"/>
  <c r="AO307" i="2"/>
  <c r="AN307" i="2"/>
  <c r="AM307" i="2"/>
  <c r="AL307" i="2"/>
  <c r="AK307" i="2"/>
  <c r="AJ307" i="2"/>
  <c r="AI307" i="2"/>
  <c r="AS306" i="2"/>
  <c r="AR306" i="2"/>
  <c r="AQ306" i="2"/>
  <c r="AP306" i="2"/>
  <c r="AO306" i="2"/>
  <c r="AN306" i="2"/>
  <c r="AM306" i="2"/>
  <c r="AL306" i="2"/>
  <c r="AK306" i="2"/>
  <c r="AJ306" i="2"/>
  <c r="AI306" i="2"/>
  <c r="AS305" i="2"/>
  <c r="AR305" i="2"/>
  <c r="AQ305" i="2"/>
  <c r="AP305" i="2"/>
  <c r="AO305" i="2"/>
  <c r="AN305" i="2"/>
  <c r="AM305" i="2"/>
  <c r="AL305" i="2"/>
  <c r="AK305" i="2"/>
  <c r="AJ305" i="2"/>
  <c r="AI305" i="2"/>
  <c r="AS304" i="2"/>
  <c r="AR304" i="2"/>
  <c r="AQ304" i="2"/>
  <c r="AP304" i="2"/>
  <c r="AO304" i="2"/>
  <c r="AN304" i="2"/>
  <c r="AM304" i="2"/>
  <c r="AL304" i="2"/>
  <c r="AK304" i="2"/>
  <c r="AJ304" i="2"/>
  <c r="AI304" i="2"/>
  <c r="AS303" i="2"/>
  <c r="AR303" i="2"/>
  <c r="AQ303" i="2"/>
  <c r="AP303" i="2"/>
  <c r="AO303" i="2"/>
  <c r="AN303" i="2"/>
  <c r="AM303" i="2"/>
  <c r="AL303" i="2"/>
  <c r="AK303" i="2"/>
  <c r="AJ303" i="2"/>
  <c r="AI303" i="2"/>
  <c r="AS302" i="2"/>
  <c r="AR302" i="2"/>
  <c r="AQ302" i="2"/>
  <c r="AP302" i="2"/>
  <c r="AO302" i="2"/>
  <c r="AN302" i="2"/>
  <c r="AM302" i="2"/>
  <c r="AL302" i="2"/>
  <c r="AK302" i="2"/>
  <c r="AJ302" i="2"/>
  <c r="AI302" i="2"/>
  <c r="AS301" i="2"/>
  <c r="AR301" i="2"/>
  <c r="AQ301" i="2"/>
  <c r="AP301" i="2"/>
  <c r="AO301" i="2"/>
  <c r="AN301" i="2"/>
  <c r="AM301" i="2"/>
  <c r="AL301" i="2"/>
  <c r="AK301" i="2"/>
  <c r="AJ301" i="2"/>
  <c r="AI301" i="2"/>
  <c r="AS300" i="2"/>
  <c r="AR300" i="2"/>
  <c r="AQ300" i="2"/>
  <c r="AP300" i="2"/>
  <c r="AO300" i="2"/>
  <c r="AN300" i="2"/>
  <c r="AM300" i="2"/>
  <c r="AL300" i="2"/>
  <c r="AK300" i="2"/>
  <c r="AJ300" i="2"/>
  <c r="AI300" i="2"/>
  <c r="AS299" i="2"/>
  <c r="AR299" i="2"/>
  <c r="AQ299" i="2"/>
  <c r="AP299" i="2"/>
  <c r="AO299" i="2"/>
  <c r="AN299" i="2"/>
  <c r="AM299" i="2"/>
  <c r="AL299" i="2"/>
  <c r="AK299" i="2"/>
  <c r="AJ299" i="2"/>
  <c r="AI299" i="2"/>
  <c r="AS298" i="2"/>
  <c r="AR298" i="2"/>
  <c r="AQ298" i="2"/>
  <c r="AP298" i="2"/>
  <c r="AO298" i="2"/>
  <c r="AN298" i="2"/>
  <c r="AM298" i="2"/>
  <c r="AL298" i="2"/>
  <c r="AK298" i="2"/>
  <c r="AJ298" i="2"/>
  <c r="AI298" i="2"/>
  <c r="AS297" i="2"/>
  <c r="AR297" i="2"/>
  <c r="AQ297" i="2"/>
  <c r="AP297" i="2"/>
  <c r="AO297" i="2"/>
  <c r="AN297" i="2"/>
  <c r="AM297" i="2"/>
  <c r="AL297" i="2"/>
  <c r="AK297" i="2"/>
  <c r="AJ297" i="2"/>
  <c r="AI297" i="2"/>
  <c r="AS296" i="2"/>
  <c r="AR296" i="2"/>
  <c r="AQ296" i="2"/>
  <c r="AP296" i="2"/>
  <c r="AO296" i="2"/>
  <c r="AN296" i="2"/>
  <c r="AM296" i="2"/>
  <c r="AL296" i="2"/>
  <c r="AK296" i="2"/>
  <c r="AJ296" i="2"/>
  <c r="AI296" i="2"/>
  <c r="AS295" i="2"/>
  <c r="AR295" i="2"/>
  <c r="AQ295" i="2"/>
  <c r="AP295" i="2"/>
  <c r="AO295" i="2"/>
  <c r="AN295" i="2"/>
  <c r="AM295" i="2"/>
  <c r="AL295" i="2"/>
  <c r="AK295" i="2"/>
  <c r="AJ295" i="2"/>
  <c r="AI295" i="2"/>
  <c r="AS294" i="2"/>
  <c r="AR294" i="2"/>
  <c r="AQ294" i="2"/>
  <c r="AP294" i="2"/>
  <c r="AO294" i="2"/>
  <c r="AN294" i="2"/>
  <c r="AM294" i="2"/>
  <c r="AL294" i="2"/>
  <c r="AK294" i="2"/>
  <c r="AJ294" i="2"/>
  <c r="AI294" i="2"/>
  <c r="AS293" i="2"/>
  <c r="AR293" i="2"/>
  <c r="AQ293" i="2"/>
  <c r="AP293" i="2"/>
  <c r="AO293" i="2"/>
  <c r="AN293" i="2"/>
  <c r="AM293" i="2"/>
  <c r="AL293" i="2"/>
  <c r="AK293" i="2"/>
  <c r="AJ293" i="2"/>
  <c r="AI293" i="2"/>
  <c r="AS292" i="2"/>
  <c r="AR292" i="2"/>
  <c r="AQ292" i="2"/>
  <c r="AP292" i="2"/>
  <c r="AO292" i="2"/>
  <c r="AN292" i="2"/>
  <c r="AM292" i="2"/>
  <c r="AL292" i="2"/>
  <c r="AK292" i="2"/>
  <c r="AJ292" i="2"/>
  <c r="AI292" i="2"/>
  <c r="AS291" i="2"/>
  <c r="AR291" i="2"/>
  <c r="AQ291" i="2"/>
  <c r="AP291" i="2"/>
  <c r="AO291" i="2"/>
  <c r="AN291" i="2"/>
  <c r="AM291" i="2"/>
  <c r="AL291" i="2"/>
  <c r="AK291" i="2"/>
  <c r="AJ291" i="2"/>
  <c r="AI291" i="2"/>
  <c r="AS290" i="2"/>
  <c r="AR290" i="2"/>
  <c r="AQ290" i="2"/>
  <c r="AP290" i="2"/>
  <c r="AO290" i="2"/>
  <c r="AN290" i="2"/>
  <c r="AM290" i="2"/>
  <c r="AL290" i="2"/>
  <c r="AK290" i="2"/>
  <c r="AJ290" i="2"/>
  <c r="AI290" i="2"/>
  <c r="AS289" i="2"/>
  <c r="AR289" i="2"/>
  <c r="AQ289" i="2"/>
  <c r="AP289" i="2"/>
  <c r="AO289" i="2"/>
  <c r="AN289" i="2"/>
  <c r="AM289" i="2"/>
  <c r="AL289" i="2"/>
  <c r="AK289" i="2"/>
  <c r="AJ289" i="2"/>
  <c r="AI289" i="2"/>
  <c r="AS288" i="2"/>
  <c r="AR288" i="2"/>
  <c r="AQ288" i="2"/>
  <c r="AP288" i="2"/>
  <c r="AO288" i="2"/>
  <c r="AN288" i="2"/>
  <c r="AM288" i="2"/>
  <c r="AL288" i="2"/>
  <c r="AK288" i="2"/>
  <c r="AJ288" i="2"/>
  <c r="AI288" i="2"/>
  <c r="AS287" i="2"/>
  <c r="AR287" i="2"/>
  <c r="AQ287" i="2"/>
  <c r="AP287" i="2"/>
  <c r="AO287" i="2"/>
  <c r="AN287" i="2"/>
  <c r="AM287" i="2"/>
  <c r="AL287" i="2"/>
  <c r="AK287" i="2"/>
  <c r="AJ287" i="2"/>
  <c r="AI287" i="2"/>
  <c r="AS286" i="2"/>
  <c r="AR286" i="2"/>
  <c r="AQ286" i="2"/>
  <c r="AP286" i="2"/>
  <c r="AO286" i="2"/>
  <c r="AN286" i="2"/>
  <c r="AM286" i="2"/>
  <c r="AL286" i="2"/>
  <c r="AK286" i="2"/>
  <c r="AJ286" i="2"/>
  <c r="AI286" i="2"/>
  <c r="AS285" i="2"/>
  <c r="AR285" i="2"/>
  <c r="AQ285" i="2"/>
  <c r="AP285" i="2"/>
  <c r="AO285" i="2"/>
  <c r="AN285" i="2"/>
  <c r="AM285" i="2"/>
  <c r="AL285" i="2"/>
  <c r="AK285" i="2"/>
  <c r="AJ285" i="2"/>
  <c r="AI285" i="2"/>
  <c r="AS284" i="2"/>
  <c r="AR284" i="2"/>
  <c r="AQ284" i="2"/>
  <c r="AP284" i="2"/>
  <c r="AO284" i="2"/>
  <c r="AN284" i="2"/>
  <c r="AM284" i="2"/>
  <c r="AL284" i="2"/>
  <c r="AK284" i="2"/>
  <c r="AJ284" i="2"/>
  <c r="AI284" i="2"/>
  <c r="AS283" i="2"/>
  <c r="AR283" i="2"/>
  <c r="AQ283" i="2"/>
  <c r="AP283" i="2"/>
  <c r="AO283" i="2"/>
  <c r="AN283" i="2"/>
  <c r="AM283" i="2"/>
  <c r="AL283" i="2"/>
  <c r="AK283" i="2"/>
  <c r="AJ283" i="2"/>
  <c r="AI283" i="2"/>
  <c r="AS282" i="2"/>
  <c r="AR282" i="2"/>
  <c r="AQ282" i="2"/>
  <c r="AP282" i="2"/>
  <c r="AO282" i="2"/>
  <c r="AN282" i="2"/>
  <c r="AM282" i="2"/>
  <c r="AL282" i="2"/>
  <c r="AK282" i="2"/>
  <c r="AJ282" i="2"/>
  <c r="AI282" i="2"/>
  <c r="AS281" i="2"/>
  <c r="AR281" i="2"/>
  <c r="AQ281" i="2"/>
  <c r="AP281" i="2"/>
  <c r="AO281" i="2"/>
  <c r="AN281" i="2"/>
  <c r="AM281" i="2"/>
  <c r="AL281" i="2"/>
  <c r="AK281" i="2"/>
  <c r="AJ281" i="2"/>
  <c r="AI281" i="2"/>
  <c r="AS280" i="2"/>
  <c r="AR280" i="2"/>
  <c r="AQ280" i="2"/>
  <c r="AP280" i="2"/>
  <c r="AO280" i="2"/>
  <c r="AN280" i="2"/>
  <c r="AM280" i="2"/>
  <c r="AL280" i="2"/>
  <c r="AK280" i="2"/>
  <c r="AJ280" i="2"/>
  <c r="AI280" i="2"/>
  <c r="AS279" i="2"/>
  <c r="AR279" i="2"/>
  <c r="AQ279" i="2"/>
  <c r="AP279" i="2"/>
  <c r="AO279" i="2"/>
  <c r="AN279" i="2"/>
  <c r="AM279" i="2"/>
  <c r="AL279" i="2"/>
  <c r="AK279" i="2"/>
  <c r="AJ279" i="2"/>
  <c r="AI279" i="2"/>
  <c r="AS278" i="2"/>
  <c r="AR278" i="2"/>
  <c r="AQ278" i="2"/>
  <c r="AP278" i="2"/>
  <c r="AO278" i="2"/>
  <c r="AN278" i="2"/>
  <c r="AM278" i="2"/>
  <c r="AL278" i="2"/>
  <c r="AK278" i="2"/>
  <c r="AJ278" i="2"/>
  <c r="AI278" i="2"/>
  <c r="AS277" i="2"/>
  <c r="AR277" i="2"/>
  <c r="AQ277" i="2"/>
  <c r="AP277" i="2"/>
  <c r="AO277" i="2"/>
  <c r="AN277" i="2"/>
  <c r="AM277" i="2"/>
  <c r="AL277" i="2"/>
  <c r="AK277" i="2"/>
  <c r="AJ277" i="2"/>
  <c r="AI277" i="2"/>
  <c r="AS276" i="2"/>
  <c r="AR276" i="2"/>
  <c r="AQ276" i="2"/>
  <c r="AP276" i="2"/>
  <c r="AO276" i="2"/>
  <c r="AN276" i="2"/>
  <c r="AM276" i="2"/>
  <c r="AL276" i="2"/>
  <c r="AK276" i="2"/>
  <c r="AJ276" i="2"/>
  <c r="AI276" i="2"/>
  <c r="AS275" i="2"/>
  <c r="AR275" i="2"/>
  <c r="AQ275" i="2"/>
  <c r="AP275" i="2"/>
  <c r="AO275" i="2"/>
  <c r="AN275" i="2"/>
  <c r="AM275" i="2"/>
  <c r="AL275" i="2"/>
  <c r="AK275" i="2"/>
  <c r="AJ275" i="2"/>
  <c r="AI275" i="2"/>
  <c r="AS274" i="2"/>
  <c r="AR274" i="2"/>
  <c r="AQ274" i="2"/>
  <c r="AP274" i="2"/>
  <c r="AO274" i="2"/>
  <c r="AN274" i="2"/>
  <c r="AM274" i="2"/>
  <c r="AL274" i="2"/>
  <c r="AK274" i="2"/>
  <c r="AJ274" i="2"/>
  <c r="AI274" i="2"/>
  <c r="AS273" i="2"/>
  <c r="AR273" i="2"/>
  <c r="AQ273" i="2"/>
  <c r="AP273" i="2"/>
  <c r="AO273" i="2"/>
  <c r="AN273" i="2"/>
  <c r="AM273" i="2"/>
  <c r="AL273" i="2"/>
  <c r="AK273" i="2"/>
  <c r="AJ273" i="2"/>
  <c r="AI273" i="2"/>
  <c r="AS272" i="2"/>
  <c r="AR272" i="2"/>
  <c r="AQ272" i="2"/>
  <c r="AP272" i="2"/>
  <c r="AO272" i="2"/>
  <c r="AN272" i="2"/>
  <c r="AM272" i="2"/>
  <c r="AL272" i="2"/>
  <c r="AK272" i="2"/>
  <c r="AJ272" i="2"/>
  <c r="AI272" i="2"/>
  <c r="AS271" i="2"/>
  <c r="AR271" i="2"/>
  <c r="AQ271" i="2"/>
  <c r="AP271" i="2"/>
  <c r="AO271" i="2"/>
  <c r="AN271" i="2"/>
  <c r="AM271" i="2"/>
  <c r="AL271" i="2"/>
  <c r="AK271" i="2"/>
  <c r="AJ271" i="2"/>
  <c r="AI271" i="2"/>
  <c r="AS270" i="2"/>
  <c r="AR270" i="2"/>
  <c r="AQ270" i="2"/>
  <c r="AP270" i="2"/>
  <c r="AO270" i="2"/>
  <c r="AN270" i="2"/>
  <c r="AM270" i="2"/>
  <c r="AL270" i="2"/>
  <c r="AK270" i="2"/>
  <c r="AJ270" i="2"/>
  <c r="AI270" i="2"/>
  <c r="AS269" i="2"/>
  <c r="AR269" i="2"/>
  <c r="AQ269" i="2"/>
  <c r="AP269" i="2"/>
  <c r="AO269" i="2"/>
  <c r="AN269" i="2"/>
  <c r="AM269" i="2"/>
  <c r="AL269" i="2"/>
  <c r="AK269" i="2"/>
  <c r="AJ269" i="2"/>
  <c r="AI269" i="2"/>
  <c r="AS268" i="2"/>
  <c r="AR268" i="2"/>
  <c r="AQ268" i="2"/>
  <c r="AP268" i="2"/>
  <c r="AO268" i="2"/>
  <c r="AN268" i="2"/>
  <c r="AM268" i="2"/>
  <c r="AL268" i="2"/>
  <c r="AK268" i="2"/>
  <c r="AJ268" i="2"/>
  <c r="AI268" i="2"/>
  <c r="AS267" i="2"/>
  <c r="AR267" i="2"/>
  <c r="AQ267" i="2"/>
  <c r="AP267" i="2"/>
  <c r="AO267" i="2"/>
  <c r="AN267" i="2"/>
  <c r="AM267" i="2"/>
  <c r="AL267" i="2"/>
  <c r="AK267" i="2"/>
  <c r="AJ267" i="2"/>
  <c r="AI267" i="2"/>
  <c r="AS266" i="2"/>
  <c r="AR266" i="2"/>
  <c r="AQ266" i="2"/>
  <c r="AP266" i="2"/>
  <c r="AO266" i="2"/>
  <c r="AN266" i="2"/>
  <c r="AM266" i="2"/>
  <c r="AL266" i="2"/>
  <c r="AK266" i="2"/>
  <c r="AJ266" i="2"/>
  <c r="AI266" i="2"/>
  <c r="AS265" i="2"/>
  <c r="AR265" i="2"/>
  <c r="AQ265" i="2"/>
  <c r="AP265" i="2"/>
  <c r="AO265" i="2"/>
  <c r="AN265" i="2"/>
  <c r="AM265" i="2"/>
  <c r="AL265" i="2"/>
  <c r="AK265" i="2"/>
  <c r="AJ265" i="2"/>
  <c r="AI265" i="2"/>
  <c r="AS264" i="2"/>
  <c r="AR264" i="2"/>
  <c r="AQ264" i="2"/>
  <c r="AP264" i="2"/>
  <c r="AO264" i="2"/>
  <c r="AN264" i="2"/>
  <c r="AM264" i="2"/>
  <c r="AL264" i="2"/>
  <c r="AK264" i="2"/>
  <c r="AJ264" i="2"/>
  <c r="AI264" i="2"/>
  <c r="AS263" i="2"/>
  <c r="AR263" i="2"/>
  <c r="AQ263" i="2"/>
  <c r="AP263" i="2"/>
  <c r="AO263" i="2"/>
  <c r="AN263" i="2"/>
  <c r="AM263" i="2"/>
  <c r="AL263" i="2"/>
  <c r="AK263" i="2"/>
  <c r="AJ263" i="2"/>
  <c r="AI263" i="2"/>
  <c r="AS262" i="2"/>
  <c r="AR262" i="2"/>
  <c r="AQ262" i="2"/>
  <c r="AP262" i="2"/>
  <c r="AO262" i="2"/>
  <c r="AN262" i="2"/>
  <c r="AM262" i="2"/>
  <c r="AL262" i="2"/>
  <c r="AK262" i="2"/>
  <c r="AJ262" i="2"/>
  <c r="AI262" i="2"/>
  <c r="AS261" i="2"/>
  <c r="AR261" i="2"/>
  <c r="AQ261" i="2"/>
  <c r="AP261" i="2"/>
  <c r="AO261" i="2"/>
  <c r="AN261" i="2"/>
  <c r="AM261" i="2"/>
  <c r="AL261" i="2"/>
  <c r="AK261" i="2"/>
  <c r="AJ261" i="2"/>
  <c r="AI261" i="2"/>
  <c r="AS260" i="2"/>
  <c r="AR260" i="2"/>
  <c r="AQ260" i="2"/>
  <c r="AP260" i="2"/>
  <c r="AO260" i="2"/>
  <c r="AN260" i="2"/>
  <c r="AM260" i="2"/>
  <c r="AL260" i="2"/>
  <c r="AK260" i="2"/>
  <c r="AJ260" i="2"/>
  <c r="AI260" i="2"/>
  <c r="AS259" i="2"/>
  <c r="AR259" i="2"/>
  <c r="AQ259" i="2"/>
  <c r="AP259" i="2"/>
  <c r="AO259" i="2"/>
  <c r="AN259" i="2"/>
  <c r="AM259" i="2"/>
  <c r="AL259" i="2"/>
  <c r="AK259" i="2"/>
  <c r="AJ259" i="2"/>
  <c r="AI259" i="2"/>
  <c r="AS258" i="2"/>
  <c r="AR258" i="2"/>
  <c r="AQ258" i="2"/>
  <c r="AP258" i="2"/>
  <c r="AO258" i="2"/>
  <c r="AN258" i="2"/>
  <c r="AM258" i="2"/>
  <c r="AL258" i="2"/>
  <c r="AK258" i="2"/>
  <c r="AJ258" i="2"/>
  <c r="AI258" i="2"/>
  <c r="AS257" i="2"/>
  <c r="AR257" i="2"/>
  <c r="AQ257" i="2"/>
  <c r="AP257" i="2"/>
  <c r="AO257" i="2"/>
  <c r="AN257" i="2"/>
  <c r="AM257" i="2"/>
  <c r="AL257" i="2"/>
  <c r="AK257" i="2"/>
  <c r="AJ257" i="2"/>
  <c r="AI257" i="2"/>
  <c r="AS256" i="2"/>
  <c r="AR256" i="2"/>
  <c r="AQ256" i="2"/>
  <c r="AP256" i="2"/>
  <c r="AO256" i="2"/>
  <c r="AN256" i="2"/>
  <c r="AM256" i="2"/>
  <c r="AL256" i="2"/>
  <c r="AK256" i="2"/>
  <c r="AJ256" i="2"/>
  <c r="AI256" i="2"/>
  <c r="AS255" i="2"/>
  <c r="AR255" i="2"/>
  <c r="AQ255" i="2"/>
  <c r="AP255" i="2"/>
  <c r="AO255" i="2"/>
  <c r="AN255" i="2"/>
  <c r="AM255" i="2"/>
  <c r="AL255" i="2"/>
  <c r="AK255" i="2"/>
  <c r="AJ255" i="2"/>
  <c r="AI255" i="2"/>
  <c r="AS254" i="2"/>
  <c r="AR254" i="2"/>
  <c r="AQ254" i="2"/>
  <c r="AP254" i="2"/>
  <c r="AO254" i="2"/>
  <c r="AN254" i="2"/>
  <c r="AM254" i="2"/>
  <c r="AL254" i="2"/>
  <c r="AK254" i="2"/>
  <c r="AJ254" i="2"/>
  <c r="AI254" i="2"/>
  <c r="AS253" i="2"/>
  <c r="AR253" i="2"/>
  <c r="AQ253" i="2"/>
  <c r="AP253" i="2"/>
  <c r="AO253" i="2"/>
  <c r="AN253" i="2"/>
  <c r="AM253" i="2"/>
  <c r="AL253" i="2"/>
  <c r="AK253" i="2"/>
  <c r="AJ253" i="2"/>
  <c r="AI253" i="2"/>
  <c r="AS252" i="2"/>
  <c r="AR252" i="2"/>
  <c r="AQ252" i="2"/>
  <c r="AP252" i="2"/>
  <c r="AO252" i="2"/>
  <c r="AN252" i="2"/>
  <c r="AM252" i="2"/>
  <c r="AL252" i="2"/>
  <c r="AK252" i="2"/>
  <c r="AJ252" i="2"/>
  <c r="AI252" i="2"/>
  <c r="AS251" i="2"/>
  <c r="AR251" i="2"/>
  <c r="AQ251" i="2"/>
  <c r="AP251" i="2"/>
  <c r="AO251" i="2"/>
  <c r="AN251" i="2"/>
  <c r="AM251" i="2"/>
  <c r="AL251" i="2"/>
  <c r="AK251" i="2"/>
  <c r="AJ251" i="2"/>
  <c r="AI251" i="2"/>
  <c r="AS250" i="2"/>
  <c r="AR250" i="2"/>
  <c r="AQ250" i="2"/>
  <c r="AP250" i="2"/>
  <c r="AO250" i="2"/>
  <c r="AN250" i="2"/>
  <c r="AM250" i="2"/>
  <c r="AL250" i="2"/>
  <c r="AK250" i="2"/>
  <c r="AJ250" i="2"/>
  <c r="AI250" i="2"/>
  <c r="AS249" i="2"/>
  <c r="AR249" i="2"/>
  <c r="AQ249" i="2"/>
  <c r="AP249" i="2"/>
  <c r="AO249" i="2"/>
  <c r="AN249" i="2"/>
  <c r="AM249" i="2"/>
  <c r="AL249" i="2"/>
  <c r="AK249" i="2"/>
  <c r="AJ249" i="2"/>
  <c r="AI249" i="2"/>
  <c r="AS248" i="2"/>
  <c r="AR248" i="2"/>
  <c r="AQ248" i="2"/>
  <c r="AP248" i="2"/>
  <c r="AO248" i="2"/>
  <c r="AN248" i="2"/>
  <c r="AM248" i="2"/>
  <c r="AL248" i="2"/>
  <c r="AK248" i="2"/>
  <c r="AJ248" i="2"/>
  <c r="AI248" i="2"/>
  <c r="AS247" i="2"/>
  <c r="AR247" i="2"/>
  <c r="AQ247" i="2"/>
  <c r="AP247" i="2"/>
  <c r="AO247" i="2"/>
  <c r="AN247" i="2"/>
  <c r="AM247" i="2"/>
  <c r="AL247" i="2"/>
  <c r="AK247" i="2"/>
  <c r="AJ247" i="2"/>
  <c r="AI247" i="2"/>
  <c r="AS246" i="2"/>
  <c r="AR246" i="2"/>
  <c r="AQ246" i="2"/>
  <c r="AP246" i="2"/>
  <c r="AO246" i="2"/>
  <c r="AN246" i="2"/>
  <c r="AM246" i="2"/>
  <c r="AL246" i="2"/>
  <c r="AK246" i="2"/>
  <c r="AJ246" i="2"/>
  <c r="AI246" i="2"/>
  <c r="AS245" i="2"/>
  <c r="AR245" i="2"/>
  <c r="AQ245" i="2"/>
  <c r="AP245" i="2"/>
  <c r="AO245" i="2"/>
  <c r="AN245" i="2"/>
  <c r="AM245" i="2"/>
  <c r="AL245" i="2"/>
  <c r="AK245" i="2"/>
  <c r="AJ245" i="2"/>
  <c r="AI245" i="2"/>
  <c r="AS244" i="2"/>
  <c r="AR244" i="2"/>
  <c r="AQ244" i="2"/>
  <c r="AP244" i="2"/>
  <c r="AO244" i="2"/>
  <c r="AN244" i="2"/>
  <c r="AM244" i="2"/>
  <c r="AL244" i="2"/>
  <c r="AK244" i="2"/>
  <c r="AJ244" i="2"/>
  <c r="AI244" i="2"/>
  <c r="AS243" i="2"/>
  <c r="AR243" i="2"/>
  <c r="AQ243" i="2"/>
  <c r="AP243" i="2"/>
  <c r="AO243" i="2"/>
  <c r="AN243" i="2"/>
  <c r="AM243" i="2"/>
  <c r="AL243" i="2"/>
  <c r="AK243" i="2"/>
  <c r="AJ243" i="2"/>
  <c r="AI243" i="2"/>
  <c r="AS242" i="2"/>
  <c r="AR242" i="2"/>
  <c r="AQ242" i="2"/>
  <c r="AP242" i="2"/>
  <c r="AO242" i="2"/>
  <c r="AN242" i="2"/>
  <c r="AM242" i="2"/>
  <c r="AL242" i="2"/>
  <c r="AK242" i="2"/>
  <c r="AJ242" i="2"/>
  <c r="AI242" i="2"/>
  <c r="AS241" i="2"/>
  <c r="AR241" i="2"/>
  <c r="AQ241" i="2"/>
  <c r="AP241" i="2"/>
  <c r="AO241" i="2"/>
  <c r="AN241" i="2"/>
  <c r="AM241" i="2"/>
  <c r="AL241" i="2"/>
  <c r="AK241" i="2"/>
  <c r="AJ241" i="2"/>
  <c r="AI241" i="2"/>
  <c r="AS240" i="2"/>
  <c r="AR240" i="2"/>
  <c r="AQ240" i="2"/>
  <c r="AP240" i="2"/>
  <c r="AO240" i="2"/>
  <c r="AN240" i="2"/>
  <c r="AM240" i="2"/>
  <c r="AL240" i="2"/>
  <c r="AK240" i="2"/>
  <c r="AJ240" i="2"/>
  <c r="AI240" i="2"/>
  <c r="AS239" i="2"/>
  <c r="AR239" i="2"/>
  <c r="AQ239" i="2"/>
  <c r="AP239" i="2"/>
  <c r="AO239" i="2"/>
  <c r="AN239" i="2"/>
  <c r="AM239" i="2"/>
  <c r="AL239" i="2"/>
  <c r="AK239" i="2"/>
  <c r="AJ239" i="2"/>
  <c r="AI239" i="2"/>
  <c r="AS238" i="2"/>
  <c r="AR238" i="2"/>
  <c r="AQ238" i="2"/>
  <c r="AP238" i="2"/>
  <c r="AO238" i="2"/>
  <c r="AN238" i="2"/>
  <c r="AM238" i="2"/>
  <c r="AL238" i="2"/>
  <c r="AK238" i="2"/>
  <c r="AJ238" i="2"/>
  <c r="AI238" i="2"/>
  <c r="AS237" i="2"/>
  <c r="AR237" i="2"/>
  <c r="AQ237" i="2"/>
  <c r="AP237" i="2"/>
  <c r="AO237" i="2"/>
  <c r="AN237" i="2"/>
  <c r="AM237" i="2"/>
  <c r="AL237" i="2"/>
  <c r="AK237" i="2"/>
  <c r="AJ237" i="2"/>
  <c r="AI237" i="2"/>
  <c r="AS236" i="2"/>
  <c r="AR236" i="2"/>
  <c r="AQ236" i="2"/>
  <c r="AP236" i="2"/>
  <c r="AO236" i="2"/>
  <c r="AN236" i="2"/>
  <c r="AM236" i="2"/>
  <c r="AL236" i="2"/>
  <c r="AK236" i="2"/>
  <c r="AJ236" i="2"/>
  <c r="AI236" i="2"/>
  <c r="AS235" i="2"/>
  <c r="AR235" i="2"/>
  <c r="AQ235" i="2"/>
  <c r="AP235" i="2"/>
  <c r="AO235" i="2"/>
  <c r="AN235" i="2"/>
  <c r="AM235" i="2"/>
  <c r="AL235" i="2"/>
  <c r="AK235" i="2"/>
  <c r="AJ235" i="2"/>
  <c r="AI235" i="2"/>
  <c r="AS234" i="2"/>
  <c r="AR234" i="2"/>
  <c r="AQ234" i="2"/>
  <c r="AP234" i="2"/>
  <c r="AO234" i="2"/>
  <c r="AN234" i="2"/>
  <c r="AM234" i="2"/>
  <c r="AL234" i="2"/>
  <c r="AK234" i="2"/>
  <c r="AJ234" i="2"/>
  <c r="AI234" i="2"/>
  <c r="AS233" i="2"/>
  <c r="AR233" i="2"/>
  <c r="AQ233" i="2"/>
  <c r="AP233" i="2"/>
  <c r="AO233" i="2"/>
  <c r="AN233" i="2"/>
  <c r="AM233" i="2"/>
  <c r="AL233" i="2"/>
  <c r="AK233" i="2"/>
  <c r="AJ233" i="2"/>
  <c r="AI233" i="2"/>
  <c r="AS232" i="2"/>
  <c r="AR232" i="2"/>
  <c r="AQ232" i="2"/>
  <c r="AP232" i="2"/>
  <c r="AO232" i="2"/>
  <c r="AN232" i="2"/>
  <c r="AM232" i="2"/>
  <c r="AL232" i="2"/>
  <c r="AK232" i="2"/>
  <c r="AJ232" i="2"/>
  <c r="AI232" i="2"/>
  <c r="AS231" i="2"/>
  <c r="AR231" i="2"/>
  <c r="AQ231" i="2"/>
  <c r="AP231" i="2"/>
  <c r="AO231" i="2"/>
  <c r="AN231" i="2"/>
  <c r="AM231" i="2"/>
  <c r="AL231" i="2"/>
  <c r="AK231" i="2"/>
  <c r="AJ231" i="2"/>
  <c r="AI231" i="2"/>
  <c r="AS230" i="2"/>
  <c r="AR230" i="2"/>
  <c r="AQ230" i="2"/>
  <c r="AP230" i="2"/>
  <c r="AO230" i="2"/>
  <c r="AN230" i="2"/>
  <c r="AM230" i="2"/>
  <c r="AL230" i="2"/>
  <c r="AK230" i="2"/>
  <c r="AJ230" i="2"/>
  <c r="AI230" i="2"/>
  <c r="AS229" i="2"/>
  <c r="AR229" i="2"/>
  <c r="AQ229" i="2"/>
  <c r="AP229" i="2"/>
  <c r="AO229" i="2"/>
  <c r="AN229" i="2"/>
  <c r="AM229" i="2"/>
  <c r="AL229" i="2"/>
  <c r="AK229" i="2"/>
  <c r="AJ229" i="2"/>
  <c r="AI229" i="2"/>
  <c r="AS228" i="2"/>
  <c r="AR228" i="2"/>
  <c r="AQ228" i="2"/>
  <c r="AP228" i="2"/>
  <c r="AO228" i="2"/>
  <c r="AN228" i="2"/>
  <c r="AM228" i="2"/>
  <c r="AL228" i="2"/>
  <c r="AK228" i="2"/>
  <c r="AJ228" i="2"/>
  <c r="AI228" i="2"/>
  <c r="AS227" i="2"/>
  <c r="AR227" i="2"/>
  <c r="AQ227" i="2"/>
  <c r="AP227" i="2"/>
  <c r="AO227" i="2"/>
  <c r="AN227" i="2"/>
  <c r="AM227" i="2"/>
  <c r="AL227" i="2"/>
  <c r="AK227" i="2"/>
  <c r="AJ227" i="2"/>
  <c r="AI227" i="2"/>
  <c r="AS226" i="2"/>
  <c r="AR226" i="2"/>
  <c r="AQ226" i="2"/>
  <c r="AP226" i="2"/>
  <c r="AO226" i="2"/>
  <c r="AN226" i="2"/>
  <c r="AM226" i="2"/>
  <c r="AL226" i="2"/>
  <c r="AK226" i="2"/>
  <c r="AJ226" i="2"/>
  <c r="AI226" i="2"/>
  <c r="AS225" i="2"/>
  <c r="AR225" i="2"/>
  <c r="AQ225" i="2"/>
  <c r="AP225" i="2"/>
  <c r="AO225" i="2"/>
  <c r="AN225" i="2"/>
  <c r="AM225" i="2"/>
  <c r="AL225" i="2"/>
  <c r="AK225" i="2"/>
  <c r="AJ225" i="2"/>
  <c r="AI225" i="2"/>
  <c r="AS224" i="2"/>
  <c r="AR224" i="2"/>
  <c r="AQ224" i="2"/>
  <c r="AP224" i="2"/>
  <c r="AO224" i="2"/>
  <c r="AN224" i="2"/>
  <c r="AM224" i="2"/>
  <c r="AL224" i="2"/>
  <c r="AK224" i="2"/>
  <c r="AJ224" i="2"/>
  <c r="AI224" i="2"/>
  <c r="AS223" i="2"/>
  <c r="AR223" i="2"/>
  <c r="AQ223" i="2"/>
  <c r="AP223" i="2"/>
  <c r="AO223" i="2"/>
  <c r="AN223" i="2"/>
  <c r="AM223" i="2"/>
  <c r="AL223" i="2"/>
  <c r="AK223" i="2"/>
  <c r="AJ223" i="2"/>
  <c r="AI223" i="2"/>
  <c r="AS222" i="2"/>
  <c r="AR222" i="2"/>
  <c r="AQ222" i="2"/>
  <c r="AP222" i="2"/>
  <c r="AO222" i="2"/>
  <c r="AN222" i="2"/>
  <c r="AM222" i="2"/>
  <c r="AL222" i="2"/>
  <c r="AK222" i="2"/>
  <c r="AJ222" i="2"/>
  <c r="AI222" i="2"/>
  <c r="AS221" i="2"/>
  <c r="AR221" i="2"/>
  <c r="AQ221" i="2"/>
  <c r="AP221" i="2"/>
  <c r="AO221" i="2"/>
  <c r="AN221" i="2"/>
  <c r="AM221" i="2"/>
  <c r="AL221" i="2"/>
  <c r="AK221" i="2"/>
  <c r="AJ221" i="2"/>
  <c r="AI221" i="2"/>
  <c r="AS220" i="2"/>
  <c r="AR220" i="2"/>
  <c r="AQ220" i="2"/>
  <c r="AP220" i="2"/>
  <c r="AO220" i="2"/>
  <c r="AN220" i="2"/>
  <c r="AM220" i="2"/>
  <c r="AL220" i="2"/>
  <c r="AK220" i="2"/>
  <c r="AJ220" i="2"/>
  <c r="AI220" i="2"/>
  <c r="AS219" i="2"/>
  <c r="AR219" i="2"/>
  <c r="AQ219" i="2"/>
  <c r="AP219" i="2"/>
  <c r="AO219" i="2"/>
  <c r="AN219" i="2"/>
  <c r="AM219" i="2"/>
  <c r="AL219" i="2"/>
  <c r="AK219" i="2"/>
  <c r="AJ219" i="2"/>
  <c r="AI219" i="2"/>
  <c r="AS218" i="2"/>
  <c r="AR218" i="2"/>
  <c r="AQ218" i="2"/>
  <c r="AP218" i="2"/>
  <c r="AO218" i="2"/>
  <c r="AN218" i="2"/>
  <c r="AM218" i="2"/>
  <c r="AL218" i="2"/>
  <c r="AK218" i="2"/>
  <c r="AJ218" i="2"/>
  <c r="AI218" i="2"/>
  <c r="AS217" i="2"/>
  <c r="AR217" i="2"/>
  <c r="AQ217" i="2"/>
  <c r="AP217" i="2"/>
  <c r="AO217" i="2"/>
  <c r="AN217" i="2"/>
  <c r="AM217" i="2"/>
  <c r="AL217" i="2"/>
  <c r="AK217" i="2"/>
  <c r="AJ217" i="2"/>
  <c r="AI217" i="2"/>
  <c r="AS216" i="2"/>
  <c r="AR216" i="2"/>
  <c r="AQ216" i="2"/>
  <c r="AP216" i="2"/>
  <c r="AO216" i="2"/>
  <c r="AN216" i="2"/>
  <c r="AM216" i="2"/>
  <c r="AL216" i="2"/>
  <c r="AK216" i="2"/>
  <c r="AJ216" i="2"/>
  <c r="AI216" i="2"/>
  <c r="AS215" i="2"/>
  <c r="AR215" i="2"/>
  <c r="AQ215" i="2"/>
  <c r="AP215" i="2"/>
  <c r="AO215" i="2"/>
  <c r="AN215" i="2"/>
  <c r="AM215" i="2"/>
  <c r="AL215" i="2"/>
  <c r="AK215" i="2"/>
  <c r="AJ215" i="2"/>
  <c r="AI215" i="2"/>
  <c r="AS214" i="2"/>
  <c r="AR214" i="2"/>
  <c r="AQ214" i="2"/>
  <c r="AP214" i="2"/>
  <c r="AO214" i="2"/>
  <c r="AN214" i="2"/>
  <c r="AM214" i="2"/>
  <c r="AL214" i="2"/>
  <c r="AK214" i="2"/>
  <c r="AJ214" i="2"/>
  <c r="AI214" i="2"/>
  <c r="AS213" i="2"/>
  <c r="AR213" i="2"/>
  <c r="AQ213" i="2"/>
  <c r="AP213" i="2"/>
  <c r="AO213" i="2"/>
  <c r="AN213" i="2"/>
  <c r="AM213" i="2"/>
  <c r="AL213" i="2"/>
  <c r="AK213" i="2"/>
  <c r="AJ213" i="2"/>
  <c r="AI213" i="2"/>
  <c r="AS212" i="2"/>
  <c r="AR212" i="2"/>
  <c r="AQ212" i="2"/>
  <c r="AP212" i="2"/>
  <c r="AO212" i="2"/>
  <c r="AN212" i="2"/>
  <c r="AM212" i="2"/>
  <c r="AL212" i="2"/>
  <c r="AK212" i="2"/>
  <c r="AJ212" i="2"/>
  <c r="AI212" i="2"/>
  <c r="AS211" i="2"/>
  <c r="AR211" i="2"/>
  <c r="AQ211" i="2"/>
  <c r="AP211" i="2"/>
  <c r="AO211" i="2"/>
  <c r="AN211" i="2"/>
  <c r="AM211" i="2"/>
  <c r="AL211" i="2"/>
  <c r="AK211" i="2"/>
  <c r="AJ211" i="2"/>
  <c r="AI211" i="2"/>
  <c r="AS210" i="2"/>
  <c r="AR210" i="2"/>
  <c r="AQ210" i="2"/>
  <c r="AP210" i="2"/>
  <c r="AO210" i="2"/>
  <c r="AN210" i="2"/>
  <c r="AM210" i="2"/>
  <c r="AL210" i="2"/>
  <c r="AK210" i="2"/>
  <c r="AJ210" i="2"/>
  <c r="AI210" i="2"/>
  <c r="AS209" i="2"/>
  <c r="AR209" i="2"/>
  <c r="AQ209" i="2"/>
  <c r="AP209" i="2"/>
  <c r="AO209" i="2"/>
  <c r="AN209" i="2"/>
  <c r="AM209" i="2"/>
  <c r="AL209" i="2"/>
  <c r="AK209" i="2"/>
  <c r="AJ209" i="2"/>
  <c r="AI209" i="2"/>
  <c r="AS208" i="2"/>
  <c r="AR208" i="2"/>
  <c r="AQ208" i="2"/>
  <c r="AP208" i="2"/>
  <c r="AO208" i="2"/>
  <c r="AN208" i="2"/>
  <c r="AM208" i="2"/>
  <c r="AL208" i="2"/>
  <c r="AK208" i="2"/>
  <c r="AJ208" i="2"/>
  <c r="AI208" i="2"/>
  <c r="AS207" i="2"/>
  <c r="AR207" i="2"/>
  <c r="AQ207" i="2"/>
  <c r="AP207" i="2"/>
  <c r="AO207" i="2"/>
  <c r="AN207" i="2"/>
  <c r="AM207" i="2"/>
  <c r="AL207" i="2"/>
  <c r="AK207" i="2"/>
  <c r="AJ207" i="2"/>
  <c r="AI207" i="2"/>
  <c r="AS206" i="2"/>
  <c r="AR206" i="2"/>
  <c r="AQ206" i="2"/>
  <c r="AP206" i="2"/>
  <c r="AO206" i="2"/>
  <c r="AN206" i="2"/>
  <c r="AM206" i="2"/>
  <c r="AL206" i="2"/>
  <c r="AK206" i="2"/>
  <c r="AJ206" i="2"/>
  <c r="AI206" i="2"/>
  <c r="AS205" i="2"/>
  <c r="AR205" i="2"/>
  <c r="AQ205" i="2"/>
  <c r="AP205" i="2"/>
  <c r="AO205" i="2"/>
  <c r="AN205" i="2"/>
  <c r="AM205" i="2"/>
  <c r="AL205" i="2"/>
  <c r="AK205" i="2"/>
  <c r="AJ205" i="2"/>
  <c r="AI205" i="2"/>
  <c r="AS204" i="2"/>
  <c r="AR204" i="2"/>
  <c r="AQ204" i="2"/>
  <c r="AP204" i="2"/>
  <c r="AO204" i="2"/>
  <c r="AN204" i="2"/>
  <c r="AM204" i="2"/>
  <c r="AL204" i="2"/>
  <c r="AK204" i="2"/>
  <c r="AJ204" i="2"/>
  <c r="AI204" i="2"/>
  <c r="AS203" i="2"/>
  <c r="AR203" i="2"/>
  <c r="AQ203" i="2"/>
  <c r="AP203" i="2"/>
  <c r="AO203" i="2"/>
  <c r="AN203" i="2"/>
  <c r="AM203" i="2"/>
  <c r="AL203" i="2"/>
  <c r="AK203" i="2"/>
  <c r="AJ203" i="2"/>
  <c r="AI203" i="2"/>
  <c r="AS202" i="2"/>
  <c r="AR202" i="2"/>
  <c r="AQ202" i="2"/>
  <c r="AP202" i="2"/>
  <c r="AO202" i="2"/>
  <c r="AN202" i="2"/>
  <c r="AM202" i="2"/>
  <c r="AL202" i="2"/>
  <c r="AK202" i="2"/>
  <c r="AJ202" i="2"/>
  <c r="AI202" i="2"/>
  <c r="AS201" i="2"/>
  <c r="AR201" i="2"/>
  <c r="AQ201" i="2"/>
  <c r="AP201" i="2"/>
  <c r="AO201" i="2"/>
  <c r="AN201" i="2"/>
  <c r="AM201" i="2"/>
  <c r="AL201" i="2"/>
  <c r="AK201" i="2"/>
  <c r="AJ201" i="2"/>
  <c r="AI201" i="2"/>
  <c r="AS200" i="2"/>
  <c r="AR200" i="2"/>
  <c r="AQ200" i="2"/>
  <c r="AP200" i="2"/>
  <c r="AO200" i="2"/>
  <c r="AN200" i="2"/>
  <c r="AM200" i="2"/>
  <c r="AL200" i="2"/>
  <c r="AK200" i="2"/>
  <c r="AJ200" i="2"/>
  <c r="AI200" i="2"/>
  <c r="AS199" i="2"/>
  <c r="AR199" i="2"/>
  <c r="AQ199" i="2"/>
  <c r="AP199" i="2"/>
  <c r="AO199" i="2"/>
  <c r="AN199" i="2"/>
  <c r="AM199" i="2"/>
  <c r="AL199" i="2"/>
  <c r="AK199" i="2"/>
  <c r="AJ199" i="2"/>
  <c r="AI199" i="2"/>
  <c r="AS198" i="2"/>
  <c r="AR198" i="2"/>
  <c r="AQ198" i="2"/>
  <c r="AP198" i="2"/>
  <c r="AO198" i="2"/>
  <c r="AN198" i="2"/>
  <c r="AM198" i="2"/>
  <c r="AL198" i="2"/>
  <c r="AK198" i="2"/>
  <c r="AJ198" i="2"/>
  <c r="AI198" i="2"/>
  <c r="AS197" i="2"/>
  <c r="AR197" i="2"/>
  <c r="AQ197" i="2"/>
  <c r="AP197" i="2"/>
  <c r="AO197" i="2"/>
  <c r="AN197" i="2"/>
  <c r="AM197" i="2"/>
  <c r="AL197" i="2"/>
  <c r="AK197" i="2"/>
  <c r="AJ197" i="2"/>
  <c r="AI197" i="2"/>
  <c r="AS196" i="2"/>
  <c r="AR196" i="2"/>
  <c r="AQ196" i="2"/>
  <c r="AP196" i="2"/>
  <c r="AO196" i="2"/>
  <c r="AN196" i="2"/>
  <c r="AM196" i="2"/>
  <c r="AL196" i="2"/>
  <c r="AK196" i="2"/>
  <c r="AJ196" i="2"/>
  <c r="AI196" i="2"/>
  <c r="AS195" i="2"/>
  <c r="AR195" i="2"/>
  <c r="AQ195" i="2"/>
  <c r="AP195" i="2"/>
  <c r="AO195" i="2"/>
  <c r="AN195" i="2"/>
  <c r="AM195" i="2"/>
  <c r="AL195" i="2"/>
  <c r="AK195" i="2"/>
  <c r="AJ195" i="2"/>
  <c r="AI195" i="2"/>
  <c r="AS194" i="2"/>
  <c r="AR194" i="2"/>
  <c r="AQ194" i="2"/>
  <c r="AP194" i="2"/>
  <c r="AO194" i="2"/>
  <c r="AN194" i="2"/>
  <c r="AM194" i="2"/>
  <c r="AL194" i="2"/>
  <c r="AK194" i="2"/>
  <c r="AJ194" i="2"/>
  <c r="AI194" i="2"/>
  <c r="AS193" i="2"/>
  <c r="AR193" i="2"/>
  <c r="AQ193" i="2"/>
  <c r="AP193" i="2"/>
  <c r="AO193" i="2"/>
  <c r="AN193" i="2"/>
  <c r="AM193" i="2"/>
  <c r="AL193" i="2"/>
  <c r="AK193" i="2"/>
  <c r="AJ193" i="2"/>
  <c r="AI193" i="2"/>
  <c r="AS192" i="2"/>
  <c r="AR192" i="2"/>
  <c r="AQ192" i="2"/>
  <c r="AP192" i="2"/>
  <c r="AO192" i="2"/>
  <c r="AN192" i="2"/>
  <c r="AM192" i="2"/>
  <c r="AL192" i="2"/>
  <c r="AK192" i="2"/>
  <c r="AJ192" i="2"/>
  <c r="AI192" i="2"/>
  <c r="AS191" i="2"/>
  <c r="AR191" i="2"/>
  <c r="AQ191" i="2"/>
  <c r="AP191" i="2"/>
  <c r="AO191" i="2"/>
  <c r="AN191" i="2"/>
  <c r="AM191" i="2"/>
  <c r="AL191" i="2"/>
  <c r="AK191" i="2"/>
  <c r="AJ191" i="2"/>
  <c r="AI191" i="2"/>
  <c r="AS190" i="2"/>
  <c r="AR190" i="2"/>
  <c r="AQ190" i="2"/>
  <c r="AP190" i="2"/>
  <c r="AO190" i="2"/>
  <c r="AN190" i="2"/>
  <c r="AM190" i="2"/>
  <c r="AL190" i="2"/>
  <c r="AK190" i="2"/>
  <c r="AJ190" i="2"/>
  <c r="AI190" i="2"/>
  <c r="AS189" i="2"/>
  <c r="AR189" i="2"/>
  <c r="AQ189" i="2"/>
  <c r="AP189" i="2"/>
  <c r="AO189" i="2"/>
  <c r="AN189" i="2"/>
  <c r="AM189" i="2"/>
  <c r="AL189" i="2"/>
  <c r="AK189" i="2"/>
  <c r="AJ189" i="2"/>
  <c r="AI189" i="2"/>
  <c r="AS188" i="2"/>
  <c r="AR188" i="2"/>
  <c r="AQ188" i="2"/>
  <c r="AP188" i="2"/>
  <c r="AO188" i="2"/>
  <c r="AN188" i="2"/>
  <c r="AM188" i="2"/>
  <c r="AL188" i="2"/>
  <c r="AK188" i="2"/>
  <c r="AJ188" i="2"/>
  <c r="AI188" i="2"/>
  <c r="AS187" i="2"/>
  <c r="AR187" i="2"/>
  <c r="AQ187" i="2"/>
  <c r="AP187" i="2"/>
  <c r="AO187" i="2"/>
  <c r="AN187" i="2"/>
  <c r="AM187" i="2"/>
  <c r="AL187" i="2"/>
  <c r="AK187" i="2"/>
  <c r="AJ187" i="2"/>
  <c r="AI187" i="2"/>
  <c r="AS186" i="2"/>
  <c r="AR186" i="2"/>
  <c r="AQ186" i="2"/>
  <c r="AP186" i="2"/>
  <c r="AO186" i="2"/>
  <c r="AN186" i="2"/>
  <c r="AM186" i="2"/>
  <c r="AL186" i="2"/>
  <c r="AK186" i="2"/>
  <c r="AJ186" i="2"/>
  <c r="AI186" i="2"/>
  <c r="AS185" i="2"/>
  <c r="AR185" i="2"/>
  <c r="AQ185" i="2"/>
  <c r="AP185" i="2"/>
  <c r="AO185" i="2"/>
  <c r="AN185" i="2"/>
  <c r="AM185" i="2"/>
  <c r="AL185" i="2"/>
  <c r="AK185" i="2"/>
  <c r="AJ185" i="2"/>
  <c r="AI185" i="2"/>
  <c r="AS184" i="2"/>
  <c r="AR184" i="2"/>
  <c r="AQ184" i="2"/>
  <c r="AP184" i="2"/>
  <c r="AO184" i="2"/>
  <c r="AN184" i="2"/>
  <c r="AM184" i="2"/>
  <c r="AL184" i="2"/>
  <c r="AK184" i="2"/>
  <c r="AJ184" i="2"/>
  <c r="AI184" i="2"/>
  <c r="AS183" i="2"/>
  <c r="AR183" i="2"/>
  <c r="AQ183" i="2"/>
  <c r="AP183" i="2"/>
  <c r="AO183" i="2"/>
  <c r="AN183" i="2"/>
  <c r="AM183" i="2"/>
  <c r="AL183" i="2"/>
  <c r="AK183" i="2"/>
  <c r="AJ183" i="2"/>
  <c r="AI183" i="2"/>
  <c r="AS182" i="2"/>
  <c r="AR182" i="2"/>
  <c r="AQ182" i="2"/>
  <c r="AP182" i="2"/>
  <c r="AO182" i="2"/>
  <c r="AN182" i="2"/>
  <c r="AM182" i="2"/>
  <c r="AL182" i="2"/>
  <c r="AK182" i="2"/>
  <c r="AJ182" i="2"/>
  <c r="AI182" i="2"/>
  <c r="AS181" i="2"/>
  <c r="AR181" i="2"/>
  <c r="AQ181" i="2"/>
  <c r="AP181" i="2"/>
  <c r="AO181" i="2"/>
  <c r="AN181" i="2"/>
  <c r="AM181" i="2"/>
  <c r="AL181" i="2"/>
  <c r="AK181" i="2"/>
  <c r="AJ181" i="2"/>
  <c r="AI181" i="2"/>
  <c r="AS180" i="2"/>
  <c r="AR180" i="2"/>
  <c r="AQ180" i="2"/>
  <c r="AP180" i="2"/>
  <c r="AO180" i="2"/>
  <c r="AN180" i="2"/>
  <c r="AM180" i="2"/>
  <c r="AL180" i="2"/>
  <c r="AK180" i="2"/>
  <c r="AJ180" i="2"/>
  <c r="AI180" i="2"/>
  <c r="AS179" i="2"/>
  <c r="AR179" i="2"/>
  <c r="AQ179" i="2"/>
  <c r="AP179" i="2"/>
  <c r="AO179" i="2"/>
  <c r="AN179" i="2"/>
  <c r="AM179" i="2"/>
  <c r="AL179" i="2"/>
  <c r="AK179" i="2"/>
  <c r="AJ179" i="2"/>
  <c r="AI179" i="2"/>
  <c r="AS178" i="2"/>
  <c r="AR178" i="2"/>
  <c r="AQ178" i="2"/>
  <c r="AP178" i="2"/>
  <c r="AO178" i="2"/>
  <c r="AN178" i="2"/>
  <c r="AM178" i="2"/>
  <c r="AL178" i="2"/>
  <c r="AK178" i="2"/>
  <c r="AJ178" i="2"/>
  <c r="AI178" i="2"/>
  <c r="AS177" i="2"/>
  <c r="AR177" i="2"/>
  <c r="AQ177" i="2"/>
  <c r="AP177" i="2"/>
  <c r="AO177" i="2"/>
  <c r="AN177" i="2"/>
  <c r="AM177" i="2"/>
  <c r="AL177" i="2"/>
  <c r="AK177" i="2"/>
  <c r="AJ177" i="2"/>
  <c r="AI177" i="2"/>
  <c r="AS176" i="2"/>
  <c r="AR176" i="2"/>
  <c r="AQ176" i="2"/>
  <c r="AP176" i="2"/>
  <c r="AO176" i="2"/>
  <c r="AN176" i="2"/>
  <c r="AM176" i="2"/>
  <c r="AL176" i="2"/>
  <c r="AK176" i="2"/>
  <c r="AJ176" i="2"/>
  <c r="AI176" i="2"/>
  <c r="AS175" i="2"/>
  <c r="AR175" i="2"/>
  <c r="AQ175" i="2"/>
  <c r="AP175" i="2"/>
  <c r="AO175" i="2"/>
  <c r="AN175" i="2"/>
  <c r="AM175" i="2"/>
  <c r="AL175" i="2"/>
  <c r="AK175" i="2"/>
  <c r="AJ175" i="2"/>
  <c r="AI175" i="2"/>
  <c r="AS174" i="2"/>
  <c r="AR174" i="2"/>
  <c r="AQ174" i="2"/>
  <c r="AP174" i="2"/>
  <c r="AO174" i="2"/>
  <c r="AN174" i="2"/>
  <c r="AM174" i="2"/>
  <c r="AL174" i="2"/>
  <c r="AK174" i="2"/>
  <c r="AJ174" i="2"/>
  <c r="AI174" i="2"/>
  <c r="AS173" i="2"/>
  <c r="AR173" i="2"/>
  <c r="AQ173" i="2"/>
  <c r="AP173" i="2"/>
  <c r="AO173" i="2"/>
  <c r="AN173" i="2"/>
  <c r="AM173" i="2"/>
  <c r="AL173" i="2"/>
  <c r="AK173" i="2"/>
  <c r="AJ173" i="2"/>
  <c r="AI173" i="2"/>
  <c r="AS172" i="2"/>
  <c r="AR172" i="2"/>
  <c r="AQ172" i="2"/>
  <c r="AP172" i="2"/>
  <c r="AO172" i="2"/>
  <c r="AN172" i="2"/>
  <c r="AM172" i="2"/>
  <c r="AL172" i="2"/>
  <c r="AK172" i="2"/>
  <c r="AJ172" i="2"/>
  <c r="AI172" i="2"/>
  <c r="AS171" i="2"/>
  <c r="AR171" i="2"/>
  <c r="AQ171" i="2"/>
  <c r="AP171" i="2"/>
  <c r="AO171" i="2"/>
  <c r="AN171" i="2"/>
  <c r="AM171" i="2"/>
  <c r="AL171" i="2"/>
  <c r="AK171" i="2"/>
  <c r="AJ171" i="2"/>
  <c r="AI171" i="2"/>
  <c r="AS170" i="2"/>
  <c r="AR170" i="2"/>
  <c r="AQ170" i="2"/>
  <c r="AP170" i="2"/>
  <c r="AO170" i="2"/>
  <c r="AN170" i="2"/>
  <c r="AM170" i="2"/>
  <c r="AL170" i="2"/>
  <c r="AK170" i="2"/>
  <c r="AJ170" i="2"/>
  <c r="AI170" i="2"/>
  <c r="AS169" i="2"/>
  <c r="AR169" i="2"/>
  <c r="AQ169" i="2"/>
  <c r="AP169" i="2"/>
  <c r="AO169" i="2"/>
  <c r="AN169" i="2"/>
  <c r="AM169" i="2"/>
  <c r="AL169" i="2"/>
  <c r="AK169" i="2"/>
  <c r="AJ169" i="2"/>
  <c r="AI169" i="2"/>
  <c r="AS168" i="2"/>
  <c r="AR168" i="2"/>
  <c r="AQ168" i="2"/>
  <c r="AP168" i="2"/>
  <c r="AO168" i="2"/>
  <c r="AN168" i="2"/>
  <c r="AM168" i="2"/>
  <c r="AL168" i="2"/>
  <c r="AK168" i="2"/>
  <c r="AJ168" i="2"/>
  <c r="AI168" i="2"/>
  <c r="AS167" i="2"/>
  <c r="AR167" i="2"/>
  <c r="AQ167" i="2"/>
  <c r="AP167" i="2"/>
  <c r="AO167" i="2"/>
  <c r="AN167" i="2"/>
  <c r="AM167" i="2"/>
  <c r="AL167" i="2"/>
  <c r="AK167" i="2"/>
  <c r="AJ167" i="2"/>
  <c r="AI167" i="2"/>
  <c r="AS166" i="2"/>
  <c r="AR166" i="2"/>
  <c r="AQ166" i="2"/>
  <c r="AP166" i="2"/>
  <c r="AO166" i="2"/>
  <c r="AN166" i="2"/>
  <c r="AM166" i="2"/>
  <c r="AL166" i="2"/>
  <c r="AK166" i="2"/>
  <c r="AJ166" i="2"/>
  <c r="AI166" i="2"/>
  <c r="AS165" i="2"/>
  <c r="AR165" i="2"/>
  <c r="AQ165" i="2"/>
  <c r="AP165" i="2"/>
  <c r="AO165" i="2"/>
  <c r="AN165" i="2"/>
  <c r="AM165" i="2"/>
  <c r="AL165" i="2"/>
  <c r="AK165" i="2"/>
  <c r="AJ165" i="2"/>
  <c r="AI165" i="2"/>
  <c r="AS164" i="2"/>
  <c r="AR164" i="2"/>
  <c r="AQ164" i="2"/>
  <c r="AP164" i="2"/>
  <c r="AO164" i="2"/>
  <c r="AN164" i="2"/>
  <c r="AM164" i="2"/>
  <c r="AL164" i="2"/>
  <c r="AK164" i="2"/>
  <c r="AJ164" i="2"/>
  <c r="AI164" i="2"/>
  <c r="AS163" i="2"/>
  <c r="AR163" i="2"/>
  <c r="AQ163" i="2"/>
  <c r="AP163" i="2"/>
  <c r="AO163" i="2"/>
  <c r="AN163" i="2"/>
  <c r="AM163" i="2"/>
  <c r="AL163" i="2"/>
  <c r="AK163" i="2"/>
  <c r="AJ163" i="2"/>
  <c r="AI163" i="2"/>
  <c r="AS162" i="2"/>
  <c r="AR162" i="2"/>
  <c r="AQ162" i="2"/>
  <c r="AP162" i="2"/>
  <c r="AO162" i="2"/>
  <c r="AN162" i="2"/>
  <c r="AM162" i="2"/>
  <c r="AL162" i="2"/>
  <c r="AK162" i="2"/>
  <c r="AJ162" i="2"/>
  <c r="AI162" i="2"/>
  <c r="AS161" i="2"/>
  <c r="AR161" i="2"/>
  <c r="AQ161" i="2"/>
  <c r="AP161" i="2"/>
  <c r="AO161" i="2"/>
  <c r="AN161" i="2"/>
  <c r="AM161" i="2"/>
  <c r="AL161" i="2"/>
  <c r="AK161" i="2"/>
  <c r="AJ161" i="2"/>
  <c r="AI161" i="2"/>
  <c r="AS160" i="2"/>
  <c r="AR160" i="2"/>
  <c r="AQ160" i="2"/>
  <c r="AP160" i="2"/>
  <c r="AO160" i="2"/>
  <c r="AN160" i="2"/>
  <c r="AM160" i="2"/>
  <c r="AL160" i="2"/>
  <c r="AK160" i="2"/>
  <c r="AJ160" i="2"/>
  <c r="AI160" i="2"/>
  <c r="AS159" i="2"/>
  <c r="AR159" i="2"/>
  <c r="AQ159" i="2"/>
  <c r="AP159" i="2"/>
  <c r="AO159" i="2"/>
  <c r="AN159" i="2"/>
  <c r="AM159" i="2"/>
  <c r="AL159" i="2"/>
  <c r="AK159" i="2"/>
  <c r="AJ159" i="2"/>
  <c r="AI159" i="2"/>
  <c r="AS158" i="2"/>
  <c r="AR158" i="2"/>
  <c r="AQ158" i="2"/>
  <c r="AP158" i="2"/>
  <c r="AO158" i="2"/>
  <c r="AN158" i="2"/>
  <c r="AM158" i="2"/>
  <c r="AL158" i="2"/>
  <c r="AK158" i="2"/>
  <c r="AJ158" i="2"/>
  <c r="AI158" i="2"/>
  <c r="AS157" i="2"/>
  <c r="AR157" i="2"/>
  <c r="AQ157" i="2"/>
  <c r="AP157" i="2"/>
  <c r="AO157" i="2"/>
  <c r="AN157" i="2"/>
  <c r="AM157" i="2"/>
  <c r="AL157" i="2"/>
  <c r="AK157" i="2"/>
  <c r="AJ157" i="2"/>
  <c r="AI157" i="2"/>
  <c r="AS156" i="2"/>
  <c r="AR156" i="2"/>
  <c r="AQ156" i="2"/>
  <c r="AP156" i="2"/>
  <c r="AO156" i="2"/>
  <c r="AN156" i="2"/>
  <c r="AM156" i="2"/>
  <c r="AL156" i="2"/>
  <c r="AK156" i="2"/>
  <c r="AJ156" i="2"/>
  <c r="AI156" i="2"/>
  <c r="AS155" i="2"/>
  <c r="AR155" i="2"/>
  <c r="AQ155" i="2"/>
  <c r="AP155" i="2"/>
  <c r="AO155" i="2"/>
  <c r="AN155" i="2"/>
  <c r="AM155" i="2"/>
  <c r="AL155" i="2"/>
  <c r="AK155" i="2"/>
  <c r="AJ155" i="2"/>
  <c r="AI155" i="2"/>
  <c r="AS154" i="2"/>
  <c r="AR154" i="2"/>
  <c r="AQ154" i="2"/>
  <c r="AP154" i="2"/>
  <c r="AO154" i="2"/>
  <c r="AN154" i="2"/>
  <c r="AM154" i="2"/>
  <c r="AL154" i="2"/>
  <c r="AK154" i="2"/>
  <c r="AJ154" i="2"/>
  <c r="AI154" i="2"/>
  <c r="AS153" i="2"/>
  <c r="AR153" i="2"/>
  <c r="AQ153" i="2"/>
  <c r="AP153" i="2"/>
  <c r="AO153" i="2"/>
  <c r="AN153" i="2"/>
  <c r="AM153" i="2"/>
  <c r="AL153" i="2"/>
  <c r="AK153" i="2"/>
  <c r="AJ153" i="2"/>
  <c r="AI153" i="2"/>
  <c r="AS152" i="2"/>
  <c r="AR152" i="2"/>
  <c r="AQ152" i="2"/>
  <c r="AP152" i="2"/>
  <c r="AO152" i="2"/>
  <c r="AN152" i="2"/>
  <c r="AM152" i="2"/>
  <c r="AL152" i="2"/>
  <c r="AK152" i="2"/>
  <c r="AJ152" i="2"/>
  <c r="AI152" i="2"/>
  <c r="AS151" i="2"/>
  <c r="AR151" i="2"/>
  <c r="AQ151" i="2"/>
  <c r="AP151" i="2"/>
  <c r="AO151" i="2"/>
  <c r="AN151" i="2"/>
  <c r="AM151" i="2"/>
  <c r="AL151" i="2"/>
  <c r="AK151" i="2"/>
  <c r="AJ151" i="2"/>
  <c r="AI151" i="2"/>
  <c r="AS150" i="2"/>
  <c r="AR150" i="2"/>
  <c r="AQ150" i="2"/>
  <c r="AP150" i="2"/>
  <c r="AO150" i="2"/>
  <c r="AN150" i="2"/>
  <c r="AM150" i="2"/>
  <c r="AL150" i="2"/>
  <c r="AK150" i="2"/>
  <c r="AJ150" i="2"/>
  <c r="AI150" i="2"/>
  <c r="AS149" i="2"/>
  <c r="AR149" i="2"/>
  <c r="AQ149" i="2"/>
  <c r="AP149" i="2"/>
  <c r="AO149" i="2"/>
  <c r="AN149" i="2"/>
  <c r="AM149" i="2"/>
  <c r="AL149" i="2"/>
  <c r="AK149" i="2"/>
  <c r="AJ149" i="2"/>
  <c r="AI149" i="2"/>
  <c r="AS148" i="2"/>
  <c r="AR148" i="2"/>
  <c r="AQ148" i="2"/>
  <c r="AP148" i="2"/>
  <c r="AO148" i="2"/>
  <c r="AN148" i="2"/>
  <c r="AM148" i="2"/>
  <c r="AL148" i="2"/>
  <c r="AK148" i="2"/>
  <c r="AJ148" i="2"/>
  <c r="AI148" i="2"/>
  <c r="AS147" i="2"/>
  <c r="AR147" i="2"/>
  <c r="AQ147" i="2"/>
  <c r="AP147" i="2"/>
  <c r="AO147" i="2"/>
  <c r="AN147" i="2"/>
  <c r="AM147" i="2"/>
  <c r="AL147" i="2"/>
  <c r="AK147" i="2"/>
  <c r="AJ147" i="2"/>
  <c r="AI147" i="2"/>
  <c r="AS146" i="2"/>
  <c r="AR146" i="2"/>
  <c r="AQ146" i="2"/>
  <c r="AP146" i="2"/>
  <c r="AO146" i="2"/>
  <c r="AN146" i="2"/>
  <c r="AM146" i="2"/>
  <c r="AL146" i="2"/>
  <c r="AK146" i="2"/>
  <c r="AJ146" i="2"/>
  <c r="AI146" i="2"/>
  <c r="AS145" i="2"/>
  <c r="AR145" i="2"/>
  <c r="AQ145" i="2"/>
  <c r="AP145" i="2"/>
  <c r="AO145" i="2"/>
  <c r="AN145" i="2"/>
  <c r="AM145" i="2"/>
  <c r="AL145" i="2"/>
  <c r="AK145" i="2"/>
  <c r="AJ145" i="2"/>
  <c r="AI145" i="2"/>
  <c r="AS144" i="2"/>
  <c r="AR144" i="2"/>
  <c r="AQ144" i="2"/>
  <c r="AP144" i="2"/>
  <c r="AO144" i="2"/>
  <c r="AN144" i="2"/>
  <c r="AM144" i="2"/>
  <c r="AL144" i="2"/>
  <c r="AK144" i="2"/>
  <c r="AJ144" i="2"/>
  <c r="AI144" i="2"/>
  <c r="AS143" i="2"/>
  <c r="AR143" i="2"/>
  <c r="AQ143" i="2"/>
  <c r="AP143" i="2"/>
  <c r="AO143" i="2"/>
  <c r="AN143" i="2"/>
  <c r="AM143" i="2"/>
  <c r="AL143" i="2"/>
  <c r="AK143" i="2"/>
  <c r="AJ143" i="2"/>
  <c r="AI143" i="2"/>
  <c r="AS142" i="2"/>
  <c r="AR142" i="2"/>
  <c r="AQ142" i="2"/>
  <c r="AP142" i="2"/>
  <c r="AO142" i="2"/>
  <c r="AN142" i="2"/>
  <c r="AM142" i="2"/>
  <c r="AL142" i="2"/>
  <c r="AK142" i="2"/>
  <c r="AJ142" i="2"/>
  <c r="AI142" i="2"/>
  <c r="AS141" i="2"/>
  <c r="AR141" i="2"/>
  <c r="AQ141" i="2"/>
  <c r="AP141" i="2"/>
  <c r="AO141" i="2"/>
  <c r="AN141" i="2"/>
  <c r="AM141" i="2"/>
  <c r="AL141" i="2"/>
  <c r="AK141" i="2"/>
  <c r="AJ141" i="2"/>
  <c r="AI141" i="2"/>
  <c r="AS140" i="2"/>
  <c r="AR140" i="2"/>
  <c r="AQ140" i="2"/>
  <c r="AP140" i="2"/>
  <c r="AO140" i="2"/>
  <c r="AN140" i="2"/>
  <c r="AM140" i="2"/>
  <c r="AL140" i="2"/>
  <c r="AK140" i="2"/>
  <c r="AJ140" i="2"/>
  <c r="AI140" i="2"/>
  <c r="AS139" i="2"/>
  <c r="AR139" i="2"/>
  <c r="AQ139" i="2"/>
  <c r="AP139" i="2"/>
  <c r="AO139" i="2"/>
  <c r="AN139" i="2"/>
  <c r="AM139" i="2"/>
  <c r="AL139" i="2"/>
  <c r="AK139" i="2"/>
  <c r="AJ139" i="2"/>
  <c r="AI139" i="2"/>
  <c r="AS138" i="2"/>
  <c r="AR138" i="2"/>
  <c r="AQ138" i="2"/>
  <c r="AP138" i="2"/>
  <c r="AO138" i="2"/>
  <c r="AN138" i="2"/>
  <c r="AM138" i="2"/>
  <c r="AL138" i="2"/>
  <c r="AK138" i="2"/>
  <c r="AJ138" i="2"/>
  <c r="AI138" i="2"/>
  <c r="AS137" i="2"/>
  <c r="AR137" i="2"/>
  <c r="AQ137" i="2"/>
  <c r="AP137" i="2"/>
  <c r="AO137" i="2"/>
  <c r="AN137" i="2"/>
  <c r="AM137" i="2"/>
  <c r="AL137" i="2"/>
  <c r="AK137" i="2"/>
  <c r="AJ137" i="2"/>
  <c r="AI137" i="2"/>
  <c r="AS136" i="2"/>
  <c r="AR136" i="2"/>
  <c r="AQ136" i="2"/>
  <c r="AP136" i="2"/>
  <c r="AO136" i="2"/>
  <c r="AN136" i="2"/>
  <c r="AM136" i="2"/>
  <c r="AL136" i="2"/>
  <c r="AK136" i="2"/>
  <c r="AJ136" i="2"/>
  <c r="AI136" i="2"/>
  <c r="AS135" i="2"/>
  <c r="AR135" i="2"/>
  <c r="AQ135" i="2"/>
  <c r="AP135" i="2"/>
  <c r="AO135" i="2"/>
  <c r="AN135" i="2"/>
  <c r="AM135" i="2"/>
  <c r="AL135" i="2"/>
  <c r="AK135" i="2"/>
  <c r="AJ135" i="2"/>
  <c r="AI135" i="2"/>
  <c r="AS134" i="2"/>
  <c r="AR134" i="2"/>
  <c r="AQ134" i="2"/>
  <c r="AP134" i="2"/>
  <c r="AO134" i="2"/>
  <c r="AN134" i="2"/>
  <c r="AM134" i="2"/>
  <c r="AL134" i="2"/>
  <c r="AK134" i="2"/>
  <c r="AJ134" i="2"/>
  <c r="AI134" i="2"/>
  <c r="AS133" i="2"/>
  <c r="AR133" i="2"/>
  <c r="AQ133" i="2"/>
  <c r="AP133" i="2"/>
  <c r="AO133" i="2"/>
  <c r="AN133" i="2"/>
  <c r="AM133" i="2"/>
  <c r="AL133" i="2"/>
  <c r="AK133" i="2"/>
  <c r="AJ133" i="2"/>
  <c r="AI133" i="2"/>
  <c r="AS132" i="2"/>
  <c r="AR132" i="2"/>
  <c r="AQ132" i="2"/>
  <c r="AP132" i="2"/>
  <c r="AO132" i="2"/>
  <c r="AN132" i="2"/>
  <c r="AM132" i="2"/>
  <c r="AL132" i="2"/>
  <c r="AK132" i="2"/>
  <c r="AJ132" i="2"/>
  <c r="AI132" i="2"/>
  <c r="AS131" i="2"/>
  <c r="AR131" i="2"/>
  <c r="AQ131" i="2"/>
  <c r="AP131" i="2"/>
  <c r="AO131" i="2"/>
  <c r="AN131" i="2"/>
  <c r="AM131" i="2"/>
  <c r="AL131" i="2"/>
  <c r="AK131" i="2"/>
  <c r="AJ131" i="2"/>
  <c r="AI131" i="2"/>
  <c r="AS130" i="2"/>
  <c r="AR130" i="2"/>
  <c r="AQ130" i="2"/>
  <c r="AP130" i="2"/>
  <c r="AO130" i="2"/>
  <c r="AN130" i="2"/>
  <c r="AM130" i="2"/>
  <c r="AL130" i="2"/>
  <c r="AK130" i="2"/>
  <c r="AJ130" i="2"/>
  <c r="AI130" i="2"/>
  <c r="AS129" i="2"/>
  <c r="AR129" i="2"/>
  <c r="AQ129" i="2"/>
  <c r="AP129" i="2"/>
  <c r="AO129" i="2"/>
  <c r="AN129" i="2"/>
  <c r="AM129" i="2"/>
  <c r="AL129" i="2"/>
  <c r="AK129" i="2"/>
  <c r="AJ129" i="2"/>
  <c r="AI129" i="2"/>
  <c r="AS128" i="2"/>
  <c r="AR128" i="2"/>
  <c r="AQ128" i="2"/>
  <c r="AP128" i="2"/>
  <c r="AO128" i="2"/>
  <c r="AN128" i="2"/>
  <c r="AM128" i="2"/>
  <c r="AL128" i="2"/>
  <c r="AK128" i="2"/>
  <c r="AJ128" i="2"/>
  <c r="AI128" i="2"/>
  <c r="AS127" i="2"/>
  <c r="AR127" i="2"/>
  <c r="AQ127" i="2"/>
  <c r="AP127" i="2"/>
  <c r="AO127" i="2"/>
  <c r="AN127" i="2"/>
  <c r="AM127" i="2"/>
  <c r="AL127" i="2"/>
  <c r="AK127" i="2"/>
  <c r="AJ127" i="2"/>
  <c r="AI127" i="2"/>
  <c r="AS126" i="2"/>
  <c r="AR126" i="2"/>
  <c r="AQ126" i="2"/>
  <c r="AP126" i="2"/>
  <c r="AO126" i="2"/>
  <c r="AN126" i="2"/>
  <c r="AM126" i="2"/>
  <c r="AL126" i="2"/>
  <c r="AK126" i="2"/>
  <c r="AJ126" i="2"/>
  <c r="AI126" i="2"/>
  <c r="AS125" i="2"/>
  <c r="AR125" i="2"/>
  <c r="AQ125" i="2"/>
  <c r="AP125" i="2"/>
  <c r="AO125" i="2"/>
  <c r="AN125" i="2"/>
  <c r="AM125" i="2"/>
  <c r="AL125" i="2"/>
  <c r="AK125" i="2"/>
  <c r="AJ125" i="2"/>
  <c r="AI125" i="2"/>
  <c r="AS124" i="2"/>
  <c r="AR124" i="2"/>
  <c r="AQ124" i="2"/>
  <c r="AP124" i="2"/>
  <c r="AO124" i="2"/>
  <c r="AN124" i="2"/>
  <c r="AM124" i="2"/>
  <c r="AL124" i="2"/>
  <c r="AK124" i="2"/>
  <c r="AJ124" i="2"/>
  <c r="AI124" i="2"/>
  <c r="AS123" i="2"/>
  <c r="AR123" i="2"/>
  <c r="AQ123" i="2"/>
  <c r="AP123" i="2"/>
  <c r="AO123" i="2"/>
  <c r="AN123" i="2"/>
  <c r="AM123" i="2"/>
  <c r="AL123" i="2"/>
  <c r="AK123" i="2"/>
  <c r="AJ123" i="2"/>
  <c r="AI123" i="2"/>
  <c r="AS122" i="2"/>
  <c r="AR122" i="2"/>
  <c r="AQ122" i="2"/>
  <c r="AP122" i="2"/>
  <c r="AO122" i="2"/>
  <c r="AN122" i="2"/>
  <c r="AM122" i="2"/>
  <c r="AL122" i="2"/>
  <c r="AK122" i="2"/>
  <c r="AJ122" i="2"/>
  <c r="AI122" i="2"/>
  <c r="AS121" i="2"/>
  <c r="AR121" i="2"/>
  <c r="AQ121" i="2"/>
  <c r="AP121" i="2"/>
  <c r="AO121" i="2"/>
  <c r="AN121" i="2"/>
  <c r="AM121" i="2"/>
  <c r="AL121" i="2"/>
  <c r="AK121" i="2"/>
  <c r="AJ121" i="2"/>
  <c r="AI121" i="2"/>
  <c r="AS120" i="2"/>
  <c r="AR120" i="2"/>
  <c r="AQ120" i="2"/>
  <c r="AP120" i="2"/>
  <c r="AO120" i="2"/>
  <c r="AN120" i="2"/>
  <c r="AM120" i="2"/>
  <c r="AL120" i="2"/>
  <c r="AK120" i="2"/>
  <c r="AJ120" i="2"/>
  <c r="AI120" i="2"/>
  <c r="AS119" i="2"/>
  <c r="AR119" i="2"/>
  <c r="AQ119" i="2"/>
  <c r="AP119" i="2"/>
  <c r="AO119" i="2"/>
  <c r="AN119" i="2"/>
  <c r="AM119" i="2"/>
  <c r="AL119" i="2"/>
  <c r="AK119" i="2"/>
  <c r="AJ119" i="2"/>
  <c r="AI119" i="2"/>
  <c r="AS118" i="2"/>
  <c r="AR118" i="2"/>
  <c r="AQ118" i="2"/>
  <c r="AP118" i="2"/>
  <c r="AO118" i="2"/>
  <c r="AN118" i="2"/>
  <c r="AM118" i="2"/>
  <c r="AL118" i="2"/>
  <c r="AK118" i="2"/>
  <c r="AJ118" i="2"/>
  <c r="AI118" i="2"/>
  <c r="AS117" i="2"/>
  <c r="AR117" i="2"/>
  <c r="AQ117" i="2"/>
  <c r="AP117" i="2"/>
  <c r="AO117" i="2"/>
  <c r="AN117" i="2"/>
  <c r="AM117" i="2"/>
  <c r="AL117" i="2"/>
  <c r="AK117" i="2"/>
  <c r="AJ117" i="2"/>
  <c r="AI117" i="2"/>
  <c r="AS116" i="2"/>
  <c r="AR116" i="2"/>
  <c r="AQ116" i="2"/>
  <c r="AP116" i="2"/>
  <c r="AO116" i="2"/>
  <c r="AN116" i="2"/>
  <c r="AM116" i="2"/>
  <c r="AL116" i="2"/>
  <c r="AK116" i="2"/>
  <c r="AJ116" i="2"/>
  <c r="AI116" i="2"/>
  <c r="AS115" i="2"/>
  <c r="AR115" i="2"/>
  <c r="AQ115" i="2"/>
  <c r="AP115" i="2"/>
  <c r="AO115" i="2"/>
  <c r="AN115" i="2"/>
  <c r="AM115" i="2"/>
  <c r="AL115" i="2"/>
  <c r="AK115" i="2"/>
  <c r="AJ115" i="2"/>
  <c r="AI115" i="2"/>
  <c r="AS114" i="2"/>
  <c r="AR114" i="2"/>
  <c r="AQ114" i="2"/>
  <c r="AP114" i="2"/>
  <c r="AO114" i="2"/>
  <c r="AN114" i="2"/>
  <c r="AM114" i="2"/>
  <c r="AL114" i="2"/>
  <c r="AK114" i="2"/>
  <c r="AJ114" i="2"/>
  <c r="AI114" i="2"/>
  <c r="AS113" i="2"/>
  <c r="AR113" i="2"/>
  <c r="AQ113" i="2"/>
  <c r="AP113" i="2"/>
  <c r="AO113" i="2"/>
  <c r="AN113" i="2"/>
  <c r="AM113" i="2"/>
  <c r="AL113" i="2"/>
  <c r="AK113" i="2"/>
  <c r="AJ113" i="2"/>
  <c r="AI113" i="2"/>
  <c r="AS112" i="2"/>
  <c r="AR112" i="2"/>
  <c r="AQ112" i="2"/>
  <c r="AP112" i="2"/>
  <c r="AO112" i="2"/>
  <c r="AN112" i="2"/>
  <c r="AM112" i="2"/>
  <c r="AL112" i="2"/>
  <c r="AK112" i="2"/>
  <c r="AJ112" i="2"/>
  <c r="AI112" i="2"/>
  <c r="AS111" i="2"/>
  <c r="AR111" i="2"/>
  <c r="AQ111" i="2"/>
  <c r="AP111" i="2"/>
  <c r="AO111" i="2"/>
  <c r="AN111" i="2"/>
  <c r="AM111" i="2"/>
  <c r="AL111" i="2"/>
  <c r="AK111" i="2"/>
  <c r="AJ111" i="2"/>
  <c r="AI111" i="2"/>
  <c r="AS110" i="2"/>
  <c r="AR110" i="2"/>
  <c r="AQ110" i="2"/>
  <c r="AP110" i="2"/>
  <c r="AO110" i="2"/>
  <c r="AN110" i="2"/>
  <c r="AM110" i="2"/>
  <c r="AL110" i="2"/>
  <c r="AK110" i="2"/>
  <c r="AJ110" i="2"/>
  <c r="AI110" i="2"/>
  <c r="AS109" i="2"/>
  <c r="AR109" i="2"/>
  <c r="AQ109" i="2"/>
  <c r="AP109" i="2"/>
  <c r="AO109" i="2"/>
  <c r="AN109" i="2"/>
  <c r="AM109" i="2"/>
  <c r="AL109" i="2"/>
  <c r="AK109" i="2"/>
  <c r="AJ109" i="2"/>
  <c r="AI109" i="2"/>
  <c r="AS108" i="2"/>
  <c r="AR108" i="2"/>
  <c r="AQ108" i="2"/>
  <c r="AP108" i="2"/>
  <c r="AO108" i="2"/>
  <c r="AN108" i="2"/>
  <c r="AM108" i="2"/>
  <c r="AL108" i="2"/>
  <c r="AK108" i="2"/>
  <c r="AJ108" i="2"/>
  <c r="AI108" i="2"/>
  <c r="AS107" i="2"/>
  <c r="AR107" i="2"/>
  <c r="AQ107" i="2"/>
  <c r="AP107" i="2"/>
  <c r="AO107" i="2"/>
  <c r="AN107" i="2"/>
  <c r="AM107" i="2"/>
  <c r="AL107" i="2"/>
  <c r="AK107" i="2"/>
  <c r="AJ107" i="2"/>
  <c r="AI107" i="2"/>
  <c r="AS106" i="2"/>
  <c r="AR106" i="2"/>
  <c r="AQ106" i="2"/>
  <c r="AP106" i="2"/>
  <c r="AO106" i="2"/>
  <c r="AN106" i="2"/>
  <c r="AM106" i="2"/>
  <c r="AL106" i="2"/>
  <c r="AK106" i="2"/>
  <c r="AJ106" i="2"/>
  <c r="AI106" i="2"/>
  <c r="AS105" i="2"/>
  <c r="AR105" i="2"/>
  <c r="AQ105" i="2"/>
  <c r="AP105" i="2"/>
  <c r="AO105" i="2"/>
  <c r="AN105" i="2"/>
  <c r="AM105" i="2"/>
  <c r="AL105" i="2"/>
  <c r="AK105" i="2"/>
  <c r="AJ105" i="2"/>
  <c r="AI105" i="2"/>
  <c r="AS104" i="2"/>
  <c r="AR104" i="2"/>
  <c r="AQ104" i="2"/>
  <c r="AP104" i="2"/>
  <c r="AO104" i="2"/>
  <c r="AN104" i="2"/>
  <c r="AM104" i="2"/>
  <c r="AL104" i="2"/>
  <c r="AK104" i="2"/>
  <c r="AJ104" i="2"/>
  <c r="AI104" i="2"/>
  <c r="AS103" i="2"/>
  <c r="AR103" i="2"/>
  <c r="AQ103" i="2"/>
  <c r="AP103" i="2"/>
  <c r="AO103" i="2"/>
  <c r="AN103" i="2"/>
  <c r="AM103" i="2"/>
  <c r="AL103" i="2"/>
  <c r="AK103" i="2"/>
  <c r="AJ103" i="2"/>
  <c r="AI103" i="2"/>
  <c r="AS102" i="2"/>
  <c r="AR102" i="2"/>
  <c r="AQ102" i="2"/>
  <c r="AP102" i="2"/>
  <c r="AO102" i="2"/>
  <c r="AN102" i="2"/>
  <c r="AM102" i="2"/>
  <c r="AL102" i="2"/>
  <c r="AK102" i="2"/>
  <c r="AJ102" i="2"/>
  <c r="AI102" i="2"/>
  <c r="AS101" i="2"/>
  <c r="AR101" i="2"/>
  <c r="AQ101" i="2"/>
  <c r="AP101" i="2"/>
  <c r="AO101" i="2"/>
  <c r="AN101" i="2"/>
  <c r="AM101" i="2"/>
  <c r="AL101" i="2"/>
  <c r="AK101" i="2"/>
  <c r="AJ101" i="2"/>
  <c r="AI101" i="2"/>
  <c r="AS100" i="2"/>
  <c r="AR100" i="2"/>
  <c r="AQ100" i="2"/>
  <c r="AP100" i="2"/>
  <c r="AO100" i="2"/>
  <c r="AN100" i="2"/>
  <c r="AM100" i="2"/>
  <c r="AL100" i="2"/>
  <c r="AK100" i="2"/>
  <c r="AJ100" i="2"/>
  <c r="AI100" i="2"/>
  <c r="AS99" i="2"/>
  <c r="AR99" i="2"/>
  <c r="AQ99" i="2"/>
  <c r="AP99" i="2"/>
  <c r="AO99" i="2"/>
  <c r="AN99" i="2"/>
  <c r="AM99" i="2"/>
  <c r="AL99" i="2"/>
  <c r="AK99" i="2"/>
  <c r="AJ99" i="2"/>
  <c r="AI99" i="2"/>
  <c r="AS98" i="2"/>
  <c r="AR98" i="2"/>
  <c r="AQ98" i="2"/>
  <c r="AP98" i="2"/>
  <c r="AO98" i="2"/>
  <c r="AN98" i="2"/>
  <c r="AM98" i="2"/>
  <c r="AL98" i="2"/>
  <c r="AK98" i="2"/>
  <c r="AJ98" i="2"/>
  <c r="AI98" i="2"/>
  <c r="AS97" i="2"/>
  <c r="AR97" i="2"/>
  <c r="AQ97" i="2"/>
  <c r="AP97" i="2"/>
  <c r="AO97" i="2"/>
  <c r="AN97" i="2"/>
  <c r="AM97" i="2"/>
  <c r="AL97" i="2"/>
  <c r="AK97" i="2"/>
  <c r="AJ97" i="2"/>
  <c r="AI97" i="2"/>
  <c r="AS96" i="2"/>
  <c r="AR96" i="2"/>
  <c r="AQ96" i="2"/>
  <c r="AP96" i="2"/>
  <c r="AO96" i="2"/>
  <c r="AN96" i="2"/>
  <c r="AM96" i="2"/>
  <c r="AL96" i="2"/>
  <c r="AK96" i="2"/>
  <c r="AJ96" i="2"/>
  <c r="AI96" i="2"/>
  <c r="AS95" i="2"/>
  <c r="AR95" i="2"/>
  <c r="AQ95" i="2"/>
  <c r="AP95" i="2"/>
  <c r="AO95" i="2"/>
  <c r="AN95" i="2"/>
  <c r="AM95" i="2"/>
  <c r="AL95" i="2"/>
  <c r="AK95" i="2"/>
  <c r="AJ95" i="2"/>
  <c r="AI95" i="2"/>
  <c r="AS94" i="2"/>
  <c r="AR94" i="2"/>
  <c r="AQ94" i="2"/>
  <c r="AP94" i="2"/>
  <c r="AO94" i="2"/>
  <c r="AN94" i="2"/>
  <c r="AM94" i="2"/>
  <c r="AL94" i="2"/>
  <c r="AK94" i="2"/>
  <c r="AJ94" i="2"/>
  <c r="AI94" i="2"/>
  <c r="AS93" i="2"/>
  <c r="AR93" i="2"/>
  <c r="AQ93" i="2"/>
  <c r="AP93" i="2"/>
  <c r="AO93" i="2"/>
  <c r="AN93" i="2"/>
  <c r="AM93" i="2"/>
  <c r="AL93" i="2"/>
  <c r="AK93" i="2"/>
  <c r="AJ93" i="2"/>
  <c r="AI93" i="2"/>
  <c r="AS92" i="2"/>
  <c r="AR92" i="2"/>
  <c r="AQ92" i="2"/>
  <c r="AP92" i="2"/>
  <c r="AO92" i="2"/>
  <c r="AN92" i="2"/>
  <c r="AM92" i="2"/>
  <c r="AL92" i="2"/>
  <c r="AK92" i="2"/>
  <c r="AJ92" i="2"/>
  <c r="AI92" i="2"/>
  <c r="AS91" i="2"/>
  <c r="AR91" i="2"/>
  <c r="AQ91" i="2"/>
  <c r="AP91" i="2"/>
  <c r="AO91" i="2"/>
  <c r="AN91" i="2"/>
  <c r="AM91" i="2"/>
  <c r="AL91" i="2"/>
  <c r="AK91" i="2"/>
  <c r="AJ91" i="2"/>
  <c r="AI91" i="2"/>
  <c r="AS90" i="2"/>
  <c r="AR90" i="2"/>
  <c r="AQ90" i="2"/>
  <c r="AP90" i="2"/>
  <c r="AO90" i="2"/>
  <c r="AN90" i="2"/>
  <c r="AM90" i="2"/>
  <c r="AL90" i="2"/>
  <c r="AK90" i="2"/>
  <c r="AJ90" i="2"/>
  <c r="AI90" i="2"/>
  <c r="AS89" i="2"/>
  <c r="AR89" i="2"/>
  <c r="AQ89" i="2"/>
  <c r="AP89" i="2"/>
  <c r="AO89" i="2"/>
  <c r="AN89" i="2"/>
  <c r="AM89" i="2"/>
  <c r="AL89" i="2"/>
  <c r="AK89" i="2"/>
  <c r="AJ89" i="2"/>
  <c r="AI89" i="2"/>
  <c r="AS88" i="2"/>
  <c r="AR88" i="2"/>
  <c r="AQ88" i="2"/>
  <c r="AP88" i="2"/>
  <c r="AO88" i="2"/>
  <c r="AN88" i="2"/>
  <c r="AM88" i="2"/>
  <c r="AL88" i="2"/>
  <c r="AK88" i="2"/>
  <c r="AJ88" i="2"/>
  <c r="AI88" i="2"/>
  <c r="AS87" i="2"/>
  <c r="AR87" i="2"/>
  <c r="AQ87" i="2"/>
  <c r="AP87" i="2"/>
  <c r="AO87" i="2"/>
  <c r="AN87" i="2"/>
  <c r="AM87" i="2"/>
  <c r="AL87" i="2"/>
  <c r="AK87" i="2"/>
  <c r="AJ87" i="2"/>
  <c r="AI87" i="2"/>
  <c r="AS86" i="2"/>
  <c r="AR86" i="2"/>
  <c r="AQ86" i="2"/>
  <c r="AP86" i="2"/>
  <c r="AO86" i="2"/>
  <c r="AN86" i="2"/>
  <c r="AM86" i="2"/>
  <c r="AL86" i="2"/>
  <c r="AK86" i="2"/>
  <c r="AJ86" i="2"/>
  <c r="AI86" i="2"/>
  <c r="AS85" i="2"/>
  <c r="AR85" i="2"/>
  <c r="AQ85" i="2"/>
  <c r="AP85" i="2"/>
  <c r="AO85" i="2"/>
  <c r="AN85" i="2"/>
  <c r="AM85" i="2"/>
  <c r="AL85" i="2"/>
  <c r="AK85" i="2"/>
  <c r="AJ85" i="2"/>
  <c r="AI85" i="2"/>
  <c r="AS84" i="2"/>
  <c r="AR84" i="2"/>
  <c r="AQ84" i="2"/>
  <c r="AP84" i="2"/>
  <c r="AO84" i="2"/>
  <c r="AN84" i="2"/>
  <c r="AM84" i="2"/>
  <c r="AL84" i="2"/>
  <c r="AK84" i="2"/>
  <c r="AJ84" i="2"/>
  <c r="AI84" i="2"/>
  <c r="AS83" i="2"/>
  <c r="AR83" i="2"/>
  <c r="AQ83" i="2"/>
  <c r="AP83" i="2"/>
  <c r="AO83" i="2"/>
  <c r="AN83" i="2"/>
  <c r="AM83" i="2"/>
  <c r="AL83" i="2"/>
  <c r="AK83" i="2"/>
  <c r="AJ83" i="2"/>
  <c r="AI83" i="2"/>
  <c r="AS82" i="2"/>
  <c r="AR82" i="2"/>
  <c r="AQ82" i="2"/>
  <c r="AP82" i="2"/>
  <c r="AO82" i="2"/>
  <c r="AN82" i="2"/>
  <c r="AM82" i="2"/>
  <c r="AL82" i="2"/>
  <c r="AK82" i="2"/>
  <c r="AJ82" i="2"/>
  <c r="AI82" i="2"/>
  <c r="AS81" i="2"/>
  <c r="AR81" i="2"/>
  <c r="AQ81" i="2"/>
  <c r="AP81" i="2"/>
  <c r="AO81" i="2"/>
  <c r="AN81" i="2"/>
  <c r="AM81" i="2"/>
  <c r="AL81" i="2"/>
  <c r="AK81" i="2"/>
  <c r="AJ81" i="2"/>
  <c r="AI81" i="2"/>
  <c r="AS80" i="2"/>
  <c r="AR80" i="2"/>
  <c r="AQ80" i="2"/>
  <c r="AP80" i="2"/>
  <c r="AO80" i="2"/>
  <c r="AN80" i="2"/>
  <c r="AM80" i="2"/>
  <c r="AL80" i="2"/>
  <c r="AK80" i="2"/>
  <c r="AJ80" i="2"/>
  <c r="AI80" i="2"/>
  <c r="AS79" i="2"/>
  <c r="AR79" i="2"/>
  <c r="AQ79" i="2"/>
  <c r="AP79" i="2"/>
  <c r="AO79" i="2"/>
  <c r="AN79" i="2"/>
  <c r="AM79" i="2"/>
  <c r="AL79" i="2"/>
  <c r="AK79" i="2"/>
  <c r="AJ79" i="2"/>
  <c r="AI79" i="2"/>
  <c r="AS78" i="2"/>
  <c r="AR78" i="2"/>
  <c r="AQ78" i="2"/>
  <c r="AP78" i="2"/>
  <c r="AO78" i="2"/>
  <c r="AN78" i="2"/>
  <c r="AM78" i="2"/>
  <c r="AL78" i="2"/>
  <c r="AK78" i="2"/>
  <c r="AJ78" i="2"/>
  <c r="AI78" i="2"/>
  <c r="AS77" i="2"/>
  <c r="AR77" i="2"/>
  <c r="AQ77" i="2"/>
  <c r="AP77" i="2"/>
  <c r="AO77" i="2"/>
  <c r="AN77" i="2"/>
  <c r="AM77" i="2"/>
  <c r="AL77" i="2"/>
  <c r="AK77" i="2"/>
  <c r="AJ77" i="2"/>
  <c r="AI77" i="2"/>
  <c r="AS76" i="2"/>
  <c r="AR76" i="2"/>
  <c r="AQ76" i="2"/>
  <c r="AP76" i="2"/>
  <c r="AO76" i="2"/>
  <c r="AN76" i="2"/>
  <c r="AM76" i="2"/>
  <c r="AL76" i="2"/>
  <c r="AK76" i="2"/>
  <c r="AJ76" i="2"/>
  <c r="AI76" i="2"/>
  <c r="AS75" i="2"/>
  <c r="AR75" i="2"/>
  <c r="AQ75" i="2"/>
  <c r="AP75" i="2"/>
  <c r="AO75" i="2"/>
  <c r="AN75" i="2"/>
  <c r="AM75" i="2"/>
  <c r="AL75" i="2"/>
  <c r="AK75" i="2"/>
  <c r="AJ75" i="2"/>
  <c r="AI75" i="2"/>
  <c r="AS74" i="2"/>
  <c r="AR74" i="2"/>
  <c r="AQ74" i="2"/>
  <c r="AP74" i="2"/>
  <c r="AO74" i="2"/>
  <c r="AN74" i="2"/>
  <c r="AM74" i="2"/>
  <c r="AL74" i="2"/>
  <c r="AK74" i="2"/>
  <c r="AJ74" i="2"/>
  <c r="AI74" i="2"/>
  <c r="AS73" i="2"/>
  <c r="AR73" i="2"/>
  <c r="AQ73" i="2"/>
  <c r="AP73" i="2"/>
  <c r="AO73" i="2"/>
  <c r="AN73" i="2"/>
  <c r="AM73" i="2"/>
  <c r="AL73" i="2"/>
  <c r="AK73" i="2"/>
  <c r="AJ73" i="2"/>
  <c r="AI73" i="2"/>
  <c r="AS72" i="2"/>
  <c r="AR72" i="2"/>
  <c r="AQ72" i="2"/>
  <c r="AP72" i="2"/>
  <c r="AO72" i="2"/>
  <c r="AN72" i="2"/>
  <c r="AM72" i="2"/>
  <c r="AL72" i="2"/>
  <c r="AK72" i="2"/>
  <c r="AJ72" i="2"/>
  <c r="AI72" i="2"/>
  <c r="AS71" i="2"/>
  <c r="AR71" i="2"/>
  <c r="AQ71" i="2"/>
  <c r="AP71" i="2"/>
  <c r="AO71" i="2"/>
  <c r="AN71" i="2"/>
  <c r="AM71" i="2"/>
  <c r="AL71" i="2"/>
  <c r="AK71" i="2"/>
  <c r="AJ71" i="2"/>
  <c r="AI71" i="2"/>
  <c r="AS70" i="2"/>
  <c r="AR70" i="2"/>
  <c r="AQ70" i="2"/>
  <c r="AP70" i="2"/>
  <c r="AO70" i="2"/>
  <c r="AN70" i="2"/>
  <c r="AM70" i="2"/>
  <c r="AL70" i="2"/>
  <c r="AK70" i="2"/>
  <c r="AJ70" i="2"/>
  <c r="AI70" i="2"/>
  <c r="AS69" i="2"/>
  <c r="AR69" i="2"/>
  <c r="AQ69" i="2"/>
  <c r="AP69" i="2"/>
  <c r="AO69" i="2"/>
  <c r="AN69" i="2"/>
  <c r="AM69" i="2"/>
  <c r="AL69" i="2"/>
  <c r="AK69" i="2"/>
  <c r="AJ69" i="2"/>
  <c r="AI69" i="2"/>
  <c r="AS68" i="2"/>
  <c r="AR68" i="2"/>
  <c r="AQ68" i="2"/>
  <c r="AP68" i="2"/>
  <c r="AO68" i="2"/>
  <c r="AN68" i="2"/>
  <c r="AM68" i="2"/>
  <c r="AL68" i="2"/>
  <c r="AK68" i="2"/>
  <c r="AJ68" i="2"/>
  <c r="AI68" i="2"/>
  <c r="AS67" i="2"/>
  <c r="AR67" i="2"/>
  <c r="AQ67" i="2"/>
  <c r="AP67" i="2"/>
  <c r="AO67" i="2"/>
  <c r="AN67" i="2"/>
  <c r="AM67" i="2"/>
  <c r="AL67" i="2"/>
  <c r="AK67" i="2"/>
  <c r="AJ67" i="2"/>
  <c r="AI67" i="2"/>
  <c r="AS66" i="2"/>
  <c r="AR66" i="2"/>
  <c r="AQ66" i="2"/>
  <c r="AP66" i="2"/>
  <c r="AO66" i="2"/>
  <c r="AN66" i="2"/>
  <c r="AM66" i="2"/>
  <c r="AL66" i="2"/>
  <c r="AK66" i="2"/>
  <c r="AJ66" i="2"/>
  <c r="AI66" i="2"/>
  <c r="AS65" i="2"/>
  <c r="AR65" i="2"/>
  <c r="AQ65" i="2"/>
  <c r="AP65" i="2"/>
  <c r="AO65" i="2"/>
  <c r="AN65" i="2"/>
  <c r="AM65" i="2"/>
  <c r="AL65" i="2"/>
  <c r="AK65" i="2"/>
  <c r="AJ65" i="2"/>
  <c r="AI65" i="2"/>
  <c r="AS64" i="2"/>
  <c r="AR64" i="2"/>
  <c r="AQ64" i="2"/>
  <c r="AP64" i="2"/>
  <c r="AO64" i="2"/>
  <c r="AN64" i="2"/>
  <c r="AM64" i="2"/>
  <c r="AL64" i="2"/>
  <c r="AK64" i="2"/>
  <c r="AJ64" i="2"/>
  <c r="AI64" i="2"/>
  <c r="AS63" i="2"/>
  <c r="AR63" i="2"/>
  <c r="AQ63" i="2"/>
  <c r="AP63" i="2"/>
  <c r="AO63" i="2"/>
  <c r="AN63" i="2"/>
  <c r="AM63" i="2"/>
  <c r="AL63" i="2"/>
  <c r="AK63" i="2"/>
  <c r="AJ63" i="2"/>
  <c r="AI63" i="2"/>
  <c r="AS62" i="2"/>
  <c r="AR62" i="2"/>
  <c r="AQ62" i="2"/>
  <c r="AP62" i="2"/>
  <c r="AO62" i="2"/>
  <c r="AN62" i="2"/>
  <c r="AM62" i="2"/>
  <c r="AL62" i="2"/>
  <c r="AK62" i="2"/>
  <c r="AJ62" i="2"/>
  <c r="AI62" i="2"/>
  <c r="AS61" i="2"/>
  <c r="AR61" i="2"/>
  <c r="AQ61" i="2"/>
  <c r="AP61" i="2"/>
  <c r="AO61" i="2"/>
  <c r="AN61" i="2"/>
  <c r="AM61" i="2"/>
  <c r="AL61" i="2"/>
  <c r="AK61" i="2"/>
  <c r="AJ61" i="2"/>
  <c r="AI61" i="2"/>
  <c r="AS60" i="2"/>
  <c r="AR60" i="2"/>
  <c r="AQ60" i="2"/>
  <c r="AP60" i="2"/>
  <c r="AO60" i="2"/>
  <c r="AN60" i="2"/>
  <c r="AM60" i="2"/>
  <c r="AL60" i="2"/>
  <c r="AK60" i="2"/>
  <c r="AJ60" i="2"/>
  <c r="AI60" i="2"/>
  <c r="AS59" i="2"/>
  <c r="AR59" i="2"/>
  <c r="AQ59" i="2"/>
  <c r="AP59" i="2"/>
  <c r="AO59" i="2"/>
  <c r="AN59" i="2"/>
  <c r="AM59" i="2"/>
  <c r="AL59" i="2"/>
  <c r="AK59" i="2"/>
  <c r="AJ59" i="2"/>
  <c r="AI59" i="2"/>
  <c r="AS58" i="2"/>
  <c r="AR58" i="2"/>
  <c r="AQ58" i="2"/>
  <c r="AP58" i="2"/>
  <c r="AO58" i="2"/>
  <c r="AN58" i="2"/>
  <c r="AM58" i="2"/>
  <c r="AL58" i="2"/>
  <c r="AK58" i="2"/>
  <c r="AJ58" i="2"/>
  <c r="AI58" i="2"/>
  <c r="AS57" i="2"/>
  <c r="AR57" i="2"/>
  <c r="AQ57" i="2"/>
  <c r="AP57" i="2"/>
  <c r="AO57" i="2"/>
  <c r="AN57" i="2"/>
  <c r="AM57" i="2"/>
  <c r="AL57" i="2"/>
  <c r="AK57" i="2"/>
  <c r="AJ57" i="2"/>
  <c r="AI57" i="2"/>
  <c r="AS56" i="2"/>
  <c r="AR56" i="2"/>
  <c r="AQ56" i="2"/>
  <c r="AP56" i="2"/>
  <c r="AO56" i="2"/>
  <c r="AN56" i="2"/>
  <c r="AM56" i="2"/>
  <c r="AL56" i="2"/>
  <c r="AK56" i="2"/>
  <c r="AJ56" i="2"/>
  <c r="AI56" i="2"/>
  <c r="AS55" i="2"/>
  <c r="AR55" i="2"/>
  <c r="AQ55" i="2"/>
  <c r="AP55" i="2"/>
  <c r="AO55" i="2"/>
  <c r="AN55" i="2"/>
  <c r="AM55" i="2"/>
  <c r="AL55" i="2"/>
  <c r="AK55" i="2"/>
  <c r="AJ55" i="2"/>
  <c r="AI55" i="2"/>
  <c r="AS54" i="2"/>
  <c r="AR54" i="2"/>
  <c r="AQ54" i="2"/>
  <c r="AP54" i="2"/>
  <c r="AO54" i="2"/>
  <c r="AN54" i="2"/>
  <c r="AM54" i="2"/>
  <c r="AL54" i="2"/>
  <c r="AK54" i="2"/>
  <c r="AJ54" i="2"/>
  <c r="AI54" i="2"/>
  <c r="AS53" i="2"/>
  <c r="AR53" i="2"/>
  <c r="AQ53" i="2"/>
  <c r="AP53" i="2"/>
  <c r="AO53" i="2"/>
  <c r="AN53" i="2"/>
  <c r="AM53" i="2"/>
  <c r="AL53" i="2"/>
  <c r="AK53" i="2"/>
  <c r="AJ53" i="2"/>
  <c r="AI53" i="2"/>
  <c r="AS52" i="2"/>
  <c r="AR52" i="2"/>
  <c r="AQ52" i="2"/>
  <c r="AP52" i="2"/>
  <c r="AO52" i="2"/>
  <c r="AN52" i="2"/>
  <c r="AM52" i="2"/>
  <c r="AL52" i="2"/>
  <c r="AK52" i="2"/>
  <c r="AJ52" i="2"/>
  <c r="AI52" i="2"/>
  <c r="AS51" i="2"/>
  <c r="AR51" i="2"/>
  <c r="AQ51" i="2"/>
  <c r="AP51" i="2"/>
  <c r="AO51" i="2"/>
  <c r="AN51" i="2"/>
  <c r="AM51" i="2"/>
  <c r="AL51" i="2"/>
  <c r="AK51" i="2"/>
  <c r="AJ51" i="2"/>
  <c r="AI51" i="2"/>
  <c r="AS50" i="2"/>
  <c r="AR50" i="2"/>
  <c r="AQ50" i="2"/>
  <c r="AP50" i="2"/>
  <c r="AO50" i="2"/>
  <c r="AN50" i="2"/>
  <c r="AM50" i="2"/>
  <c r="AL50" i="2"/>
  <c r="AK50" i="2"/>
  <c r="AJ50" i="2"/>
  <c r="AI50" i="2"/>
  <c r="AS49" i="2"/>
  <c r="AR49" i="2"/>
  <c r="AQ49" i="2"/>
  <c r="AP49" i="2"/>
  <c r="AO49" i="2"/>
  <c r="AN49" i="2"/>
  <c r="AM49" i="2"/>
  <c r="AL49" i="2"/>
  <c r="AK49" i="2"/>
  <c r="AJ49" i="2"/>
  <c r="AI49" i="2"/>
  <c r="AS48" i="2"/>
  <c r="AR48" i="2"/>
  <c r="AQ48" i="2"/>
  <c r="AP48" i="2"/>
  <c r="AO48" i="2"/>
  <c r="AN48" i="2"/>
  <c r="AM48" i="2"/>
  <c r="AL48" i="2"/>
  <c r="AK48" i="2"/>
  <c r="AJ48" i="2"/>
  <c r="AI48" i="2"/>
  <c r="AS47" i="2"/>
  <c r="AR47" i="2"/>
  <c r="AQ47" i="2"/>
  <c r="AP47" i="2"/>
  <c r="AO47" i="2"/>
  <c r="AN47" i="2"/>
  <c r="AM47" i="2"/>
  <c r="AL47" i="2"/>
  <c r="AK47" i="2"/>
  <c r="AJ47" i="2"/>
  <c r="AI47" i="2"/>
  <c r="AS46" i="2"/>
  <c r="AR46" i="2"/>
  <c r="AQ46" i="2"/>
  <c r="AP46" i="2"/>
  <c r="AO46" i="2"/>
  <c r="AN46" i="2"/>
  <c r="AM46" i="2"/>
  <c r="AL46" i="2"/>
  <c r="AK46" i="2"/>
  <c r="AJ46" i="2"/>
  <c r="AI46" i="2"/>
  <c r="AS45" i="2"/>
  <c r="AR45" i="2"/>
  <c r="AQ45" i="2"/>
  <c r="AP45" i="2"/>
  <c r="AO45" i="2"/>
  <c r="AN45" i="2"/>
  <c r="AM45" i="2"/>
  <c r="AL45" i="2"/>
  <c r="AK45" i="2"/>
  <c r="AJ45" i="2"/>
  <c r="AI45" i="2"/>
  <c r="AS44" i="2"/>
  <c r="AR44" i="2"/>
  <c r="AQ44" i="2"/>
  <c r="AP44" i="2"/>
  <c r="AO44" i="2"/>
  <c r="AN44" i="2"/>
  <c r="AM44" i="2"/>
  <c r="AL44" i="2"/>
  <c r="AK44" i="2"/>
  <c r="AJ44" i="2"/>
  <c r="AI44" i="2"/>
  <c r="AS43" i="2"/>
  <c r="AR43" i="2"/>
  <c r="AQ43" i="2"/>
  <c r="AP43" i="2"/>
  <c r="AO43" i="2"/>
  <c r="AN43" i="2"/>
  <c r="AM43" i="2"/>
  <c r="AL43" i="2"/>
  <c r="AK43" i="2"/>
  <c r="AJ43" i="2"/>
  <c r="AI43" i="2"/>
  <c r="AS42" i="2"/>
  <c r="AR42" i="2"/>
  <c r="AQ42" i="2"/>
  <c r="AP42" i="2"/>
  <c r="AO42" i="2"/>
  <c r="AN42" i="2"/>
  <c r="AM42" i="2"/>
  <c r="AL42" i="2"/>
  <c r="AK42" i="2"/>
  <c r="AJ42" i="2"/>
  <c r="AI42" i="2"/>
  <c r="AS41" i="2"/>
  <c r="AR41" i="2"/>
  <c r="AQ41" i="2"/>
  <c r="AP41" i="2"/>
  <c r="AO41" i="2"/>
  <c r="AN41" i="2"/>
  <c r="AM41" i="2"/>
  <c r="AL41" i="2"/>
  <c r="AK41" i="2"/>
  <c r="AJ41" i="2"/>
  <c r="AI41" i="2"/>
  <c r="AS40" i="2"/>
  <c r="AR40" i="2"/>
  <c r="AQ40" i="2"/>
  <c r="AP40" i="2"/>
  <c r="AO40" i="2"/>
  <c r="AN40" i="2"/>
  <c r="AM40" i="2"/>
  <c r="AL40" i="2"/>
  <c r="AK40" i="2"/>
  <c r="AJ40" i="2"/>
  <c r="AI40" i="2"/>
  <c r="AS39" i="2"/>
  <c r="AR39" i="2"/>
  <c r="AQ39" i="2"/>
  <c r="AP39" i="2"/>
  <c r="AO39" i="2"/>
  <c r="AN39" i="2"/>
  <c r="AM39" i="2"/>
  <c r="AL39" i="2"/>
  <c r="AK39" i="2"/>
  <c r="AJ39" i="2"/>
  <c r="AI39" i="2"/>
  <c r="AS38" i="2"/>
  <c r="AR38" i="2"/>
  <c r="AQ38" i="2"/>
  <c r="AP38" i="2"/>
  <c r="AO38" i="2"/>
  <c r="AN38" i="2"/>
  <c r="AM38" i="2"/>
  <c r="AL38" i="2"/>
  <c r="AK38" i="2"/>
  <c r="AJ38" i="2"/>
  <c r="AI38" i="2"/>
  <c r="AS37" i="2"/>
  <c r="AR37" i="2"/>
  <c r="AQ37" i="2"/>
  <c r="AP37" i="2"/>
  <c r="AO37" i="2"/>
  <c r="AN37" i="2"/>
  <c r="AM37" i="2"/>
  <c r="AL37" i="2"/>
  <c r="AK37" i="2"/>
  <c r="AJ37" i="2"/>
  <c r="AI37" i="2"/>
  <c r="AS36" i="2"/>
  <c r="AR36" i="2"/>
  <c r="AQ36" i="2"/>
  <c r="AP36" i="2"/>
  <c r="AO36" i="2"/>
  <c r="AN36" i="2"/>
  <c r="AM36" i="2"/>
  <c r="AL36" i="2"/>
  <c r="AK36" i="2"/>
  <c r="AJ36" i="2"/>
  <c r="AI36" i="2"/>
  <c r="AS35" i="2"/>
  <c r="AR35" i="2"/>
  <c r="AQ35" i="2"/>
  <c r="AP35" i="2"/>
  <c r="AO35" i="2"/>
  <c r="AN35" i="2"/>
  <c r="AM35" i="2"/>
  <c r="AL35" i="2"/>
  <c r="AK35" i="2"/>
  <c r="AJ35" i="2"/>
  <c r="AI35" i="2"/>
  <c r="AS34" i="2"/>
  <c r="AR34" i="2"/>
  <c r="AQ34" i="2"/>
  <c r="AP34" i="2"/>
  <c r="AO34" i="2"/>
  <c r="AN34" i="2"/>
  <c r="AM34" i="2"/>
  <c r="AL34" i="2"/>
  <c r="AK34" i="2"/>
  <c r="AJ34" i="2"/>
  <c r="AI34" i="2"/>
  <c r="AS33" i="2"/>
  <c r="AR33" i="2"/>
  <c r="AQ33" i="2"/>
  <c r="AP33" i="2"/>
  <c r="AO33" i="2"/>
  <c r="AN33" i="2"/>
  <c r="AM33" i="2"/>
  <c r="AL33" i="2"/>
  <c r="AK33" i="2"/>
  <c r="AJ33" i="2"/>
  <c r="AI33" i="2"/>
  <c r="AS32" i="2"/>
  <c r="AR32" i="2"/>
  <c r="AQ32" i="2"/>
  <c r="AP32" i="2"/>
  <c r="AO32" i="2"/>
  <c r="AN32" i="2"/>
  <c r="AM32" i="2"/>
  <c r="AL32" i="2"/>
  <c r="AK32" i="2"/>
  <c r="AJ32" i="2"/>
  <c r="AI32" i="2"/>
  <c r="AS31" i="2"/>
  <c r="AR31" i="2"/>
  <c r="AQ31" i="2"/>
  <c r="AP31" i="2"/>
  <c r="AO31" i="2"/>
  <c r="AN31" i="2"/>
  <c r="AM31" i="2"/>
  <c r="AL31" i="2"/>
  <c r="AK31" i="2"/>
  <c r="AJ31" i="2"/>
  <c r="AI31" i="2"/>
  <c r="AS30" i="2"/>
  <c r="AR30" i="2"/>
  <c r="AQ30" i="2"/>
  <c r="AP30" i="2"/>
  <c r="AO30" i="2"/>
  <c r="AN30" i="2"/>
  <c r="AM30" i="2"/>
  <c r="AL30" i="2"/>
  <c r="AK30" i="2"/>
  <c r="AJ30" i="2"/>
  <c r="AI30" i="2"/>
  <c r="AS29" i="2"/>
  <c r="AR29" i="2"/>
  <c r="AQ29" i="2"/>
  <c r="AP29" i="2"/>
  <c r="AO29" i="2"/>
  <c r="AN29" i="2"/>
  <c r="AM29" i="2"/>
  <c r="AL29" i="2"/>
  <c r="AK29" i="2"/>
  <c r="AJ29" i="2"/>
  <c r="AI29" i="2"/>
  <c r="AS28" i="2"/>
  <c r="AR28" i="2"/>
  <c r="AQ28" i="2"/>
  <c r="AP28" i="2"/>
  <c r="AO28" i="2"/>
  <c r="AN28" i="2"/>
  <c r="AM28" i="2"/>
  <c r="AL28" i="2"/>
  <c r="AK28" i="2"/>
  <c r="AJ28" i="2"/>
  <c r="AI28" i="2"/>
  <c r="AS27" i="2"/>
  <c r="AR27" i="2"/>
  <c r="AQ27" i="2"/>
  <c r="AP27" i="2"/>
  <c r="AO27" i="2"/>
  <c r="AN27" i="2"/>
  <c r="AM27" i="2"/>
  <c r="AL27" i="2"/>
  <c r="AK27" i="2"/>
  <c r="AJ27" i="2"/>
  <c r="AI27" i="2"/>
  <c r="AS26" i="2"/>
  <c r="AR26" i="2"/>
  <c r="AQ26" i="2"/>
  <c r="AP26" i="2"/>
  <c r="AO26" i="2"/>
  <c r="AN26" i="2"/>
  <c r="AM26" i="2"/>
  <c r="AL26" i="2"/>
  <c r="AK26" i="2"/>
  <c r="AJ26" i="2"/>
  <c r="AI26" i="2"/>
  <c r="AS25" i="2"/>
  <c r="AR25" i="2"/>
  <c r="AQ25" i="2"/>
  <c r="AP25" i="2"/>
  <c r="AO25" i="2"/>
  <c r="AN25" i="2"/>
  <c r="AM25" i="2"/>
  <c r="AL25" i="2"/>
  <c r="AK25" i="2"/>
  <c r="AJ25" i="2"/>
  <c r="AI25" i="2"/>
  <c r="AS24" i="2"/>
  <c r="AR24" i="2"/>
  <c r="AQ24" i="2"/>
  <c r="AP24" i="2"/>
  <c r="AO24" i="2"/>
  <c r="AN24" i="2"/>
  <c r="AM24" i="2"/>
  <c r="AL24" i="2"/>
  <c r="AK24" i="2"/>
  <c r="AJ24" i="2"/>
  <c r="AI24" i="2"/>
  <c r="AS23" i="2"/>
  <c r="AR23" i="2"/>
  <c r="AQ23" i="2"/>
  <c r="AP23" i="2"/>
  <c r="AO23" i="2"/>
  <c r="AN23" i="2"/>
  <c r="AM23" i="2"/>
  <c r="AL23" i="2"/>
  <c r="AK23" i="2"/>
  <c r="AJ23" i="2"/>
  <c r="AI23" i="2"/>
  <c r="AS22" i="2"/>
  <c r="AR22" i="2"/>
  <c r="AQ22" i="2"/>
  <c r="AP22" i="2"/>
  <c r="AO22" i="2"/>
  <c r="AN22" i="2"/>
  <c r="AM22" i="2"/>
  <c r="AL22" i="2"/>
  <c r="AK22" i="2"/>
  <c r="AJ22" i="2"/>
  <c r="AI22" i="2"/>
  <c r="AS21" i="2"/>
  <c r="AR21" i="2"/>
  <c r="AQ21" i="2"/>
  <c r="AP21" i="2"/>
  <c r="AO21" i="2"/>
  <c r="AN21" i="2"/>
  <c r="AM21" i="2"/>
  <c r="AL21" i="2"/>
  <c r="AK21" i="2"/>
  <c r="AJ21" i="2"/>
  <c r="AI21" i="2"/>
  <c r="AS20" i="2"/>
  <c r="AR20" i="2"/>
  <c r="AQ20" i="2"/>
  <c r="AP20" i="2"/>
  <c r="AO20" i="2"/>
  <c r="AN20" i="2"/>
  <c r="AM20" i="2"/>
  <c r="AL20" i="2"/>
  <c r="AK20" i="2"/>
  <c r="AJ20" i="2"/>
  <c r="AI20" i="2"/>
  <c r="AS19" i="2"/>
  <c r="AR19" i="2"/>
  <c r="AQ19" i="2"/>
  <c r="AP19" i="2"/>
  <c r="AO19" i="2"/>
  <c r="AN19" i="2"/>
  <c r="AM19" i="2"/>
  <c r="AL19" i="2"/>
  <c r="AK19" i="2"/>
  <c r="AJ19" i="2"/>
  <c r="AI19" i="2"/>
  <c r="AS18" i="2"/>
  <c r="AR18" i="2"/>
  <c r="AQ18" i="2"/>
  <c r="AP18" i="2"/>
  <c r="AO18" i="2"/>
  <c r="AN18" i="2"/>
  <c r="AM18" i="2"/>
  <c r="AL18" i="2"/>
  <c r="AK18" i="2"/>
  <c r="AJ18" i="2"/>
  <c r="AI18" i="2"/>
  <c r="AS17" i="2"/>
  <c r="AR17" i="2"/>
  <c r="AQ17" i="2"/>
  <c r="AP17" i="2"/>
  <c r="AO17" i="2"/>
  <c r="AN17" i="2"/>
  <c r="AM17" i="2"/>
  <c r="AL17" i="2"/>
  <c r="AK17" i="2"/>
  <c r="AJ17" i="2"/>
  <c r="AI17" i="2"/>
  <c r="AS16" i="2"/>
  <c r="AR16" i="2"/>
  <c r="AQ16" i="2"/>
  <c r="AP16" i="2"/>
  <c r="AO16" i="2"/>
  <c r="AN16" i="2"/>
  <c r="AM16" i="2"/>
  <c r="AL16" i="2"/>
  <c r="AK16" i="2"/>
  <c r="AJ16" i="2"/>
  <c r="AI16" i="2"/>
  <c r="AS15" i="2"/>
  <c r="AR15" i="2"/>
  <c r="AQ15" i="2"/>
  <c r="AP15" i="2"/>
  <c r="AO15" i="2"/>
  <c r="AN15" i="2"/>
  <c r="AM15" i="2"/>
  <c r="AL15" i="2"/>
  <c r="AK15" i="2"/>
  <c r="AJ15" i="2"/>
  <c r="AI15" i="2"/>
  <c r="AS14" i="2"/>
  <c r="AR14" i="2"/>
  <c r="AQ14" i="2"/>
  <c r="AP14" i="2"/>
  <c r="AO14" i="2"/>
  <c r="AN14" i="2"/>
  <c r="AM14" i="2"/>
  <c r="AL14" i="2"/>
  <c r="AK14" i="2"/>
  <c r="AJ14" i="2"/>
  <c r="AI14" i="2"/>
  <c r="AS13" i="2"/>
  <c r="AR13" i="2"/>
  <c r="AQ13" i="2"/>
  <c r="AP13" i="2"/>
  <c r="AO13" i="2"/>
  <c r="AN13" i="2"/>
  <c r="AM13" i="2"/>
  <c r="AL13" i="2"/>
  <c r="AK13" i="2"/>
  <c r="AJ13" i="2"/>
  <c r="AI13" i="2"/>
  <c r="AS12" i="2"/>
  <c r="AR12" i="2"/>
  <c r="AQ12" i="2"/>
  <c r="AP12" i="2"/>
  <c r="AO12" i="2"/>
  <c r="AN12" i="2"/>
  <c r="AM12" i="2"/>
  <c r="AL12" i="2"/>
  <c r="AK12" i="2"/>
  <c r="AJ12" i="2"/>
  <c r="AI12" i="2"/>
  <c r="AS11" i="2"/>
  <c r="AR11" i="2"/>
  <c r="AQ11" i="2"/>
  <c r="AP11" i="2"/>
  <c r="AO11" i="2"/>
  <c r="AN11" i="2"/>
  <c r="AM11" i="2"/>
  <c r="AL11" i="2"/>
  <c r="AK11" i="2"/>
  <c r="AJ11" i="2"/>
  <c r="AI11" i="2"/>
  <c r="AS10" i="2"/>
  <c r="AR10" i="2"/>
  <c r="AQ10" i="2"/>
  <c r="AP10" i="2"/>
  <c r="AO10" i="2"/>
  <c r="AN10" i="2"/>
  <c r="AM10" i="2"/>
  <c r="AL10" i="2"/>
  <c r="AK10" i="2"/>
  <c r="AJ10" i="2"/>
  <c r="AI10" i="2"/>
  <c r="AS9" i="2"/>
  <c r="AR9" i="2"/>
  <c r="AQ9" i="2"/>
  <c r="AP9" i="2"/>
  <c r="AO9" i="2"/>
  <c r="AN9" i="2"/>
  <c r="AM9" i="2"/>
  <c r="AL9" i="2"/>
  <c r="AK9" i="2"/>
  <c r="AJ9" i="2"/>
  <c r="AI9" i="2"/>
  <c r="AS8" i="2"/>
  <c r="AR8" i="2"/>
  <c r="AQ8" i="2"/>
  <c r="AP8" i="2"/>
  <c r="AO8" i="2"/>
  <c r="AN8" i="2"/>
  <c r="AM8" i="2"/>
  <c r="AL8" i="2"/>
  <c r="AK8" i="2"/>
  <c r="AJ8" i="2"/>
  <c r="AI8" i="2"/>
  <c r="AS7" i="2"/>
  <c r="AR7" i="2"/>
  <c r="AQ7" i="2"/>
  <c r="AP7" i="2"/>
  <c r="AO7" i="2"/>
  <c r="AN7" i="2"/>
  <c r="AM7" i="2"/>
  <c r="AL7" i="2"/>
  <c r="AK7" i="2"/>
  <c r="AJ7" i="2"/>
  <c r="AI7" i="2"/>
  <c r="AS6" i="2"/>
  <c r="AR6" i="2"/>
  <c r="AQ6" i="2"/>
  <c r="AP6" i="2"/>
  <c r="AO6" i="2"/>
  <c r="AN6" i="2"/>
  <c r="AM6" i="2"/>
  <c r="AL6" i="2"/>
  <c r="AK6" i="2"/>
  <c r="AJ6" i="2"/>
  <c r="AI6" i="2"/>
  <c r="AS5" i="2"/>
  <c r="AR5" i="2"/>
  <c r="AQ5" i="2"/>
  <c r="AP5" i="2"/>
  <c r="AO5" i="2"/>
  <c r="AN5" i="2"/>
  <c r="AM5" i="2"/>
  <c r="AL5" i="2"/>
  <c r="AK5" i="2"/>
  <c r="AJ5" i="2"/>
  <c r="AI5" i="2"/>
  <c r="AS4" i="2"/>
  <c r="AR4" i="2"/>
  <c r="AQ4" i="2"/>
  <c r="AP4" i="2"/>
  <c r="AO4" i="2"/>
  <c r="AN4" i="2"/>
  <c r="AM4" i="2"/>
  <c r="AL4" i="2"/>
  <c r="AK4" i="2"/>
  <c r="AJ4" i="2"/>
  <c r="AI4" i="2"/>
  <c r="AS3" i="2"/>
  <c r="AR3" i="2"/>
  <c r="AQ3" i="2"/>
  <c r="AP3" i="2"/>
  <c r="AO3" i="2"/>
  <c r="AN3" i="2"/>
  <c r="AM3" i="2"/>
  <c r="AL3" i="2"/>
  <c r="AK3" i="2"/>
  <c r="AJ3" i="2"/>
  <c r="AI3" i="2"/>
  <c r="AS2" i="2"/>
  <c r="AR2" i="2"/>
  <c r="AQ2" i="2"/>
  <c r="AP2" i="2"/>
  <c r="AO2" i="2"/>
  <c r="AN2" i="2"/>
  <c r="AM2" i="2"/>
  <c r="AL2" i="2"/>
  <c r="AK2" i="2"/>
  <c r="AJ2" i="2"/>
  <c r="AI2" i="2"/>
  <c r="AI262" i="1"/>
  <c r="AI263" i="1"/>
  <c r="AI264" i="1"/>
  <c r="AI265" i="1"/>
  <c r="AI266" i="1"/>
  <c r="AI267" i="1"/>
  <c r="AI268" i="1"/>
  <c r="AI269" i="1"/>
  <c r="AI270" i="1"/>
  <c r="AI271" i="1"/>
  <c r="AI272" i="1"/>
  <c r="AI273" i="1"/>
  <c r="AI274" i="1"/>
  <c r="AI275" i="1"/>
  <c r="AI276" i="1"/>
  <c r="AI277" i="1"/>
  <c r="AI278" i="1"/>
  <c r="AI279" i="1"/>
  <c r="AI280" i="1"/>
  <c r="AI281" i="1"/>
  <c r="AI282" i="1"/>
  <c r="AI283" i="1"/>
  <c r="AI284" i="1"/>
  <c r="AI285" i="1"/>
  <c r="AI286" i="1"/>
  <c r="AI287" i="1"/>
  <c r="AI288" i="1"/>
  <c r="AI289" i="1"/>
  <c r="AI290" i="1"/>
  <c r="AI291" i="1"/>
  <c r="AI292" i="1"/>
  <c r="AI293" i="1"/>
  <c r="AI294" i="1"/>
  <c r="AI295" i="1"/>
  <c r="AI296" i="1"/>
  <c r="AI297" i="1"/>
  <c r="AI298" i="1"/>
  <c r="AI299" i="1"/>
  <c r="AI300" i="1"/>
  <c r="AI301" i="1"/>
  <c r="AI302" i="1"/>
  <c r="AI303" i="1"/>
  <c r="AI304" i="1"/>
  <c r="AI305" i="1"/>
  <c r="AI306" i="1"/>
  <c r="AI307" i="1"/>
  <c r="AI308" i="1"/>
  <c r="AI309" i="1"/>
  <c r="AI310" i="1"/>
  <c r="AI311" i="1"/>
  <c r="AI312" i="1"/>
  <c r="AI313" i="1"/>
  <c r="AI314" i="1"/>
  <c r="AI315" i="1"/>
  <c r="AI316" i="1"/>
  <c r="AI317" i="1"/>
  <c r="AI318" i="1"/>
  <c r="AI319" i="1"/>
  <c r="AI320" i="1"/>
  <c r="AI321" i="1"/>
  <c r="AI322" i="1"/>
  <c r="AI323" i="1"/>
  <c r="AI324" i="1"/>
  <c r="AI325" i="1"/>
  <c r="AI326" i="1"/>
  <c r="AI327" i="1"/>
  <c r="AI328" i="1"/>
  <c r="AI329" i="1"/>
  <c r="AI330" i="1"/>
  <c r="AI331" i="1"/>
  <c r="AI332" i="1"/>
  <c r="AI333" i="1"/>
  <c r="AI334" i="1"/>
  <c r="AI335" i="1"/>
  <c r="AI336" i="1"/>
  <c r="AI337" i="1"/>
  <c r="AI338" i="1"/>
  <c r="AI339" i="1"/>
  <c r="AI340" i="1"/>
  <c r="AI341" i="1"/>
  <c r="AI342" i="1"/>
  <c r="AI343" i="1"/>
  <c r="AI344" i="1"/>
  <c r="AI345" i="1"/>
  <c r="AI346" i="1"/>
  <c r="AI347" i="1"/>
  <c r="AI348" i="1"/>
  <c r="AI349" i="1"/>
  <c r="AI350" i="1"/>
  <c r="AI351" i="1"/>
  <c r="AI352" i="1"/>
  <c r="AI353" i="1"/>
  <c r="AI354" i="1"/>
  <c r="AI355" i="1"/>
  <c r="AI356" i="1"/>
  <c r="AI357" i="1"/>
  <c r="AI358" i="1"/>
  <c r="AI359" i="1"/>
  <c r="AI360" i="1"/>
  <c r="AI361" i="1"/>
  <c r="AI362" i="1"/>
  <c r="AI363" i="1"/>
  <c r="AI364" i="1"/>
  <c r="AI365" i="1"/>
  <c r="AI366" i="1"/>
  <c r="AI367" i="1"/>
  <c r="AI368" i="1"/>
  <c r="AI369" i="1"/>
  <c r="AI370" i="1"/>
  <c r="AI371" i="1"/>
  <c r="AI372" i="1"/>
  <c r="AI373" i="1"/>
  <c r="AI374" i="1"/>
  <c r="AI375" i="1"/>
  <c r="AI376" i="1"/>
  <c r="AI377" i="1"/>
  <c r="AI378" i="1"/>
  <c r="AI379" i="1"/>
  <c r="AI380" i="1"/>
  <c r="AI381" i="1"/>
  <c r="AI382" i="1"/>
  <c r="AI383" i="1"/>
  <c r="AI384" i="1"/>
  <c r="AI385" i="1"/>
  <c r="AI386" i="1"/>
  <c r="AI387" i="1"/>
  <c r="AI388" i="1"/>
  <c r="AI389" i="1"/>
  <c r="AI390" i="1"/>
  <c r="AI391" i="1"/>
  <c r="AI392" i="1"/>
  <c r="AI393" i="1"/>
  <c r="AI394" i="1"/>
  <c r="AI395" i="1"/>
  <c r="AI396" i="1"/>
  <c r="AI397" i="1"/>
  <c r="AI398" i="1"/>
  <c r="AI399" i="1"/>
  <c r="AI400" i="1"/>
  <c r="AI401" i="1"/>
  <c r="AI402" i="1"/>
  <c r="AI403" i="1"/>
  <c r="AI404" i="1"/>
  <c r="AI405" i="1"/>
  <c r="AI406" i="1"/>
  <c r="AI407" i="1"/>
  <c r="AI408" i="1"/>
  <c r="AI409" i="1"/>
  <c r="AI410" i="1"/>
  <c r="AI411" i="1"/>
  <c r="AI412" i="1"/>
  <c r="AI413" i="1"/>
  <c r="AI414" i="1"/>
  <c r="AI415" i="1"/>
  <c r="AI416" i="1"/>
  <c r="AI417" i="1"/>
  <c r="AI418" i="1"/>
  <c r="AI419" i="1"/>
  <c r="AI420" i="1"/>
  <c r="AI421" i="1"/>
  <c r="AI422" i="1"/>
  <c r="AI423" i="1"/>
  <c r="AI424" i="1"/>
  <c r="AI425" i="1"/>
  <c r="AI426" i="1"/>
  <c r="AI427" i="1"/>
  <c r="AI428" i="1"/>
  <c r="AI429" i="1"/>
  <c r="AI430" i="1"/>
  <c r="AI431" i="1"/>
  <c r="AI432" i="1"/>
  <c r="AI433" i="1"/>
  <c r="AI434" i="1"/>
  <c r="AI435" i="1"/>
  <c r="AI436" i="1"/>
  <c r="AI437" i="1"/>
  <c r="AI438" i="1"/>
  <c r="AI439" i="1"/>
  <c r="AI440" i="1"/>
  <c r="AI441" i="1"/>
  <c r="AI442" i="1"/>
  <c r="AI443" i="1"/>
  <c r="AI444" i="1"/>
  <c r="AI445" i="1"/>
  <c r="AI446" i="1"/>
  <c r="AI447" i="1"/>
  <c r="AI448" i="1"/>
  <c r="AI449" i="1"/>
  <c r="AI450" i="1"/>
  <c r="AI451" i="1"/>
  <c r="AI452" i="1"/>
  <c r="AI453" i="1"/>
  <c r="AI454" i="1"/>
  <c r="AI455" i="1"/>
  <c r="AI456" i="1"/>
  <c r="AI457" i="1"/>
  <c r="AI458" i="1"/>
  <c r="AI459" i="1"/>
  <c r="AI460" i="1"/>
  <c r="AI461" i="1"/>
  <c r="AI462" i="1"/>
  <c r="AI463" i="1"/>
  <c r="AI464" i="1"/>
  <c r="AI465" i="1"/>
  <c r="AI466" i="1"/>
  <c r="AI467" i="1"/>
  <c r="AI468" i="1"/>
  <c r="AI469" i="1"/>
  <c r="AI470" i="1"/>
  <c r="AI471" i="1"/>
  <c r="AI472" i="1"/>
  <c r="AI473" i="1"/>
  <c r="AI474" i="1"/>
  <c r="AI475" i="1"/>
  <c r="AI476" i="1"/>
  <c r="AI477" i="1"/>
  <c r="AI478" i="1"/>
  <c r="AI479" i="1"/>
  <c r="AI480" i="1"/>
  <c r="AI481" i="1"/>
  <c r="AI482" i="1"/>
  <c r="AI483" i="1"/>
  <c r="AI484" i="1"/>
  <c r="AI485" i="1"/>
  <c r="AI486" i="1"/>
  <c r="AI487" i="1"/>
  <c r="AI488" i="1"/>
  <c r="AI489" i="1"/>
  <c r="AI490" i="1"/>
  <c r="AI491" i="1"/>
  <c r="AI492" i="1"/>
  <c r="AI493" i="1"/>
  <c r="AI494" i="1"/>
  <c r="AI495" i="1"/>
  <c r="AI496" i="1"/>
  <c r="AI497" i="1"/>
  <c r="AI498" i="1"/>
  <c r="AI499" i="1"/>
  <c r="AI500" i="1"/>
  <c r="AI501" i="1"/>
  <c r="AI502" i="1"/>
  <c r="AI503" i="1"/>
  <c r="AI504" i="1"/>
  <c r="AI505" i="1"/>
  <c r="AI506" i="1"/>
  <c r="AI507" i="1"/>
  <c r="AI508" i="1"/>
  <c r="AI509" i="1"/>
  <c r="AI510" i="1"/>
  <c r="AI511" i="1"/>
  <c r="AI512" i="1"/>
  <c r="AI513" i="1"/>
  <c r="AI514" i="1"/>
  <c r="AI515" i="1"/>
  <c r="AI516" i="1"/>
  <c r="AI517" i="1"/>
  <c r="AI518" i="1"/>
  <c r="AI519" i="1"/>
  <c r="AI520" i="1"/>
  <c r="AJ262" i="1"/>
  <c r="AJ263" i="1"/>
  <c r="AJ264" i="1"/>
  <c r="AJ265" i="1"/>
  <c r="AJ266" i="1"/>
  <c r="AJ267" i="1"/>
  <c r="AJ268" i="1"/>
  <c r="AJ269" i="1"/>
  <c r="AJ270" i="1"/>
  <c r="AJ271" i="1"/>
  <c r="AJ272" i="1"/>
  <c r="AJ273" i="1"/>
  <c r="AJ274" i="1"/>
  <c r="AJ275" i="1"/>
  <c r="AJ276" i="1"/>
  <c r="AJ277" i="1"/>
  <c r="AJ278" i="1"/>
  <c r="AJ279" i="1"/>
  <c r="AJ280" i="1"/>
  <c r="AJ281" i="1"/>
  <c r="AJ282" i="1"/>
  <c r="AJ283" i="1"/>
  <c r="AJ284" i="1"/>
  <c r="AJ285" i="1"/>
  <c r="AJ286" i="1"/>
  <c r="AJ287" i="1"/>
  <c r="AJ288" i="1"/>
  <c r="AJ289" i="1"/>
  <c r="AJ290" i="1"/>
  <c r="AJ291" i="1"/>
  <c r="AJ292" i="1"/>
  <c r="AJ293" i="1"/>
  <c r="AJ294" i="1"/>
  <c r="AJ295" i="1"/>
  <c r="AJ296" i="1"/>
  <c r="AJ297" i="1"/>
  <c r="AJ298" i="1"/>
  <c r="AJ299" i="1"/>
  <c r="AJ300" i="1"/>
  <c r="AJ301" i="1"/>
  <c r="AJ302" i="1"/>
  <c r="AJ303" i="1"/>
  <c r="AJ304" i="1"/>
  <c r="AJ305" i="1"/>
  <c r="AJ306" i="1"/>
  <c r="AJ307" i="1"/>
  <c r="AJ308" i="1"/>
  <c r="AJ309" i="1"/>
  <c r="AJ310" i="1"/>
  <c r="AJ311" i="1"/>
  <c r="AJ312" i="1"/>
  <c r="AJ313" i="1"/>
  <c r="AJ314" i="1"/>
  <c r="AJ315" i="1"/>
  <c r="AJ316" i="1"/>
  <c r="AJ317" i="1"/>
  <c r="AJ318" i="1"/>
  <c r="AJ319" i="1"/>
  <c r="AJ320" i="1"/>
  <c r="AJ321" i="1"/>
  <c r="AJ322" i="1"/>
  <c r="AJ323" i="1"/>
  <c r="AJ324" i="1"/>
  <c r="AJ325" i="1"/>
  <c r="AJ326" i="1"/>
  <c r="AJ327" i="1"/>
  <c r="AJ328" i="1"/>
  <c r="AJ329" i="1"/>
  <c r="AJ330" i="1"/>
  <c r="AJ331" i="1"/>
  <c r="AJ332" i="1"/>
  <c r="AJ333" i="1"/>
  <c r="AJ334" i="1"/>
  <c r="AJ335" i="1"/>
  <c r="AJ336" i="1"/>
  <c r="AJ337" i="1"/>
  <c r="AJ338" i="1"/>
  <c r="AJ339" i="1"/>
  <c r="AJ340" i="1"/>
  <c r="AJ341" i="1"/>
  <c r="AJ342" i="1"/>
  <c r="AJ343" i="1"/>
  <c r="AJ344" i="1"/>
  <c r="AJ345" i="1"/>
  <c r="AJ346" i="1"/>
  <c r="AJ347" i="1"/>
  <c r="AJ348" i="1"/>
  <c r="AJ349" i="1"/>
  <c r="AJ350" i="1"/>
  <c r="AJ351" i="1"/>
  <c r="AJ352" i="1"/>
  <c r="AJ353" i="1"/>
  <c r="AJ354" i="1"/>
  <c r="AJ355" i="1"/>
  <c r="AJ356" i="1"/>
  <c r="AJ357" i="1"/>
  <c r="AJ358" i="1"/>
  <c r="AJ359" i="1"/>
  <c r="AJ360" i="1"/>
  <c r="AJ361" i="1"/>
  <c r="AJ362" i="1"/>
  <c r="AJ363" i="1"/>
  <c r="AJ364" i="1"/>
  <c r="AJ365" i="1"/>
  <c r="AJ366" i="1"/>
  <c r="AJ367" i="1"/>
  <c r="AJ368" i="1"/>
  <c r="AJ369" i="1"/>
  <c r="AJ370" i="1"/>
  <c r="AJ371" i="1"/>
  <c r="AJ372" i="1"/>
  <c r="AJ373" i="1"/>
  <c r="AJ374" i="1"/>
  <c r="AJ375" i="1"/>
  <c r="AJ376" i="1"/>
  <c r="AJ377" i="1"/>
  <c r="AJ378" i="1"/>
  <c r="AJ379" i="1"/>
  <c r="AJ380" i="1"/>
  <c r="AJ381" i="1"/>
  <c r="AJ382" i="1"/>
  <c r="AJ383" i="1"/>
  <c r="AJ384" i="1"/>
  <c r="AJ385" i="1"/>
  <c r="AJ386" i="1"/>
  <c r="AJ387" i="1"/>
  <c r="AJ388" i="1"/>
  <c r="AJ389" i="1"/>
  <c r="AJ390" i="1"/>
  <c r="AJ391" i="1"/>
  <c r="AJ392" i="1"/>
  <c r="AJ393" i="1"/>
  <c r="AJ394" i="1"/>
  <c r="AJ395" i="1"/>
  <c r="AJ396" i="1"/>
  <c r="AJ397" i="1"/>
  <c r="AJ398" i="1"/>
  <c r="AJ399" i="1"/>
  <c r="AJ400" i="1"/>
  <c r="AJ401" i="1"/>
  <c r="AJ402" i="1"/>
  <c r="AJ403" i="1"/>
  <c r="AJ404" i="1"/>
  <c r="AJ405" i="1"/>
  <c r="AJ406" i="1"/>
  <c r="AJ407" i="1"/>
  <c r="AJ408" i="1"/>
  <c r="AJ409" i="1"/>
  <c r="AJ410" i="1"/>
  <c r="AJ411" i="1"/>
  <c r="AJ412" i="1"/>
  <c r="AJ413" i="1"/>
  <c r="AJ414" i="1"/>
  <c r="AJ415" i="1"/>
  <c r="AJ416" i="1"/>
  <c r="AJ417" i="1"/>
  <c r="AJ418" i="1"/>
  <c r="AJ419" i="1"/>
  <c r="AJ420" i="1"/>
  <c r="AJ421" i="1"/>
  <c r="AJ422" i="1"/>
  <c r="AJ423" i="1"/>
  <c r="AJ424" i="1"/>
  <c r="AJ425" i="1"/>
  <c r="AJ426" i="1"/>
  <c r="AJ427" i="1"/>
  <c r="AJ428" i="1"/>
  <c r="AJ429" i="1"/>
  <c r="AJ430" i="1"/>
  <c r="AJ431" i="1"/>
  <c r="AJ432" i="1"/>
  <c r="AJ433" i="1"/>
  <c r="AJ434" i="1"/>
  <c r="AJ435" i="1"/>
  <c r="AJ436" i="1"/>
  <c r="AJ437" i="1"/>
  <c r="AJ438" i="1"/>
  <c r="AJ439" i="1"/>
  <c r="AJ440" i="1"/>
  <c r="AJ441" i="1"/>
  <c r="AJ442" i="1"/>
  <c r="AJ443" i="1"/>
  <c r="AJ444" i="1"/>
  <c r="AJ445" i="1"/>
  <c r="AJ446" i="1"/>
  <c r="AJ447" i="1"/>
  <c r="AJ448" i="1"/>
  <c r="AJ449" i="1"/>
  <c r="AJ450" i="1"/>
  <c r="AJ451" i="1"/>
  <c r="AJ452" i="1"/>
  <c r="AJ453" i="1"/>
  <c r="AJ454" i="1"/>
  <c r="AJ455" i="1"/>
  <c r="AJ456" i="1"/>
  <c r="AJ457" i="1"/>
  <c r="AJ458" i="1"/>
  <c r="AJ459" i="1"/>
  <c r="AJ460" i="1"/>
  <c r="AJ461" i="1"/>
  <c r="AJ462" i="1"/>
  <c r="AJ463" i="1"/>
  <c r="AJ464" i="1"/>
  <c r="AJ465" i="1"/>
  <c r="AJ466" i="1"/>
  <c r="AJ467" i="1"/>
  <c r="AJ468" i="1"/>
  <c r="AJ469" i="1"/>
  <c r="AJ470" i="1"/>
  <c r="AJ471" i="1"/>
  <c r="AJ472" i="1"/>
  <c r="AJ473" i="1"/>
  <c r="AJ474" i="1"/>
  <c r="AJ475" i="1"/>
  <c r="AJ476" i="1"/>
  <c r="AJ477" i="1"/>
  <c r="AJ478" i="1"/>
  <c r="AJ479" i="1"/>
  <c r="AJ480" i="1"/>
  <c r="AJ481" i="1"/>
  <c r="AJ482" i="1"/>
  <c r="AJ483" i="1"/>
  <c r="AJ484" i="1"/>
  <c r="AJ485" i="1"/>
  <c r="AJ486" i="1"/>
  <c r="AJ487" i="1"/>
  <c r="AJ488" i="1"/>
  <c r="AJ489" i="1"/>
  <c r="AJ490" i="1"/>
  <c r="AJ491" i="1"/>
  <c r="AJ492" i="1"/>
  <c r="AJ493" i="1"/>
  <c r="AJ494" i="1"/>
  <c r="AJ495" i="1"/>
  <c r="AJ496" i="1"/>
  <c r="AJ497" i="1"/>
  <c r="AJ498" i="1"/>
  <c r="AJ499" i="1"/>
  <c r="AJ500" i="1"/>
  <c r="AJ501" i="1"/>
  <c r="AJ502" i="1"/>
  <c r="AJ503" i="1"/>
  <c r="AJ504" i="1"/>
  <c r="AJ505" i="1"/>
  <c r="AJ506" i="1"/>
  <c r="AJ507" i="1"/>
  <c r="AJ508" i="1"/>
  <c r="AJ509" i="1"/>
  <c r="AJ510" i="1"/>
  <c r="AJ511" i="1"/>
  <c r="AJ512" i="1"/>
  <c r="AJ513" i="1"/>
  <c r="AJ514" i="1"/>
  <c r="AJ515" i="1"/>
  <c r="AJ516" i="1"/>
  <c r="AJ517" i="1"/>
  <c r="AJ518" i="1"/>
  <c r="AJ519" i="1"/>
  <c r="AJ520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2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L262" i="1"/>
  <c r="AL263" i="1"/>
  <c r="AL264" i="1"/>
  <c r="AL265" i="1"/>
  <c r="AL266" i="1"/>
  <c r="AL267" i="1"/>
  <c r="AL268" i="1"/>
  <c r="AL269" i="1"/>
  <c r="AL270" i="1"/>
  <c r="AL271" i="1"/>
  <c r="AL272" i="1"/>
  <c r="AL273" i="1"/>
  <c r="AL274" i="1"/>
  <c r="AL275" i="1"/>
  <c r="AL276" i="1"/>
  <c r="AL277" i="1"/>
  <c r="AL278" i="1"/>
  <c r="AL279" i="1"/>
  <c r="AL280" i="1"/>
  <c r="AL281" i="1"/>
  <c r="AL282" i="1"/>
  <c r="AL283" i="1"/>
  <c r="AL284" i="1"/>
  <c r="AL285" i="1"/>
  <c r="AL286" i="1"/>
  <c r="AL287" i="1"/>
  <c r="AL288" i="1"/>
  <c r="AL289" i="1"/>
  <c r="AL290" i="1"/>
  <c r="AL291" i="1"/>
  <c r="AL292" i="1"/>
  <c r="AL293" i="1"/>
  <c r="AL294" i="1"/>
  <c r="AL295" i="1"/>
  <c r="AL296" i="1"/>
  <c r="AL297" i="1"/>
  <c r="AL298" i="1"/>
  <c r="AL299" i="1"/>
  <c r="AL300" i="1"/>
  <c r="AL301" i="1"/>
  <c r="AL302" i="1"/>
  <c r="AL303" i="1"/>
  <c r="AL304" i="1"/>
  <c r="AL305" i="1"/>
  <c r="AL306" i="1"/>
  <c r="AL307" i="1"/>
  <c r="AL308" i="1"/>
  <c r="AL309" i="1"/>
  <c r="AL310" i="1"/>
  <c r="AL311" i="1"/>
  <c r="AL312" i="1"/>
  <c r="AL313" i="1"/>
  <c r="AL314" i="1"/>
  <c r="AL315" i="1"/>
  <c r="AL316" i="1"/>
  <c r="AL317" i="1"/>
  <c r="AL318" i="1"/>
  <c r="AL319" i="1"/>
  <c r="AL320" i="1"/>
  <c r="AL321" i="1"/>
  <c r="AL322" i="1"/>
  <c r="AL323" i="1"/>
  <c r="AL324" i="1"/>
  <c r="AL325" i="1"/>
  <c r="AL326" i="1"/>
  <c r="AL327" i="1"/>
  <c r="AL328" i="1"/>
  <c r="AL329" i="1"/>
  <c r="AL330" i="1"/>
  <c r="AL331" i="1"/>
  <c r="AL332" i="1"/>
  <c r="AL333" i="1"/>
  <c r="AL334" i="1"/>
  <c r="AL335" i="1"/>
  <c r="AL336" i="1"/>
  <c r="AL337" i="1"/>
  <c r="AL338" i="1"/>
  <c r="AL339" i="1"/>
  <c r="AL340" i="1"/>
  <c r="AL341" i="1"/>
  <c r="AL342" i="1"/>
  <c r="AL343" i="1"/>
  <c r="AL344" i="1"/>
  <c r="AL345" i="1"/>
  <c r="AL346" i="1"/>
  <c r="AL347" i="1"/>
  <c r="AL348" i="1"/>
  <c r="AL349" i="1"/>
  <c r="AL350" i="1"/>
  <c r="AL351" i="1"/>
  <c r="AL352" i="1"/>
  <c r="AL353" i="1"/>
  <c r="AL354" i="1"/>
  <c r="AL355" i="1"/>
  <c r="AL356" i="1"/>
  <c r="AL357" i="1"/>
  <c r="AL358" i="1"/>
  <c r="AL359" i="1"/>
  <c r="AL360" i="1"/>
  <c r="AL361" i="1"/>
  <c r="AL362" i="1"/>
  <c r="AL363" i="1"/>
  <c r="AL364" i="1"/>
  <c r="AL365" i="1"/>
  <c r="AL366" i="1"/>
  <c r="AL367" i="1"/>
  <c r="AL368" i="1"/>
  <c r="AL369" i="1"/>
  <c r="AL370" i="1"/>
  <c r="AL371" i="1"/>
  <c r="AL372" i="1"/>
  <c r="AL373" i="1"/>
  <c r="AL374" i="1"/>
  <c r="AL375" i="1"/>
  <c r="AL376" i="1"/>
  <c r="AL377" i="1"/>
  <c r="AL378" i="1"/>
  <c r="AL379" i="1"/>
  <c r="AL380" i="1"/>
  <c r="AL381" i="1"/>
  <c r="AL382" i="1"/>
  <c r="AL383" i="1"/>
  <c r="AL384" i="1"/>
  <c r="AL385" i="1"/>
  <c r="AL386" i="1"/>
  <c r="AL387" i="1"/>
  <c r="AL388" i="1"/>
  <c r="AL389" i="1"/>
  <c r="AL390" i="1"/>
  <c r="AL391" i="1"/>
  <c r="AL392" i="1"/>
  <c r="AL393" i="1"/>
  <c r="AL394" i="1"/>
  <c r="AL395" i="1"/>
  <c r="AL396" i="1"/>
  <c r="AL397" i="1"/>
  <c r="AL398" i="1"/>
  <c r="AL399" i="1"/>
  <c r="AL400" i="1"/>
  <c r="AL401" i="1"/>
  <c r="AL402" i="1"/>
  <c r="AL403" i="1"/>
  <c r="AL404" i="1"/>
  <c r="AL405" i="1"/>
  <c r="AL406" i="1"/>
  <c r="AL407" i="1"/>
  <c r="AL408" i="1"/>
  <c r="AL409" i="1"/>
  <c r="AL410" i="1"/>
  <c r="AL411" i="1"/>
  <c r="AL412" i="1"/>
  <c r="AL413" i="1"/>
  <c r="AL414" i="1"/>
  <c r="AL415" i="1"/>
  <c r="AL416" i="1"/>
  <c r="AL417" i="1"/>
  <c r="AL418" i="1"/>
  <c r="AL419" i="1"/>
  <c r="AL420" i="1"/>
  <c r="AL421" i="1"/>
  <c r="AL422" i="1"/>
  <c r="AL423" i="1"/>
  <c r="AL424" i="1"/>
  <c r="AL425" i="1"/>
  <c r="AL426" i="1"/>
  <c r="AL427" i="1"/>
  <c r="AL428" i="1"/>
  <c r="AL429" i="1"/>
  <c r="AL430" i="1"/>
  <c r="AL431" i="1"/>
  <c r="AL432" i="1"/>
  <c r="AL433" i="1"/>
  <c r="AL434" i="1"/>
  <c r="AL435" i="1"/>
  <c r="AL436" i="1"/>
  <c r="AL437" i="1"/>
  <c r="AL438" i="1"/>
  <c r="AL439" i="1"/>
  <c r="AL440" i="1"/>
  <c r="AL441" i="1"/>
  <c r="AL442" i="1"/>
  <c r="AL443" i="1"/>
  <c r="AL444" i="1"/>
  <c r="AL445" i="1"/>
  <c r="AL446" i="1"/>
  <c r="AL447" i="1"/>
  <c r="AL448" i="1"/>
  <c r="AL449" i="1"/>
  <c r="AL450" i="1"/>
  <c r="AL451" i="1"/>
  <c r="AL452" i="1"/>
  <c r="AL453" i="1"/>
  <c r="AL454" i="1"/>
  <c r="AL455" i="1"/>
  <c r="AL456" i="1"/>
  <c r="AL457" i="1"/>
  <c r="AL458" i="1"/>
  <c r="AL459" i="1"/>
  <c r="AL460" i="1"/>
  <c r="AL461" i="1"/>
  <c r="AL462" i="1"/>
  <c r="AL463" i="1"/>
  <c r="AL464" i="1"/>
  <c r="AL465" i="1"/>
  <c r="AL466" i="1"/>
  <c r="AL467" i="1"/>
  <c r="AL468" i="1"/>
  <c r="AL469" i="1"/>
  <c r="AL470" i="1"/>
  <c r="AL471" i="1"/>
  <c r="AL472" i="1"/>
  <c r="AL473" i="1"/>
  <c r="AL474" i="1"/>
  <c r="AL475" i="1"/>
  <c r="AL476" i="1"/>
  <c r="AL477" i="1"/>
  <c r="AL478" i="1"/>
  <c r="AL479" i="1"/>
  <c r="AL480" i="1"/>
  <c r="AL481" i="1"/>
  <c r="AL482" i="1"/>
  <c r="AL483" i="1"/>
  <c r="AL484" i="1"/>
  <c r="AL485" i="1"/>
  <c r="AL486" i="1"/>
  <c r="AL487" i="1"/>
  <c r="AL488" i="1"/>
  <c r="AL489" i="1"/>
  <c r="AL490" i="1"/>
  <c r="AL491" i="1"/>
  <c r="AL492" i="1"/>
  <c r="AL493" i="1"/>
  <c r="AL494" i="1"/>
  <c r="AL495" i="1"/>
  <c r="AL496" i="1"/>
  <c r="AL497" i="1"/>
  <c r="AL498" i="1"/>
  <c r="AL499" i="1"/>
  <c r="AL500" i="1"/>
  <c r="AL501" i="1"/>
  <c r="AL502" i="1"/>
  <c r="AL503" i="1"/>
  <c r="AL504" i="1"/>
  <c r="AL505" i="1"/>
  <c r="AL506" i="1"/>
  <c r="AL507" i="1"/>
  <c r="AL508" i="1"/>
  <c r="AL509" i="1"/>
  <c r="AL510" i="1"/>
  <c r="AL511" i="1"/>
  <c r="AL512" i="1"/>
  <c r="AL513" i="1"/>
  <c r="AL514" i="1"/>
  <c r="AL515" i="1"/>
  <c r="AL516" i="1"/>
  <c r="AL517" i="1"/>
  <c r="AL518" i="1"/>
  <c r="AL519" i="1"/>
  <c r="AL520" i="1"/>
  <c r="AM262" i="1"/>
  <c r="AM263" i="1"/>
  <c r="AM264" i="1"/>
  <c r="AM265" i="1"/>
  <c r="AM266" i="1"/>
  <c r="AM267" i="1"/>
  <c r="AM268" i="1"/>
  <c r="AM269" i="1"/>
  <c r="AM270" i="1"/>
  <c r="AM271" i="1"/>
  <c r="AM272" i="1"/>
  <c r="AM273" i="1"/>
  <c r="AM274" i="1"/>
  <c r="AM275" i="1"/>
  <c r="AM276" i="1"/>
  <c r="AM277" i="1"/>
  <c r="AM278" i="1"/>
  <c r="AM279" i="1"/>
  <c r="AM280" i="1"/>
  <c r="AM281" i="1"/>
  <c r="AM282" i="1"/>
  <c r="AM283" i="1"/>
  <c r="AM284" i="1"/>
  <c r="AM285" i="1"/>
  <c r="AM286" i="1"/>
  <c r="AM287" i="1"/>
  <c r="AM288" i="1"/>
  <c r="AM289" i="1"/>
  <c r="AM290" i="1"/>
  <c r="AM291" i="1"/>
  <c r="AM292" i="1"/>
  <c r="AM293" i="1"/>
  <c r="AM294" i="1"/>
  <c r="AM295" i="1"/>
  <c r="AM296" i="1"/>
  <c r="AM297" i="1"/>
  <c r="AM298" i="1"/>
  <c r="AM299" i="1"/>
  <c r="AM300" i="1"/>
  <c r="AM301" i="1"/>
  <c r="AM302" i="1"/>
  <c r="AM303" i="1"/>
  <c r="AM304" i="1"/>
  <c r="AM305" i="1"/>
  <c r="AM306" i="1"/>
  <c r="AM307" i="1"/>
  <c r="AM308" i="1"/>
  <c r="AM309" i="1"/>
  <c r="AM310" i="1"/>
  <c r="AM311" i="1"/>
  <c r="AM312" i="1"/>
  <c r="AM313" i="1"/>
  <c r="AM314" i="1"/>
  <c r="AM315" i="1"/>
  <c r="AM316" i="1"/>
  <c r="AM317" i="1"/>
  <c r="AM318" i="1"/>
  <c r="AM319" i="1"/>
  <c r="AM320" i="1"/>
  <c r="AM321" i="1"/>
  <c r="AM322" i="1"/>
  <c r="AM323" i="1"/>
  <c r="AM324" i="1"/>
  <c r="AM325" i="1"/>
  <c r="AM326" i="1"/>
  <c r="AM327" i="1"/>
  <c r="AM328" i="1"/>
  <c r="AM329" i="1"/>
  <c r="AM330" i="1"/>
  <c r="AM331" i="1"/>
  <c r="AM332" i="1"/>
  <c r="AM333" i="1"/>
  <c r="AM334" i="1"/>
  <c r="AM335" i="1"/>
  <c r="AM336" i="1"/>
  <c r="AM337" i="1"/>
  <c r="AM338" i="1"/>
  <c r="AM339" i="1"/>
  <c r="AM340" i="1"/>
  <c r="AM341" i="1"/>
  <c r="AM342" i="1"/>
  <c r="AM343" i="1"/>
  <c r="AM344" i="1"/>
  <c r="AM345" i="1"/>
  <c r="AM346" i="1"/>
  <c r="AM347" i="1"/>
  <c r="AM348" i="1"/>
  <c r="AM349" i="1"/>
  <c r="AM350" i="1"/>
  <c r="AM351" i="1"/>
  <c r="AM352" i="1"/>
  <c r="AM353" i="1"/>
  <c r="AM354" i="1"/>
  <c r="AM355" i="1"/>
  <c r="AM356" i="1"/>
  <c r="AM357" i="1"/>
  <c r="AM358" i="1"/>
  <c r="AM359" i="1"/>
  <c r="AM360" i="1"/>
  <c r="AM361" i="1"/>
  <c r="AM362" i="1"/>
  <c r="AM363" i="1"/>
  <c r="AM364" i="1"/>
  <c r="AM365" i="1"/>
  <c r="AM366" i="1"/>
  <c r="AM367" i="1"/>
  <c r="AM368" i="1"/>
  <c r="AM369" i="1"/>
  <c r="AM370" i="1"/>
  <c r="AM371" i="1"/>
  <c r="AM372" i="1"/>
  <c r="AM373" i="1"/>
  <c r="AM374" i="1"/>
  <c r="AM375" i="1"/>
  <c r="AM376" i="1"/>
  <c r="AM377" i="1"/>
  <c r="AM378" i="1"/>
  <c r="AM379" i="1"/>
  <c r="AM380" i="1"/>
  <c r="AM381" i="1"/>
  <c r="AM382" i="1"/>
  <c r="AM383" i="1"/>
  <c r="AM384" i="1"/>
  <c r="AM385" i="1"/>
  <c r="AM386" i="1"/>
  <c r="AM387" i="1"/>
  <c r="AM388" i="1"/>
  <c r="AM389" i="1"/>
  <c r="AM390" i="1"/>
  <c r="AM391" i="1"/>
  <c r="AM392" i="1"/>
  <c r="AM393" i="1"/>
  <c r="AM394" i="1"/>
  <c r="AM395" i="1"/>
  <c r="AM396" i="1"/>
  <c r="AM397" i="1"/>
  <c r="AM398" i="1"/>
  <c r="AM399" i="1"/>
  <c r="AM400" i="1"/>
  <c r="AM401" i="1"/>
  <c r="AM402" i="1"/>
  <c r="AM403" i="1"/>
  <c r="AM404" i="1"/>
  <c r="AM405" i="1"/>
  <c r="AM406" i="1"/>
  <c r="AM407" i="1"/>
  <c r="AM408" i="1"/>
  <c r="AM409" i="1"/>
  <c r="AM410" i="1"/>
  <c r="AM411" i="1"/>
  <c r="AM412" i="1"/>
  <c r="AM413" i="1"/>
  <c r="AM414" i="1"/>
  <c r="AM415" i="1"/>
  <c r="AM416" i="1"/>
  <c r="AM417" i="1"/>
  <c r="AM418" i="1"/>
  <c r="AM419" i="1"/>
  <c r="AM420" i="1"/>
  <c r="AM421" i="1"/>
  <c r="AM422" i="1"/>
  <c r="AM423" i="1"/>
  <c r="AM424" i="1"/>
  <c r="AM425" i="1"/>
  <c r="AM426" i="1"/>
  <c r="AM427" i="1"/>
  <c r="AM428" i="1"/>
  <c r="AM429" i="1"/>
  <c r="AM430" i="1"/>
  <c r="AM431" i="1"/>
  <c r="AM432" i="1"/>
  <c r="AM433" i="1"/>
  <c r="AM434" i="1"/>
  <c r="AM435" i="1"/>
  <c r="AM436" i="1"/>
  <c r="AM437" i="1"/>
  <c r="AM438" i="1"/>
  <c r="AM439" i="1"/>
  <c r="AM440" i="1"/>
  <c r="AM441" i="1"/>
  <c r="AM442" i="1"/>
  <c r="AM443" i="1"/>
  <c r="AM444" i="1"/>
  <c r="AM445" i="1"/>
  <c r="AM446" i="1"/>
  <c r="AM447" i="1"/>
  <c r="AM448" i="1"/>
  <c r="AM449" i="1"/>
  <c r="AM450" i="1"/>
  <c r="AM451" i="1"/>
  <c r="AM452" i="1"/>
  <c r="AM453" i="1"/>
  <c r="AM454" i="1"/>
  <c r="AM455" i="1"/>
  <c r="AM456" i="1"/>
  <c r="AM457" i="1"/>
  <c r="AM458" i="1"/>
  <c r="AM459" i="1"/>
  <c r="AM460" i="1"/>
  <c r="AM461" i="1"/>
  <c r="AM462" i="1"/>
  <c r="AM463" i="1"/>
  <c r="AM464" i="1"/>
  <c r="AM465" i="1"/>
  <c r="AM466" i="1"/>
  <c r="AM467" i="1"/>
  <c r="AM468" i="1"/>
  <c r="AM469" i="1"/>
  <c r="AM470" i="1"/>
  <c r="AM471" i="1"/>
  <c r="AM472" i="1"/>
  <c r="AM473" i="1"/>
  <c r="AM474" i="1"/>
  <c r="AM475" i="1"/>
  <c r="AM476" i="1"/>
  <c r="AM477" i="1"/>
  <c r="AM478" i="1"/>
  <c r="AM479" i="1"/>
  <c r="AM480" i="1"/>
  <c r="AM481" i="1"/>
  <c r="AM482" i="1"/>
  <c r="AM483" i="1"/>
  <c r="AM484" i="1"/>
  <c r="AM485" i="1"/>
  <c r="AM486" i="1"/>
  <c r="AM487" i="1"/>
  <c r="AM488" i="1"/>
  <c r="AM489" i="1"/>
  <c r="AM490" i="1"/>
  <c r="AM491" i="1"/>
  <c r="AM492" i="1"/>
  <c r="AM493" i="1"/>
  <c r="AM494" i="1"/>
  <c r="AM495" i="1"/>
  <c r="AM496" i="1"/>
  <c r="AM497" i="1"/>
  <c r="AM498" i="1"/>
  <c r="AM499" i="1"/>
  <c r="AM500" i="1"/>
  <c r="AM501" i="1"/>
  <c r="AM502" i="1"/>
  <c r="AM503" i="1"/>
  <c r="AM504" i="1"/>
  <c r="AM505" i="1"/>
  <c r="AM506" i="1"/>
  <c r="AM507" i="1"/>
  <c r="AM508" i="1"/>
  <c r="AM509" i="1"/>
  <c r="AM510" i="1"/>
  <c r="AM511" i="1"/>
  <c r="AM512" i="1"/>
  <c r="AM513" i="1"/>
  <c r="AM514" i="1"/>
  <c r="AM515" i="1"/>
  <c r="AM516" i="1"/>
  <c r="AM517" i="1"/>
  <c r="AM518" i="1"/>
  <c r="AM519" i="1"/>
  <c r="AM520" i="1"/>
  <c r="AN262" i="1"/>
  <c r="AN263" i="1"/>
  <c r="AN264" i="1"/>
  <c r="AN265" i="1"/>
  <c r="AN266" i="1"/>
  <c r="AN267" i="1"/>
  <c r="AN268" i="1"/>
  <c r="AN269" i="1"/>
  <c r="AN270" i="1"/>
  <c r="AN271" i="1"/>
  <c r="AN272" i="1"/>
  <c r="AN273" i="1"/>
  <c r="AN274" i="1"/>
  <c r="AN275" i="1"/>
  <c r="AN276" i="1"/>
  <c r="AN277" i="1"/>
  <c r="AN278" i="1"/>
  <c r="AN279" i="1"/>
  <c r="AN280" i="1"/>
  <c r="AN281" i="1"/>
  <c r="AN282" i="1"/>
  <c r="AN283" i="1"/>
  <c r="AN284" i="1"/>
  <c r="AN285" i="1"/>
  <c r="AN286" i="1"/>
  <c r="AN287" i="1"/>
  <c r="AN288" i="1"/>
  <c r="AN289" i="1"/>
  <c r="AN290" i="1"/>
  <c r="AN291" i="1"/>
  <c r="AN292" i="1"/>
  <c r="AN293" i="1"/>
  <c r="AN294" i="1"/>
  <c r="AN295" i="1"/>
  <c r="AN296" i="1"/>
  <c r="AN297" i="1"/>
  <c r="AN298" i="1"/>
  <c r="AN299" i="1"/>
  <c r="AN300" i="1"/>
  <c r="AN301" i="1"/>
  <c r="AN302" i="1"/>
  <c r="AN303" i="1"/>
  <c r="AN304" i="1"/>
  <c r="AN305" i="1"/>
  <c r="AN306" i="1"/>
  <c r="AN307" i="1"/>
  <c r="AN308" i="1"/>
  <c r="AN309" i="1"/>
  <c r="AN310" i="1"/>
  <c r="AN311" i="1"/>
  <c r="AN312" i="1"/>
  <c r="AN313" i="1"/>
  <c r="AN314" i="1"/>
  <c r="AN315" i="1"/>
  <c r="AN316" i="1"/>
  <c r="AN317" i="1"/>
  <c r="AN318" i="1"/>
  <c r="AN319" i="1"/>
  <c r="AN320" i="1"/>
  <c r="AN321" i="1"/>
  <c r="AN322" i="1"/>
  <c r="AN323" i="1"/>
  <c r="AN324" i="1"/>
  <c r="AN325" i="1"/>
  <c r="AN326" i="1"/>
  <c r="AN327" i="1"/>
  <c r="AN328" i="1"/>
  <c r="AN329" i="1"/>
  <c r="AN330" i="1"/>
  <c r="AN331" i="1"/>
  <c r="AN332" i="1"/>
  <c r="AN333" i="1"/>
  <c r="AN334" i="1"/>
  <c r="AN335" i="1"/>
  <c r="AN336" i="1"/>
  <c r="AN337" i="1"/>
  <c r="AN338" i="1"/>
  <c r="AN339" i="1"/>
  <c r="AN340" i="1"/>
  <c r="AN341" i="1"/>
  <c r="AN342" i="1"/>
  <c r="AN343" i="1"/>
  <c r="AN344" i="1"/>
  <c r="AN345" i="1"/>
  <c r="AN346" i="1"/>
  <c r="AN347" i="1"/>
  <c r="AN348" i="1"/>
  <c r="AN349" i="1"/>
  <c r="AN350" i="1"/>
  <c r="AN351" i="1"/>
  <c r="AN352" i="1"/>
  <c r="AN353" i="1"/>
  <c r="AN354" i="1"/>
  <c r="AN355" i="1"/>
  <c r="AN356" i="1"/>
  <c r="AN357" i="1"/>
  <c r="AN358" i="1"/>
  <c r="AN359" i="1"/>
  <c r="AN360" i="1"/>
  <c r="AN361" i="1"/>
  <c r="AN362" i="1"/>
  <c r="AN363" i="1"/>
  <c r="AN364" i="1"/>
  <c r="AN365" i="1"/>
  <c r="AN366" i="1"/>
  <c r="AN367" i="1"/>
  <c r="AN368" i="1"/>
  <c r="AN369" i="1"/>
  <c r="AN370" i="1"/>
  <c r="AN371" i="1"/>
  <c r="AN372" i="1"/>
  <c r="AN373" i="1"/>
  <c r="AN374" i="1"/>
  <c r="AN375" i="1"/>
  <c r="AN376" i="1"/>
  <c r="AN377" i="1"/>
  <c r="AN378" i="1"/>
  <c r="AN379" i="1"/>
  <c r="AN380" i="1"/>
  <c r="AN381" i="1"/>
  <c r="AN382" i="1"/>
  <c r="AN383" i="1"/>
  <c r="AN384" i="1"/>
  <c r="AN385" i="1"/>
  <c r="AN386" i="1"/>
  <c r="AN387" i="1"/>
  <c r="AN388" i="1"/>
  <c r="AN389" i="1"/>
  <c r="AN390" i="1"/>
  <c r="AN391" i="1"/>
  <c r="AN392" i="1"/>
  <c r="AN393" i="1"/>
  <c r="AN394" i="1"/>
  <c r="AN395" i="1"/>
  <c r="AN396" i="1"/>
  <c r="AN397" i="1"/>
  <c r="AN398" i="1"/>
  <c r="AN399" i="1"/>
  <c r="AN400" i="1"/>
  <c r="AN401" i="1"/>
  <c r="AN402" i="1"/>
  <c r="AN403" i="1"/>
  <c r="AN404" i="1"/>
  <c r="AN405" i="1"/>
  <c r="AN406" i="1"/>
  <c r="AN407" i="1"/>
  <c r="AN408" i="1"/>
  <c r="AN409" i="1"/>
  <c r="AN410" i="1"/>
  <c r="AN411" i="1"/>
  <c r="AN412" i="1"/>
  <c r="AN413" i="1"/>
  <c r="AN414" i="1"/>
  <c r="AN415" i="1"/>
  <c r="AN416" i="1"/>
  <c r="AN417" i="1"/>
  <c r="AN418" i="1"/>
  <c r="AN419" i="1"/>
  <c r="AN420" i="1"/>
  <c r="AN421" i="1"/>
  <c r="AN422" i="1"/>
  <c r="AN423" i="1"/>
  <c r="AN424" i="1"/>
  <c r="AN425" i="1"/>
  <c r="AN426" i="1"/>
  <c r="AN427" i="1"/>
  <c r="AN428" i="1"/>
  <c r="AN429" i="1"/>
  <c r="AN430" i="1"/>
  <c r="AN431" i="1"/>
  <c r="AN432" i="1"/>
  <c r="AN433" i="1"/>
  <c r="AN434" i="1"/>
  <c r="AN435" i="1"/>
  <c r="AN436" i="1"/>
  <c r="AN437" i="1"/>
  <c r="AN438" i="1"/>
  <c r="AN439" i="1"/>
  <c r="AN440" i="1"/>
  <c r="AN441" i="1"/>
  <c r="AN442" i="1"/>
  <c r="AN443" i="1"/>
  <c r="AN444" i="1"/>
  <c r="AN445" i="1"/>
  <c r="AN446" i="1"/>
  <c r="AN447" i="1"/>
  <c r="AN448" i="1"/>
  <c r="AN449" i="1"/>
  <c r="AN450" i="1"/>
  <c r="AN451" i="1"/>
  <c r="AN452" i="1"/>
  <c r="AN453" i="1"/>
  <c r="AN454" i="1"/>
  <c r="AN455" i="1"/>
  <c r="AN456" i="1"/>
  <c r="AN457" i="1"/>
  <c r="AN458" i="1"/>
  <c r="AN459" i="1"/>
  <c r="AN460" i="1"/>
  <c r="AN461" i="1"/>
  <c r="AN462" i="1"/>
  <c r="AN463" i="1"/>
  <c r="AN464" i="1"/>
  <c r="AN465" i="1"/>
  <c r="AN466" i="1"/>
  <c r="AN467" i="1"/>
  <c r="AN468" i="1"/>
  <c r="AN469" i="1"/>
  <c r="AN470" i="1"/>
  <c r="AN471" i="1"/>
  <c r="AN472" i="1"/>
  <c r="AN473" i="1"/>
  <c r="AN474" i="1"/>
  <c r="AN475" i="1"/>
  <c r="AN476" i="1"/>
  <c r="AN477" i="1"/>
  <c r="AN478" i="1"/>
  <c r="AN479" i="1"/>
  <c r="AN480" i="1"/>
  <c r="AN481" i="1"/>
  <c r="AN482" i="1"/>
  <c r="AN483" i="1"/>
  <c r="AN484" i="1"/>
  <c r="AN485" i="1"/>
  <c r="AN486" i="1"/>
  <c r="AN487" i="1"/>
  <c r="AN488" i="1"/>
  <c r="AN489" i="1"/>
  <c r="AN490" i="1"/>
  <c r="AN491" i="1"/>
  <c r="AN492" i="1"/>
  <c r="AN493" i="1"/>
  <c r="AN494" i="1"/>
  <c r="AN495" i="1"/>
  <c r="AN496" i="1"/>
  <c r="AN497" i="1"/>
  <c r="AN498" i="1"/>
  <c r="AN499" i="1"/>
  <c r="AN500" i="1"/>
  <c r="AN501" i="1"/>
  <c r="AN502" i="1"/>
  <c r="AN503" i="1"/>
  <c r="AN504" i="1"/>
  <c r="AN505" i="1"/>
  <c r="AN506" i="1"/>
  <c r="AN507" i="1"/>
  <c r="AN508" i="1"/>
  <c r="AN509" i="1"/>
  <c r="AN510" i="1"/>
  <c r="AN511" i="1"/>
  <c r="AN512" i="1"/>
  <c r="AN513" i="1"/>
  <c r="AN514" i="1"/>
  <c r="AN515" i="1"/>
  <c r="AN516" i="1"/>
  <c r="AN517" i="1"/>
  <c r="AN518" i="1"/>
  <c r="AN519" i="1"/>
  <c r="AN520" i="1"/>
  <c r="AO262" i="1"/>
  <c r="AO263" i="1"/>
  <c r="AO264" i="1"/>
  <c r="AO265" i="1"/>
  <c r="AO266" i="1"/>
  <c r="AO267" i="1"/>
  <c r="AO268" i="1"/>
  <c r="AO269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284" i="1"/>
  <c r="AO285" i="1"/>
  <c r="AO286" i="1"/>
  <c r="AO287" i="1"/>
  <c r="AO288" i="1"/>
  <c r="AO289" i="1"/>
  <c r="AO290" i="1"/>
  <c r="AO291" i="1"/>
  <c r="AO292" i="1"/>
  <c r="AO293" i="1"/>
  <c r="AO294" i="1"/>
  <c r="AO295" i="1"/>
  <c r="AO296" i="1"/>
  <c r="AO297" i="1"/>
  <c r="AO298" i="1"/>
  <c r="AO299" i="1"/>
  <c r="AO300" i="1"/>
  <c r="AO301" i="1"/>
  <c r="AO302" i="1"/>
  <c r="AO303" i="1"/>
  <c r="AO304" i="1"/>
  <c r="AO305" i="1"/>
  <c r="AO306" i="1"/>
  <c r="AO307" i="1"/>
  <c r="AO308" i="1"/>
  <c r="AO309" i="1"/>
  <c r="AO310" i="1"/>
  <c r="AO311" i="1"/>
  <c r="AO312" i="1"/>
  <c r="AO313" i="1"/>
  <c r="AO314" i="1"/>
  <c r="AO315" i="1"/>
  <c r="AO316" i="1"/>
  <c r="AO317" i="1"/>
  <c r="AO318" i="1"/>
  <c r="AO319" i="1"/>
  <c r="AO320" i="1"/>
  <c r="AO321" i="1"/>
  <c r="AO322" i="1"/>
  <c r="AO323" i="1"/>
  <c r="AO324" i="1"/>
  <c r="AO325" i="1"/>
  <c r="AO326" i="1"/>
  <c r="AO327" i="1"/>
  <c r="AO328" i="1"/>
  <c r="AO329" i="1"/>
  <c r="AO330" i="1"/>
  <c r="AO331" i="1"/>
  <c r="AO332" i="1"/>
  <c r="AO333" i="1"/>
  <c r="AO334" i="1"/>
  <c r="AO335" i="1"/>
  <c r="AO336" i="1"/>
  <c r="AO337" i="1"/>
  <c r="AO338" i="1"/>
  <c r="AO339" i="1"/>
  <c r="AO340" i="1"/>
  <c r="AO341" i="1"/>
  <c r="AO342" i="1"/>
  <c r="AO343" i="1"/>
  <c r="AO344" i="1"/>
  <c r="AO345" i="1"/>
  <c r="AO346" i="1"/>
  <c r="AO347" i="1"/>
  <c r="AO348" i="1"/>
  <c r="AO349" i="1"/>
  <c r="AO350" i="1"/>
  <c r="AO351" i="1"/>
  <c r="AO352" i="1"/>
  <c r="AO353" i="1"/>
  <c r="AO354" i="1"/>
  <c r="AO355" i="1"/>
  <c r="AO356" i="1"/>
  <c r="AO357" i="1"/>
  <c r="AO358" i="1"/>
  <c r="AO359" i="1"/>
  <c r="AO360" i="1"/>
  <c r="AO361" i="1"/>
  <c r="AO362" i="1"/>
  <c r="AO363" i="1"/>
  <c r="AO364" i="1"/>
  <c r="AO365" i="1"/>
  <c r="AO366" i="1"/>
  <c r="AO367" i="1"/>
  <c r="AO368" i="1"/>
  <c r="AO369" i="1"/>
  <c r="AO370" i="1"/>
  <c r="AO371" i="1"/>
  <c r="AO372" i="1"/>
  <c r="AO373" i="1"/>
  <c r="AO374" i="1"/>
  <c r="AO375" i="1"/>
  <c r="AO376" i="1"/>
  <c r="AO377" i="1"/>
  <c r="AO378" i="1"/>
  <c r="AO379" i="1"/>
  <c r="AO380" i="1"/>
  <c r="AO381" i="1"/>
  <c r="AO382" i="1"/>
  <c r="AO383" i="1"/>
  <c r="AO384" i="1"/>
  <c r="AO385" i="1"/>
  <c r="AO386" i="1"/>
  <c r="AO387" i="1"/>
  <c r="AO388" i="1"/>
  <c r="AO389" i="1"/>
  <c r="AO390" i="1"/>
  <c r="AO391" i="1"/>
  <c r="AO392" i="1"/>
  <c r="AO393" i="1"/>
  <c r="AO394" i="1"/>
  <c r="AO395" i="1"/>
  <c r="AO396" i="1"/>
  <c r="AO397" i="1"/>
  <c r="AO398" i="1"/>
  <c r="AO399" i="1"/>
  <c r="AO400" i="1"/>
  <c r="AO401" i="1"/>
  <c r="AO402" i="1"/>
  <c r="AO403" i="1"/>
  <c r="AO404" i="1"/>
  <c r="AO405" i="1"/>
  <c r="AO406" i="1"/>
  <c r="AO407" i="1"/>
  <c r="AO408" i="1"/>
  <c r="AO409" i="1"/>
  <c r="AO410" i="1"/>
  <c r="AO411" i="1"/>
  <c r="AO412" i="1"/>
  <c r="AO413" i="1"/>
  <c r="AO414" i="1"/>
  <c r="AO415" i="1"/>
  <c r="AO416" i="1"/>
  <c r="AO417" i="1"/>
  <c r="AO418" i="1"/>
  <c r="AO419" i="1"/>
  <c r="AO420" i="1"/>
  <c r="AO421" i="1"/>
  <c r="AO422" i="1"/>
  <c r="AO423" i="1"/>
  <c r="AO424" i="1"/>
  <c r="AO425" i="1"/>
  <c r="AO426" i="1"/>
  <c r="AO427" i="1"/>
  <c r="AO428" i="1"/>
  <c r="AO429" i="1"/>
  <c r="AO430" i="1"/>
  <c r="AO431" i="1"/>
  <c r="AO432" i="1"/>
  <c r="AO433" i="1"/>
  <c r="AO434" i="1"/>
  <c r="AO435" i="1"/>
  <c r="AO436" i="1"/>
  <c r="AO437" i="1"/>
  <c r="AO438" i="1"/>
  <c r="AO439" i="1"/>
  <c r="AO440" i="1"/>
  <c r="AO441" i="1"/>
  <c r="AO442" i="1"/>
  <c r="AO443" i="1"/>
  <c r="AO444" i="1"/>
  <c r="AO445" i="1"/>
  <c r="AO446" i="1"/>
  <c r="AO447" i="1"/>
  <c r="AO448" i="1"/>
  <c r="AO449" i="1"/>
  <c r="AO450" i="1"/>
  <c r="AO451" i="1"/>
  <c r="AO452" i="1"/>
  <c r="AO453" i="1"/>
  <c r="AO454" i="1"/>
  <c r="AO455" i="1"/>
  <c r="AO456" i="1"/>
  <c r="AO457" i="1"/>
  <c r="AO458" i="1"/>
  <c r="AO459" i="1"/>
  <c r="AO460" i="1"/>
  <c r="AO461" i="1"/>
  <c r="AO462" i="1"/>
  <c r="AO463" i="1"/>
  <c r="AO464" i="1"/>
  <c r="AO465" i="1"/>
  <c r="AO466" i="1"/>
  <c r="AO467" i="1"/>
  <c r="AO468" i="1"/>
  <c r="AO469" i="1"/>
  <c r="AO470" i="1"/>
  <c r="AO471" i="1"/>
  <c r="AO472" i="1"/>
  <c r="AO473" i="1"/>
  <c r="AO474" i="1"/>
  <c r="AO475" i="1"/>
  <c r="AO476" i="1"/>
  <c r="AO477" i="1"/>
  <c r="AO478" i="1"/>
  <c r="AO479" i="1"/>
  <c r="AO480" i="1"/>
  <c r="AO481" i="1"/>
  <c r="AO482" i="1"/>
  <c r="AO483" i="1"/>
  <c r="AO484" i="1"/>
  <c r="AO485" i="1"/>
  <c r="AO486" i="1"/>
  <c r="AO487" i="1"/>
  <c r="AO488" i="1"/>
  <c r="AO489" i="1"/>
  <c r="AO490" i="1"/>
  <c r="AO491" i="1"/>
  <c r="AO492" i="1"/>
  <c r="AO493" i="1"/>
  <c r="AO494" i="1"/>
  <c r="AO495" i="1"/>
  <c r="AO496" i="1"/>
  <c r="AO497" i="1"/>
  <c r="AO498" i="1"/>
  <c r="AO499" i="1"/>
  <c r="AO500" i="1"/>
  <c r="AO501" i="1"/>
  <c r="AO502" i="1"/>
  <c r="AO503" i="1"/>
  <c r="AO504" i="1"/>
  <c r="AO505" i="1"/>
  <c r="AO506" i="1"/>
  <c r="AO507" i="1"/>
  <c r="AO508" i="1"/>
  <c r="AO509" i="1"/>
  <c r="AO510" i="1"/>
  <c r="AO511" i="1"/>
  <c r="AO512" i="1"/>
  <c r="AO513" i="1"/>
  <c r="AO514" i="1"/>
  <c r="AO515" i="1"/>
  <c r="AO516" i="1"/>
  <c r="AO517" i="1"/>
  <c r="AO518" i="1"/>
  <c r="AO519" i="1"/>
  <c r="AO520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P351" i="1"/>
  <c r="AP352" i="1"/>
  <c r="AP353" i="1"/>
  <c r="AP354" i="1"/>
  <c r="AP355" i="1"/>
  <c r="AP356" i="1"/>
  <c r="AP357" i="1"/>
  <c r="AP358" i="1"/>
  <c r="AP359" i="1"/>
  <c r="AP360" i="1"/>
  <c r="AP361" i="1"/>
  <c r="AP362" i="1"/>
  <c r="AP363" i="1"/>
  <c r="AP364" i="1"/>
  <c r="AP365" i="1"/>
  <c r="AP366" i="1"/>
  <c r="AP367" i="1"/>
  <c r="AP368" i="1"/>
  <c r="AP369" i="1"/>
  <c r="AP370" i="1"/>
  <c r="AP371" i="1"/>
  <c r="AP372" i="1"/>
  <c r="AP373" i="1"/>
  <c r="AP374" i="1"/>
  <c r="AP375" i="1"/>
  <c r="AP376" i="1"/>
  <c r="AP377" i="1"/>
  <c r="AP378" i="1"/>
  <c r="AP379" i="1"/>
  <c r="AP380" i="1"/>
  <c r="AP381" i="1"/>
  <c r="AP382" i="1"/>
  <c r="AP383" i="1"/>
  <c r="AP384" i="1"/>
  <c r="AP385" i="1"/>
  <c r="AP386" i="1"/>
  <c r="AP387" i="1"/>
  <c r="AP388" i="1"/>
  <c r="AP389" i="1"/>
  <c r="AP390" i="1"/>
  <c r="AP391" i="1"/>
  <c r="AP392" i="1"/>
  <c r="AP393" i="1"/>
  <c r="AP394" i="1"/>
  <c r="AP395" i="1"/>
  <c r="AP396" i="1"/>
  <c r="AP397" i="1"/>
  <c r="AP398" i="1"/>
  <c r="AP399" i="1"/>
  <c r="AP400" i="1"/>
  <c r="AP401" i="1"/>
  <c r="AP402" i="1"/>
  <c r="AP403" i="1"/>
  <c r="AP404" i="1"/>
  <c r="AP405" i="1"/>
  <c r="AP406" i="1"/>
  <c r="AP407" i="1"/>
  <c r="AP408" i="1"/>
  <c r="AP409" i="1"/>
  <c r="AP410" i="1"/>
  <c r="AP411" i="1"/>
  <c r="AP412" i="1"/>
  <c r="AP413" i="1"/>
  <c r="AP414" i="1"/>
  <c r="AP415" i="1"/>
  <c r="AP416" i="1"/>
  <c r="AP417" i="1"/>
  <c r="AP418" i="1"/>
  <c r="AP419" i="1"/>
  <c r="AP420" i="1"/>
  <c r="AP421" i="1"/>
  <c r="AP422" i="1"/>
  <c r="AP423" i="1"/>
  <c r="AP424" i="1"/>
  <c r="AP425" i="1"/>
  <c r="AP426" i="1"/>
  <c r="AP427" i="1"/>
  <c r="AP428" i="1"/>
  <c r="AP429" i="1"/>
  <c r="AP430" i="1"/>
  <c r="AP431" i="1"/>
  <c r="AP432" i="1"/>
  <c r="AP433" i="1"/>
  <c r="AP434" i="1"/>
  <c r="AP435" i="1"/>
  <c r="AP436" i="1"/>
  <c r="AP437" i="1"/>
  <c r="AP438" i="1"/>
  <c r="AP439" i="1"/>
  <c r="AP440" i="1"/>
  <c r="AP441" i="1"/>
  <c r="AP442" i="1"/>
  <c r="AP443" i="1"/>
  <c r="AP444" i="1"/>
  <c r="AP445" i="1"/>
  <c r="AP446" i="1"/>
  <c r="AP447" i="1"/>
  <c r="AP448" i="1"/>
  <c r="AP449" i="1"/>
  <c r="AP450" i="1"/>
  <c r="AP451" i="1"/>
  <c r="AP452" i="1"/>
  <c r="AP453" i="1"/>
  <c r="AP454" i="1"/>
  <c r="AP455" i="1"/>
  <c r="AP456" i="1"/>
  <c r="AP457" i="1"/>
  <c r="AP458" i="1"/>
  <c r="AP459" i="1"/>
  <c r="AP460" i="1"/>
  <c r="AP461" i="1"/>
  <c r="AP462" i="1"/>
  <c r="AP463" i="1"/>
  <c r="AP464" i="1"/>
  <c r="AP465" i="1"/>
  <c r="AP466" i="1"/>
  <c r="AP467" i="1"/>
  <c r="AP468" i="1"/>
  <c r="AP469" i="1"/>
  <c r="AP470" i="1"/>
  <c r="AP471" i="1"/>
  <c r="AP472" i="1"/>
  <c r="AP473" i="1"/>
  <c r="AP474" i="1"/>
  <c r="AP475" i="1"/>
  <c r="AP476" i="1"/>
  <c r="AP477" i="1"/>
  <c r="AP478" i="1"/>
  <c r="AP479" i="1"/>
  <c r="AP480" i="1"/>
  <c r="AP481" i="1"/>
  <c r="AP482" i="1"/>
  <c r="AP483" i="1"/>
  <c r="AP484" i="1"/>
  <c r="AP485" i="1"/>
  <c r="AP486" i="1"/>
  <c r="AP487" i="1"/>
  <c r="AP488" i="1"/>
  <c r="AP489" i="1"/>
  <c r="AP490" i="1"/>
  <c r="AP491" i="1"/>
  <c r="AP492" i="1"/>
  <c r="AP493" i="1"/>
  <c r="AP494" i="1"/>
  <c r="AP495" i="1"/>
  <c r="AP496" i="1"/>
  <c r="AP497" i="1"/>
  <c r="AP498" i="1"/>
  <c r="AP499" i="1"/>
  <c r="AP500" i="1"/>
  <c r="AP501" i="1"/>
  <c r="AP502" i="1"/>
  <c r="AP503" i="1"/>
  <c r="AP504" i="1"/>
  <c r="AP505" i="1"/>
  <c r="AP506" i="1"/>
  <c r="AP507" i="1"/>
  <c r="AP508" i="1"/>
  <c r="AP509" i="1"/>
  <c r="AP510" i="1"/>
  <c r="AP511" i="1"/>
  <c r="AP512" i="1"/>
  <c r="AP513" i="1"/>
  <c r="AP514" i="1"/>
  <c r="AP515" i="1"/>
  <c r="AP516" i="1"/>
  <c r="AP517" i="1"/>
  <c r="AP518" i="1"/>
  <c r="AP519" i="1"/>
  <c r="AP520" i="1"/>
  <c r="AQ262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284" i="1"/>
  <c r="AQ285" i="1"/>
  <c r="AQ286" i="1"/>
  <c r="AQ287" i="1"/>
  <c r="AQ288" i="1"/>
  <c r="AQ289" i="1"/>
  <c r="AQ290" i="1"/>
  <c r="AQ291" i="1"/>
  <c r="AQ292" i="1"/>
  <c r="AQ293" i="1"/>
  <c r="AQ294" i="1"/>
  <c r="AQ295" i="1"/>
  <c r="AQ296" i="1"/>
  <c r="AQ297" i="1"/>
  <c r="AQ298" i="1"/>
  <c r="AQ299" i="1"/>
  <c r="AQ300" i="1"/>
  <c r="AQ301" i="1"/>
  <c r="AQ302" i="1"/>
  <c r="AQ303" i="1"/>
  <c r="AQ304" i="1"/>
  <c r="AQ305" i="1"/>
  <c r="AQ306" i="1"/>
  <c r="AQ307" i="1"/>
  <c r="AQ308" i="1"/>
  <c r="AQ309" i="1"/>
  <c r="AQ310" i="1"/>
  <c r="AQ311" i="1"/>
  <c r="AQ312" i="1"/>
  <c r="AQ313" i="1"/>
  <c r="AQ314" i="1"/>
  <c r="AQ315" i="1"/>
  <c r="AQ316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357" i="1"/>
  <c r="AQ358" i="1"/>
  <c r="AQ359" i="1"/>
  <c r="AQ360" i="1"/>
  <c r="AQ361" i="1"/>
  <c r="AQ362" i="1"/>
  <c r="AQ363" i="1"/>
  <c r="AQ364" i="1"/>
  <c r="AQ365" i="1"/>
  <c r="AQ366" i="1"/>
  <c r="AQ367" i="1"/>
  <c r="AQ368" i="1"/>
  <c r="AQ369" i="1"/>
  <c r="AQ370" i="1"/>
  <c r="AQ371" i="1"/>
  <c r="AQ372" i="1"/>
  <c r="AQ373" i="1"/>
  <c r="AQ374" i="1"/>
  <c r="AQ375" i="1"/>
  <c r="AQ376" i="1"/>
  <c r="AQ377" i="1"/>
  <c r="AQ378" i="1"/>
  <c r="AQ379" i="1"/>
  <c r="AQ380" i="1"/>
  <c r="AQ381" i="1"/>
  <c r="AQ382" i="1"/>
  <c r="AQ383" i="1"/>
  <c r="AQ384" i="1"/>
  <c r="AQ385" i="1"/>
  <c r="AQ386" i="1"/>
  <c r="AQ387" i="1"/>
  <c r="AQ388" i="1"/>
  <c r="AQ389" i="1"/>
  <c r="AQ390" i="1"/>
  <c r="AQ391" i="1"/>
  <c r="AQ392" i="1"/>
  <c r="AQ393" i="1"/>
  <c r="AQ394" i="1"/>
  <c r="AQ395" i="1"/>
  <c r="AQ396" i="1"/>
  <c r="AQ397" i="1"/>
  <c r="AQ398" i="1"/>
  <c r="AQ399" i="1"/>
  <c r="AQ400" i="1"/>
  <c r="AQ401" i="1"/>
  <c r="AQ402" i="1"/>
  <c r="AQ403" i="1"/>
  <c r="AQ404" i="1"/>
  <c r="AQ405" i="1"/>
  <c r="AQ406" i="1"/>
  <c r="AQ407" i="1"/>
  <c r="AQ408" i="1"/>
  <c r="AQ409" i="1"/>
  <c r="AQ410" i="1"/>
  <c r="AQ411" i="1"/>
  <c r="AQ412" i="1"/>
  <c r="AQ413" i="1"/>
  <c r="AQ414" i="1"/>
  <c r="AQ415" i="1"/>
  <c r="AQ416" i="1"/>
  <c r="AQ417" i="1"/>
  <c r="AQ418" i="1"/>
  <c r="AQ419" i="1"/>
  <c r="AQ420" i="1"/>
  <c r="AQ421" i="1"/>
  <c r="AQ422" i="1"/>
  <c r="AQ423" i="1"/>
  <c r="AQ424" i="1"/>
  <c r="AQ425" i="1"/>
  <c r="AQ426" i="1"/>
  <c r="AQ427" i="1"/>
  <c r="AQ428" i="1"/>
  <c r="AQ429" i="1"/>
  <c r="AQ430" i="1"/>
  <c r="AQ431" i="1"/>
  <c r="AQ432" i="1"/>
  <c r="AQ433" i="1"/>
  <c r="AQ434" i="1"/>
  <c r="AQ435" i="1"/>
  <c r="AQ436" i="1"/>
  <c r="AQ437" i="1"/>
  <c r="AQ438" i="1"/>
  <c r="AQ439" i="1"/>
  <c r="AQ440" i="1"/>
  <c r="AQ441" i="1"/>
  <c r="AQ442" i="1"/>
  <c r="AQ443" i="1"/>
  <c r="AQ444" i="1"/>
  <c r="AQ445" i="1"/>
  <c r="AQ446" i="1"/>
  <c r="AQ447" i="1"/>
  <c r="AQ448" i="1"/>
  <c r="AQ449" i="1"/>
  <c r="AQ450" i="1"/>
  <c r="AQ451" i="1"/>
  <c r="AQ452" i="1"/>
  <c r="AQ453" i="1"/>
  <c r="AQ454" i="1"/>
  <c r="AQ455" i="1"/>
  <c r="AQ456" i="1"/>
  <c r="AQ457" i="1"/>
  <c r="AQ458" i="1"/>
  <c r="AQ459" i="1"/>
  <c r="AQ460" i="1"/>
  <c r="AQ461" i="1"/>
  <c r="AQ462" i="1"/>
  <c r="AQ463" i="1"/>
  <c r="AQ464" i="1"/>
  <c r="AQ465" i="1"/>
  <c r="AQ466" i="1"/>
  <c r="AQ467" i="1"/>
  <c r="AQ468" i="1"/>
  <c r="AQ469" i="1"/>
  <c r="AQ470" i="1"/>
  <c r="AQ471" i="1"/>
  <c r="AQ472" i="1"/>
  <c r="AQ473" i="1"/>
  <c r="AQ474" i="1"/>
  <c r="AQ475" i="1"/>
  <c r="AQ476" i="1"/>
  <c r="AQ477" i="1"/>
  <c r="AQ478" i="1"/>
  <c r="AQ479" i="1"/>
  <c r="AQ480" i="1"/>
  <c r="AQ481" i="1"/>
  <c r="AQ482" i="1"/>
  <c r="AQ483" i="1"/>
  <c r="AQ484" i="1"/>
  <c r="AQ485" i="1"/>
  <c r="AQ486" i="1"/>
  <c r="AQ487" i="1"/>
  <c r="AQ488" i="1"/>
  <c r="AQ489" i="1"/>
  <c r="AQ490" i="1"/>
  <c r="AQ491" i="1"/>
  <c r="AQ492" i="1"/>
  <c r="AQ493" i="1"/>
  <c r="AQ494" i="1"/>
  <c r="AQ495" i="1"/>
  <c r="AQ496" i="1"/>
  <c r="AQ497" i="1"/>
  <c r="AQ498" i="1"/>
  <c r="AQ499" i="1"/>
  <c r="AQ500" i="1"/>
  <c r="AQ501" i="1"/>
  <c r="AQ502" i="1"/>
  <c r="AQ503" i="1"/>
  <c r="AQ504" i="1"/>
  <c r="AQ505" i="1"/>
  <c r="AQ506" i="1"/>
  <c r="AQ507" i="1"/>
  <c r="AQ508" i="1"/>
  <c r="AQ509" i="1"/>
  <c r="AQ510" i="1"/>
  <c r="AQ511" i="1"/>
  <c r="AQ512" i="1"/>
  <c r="AQ513" i="1"/>
  <c r="AQ514" i="1"/>
  <c r="AQ515" i="1"/>
  <c r="AQ516" i="1"/>
  <c r="AQ517" i="1"/>
  <c r="AQ518" i="1"/>
  <c r="AQ519" i="1"/>
  <c r="AQ520" i="1"/>
  <c r="AR262" i="1"/>
  <c r="AR263" i="1"/>
  <c r="AR264" i="1"/>
  <c r="AR265" i="1"/>
  <c r="AR266" i="1"/>
  <c r="AR267" i="1"/>
  <c r="AR268" i="1"/>
  <c r="AR269" i="1"/>
  <c r="AR270" i="1"/>
  <c r="AR271" i="1"/>
  <c r="AR272" i="1"/>
  <c r="AR273" i="1"/>
  <c r="AR274" i="1"/>
  <c r="AR275" i="1"/>
  <c r="AR276" i="1"/>
  <c r="AR277" i="1"/>
  <c r="AR278" i="1"/>
  <c r="AR279" i="1"/>
  <c r="AR280" i="1"/>
  <c r="AR281" i="1"/>
  <c r="AR282" i="1"/>
  <c r="AR283" i="1"/>
  <c r="AR284" i="1"/>
  <c r="AR285" i="1"/>
  <c r="AR286" i="1"/>
  <c r="AR287" i="1"/>
  <c r="AR288" i="1"/>
  <c r="AR289" i="1"/>
  <c r="AR290" i="1"/>
  <c r="AR291" i="1"/>
  <c r="AR292" i="1"/>
  <c r="AR293" i="1"/>
  <c r="AR294" i="1"/>
  <c r="AR295" i="1"/>
  <c r="AR296" i="1"/>
  <c r="AR297" i="1"/>
  <c r="AR298" i="1"/>
  <c r="AR299" i="1"/>
  <c r="AR300" i="1"/>
  <c r="AR301" i="1"/>
  <c r="AR302" i="1"/>
  <c r="AR303" i="1"/>
  <c r="AR304" i="1"/>
  <c r="AR305" i="1"/>
  <c r="AR306" i="1"/>
  <c r="AR307" i="1"/>
  <c r="AR308" i="1"/>
  <c r="AR309" i="1"/>
  <c r="AR310" i="1"/>
  <c r="AR311" i="1"/>
  <c r="AR312" i="1"/>
  <c r="AR313" i="1"/>
  <c r="AR314" i="1"/>
  <c r="AR315" i="1"/>
  <c r="AR316" i="1"/>
  <c r="AR317" i="1"/>
  <c r="AR318" i="1"/>
  <c r="AR319" i="1"/>
  <c r="AR320" i="1"/>
  <c r="AR321" i="1"/>
  <c r="AR322" i="1"/>
  <c r="AR323" i="1"/>
  <c r="AR324" i="1"/>
  <c r="AR325" i="1"/>
  <c r="AR326" i="1"/>
  <c r="AR327" i="1"/>
  <c r="AR328" i="1"/>
  <c r="AR329" i="1"/>
  <c r="AR330" i="1"/>
  <c r="AR331" i="1"/>
  <c r="AR332" i="1"/>
  <c r="AR333" i="1"/>
  <c r="AR334" i="1"/>
  <c r="AR335" i="1"/>
  <c r="AR336" i="1"/>
  <c r="AR337" i="1"/>
  <c r="AR338" i="1"/>
  <c r="AR339" i="1"/>
  <c r="AR340" i="1"/>
  <c r="AR341" i="1"/>
  <c r="AR342" i="1"/>
  <c r="AR343" i="1"/>
  <c r="AR344" i="1"/>
  <c r="AR345" i="1"/>
  <c r="AR346" i="1"/>
  <c r="AR347" i="1"/>
  <c r="AR348" i="1"/>
  <c r="AR349" i="1"/>
  <c r="AR350" i="1"/>
  <c r="AR351" i="1"/>
  <c r="AR352" i="1"/>
  <c r="AR353" i="1"/>
  <c r="AR354" i="1"/>
  <c r="AR355" i="1"/>
  <c r="AR356" i="1"/>
  <c r="AR357" i="1"/>
  <c r="AR358" i="1"/>
  <c r="AR359" i="1"/>
  <c r="AR360" i="1"/>
  <c r="AR361" i="1"/>
  <c r="AR362" i="1"/>
  <c r="AR363" i="1"/>
  <c r="AR364" i="1"/>
  <c r="AR365" i="1"/>
  <c r="AR366" i="1"/>
  <c r="AR367" i="1"/>
  <c r="AR368" i="1"/>
  <c r="AR369" i="1"/>
  <c r="AR370" i="1"/>
  <c r="AR371" i="1"/>
  <c r="AR372" i="1"/>
  <c r="AR373" i="1"/>
  <c r="AR374" i="1"/>
  <c r="AR375" i="1"/>
  <c r="AR376" i="1"/>
  <c r="AR377" i="1"/>
  <c r="AR378" i="1"/>
  <c r="AR379" i="1"/>
  <c r="AR380" i="1"/>
  <c r="AR381" i="1"/>
  <c r="AR382" i="1"/>
  <c r="AR383" i="1"/>
  <c r="AR384" i="1"/>
  <c r="AR385" i="1"/>
  <c r="AR386" i="1"/>
  <c r="AR387" i="1"/>
  <c r="AR388" i="1"/>
  <c r="AR389" i="1"/>
  <c r="AR390" i="1"/>
  <c r="AR391" i="1"/>
  <c r="AR392" i="1"/>
  <c r="AR393" i="1"/>
  <c r="AR394" i="1"/>
  <c r="AR395" i="1"/>
  <c r="AR396" i="1"/>
  <c r="AR397" i="1"/>
  <c r="AR398" i="1"/>
  <c r="AR399" i="1"/>
  <c r="AR400" i="1"/>
  <c r="AR401" i="1"/>
  <c r="AR402" i="1"/>
  <c r="AR403" i="1"/>
  <c r="AR404" i="1"/>
  <c r="AR405" i="1"/>
  <c r="AR406" i="1"/>
  <c r="AR407" i="1"/>
  <c r="AR408" i="1"/>
  <c r="AR409" i="1"/>
  <c r="AR410" i="1"/>
  <c r="AR411" i="1"/>
  <c r="AR412" i="1"/>
  <c r="AR413" i="1"/>
  <c r="AR414" i="1"/>
  <c r="AR415" i="1"/>
  <c r="AR416" i="1"/>
  <c r="AR417" i="1"/>
  <c r="AR418" i="1"/>
  <c r="AR419" i="1"/>
  <c r="AR420" i="1"/>
  <c r="AR421" i="1"/>
  <c r="AR422" i="1"/>
  <c r="AR423" i="1"/>
  <c r="AR424" i="1"/>
  <c r="AR425" i="1"/>
  <c r="AR426" i="1"/>
  <c r="AR427" i="1"/>
  <c r="AR428" i="1"/>
  <c r="AR429" i="1"/>
  <c r="AR430" i="1"/>
  <c r="AR431" i="1"/>
  <c r="AR432" i="1"/>
  <c r="AR433" i="1"/>
  <c r="AR434" i="1"/>
  <c r="AR435" i="1"/>
  <c r="AR436" i="1"/>
  <c r="AR437" i="1"/>
  <c r="AR438" i="1"/>
  <c r="AR439" i="1"/>
  <c r="AR440" i="1"/>
  <c r="AR441" i="1"/>
  <c r="AR442" i="1"/>
  <c r="AR443" i="1"/>
  <c r="AR444" i="1"/>
  <c r="AR445" i="1"/>
  <c r="AR446" i="1"/>
  <c r="AR447" i="1"/>
  <c r="AR448" i="1"/>
  <c r="AR449" i="1"/>
  <c r="AR450" i="1"/>
  <c r="AR451" i="1"/>
  <c r="AR452" i="1"/>
  <c r="AR453" i="1"/>
  <c r="AR454" i="1"/>
  <c r="AR455" i="1"/>
  <c r="AR456" i="1"/>
  <c r="AR457" i="1"/>
  <c r="AR458" i="1"/>
  <c r="AR459" i="1"/>
  <c r="AR460" i="1"/>
  <c r="AR461" i="1"/>
  <c r="AR462" i="1"/>
  <c r="AR463" i="1"/>
  <c r="AR464" i="1"/>
  <c r="AR465" i="1"/>
  <c r="AR466" i="1"/>
  <c r="AR467" i="1"/>
  <c r="AR468" i="1"/>
  <c r="AR469" i="1"/>
  <c r="AR470" i="1"/>
  <c r="AR471" i="1"/>
  <c r="AR472" i="1"/>
  <c r="AR473" i="1"/>
  <c r="AR474" i="1"/>
  <c r="AR475" i="1"/>
  <c r="AR476" i="1"/>
  <c r="AR477" i="1"/>
  <c r="AR478" i="1"/>
  <c r="AR479" i="1"/>
  <c r="AR480" i="1"/>
  <c r="AR481" i="1"/>
  <c r="AR482" i="1"/>
  <c r="AR483" i="1"/>
  <c r="AR484" i="1"/>
  <c r="AR485" i="1"/>
  <c r="AR486" i="1"/>
  <c r="AR487" i="1"/>
  <c r="AR488" i="1"/>
  <c r="AR489" i="1"/>
  <c r="AR490" i="1"/>
  <c r="AR491" i="1"/>
  <c r="AR492" i="1"/>
  <c r="AR493" i="1"/>
  <c r="AR494" i="1"/>
  <c r="AR495" i="1"/>
  <c r="AR496" i="1"/>
  <c r="AR497" i="1"/>
  <c r="AR498" i="1"/>
  <c r="AR499" i="1"/>
  <c r="AR500" i="1"/>
  <c r="AR501" i="1"/>
  <c r="AR502" i="1"/>
  <c r="AR503" i="1"/>
  <c r="AR504" i="1"/>
  <c r="AR505" i="1"/>
  <c r="AR506" i="1"/>
  <c r="AR507" i="1"/>
  <c r="AR508" i="1"/>
  <c r="AR509" i="1"/>
  <c r="AR510" i="1"/>
  <c r="AR511" i="1"/>
  <c r="AR512" i="1"/>
  <c r="AR513" i="1"/>
  <c r="AR514" i="1"/>
  <c r="AR515" i="1"/>
  <c r="AR516" i="1"/>
  <c r="AR517" i="1"/>
  <c r="AR518" i="1"/>
  <c r="AR519" i="1"/>
  <c r="AR520" i="1"/>
  <c r="AS262" i="1"/>
  <c r="AS263" i="1"/>
  <c r="AS264" i="1"/>
  <c r="AS265" i="1"/>
  <c r="AS266" i="1"/>
  <c r="AS267" i="1"/>
  <c r="AS268" i="1"/>
  <c r="AS269" i="1"/>
  <c r="AS270" i="1"/>
  <c r="AS271" i="1"/>
  <c r="AS272" i="1"/>
  <c r="AS273" i="1"/>
  <c r="AS274" i="1"/>
  <c r="AS275" i="1"/>
  <c r="AS276" i="1"/>
  <c r="AS277" i="1"/>
  <c r="AS278" i="1"/>
  <c r="AS279" i="1"/>
  <c r="AS280" i="1"/>
  <c r="AS281" i="1"/>
  <c r="AS282" i="1"/>
  <c r="AS283" i="1"/>
  <c r="AS284" i="1"/>
  <c r="AS285" i="1"/>
  <c r="AS286" i="1"/>
  <c r="AS287" i="1"/>
  <c r="AS288" i="1"/>
  <c r="AS289" i="1"/>
  <c r="AS290" i="1"/>
  <c r="AS291" i="1"/>
  <c r="AS292" i="1"/>
  <c r="AS293" i="1"/>
  <c r="AS294" i="1"/>
  <c r="AS295" i="1"/>
  <c r="AS296" i="1"/>
  <c r="AS297" i="1"/>
  <c r="AS298" i="1"/>
  <c r="AS299" i="1"/>
  <c r="AS300" i="1"/>
  <c r="AS301" i="1"/>
  <c r="AS302" i="1"/>
  <c r="AS303" i="1"/>
  <c r="AS304" i="1"/>
  <c r="AS305" i="1"/>
  <c r="AS306" i="1"/>
  <c r="AS307" i="1"/>
  <c r="AS308" i="1"/>
  <c r="AS309" i="1"/>
  <c r="AS310" i="1"/>
  <c r="AS311" i="1"/>
  <c r="AS312" i="1"/>
  <c r="AS313" i="1"/>
  <c r="AS314" i="1"/>
  <c r="AS315" i="1"/>
  <c r="AS316" i="1"/>
  <c r="AS317" i="1"/>
  <c r="AS318" i="1"/>
  <c r="AS319" i="1"/>
  <c r="AS320" i="1"/>
  <c r="AS321" i="1"/>
  <c r="AS322" i="1"/>
  <c r="AS323" i="1"/>
  <c r="AS324" i="1"/>
  <c r="AS325" i="1"/>
  <c r="AS326" i="1"/>
  <c r="AS327" i="1"/>
  <c r="AS328" i="1"/>
  <c r="AS329" i="1"/>
  <c r="AS330" i="1"/>
  <c r="AS331" i="1"/>
  <c r="AS332" i="1"/>
  <c r="AS333" i="1"/>
  <c r="AS334" i="1"/>
  <c r="AS335" i="1"/>
  <c r="AS336" i="1"/>
  <c r="AS337" i="1"/>
  <c r="AS338" i="1"/>
  <c r="AS339" i="1"/>
  <c r="AS340" i="1"/>
  <c r="AS341" i="1"/>
  <c r="AS342" i="1"/>
  <c r="AS343" i="1"/>
  <c r="AS344" i="1"/>
  <c r="AS345" i="1"/>
  <c r="AS346" i="1"/>
  <c r="AS347" i="1"/>
  <c r="AS348" i="1"/>
  <c r="AS349" i="1"/>
  <c r="AS350" i="1"/>
  <c r="AS351" i="1"/>
  <c r="AS352" i="1"/>
  <c r="AS353" i="1"/>
  <c r="AS354" i="1"/>
  <c r="AS355" i="1"/>
  <c r="AS356" i="1"/>
  <c r="AS357" i="1"/>
  <c r="AS358" i="1"/>
  <c r="AS359" i="1"/>
  <c r="AS360" i="1"/>
  <c r="AS361" i="1"/>
  <c r="AS362" i="1"/>
  <c r="AS363" i="1"/>
  <c r="AS364" i="1"/>
  <c r="AS365" i="1"/>
  <c r="AS366" i="1"/>
  <c r="AS367" i="1"/>
  <c r="AS368" i="1"/>
  <c r="AS369" i="1"/>
  <c r="AS370" i="1"/>
  <c r="AS371" i="1"/>
  <c r="AS372" i="1"/>
  <c r="AS373" i="1"/>
  <c r="AS374" i="1"/>
  <c r="AS375" i="1"/>
  <c r="AS376" i="1"/>
  <c r="AS377" i="1"/>
  <c r="AS378" i="1"/>
  <c r="AS379" i="1"/>
  <c r="AS380" i="1"/>
  <c r="AS381" i="1"/>
  <c r="AS382" i="1"/>
  <c r="AS383" i="1"/>
  <c r="AS384" i="1"/>
  <c r="AS385" i="1"/>
  <c r="AS386" i="1"/>
  <c r="AS387" i="1"/>
  <c r="AS388" i="1"/>
  <c r="AS389" i="1"/>
  <c r="AS390" i="1"/>
  <c r="AS391" i="1"/>
  <c r="AS392" i="1"/>
  <c r="AS393" i="1"/>
  <c r="AS394" i="1"/>
  <c r="AS395" i="1"/>
  <c r="AS396" i="1"/>
  <c r="AS397" i="1"/>
  <c r="AS398" i="1"/>
  <c r="AS399" i="1"/>
  <c r="AS400" i="1"/>
  <c r="AS401" i="1"/>
  <c r="AS402" i="1"/>
  <c r="AS403" i="1"/>
  <c r="AS404" i="1"/>
  <c r="AS405" i="1"/>
  <c r="AS406" i="1"/>
  <c r="AS407" i="1"/>
  <c r="AS408" i="1"/>
  <c r="AS409" i="1"/>
  <c r="AS410" i="1"/>
  <c r="AS411" i="1"/>
  <c r="AS412" i="1"/>
  <c r="AS413" i="1"/>
  <c r="AS414" i="1"/>
  <c r="AS415" i="1"/>
  <c r="AS416" i="1"/>
  <c r="AS417" i="1"/>
  <c r="AS418" i="1"/>
  <c r="AS419" i="1"/>
  <c r="AS420" i="1"/>
  <c r="AS421" i="1"/>
  <c r="AS422" i="1"/>
  <c r="AS423" i="1"/>
  <c r="AS424" i="1"/>
  <c r="AS425" i="1"/>
  <c r="AS426" i="1"/>
  <c r="AS427" i="1"/>
  <c r="AS428" i="1"/>
  <c r="AS429" i="1"/>
  <c r="AS430" i="1"/>
  <c r="AS431" i="1"/>
  <c r="AS432" i="1"/>
  <c r="AS433" i="1"/>
  <c r="AS434" i="1"/>
  <c r="AS435" i="1"/>
  <c r="AS436" i="1"/>
  <c r="AS437" i="1"/>
  <c r="AS438" i="1"/>
  <c r="AS439" i="1"/>
  <c r="AS440" i="1"/>
  <c r="AS441" i="1"/>
  <c r="AS442" i="1"/>
  <c r="AS443" i="1"/>
  <c r="AS444" i="1"/>
  <c r="AS445" i="1"/>
  <c r="AS446" i="1"/>
  <c r="AS447" i="1"/>
  <c r="AS448" i="1"/>
  <c r="AS449" i="1"/>
  <c r="AS450" i="1"/>
  <c r="AS451" i="1"/>
  <c r="AS452" i="1"/>
  <c r="AS453" i="1"/>
  <c r="AS454" i="1"/>
  <c r="AS455" i="1"/>
  <c r="AS456" i="1"/>
  <c r="AS457" i="1"/>
  <c r="AS458" i="1"/>
  <c r="AS459" i="1"/>
  <c r="AS460" i="1"/>
  <c r="AS461" i="1"/>
  <c r="AS462" i="1"/>
  <c r="AS463" i="1"/>
  <c r="AS464" i="1"/>
  <c r="AS465" i="1"/>
  <c r="AS466" i="1"/>
  <c r="AS467" i="1"/>
  <c r="AS468" i="1"/>
  <c r="AS469" i="1"/>
  <c r="AS470" i="1"/>
  <c r="AS471" i="1"/>
  <c r="AS472" i="1"/>
  <c r="AS473" i="1"/>
  <c r="AS474" i="1"/>
  <c r="AS475" i="1"/>
  <c r="AS476" i="1"/>
  <c r="AS477" i="1"/>
  <c r="AS478" i="1"/>
  <c r="AS479" i="1"/>
  <c r="AS480" i="1"/>
  <c r="AS481" i="1"/>
  <c r="AS482" i="1"/>
  <c r="AS483" i="1"/>
  <c r="AS484" i="1"/>
  <c r="AS485" i="1"/>
  <c r="AS486" i="1"/>
  <c r="AS487" i="1"/>
  <c r="AS488" i="1"/>
  <c r="AS489" i="1"/>
  <c r="AS490" i="1"/>
  <c r="AS491" i="1"/>
  <c r="AS492" i="1"/>
  <c r="AS493" i="1"/>
  <c r="AS494" i="1"/>
  <c r="AS495" i="1"/>
  <c r="AS496" i="1"/>
  <c r="AS497" i="1"/>
  <c r="AS498" i="1"/>
  <c r="AS499" i="1"/>
  <c r="AS500" i="1"/>
  <c r="AS501" i="1"/>
  <c r="AS502" i="1"/>
  <c r="AS503" i="1"/>
  <c r="AS504" i="1"/>
  <c r="AS505" i="1"/>
  <c r="AS506" i="1"/>
  <c r="AS507" i="1"/>
  <c r="AS508" i="1"/>
  <c r="AS509" i="1"/>
  <c r="AS510" i="1"/>
  <c r="AS511" i="1"/>
  <c r="AS512" i="1"/>
  <c r="AS513" i="1"/>
  <c r="AS514" i="1"/>
  <c r="AS515" i="1"/>
  <c r="AS516" i="1"/>
  <c r="AS517" i="1"/>
  <c r="AS518" i="1"/>
  <c r="AS519" i="1"/>
  <c r="AS520" i="1"/>
  <c r="AC520" i="6" a="1"/>
  <c r="AC520" i="6" s="1"/>
  <c r="AF520" i="6" s="1"/>
  <c r="AB520" i="6" a="1"/>
  <c r="AB520" i="6" s="1"/>
  <c r="AE520" i="6" s="1"/>
  <c r="AD519" i="6"/>
  <c r="AC519" i="6" a="1"/>
  <c r="AC519" i="6" s="1"/>
  <c r="AF519" i="6" s="1"/>
  <c r="AB519" i="6" a="1"/>
  <c r="AB519" i="6" s="1"/>
  <c r="AE519" i="6" s="1"/>
  <c r="AC518" i="6" a="1"/>
  <c r="AC518" i="6" s="1"/>
  <c r="AB518" i="6" a="1"/>
  <c r="AB518" i="6" s="1"/>
  <c r="AC517" i="6" a="1"/>
  <c r="AC517" i="6" s="1"/>
  <c r="AF517" i="6" s="1"/>
  <c r="AB517" i="6" a="1"/>
  <c r="AB517" i="6" s="1"/>
  <c r="AE517" i="6" s="1"/>
  <c r="AC516" i="6" a="1"/>
  <c r="AC516" i="6" s="1"/>
  <c r="AB516" i="6" a="1"/>
  <c r="AB516" i="6" s="1"/>
  <c r="AE516" i="6" s="1"/>
  <c r="AC515" i="6" a="1"/>
  <c r="AC515" i="6" s="1"/>
  <c r="AF515" i="6" s="1"/>
  <c r="AB515" i="6" a="1"/>
  <c r="AB515" i="6" s="1"/>
  <c r="AE515" i="6" s="1"/>
  <c r="AC514" i="6" a="1"/>
  <c r="AC514" i="6" s="1"/>
  <c r="AB514" i="6" a="1"/>
  <c r="AB514" i="6" s="1"/>
  <c r="AE514" i="6" s="1"/>
  <c r="AC513" i="6" a="1"/>
  <c r="AC513" i="6" s="1"/>
  <c r="AF513" i="6" s="1"/>
  <c r="AB513" i="6" a="1"/>
  <c r="AB513" i="6" s="1"/>
  <c r="AE513" i="6" s="1"/>
  <c r="AC512" i="6" a="1"/>
  <c r="AC512" i="6" s="1"/>
  <c r="AB512" i="6" a="1"/>
  <c r="AB512" i="6" s="1"/>
  <c r="AE512" i="6" s="1"/>
  <c r="AC511" i="6" a="1"/>
  <c r="AC511" i="6" s="1"/>
  <c r="AF511" i="6" s="1"/>
  <c r="AB511" i="6" a="1"/>
  <c r="AB511" i="6" s="1"/>
  <c r="AE511" i="6" s="1"/>
  <c r="AC510" i="6" a="1"/>
  <c r="AC510" i="6" s="1"/>
  <c r="AB510" i="6" a="1"/>
  <c r="AB510" i="6" s="1"/>
  <c r="AE510" i="6" s="1"/>
  <c r="AC509" i="6" a="1"/>
  <c r="AC509" i="6" s="1"/>
  <c r="AF509" i="6" s="1"/>
  <c r="AB509" i="6" a="1"/>
  <c r="AB509" i="6" s="1"/>
  <c r="AC508" i="6" a="1"/>
  <c r="AC508" i="6" s="1"/>
  <c r="AB508" i="6" a="1"/>
  <c r="AB508" i="6" s="1"/>
  <c r="AC507" i="6" a="1"/>
  <c r="AC507" i="6" s="1"/>
  <c r="AF507" i="6" s="1"/>
  <c r="AB507" i="6" a="1"/>
  <c r="AB507" i="6" s="1"/>
  <c r="AC506" i="6" a="1"/>
  <c r="AC506" i="6" s="1"/>
  <c r="AB506" i="6" a="1"/>
  <c r="AB506" i="6" s="1"/>
  <c r="AC505" i="6" a="1"/>
  <c r="AC505" i="6" s="1"/>
  <c r="AF505" i="6" s="1"/>
  <c r="AB505" i="6" a="1"/>
  <c r="AB505" i="6" s="1"/>
  <c r="AC504" i="6" a="1"/>
  <c r="AC504" i="6" s="1"/>
  <c r="AB504" i="6" a="1"/>
  <c r="AB504" i="6" s="1"/>
  <c r="AC503" i="6" a="1"/>
  <c r="AC503" i="6" s="1"/>
  <c r="AF503" i="6" s="1"/>
  <c r="AB503" i="6" a="1"/>
  <c r="AB503" i="6" s="1"/>
  <c r="AC502" i="6" a="1"/>
  <c r="AC502" i="6" s="1"/>
  <c r="AB502" i="6" a="1"/>
  <c r="AB502" i="6" s="1"/>
  <c r="AC501" i="6" a="1"/>
  <c r="AC501" i="6" s="1"/>
  <c r="AF501" i="6" s="1"/>
  <c r="AB501" i="6" a="1"/>
  <c r="AB501" i="6" s="1"/>
  <c r="AC500" i="6" a="1"/>
  <c r="AC500" i="6" s="1"/>
  <c r="AB500" i="6" a="1"/>
  <c r="AB500" i="6" s="1"/>
  <c r="AC499" i="6" a="1"/>
  <c r="AC499" i="6" s="1"/>
  <c r="AF499" i="6" s="1"/>
  <c r="AB499" i="6" a="1"/>
  <c r="AB499" i="6" s="1"/>
  <c r="AC498" i="6" a="1"/>
  <c r="AC498" i="6" s="1"/>
  <c r="AB498" i="6" a="1"/>
  <c r="AB498" i="6" s="1"/>
  <c r="AC497" i="6" a="1"/>
  <c r="AC497" i="6" s="1"/>
  <c r="AF497" i="6" s="1"/>
  <c r="AB497" i="6" a="1"/>
  <c r="AB497" i="6" s="1"/>
  <c r="AC496" i="6" a="1"/>
  <c r="AC496" i="6" s="1"/>
  <c r="AB496" i="6" a="1"/>
  <c r="AB496" i="6" s="1"/>
  <c r="AC495" i="6" a="1"/>
  <c r="AC495" i="6" s="1"/>
  <c r="AF495" i="6" s="1"/>
  <c r="AB495" i="6" a="1"/>
  <c r="AB495" i="6" s="1"/>
  <c r="AC494" i="6" a="1"/>
  <c r="AC494" i="6" s="1"/>
  <c r="AB494" i="6" a="1"/>
  <c r="AB494" i="6" s="1"/>
  <c r="AC493" i="6" a="1"/>
  <c r="AC493" i="6" s="1"/>
  <c r="AF493" i="6" s="1"/>
  <c r="AB493" i="6" a="1"/>
  <c r="AB493" i="6" s="1"/>
  <c r="AC492" i="6" a="1"/>
  <c r="AC492" i="6" s="1"/>
  <c r="AB492" i="6" a="1"/>
  <c r="AB492" i="6" s="1"/>
  <c r="AC491" i="6" a="1"/>
  <c r="AC491" i="6" s="1"/>
  <c r="AF491" i="6" s="1"/>
  <c r="AB491" i="6" a="1"/>
  <c r="AB491" i="6" s="1"/>
  <c r="AC490" i="6" a="1"/>
  <c r="AC490" i="6" s="1"/>
  <c r="AB490" i="6" a="1"/>
  <c r="AB490" i="6" s="1"/>
  <c r="AC489" i="6" a="1"/>
  <c r="AC489" i="6" s="1"/>
  <c r="AF489" i="6" s="1"/>
  <c r="AB489" i="6" a="1"/>
  <c r="AB489" i="6" s="1"/>
  <c r="AC488" i="6" a="1"/>
  <c r="AC488" i="6" s="1"/>
  <c r="AB488" i="6" a="1"/>
  <c r="AB488" i="6" s="1"/>
  <c r="AC487" i="6" a="1"/>
  <c r="AC487" i="6" s="1"/>
  <c r="AF487" i="6" s="1"/>
  <c r="AB487" i="6" a="1"/>
  <c r="AB487" i="6" s="1"/>
  <c r="AC486" i="6" a="1"/>
  <c r="AC486" i="6" s="1"/>
  <c r="AB486" i="6" a="1"/>
  <c r="AB486" i="6" s="1"/>
  <c r="AC485" i="6" a="1"/>
  <c r="AC485" i="6" s="1"/>
  <c r="AF485" i="6" s="1"/>
  <c r="AB485" i="6" a="1"/>
  <c r="AB485" i="6" s="1"/>
  <c r="AC484" i="6" a="1"/>
  <c r="AC484" i="6" s="1"/>
  <c r="AB484" i="6" a="1"/>
  <c r="AB484" i="6" s="1"/>
  <c r="AC483" i="6" a="1"/>
  <c r="AC483" i="6" s="1"/>
  <c r="AF483" i="6" s="1"/>
  <c r="AB483" i="6" a="1"/>
  <c r="AB483" i="6" s="1"/>
  <c r="AC482" i="6" a="1"/>
  <c r="AC482" i="6" s="1"/>
  <c r="AB482" i="6" a="1"/>
  <c r="AB482" i="6" s="1"/>
  <c r="AC481" i="6" a="1"/>
  <c r="AC481" i="6" s="1"/>
  <c r="AF481" i="6" s="1"/>
  <c r="AB481" i="6" a="1"/>
  <c r="AB481" i="6" s="1"/>
  <c r="AC480" i="6" a="1"/>
  <c r="AC480" i="6" s="1"/>
  <c r="AB480" i="6" a="1"/>
  <c r="AB480" i="6" s="1"/>
  <c r="AC479" i="6" a="1"/>
  <c r="AC479" i="6" s="1"/>
  <c r="AF479" i="6" s="1"/>
  <c r="AB479" i="6" a="1"/>
  <c r="AB479" i="6" s="1"/>
  <c r="AC478" i="6"/>
  <c r="AC478" i="6" a="1"/>
  <c r="AB478" i="6" a="1"/>
  <c r="AB478" i="6" s="1"/>
  <c r="AC477" i="6" a="1"/>
  <c r="AC477" i="6" s="1"/>
  <c r="AB477" i="6" a="1"/>
  <c r="AB477" i="6" s="1"/>
  <c r="AC476" i="6"/>
  <c r="AC476" i="6" a="1"/>
  <c r="AB476" i="6" a="1"/>
  <c r="AB476" i="6" s="1"/>
  <c r="AC475" i="6" a="1"/>
  <c r="AC475" i="6" s="1"/>
  <c r="AF475" i="6" s="1"/>
  <c r="AB475" i="6" a="1"/>
  <c r="AB475" i="6" s="1"/>
  <c r="AC474" i="6" a="1"/>
  <c r="AC474" i="6" s="1"/>
  <c r="AB474" i="6" a="1"/>
  <c r="AB474" i="6" s="1"/>
  <c r="AD473" i="6"/>
  <c r="AC473" i="6" a="1"/>
  <c r="AC473" i="6" s="1"/>
  <c r="AF473" i="6" s="1"/>
  <c r="AB473" i="6" a="1"/>
  <c r="AB473" i="6" s="1"/>
  <c r="AE473" i="6" s="1"/>
  <c r="AC472" i="6" a="1"/>
  <c r="AC472" i="6" s="1"/>
  <c r="AB472" i="6" a="1"/>
  <c r="AB472" i="6" s="1"/>
  <c r="AE472" i="6" s="1"/>
  <c r="AD471" i="6"/>
  <c r="AC471" i="6" a="1"/>
  <c r="AC471" i="6" s="1"/>
  <c r="AB471" i="6" a="1"/>
  <c r="AB471" i="6" s="1"/>
  <c r="AE471" i="6" s="1"/>
  <c r="AC470" i="6" a="1"/>
  <c r="AC470" i="6" s="1"/>
  <c r="AB470" i="6" a="1"/>
  <c r="AB470" i="6" s="1"/>
  <c r="AE470" i="6" s="1"/>
  <c r="AD469" i="6"/>
  <c r="AC469" i="6" a="1"/>
  <c r="AC469" i="6" s="1"/>
  <c r="AB469" i="6" a="1"/>
  <c r="AB469" i="6" s="1"/>
  <c r="AE469" i="6" s="1"/>
  <c r="AC468" i="6" a="1"/>
  <c r="AC468" i="6" s="1"/>
  <c r="AB468" i="6" a="1"/>
  <c r="AB468" i="6" s="1"/>
  <c r="AE468" i="6" s="1"/>
  <c r="AD467" i="6"/>
  <c r="AC467" i="6" a="1"/>
  <c r="AC467" i="6" s="1"/>
  <c r="AB467" i="6" a="1"/>
  <c r="AB467" i="6" s="1"/>
  <c r="AE467" i="6" s="1"/>
  <c r="AC466" i="6" a="1"/>
  <c r="AC466" i="6" s="1"/>
  <c r="AB466" i="6" a="1"/>
  <c r="AB466" i="6" s="1"/>
  <c r="AE466" i="6" s="1"/>
  <c r="AD465" i="6"/>
  <c r="AC465" i="6" a="1"/>
  <c r="AC465" i="6" s="1"/>
  <c r="AB465" i="6" a="1"/>
  <c r="AB465" i="6" s="1"/>
  <c r="AE465" i="6" s="1"/>
  <c r="AC464" i="6" a="1"/>
  <c r="AC464" i="6" s="1"/>
  <c r="AB464" i="6" a="1"/>
  <c r="AB464" i="6" s="1"/>
  <c r="AE464" i="6" s="1"/>
  <c r="AD463" i="6"/>
  <c r="AC463" i="6" a="1"/>
  <c r="AC463" i="6" s="1"/>
  <c r="AB463" i="6" a="1"/>
  <c r="AB463" i="6" s="1"/>
  <c r="AC462" i="6" a="1"/>
  <c r="AC462" i="6" s="1"/>
  <c r="AB462" i="6" a="1"/>
  <c r="AB462" i="6" s="1"/>
  <c r="AE462" i="6" s="1"/>
  <c r="AD461" i="6"/>
  <c r="AC461" i="6" a="1"/>
  <c r="AC461" i="6" s="1"/>
  <c r="AB461" i="6" a="1"/>
  <c r="AB461" i="6" s="1"/>
  <c r="AE461" i="6" s="1"/>
  <c r="AC460" i="6" a="1"/>
  <c r="AC460" i="6" s="1"/>
  <c r="AB460" i="6" a="1"/>
  <c r="AB460" i="6" s="1"/>
  <c r="AE460" i="6" s="1"/>
  <c r="AD459" i="6"/>
  <c r="AC459" i="6" a="1"/>
  <c r="AC459" i="6" s="1"/>
  <c r="AB459" i="6" a="1"/>
  <c r="AB459" i="6" s="1"/>
  <c r="AE459" i="6" s="1"/>
  <c r="AC458" i="6" a="1"/>
  <c r="AC458" i="6" s="1"/>
  <c r="AB458" i="6" a="1"/>
  <c r="AB458" i="6" s="1"/>
  <c r="AE458" i="6" s="1"/>
  <c r="AD457" i="6"/>
  <c r="AC457" i="6" a="1"/>
  <c r="AC457" i="6" s="1"/>
  <c r="AB457" i="6" a="1"/>
  <c r="AB457" i="6" s="1"/>
  <c r="AE457" i="6" s="1"/>
  <c r="AC456" i="6" a="1"/>
  <c r="AC456" i="6" s="1"/>
  <c r="AB456" i="6" a="1"/>
  <c r="AB456" i="6" s="1"/>
  <c r="AE456" i="6" s="1"/>
  <c r="AE455" i="6"/>
  <c r="AC455" i="6"/>
  <c r="AC455" i="6" a="1"/>
  <c r="AB455" i="6"/>
  <c r="AD455" i="6" s="1"/>
  <c r="AB455" i="6" a="1"/>
  <c r="AC454" i="6"/>
  <c r="AF454" i="6" s="1"/>
  <c r="AC454" i="6" a="1"/>
  <c r="AB454" i="6"/>
  <c r="AD454" i="6" s="1"/>
  <c r="AB454" i="6" a="1"/>
  <c r="AE453" i="6"/>
  <c r="AC453" i="6"/>
  <c r="AF453" i="6" s="1"/>
  <c r="AC453" i="6" a="1"/>
  <c r="AB453" i="6"/>
  <c r="AD453" i="6" s="1"/>
  <c r="AB453" i="6" a="1"/>
  <c r="AC452" i="6"/>
  <c r="AF452" i="6" s="1"/>
  <c r="AC452" i="6" a="1"/>
  <c r="AB452" i="6"/>
  <c r="AB452" i="6" a="1"/>
  <c r="AC451" i="6"/>
  <c r="AF451" i="6" s="1"/>
  <c r="AC451" i="6" a="1"/>
  <c r="AB451" i="6"/>
  <c r="AD451" i="6" s="1"/>
  <c r="AB451" i="6" a="1"/>
  <c r="AC450" i="6"/>
  <c r="AF450" i="6" s="1"/>
  <c r="AC450" i="6" a="1"/>
  <c r="AB450" i="6"/>
  <c r="AD450" i="6" s="1"/>
  <c r="AB450" i="6" a="1"/>
  <c r="AE449" i="6"/>
  <c r="AC449" i="6"/>
  <c r="AF449" i="6" s="1"/>
  <c r="AC449" i="6" a="1"/>
  <c r="AB449" i="6"/>
  <c r="AD449" i="6" s="1"/>
  <c r="AB449" i="6" a="1"/>
  <c r="AC448" i="6"/>
  <c r="AF448" i="6" s="1"/>
  <c r="AC448" i="6" a="1"/>
  <c r="AB448" i="6"/>
  <c r="AB448" i="6" a="1"/>
  <c r="AC447" i="6"/>
  <c r="AF447" i="6" s="1"/>
  <c r="AC447" i="6" a="1"/>
  <c r="AB447" i="6"/>
  <c r="AD447" i="6" s="1"/>
  <c r="AB447" i="6" a="1"/>
  <c r="AC446" i="6" a="1"/>
  <c r="AC446" i="6" s="1"/>
  <c r="AF446" i="6" s="1"/>
  <c r="AB446" i="6"/>
  <c r="AB446" i="6" a="1"/>
  <c r="AC445" i="6" a="1"/>
  <c r="AC445" i="6" s="1"/>
  <c r="AF445" i="6" s="1"/>
  <c r="AB445" i="6"/>
  <c r="AE445" i="6" s="1"/>
  <c r="AB445" i="6" a="1"/>
  <c r="AC444" i="6" a="1"/>
  <c r="AC444" i="6" s="1"/>
  <c r="AF444" i="6" s="1"/>
  <c r="AB444" i="6"/>
  <c r="AE444" i="6" s="1"/>
  <c r="AB444" i="6" a="1"/>
  <c r="AC443" i="6" a="1"/>
  <c r="AC443" i="6" s="1"/>
  <c r="AB443" i="6"/>
  <c r="AE443" i="6" s="1"/>
  <c r="AB443" i="6" a="1"/>
  <c r="AC442" i="6" a="1"/>
  <c r="AC442" i="6" s="1"/>
  <c r="AB442" i="6"/>
  <c r="AE442" i="6" s="1"/>
  <c r="AB442" i="6" a="1"/>
  <c r="AC441" i="6" a="1"/>
  <c r="AC441" i="6" s="1"/>
  <c r="AF441" i="6" s="1"/>
  <c r="AB441" i="6"/>
  <c r="AE441" i="6" s="1"/>
  <c r="AB441" i="6" a="1"/>
  <c r="AC440" i="6" a="1"/>
  <c r="AC440" i="6" s="1"/>
  <c r="AF440" i="6" s="1"/>
  <c r="AB440" i="6"/>
  <c r="AE440" i="6" s="1"/>
  <c r="AB440" i="6" a="1"/>
  <c r="AC439" i="6" a="1"/>
  <c r="AC439" i="6" s="1"/>
  <c r="AB439" i="6"/>
  <c r="AE439" i="6" s="1"/>
  <c r="AB439" i="6" a="1"/>
  <c r="AC438" i="6" a="1"/>
  <c r="AC438" i="6" s="1"/>
  <c r="AB438" i="6"/>
  <c r="AE438" i="6" s="1"/>
  <c r="AB438" i="6" a="1"/>
  <c r="AC437" i="6" a="1"/>
  <c r="AC437" i="6" s="1"/>
  <c r="AB437" i="6" a="1"/>
  <c r="AB437" i="6" s="1"/>
  <c r="AD437" i="6" s="1"/>
  <c r="AC436" i="6" a="1"/>
  <c r="AC436" i="6" s="1"/>
  <c r="AF436" i="6" s="1"/>
  <c r="AB436" i="6" a="1"/>
  <c r="AB436" i="6" s="1"/>
  <c r="AC435" i="6" a="1"/>
  <c r="AC435" i="6" s="1"/>
  <c r="AB435" i="6" a="1"/>
  <c r="AB435" i="6" s="1"/>
  <c r="AC434" i="6" a="1"/>
  <c r="AC434" i="6" s="1"/>
  <c r="AB434" i="6" a="1"/>
  <c r="AB434" i="6" s="1"/>
  <c r="AC433" i="6" a="1"/>
  <c r="AC433" i="6" s="1"/>
  <c r="AF433" i="6" s="1"/>
  <c r="AB433" i="6" a="1"/>
  <c r="AB433" i="6" s="1"/>
  <c r="AD433" i="6" s="1"/>
  <c r="AC432" i="6" a="1"/>
  <c r="AC432" i="6" s="1"/>
  <c r="AB432" i="6" a="1"/>
  <c r="AB432" i="6" s="1"/>
  <c r="AE431" i="6"/>
  <c r="AC431" i="6" a="1"/>
  <c r="AC431" i="6" s="1"/>
  <c r="AF431" i="6" s="1"/>
  <c r="AB431" i="6" a="1"/>
  <c r="AB431" i="6" s="1"/>
  <c r="AC430" i="6" a="1"/>
  <c r="AC430" i="6" s="1"/>
  <c r="AF430" i="6" s="1"/>
  <c r="AB430" i="6" a="1"/>
  <c r="AB430" i="6" s="1"/>
  <c r="AE430" i="6" s="1"/>
  <c r="AC429" i="6" a="1"/>
  <c r="AC429" i="6" s="1"/>
  <c r="AB429" i="6" a="1"/>
  <c r="AB429" i="6" s="1"/>
  <c r="AC428" i="6" a="1"/>
  <c r="AC428" i="6" s="1"/>
  <c r="AB428" i="6" a="1"/>
  <c r="AB428" i="6" s="1"/>
  <c r="AD428" i="6" s="1"/>
  <c r="AC427" i="6" a="1"/>
  <c r="AC427" i="6" s="1"/>
  <c r="AF427" i="6" s="1"/>
  <c r="AB427" i="6" a="1"/>
  <c r="AB427" i="6" s="1"/>
  <c r="AC426" i="6" a="1"/>
  <c r="AC426" i="6" s="1"/>
  <c r="AF426" i="6" s="1"/>
  <c r="AB426" i="6" a="1"/>
  <c r="AB426" i="6" s="1"/>
  <c r="AE426" i="6" s="1"/>
  <c r="AC425" i="6" a="1"/>
  <c r="AC425" i="6" s="1"/>
  <c r="AB425" i="6" a="1"/>
  <c r="AB425" i="6" s="1"/>
  <c r="AC424" i="6" a="1"/>
  <c r="AC424" i="6" s="1"/>
  <c r="AB424" i="6" a="1"/>
  <c r="AB424" i="6" s="1"/>
  <c r="AD424" i="6" s="1"/>
  <c r="AC423" i="6" a="1"/>
  <c r="AC423" i="6" s="1"/>
  <c r="AF423" i="6" s="1"/>
  <c r="AB423" i="6" a="1"/>
  <c r="AB423" i="6" s="1"/>
  <c r="AC422" i="6" a="1"/>
  <c r="AC422" i="6" s="1"/>
  <c r="AF422" i="6" s="1"/>
  <c r="AB422" i="6" a="1"/>
  <c r="AB422" i="6" s="1"/>
  <c r="AE422" i="6" s="1"/>
  <c r="AC421" i="6" a="1"/>
  <c r="AC421" i="6" s="1"/>
  <c r="AB421" i="6" a="1"/>
  <c r="AB421" i="6" s="1"/>
  <c r="AC420" i="6" a="1"/>
  <c r="AC420" i="6" s="1"/>
  <c r="AB420" i="6" a="1"/>
  <c r="AB420" i="6" s="1"/>
  <c r="AD420" i="6" s="1"/>
  <c r="AE419" i="6"/>
  <c r="AC419" i="6" a="1"/>
  <c r="AC419" i="6" s="1"/>
  <c r="AF419" i="6" s="1"/>
  <c r="AB419" i="6" a="1"/>
  <c r="AB419" i="6" s="1"/>
  <c r="AC418" i="6" a="1"/>
  <c r="AC418" i="6" s="1"/>
  <c r="AF418" i="6" s="1"/>
  <c r="AB418" i="6" a="1"/>
  <c r="AB418" i="6" s="1"/>
  <c r="AE418" i="6" s="1"/>
  <c r="AC417" i="6" a="1"/>
  <c r="AC417" i="6" s="1"/>
  <c r="AB417" i="6" a="1"/>
  <c r="AB417" i="6" s="1"/>
  <c r="AC416" i="6" a="1"/>
  <c r="AC416" i="6" s="1"/>
  <c r="AB416" i="6" a="1"/>
  <c r="AB416" i="6" s="1"/>
  <c r="AD416" i="6" s="1"/>
  <c r="AC415" i="6" a="1"/>
  <c r="AC415" i="6" s="1"/>
  <c r="AF415" i="6" s="1"/>
  <c r="AB415" i="6" a="1"/>
  <c r="AB415" i="6" s="1"/>
  <c r="AC414" i="6" a="1"/>
  <c r="AC414" i="6" s="1"/>
  <c r="AF414" i="6" s="1"/>
  <c r="AB414" i="6" a="1"/>
  <c r="AB414" i="6" s="1"/>
  <c r="AE414" i="6" s="1"/>
  <c r="AC413" i="6" a="1"/>
  <c r="AC413" i="6" s="1"/>
  <c r="AB413" i="6" a="1"/>
  <c r="AB413" i="6" s="1"/>
  <c r="AC412" i="6" a="1"/>
  <c r="AC412" i="6" s="1"/>
  <c r="AB412" i="6" a="1"/>
  <c r="AB412" i="6" s="1"/>
  <c r="AD412" i="6" s="1"/>
  <c r="AC411" i="6" a="1"/>
  <c r="AC411" i="6" s="1"/>
  <c r="AF411" i="6" s="1"/>
  <c r="AB411" i="6" a="1"/>
  <c r="AB411" i="6" s="1"/>
  <c r="AC410" i="6" a="1"/>
  <c r="AC410" i="6" s="1"/>
  <c r="AF410" i="6" s="1"/>
  <c r="AB410" i="6" a="1"/>
  <c r="AB410" i="6" s="1"/>
  <c r="AE410" i="6" s="1"/>
  <c r="AC409" i="6" a="1"/>
  <c r="AC409" i="6" s="1"/>
  <c r="AB409" i="6" a="1"/>
  <c r="AB409" i="6" s="1"/>
  <c r="AC408" i="6" a="1"/>
  <c r="AC408" i="6" s="1"/>
  <c r="AB408" i="6" a="1"/>
  <c r="AB408" i="6" s="1"/>
  <c r="AD408" i="6" s="1"/>
  <c r="AC407" i="6" a="1"/>
  <c r="AC407" i="6" s="1"/>
  <c r="AF407" i="6" s="1"/>
  <c r="AB407" i="6" a="1"/>
  <c r="AB407" i="6" s="1"/>
  <c r="AC406" i="6" a="1"/>
  <c r="AC406" i="6" s="1"/>
  <c r="AF406" i="6" s="1"/>
  <c r="AB406" i="6" a="1"/>
  <c r="AB406" i="6" s="1"/>
  <c r="AE406" i="6" s="1"/>
  <c r="AC405" i="6" a="1"/>
  <c r="AC405" i="6" s="1"/>
  <c r="AB405" i="6" a="1"/>
  <c r="AB405" i="6" s="1"/>
  <c r="AC404" i="6" a="1"/>
  <c r="AC404" i="6" s="1"/>
  <c r="AB404" i="6" a="1"/>
  <c r="AB404" i="6" s="1"/>
  <c r="AD404" i="6" s="1"/>
  <c r="AE403" i="6"/>
  <c r="AC403" i="6" a="1"/>
  <c r="AC403" i="6" s="1"/>
  <c r="AF403" i="6" s="1"/>
  <c r="AB403" i="6" a="1"/>
  <c r="AB403" i="6" s="1"/>
  <c r="AC402" i="6" a="1"/>
  <c r="AC402" i="6" s="1"/>
  <c r="AF402" i="6" s="1"/>
  <c r="AB402" i="6" a="1"/>
  <c r="AB402" i="6" s="1"/>
  <c r="AE402" i="6" s="1"/>
  <c r="AC401" i="6" a="1"/>
  <c r="AC401" i="6" s="1"/>
  <c r="AB401" i="6" a="1"/>
  <c r="AB401" i="6" s="1"/>
  <c r="AC400" i="6" a="1"/>
  <c r="AC400" i="6" s="1"/>
  <c r="AB400" i="6" a="1"/>
  <c r="AB400" i="6" s="1"/>
  <c r="AD400" i="6" s="1"/>
  <c r="AC399" i="6" a="1"/>
  <c r="AC399" i="6" s="1"/>
  <c r="AF399" i="6" s="1"/>
  <c r="AB399" i="6" a="1"/>
  <c r="AB399" i="6" s="1"/>
  <c r="AC398" i="6" a="1"/>
  <c r="AC398" i="6" s="1"/>
  <c r="AF398" i="6" s="1"/>
  <c r="AB398" i="6" a="1"/>
  <c r="AB398" i="6" s="1"/>
  <c r="AE398" i="6" s="1"/>
  <c r="AC397" i="6" a="1"/>
  <c r="AC397" i="6" s="1"/>
  <c r="AB397" i="6" a="1"/>
  <c r="AB397" i="6" s="1"/>
  <c r="AC396" i="6" a="1"/>
  <c r="AC396" i="6" s="1"/>
  <c r="AB396" i="6" a="1"/>
  <c r="AB396" i="6" s="1"/>
  <c r="AD396" i="6" s="1"/>
  <c r="AC395" i="6" a="1"/>
  <c r="AC395" i="6" s="1"/>
  <c r="AF395" i="6" s="1"/>
  <c r="AB395" i="6" a="1"/>
  <c r="AB395" i="6" s="1"/>
  <c r="AC394" i="6" a="1"/>
  <c r="AC394" i="6" s="1"/>
  <c r="AF394" i="6" s="1"/>
  <c r="AB394" i="6" a="1"/>
  <c r="AB394" i="6" s="1"/>
  <c r="AE394" i="6" s="1"/>
  <c r="AC393" i="6" a="1"/>
  <c r="AC393" i="6" s="1"/>
  <c r="AB393" i="6" a="1"/>
  <c r="AB393" i="6" s="1"/>
  <c r="AC392" i="6" a="1"/>
  <c r="AC392" i="6" s="1"/>
  <c r="AB392" i="6" a="1"/>
  <c r="AB392" i="6" s="1"/>
  <c r="AD392" i="6" s="1"/>
  <c r="AC391" i="6" a="1"/>
  <c r="AC391" i="6" s="1"/>
  <c r="AF391" i="6" s="1"/>
  <c r="AB391" i="6" a="1"/>
  <c r="AB391" i="6" s="1"/>
  <c r="AC390" i="6" a="1"/>
  <c r="AC390" i="6" s="1"/>
  <c r="AF390" i="6" s="1"/>
  <c r="AB390" i="6" a="1"/>
  <c r="AB390" i="6" s="1"/>
  <c r="AE390" i="6" s="1"/>
  <c r="AC389" i="6" a="1"/>
  <c r="AC389" i="6" s="1"/>
  <c r="AB389" i="6" a="1"/>
  <c r="AB389" i="6" s="1"/>
  <c r="AC388" i="6" a="1"/>
  <c r="AC388" i="6" s="1"/>
  <c r="AB388" i="6" a="1"/>
  <c r="AB388" i="6" s="1"/>
  <c r="AE387" i="6"/>
  <c r="AC387" i="6" a="1"/>
  <c r="AC387" i="6" s="1"/>
  <c r="AF387" i="6" s="1"/>
  <c r="AB387" i="6" a="1"/>
  <c r="AB387" i="6" s="1"/>
  <c r="AD386" i="6"/>
  <c r="AC386" i="6" a="1"/>
  <c r="AC386" i="6" s="1"/>
  <c r="AF386" i="6" s="1"/>
  <c r="AB386" i="6" a="1"/>
  <c r="AB386" i="6" s="1"/>
  <c r="AE386" i="6" s="1"/>
  <c r="AD385" i="6"/>
  <c r="AC385" i="6" a="1"/>
  <c r="AC385" i="6" s="1"/>
  <c r="AF385" i="6" s="1"/>
  <c r="AB385" i="6" a="1"/>
  <c r="AB385" i="6" s="1"/>
  <c r="AE385" i="6" s="1"/>
  <c r="AD384" i="6"/>
  <c r="AC384" i="6" a="1"/>
  <c r="AC384" i="6" s="1"/>
  <c r="AF384" i="6" s="1"/>
  <c r="AB384" i="6" a="1"/>
  <c r="AB384" i="6" s="1"/>
  <c r="AE384" i="6" s="1"/>
  <c r="AD383" i="6"/>
  <c r="AG383" i="6" s="1"/>
  <c r="AC383" i="6" a="1"/>
  <c r="AC383" i="6" s="1"/>
  <c r="AF383" i="6" s="1"/>
  <c r="AB383" i="6" a="1"/>
  <c r="AB383" i="6" s="1"/>
  <c r="AE383" i="6" s="1"/>
  <c r="AD382" i="6"/>
  <c r="AC382" i="6" a="1"/>
  <c r="AC382" i="6" s="1"/>
  <c r="AF382" i="6" s="1"/>
  <c r="AB382" i="6" a="1"/>
  <c r="AB382" i="6" s="1"/>
  <c r="AE382" i="6" s="1"/>
  <c r="AD381" i="6"/>
  <c r="AC381" i="6" a="1"/>
  <c r="AC381" i="6" s="1"/>
  <c r="AF381" i="6" s="1"/>
  <c r="AB381" i="6" a="1"/>
  <c r="AB381" i="6" s="1"/>
  <c r="AE381" i="6" s="1"/>
  <c r="AD380" i="6"/>
  <c r="AC380" i="6" a="1"/>
  <c r="AC380" i="6" s="1"/>
  <c r="AF380" i="6" s="1"/>
  <c r="AB380" i="6" a="1"/>
  <c r="AB380" i="6" s="1"/>
  <c r="AE380" i="6" s="1"/>
  <c r="AD379" i="6"/>
  <c r="AG379" i="6" s="1"/>
  <c r="AC379" i="6" a="1"/>
  <c r="AC379" i="6" s="1"/>
  <c r="AF379" i="6" s="1"/>
  <c r="AB379" i="6" a="1"/>
  <c r="AB379" i="6" s="1"/>
  <c r="AE379" i="6" s="1"/>
  <c r="AD378" i="6"/>
  <c r="AC378" i="6" a="1"/>
  <c r="AC378" i="6" s="1"/>
  <c r="AF378" i="6" s="1"/>
  <c r="AB378" i="6" a="1"/>
  <c r="AB378" i="6" s="1"/>
  <c r="AE378" i="6" s="1"/>
  <c r="AD377" i="6"/>
  <c r="AC377" i="6" a="1"/>
  <c r="AC377" i="6" s="1"/>
  <c r="AF377" i="6" s="1"/>
  <c r="AB377" i="6" a="1"/>
  <c r="AB377" i="6" s="1"/>
  <c r="AE377" i="6" s="1"/>
  <c r="AD376" i="6"/>
  <c r="AC376" i="6" a="1"/>
  <c r="AC376" i="6" s="1"/>
  <c r="AF376" i="6" s="1"/>
  <c r="AB376" i="6" a="1"/>
  <c r="AB376" i="6" s="1"/>
  <c r="AE376" i="6" s="1"/>
  <c r="AD375" i="6"/>
  <c r="AG375" i="6" s="1"/>
  <c r="AC375" i="6"/>
  <c r="AF375" i="6" s="1"/>
  <c r="AC375" i="6" a="1"/>
  <c r="AB375" i="6" a="1"/>
  <c r="AB375" i="6" s="1"/>
  <c r="AC374" i="6" a="1"/>
  <c r="AC374" i="6" s="1"/>
  <c r="AF374" i="6" s="1"/>
  <c r="AB374" i="6" a="1"/>
  <c r="AB374" i="6" s="1"/>
  <c r="AE374" i="6" s="1"/>
  <c r="AD373" i="6"/>
  <c r="AC373" i="6"/>
  <c r="AF373" i="6" s="1"/>
  <c r="AC373" i="6" a="1"/>
  <c r="AB373" i="6" a="1"/>
  <c r="AB373" i="6" s="1"/>
  <c r="AC372" i="6" a="1"/>
  <c r="AC372" i="6" s="1"/>
  <c r="AF372" i="6" s="1"/>
  <c r="AB372" i="6" a="1"/>
  <c r="AB372" i="6" s="1"/>
  <c r="AE372" i="6" s="1"/>
  <c r="AD371" i="6"/>
  <c r="AC371" i="6"/>
  <c r="AC371" i="6" a="1"/>
  <c r="AB371" i="6" a="1"/>
  <c r="AB371" i="6" s="1"/>
  <c r="AC370" i="6" a="1"/>
  <c r="AC370" i="6" s="1"/>
  <c r="AB370" i="6" a="1"/>
  <c r="AB370" i="6" s="1"/>
  <c r="AE370" i="6" s="1"/>
  <c r="AD369" i="6"/>
  <c r="AC369" i="6"/>
  <c r="AF369" i="6" s="1"/>
  <c r="AC369" i="6" a="1"/>
  <c r="AB369" i="6" a="1"/>
  <c r="AB369" i="6" s="1"/>
  <c r="AC368" i="6" a="1"/>
  <c r="AC368" i="6" s="1"/>
  <c r="AF368" i="6" s="1"/>
  <c r="AB368" i="6" a="1"/>
  <c r="AB368" i="6" s="1"/>
  <c r="AE368" i="6" s="1"/>
  <c r="AD367" i="6"/>
  <c r="AC367" i="6"/>
  <c r="AC367" i="6" a="1"/>
  <c r="AB367" i="6" a="1"/>
  <c r="AB367" i="6" s="1"/>
  <c r="AC366" i="6" a="1"/>
  <c r="AC366" i="6" s="1"/>
  <c r="AB366" i="6" a="1"/>
  <c r="AB366" i="6" s="1"/>
  <c r="AE366" i="6" s="1"/>
  <c r="AD365" i="6"/>
  <c r="AC365" i="6"/>
  <c r="AF365" i="6" s="1"/>
  <c r="AC365" i="6" a="1"/>
  <c r="AB365" i="6" a="1"/>
  <c r="AB365" i="6" s="1"/>
  <c r="AC364" i="6" a="1"/>
  <c r="AC364" i="6" s="1"/>
  <c r="AF364" i="6" s="1"/>
  <c r="AB364" i="6" a="1"/>
  <c r="AB364" i="6" s="1"/>
  <c r="AE364" i="6" s="1"/>
  <c r="AD363" i="6"/>
  <c r="AC363" i="6"/>
  <c r="AC363" i="6" a="1"/>
  <c r="AB363" i="6" a="1"/>
  <c r="AB363" i="6" s="1"/>
  <c r="AC362" i="6" a="1"/>
  <c r="AC362" i="6" s="1"/>
  <c r="AB362" i="6" a="1"/>
  <c r="AB362" i="6" s="1"/>
  <c r="AE362" i="6" s="1"/>
  <c r="AD361" i="6"/>
  <c r="AC361" i="6"/>
  <c r="AF361" i="6" s="1"/>
  <c r="AC361" i="6" a="1"/>
  <c r="AB361" i="6" a="1"/>
  <c r="AB361" i="6" s="1"/>
  <c r="AC360" i="6" a="1"/>
  <c r="AC360" i="6" s="1"/>
  <c r="AF360" i="6" s="1"/>
  <c r="AB360" i="6" a="1"/>
  <c r="AB360" i="6" s="1"/>
  <c r="AE360" i="6" s="1"/>
  <c r="AD359" i="6"/>
  <c r="AC359" i="6"/>
  <c r="AC359" i="6" a="1"/>
  <c r="AB359" i="6" a="1"/>
  <c r="AB359" i="6" s="1"/>
  <c r="AC358" i="6" a="1"/>
  <c r="AC358" i="6" s="1"/>
  <c r="AB358" i="6" a="1"/>
  <c r="AB358" i="6" s="1"/>
  <c r="AE358" i="6" s="1"/>
  <c r="AD357" i="6"/>
  <c r="AC357" i="6"/>
  <c r="AF357" i="6" s="1"/>
  <c r="AC357" i="6" a="1"/>
  <c r="AB357" i="6" a="1"/>
  <c r="AB357" i="6" s="1"/>
  <c r="AC356" i="6" a="1"/>
  <c r="AC356" i="6" s="1"/>
  <c r="AF356" i="6" s="1"/>
  <c r="AB356" i="6" a="1"/>
  <c r="AB356" i="6" s="1"/>
  <c r="AE356" i="6" s="1"/>
  <c r="AD355" i="6"/>
  <c r="AC355" i="6"/>
  <c r="AC355" i="6" a="1"/>
  <c r="AB355" i="6" a="1"/>
  <c r="AB355" i="6" s="1"/>
  <c r="AC354" i="6" a="1"/>
  <c r="AC354" i="6" s="1"/>
  <c r="AB354" i="6" a="1"/>
  <c r="AB354" i="6" s="1"/>
  <c r="AE354" i="6" s="1"/>
  <c r="AD353" i="6"/>
  <c r="AC353" i="6"/>
  <c r="AF353" i="6" s="1"/>
  <c r="AC353" i="6" a="1"/>
  <c r="AB353" i="6" a="1"/>
  <c r="AB353" i="6" s="1"/>
  <c r="AC352" i="6" a="1"/>
  <c r="AC352" i="6" s="1"/>
  <c r="AF352" i="6" s="1"/>
  <c r="AB352" i="6"/>
  <c r="AE352" i="6" s="1"/>
  <c r="AB352" i="6" a="1"/>
  <c r="AC351" i="6" a="1"/>
  <c r="AC351" i="6" s="1"/>
  <c r="AF351" i="6" s="1"/>
  <c r="AB351" i="6" a="1"/>
  <c r="AB351" i="6" s="1"/>
  <c r="AF350" i="6"/>
  <c r="AC350" i="6" a="1"/>
  <c r="AC350" i="6" s="1"/>
  <c r="AB350" i="6" a="1"/>
  <c r="AB350" i="6" s="1"/>
  <c r="AC349" i="6" a="1"/>
  <c r="AC349" i="6" s="1"/>
  <c r="AB349" i="6" a="1"/>
  <c r="AB349" i="6" s="1"/>
  <c r="AC348" i="6" a="1"/>
  <c r="AC348" i="6" s="1"/>
  <c r="AB348" i="6" a="1"/>
  <c r="AB348" i="6" s="1"/>
  <c r="AC347" i="6" a="1"/>
  <c r="AC347" i="6" s="1"/>
  <c r="AF347" i="6" s="1"/>
  <c r="AB347" i="6" a="1"/>
  <c r="AB347" i="6" s="1"/>
  <c r="AC346" i="6" a="1"/>
  <c r="AC346" i="6" s="1"/>
  <c r="AF346" i="6" s="1"/>
  <c r="AB346" i="6" a="1"/>
  <c r="AB346" i="6" s="1"/>
  <c r="AC345" i="6" a="1"/>
  <c r="AC345" i="6" s="1"/>
  <c r="AF345" i="6" s="1"/>
  <c r="AB345" i="6" a="1"/>
  <c r="AB345" i="6" s="1"/>
  <c r="AC344" i="6" a="1"/>
  <c r="AC344" i="6" s="1"/>
  <c r="AF344" i="6" s="1"/>
  <c r="AB344" i="6" a="1"/>
  <c r="AB344" i="6" s="1"/>
  <c r="AC343" i="6" a="1"/>
  <c r="AC343" i="6" s="1"/>
  <c r="AF343" i="6" s="1"/>
  <c r="AB343" i="6" a="1"/>
  <c r="AB343" i="6" s="1"/>
  <c r="AC342" i="6" a="1"/>
  <c r="AC342" i="6" s="1"/>
  <c r="AF342" i="6" s="1"/>
  <c r="AB342" i="6" a="1"/>
  <c r="AB342" i="6" s="1"/>
  <c r="AC341" i="6" a="1"/>
  <c r="AC341" i="6" s="1"/>
  <c r="AF341" i="6" s="1"/>
  <c r="AB341" i="6" a="1"/>
  <c r="AB341" i="6" s="1"/>
  <c r="AC340" i="6" a="1"/>
  <c r="AC340" i="6" s="1"/>
  <c r="AF340" i="6" s="1"/>
  <c r="AB340" i="6" a="1"/>
  <c r="AB340" i="6" s="1"/>
  <c r="AC339" i="6" a="1"/>
  <c r="AC339" i="6" s="1"/>
  <c r="AF339" i="6" s="1"/>
  <c r="AB339" i="6" a="1"/>
  <c r="AB339" i="6" s="1"/>
  <c r="AC338" i="6" a="1"/>
  <c r="AC338" i="6" s="1"/>
  <c r="AF338" i="6" s="1"/>
  <c r="AB338" i="6" a="1"/>
  <c r="AB338" i="6" s="1"/>
  <c r="AC337" i="6" a="1"/>
  <c r="AC337" i="6" s="1"/>
  <c r="AF337" i="6" s="1"/>
  <c r="AB337" i="6" a="1"/>
  <c r="AB337" i="6" s="1"/>
  <c r="AC336" i="6" a="1"/>
  <c r="AC336" i="6" s="1"/>
  <c r="AF336" i="6" s="1"/>
  <c r="AB336" i="6" a="1"/>
  <c r="AB336" i="6" s="1"/>
  <c r="AC335" i="6" a="1"/>
  <c r="AC335" i="6" s="1"/>
  <c r="AF335" i="6" s="1"/>
  <c r="AB335" i="6" a="1"/>
  <c r="AB335" i="6" s="1"/>
  <c r="AC334" i="6" a="1"/>
  <c r="AC334" i="6" s="1"/>
  <c r="AF334" i="6" s="1"/>
  <c r="AB334" i="6" a="1"/>
  <c r="AB334" i="6" s="1"/>
  <c r="AC333" i="6" a="1"/>
  <c r="AC333" i="6" s="1"/>
  <c r="AF333" i="6" s="1"/>
  <c r="AB333" i="6" a="1"/>
  <c r="AB333" i="6" s="1"/>
  <c r="AC332" i="6" a="1"/>
  <c r="AC332" i="6" s="1"/>
  <c r="AF332" i="6" s="1"/>
  <c r="AB332" i="6" a="1"/>
  <c r="AB332" i="6" s="1"/>
  <c r="AC331" i="6" a="1"/>
  <c r="AC331" i="6" s="1"/>
  <c r="AF331" i="6" s="1"/>
  <c r="AB331" i="6" a="1"/>
  <c r="AB331" i="6" s="1"/>
  <c r="AC330" i="6" a="1"/>
  <c r="AC330" i="6" s="1"/>
  <c r="AF330" i="6" s="1"/>
  <c r="AB330" i="6" a="1"/>
  <c r="AB330" i="6" s="1"/>
  <c r="AC329" i="6" a="1"/>
  <c r="AC329" i="6" s="1"/>
  <c r="AF329" i="6" s="1"/>
  <c r="AB329" i="6" a="1"/>
  <c r="AB329" i="6" s="1"/>
  <c r="AC328" i="6" a="1"/>
  <c r="AC328" i="6" s="1"/>
  <c r="AF328" i="6" s="1"/>
  <c r="AB328" i="6"/>
  <c r="AB328" i="6" a="1"/>
  <c r="AC327" i="6" a="1"/>
  <c r="AC327" i="6" s="1"/>
  <c r="AB327" i="6" a="1"/>
  <c r="AB327" i="6" s="1"/>
  <c r="AF326" i="6"/>
  <c r="AC326" i="6" a="1"/>
  <c r="AC326" i="6" s="1"/>
  <c r="AB326" i="6"/>
  <c r="AB326" i="6" a="1"/>
  <c r="AD325" i="6"/>
  <c r="AC325" i="6" a="1"/>
  <c r="AC325" i="6" s="1"/>
  <c r="AF325" i="6" s="1"/>
  <c r="AB325" i="6" a="1"/>
  <c r="AB325" i="6" s="1"/>
  <c r="AF324" i="6"/>
  <c r="AC324" i="6" a="1"/>
  <c r="AC324" i="6" s="1"/>
  <c r="AB324" i="6"/>
  <c r="AB324" i="6" a="1"/>
  <c r="AD323" i="6"/>
  <c r="AC323" i="6" a="1"/>
  <c r="AC323" i="6" s="1"/>
  <c r="AF323" i="6" s="1"/>
  <c r="AB323" i="6" a="1"/>
  <c r="AB323" i="6" s="1"/>
  <c r="AE323" i="6" s="1"/>
  <c r="AF322" i="6"/>
  <c r="AC322" i="6" a="1"/>
  <c r="AC322" i="6" s="1"/>
  <c r="AB322" i="6"/>
  <c r="AB322" i="6" a="1"/>
  <c r="AC321" i="6" a="1"/>
  <c r="AC321" i="6" s="1"/>
  <c r="AF321" i="6" s="1"/>
  <c r="AB321" i="6" a="1"/>
  <c r="AB321" i="6" s="1"/>
  <c r="AD321" i="6" s="1"/>
  <c r="AF320" i="6"/>
  <c r="AC320" i="6" a="1"/>
  <c r="AC320" i="6" s="1"/>
  <c r="AB320" i="6"/>
  <c r="AB320" i="6" a="1"/>
  <c r="AC319" i="6" a="1"/>
  <c r="AC319" i="6" s="1"/>
  <c r="AF319" i="6" s="1"/>
  <c r="AB319" i="6" a="1"/>
  <c r="AB319" i="6" s="1"/>
  <c r="AC318" i="6" a="1"/>
  <c r="AC318" i="6" s="1"/>
  <c r="AF318" i="6" s="1"/>
  <c r="AB318" i="6"/>
  <c r="AB318" i="6" a="1"/>
  <c r="AC317" i="6" a="1"/>
  <c r="AC317" i="6" s="1"/>
  <c r="AB317" i="6" a="1"/>
  <c r="AB317" i="6" s="1"/>
  <c r="AC316" i="6" a="1"/>
  <c r="AC316" i="6" s="1"/>
  <c r="AF316" i="6" s="1"/>
  <c r="AB316" i="6"/>
  <c r="AB316" i="6" a="1"/>
  <c r="AC315" i="6" a="1"/>
  <c r="AC315" i="6" s="1"/>
  <c r="AB315" i="6" a="1"/>
  <c r="AB315" i="6" s="1"/>
  <c r="AC314" i="6" a="1"/>
  <c r="AC314" i="6" s="1"/>
  <c r="AF314" i="6" s="1"/>
  <c r="AB314" i="6"/>
  <c r="AB314" i="6" a="1"/>
  <c r="AC313" i="6" a="1"/>
  <c r="AC313" i="6" s="1"/>
  <c r="AB313" i="6" a="1"/>
  <c r="AB313" i="6" s="1"/>
  <c r="AC312" i="6" a="1"/>
  <c r="AC312" i="6" s="1"/>
  <c r="AF312" i="6" s="1"/>
  <c r="AB312" i="6"/>
  <c r="AB312" i="6" a="1"/>
  <c r="AC311" i="6" a="1"/>
  <c r="AC311" i="6" s="1"/>
  <c r="AB311" i="6" a="1"/>
  <c r="AB311" i="6" s="1"/>
  <c r="AC310" i="6" a="1"/>
  <c r="AC310" i="6" s="1"/>
  <c r="AF310" i="6" s="1"/>
  <c r="AB310" i="6"/>
  <c r="AB310" i="6" a="1"/>
  <c r="AC309" i="6" a="1"/>
  <c r="AC309" i="6" s="1"/>
  <c r="AB309" i="6" a="1"/>
  <c r="AB309" i="6" s="1"/>
  <c r="AC308" i="6" a="1"/>
  <c r="AC308" i="6" s="1"/>
  <c r="AF308" i="6" s="1"/>
  <c r="AB308" i="6"/>
  <c r="AB308" i="6" a="1"/>
  <c r="AC307" i="6" a="1"/>
  <c r="AC307" i="6" s="1"/>
  <c r="AB307" i="6" a="1"/>
  <c r="AB307" i="6" s="1"/>
  <c r="AC306" i="6" a="1"/>
  <c r="AC306" i="6" s="1"/>
  <c r="AF306" i="6" s="1"/>
  <c r="AB306" i="6"/>
  <c r="AB306" i="6" a="1"/>
  <c r="AC305" i="6" a="1"/>
  <c r="AC305" i="6" s="1"/>
  <c r="AB305" i="6" a="1"/>
  <c r="AB305" i="6" s="1"/>
  <c r="AC304" i="6" a="1"/>
  <c r="AC304" i="6" s="1"/>
  <c r="AF304" i="6" s="1"/>
  <c r="AB304" i="6"/>
  <c r="AB304" i="6" a="1"/>
  <c r="AC303" i="6" a="1"/>
  <c r="AC303" i="6" s="1"/>
  <c r="AB303" i="6" a="1"/>
  <c r="AB303" i="6" s="1"/>
  <c r="AC302" i="6" a="1"/>
  <c r="AC302" i="6" s="1"/>
  <c r="AF302" i="6" s="1"/>
  <c r="AB302" i="6"/>
  <c r="AB302" i="6" a="1"/>
  <c r="AC301" i="6" a="1"/>
  <c r="AC301" i="6" s="1"/>
  <c r="AB301" i="6" a="1"/>
  <c r="AB301" i="6" s="1"/>
  <c r="AC300" i="6" a="1"/>
  <c r="AC300" i="6" s="1"/>
  <c r="AB300" i="6"/>
  <c r="AB300" i="6" a="1"/>
  <c r="AC299" i="6" a="1"/>
  <c r="AC299" i="6" s="1"/>
  <c r="AF299" i="6" s="1"/>
  <c r="AB299" i="6" a="1"/>
  <c r="AB299" i="6" s="1"/>
  <c r="AC298" i="6" a="1"/>
  <c r="AC298" i="6" s="1"/>
  <c r="AB298" i="6" a="1"/>
  <c r="AB298" i="6" s="1"/>
  <c r="AD297" i="6"/>
  <c r="AC297" i="6" a="1"/>
  <c r="AC297" i="6" s="1"/>
  <c r="AB297" i="6" a="1"/>
  <c r="AB297" i="6" s="1"/>
  <c r="AE297" i="6" s="1"/>
  <c r="AE296" i="6"/>
  <c r="AC296" i="6" a="1"/>
  <c r="AC296" i="6" s="1"/>
  <c r="AF296" i="6" s="1"/>
  <c r="AB296" i="6"/>
  <c r="AD296" i="6" s="1"/>
  <c r="AB296" i="6" a="1"/>
  <c r="AE295" i="6"/>
  <c r="AC295" i="6" a="1"/>
  <c r="AC295" i="6" s="1"/>
  <c r="AF295" i="6" s="1"/>
  <c r="AB295" i="6" a="1"/>
  <c r="AB295" i="6" s="1"/>
  <c r="AF294" i="6"/>
  <c r="AC294" i="6" a="1"/>
  <c r="AC294" i="6" s="1"/>
  <c r="AF292" i="6" s="1"/>
  <c r="AB294" i="6" a="1"/>
  <c r="AB294" i="6" s="1"/>
  <c r="AC293" i="6" a="1"/>
  <c r="AC293" i="6" s="1"/>
  <c r="AB293" i="6" a="1"/>
  <c r="AB293" i="6" s="1"/>
  <c r="AC292" i="6" a="1"/>
  <c r="AC292" i="6" s="1"/>
  <c r="AB292" i="6"/>
  <c r="AB292" i="6" a="1"/>
  <c r="AC291" i="6" a="1"/>
  <c r="AC291" i="6" s="1"/>
  <c r="AF291" i="6" s="1"/>
  <c r="AB291" i="6" a="1"/>
  <c r="AB291" i="6" s="1"/>
  <c r="AC290" i="6" a="1"/>
  <c r="AC290" i="6" s="1"/>
  <c r="AF290" i="6" s="1"/>
  <c r="AB290" i="6" a="1"/>
  <c r="AB290" i="6" s="1"/>
  <c r="AD289" i="6"/>
  <c r="AC289" i="6" a="1"/>
  <c r="AC289" i="6" s="1"/>
  <c r="AB289" i="6" a="1"/>
  <c r="AB289" i="6" s="1"/>
  <c r="AE289" i="6" s="1"/>
  <c r="AE288" i="6"/>
  <c r="AC288" i="6" a="1"/>
  <c r="AC288" i="6" s="1"/>
  <c r="AB288" i="6"/>
  <c r="AD288" i="6" s="1"/>
  <c r="AB288" i="6" a="1"/>
  <c r="AE287" i="6"/>
  <c r="AC287" i="6" a="1"/>
  <c r="AC287" i="6" s="1"/>
  <c r="AF287" i="6" s="1"/>
  <c r="AB287" i="6" a="1"/>
  <c r="AB287" i="6" s="1"/>
  <c r="AF286" i="6"/>
  <c r="AC286" i="6" a="1"/>
  <c r="AC286" i="6" s="1"/>
  <c r="AF284" i="6" s="1"/>
  <c r="AB286" i="6" a="1"/>
  <c r="AB286" i="6" s="1"/>
  <c r="AC285" i="6" a="1"/>
  <c r="AC285" i="6" s="1"/>
  <c r="AB285" i="6" a="1"/>
  <c r="AB285" i="6" s="1"/>
  <c r="AC284" i="6" a="1"/>
  <c r="AC284" i="6" s="1"/>
  <c r="AB284" i="6"/>
  <c r="AB284" i="6" a="1"/>
  <c r="AC283" i="6" a="1"/>
  <c r="AC283" i="6" s="1"/>
  <c r="AF283" i="6" s="1"/>
  <c r="AB283" i="6" a="1"/>
  <c r="AB283" i="6" s="1"/>
  <c r="AC282" i="6" a="1"/>
  <c r="AC282" i="6" s="1"/>
  <c r="AB282" i="6" a="1"/>
  <c r="AB282" i="6" s="1"/>
  <c r="AD281" i="6"/>
  <c r="AC281" i="6" a="1"/>
  <c r="AC281" i="6" s="1"/>
  <c r="AB281" i="6" a="1"/>
  <c r="AB281" i="6" s="1"/>
  <c r="AE281" i="6" s="1"/>
  <c r="AE280" i="6"/>
  <c r="AC280" i="6" a="1"/>
  <c r="AC280" i="6" s="1"/>
  <c r="AF280" i="6" s="1"/>
  <c r="AB280" i="6"/>
  <c r="AD280" i="6" s="1"/>
  <c r="AB280" i="6" a="1"/>
  <c r="AE279" i="6"/>
  <c r="AC279" i="6" a="1"/>
  <c r="AC279" i="6" s="1"/>
  <c r="AF279" i="6" s="1"/>
  <c r="AB279" i="6" a="1"/>
  <c r="AB279" i="6" s="1"/>
  <c r="AF278" i="6"/>
  <c r="AC278" i="6" a="1"/>
  <c r="AC278" i="6" s="1"/>
  <c r="AF276" i="6" s="1"/>
  <c r="AB278" i="6" a="1"/>
  <c r="AB278" i="6" s="1"/>
  <c r="AC277" i="6" a="1"/>
  <c r="AC277" i="6" s="1"/>
  <c r="AB277" i="6" a="1"/>
  <c r="AB277" i="6" s="1"/>
  <c r="AC276" i="6" a="1"/>
  <c r="AC276" i="6" s="1"/>
  <c r="AB276" i="6"/>
  <c r="AB276" i="6" a="1"/>
  <c r="AC275" i="6" a="1"/>
  <c r="AC275" i="6" s="1"/>
  <c r="AF275" i="6" s="1"/>
  <c r="AB275" i="6" a="1"/>
  <c r="AB275" i="6" s="1"/>
  <c r="AC274" i="6" a="1"/>
  <c r="AC274" i="6" s="1"/>
  <c r="AF274" i="6" s="1"/>
  <c r="AB274" i="6" a="1"/>
  <c r="AB274" i="6" s="1"/>
  <c r="AD273" i="6"/>
  <c r="AC273" i="6" a="1"/>
  <c r="AC273" i="6" s="1"/>
  <c r="AB273" i="6" a="1"/>
  <c r="AB273" i="6" s="1"/>
  <c r="AE273" i="6" s="1"/>
  <c r="AE272" i="6"/>
  <c r="AC272" i="6" a="1"/>
  <c r="AC272" i="6" s="1"/>
  <c r="AB272" i="6"/>
  <c r="AD272" i="6" s="1"/>
  <c r="AB272" i="6" a="1"/>
  <c r="AE271" i="6"/>
  <c r="AC271" i="6" a="1"/>
  <c r="AC271" i="6" s="1"/>
  <c r="AF271" i="6" s="1"/>
  <c r="AB271" i="6" a="1"/>
  <c r="AB271" i="6" s="1"/>
  <c r="AF270" i="6"/>
  <c r="AC270" i="6" a="1"/>
  <c r="AC270" i="6" s="1"/>
  <c r="AF268" i="6" s="1"/>
  <c r="AB270" i="6" a="1"/>
  <c r="AB270" i="6" s="1"/>
  <c r="AC269" i="6" a="1"/>
  <c r="AC269" i="6" s="1"/>
  <c r="AB269" i="6" a="1"/>
  <c r="AB269" i="6" s="1"/>
  <c r="AC268" i="6" a="1"/>
  <c r="AC268" i="6" s="1"/>
  <c r="AB268" i="6"/>
  <c r="AB268" i="6" a="1"/>
  <c r="AC267" i="6" a="1"/>
  <c r="AC267" i="6" s="1"/>
  <c r="AF267" i="6" s="1"/>
  <c r="AB267" i="6" a="1"/>
  <c r="AB267" i="6" s="1"/>
  <c r="AC266" i="6" a="1"/>
  <c r="AC266" i="6" s="1"/>
  <c r="AB266" i="6" a="1"/>
  <c r="AB266" i="6" s="1"/>
  <c r="AD265" i="6"/>
  <c r="AC265" i="6" a="1"/>
  <c r="AC265" i="6" s="1"/>
  <c r="AB265" i="6" a="1"/>
  <c r="AB265" i="6" s="1"/>
  <c r="AE265" i="6" s="1"/>
  <c r="AE264" i="6"/>
  <c r="AC264" i="6" a="1"/>
  <c r="AC264" i="6" s="1"/>
  <c r="AF264" i="6" s="1"/>
  <c r="AB264" i="6"/>
  <c r="AD264" i="6" s="1"/>
  <c r="AB264" i="6" a="1"/>
  <c r="AE263" i="6"/>
  <c r="AC263" i="6" a="1"/>
  <c r="AC263" i="6" s="1"/>
  <c r="AF263" i="6" s="1"/>
  <c r="AB263" i="6" a="1"/>
  <c r="AB263" i="6" s="1"/>
  <c r="AF262" i="6"/>
  <c r="AC262" i="6" a="1"/>
  <c r="AC262" i="6" s="1"/>
  <c r="AF260" i="6" s="1"/>
  <c r="AB262" i="6" a="1"/>
  <c r="AB262" i="6" s="1"/>
  <c r="AC261" i="6" a="1"/>
  <c r="AC261" i="6" s="1"/>
  <c r="AB261" i="6" a="1"/>
  <c r="AB261" i="6" s="1"/>
  <c r="AC260" i="6" a="1"/>
  <c r="AC260" i="6" s="1"/>
  <c r="AB260" i="6"/>
  <c r="AB260" i="6" a="1"/>
  <c r="AC259" i="6" a="1"/>
  <c r="AC259" i="6" s="1"/>
  <c r="AF259" i="6" s="1"/>
  <c r="AB259" i="6" a="1"/>
  <c r="AB259" i="6" s="1"/>
  <c r="AC258" i="6" a="1"/>
  <c r="AC258" i="6" s="1"/>
  <c r="AF258" i="6" s="1"/>
  <c r="AB258" i="6" a="1"/>
  <c r="AB258" i="6" s="1"/>
  <c r="AD257" i="6"/>
  <c r="AC257" i="6" a="1"/>
  <c r="AC257" i="6" s="1"/>
  <c r="AB257" i="6" a="1"/>
  <c r="AB257" i="6" s="1"/>
  <c r="AE257" i="6" s="1"/>
  <c r="AE256" i="6"/>
  <c r="AC256" i="6" a="1"/>
  <c r="AC256" i="6" s="1"/>
  <c r="AB256" i="6"/>
  <c r="AD256" i="6" s="1"/>
  <c r="AB256" i="6" a="1"/>
  <c r="AE255" i="6"/>
  <c r="AC255" i="6" a="1"/>
  <c r="AC255" i="6" s="1"/>
  <c r="AF255" i="6" s="1"/>
  <c r="AB255" i="6" a="1"/>
  <c r="AB255" i="6" s="1"/>
  <c r="AF254" i="6"/>
  <c r="AC254" i="6" a="1"/>
  <c r="AC254" i="6" s="1"/>
  <c r="AF252" i="6" s="1"/>
  <c r="AB254" i="6" a="1"/>
  <c r="AB254" i="6" s="1"/>
  <c r="AC253" i="6" a="1"/>
  <c r="AC253" i="6" s="1"/>
  <c r="AB253" i="6" a="1"/>
  <c r="AB253" i="6" s="1"/>
  <c r="AC252" i="6" a="1"/>
  <c r="AC252" i="6" s="1"/>
  <c r="AB252" i="6"/>
  <c r="AB252" i="6" a="1"/>
  <c r="AC251" i="6" a="1"/>
  <c r="AC251" i="6" s="1"/>
  <c r="AF251" i="6" s="1"/>
  <c r="AB251" i="6" a="1"/>
  <c r="AB251" i="6" s="1"/>
  <c r="AC250" i="6" a="1"/>
  <c r="AC250" i="6" s="1"/>
  <c r="AB250" i="6" a="1"/>
  <c r="AB250" i="6" s="1"/>
  <c r="AD249" i="6"/>
  <c r="AC249" i="6" a="1"/>
  <c r="AC249" i="6" s="1"/>
  <c r="AB249" i="6" a="1"/>
  <c r="AB249" i="6" s="1"/>
  <c r="AE249" i="6" s="1"/>
  <c r="AE248" i="6"/>
  <c r="AC248" i="6" a="1"/>
  <c r="AC248" i="6" s="1"/>
  <c r="AF248" i="6" s="1"/>
  <c r="AB248" i="6"/>
  <c r="AD248" i="6" s="1"/>
  <c r="AB248" i="6" a="1"/>
  <c r="AE247" i="6"/>
  <c r="AC247" i="6" a="1"/>
  <c r="AC247" i="6" s="1"/>
  <c r="AF247" i="6" s="1"/>
  <c r="AB247" i="6" a="1"/>
  <c r="AB247" i="6" s="1"/>
  <c r="AF246" i="6"/>
  <c r="AC246" i="6" a="1"/>
  <c r="AC246" i="6" s="1"/>
  <c r="AF244" i="6" s="1"/>
  <c r="AB246" i="6" a="1"/>
  <c r="AB246" i="6" s="1"/>
  <c r="AC245" i="6" a="1"/>
  <c r="AC245" i="6" s="1"/>
  <c r="AB245" i="6" a="1"/>
  <c r="AB245" i="6" s="1"/>
  <c r="AC244" i="6" a="1"/>
  <c r="AC244" i="6" s="1"/>
  <c r="AB244" i="6"/>
  <c r="AB244" i="6" a="1"/>
  <c r="AC243" i="6" a="1"/>
  <c r="AC243" i="6" s="1"/>
  <c r="AF243" i="6" s="1"/>
  <c r="AB243" i="6" a="1"/>
  <c r="AB243" i="6" s="1"/>
  <c r="AC242" i="6" a="1"/>
  <c r="AC242" i="6" s="1"/>
  <c r="AF242" i="6" s="1"/>
  <c r="AB242" i="6" a="1"/>
  <c r="AB242" i="6" s="1"/>
  <c r="AD241" i="6"/>
  <c r="AC241" i="6" a="1"/>
  <c r="AC241" i="6" s="1"/>
  <c r="AB241" i="6" a="1"/>
  <c r="AB241" i="6" s="1"/>
  <c r="AE241" i="6" s="1"/>
  <c r="AE240" i="6"/>
  <c r="AC240" i="6" a="1"/>
  <c r="AC240" i="6" s="1"/>
  <c r="AB240" i="6"/>
  <c r="AD240" i="6" s="1"/>
  <c r="AB240" i="6" a="1"/>
  <c r="AE239" i="6"/>
  <c r="AC239" i="6" a="1"/>
  <c r="AC239" i="6" s="1"/>
  <c r="AF239" i="6" s="1"/>
  <c r="AB239" i="6" a="1"/>
  <c r="AB239" i="6" s="1"/>
  <c r="AF238" i="6"/>
  <c r="AC238" i="6" a="1"/>
  <c r="AC238" i="6" s="1"/>
  <c r="AF236" i="6" s="1"/>
  <c r="AB238" i="6" a="1"/>
  <c r="AB238" i="6" s="1"/>
  <c r="AC237" i="6" a="1"/>
  <c r="AC237" i="6" s="1"/>
  <c r="AB237" i="6" a="1"/>
  <c r="AB237" i="6" s="1"/>
  <c r="AC236" i="6" a="1"/>
  <c r="AC236" i="6" s="1"/>
  <c r="AB236" i="6"/>
  <c r="AB236" i="6" a="1"/>
  <c r="AC235" i="6" a="1"/>
  <c r="AC235" i="6" s="1"/>
  <c r="AF235" i="6" s="1"/>
  <c r="AB235" i="6" a="1"/>
  <c r="AB235" i="6" s="1"/>
  <c r="AC234" i="6" a="1"/>
  <c r="AC234" i="6" s="1"/>
  <c r="AB234" i="6" a="1"/>
  <c r="AB234" i="6" s="1"/>
  <c r="AD233" i="6"/>
  <c r="AC233" i="6" a="1"/>
  <c r="AC233" i="6" s="1"/>
  <c r="AB233" i="6" a="1"/>
  <c r="AB233" i="6" s="1"/>
  <c r="AE233" i="6" s="1"/>
  <c r="AE232" i="6"/>
  <c r="AC232" i="6" a="1"/>
  <c r="AC232" i="6" s="1"/>
  <c r="AF232" i="6" s="1"/>
  <c r="AB232" i="6"/>
  <c r="AD232" i="6" s="1"/>
  <c r="AB232" i="6" a="1"/>
  <c r="AE231" i="6"/>
  <c r="AC231" i="6" a="1"/>
  <c r="AC231" i="6" s="1"/>
  <c r="AF231" i="6" s="1"/>
  <c r="AB231" i="6" a="1"/>
  <c r="AB231" i="6" s="1"/>
  <c r="AF230" i="6"/>
  <c r="AC230" i="6" a="1"/>
  <c r="AC230" i="6" s="1"/>
  <c r="AF228" i="6" s="1"/>
  <c r="AB230" i="6" a="1"/>
  <c r="AB230" i="6" s="1"/>
  <c r="AC229" i="6" a="1"/>
  <c r="AC229" i="6" s="1"/>
  <c r="AB229" i="6" a="1"/>
  <c r="AB229" i="6" s="1"/>
  <c r="AC228" i="6" a="1"/>
  <c r="AC228" i="6" s="1"/>
  <c r="AB228" i="6"/>
  <c r="AB228" i="6" a="1"/>
  <c r="AC227" i="6" a="1"/>
  <c r="AC227" i="6" s="1"/>
  <c r="AF227" i="6" s="1"/>
  <c r="AB227" i="6" a="1"/>
  <c r="AB227" i="6" s="1"/>
  <c r="AC226" i="6" a="1"/>
  <c r="AC226" i="6" s="1"/>
  <c r="AF226" i="6" s="1"/>
  <c r="AB226" i="6" a="1"/>
  <c r="AB226" i="6" s="1"/>
  <c r="AD225" i="6"/>
  <c r="AC225" i="6" a="1"/>
  <c r="AC225" i="6" s="1"/>
  <c r="AB225" i="6" a="1"/>
  <c r="AB225" i="6" s="1"/>
  <c r="AE225" i="6" s="1"/>
  <c r="AC224" i="6"/>
  <c r="AC224" i="6" a="1"/>
  <c r="AB224" i="6" a="1"/>
  <c r="AB224" i="6" s="1"/>
  <c r="AC223" i="6"/>
  <c r="AF223" i="6" s="1"/>
  <c r="AC223" i="6" a="1"/>
  <c r="AB223" i="6" a="1"/>
  <c r="AB223" i="6" s="1"/>
  <c r="AD223" i="6" s="1"/>
  <c r="AF222" i="6"/>
  <c r="AC222" i="6"/>
  <c r="AC222" i="6" a="1"/>
  <c r="AB222" i="6" a="1"/>
  <c r="AB222" i="6" s="1"/>
  <c r="AC221" i="6"/>
  <c r="AF221" i="6" s="1"/>
  <c r="AC221" i="6" a="1"/>
  <c r="AB221" i="6" a="1"/>
  <c r="AB221" i="6" s="1"/>
  <c r="AC220" i="6"/>
  <c r="AC220" i="6" a="1"/>
  <c r="AB220" i="6" a="1"/>
  <c r="AB220" i="6" s="1"/>
  <c r="AC219" i="6"/>
  <c r="AC219" i="6" a="1"/>
  <c r="AB219" i="6" a="1"/>
  <c r="AB219" i="6" s="1"/>
  <c r="AF218" i="6"/>
  <c r="AC218" i="6"/>
  <c r="AC218" i="6" a="1"/>
  <c r="AB218" i="6" a="1"/>
  <c r="AB218" i="6" s="1"/>
  <c r="AC217" i="6"/>
  <c r="AF217" i="6" s="1"/>
  <c r="AC217" i="6" a="1"/>
  <c r="AB217" i="6" a="1"/>
  <c r="AB217" i="6" s="1"/>
  <c r="AD217" i="6" s="1"/>
  <c r="AC216" i="6"/>
  <c r="AC216" i="6" a="1"/>
  <c r="AB216" i="6" a="1"/>
  <c r="AB216" i="6" s="1"/>
  <c r="AC215" i="6"/>
  <c r="AC215" i="6" a="1"/>
  <c r="AB215" i="6" a="1"/>
  <c r="AB215" i="6" s="1"/>
  <c r="AD215" i="6" s="1"/>
  <c r="AF214" i="6"/>
  <c r="AC214" i="6"/>
  <c r="AC214" i="6" a="1"/>
  <c r="AB214" i="6" a="1"/>
  <c r="AB214" i="6" s="1"/>
  <c r="AC213" i="6"/>
  <c r="AF213" i="6" s="1"/>
  <c r="AC213" i="6" a="1"/>
  <c r="AB213" i="6" a="1"/>
  <c r="AB213" i="6" s="1"/>
  <c r="AC212" i="6"/>
  <c r="AC212" i="6" a="1"/>
  <c r="AB212" i="6" a="1"/>
  <c r="AB212" i="6" s="1"/>
  <c r="AC211" i="6"/>
  <c r="AC211" i="6" a="1"/>
  <c r="AB211" i="6" a="1"/>
  <c r="AB211" i="6" s="1"/>
  <c r="AF210" i="6"/>
  <c r="AC210" i="6"/>
  <c r="AC210" i="6" a="1"/>
  <c r="AB210" i="6" a="1"/>
  <c r="AB210" i="6" s="1"/>
  <c r="AC209" i="6"/>
  <c r="AF209" i="6" s="1"/>
  <c r="AC209" i="6" a="1"/>
  <c r="AB209" i="6" a="1"/>
  <c r="AB209" i="6" s="1"/>
  <c r="AD209" i="6" s="1"/>
  <c r="AC208" i="6"/>
  <c r="AC208" i="6" a="1"/>
  <c r="AB208" i="6" a="1"/>
  <c r="AB208" i="6" s="1"/>
  <c r="AC207" i="6"/>
  <c r="AC207" i="6" a="1"/>
  <c r="AB207" i="6" a="1"/>
  <c r="AB207" i="6" s="1"/>
  <c r="AD207" i="6" s="1"/>
  <c r="AF206" i="6"/>
  <c r="AC206" i="6"/>
  <c r="AC206" i="6" a="1"/>
  <c r="AB206" i="6" a="1"/>
  <c r="AB206" i="6" s="1"/>
  <c r="AC205" i="6"/>
  <c r="AF205" i="6" s="1"/>
  <c r="AC205" i="6" a="1"/>
  <c r="AB205" i="6" a="1"/>
  <c r="AB205" i="6" s="1"/>
  <c r="AC204" i="6"/>
  <c r="AC204" i="6" a="1"/>
  <c r="AB204" i="6" a="1"/>
  <c r="AB204" i="6" s="1"/>
  <c r="AC203" i="6"/>
  <c r="AC203" i="6" a="1"/>
  <c r="AB203" i="6" a="1"/>
  <c r="AB203" i="6" s="1"/>
  <c r="AF202" i="6"/>
  <c r="AC202" i="6"/>
  <c r="AC202" i="6" a="1"/>
  <c r="AB202" i="6" a="1"/>
  <c r="AB202" i="6" s="1"/>
  <c r="AC201" i="6"/>
  <c r="AF201" i="6" s="1"/>
  <c r="AC201" i="6" a="1"/>
  <c r="AB201" i="6" a="1"/>
  <c r="AB201" i="6" s="1"/>
  <c r="AD201" i="6" s="1"/>
  <c r="AC200" i="6"/>
  <c r="AC200" i="6" a="1"/>
  <c r="AB200" i="6" a="1"/>
  <c r="AB200" i="6" s="1"/>
  <c r="AC199" i="6"/>
  <c r="AC199" i="6" a="1"/>
  <c r="AB199" i="6" a="1"/>
  <c r="AB199" i="6" s="1"/>
  <c r="AD199" i="6" s="1"/>
  <c r="AF198" i="6"/>
  <c r="AC198" i="6"/>
  <c r="AC198" i="6" a="1"/>
  <c r="AB198" i="6" a="1"/>
  <c r="AB198" i="6" s="1"/>
  <c r="AC197" i="6"/>
  <c r="AF197" i="6" s="1"/>
  <c r="AC197" i="6" a="1"/>
  <c r="AB197" i="6" a="1"/>
  <c r="AB197" i="6" s="1"/>
  <c r="AC196" i="6"/>
  <c r="AC196" i="6" a="1"/>
  <c r="AB196" i="6" a="1"/>
  <c r="AB196" i="6" s="1"/>
  <c r="AC195" i="6"/>
  <c r="AC195" i="6" a="1"/>
  <c r="AB195" i="6" a="1"/>
  <c r="AB195" i="6" s="1"/>
  <c r="AF194" i="6"/>
  <c r="AC194" i="6"/>
  <c r="AC194" i="6" a="1"/>
  <c r="AB194" i="6" a="1"/>
  <c r="AB194" i="6" s="1"/>
  <c r="AC193" i="6"/>
  <c r="AF193" i="6" s="1"/>
  <c r="AC193" i="6" a="1"/>
  <c r="AB193" i="6" a="1"/>
  <c r="AB193" i="6" s="1"/>
  <c r="AD193" i="6" s="1"/>
  <c r="AC192" i="6"/>
  <c r="AC192" i="6" a="1"/>
  <c r="AB192" i="6" a="1"/>
  <c r="AB192" i="6" s="1"/>
  <c r="AC191" i="6"/>
  <c r="AC191" i="6" a="1"/>
  <c r="AB191" i="6" a="1"/>
  <c r="AB191" i="6" s="1"/>
  <c r="AD191" i="6" s="1"/>
  <c r="AF190" i="6"/>
  <c r="AC190" i="6"/>
  <c r="AC190" i="6" a="1"/>
  <c r="AB190" i="6" a="1"/>
  <c r="AB190" i="6" s="1"/>
  <c r="AC189" i="6"/>
  <c r="AF189" i="6" s="1"/>
  <c r="AC189" i="6" a="1"/>
  <c r="AB189" i="6" a="1"/>
  <c r="AB189" i="6" s="1"/>
  <c r="AC188" i="6"/>
  <c r="AC188" i="6" a="1"/>
  <c r="AB188" i="6" a="1"/>
  <c r="AB188" i="6" s="1"/>
  <c r="AC187" i="6"/>
  <c r="AC187" i="6" a="1"/>
  <c r="AB187" i="6" a="1"/>
  <c r="AB187" i="6" s="1"/>
  <c r="AF186" i="6"/>
  <c r="AC186" i="6"/>
  <c r="AC186" i="6" a="1"/>
  <c r="AB186" i="6" a="1"/>
  <c r="AB186" i="6" s="1"/>
  <c r="AC185" i="6"/>
  <c r="AF185" i="6" s="1"/>
  <c r="AC185" i="6" a="1"/>
  <c r="AB185" i="6" a="1"/>
  <c r="AB185" i="6" s="1"/>
  <c r="AD185" i="6" s="1"/>
  <c r="AC184" i="6"/>
  <c r="AC184" i="6" a="1"/>
  <c r="AB184" i="6" a="1"/>
  <c r="AB184" i="6" s="1"/>
  <c r="AC183" i="6"/>
  <c r="AC183" i="6" a="1"/>
  <c r="AB183" i="6" a="1"/>
  <c r="AB183" i="6" s="1"/>
  <c r="AD183" i="6" s="1"/>
  <c r="AF182" i="6"/>
  <c r="AC182" i="6"/>
  <c r="AC182" i="6" a="1"/>
  <c r="AB182" i="6" a="1"/>
  <c r="AB182" i="6" s="1"/>
  <c r="AC181" i="6"/>
  <c r="AF181" i="6" s="1"/>
  <c r="AC181" i="6" a="1"/>
  <c r="AB181" i="6" a="1"/>
  <c r="AB181" i="6" s="1"/>
  <c r="AC180" i="6"/>
  <c r="AC180" i="6" a="1"/>
  <c r="AB180" i="6" a="1"/>
  <c r="AB180" i="6" s="1"/>
  <c r="AC179" i="6"/>
  <c r="AC179" i="6" a="1"/>
  <c r="AB179" i="6" a="1"/>
  <c r="AB179" i="6" s="1"/>
  <c r="AF178" i="6"/>
  <c r="AC178" i="6"/>
  <c r="AC178" i="6" a="1"/>
  <c r="AB178" i="6" a="1"/>
  <c r="AB178" i="6" s="1"/>
  <c r="AC177" i="6"/>
  <c r="AF177" i="6" s="1"/>
  <c r="AC177" i="6" a="1"/>
  <c r="AB177" i="6" a="1"/>
  <c r="AB177" i="6" s="1"/>
  <c r="AD177" i="6" s="1"/>
  <c r="AC176" i="6"/>
  <c r="AC176" i="6" a="1"/>
  <c r="AB176" i="6" a="1"/>
  <c r="AB176" i="6" s="1"/>
  <c r="AC175" i="6"/>
  <c r="AC175" i="6" a="1"/>
  <c r="AB175" i="6" a="1"/>
  <c r="AB175" i="6" s="1"/>
  <c r="AD175" i="6" s="1"/>
  <c r="AF174" i="6"/>
  <c r="AC174" i="6"/>
  <c r="AC174" i="6" a="1"/>
  <c r="AB174" i="6" a="1"/>
  <c r="AB174" i="6" s="1"/>
  <c r="AC173" i="6"/>
  <c r="AF173" i="6" s="1"/>
  <c r="AC173" i="6" a="1"/>
  <c r="AB173" i="6" a="1"/>
  <c r="AB173" i="6" s="1"/>
  <c r="AC172" i="6"/>
  <c r="AF172" i="6" s="1"/>
  <c r="AC172" i="6" a="1"/>
  <c r="AB172" i="6" a="1"/>
  <c r="AB172" i="6" s="1"/>
  <c r="AC171" i="6"/>
  <c r="AF171" i="6" s="1"/>
  <c r="AC171" i="6" a="1"/>
  <c r="AB171" i="6" a="1"/>
  <c r="AB171" i="6" s="1"/>
  <c r="AC170" i="6"/>
  <c r="AF170" i="6" s="1"/>
  <c r="AC170" i="6" a="1"/>
  <c r="AB170" i="6" a="1"/>
  <c r="AB170" i="6" s="1"/>
  <c r="AC169" i="6"/>
  <c r="AF169" i="6" s="1"/>
  <c r="AC169" i="6" a="1"/>
  <c r="AB169" i="6" a="1"/>
  <c r="AB169" i="6" s="1"/>
  <c r="AC168" i="6"/>
  <c r="AF168" i="6" s="1"/>
  <c r="AC168" i="6" a="1"/>
  <c r="AB168" i="6" a="1"/>
  <c r="AB168" i="6" s="1"/>
  <c r="AC167" i="6"/>
  <c r="AF167" i="6" s="1"/>
  <c r="AC167" i="6" a="1"/>
  <c r="AB167" i="6" a="1"/>
  <c r="AB167" i="6" s="1"/>
  <c r="AC166" i="6"/>
  <c r="AF166" i="6" s="1"/>
  <c r="AC166" i="6" a="1"/>
  <c r="AB166" i="6" a="1"/>
  <c r="AB166" i="6" s="1"/>
  <c r="AC165" i="6"/>
  <c r="AF165" i="6" s="1"/>
  <c r="AC165" i="6" a="1"/>
  <c r="AB165" i="6" a="1"/>
  <c r="AB165" i="6" s="1"/>
  <c r="AC164" i="6"/>
  <c r="AF164" i="6" s="1"/>
  <c r="AC164" i="6" a="1"/>
  <c r="AB164" i="6" a="1"/>
  <c r="AB164" i="6" s="1"/>
  <c r="AC163" i="6"/>
  <c r="AF163" i="6" s="1"/>
  <c r="AC163" i="6" a="1"/>
  <c r="AB163" i="6" a="1"/>
  <c r="AB163" i="6" s="1"/>
  <c r="AC162" i="6"/>
  <c r="AF162" i="6" s="1"/>
  <c r="AC162" i="6" a="1"/>
  <c r="AB162" i="6" a="1"/>
  <c r="AB162" i="6" s="1"/>
  <c r="AC161" i="6"/>
  <c r="AF161" i="6" s="1"/>
  <c r="AC161" i="6" a="1"/>
  <c r="AB161" i="6" a="1"/>
  <c r="AB161" i="6" s="1"/>
  <c r="AC160" i="6"/>
  <c r="AF160" i="6" s="1"/>
  <c r="AC160" i="6" a="1"/>
  <c r="AB160" i="6" a="1"/>
  <c r="AB160" i="6" s="1"/>
  <c r="AC159" i="6"/>
  <c r="AF159" i="6" s="1"/>
  <c r="AC159" i="6" a="1"/>
  <c r="AB159" i="6" a="1"/>
  <c r="AB159" i="6" s="1"/>
  <c r="AC158" i="6"/>
  <c r="AF158" i="6" s="1"/>
  <c r="AC158" i="6" a="1"/>
  <c r="AB158" i="6" a="1"/>
  <c r="AB158" i="6" s="1"/>
  <c r="AC157" i="6"/>
  <c r="AF157" i="6" s="1"/>
  <c r="AC157" i="6" a="1"/>
  <c r="AB157" i="6" a="1"/>
  <c r="AB157" i="6" s="1"/>
  <c r="AC156" i="6"/>
  <c r="AF156" i="6" s="1"/>
  <c r="AC156" i="6" a="1"/>
  <c r="AB156" i="6" a="1"/>
  <c r="AB156" i="6" s="1"/>
  <c r="AC155" i="6"/>
  <c r="AF155" i="6" s="1"/>
  <c r="AC155" i="6" a="1"/>
  <c r="AB155" i="6" a="1"/>
  <c r="AB155" i="6" s="1"/>
  <c r="AC154" i="6"/>
  <c r="AF154" i="6" s="1"/>
  <c r="AC154" i="6" a="1"/>
  <c r="AB154" i="6" a="1"/>
  <c r="AB154" i="6" s="1"/>
  <c r="AC153" i="6"/>
  <c r="AF153" i="6" s="1"/>
  <c r="AC153" i="6" a="1"/>
  <c r="AB153" i="6" a="1"/>
  <c r="AB153" i="6" s="1"/>
  <c r="AC152" i="6"/>
  <c r="AF152" i="6" s="1"/>
  <c r="AC152" i="6" a="1"/>
  <c r="AB152" i="6" a="1"/>
  <c r="AB152" i="6" s="1"/>
  <c r="AC151" i="6"/>
  <c r="AF151" i="6" s="1"/>
  <c r="AC151" i="6" a="1"/>
  <c r="AB151" i="6" a="1"/>
  <c r="AB151" i="6" s="1"/>
  <c r="AC150" i="6"/>
  <c r="AF150" i="6" s="1"/>
  <c r="AC150" i="6" a="1"/>
  <c r="AB150" i="6" a="1"/>
  <c r="AB150" i="6" s="1"/>
  <c r="AC149" i="6"/>
  <c r="AF149" i="6" s="1"/>
  <c r="AC149" i="6" a="1"/>
  <c r="AB149" i="6" a="1"/>
  <c r="AB149" i="6" s="1"/>
  <c r="AD148" i="6"/>
  <c r="AC148" i="6" a="1"/>
  <c r="AC148" i="6" s="1"/>
  <c r="AB148" i="6" a="1"/>
  <c r="AB148" i="6" s="1"/>
  <c r="AE148" i="6" s="1"/>
  <c r="AD147" i="6"/>
  <c r="AC147" i="6" a="1"/>
  <c r="AC147" i="6" s="1"/>
  <c r="AB147" i="6" a="1"/>
  <c r="AB147" i="6" s="1"/>
  <c r="AE147" i="6" s="1"/>
  <c r="AD146" i="6"/>
  <c r="AG146" i="6" s="1"/>
  <c r="AC146" i="6" a="1"/>
  <c r="AC146" i="6" s="1"/>
  <c r="AF146" i="6" s="1"/>
  <c r="AB146" i="6" a="1"/>
  <c r="AB146" i="6" s="1"/>
  <c r="AE146" i="6" s="1"/>
  <c r="AD145" i="6"/>
  <c r="AG145" i="6" s="1"/>
  <c r="AC145" i="6" a="1"/>
  <c r="AC145" i="6" s="1"/>
  <c r="AF145" i="6" s="1"/>
  <c r="AB145" i="6" a="1"/>
  <c r="AB145" i="6" s="1"/>
  <c r="AE145" i="6" s="1"/>
  <c r="AD144" i="6"/>
  <c r="AG144" i="6" s="1"/>
  <c r="AC144" i="6" a="1"/>
  <c r="AC144" i="6" s="1"/>
  <c r="AF144" i="6" s="1"/>
  <c r="AB144" i="6" a="1"/>
  <c r="AB144" i="6" s="1"/>
  <c r="AE144" i="6" s="1"/>
  <c r="AD143" i="6"/>
  <c r="AG143" i="6" s="1"/>
  <c r="AC143" i="6" a="1"/>
  <c r="AC143" i="6" s="1"/>
  <c r="AF143" i="6" s="1"/>
  <c r="AB143" i="6" a="1"/>
  <c r="AB143" i="6" s="1"/>
  <c r="AE143" i="6" s="1"/>
  <c r="AD142" i="6"/>
  <c r="AG142" i="6" s="1"/>
  <c r="AC142" i="6" a="1"/>
  <c r="AC142" i="6" s="1"/>
  <c r="AF142" i="6" s="1"/>
  <c r="AB142" i="6" a="1"/>
  <c r="AB142" i="6" s="1"/>
  <c r="AE142" i="6" s="1"/>
  <c r="AC141" i="6" a="1"/>
  <c r="AC141" i="6" s="1"/>
  <c r="AF141" i="6" s="1"/>
  <c r="AB141" i="6" a="1"/>
  <c r="AB141" i="6" s="1"/>
  <c r="AC140" i="6" a="1"/>
  <c r="AC140" i="6" s="1"/>
  <c r="AF140" i="6" s="1"/>
  <c r="AB140" i="6" a="1"/>
  <c r="AB140" i="6" s="1"/>
  <c r="AC139" i="6" a="1"/>
  <c r="AC139" i="6" s="1"/>
  <c r="AF139" i="6" s="1"/>
  <c r="AB139" i="6" a="1"/>
  <c r="AB139" i="6" s="1"/>
  <c r="AC138" i="6" a="1"/>
  <c r="AC138" i="6" s="1"/>
  <c r="AF138" i="6" s="1"/>
  <c r="AB138" i="6" a="1"/>
  <c r="AB138" i="6" s="1"/>
  <c r="AC137" i="6" a="1"/>
  <c r="AC137" i="6" s="1"/>
  <c r="AF137" i="6" s="1"/>
  <c r="AB137" i="6" a="1"/>
  <c r="AB137" i="6" s="1"/>
  <c r="AC136" i="6" a="1"/>
  <c r="AC136" i="6" s="1"/>
  <c r="AF136" i="6" s="1"/>
  <c r="AB136" i="6" a="1"/>
  <c r="AB136" i="6" s="1"/>
  <c r="AC135" i="6" a="1"/>
  <c r="AC135" i="6" s="1"/>
  <c r="AF135" i="6" s="1"/>
  <c r="AB135" i="6" a="1"/>
  <c r="AB135" i="6" s="1"/>
  <c r="AC134" i="6" a="1"/>
  <c r="AC134" i="6" s="1"/>
  <c r="AF134" i="6" s="1"/>
  <c r="AB134" i="6" a="1"/>
  <c r="AB134" i="6" s="1"/>
  <c r="AC133" i="6" a="1"/>
  <c r="AC133" i="6" s="1"/>
  <c r="AF133" i="6" s="1"/>
  <c r="AB133" i="6" a="1"/>
  <c r="AB133" i="6" s="1"/>
  <c r="AC132" i="6" a="1"/>
  <c r="AC132" i="6" s="1"/>
  <c r="AF132" i="6" s="1"/>
  <c r="AB132" i="6" a="1"/>
  <c r="AB132" i="6" s="1"/>
  <c r="AC131" i="6" a="1"/>
  <c r="AC131" i="6" s="1"/>
  <c r="AF131" i="6" s="1"/>
  <c r="AB131" i="6" a="1"/>
  <c r="AB131" i="6" s="1"/>
  <c r="AC130" i="6" a="1"/>
  <c r="AC130" i="6" s="1"/>
  <c r="AF130" i="6" s="1"/>
  <c r="AB130" i="6" a="1"/>
  <c r="AB130" i="6" s="1"/>
  <c r="AC129" i="6" a="1"/>
  <c r="AC129" i="6" s="1"/>
  <c r="AF129" i="6" s="1"/>
  <c r="AB129" i="6" a="1"/>
  <c r="AB129" i="6" s="1"/>
  <c r="AC128" i="6" a="1"/>
  <c r="AC128" i="6" s="1"/>
  <c r="AF128" i="6" s="1"/>
  <c r="AB128" i="6" a="1"/>
  <c r="AB128" i="6" s="1"/>
  <c r="AC127" i="6" a="1"/>
  <c r="AC127" i="6" s="1"/>
  <c r="AF127" i="6" s="1"/>
  <c r="AB127" i="6" a="1"/>
  <c r="AB127" i="6" s="1"/>
  <c r="AC126" i="6" a="1"/>
  <c r="AC126" i="6" s="1"/>
  <c r="AF126" i="6" s="1"/>
  <c r="AB126" i="6" a="1"/>
  <c r="AB126" i="6" s="1"/>
  <c r="AC125" i="6" a="1"/>
  <c r="AC125" i="6" s="1"/>
  <c r="AF125" i="6" s="1"/>
  <c r="AB125" i="6" a="1"/>
  <c r="AB125" i="6" s="1"/>
  <c r="AC124" i="6"/>
  <c r="AF124" i="6" s="1"/>
  <c r="AC124" i="6" a="1"/>
  <c r="AB124" i="6"/>
  <c r="AB124" i="6" a="1"/>
  <c r="AC123" i="6"/>
  <c r="AF123" i="6" s="1"/>
  <c r="AC123" i="6" a="1"/>
  <c r="AB123" i="6"/>
  <c r="AB123" i="6" a="1"/>
  <c r="AC122" i="6"/>
  <c r="AF122" i="6" s="1"/>
  <c r="AC122" i="6" a="1"/>
  <c r="AB122" i="6"/>
  <c r="AE122" i="6" s="1"/>
  <c r="AB122" i="6" a="1"/>
  <c r="AC121" i="6"/>
  <c r="AF121" i="6" s="1"/>
  <c r="AC121" i="6" a="1"/>
  <c r="AB121" i="6"/>
  <c r="AE121" i="6" s="1"/>
  <c r="AB121" i="6" a="1"/>
  <c r="AC120" i="6"/>
  <c r="AF120" i="6" s="1"/>
  <c r="AC120" i="6" a="1"/>
  <c r="AB120" i="6"/>
  <c r="AE120" i="6" s="1"/>
  <c r="AB120" i="6" a="1"/>
  <c r="AC119" i="6"/>
  <c r="AF119" i="6" s="1"/>
  <c r="AC119" i="6" a="1"/>
  <c r="AB119" i="6"/>
  <c r="AE119" i="6" s="1"/>
  <c r="AB119" i="6" a="1"/>
  <c r="AC118" i="6"/>
  <c r="AF118" i="6" s="1"/>
  <c r="AC118" i="6" a="1"/>
  <c r="AB118" i="6"/>
  <c r="AE118" i="6" s="1"/>
  <c r="AB118" i="6" a="1"/>
  <c r="AC117" i="6"/>
  <c r="AF117" i="6" s="1"/>
  <c r="AC117" i="6" a="1"/>
  <c r="AB117" i="6"/>
  <c r="AE117" i="6" s="1"/>
  <c r="AB117" i="6" a="1"/>
  <c r="AC116" i="6"/>
  <c r="AF116" i="6" s="1"/>
  <c r="AC116" i="6" a="1"/>
  <c r="AB116" i="6"/>
  <c r="AE116" i="6" s="1"/>
  <c r="AB116" i="6" a="1"/>
  <c r="AC115" i="6"/>
  <c r="AF115" i="6" s="1"/>
  <c r="AC115" i="6" a="1"/>
  <c r="AB115" i="6"/>
  <c r="AE115" i="6" s="1"/>
  <c r="AB115" i="6" a="1"/>
  <c r="AC114" i="6"/>
  <c r="AF114" i="6" s="1"/>
  <c r="AC114" i="6" a="1"/>
  <c r="AB114" i="6"/>
  <c r="AE114" i="6" s="1"/>
  <c r="AB114" i="6" a="1"/>
  <c r="AC113" i="6"/>
  <c r="AF113" i="6" s="1"/>
  <c r="AC113" i="6" a="1"/>
  <c r="AB113" i="6"/>
  <c r="AE113" i="6" s="1"/>
  <c r="AB113" i="6" a="1"/>
  <c r="AC112" i="6"/>
  <c r="AF112" i="6" s="1"/>
  <c r="AC112" i="6" a="1"/>
  <c r="AB112" i="6"/>
  <c r="AE112" i="6" s="1"/>
  <c r="AB112" i="6" a="1"/>
  <c r="AC111" i="6"/>
  <c r="AF111" i="6" s="1"/>
  <c r="AC111" i="6" a="1"/>
  <c r="AB111" i="6"/>
  <c r="AE111" i="6" s="1"/>
  <c r="AB111" i="6" a="1"/>
  <c r="AC110" i="6"/>
  <c r="AF110" i="6" s="1"/>
  <c r="AC110" i="6" a="1"/>
  <c r="AB110" i="6"/>
  <c r="AE110" i="6" s="1"/>
  <c r="AB110" i="6" a="1"/>
  <c r="AC109" i="6"/>
  <c r="AF109" i="6" s="1"/>
  <c r="AC109" i="6" a="1"/>
  <c r="AB109" i="6"/>
  <c r="AE109" i="6" s="1"/>
  <c r="AB109" i="6" a="1"/>
  <c r="AC108" i="6"/>
  <c r="AF108" i="6" s="1"/>
  <c r="AC108" i="6" a="1"/>
  <c r="AB108" i="6"/>
  <c r="AE108" i="6" s="1"/>
  <c r="AB108" i="6" a="1"/>
  <c r="AC107" i="6"/>
  <c r="AF107" i="6" s="1"/>
  <c r="AC107" i="6" a="1"/>
  <c r="AB107" i="6"/>
  <c r="AE107" i="6" s="1"/>
  <c r="AB107" i="6" a="1"/>
  <c r="AC106" i="6"/>
  <c r="AF106" i="6" s="1"/>
  <c r="AC106" i="6" a="1"/>
  <c r="AB106" i="6"/>
  <c r="AE106" i="6" s="1"/>
  <c r="AB106" i="6" a="1"/>
  <c r="AC105" i="6"/>
  <c r="AF105" i="6" s="1"/>
  <c r="AC105" i="6" a="1"/>
  <c r="AB105" i="6"/>
  <c r="AE105" i="6" s="1"/>
  <c r="AB105" i="6" a="1"/>
  <c r="AC104" i="6"/>
  <c r="AF104" i="6" s="1"/>
  <c r="AC104" i="6" a="1"/>
  <c r="AB104" i="6"/>
  <c r="AE104" i="6" s="1"/>
  <c r="AB104" i="6" a="1"/>
  <c r="AC103" i="6"/>
  <c r="AF103" i="6" s="1"/>
  <c r="AC103" i="6" a="1"/>
  <c r="AB103" i="6"/>
  <c r="AE103" i="6" s="1"/>
  <c r="AB103" i="6" a="1"/>
  <c r="AC102" i="6"/>
  <c r="AF102" i="6" s="1"/>
  <c r="AC102" i="6" a="1"/>
  <c r="AB102" i="6"/>
  <c r="AE102" i="6" s="1"/>
  <c r="AB102" i="6" a="1"/>
  <c r="AC101" i="6"/>
  <c r="AF101" i="6" s="1"/>
  <c r="AC101" i="6" a="1"/>
  <c r="AB101" i="6"/>
  <c r="AE101" i="6" s="1"/>
  <c r="AB101" i="6" a="1"/>
  <c r="AC100" i="6"/>
  <c r="AF100" i="6" s="1"/>
  <c r="AC100" i="6" a="1"/>
  <c r="AB100" i="6"/>
  <c r="AE100" i="6" s="1"/>
  <c r="AB100" i="6" a="1"/>
  <c r="AC99" i="6"/>
  <c r="AF99" i="6" s="1"/>
  <c r="AC99" i="6" a="1"/>
  <c r="AB99" i="6"/>
  <c r="AE99" i="6" s="1"/>
  <c r="AB99" i="6" a="1"/>
  <c r="AC98" i="6"/>
  <c r="AF98" i="6" s="1"/>
  <c r="AC98" i="6" a="1"/>
  <c r="AB98" i="6"/>
  <c r="AE98" i="6" s="1"/>
  <c r="AB98" i="6" a="1"/>
  <c r="AC97" i="6"/>
  <c r="AF97" i="6" s="1"/>
  <c r="AC97" i="6" a="1"/>
  <c r="AB97" i="6"/>
  <c r="AE97" i="6" s="1"/>
  <c r="AB97" i="6" a="1"/>
  <c r="AC96" i="6"/>
  <c r="AF96" i="6" s="1"/>
  <c r="AC96" i="6" a="1"/>
  <c r="AB96" i="6"/>
  <c r="AE96" i="6" s="1"/>
  <c r="AB96" i="6" a="1"/>
  <c r="AC95" i="6"/>
  <c r="AF95" i="6" s="1"/>
  <c r="AC95" i="6" a="1"/>
  <c r="AB95" i="6"/>
  <c r="AE95" i="6" s="1"/>
  <c r="AB95" i="6" a="1"/>
  <c r="AC94" i="6"/>
  <c r="AF94" i="6" s="1"/>
  <c r="AC94" i="6" a="1"/>
  <c r="AB94" i="6"/>
  <c r="AE94" i="6" s="1"/>
  <c r="AB94" i="6" a="1"/>
  <c r="AC93" i="6"/>
  <c r="AF93" i="6" s="1"/>
  <c r="AC93" i="6" a="1"/>
  <c r="AB93" i="6"/>
  <c r="AE93" i="6" s="1"/>
  <c r="AB93" i="6" a="1"/>
  <c r="AC92" i="6"/>
  <c r="AF92" i="6" s="1"/>
  <c r="AC92" i="6" a="1"/>
  <c r="AB92" i="6"/>
  <c r="AE92" i="6" s="1"/>
  <c r="AB92" i="6" a="1"/>
  <c r="AC91" i="6"/>
  <c r="AF91" i="6" s="1"/>
  <c r="AC91" i="6" a="1"/>
  <c r="AB91" i="6"/>
  <c r="AE91" i="6" s="1"/>
  <c r="AB91" i="6" a="1"/>
  <c r="AC90" i="6"/>
  <c r="AF90" i="6" s="1"/>
  <c r="AC90" i="6" a="1"/>
  <c r="AB90" i="6"/>
  <c r="AE90" i="6" s="1"/>
  <c r="AB90" i="6" a="1"/>
  <c r="AC89" i="6"/>
  <c r="AF89" i="6" s="1"/>
  <c r="AC89" i="6" a="1"/>
  <c r="AB89" i="6"/>
  <c r="AE89" i="6" s="1"/>
  <c r="AB89" i="6" a="1"/>
  <c r="AC88" i="6"/>
  <c r="AF88" i="6" s="1"/>
  <c r="AC88" i="6" a="1"/>
  <c r="AB88" i="6"/>
  <c r="AE88" i="6" s="1"/>
  <c r="AB88" i="6" a="1"/>
  <c r="AC87" i="6"/>
  <c r="AF87" i="6" s="1"/>
  <c r="AC87" i="6" a="1"/>
  <c r="AB87" i="6"/>
  <c r="AE87" i="6" s="1"/>
  <c r="AB87" i="6" a="1"/>
  <c r="AC86" i="6"/>
  <c r="AF86" i="6" s="1"/>
  <c r="AC86" i="6" a="1"/>
  <c r="AB86" i="6"/>
  <c r="AE86" i="6" s="1"/>
  <c r="AB86" i="6" a="1"/>
  <c r="AC85" i="6"/>
  <c r="AF85" i="6" s="1"/>
  <c r="AC85" i="6" a="1"/>
  <c r="AB85" i="6"/>
  <c r="AE85" i="6" s="1"/>
  <c r="AB85" i="6" a="1"/>
  <c r="AC84" i="6"/>
  <c r="AF84" i="6" s="1"/>
  <c r="AC84" i="6" a="1"/>
  <c r="AB84" i="6"/>
  <c r="AE84" i="6" s="1"/>
  <c r="AB84" i="6" a="1"/>
  <c r="AC83" i="6"/>
  <c r="AF83" i="6" s="1"/>
  <c r="AC83" i="6" a="1"/>
  <c r="AB83" i="6"/>
  <c r="AE83" i="6" s="1"/>
  <c r="AB83" i="6" a="1"/>
  <c r="AC82" i="6"/>
  <c r="AF82" i="6" s="1"/>
  <c r="AC82" i="6" a="1"/>
  <c r="AB82" i="6"/>
  <c r="AE82" i="6" s="1"/>
  <c r="AB82" i="6" a="1"/>
  <c r="AC81" i="6"/>
  <c r="AF81" i="6" s="1"/>
  <c r="AC81" i="6" a="1"/>
  <c r="AB81" i="6"/>
  <c r="AE81" i="6" s="1"/>
  <c r="AB81" i="6" a="1"/>
  <c r="AC80" i="6"/>
  <c r="AF80" i="6" s="1"/>
  <c r="AC80" i="6" a="1"/>
  <c r="AB80" i="6"/>
  <c r="AE80" i="6" s="1"/>
  <c r="AB80" i="6" a="1"/>
  <c r="AC79" i="6"/>
  <c r="AF79" i="6" s="1"/>
  <c r="AC79" i="6" a="1"/>
  <c r="AB79" i="6"/>
  <c r="AE79" i="6" s="1"/>
  <c r="AB79" i="6" a="1"/>
  <c r="AC78" i="6"/>
  <c r="AF78" i="6" s="1"/>
  <c r="AC78" i="6" a="1"/>
  <c r="AB78" i="6"/>
  <c r="AE78" i="6" s="1"/>
  <c r="AB78" i="6" a="1"/>
  <c r="AC77" i="6"/>
  <c r="AF77" i="6" s="1"/>
  <c r="AC77" i="6" a="1"/>
  <c r="AB77" i="6"/>
  <c r="AE77" i="6" s="1"/>
  <c r="AB77" i="6" a="1"/>
  <c r="AC76" i="6"/>
  <c r="AF76" i="6" s="1"/>
  <c r="AC76" i="6" a="1"/>
  <c r="AB76" i="6"/>
  <c r="AE76" i="6" s="1"/>
  <c r="AB76" i="6" a="1"/>
  <c r="AC75" i="6"/>
  <c r="AF75" i="6" s="1"/>
  <c r="AC75" i="6" a="1"/>
  <c r="AB75" i="6"/>
  <c r="AE75" i="6" s="1"/>
  <c r="AB75" i="6" a="1"/>
  <c r="AC74" i="6"/>
  <c r="AF74" i="6" s="1"/>
  <c r="AC74" i="6" a="1"/>
  <c r="AB74" i="6"/>
  <c r="AE74" i="6" s="1"/>
  <c r="AB74" i="6" a="1"/>
  <c r="AC73" i="6"/>
  <c r="AF73" i="6" s="1"/>
  <c r="AC73" i="6" a="1"/>
  <c r="AB73" i="6"/>
  <c r="AE73" i="6" s="1"/>
  <c r="AB73" i="6" a="1"/>
  <c r="AC72" i="6"/>
  <c r="AF72" i="6" s="1"/>
  <c r="AC72" i="6" a="1"/>
  <c r="AB72" i="6"/>
  <c r="AE72" i="6" s="1"/>
  <c r="AB72" i="6" a="1"/>
  <c r="AC71" i="6"/>
  <c r="AF71" i="6" s="1"/>
  <c r="AC71" i="6" a="1"/>
  <c r="AB71" i="6"/>
  <c r="AE71" i="6" s="1"/>
  <c r="AB71" i="6" a="1"/>
  <c r="AC70" i="6"/>
  <c r="AF70" i="6" s="1"/>
  <c r="AC70" i="6" a="1"/>
  <c r="AB70" i="6"/>
  <c r="AE70" i="6" s="1"/>
  <c r="AB70" i="6" a="1"/>
  <c r="AC69" i="6"/>
  <c r="AF69" i="6" s="1"/>
  <c r="AC69" i="6" a="1"/>
  <c r="AB69" i="6"/>
  <c r="AE69" i="6" s="1"/>
  <c r="AB69" i="6" a="1"/>
  <c r="AC68" i="6"/>
  <c r="AF68" i="6" s="1"/>
  <c r="AC68" i="6" a="1"/>
  <c r="AB68" i="6"/>
  <c r="AE68" i="6" s="1"/>
  <c r="AB68" i="6" a="1"/>
  <c r="AC67" i="6"/>
  <c r="AF67" i="6" s="1"/>
  <c r="AC67" i="6" a="1"/>
  <c r="AB67" i="6"/>
  <c r="AE67" i="6" s="1"/>
  <c r="AB67" i="6" a="1"/>
  <c r="AC66" i="6"/>
  <c r="AF66" i="6" s="1"/>
  <c r="AC66" i="6" a="1"/>
  <c r="AB66" i="6"/>
  <c r="AE66" i="6" s="1"/>
  <c r="AB66" i="6" a="1"/>
  <c r="AC65" i="6"/>
  <c r="AF65" i="6" s="1"/>
  <c r="AC65" i="6" a="1"/>
  <c r="AB65" i="6"/>
  <c r="AE65" i="6" s="1"/>
  <c r="AB65" i="6" a="1"/>
  <c r="AC64" i="6"/>
  <c r="AF64" i="6" s="1"/>
  <c r="AC64" i="6" a="1"/>
  <c r="AB64" i="6"/>
  <c r="AE64" i="6" s="1"/>
  <c r="AB64" i="6" a="1"/>
  <c r="AC63" i="6"/>
  <c r="AF63" i="6" s="1"/>
  <c r="AC63" i="6" a="1"/>
  <c r="AB63" i="6"/>
  <c r="AE63" i="6" s="1"/>
  <c r="AB63" i="6" a="1"/>
  <c r="AC62" i="6"/>
  <c r="AF62" i="6" s="1"/>
  <c r="AC62" i="6" a="1"/>
  <c r="AB62" i="6"/>
  <c r="AE62" i="6" s="1"/>
  <c r="AB62" i="6" a="1"/>
  <c r="AC61" i="6"/>
  <c r="AF61" i="6" s="1"/>
  <c r="AC61" i="6" a="1"/>
  <c r="AB61" i="6"/>
  <c r="AE61" i="6" s="1"/>
  <c r="AB61" i="6" a="1"/>
  <c r="AC60" i="6"/>
  <c r="AF60" i="6" s="1"/>
  <c r="AC60" i="6" a="1"/>
  <c r="AB60" i="6"/>
  <c r="AE60" i="6" s="1"/>
  <c r="AB60" i="6" a="1"/>
  <c r="AC59" i="6"/>
  <c r="AF59" i="6" s="1"/>
  <c r="AC59" i="6" a="1"/>
  <c r="AB59" i="6"/>
  <c r="AE59" i="6" s="1"/>
  <c r="AB59" i="6" a="1"/>
  <c r="AC58" i="6"/>
  <c r="AF58" i="6" s="1"/>
  <c r="AC58" i="6" a="1"/>
  <c r="AB58" i="6"/>
  <c r="AE58" i="6" s="1"/>
  <c r="AB58" i="6" a="1"/>
  <c r="AC57" i="6"/>
  <c r="AF57" i="6" s="1"/>
  <c r="AC57" i="6" a="1"/>
  <c r="AB57" i="6"/>
  <c r="AE57" i="6" s="1"/>
  <c r="AB57" i="6" a="1"/>
  <c r="AC56" i="6"/>
  <c r="AF56" i="6" s="1"/>
  <c r="AC56" i="6" a="1"/>
  <c r="AB56" i="6"/>
  <c r="AE56" i="6" s="1"/>
  <c r="AB56" i="6" a="1"/>
  <c r="AC55" i="6"/>
  <c r="AF55" i="6" s="1"/>
  <c r="AC55" i="6" a="1"/>
  <c r="AB55" i="6"/>
  <c r="AE55" i="6" s="1"/>
  <c r="AB55" i="6" a="1"/>
  <c r="AC54" i="6"/>
  <c r="AF54" i="6" s="1"/>
  <c r="AC54" i="6" a="1"/>
  <c r="AB54" i="6"/>
  <c r="AE54" i="6" s="1"/>
  <c r="AB54" i="6" a="1"/>
  <c r="AC53" i="6"/>
  <c r="AF53" i="6" s="1"/>
  <c r="AC53" i="6" a="1"/>
  <c r="AB53" i="6"/>
  <c r="AE53" i="6" s="1"/>
  <c r="AB53" i="6" a="1"/>
  <c r="AC52" i="6"/>
  <c r="AF52" i="6" s="1"/>
  <c r="AC52" i="6" a="1"/>
  <c r="AB52" i="6"/>
  <c r="AE52" i="6" s="1"/>
  <c r="AB52" i="6" a="1"/>
  <c r="AC51" i="6"/>
  <c r="AF51" i="6" s="1"/>
  <c r="AC51" i="6" a="1"/>
  <c r="AB51" i="6"/>
  <c r="AE51" i="6" s="1"/>
  <c r="AB51" i="6" a="1"/>
  <c r="AC50" i="6"/>
  <c r="AF50" i="6" s="1"/>
  <c r="AC50" i="6" a="1"/>
  <c r="AB50" i="6"/>
  <c r="AE50" i="6" s="1"/>
  <c r="AB50" i="6" a="1"/>
  <c r="AC49" i="6"/>
  <c r="AF49" i="6" s="1"/>
  <c r="AC49" i="6" a="1"/>
  <c r="AB49" i="6" a="1"/>
  <c r="AB49" i="6" s="1"/>
  <c r="AC48" i="6"/>
  <c r="AF48" i="6" s="1"/>
  <c r="AC48" i="6" a="1"/>
  <c r="AB48" i="6" a="1"/>
  <c r="AB48" i="6" s="1"/>
  <c r="AC47" i="6"/>
  <c r="AF47" i="6" s="1"/>
  <c r="AC47" i="6" a="1"/>
  <c r="AB47" i="6" a="1"/>
  <c r="AB47" i="6" s="1"/>
  <c r="AC46" i="6"/>
  <c r="AF46" i="6" s="1"/>
  <c r="AC46" i="6" a="1"/>
  <c r="AB46" i="6" a="1"/>
  <c r="AB46" i="6" s="1"/>
  <c r="AC45" i="6"/>
  <c r="AF45" i="6" s="1"/>
  <c r="AC45" i="6" a="1"/>
  <c r="AB45" i="6" a="1"/>
  <c r="AB45" i="6" s="1"/>
  <c r="AC44" i="6"/>
  <c r="AF44" i="6" s="1"/>
  <c r="AC44" i="6" a="1"/>
  <c r="AB44" i="6" a="1"/>
  <c r="AB44" i="6" s="1"/>
  <c r="AC43" i="6"/>
  <c r="AF43" i="6" s="1"/>
  <c r="AC43" i="6" a="1"/>
  <c r="AB43" i="6" a="1"/>
  <c r="AB43" i="6" s="1"/>
  <c r="AC42" i="6"/>
  <c r="AF42" i="6" s="1"/>
  <c r="AC42" i="6" a="1"/>
  <c r="AB42" i="6" a="1"/>
  <c r="AB42" i="6" s="1"/>
  <c r="AC41" i="6"/>
  <c r="AF41" i="6" s="1"/>
  <c r="AC41" i="6" a="1"/>
  <c r="AB41" i="6" a="1"/>
  <c r="AB41" i="6" s="1"/>
  <c r="AC40" i="6"/>
  <c r="AF40" i="6" s="1"/>
  <c r="AC40" i="6" a="1"/>
  <c r="AB40" i="6" a="1"/>
  <c r="AB40" i="6" s="1"/>
  <c r="AC39" i="6"/>
  <c r="AF39" i="6" s="1"/>
  <c r="AC39" i="6" a="1"/>
  <c r="AB39" i="6" a="1"/>
  <c r="AB39" i="6" s="1"/>
  <c r="AC38" i="6"/>
  <c r="AF38" i="6" s="1"/>
  <c r="AC38" i="6" a="1"/>
  <c r="AB38" i="6" a="1"/>
  <c r="AB38" i="6" s="1"/>
  <c r="AC37" i="6"/>
  <c r="AF37" i="6" s="1"/>
  <c r="AC37" i="6" a="1"/>
  <c r="AB37" i="6" a="1"/>
  <c r="AB37" i="6" s="1"/>
  <c r="AC36" i="6"/>
  <c r="AF36" i="6" s="1"/>
  <c r="AC36" i="6" a="1"/>
  <c r="AB36" i="6" a="1"/>
  <c r="AB36" i="6" s="1"/>
  <c r="AC35" i="6"/>
  <c r="AF35" i="6" s="1"/>
  <c r="AC35" i="6" a="1"/>
  <c r="AB35" i="6" a="1"/>
  <c r="AB35" i="6" s="1"/>
  <c r="AC34" i="6"/>
  <c r="AF34" i="6" s="1"/>
  <c r="AC34" i="6" a="1"/>
  <c r="AB34" i="6" a="1"/>
  <c r="AB34" i="6" s="1"/>
  <c r="AC33" i="6"/>
  <c r="AF33" i="6" s="1"/>
  <c r="AC33" i="6" a="1"/>
  <c r="AB33" i="6" a="1"/>
  <c r="AB33" i="6" s="1"/>
  <c r="AC32" i="6"/>
  <c r="AF32" i="6" s="1"/>
  <c r="AC32" i="6" a="1"/>
  <c r="AB32" i="6" a="1"/>
  <c r="AB32" i="6" s="1"/>
  <c r="AC31" i="6"/>
  <c r="AF31" i="6" s="1"/>
  <c r="AC31" i="6" a="1"/>
  <c r="AB31" i="6" a="1"/>
  <c r="AB31" i="6" s="1"/>
  <c r="AC30" i="6"/>
  <c r="AF30" i="6" s="1"/>
  <c r="AC30" i="6" a="1"/>
  <c r="AB30" i="6" a="1"/>
  <c r="AB30" i="6" s="1"/>
  <c r="AC29" i="6"/>
  <c r="AF29" i="6" s="1"/>
  <c r="AC29" i="6" a="1"/>
  <c r="AB29" i="6" a="1"/>
  <c r="AB29" i="6" s="1"/>
  <c r="AC28" i="6"/>
  <c r="AF28" i="6" s="1"/>
  <c r="AC28" i="6" a="1"/>
  <c r="AB28" i="6" a="1"/>
  <c r="AB28" i="6" s="1"/>
  <c r="AC27" i="6"/>
  <c r="AF27" i="6" s="1"/>
  <c r="AC27" i="6" a="1"/>
  <c r="AB27" i="6" a="1"/>
  <c r="AB27" i="6" s="1"/>
  <c r="AC26" i="6"/>
  <c r="AF26" i="6" s="1"/>
  <c r="AC26" i="6" a="1"/>
  <c r="AB26" i="6" a="1"/>
  <c r="AB26" i="6" s="1"/>
  <c r="AC25" i="6"/>
  <c r="AF25" i="6" s="1"/>
  <c r="AC25" i="6" a="1"/>
  <c r="AB25" i="6" a="1"/>
  <c r="AB25" i="6" s="1"/>
  <c r="AC24" i="6"/>
  <c r="AF24" i="6" s="1"/>
  <c r="AC24" i="6" a="1"/>
  <c r="AB24" i="6" a="1"/>
  <c r="AB24" i="6" s="1"/>
  <c r="AC23" i="6"/>
  <c r="AF23" i="6" s="1"/>
  <c r="AC23" i="6" a="1"/>
  <c r="AB23" i="6" a="1"/>
  <c r="AB23" i="6" s="1"/>
  <c r="AC22" i="6"/>
  <c r="AF22" i="6" s="1"/>
  <c r="AC22" i="6" a="1"/>
  <c r="AB22" i="6" a="1"/>
  <c r="AB22" i="6" s="1"/>
  <c r="AC21" i="6"/>
  <c r="AF21" i="6" s="1"/>
  <c r="AC21" i="6" a="1"/>
  <c r="AB21" i="6" a="1"/>
  <c r="AB21" i="6" s="1"/>
  <c r="AC20" i="6"/>
  <c r="AF20" i="6" s="1"/>
  <c r="AC20" i="6" a="1"/>
  <c r="AB20" i="6" a="1"/>
  <c r="AB20" i="6" s="1"/>
  <c r="AC19" i="6"/>
  <c r="AF19" i="6" s="1"/>
  <c r="AC19" i="6" a="1"/>
  <c r="AB19" i="6" a="1"/>
  <c r="AB19" i="6" s="1"/>
  <c r="AC18" i="6"/>
  <c r="AF18" i="6" s="1"/>
  <c r="AC18" i="6" a="1"/>
  <c r="AB18" i="6" a="1"/>
  <c r="AB18" i="6" s="1"/>
  <c r="AC17" i="6"/>
  <c r="AF17" i="6" s="1"/>
  <c r="AC17" i="6" a="1"/>
  <c r="AB17" i="6" a="1"/>
  <c r="AB17" i="6" s="1"/>
  <c r="AC16" i="6"/>
  <c r="AF16" i="6" s="1"/>
  <c r="AC16" i="6" a="1"/>
  <c r="AB16" i="6" a="1"/>
  <c r="AB16" i="6" s="1"/>
  <c r="AC15" i="6"/>
  <c r="AF15" i="6" s="1"/>
  <c r="AC15" i="6" a="1"/>
  <c r="AB15" i="6" a="1"/>
  <c r="AB15" i="6" s="1"/>
  <c r="AC14" i="6"/>
  <c r="AF14" i="6" s="1"/>
  <c r="AC14" i="6" a="1"/>
  <c r="AB14" i="6" a="1"/>
  <c r="AB14" i="6" s="1"/>
  <c r="AC13" i="6"/>
  <c r="AF13" i="6" s="1"/>
  <c r="AC13" i="6" a="1"/>
  <c r="AB13" i="6" a="1"/>
  <c r="AB13" i="6" s="1"/>
  <c r="AC12" i="6"/>
  <c r="AF12" i="6" s="1"/>
  <c r="AC12" i="6" a="1"/>
  <c r="AB12" i="6" a="1"/>
  <c r="AB12" i="6" s="1"/>
  <c r="AC11" i="6"/>
  <c r="AF11" i="6" s="1"/>
  <c r="AC11" i="6" a="1"/>
  <c r="AB11" i="6" a="1"/>
  <c r="AB11" i="6" s="1"/>
  <c r="AC10" i="6"/>
  <c r="AF10" i="6" s="1"/>
  <c r="AC10" i="6" a="1"/>
  <c r="AB10" i="6" a="1"/>
  <c r="AB10" i="6" s="1"/>
  <c r="AC9" i="6"/>
  <c r="AF9" i="6" s="1"/>
  <c r="AC9" i="6" a="1"/>
  <c r="AB9" i="6" a="1"/>
  <c r="AB9" i="6" s="1"/>
  <c r="AC8" i="6"/>
  <c r="AF8" i="6" s="1"/>
  <c r="AC8" i="6" a="1"/>
  <c r="AB8" i="6" a="1"/>
  <c r="AB8" i="6" s="1"/>
  <c r="AC7" i="6"/>
  <c r="AF7" i="6" s="1"/>
  <c r="AC7" i="6" a="1"/>
  <c r="AB7" i="6" a="1"/>
  <c r="AB7" i="6" s="1"/>
  <c r="AC6" i="6"/>
  <c r="AF6" i="6" s="1"/>
  <c r="AC6" i="6" a="1"/>
  <c r="AB6" i="6" a="1"/>
  <c r="AB6" i="6" s="1"/>
  <c r="AC5" i="6"/>
  <c r="AF5" i="6" s="1"/>
  <c r="AC5" i="6" a="1"/>
  <c r="AB5" i="6" a="1"/>
  <c r="AB5" i="6" s="1"/>
  <c r="AC4" i="6"/>
  <c r="AF4" i="6" s="1"/>
  <c r="AC4" i="6" a="1"/>
  <c r="AB4" i="6" a="1"/>
  <c r="AB4" i="6" s="1"/>
  <c r="AC3" i="6"/>
  <c r="AF3" i="6" s="1"/>
  <c r="AC3" i="6" a="1"/>
  <c r="AB3" i="6" a="1"/>
  <c r="AB3" i="6" s="1"/>
  <c r="AC2" i="6"/>
  <c r="AF2" i="6" s="1"/>
  <c r="AC2" i="6" a="1"/>
  <c r="AB2" i="6" a="1"/>
  <c r="AB2" i="6" s="1"/>
  <c r="AC2" i="5" a="1"/>
  <c r="AC2" i="5" s="1"/>
  <c r="AF2" i="5" s="1"/>
  <c r="AB2" i="5" a="1"/>
  <c r="AB2" i="5" s="1"/>
  <c r="AE2" i="5" s="1"/>
  <c r="AC520" i="5" a="1"/>
  <c r="AC520" i="5" s="1"/>
  <c r="AF520" i="5" s="1"/>
  <c r="AB520" i="5" a="1"/>
  <c r="AB520" i="5" s="1"/>
  <c r="AE520" i="5" s="1"/>
  <c r="AD519" i="5"/>
  <c r="AC519" i="5" a="1"/>
  <c r="AC519" i="5" s="1"/>
  <c r="AF519" i="5" s="1"/>
  <c r="AB519" i="5" a="1"/>
  <c r="AB519" i="5" s="1"/>
  <c r="AE519" i="5" s="1"/>
  <c r="AF518" i="5"/>
  <c r="AD518" i="5"/>
  <c r="AC518" i="5" a="1"/>
  <c r="AC518" i="5" s="1"/>
  <c r="AB518" i="5" a="1"/>
  <c r="AB518" i="5" s="1"/>
  <c r="AE518" i="5" s="1"/>
  <c r="AD517" i="5"/>
  <c r="AC517" i="5" a="1"/>
  <c r="AC517" i="5" s="1"/>
  <c r="AF517" i="5" s="1"/>
  <c r="AB517" i="5" a="1"/>
  <c r="AB517" i="5" s="1"/>
  <c r="AE517" i="5" s="1"/>
  <c r="AD516" i="5"/>
  <c r="AC516" i="5" a="1"/>
  <c r="AC516" i="5" s="1"/>
  <c r="AF516" i="5" s="1"/>
  <c r="AB516" i="5" a="1"/>
  <c r="AB516" i="5" s="1"/>
  <c r="AE516" i="5" s="1"/>
  <c r="AD515" i="5"/>
  <c r="AG515" i="5" s="1"/>
  <c r="AC515" i="5" a="1"/>
  <c r="AC515" i="5" s="1"/>
  <c r="AF515" i="5" s="1"/>
  <c r="AB515" i="5" a="1"/>
  <c r="AB515" i="5" s="1"/>
  <c r="AE515" i="5" s="1"/>
  <c r="AD514" i="5"/>
  <c r="AC514" i="5" a="1"/>
  <c r="AC514" i="5" s="1"/>
  <c r="AF514" i="5" s="1"/>
  <c r="AB514" i="5" a="1"/>
  <c r="AB514" i="5" s="1"/>
  <c r="AE514" i="5" s="1"/>
  <c r="AD513" i="5"/>
  <c r="AC513" i="5" a="1"/>
  <c r="AC513" i="5" s="1"/>
  <c r="AF513" i="5" s="1"/>
  <c r="AB513" i="5" a="1"/>
  <c r="AB513" i="5" s="1"/>
  <c r="AE513" i="5" s="1"/>
  <c r="AD512" i="5"/>
  <c r="AC512" i="5" a="1"/>
  <c r="AC512" i="5" s="1"/>
  <c r="AF512" i="5" s="1"/>
  <c r="AB512" i="5" a="1"/>
  <c r="AB512" i="5" s="1"/>
  <c r="AE512" i="5" s="1"/>
  <c r="AD511" i="5"/>
  <c r="AG511" i="5" s="1"/>
  <c r="AC511" i="5" a="1"/>
  <c r="AC511" i="5" s="1"/>
  <c r="AF511" i="5" s="1"/>
  <c r="AB511" i="5" a="1"/>
  <c r="AB511" i="5" s="1"/>
  <c r="AE511" i="5" s="1"/>
  <c r="AD510" i="5"/>
  <c r="AC510" i="5" a="1"/>
  <c r="AC510" i="5" s="1"/>
  <c r="AF510" i="5" s="1"/>
  <c r="AB510" i="5" a="1"/>
  <c r="AB510" i="5" s="1"/>
  <c r="AE510" i="5" s="1"/>
  <c r="AD509" i="5"/>
  <c r="AC509" i="5" a="1"/>
  <c r="AC509" i="5" s="1"/>
  <c r="AF509" i="5" s="1"/>
  <c r="AB509" i="5" a="1"/>
  <c r="AB509" i="5" s="1"/>
  <c r="AE509" i="5" s="1"/>
  <c r="AD508" i="5"/>
  <c r="AC508" i="5" a="1"/>
  <c r="AC508" i="5" s="1"/>
  <c r="AF508" i="5" s="1"/>
  <c r="AB508" i="5" a="1"/>
  <c r="AB508" i="5" s="1"/>
  <c r="AE508" i="5" s="1"/>
  <c r="AD507" i="5"/>
  <c r="AG507" i="5" s="1"/>
  <c r="AC507" i="5" a="1"/>
  <c r="AC507" i="5" s="1"/>
  <c r="AF507" i="5" s="1"/>
  <c r="AB507" i="5" a="1"/>
  <c r="AB507" i="5" s="1"/>
  <c r="AE507" i="5" s="1"/>
  <c r="AD506" i="5"/>
  <c r="AC506" i="5" a="1"/>
  <c r="AC506" i="5" s="1"/>
  <c r="AF506" i="5" s="1"/>
  <c r="AB506" i="5" a="1"/>
  <c r="AB506" i="5" s="1"/>
  <c r="AE506" i="5" s="1"/>
  <c r="AC505" i="5" a="1"/>
  <c r="AC505" i="5" s="1"/>
  <c r="AF505" i="5" s="1"/>
  <c r="AB505" i="5" a="1"/>
  <c r="AB505" i="5" s="1"/>
  <c r="AC504" i="5" a="1"/>
  <c r="AC504" i="5" s="1"/>
  <c r="AF504" i="5" s="1"/>
  <c r="AB504" i="5" a="1"/>
  <c r="AB504" i="5" s="1"/>
  <c r="AD503" i="5"/>
  <c r="AC503" i="5" a="1"/>
  <c r="AC503" i="5" s="1"/>
  <c r="AF503" i="5" s="1"/>
  <c r="AB503" i="5" a="1"/>
  <c r="AB503" i="5" s="1"/>
  <c r="AC502" i="5" a="1"/>
  <c r="AC502" i="5" s="1"/>
  <c r="AB502" i="5" a="1"/>
  <c r="AB502" i="5" s="1"/>
  <c r="AC501" i="5" a="1"/>
  <c r="AC501" i="5" s="1"/>
  <c r="AB501" i="5" a="1"/>
  <c r="AB501" i="5" s="1"/>
  <c r="AC500" i="5" a="1"/>
  <c r="AC500" i="5" s="1"/>
  <c r="AB500" i="5" a="1"/>
  <c r="AB500" i="5" s="1"/>
  <c r="AD499" i="5"/>
  <c r="AC499" i="5" a="1"/>
  <c r="AC499" i="5" s="1"/>
  <c r="AB499" i="5" a="1"/>
  <c r="AB499" i="5" s="1"/>
  <c r="AC498" i="5" a="1"/>
  <c r="AC498" i="5" s="1"/>
  <c r="AB498" i="5" a="1"/>
  <c r="AB498" i="5" s="1"/>
  <c r="AC497" i="5" a="1"/>
  <c r="AC497" i="5" s="1"/>
  <c r="AB497" i="5" a="1"/>
  <c r="AB497" i="5" s="1"/>
  <c r="AC496" i="5" a="1"/>
  <c r="AC496" i="5" s="1"/>
  <c r="AB496" i="5" a="1"/>
  <c r="AB496" i="5" s="1"/>
  <c r="AD495" i="5"/>
  <c r="AC495" i="5" a="1"/>
  <c r="AC495" i="5" s="1"/>
  <c r="AB495" i="5" a="1"/>
  <c r="AB495" i="5" s="1"/>
  <c r="AC494" i="5" a="1"/>
  <c r="AC494" i="5" s="1"/>
  <c r="AB494" i="5" a="1"/>
  <c r="AB494" i="5" s="1"/>
  <c r="AC493" i="5" a="1"/>
  <c r="AC493" i="5" s="1"/>
  <c r="AB493" i="5" a="1"/>
  <c r="AB493" i="5" s="1"/>
  <c r="AC492" i="5" a="1"/>
  <c r="AC492" i="5" s="1"/>
  <c r="AB492" i="5" a="1"/>
  <c r="AB492" i="5" s="1"/>
  <c r="AD491" i="5"/>
  <c r="AC491" i="5" a="1"/>
  <c r="AC491" i="5" s="1"/>
  <c r="AB491" i="5" a="1"/>
  <c r="AB491" i="5" s="1"/>
  <c r="AC490" i="5" a="1"/>
  <c r="AC490" i="5" s="1"/>
  <c r="AB490" i="5" a="1"/>
  <c r="AB490" i="5" s="1"/>
  <c r="AC489" i="5" a="1"/>
  <c r="AC489" i="5" s="1"/>
  <c r="AB489" i="5" a="1"/>
  <c r="AB489" i="5" s="1"/>
  <c r="AC488" i="5" a="1"/>
  <c r="AC488" i="5" s="1"/>
  <c r="AB488" i="5" a="1"/>
  <c r="AB488" i="5" s="1"/>
  <c r="AD487" i="5"/>
  <c r="AC487" i="5" a="1"/>
  <c r="AC487" i="5" s="1"/>
  <c r="AB487" i="5" a="1"/>
  <c r="AB487" i="5" s="1"/>
  <c r="AC486" i="5" a="1"/>
  <c r="AC486" i="5" s="1"/>
  <c r="AB486" i="5" a="1"/>
  <c r="AB486" i="5" s="1"/>
  <c r="AC485" i="5" a="1"/>
  <c r="AC485" i="5" s="1"/>
  <c r="AB485" i="5" a="1"/>
  <c r="AB485" i="5" s="1"/>
  <c r="AC484" i="5" a="1"/>
  <c r="AC484" i="5" s="1"/>
  <c r="AB484" i="5" a="1"/>
  <c r="AB484" i="5" s="1"/>
  <c r="AD483" i="5"/>
  <c r="AC483" i="5" a="1"/>
  <c r="AC483" i="5" s="1"/>
  <c r="AB483" i="5" a="1"/>
  <c r="AB483" i="5" s="1"/>
  <c r="AC482" i="5" a="1"/>
  <c r="AC482" i="5" s="1"/>
  <c r="AB482" i="5" a="1"/>
  <c r="AB482" i="5" s="1"/>
  <c r="AC481" i="5" a="1"/>
  <c r="AC481" i="5" s="1"/>
  <c r="AB481" i="5" a="1"/>
  <c r="AB481" i="5" s="1"/>
  <c r="AC480" i="5" a="1"/>
  <c r="AC480" i="5" s="1"/>
  <c r="AB480" i="5" a="1"/>
  <c r="AB480" i="5" s="1"/>
  <c r="AD479" i="5"/>
  <c r="AC479" i="5" a="1"/>
  <c r="AC479" i="5" s="1"/>
  <c r="AB479" i="5" a="1"/>
  <c r="AB479" i="5" s="1"/>
  <c r="AC478" i="5"/>
  <c r="AF478" i="5" s="1"/>
  <c r="AC478" i="5" a="1"/>
  <c r="AB478" i="5" a="1"/>
  <c r="AB478" i="5" s="1"/>
  <c r="AE478" i="5" s="1"/>
  <c r="AF477" i="5"/>
  <c r="AC477" i="5"/>
  <c r="AC477" i="5" a="1"/>
  <c r="AB477" i="5" a="1"/>
  <c r="AB477" i="5" s="1"/>
  <c r="AC476" i="5"/>
  <c r="AF476" i="5" s="1"/>
  <c r="AC476" i="5" a="1"/>
  <c r="AB476" i="5" a="1"/>
  <c r="AB476" i="5" s="1"/>
  <c r="AD476" i="5" s="1"/>
  <c r="AC475" i="5"/>
  <c r="AC475" i="5" a="1"/>
  <c r="AB475" i="5" a="1"/>
  <c r="AB475" i="5" s="1"/>
  <c r="AC474" i="5"/>
  <c r="AC474" i="5" a="1"/>
  <c r="AB474" i="5" a="1"/>
  <c r="AB474" i="5" s="1"/>
  <c r="AF473" i="5"/>
  <c r="AC473" i="5"/>
  <c r="AC473" i="5" a="1"/>
  <c r="AB473" i="5" a="1"/>
  <c r="AB473" i="5" s="1"/>
  <c r="AC472" i="5"/>
  <c r="AC472" i="5" a="1"/>
  <c r="AB472" i="5" a="1"/>
  <c r="AB472" i="5" s="1"/>
  <c r="AC471" i="5"/>
  <c r="AC471" i="5" a="1"/>
  <c r="AB471" i="5" a="1"/>
  <c r="AB471" i="5" s="1"/>
  <c r="AC470" i="5"/>
  <c r="AC470" i="5" a="1"/>
  <c r="AB470" i="5" a="1"/>
  <c r="AB470" i="5" s="1"/>
  <c r="AD470" i="5" s="1"/>
  <c r="AF469" i="5"/>
  <c r="AC469" i="5"/>
  <c r="AC469" i="5" a="1"/>
  <c r="AB469" i="5" a="1"/>
  <c r="AB469" i="5" s="1"/>
  <c r="AC468" i="5"/>
  <c r="AF468" i="5" s="1"/>
  <c r="AC468" i="5" a="1"/>
  <c r="AB468" i="5" a="1"/>
  <c r="AB468" i="5" s="1"/>
  <c r="AD468" i="5" s="1"/>
  <c r="AC467" i="5"/>
  <c r="AC467" i="5" a="1"/>
  <c r="AB467" i="5" a="1"/>
  <c r="AB467" i="5" s="1"/>
  <c r="AC466" i="5"/>
  <c r="AC466" i="5" a="1"/>
  <c r="AB466" i="5" a="1"/>
  <c r="AB466" i="5" s="1"/>
  <c r="AF465" i="5"/>
  <c r="AC465" i="5"/>
  <c r="AC465" i="5" a="1"/>
  <c r="AB465" i="5" a="1"/>
  <c r="AB465" i="5" s="1"/>
  <c r="AC464" i="5"/>
  <c r="AC464" i="5" a="1"/>
  <c r="AB464" i="5" a="1"/>
  <c r="AB464" i="5" s="1"/>
  <c r="AC463" i="5"/>
  <c r="AC463" i="5" a="1"/>
  <c r="AB463" i="5" a="1"/>
  <c r="AB463" i="5" s="1"/>
  <c r="AC462" i="5"/>
  <c r="AC462" i="5" a="1"/>
  <c r="AB462" i="5" a="1"/>
  <c r="AB462" i="5" s="1"/>
  <c r="AD462" i="5" s="1"/>
  <c r="AF461" i="5"/>
  <c r="AC461" i="5"/>
  <c r="AC461" i="5" a="1"/>
  <c r="AB461" i="5" a="1"/>
  <c r="AB461" i="5" s="1"/>
  <c r="AC460" i="5"/>
  <c r="AF460" i="5" s="1"/>
  <c r="AC460" i="5" a="1"/>
  <c r="AB460" i="5" a="1"/>
  <c r="AB460" i="5" s="1"/>
  <c r="AD460" i="5" s="1"/>
  <c r="AC459" i="5"/>
  <c r="AC459" i="5" a="1"/>
  <c r="AB459" i="5" a="1"/>
  <c r="AB459" i="5" s="1"/>
  <c r="AC458" i="5"/>
  <c r="AC458" i="5" a="1"/>
  <c r="AB458" i="5" a="1"/>
  <c r="AB458" i="5" s="1"/>
  <c r="AF457" i="5"/>
  <c r="AC457" i="5" a="1"/>
  <c r="AC457" i="5" s="1"/>
  <c r="AB457" i="5" a="1"/>
  <c r="AB457" i="5" s="1"/>
  <c r="AC456" i="5"/>
  <c r="AC456" i="5" a="1"/>
  <c r="AB456" i="5" a="1"/>
  <c r="AB456" i="5" s="1"/>
  <c r="AD456" i="5" s="1"/>
  <c r="AF455" i="5"/>
  <c r="AC455" i="5" a="1"/>
  <c r="AC455" i="5" s="1"/>
  <c r="AB455" i="5" a="1"/>
  <c r="AB455" i="5" s="1"/>
  <c r="AC454" i="5"/>
  <c r="AF454" i="5" s="1"/>
  <c r="AC454" i="5" a="1"/>
  <c r="AB454" i="5" a="1"/>
  <c r="AB454" i="5" s="1"/>
  <c r="AF453" i="5"/>
  <c r="AC453" i="5" a="1"/>
  <c r="AC453" i="5" s="1"/>
  <c r="AB453" i="5" a="1"/>
  <c r="AB453" i="5" s="1"/>
  <c r="AC452" i="5"/>
  <c r="AC452" i="5" a="1"/>
  <c r="AB452" i="5" a="1"/>
  <c r="AB452" i="5" s="1"/>
  <c r="AD452" i="5" s="1"/>
  <c r="AF451" i="5"/>
  <c r="AC451" i="5" a="1"/>
  <c r="AC451" i="5" s="1"/>
  <c r="AB451" i="5" a="1"/>
  <c r="AB451" i="5" s="1"/>
  <c r="AC450" i="5"/>
  <c r="AF450" i="5" s="1"/>
  <c r="AC450" i="5" a="1"/>
  <c r="AB450" i="5" a="1"/>
  <c r="AB450" i="5" s="1"/>
  <c r="AF449" i="5"/>
  <c r="AC449" i="5" a="1"/>
  <c r="AC449" i="5" s="1"/>
  <c r="AB449" i="5" a="1"/>
  <c r="AB449" i="5" s="1"/>
  <c r="AC448" i="5"/>
  <c r="AC448" i="5" a="1"/>
  <c r="AB448" i="5" a="1"/>
  <c r="AB448" i="5" s="1"/>
  <c r="AD448" i="5" s="1"/>
  <c r="AF447" i="5"/>
  <c r="AC447" i="5" a="1"/>
  <c r="AC447" i="5" s="1"/>
  <c r="AB447" i="5" a="1"/>
  <c r="AB447" i="5" s="1"/>
  <c r="AC446" i="5"/>
  <c r="AF446" i="5" s="1"/>
  <c r="AC446" i="5" a="1"/>
  <c r="AB446" i="5" a="1"/>
  <c r="AB446" i="5" s="1"/>
  <c r="AF445" i="5"/>
  <c r="AC445" i="5" a="1"/>
  <c r="AC445" i="5" s="1"/>
  <c r="AB445" i="5" a="1"/>
  <c r="AB445" i="5" s="1"/>
  <c r="AC444" i="5"/>
  <c r="AC444" i="5" a="1"/>
  <c r="AB444" i="5" a="1"/>
  <c r="AB444" i="5" s="1"/>
  <c r="AD444" i="5" s="1"/>
  <c r="AF443" i="5"/>
  <c r="AC443" i="5" a="1"/>
  <c r="AC443" i="5" s="1"/>
  <c r="AB443" i="5" a="1"/>
  <c r="AB443" i="5" s="1"/>
  <c r="AC442" i="5"/>
  <c r="AF442" i="5" s="1"/>
  <c r="AC442" i="5" a="1"/>
  <c r="AB442" i="5" a="1"/>
  <c r="AB442" i="5" s="1"/>
  <c r="AF441" i="5"/>
  <c r="AC441" i="5" a="1"/>
  <c r="AC441" i="5" s="1"/>
  <c r="AB441" i="5" a="1"/>
  <c r="AB441" i="5" s="1"/>
  <c r="AC440" i="5"/>
  <c r="AC440" i="5" a="1"/>
  <c r="AB440" i="5" a="1"/>
  <c r="AB440" i="5" s="1"/>
  <c r="AD440" i="5" s="1"/>
  <c r="AF439" i="5"/>
  <c r="AC439" i="5" a="1"/>
  <c r="AC439" i="5" s="1"/>
  <c r="AB439" i="5" a="1"/>
  <c r="AB439" i="5" s="1"/>
  <c r="AC438" i="5"/>
  <c r="AF438" i="5" s="1"/>
  <c r="AC438" i="5" a="1"/>
  <c r="AB438" i="5" a="1"/>
  <c r="AB438" i="5" s="1"/>
  <c r="AF437" i="5"/>
  <c r="AC437" i="5" a="1"/>
  <c r="AC437" i="5" s="1"/>
  <c r="AB437" i="5" a="1"/>
  <c r="AB437" i="5" s="1"/>
  <c r="AC436" i="5"/>
  <c r="AC436" i="5" a="1"/>
  <c r="AB436" i="5" a="1"/>
  <c r="AB436" i="5" s="1"/>
  <c r="AD436" i="5" s="1"/>
  <c r="AF435" i="5"/>
  <c r="AC435" i="5" a="1"/>
  <c r="AC435" i="5" s="1"/>
  <c r="AB435" i="5" a="1"/>
  <c r="AB435" i="5" s="1"/>
  <c r="AC434" i="5"/>
  <c r="AF434" i="5" s="1"/>
  <c r="AC434" i="5" a="1"/>
  <c r="AB434" i="5" a="1"/>
  <c r="AB434" i="5" s="1"/>
  <c r="AF433" i="5"/>
  <c r="AC433" i="5" a="1"/>
  <c r="AC433" i="5" s="1"/>
  <c r="AB433" i="5" a="1"/>
  <c r="AB433" i="5" s="1"/>
  <c r="AC432" i="5"/>
  <c r="AC432" i="5" a="1"/>
  <c r="AB432" i="5" a="1"/>
  <c r="AB432" i="5" s="1"/>
  <c r="AD432" i="5" s="1"/>
  <c r="AF431" i="5"/>
  <c r="AC431" i="5" a="1"/>
  <c r="AC431" i="5" s="1"/>
  <c r="AB431" i="5" a="1"/>
  <c r="AB431" i="5" s="1"/>
  <c r="AC430" i="5"/>
  <c r="AF430" i="5" s="1"/>
  <c r="AC430" i="5" a="1"/>
  <c r="AB430" i="5" a="1"/>
  <c r="AB430" i="5" s="1"/>
  <c r="AF429" i="5"/>
  <c r="AC429" i="5"/>
  <c r="AC429" i="5" a="1"/>
  <c r="AB429" i="5" a="1"/>
  <c r="AB429" i="5" s="1"/>
  <c r="AF428" i="5"/>
  <c r="AC428" i="5"/>
  <c r="AC428" i="5" a="1"/>
  <c r="AB428" i="5" a="1"/>
  <c r="AB428" i="5" s="1"/>
  <c r="AC427" i="5"/>
  <c r="AF427" i="5" s="1"/>
  <c r="AC427" i="5" a="1"/>
  <c r="AB427" i="5" a="1"/>
  <c r="AB427" i="5" s="1"/>
  <c r="AC426" i="5"/>
  <c r="AC426" i="5" a="1"/>
  <c r="AB426" i="5" a="1"/>
  <c r="AB426" i="5" s="1"/>
  <c r="AC425" i="5"/>
  <c r="AC425" i="5" a="1"/>
  <c r="AB425" i="5" a="1"/>
  <c r="AB425" i="5" s="1"/>
  <c r="AD425" i="5" s="1"/>
  <c r="AF424" i="5"/>
  <c r="AC424" i="5"/>
  <c r="AC424" i="5" a="1"/>
  <c r="AB424" i="5" a="1"/>
  <c r="AB424" i="5" s="1"/>
  <c r="AC423" i="5"/>
  <c r="AF423" i="5" s="1"/>
  <c r="AC423" i="5" a="1"/>
  <c r="AB423" i="5" a="1"/>
  <c r="AB423" i="5" s="1"/>
  <c r="AD423" i="5" s="1"/>
  <c r="AF422" i="5"/>
  <c r="AC422" i="5"/>
  <c r="AC422" i="5" a="1"/>
  <c r="AB422" i="5" a="1"/>
  <c r="AB422" i="5" s="1"/>
  <c r="AC421" i="5"/>
  <c r="AC421" i="5" a="1"/>
  <c r="AB421" i="5" a="1"/>
  <c r="AB421" i="5" s="1"/>
  <c r="AC420" i="5"/>
  <c r="AC420" i="5" a="1"/>
  <c r="AB420" i="5" a="1"/>
  <c r="AB420" i="5" s="1"/>
  <c r="AC419" i="5"/>
  <c r="AC419" i="5" a="1"/>
  <c r="AB419" i="5" a="1"/>
  <c r="AB419" i="5" s="1"/>
  <c r="AC418" i="5"/>
  <c r="AC418" i="5" a="1"/>
  <c r="AB418" i="5" a="1"/>
  <c r="AB418" i="5" s="1"/>
  <c r="AC417" i="5"/>
  <c r="AC417" i="5" a="1"/>
  <c r="AB417" i="5" a="1"/>
  <c r="AB417" i="5" s="1"/>
  <c r="AD417" i="5" s="1"/>
  <c r="AF416" i="5"/>
  <c r="AC416" i="5"/>
  <c r="AC416" i="5" a="1"/>
  <c r="AB416" i="5" a="1"/>
  <c r="AB416" i="5" s="1"/>
  <c r="AC415" i="5"/>
  <c r="AF415" i="5" s="1"/>
  <c r="AC415" i="5" a="1"/>
  <c r="AB415" i="5" a="1"/>
  <c r="AB415" i="5" s="1"/>
  <c r="AD415" i="5" s="1"/>
  <c r="AF414" i="5"/>
  <c r="AC414" i="5"/>
  <c r="AC414" i="5" a="1"/>
  <c r="AB414" i="5" a="1"/>
  <c r="AB414" i="5" s="1"/>
  <c r="AC413" i="5"/>
  <c r="AF413" i="5" s="1"/>
  <c r="AC413" i="5" a="1"/>
  <c r="AB413" i="5"/>
  <c r="AB413" i="5" a="1"/>
  <c r="AC412" i="5"/>
  <c r="AC412" i="5" a="1"/>
  <c r="AB412" i="5"/>
  <c r="AE412" i="5" s="1"/>
  <c r="AB412" i="5" a="1"/>
  <c r="AC411" i="5"/>
  <c r="AC411" i="5" a="1"/>
  <c r="AB411" i="5"/>
  <c r="AE411" i="5" s="1"/>
  <c r="AB411" i="5" a="1"/>
  <c r="AC410" i="5"/>
  <c r="AF410" i="5" s="1"/>
  <c r="AC410" i="5" a="1"/>
  <c r="AB410" i="5"/>
  <c r="AE410" i="5" s="1"/>
  <c r="AB410" i="5" a="1"/>
  <c r="AC409" i="5"/>
  <c r="AF409" i="5" s="1"/>
  <c r="AC409" i="5" a="1"/>
  <c r="AB409" i="5"/>
  <c r="AE409" i="5" s="1"/>
  <c r="AB409" i="5" a="1"/>
  <c r="AC408" i="5"/>
  <c r="AC408" i="5" a="1"/>
  <c r="AB408" i="5"/>
  <c r="AE408" i="5" s="1"/>
  <c r="AB408" i="5" a="1"/>
  <c r="AC407" i="5"/>
  <c r="AC407" i="5" a="1"/>
  <c r="AB407" i="5" a="1"/>
  <c r="AB407" i="5" s="1"/>
  <c r="AC406" i="5"/>
  <c r="AC406" i="5" a="1"/>
  <c r="AB406" i="5" a="1"/>
  <c r="AB406" i="5" s="1"/>
  <c r="AC405" i="5"/>
  <c r="AF405" i="5" s="1"/>
  <c r="AC405" i="5" a="1"/>
  <c r="AB405" i="5" a="1"/>
  <c r="AB405" i="5" s="1"/>
  <c r="AC404" i="5"/>
  <c r="AF404" i="5" s="1"/>
  <c r="AC404" i="5" a="1"/>
  <c r="AB404" i="5" a="1"/>
  <c r="AB404" i="5" s="1"/>
  <c r="AC403" i="5"/>
  <c r="AF403" i="5" s="1"/>
  <c r="AC403" i="5" a="1"/>
  <c r="AB403" i="5" a="1"/>
  <c r="AB403" i="5" s="1"/>
  <c r="AC402" i="5"/>
  <c r="AF402" i="5" s="1"/>
  <c r="AC402" i="5" a="1"/>
  <c r="AB402" i="5" a="1"/>
  <c r="AB402" i="5" s="1"/>
  <c r="AC401" i="5"/>
  <c r="AF401" i="5" s="1"/>
  <c r="AC401" i="5" a="1"/>
  <c r="AB401" i="5" a="1"/>
  <c r="AB401" i="5" s="1"/>
  <c r="AC400" i="5"/>
  <c r="AF400" i="5" s="1"/>
  <c r="AC400" i="5" a="1"/>
  <c r="AB400" i="5" a="1"/>
  <c r="AB400" i="5" s="1"/>
  <c r="AC399" i="5"/>
  <c r="AF399" i="5" s="1"/>
  <c r="AC399" i="5" a="1"/>
  <c r="AB399" i="5" a="1"/>
  <c r="AB399" i="5" s="1"/>
  <c r="AC398" i="5"/>
  <c r="AF398" i="5" s="1"/>
  <c r="AC398" i="5" a="1"/>
  <c r="AB398" i="5" a="1"/>
  <c r="AB398" i="5" s="1"/>
  <c r="AC397" i="5" a="1"/>
  <c r="AC397" i="5" s="1"/>
  <c r="AF397" i="5" s="1"/>
  <c r="AB397" i="5" a="1"/>
  <c r="AB397" i="5" s="1"/>
  <c r="AC396" i="5"/>
  <c r="AC396" i="5" a="1"/>
  <c r="AB396" i="5" a="1"/>
  <c r="AB396" i="5" s="1"/>
  <c r="AC395" i="5"/>
  <c r="AC395" i="5" a="1"/>
  <c r="AB395" i="5" a="1"/>
  <c r="AB395" i="5" s="1"/>
  <c r="AC394" i="5" a="1"/>
  <c r="AC394" i="5" s="1"/>
  <c r="AB394" i="5" a="1"/>
  <c r="AB394" i="5" s="1"/>
  <c r="AD394" i="5" s="1"/>
  <c r="AD393" i="5"/>
  <c r="AC393" i="5"/>
  <c r="AC393" i="5" a="1"/>
  <c r="AB393" i="5" a="1"/>
  <c r="AB393" i="5" s="1"/>
  <c r="AE393" i="5" s="1"/>
  <c r="AC392" i="5" a="1"/>
  <c r="AC392" i="5" s="1"/>
  <c r="AB392" i="5" a="1"/>
  <c r="AB392" i="5" s="1"/>
  <c r="AD392" i="5" s="1"/>
  <c r="AD391" i="5"/>
  <c r="AG391" i="5" s="1"/>
  <c r="AC391" i="5"/>
  <c r="AC391" i="5" a="1"/>
  <c r="AB391" i="5" a="1"/>
  <c r="AB391" i="5" s="1"/>
  <c r="AE391" i="5" s="1"/>
  <c r="AC390" i="5" a="1"/>
  <c r="AC390" i="5" s="1"/>
  <c r="AB390" i="5" a="1"/>
  <c r="AB390" i="5" s="1"/>
  <c r="AD389" i="5"/>
  <c r="AC389" i="5"/>
  <c r="AC389" i="5" a="1"/>
  <c r="AB389" i="5" a="1"/>
  <c r="AB389" i="5" s="1"/>
  <c r="AE389" i="5" s="1"/>
  <c r="AC388" i="5" a="1"/>
  <c r="AC388" i="5" s="1"/>
  <c r="AF388" i="5" s="1"/>
  <c r="AB388" i="5" a="1"/>
  <c r="AB388" i="5" s="1"/>
  <c r="AC387" i="5" a="1"/>
  <c r="AC387" i="5" s="1"/>
  <c r="AB387" i="5" a="1"/>
  <c r="AB387" i="5" s="1"/>
  <c r="AE387" i="5" s="1"/>
  <c r="AC386" i="5" a="1"/>
  <c r="AC386" i="5" s="1"/>
  <c r="AB386" i="5" a="1"/>
  <c r="AB386" i="5" s="1"/>
  <c r="AD385" i="5"/>
  <c r="AC385" i="5" a="1"/>
  <c r="AC385" i="5" s="1"/>
  <c r="AF385" i="5" s="1"/>
  <c r="AB385" i="5" a="1"/>
  <c r="AB385" i="5" s="1"/>
  <c r="AE385" i="5" s="1"/>
  <c r="AC384" i="5" a="1"/>
  <c r="AC384" i="5" s="1"/>
  <c r="AB384" i="5" a="1"/>
  <c r="AB384" i="5" s="1"/>
  <c r="AD383" i="5"/>
  <c r="AC383" i="5"/>
  <c r="AC383" i="5" a="1"/>
  <c r="AB383" i="5" a="1"/>
  <c r="AB383" i="5" s="1"/>
  <c r="AE383" i="5" s="1"/>
  <c r="AC382" i="5" a="1"/>
  <c r="AC382" i="5" s="1"/>
  <c r="AB382" i="5" a="1"/>
  <c r="AB382" i="5" s="1"/>
  <c r="AD382" i="5" s="1"/>
  <c r="AD381" i="5"/>
  <c r="AC381" i="5" a="1"/>
  <c r="AC381" i="5" s="1"/>
  <c r="AB381" i="5" a="1"/>
  <c r="AB381" i="5" s="1"/>
  <c r="AE381" i="5" s="1"/>
  <c r="AC380" i="5" a="1"/>
  <c r="AC380" i="5" s="1"/>
  <c r="AF380" i="5" s="1"/>
  <c r="AB380" i="5" a="1"/>
  <c r="AB380" i="5" s="1"/>
  <c r="AC379" i="5" a="1"/>
  <c r="AC379" i="5" s="1"/>
  <c r="AB379" i="5" a="1"/>
  <c r="AB379" i="5" s="1"/>
  <c r="AE379" i="5" s="1"/>
  <c r="AC378" i="5" a="1"/>
  <c r="AC378" i="5" s="1"/>
  <c r="AB378" i="5" a="1"/>
  <c r="AB378" i="5" s="1"/>
  <c r="AD378" i="5" s="1"/>
  <c r="AD377" i="5"/>
  <c r="AC377" i="5" a="1"/>
  <c r="AC377" i="5" s="1"/>
  <c r="AB377" i="5" a="1"/>
  <c r="AB377" i="5" s="1"/>
  <c r="AE377" i="5" s="1"/>
  <c r="AC376" i="5" a="1"/>
  <c r="AC376" i="5" s="1"/>
  <c r="AF376" i="5" s="1"/>
  <c r="AB376" i="5" a="1"/>
  <c r="AB376" i="5" s="1"/>
  <c r="AC375" i="5" a="1"/>
  <c r="AC375" i="5" s="1"/>
  <c r="AB375" i="5" a="1"/>
  <c r="AB375" i="5" s="1"/>
  <c r="AE375" i="5" s="1"/>
  <c r="AC374" i="5" a="1"/>
  <c r="AC374" i="5" s="1"/>
  <c r="AB374" i="5" a="1"/>
  <c r="AB374" i="5" s="1"/>
  <c r="AD374" i="5" s="1"/>
  <c r="AD373" i="5"/>
  <c r="AC373" i="5" a="1"/>
  <c r="AC373" i="5" s="1"/>
  <c r="AB373" i="5" a="1"/>
  <c r="AB373" i="5" s="1"/>
  <c r="AE373" i="5" s="1"/>
  <c r="AC372" i="5" a="1"/>
  <c r="AC372" i="5" s="1"/>
  <c r="AF372" i="5" s="1"/>
  <c r="AB372" i="5" a="1"/>
  <c r="AB372" i="5" s="1"/>
  <c r="AC371" i="5" a="1"/>
  <c r="AC371" i="5" s="1"/>
  <c r="AB371" i="5" a="1"/>
  <c r="AB371" i="5" s="1"/>
  <c r="AE371" i="5" s="1"/>
  <c r="AC370" i="5" a="1"/>
  <c r="AC370" i="5" s="1"/>
  <c r="AB370" i="5" a="1"/>
  <c r="AB370" i="5" s="1"/>
  <c r="AD370" i="5" s="1"/>
  <c r="AD369" i="5"/>
  <c r="AC369" i="5" a="1"/>
  <c r="AC369" i="5" s="1"/>
  <c r="AB369" i="5" a="1"/>
  <c r="AB369" i="5" s="1"/>
  <c r="AE369" i="5" s="1"/>
  <c r="AC368" i="5" a="1"/>
  <c r="AC368" i="5" s="1"/>
  <c r="AB368" i="5" a="1"/>
  <c r="AB368" i="5" s="1"/>
  <c r="AC367" i="5" a="1"/>
  <c r="AC367" i="5" s="1"/>
  <c r="AB367" i="5" a="1"/>
  <c r="AB367" i="5" s="1"/>
  <c r="AE367" i="5" s="1"/>
  <c r="AC366" i="5" a="1"/>
  <c r="AC366" i="5" s="1"/>
  <c r="AB366" i="5" a="1"/>
  <c r="AB366" i="5" s="1"/>
  <c r="AD365" i="5"/>
  <c r="AC365" i="5" a="1"/>
  <c r="AC365" i="5" s="1"/>
  <c r="AB365" i="5" a="1"/>
  <c r="AB365" i="5" s="1"/>
  <c r="AE365" i="5" s="1"/>
  <c r="AC364" i="5" a="1"/>
  <c r="AC364" i="5" s="1"/>
  <c r="AB364" i="5" a="1"/>
  <c r="AB364" i="5" s="1"/>
  <c r="AC363" i="5" a="1"/>
  <c r="AC363" i="5" s="1"/>
  <c r="AB363" i="5" a="1"/>
  <c r="AB363" i="5" s="1"/>
  <c r="AE363" i="5" s="1"/>
  <c r="AC362" i="5" a="1"/>
  <c r="AC362" i="5" s="1"/>
  <c r="AB362" i="5" a="1"/>
  <c r="AB362" i="5" s="1"/>
  <c r="AD361" i="5"/>
  <c r="AC361" i="5" a="1"/>
  <c r="AC361" i="5" s="1"/>
  <c r="AB361" i="5" a="1"/>
  <c r="AB361" i="5" s="1"/>
  <c r="AE361" i="5" s="1"/>
  <c r="AC360" i="5" a="1"/>
  <c r="AC360" i="5" s="1"/>
  <c r="AB360" i="5" a="1"/>
  <c r="AB360" i="5" s="1"/>
  <c r="AC359" i="5" a="1"/>
  <c r="AC359" i="5" s="1"/>
  <c r="AB359" i="5" a="1"/>
  <c r="AB359" i="5" s="1"/>
  <c r="AE359" i="5" s="1"/>
  <c r="AC358" i="5" a="1"/>
  <c r="AC358" i="5" s="1"/>
  <c r="AB358" i="5" a="1"/>
  <c r="AB358" i="5" s="1"/>
  <c r="AD357" i="5"/>
  <c r="AC357" i="5" a="1"/>
  <c r="AC357" i="5" s="1"/>
  <c r="AB357" i="5" a="1"/>
  <c r="AB357" i="5" s="1"/>
  <c r="AE357" i="5" s="1"/>
  <c r="AC356" i="5" a="1"/>
  <c r="AC356" i="5" s="1"/>
  <c r="AB356" i="5" a="1"/>
  <c r="AB356" i="5" s="1"/>
  <c r="AC355" i="5" a="1"/>
  <c r="AC355" i="5" s="1"/>
  <c r="AB355" i="5" a="1"/>
  <c r="AB355" i="5" s="1"/>
  <c r="AE355" i="5" s="1"/>
  <c r="AC354" i="5" a="1"/>
  <c r="AC354" i="5" s="1"/>
  <c r="AB354" i="5" a="1"/>
  <c r="AB354" i="5" s="1"/>
  <c r="AD353" i="5"/>
  <c r="AC353" i="5" a="1"/>
  <c r="AC353" i="5" s="1"/>
  <c r="AB353" i="5" a="1"/>
  <c r="AB353" i="5" s="1"/>
  <c r="AE353" i="5" s="1"/>
  <c r="AC352" i="5" a="1"/>
  <c r="AC352" i="5" s="1"/>
  <c r="AB352" i="5" a="1"/>
  <c r="AB352" i="5" s="1"/>
  <c r="AC351" i="5" a="1"/>
  <c r="AC351" i="5" s="1"/>
  <c r="AB351" i="5" a="1"/>
  <c r="AB351" i="5" s="1"/>
  <c r="AE351" i="5" s="1"/>
  <c r="AC350" i="5" a="1"/>
  <c r="AC350" i="5" s="1"/>
  <c r="AB350" i="5" a="1"/>
  <c r="AB350" i="5" s="1"/>
  <c r="AD349" i="5"/>
  <c r="AC349" i="5" a="1"/>
  <c r="AC349" i="5" s="1"/>
  <c r="AB349" i="5" a="1"/>
  <c r="AB349" i="5" s="1"/>
  <c r="AE349" i="5" s="1"/>
  <c r="AC348" i="5" a="1"/>
  <c r="AC348" i="5" s="1"/>
  <c r="AB348" i="5" a="1"/>
  <c r="AB348" i="5" s="1"/>
  <c r="AC347" i="5" a="1"/>
  <c r="AC347" i="5" s="1"/>
  <c r="AB347" i="5" a="1"/>
  <c r="AB347" i="5" s="1"/>
  <c r="AE347" i="5" s="1"/>
  <c r="AC346" i="5" a="1"/>
  <c r="AC346" i="5" s="1"/>
  <c r="AB346" i="5" a="1"/>
  <c r="AB346" i="5" s="1"/>
  <c r="AD345" i="5"/>
  <c r="AC345" i="5" a="1"/>
  <c r="AC345" i="5" s="1"/>
  <c r="AB345" i="5" a="1"/>
  <c r="AB345" i="5" s="1"/>
  <c r="AE345" i="5" s="1"/>
  <c r="AC344" i="5" a="1"/>
  <c r="AC344" i="5" s="1"/>
  <c r="AB344" i="5" a="1"/>
  <c r="AB344" i="5" s="1"/>
  <c r="AC343" i="5" a="1"/>
  <c r="AC343" i="5" s="1"/>
  <c r="AB343" i="5" a="1"/>
  <c r="AB343" i="5" s="1"/>
  <c r="AE343" i="5" s="1"/>
  <c r="AC342" i="5" a="1"/>
  <c r="AC342" i="5" s="1"/>
  <c r="AB342" i="5" a="1"/>
  <c r="AB342" i="5" s="1"/>
  <c r="AD341" i="5"/>
  <c r="AC341" i="5" a="1"/>
  <c r="AC341" i="5" s="1"/>
  <c r="AB341" i="5" a="1"/>
  <c r="AB341" i="5" s="1"/>
  <c r="AE341" i="5" s="1"/>
  <c r="AC340" i="5" a="1"/>
  <c r="AC340" i="5" s="1"/>
  <c r="AB340" i="5" a="1"/>
  <c r="AB340" i="5" s="1"/>
  <c r="AC339" i="5" a="1"/>
  <c r="AC339" i="5" s="1"/>
  <c r="AB339" i="5" a="1"/>
  <c r="AB339" i="5" s="1"/>
  <c r="AE339" i="5" s="1"/>
  <c r="AC338" i="5" a="1"/>
  <c r="AC338" i="5" s="1"/>
  <c r="AB338" i="5" a="1"/>
  <c r="AB338" i="5" s="1"/>
  <c r="AC337" i="5" a="1"/>
  <c r="AC337" i="5" s="1"/>
  <c r="AB337" i="5" a="1"/>
  <c r="AB337" i="5" s="1"/>
  <c r="AE337" i="5" s="1"/>
  <c r="AD336" i="5"/>
  <c r="AC336" i="5" a="1"/>
  <c r="AC336" i="5" s="1"/>
  <c r="AF336" i="5" s="1"/>
  <c r="AB336" i="5" a="1"/>
  <c r="AB336" i="5" s="1"/>
  <c r="AC335" i="5" a="1"/>
  <c r="AC335" i="5" s="1"/>
  <c r="AF335" i="5" s="1"/>
  <c r="AB335" i="5" a="1"/>
  <c r="AB335" i="5" s="1"/>
  <c r="AE335" i="5" s="1"/>
  <c r="AC334" i="5" a="1"/>
  <c r="AC334" i="5" s="1"/>
  <c r="AF334" i="5" s="1"/>
  <c r="AB334" i="5" a="1"/>
  <c r="AB334" i="5" s="1"/>
  <c r="AE334" i="5" s="1"/>
  <c r="AC333" i="5" a="1"/>
  <c r="AC333" i="5" s="1"/>
  <c r="AB333" i="5" a="1"/>
  <c r="AB333" i="5" s="1"/>
  <c r="AE333" i="5" s="1"/>
  <c r="AC332" i="5" a="1"/>
  <c r="AC332" i="5" s="1"/>
  <c r="AF332" i="5" s="1"/>
  <c r="AB332" i="5" a="1"/>
  <c r="AB332" i="5" s="1"/>
  <c r="AE332" i="5" s="1"/>
  <c r="AC331" i="5" a="1"/>
  <c r="AC331" i="5" s="1"/>
  <c r="AB331" i="5" a="1"/>
  <c r="AB331" i="5" s="1"/>
  <c r="AE331" i="5" s="1"/>
  <c r="AC330" i="5" a="1"/>
  <c r="AC330" i="5" s="1"/>
  <c r="AF330" i="5" s="1"/>
  <c r="AB330" i="5" a="1"/>
  <c r="AB330" i="5" s="1"/>
  <c r="AE330" i="5" s="1"/>
  <c r="AC329" i="5" a="1"/>
  <c r="AC329" i="5" s="1"/>
  <c r="AB329" i="5" a="1"/>
  <c r="AB329" i="5" s="1"/>
  <c r="AE329" i="5" s="1"/>
  <c r="AC328" i="5" a="1"/>
  <c r="AC328" i="5" s="1"/>
  <c r="AF328" i="5" s="1"/>
  <c r="AB328" i="5" a="1"/>
  <c r="AB328" i="5" s="1"/>
  <c r="AE328" i="5" s="1"/>
  <c r="AC327" i="5" a="1"/>
  <c r="AC327" i="5" s="1"/>
  <c r="AB327" i="5" a="1"/>
  <c r="AB327" i="5" s="1"/>
  <c r="AE327" i="5" s="1"/>
  <c r="AC326" i="5" a="1"/>
  <c r="AC326" i="5" s="1"/>
  <c r="AF326" i="5" s="1"/>
  <c r="AB326" i="5" a="1"/>
  <c r="AB326" i="5" s="1"/>
  <c r="AE326" i="5" s="1"/>
  <c r="AC325" i="5" a="1"/>
  <c r="AC325" i="5" s="1"/>
  <c r="AB325" i="5" a="1"/>
  <c r="AB325" i="5" s="1"/>
  <c r="AE325" i="5" s="1"/>
  <c r="AC324" i="5" a="1"/>
  <c r="AC324" i="5" s="1"/>
  <c r="AF324" i="5" s="1"/>
  <c r="AB324" i="5" a="1"/>
  <c r="AB324" i="5" s="1"/>
  <c r="AE324" i="5" s="1"/>
  <c r="AC323" i="5" a="1"/>
  <c r="AC323" i="5" s="1"/>
  <c r="AB323" i="5" a="1"/>
  <c r="AB323" i="5" s="1"/>
  <c r="AE323" i="5" s="1"/>
  <c r="AC322" i="5" a="1"/>
  <c r="AC322" i="5" s="1"/>
  <c r="AF322" i="5" s="1"/>
  <c r="AB322" i="5" a="1"/>
  <c r="AB322" i="5" s="1"/>
  <c r="AE322" i="5" s="1"/>
  <c r="AC321" i="5" a="1"/>
  <c r="AC321" i="5" s="1"/>
  <c r="AB321" i="5" a="1"/>
  <c r="AB321" i="5" s="1"/>
  <c r="AE321" i="5" s="1"/>
  <c r="AC320" i="5" a="1"/>
  <c r="AC320" i="5" s="1"/>
  <c r="AF320" i="5" s="1"/>
  <c r="AB320" i="5" a="1"/>
  <c r="AB320" i="5" s="1"/>
  <c r="AE320" i="5" s="1"/>
  <c r="AC319" i="5" a="1"/>
  <c r="AC319" i="5" s="1"/>
  <c r="AB319" i="5" a="1"/>
  <c r="AB319" i="5" s="1"/>
  <c r="AE319" i="5" s="1"/>
  <c r="AC318" i="5" a="1"/>
  <c r="AC318" i="5" s="1"/>
  <c r="AF318" i="5" s="1"/>
  <c r="AB318" i="5" a="1"/>
  <c r="AB318" i="5" s="1"/>
  <c r="AE318" i="5" s="1"/>
  <c r="AC317" i="5" a="1"/>
  <c r="AC317" i="5" s="1"/>
  <c r="AB317" i="5" a="1"/>
  <c r="AB317" i="5" s="1"/>
  <c r="AE317" i="5" s="1"/>
  <c r="AC316" i="5" a="1"/>
  <c r="AC316" i="5" s="1"/>
  <c r="AF316" i="5" s="1"/>
  <c r="AB316" i="5" a="1"/>
  <c r="AB316" i="5" s="1"/>
  <c r="AE316" i="5" s="1"/>
  <c r="AC315" i="5" a="1"/>
  <c r="AC315" i="5" s="1"/>
  <c r="AB315" i="5"/>
  <c r="AE315" i="5" s="1"/>
  <c r="AB315" i="5" a="1"/>
  <c r="AC314" i="5" a="1"/>
  <c r="AC314" i="5" s="1"/>
  <c r="AB314" i="5" a="1"/>
  <c r="AB314" i="5" s="1"/>
  <c r="AD314" i="5" s="1"/>
  <c r="AC313" i="5" a="1"/>
  <c r="AC313" i="5" s="1"/>
  <c r="AB313" i="5"/>
  <c r="AB313" i="5" a="1"/>
  <c r="AE312" i="5"/>
  <c r="AC312" i="5" a="1"/>
  <c r="AC312" i="5" s="1"/>
  <c r="AB312" i="5" a="1"/>
  <c r="AB312" i="5" s="1"/>
  <c r="AD312" i="5" s="1"/>
  <c r="AC311" i="5" a="1"/>
  <c r="AC311" i="5" s="1"/>
  <c r="AB311" i="5"/>
  <c r="AE311" i="5" s="1"/>
  <c r="AB311" i="5" a="1"/>
  <c r="AC310" i="5" a="1"/>
  <c r="AC310" i="5" s="1"/>
  <c r="AB310" i="5" a="1"/>
  <c r="AB310" i="5" s="1"/>
  <c r="AD310" i="5" s="1"/>
  <c r="AC309" i="5" a="1"/>
  <c r="AC309" i="5" s="1"/>
  <c r="AB309" i="5"/>
  <c r="AB309" i="5" a="1"/>
  <c r="AE308" i="5"/>
  <c r="AC308" i="5" a="1"/>
  <c r="AC308" i="5" s="1"/>
  <c r="AB308" i="5" a="1"/>
  <c r="AB308" i="5" s="1"/>
  <c r="AD308" i="5" s="1"/>
  <c r="AC307" i="5" a="1"/>
  <c r="AC307" i="5" s="1"/>
  <c r="AB307" i="5"/>
  <c r="AE307" i="5" s="1"/>
  <c r="AB307" i="5" a="1"/>
  <c r="AC306" i="5" a="1"/>
  <c r="AC306" i="5" s="1"/>
  <c r="AB306" i="5" a="1"/>
  <c r="AB306" i="5" s="1"/>
  <c r="AD306" i="5" s="1"/>
  <c r="AC305" i="5" a="1"/>
  <c r="AC305" i="5" s="1"/>
  <c r="AF305" i="5" s="1"/>
  <c r="AB305" i="5"/>
  <c r="AB305" i="5" a="1"/>
  <c r="AE304" i="5"/>
  <c r="AC304" i="5" a="1"/>
  <c r="AC304" i="5" s="1"/>
  <c r="AF304" i="5" s="1"/>
  <c r="AB304" i="5" a="1"/>
  <c r="AB304" i="5" s="1"/>
  <c r="AD304" i="5" s="1"/>
  <c r="AC303" i="5" a="1"/>
  <c r="AC303" i="5" s="1"/>
  <c r="AB303" i="5"/>
  <c r="AE303" i="5" s="1"/>
  <c r="AB303" i="5" a="1"/>
  <c r="AC302" i="5" a="1"/>
  <c r="AC302" i="5" s="1"/>
  <c r="AF302" i="5" s="1"/>
  <c r="AB302" i="5" a="1"/>
  <c r="AB302" i="5" s="1"/>
  <c r="AD302" i="5" s="1"/>
  <c r="AD301" i="5"/>
  <c r="AC301" i="5"/>
  <c r="AC301" i="5" a="1"/>
  <c r="AB301" i="5" a="1"/>
  <c r="AB301" i="5" s="1"/>
  <c r="AE301" i="5" s="1"/>
  <c r="AD300" i="5"/>
  <c r="AG300" i="5" s="1"/>
  <c r="AC300" i="5"/>
  <c r="AF300" i="5" s="1"/>
  <c r="AC300" i="5" a="1"/>
  <c r="AB300" i="5" a="1"/>
  <c r="AB300" i="5" s="1"/>
  <c r="AE300" i="5" s="1"/>
  <c r="AD299" i="5"/>
  <c r="AG299" i="5" s="1"/>
  <c r="AC299" i="5"/>
  <c r="AF299" i="5" s="1"/>
  <c r="AC299" i="5" a="1"/>
  <c r="AB299" i="5" a="1"/>
  <c r="AB299" i="5" s="1"/>
  <c r="AE299" i="5" s="1"/>
  <c r="AD298" i="5"/>
  <c r="AG298" i="5" s="1"/>
  <c r="AC298" i="5"/>
  <c r="AF298" i="5" s="1"/>
  <c r="AC298" i="5" a="1"/>
  <c r="AB298" i="5" a="1"/>
  <c r="AB298" i="5" s="1"/>
  <c r="AE298" i="5" s="1"/>
  <c r="AD297" i="5"/>
  <c r="AG297" i="5" s="1"/>
  <c r="AC297" i="5"/>
  <c r="AF297" i="5" s="1"/>
  <c r="AC297" i="5" a="1"/>
  <c r="AB297" i="5" a="1"/>
  <c r="AB297" i="5" s="1"/>
  <c r="AE297" i="5" s="1"/>
  <c r="AD296" i="5"/>
  <c r="AG296" i="5" s="1"/>
  <c r="AC296" i="5"/>
  <c r="AF296" i="5" s="1"/>
  <c r="AC296" i="5" a="1"/>
  <c r="AB296" i="5" a="1"/>
  <c r="AB296" i="5" s="1"/>
  <c r="AE296" i="5" s="1"/>
  <c r="AD295" i="5"/>
  <c r="AG295" i="5" s="1"/>
  <c r="AC295" i="5"/>
  <c r="AF295" i="5" s="1"/>
  <c r="AC295" i="5" a="1"/>
  <c r="AB295" i="5" a="1"/>
  <c r="AB295" i="5" s="1"/>
  <c r="AE295" i="5" s="1"/>
  <c r="AD294" i="5"/>
  <c r="AG294" i="5" s="1"/>
  <c r="AC294" i="5"/>
  <c r="AF294" i="5" s="1"/>
  <c r="AC294" i="5" a="1"/>
  <c r="AB294" i="5" a="1"/>
  <c r="AB294" i="5" s="1"/>
  <c r="AE294" i="5" s="1"/>
  <c r="AD293" i="5"/>
  <c r="AG293" i="5" s="1"/>
  <c r="AC293" i="5"/>
  <c r="AF293" i="5" s="1"/>
  <c r="AC293" i="5" a="1"/>
  <c r="AB293" i="5" a="1"/>
  <c r="AB293" i="5" s="1"/>
  <c r="AE293" i="5" s="1"/>
  <c r="AD292" i="5"/>
  <c r="AG292" i="5" s="1"/>
  <c r="AC292" i="5"/>
  <c r="AF292" i="5" s="1"/>
  <c r="AC292" i="5" a="1"/>
  <c r="AB292" i="5" a="1"/>
  <c r="AB292" i="5" s="1"/>
  <c r="AE292" i="5" s="1"/>
  <c r="AD291" i="5"/>
  <c r="AG291" i="5" s="1"/>
  <c r="AC291" i="5"/>
  <c r="AF291" i="5" s="1"/>
  <c r="AC291" i="5" a="1"/>
  <c r="AB291" i="5" a="1"/>
  <c r="AB291" i="5" s="1"/>
  <c r="AE291" i="5" s="1"/>
  <c r="AD290" i="5"/>
  <c r="AG290" i="5" s="1"/>
  <c r="AC290" i="5"/>
  <c r="AF290" i="5" s="1"/>
  <c r="AC290" i="5" a="1"/>
  <c r="AB290" i="5" a="1"/>
  <c r="AB290" i="5" s="1"/>
  <c r="AE290" i="5" s="1"/>
  <c r="AD289" i="5"/>
  <c r="AG289" i="5" s="1"/>
  <c r="AC289" i="5" a="1"/>
  <c r="AC289" i="5" s="1"/>
  <c r="AF289" i="5" s="1"/>
  <c r="AB289" i="5" a="1"/>
  <c r="AB289" i="5" s="1"/>
  <c r="AE289" i="5" s="1"/>
  <c r="AC288" i="5" a="1"/>
  <c r="AC288" i="5" s="1"/>
  <c r="AB288" i="5" a="1"/>
  <c r="AB288" i="5" s="1"/>
  <c r="AC287" i="5" a="1"/>
  <c r="AC287" i="5" s="1"/>
  <c r="AB287" i="5" a="1"/>
  <c r="AB287" i="5" s="1"/>
  <c r="AC286" i="5" a="1"/>
  <c r="AC286" i="5" s="1"/>
  <c r="AB286" i="5" a="1"/>
  <c r="AB286" i="5" s="1"/>
  <c r="AD285" i="5"/>
  <c r="AC285" i="5" a="1"/>
  <c r="AC285" i="5" s="1"/>
  <c r="AB285" i="5" a="1"/>
  <c r="AB285" i="5" s="1"/>
  <c r="AC284" i="5" a="1"/>
  <c r="AC284" i="5" s="1"/>
  <c r="AB284" i="5" a="1"/>
  <c r="AB284" i="5" s="1"/>
  <c r="AC283" i="5" a="1"/>
  <c r="AC283" i="5" s="1"/>
  <c r="AB283" i="5" a="1"/>
  <c r="AB283" i="5" s="1"/>
  <c r="AC282" i="5" a="1"/>
  <c r="AC282" i="5" s="1"/>
  <c r="AB282" i="5" a="1"/>
  <c r="AB282" i="5" s="1"/>
  <c r="AE282" i="5" s="1"/>
  <c r="AC281" i="5" a="1"/>
  <c r="AC281" i="5" s="1"/>
  <c r="AB281" i="5" a="1"/>
  <c r="AB281" i="5" s="1"/>
  <c r="AE281" i="5" s="1"/>
  <c r="AC280" i="5" a="1"/>
  <c r="AC280" i="5" s="1"/>
  <c r="AB280" i="5" a="1"/>
  <c r="AB280" i="5" s="1"/>
  <c r="AE280" i="5" s="1"/>
  <c r="AC279" i="5" a="1"/>
  <c r="AC279" i="5" s="1"/>
  <c r="AB279" i="5" a="1"/>
  <c r="AB279" i="5" s="1"/>
  <c r="AE279" i="5" s="1"/>
  <c r="AC278" i="5" a="1"/>
  <c r="AC278" i="5" s="1"/>
  <c r="AB278" i="5" a="1"/>
  <c r="AB278" i="5" s="1"/>
  <c r="AE278" i="5" s="1"/>
  <c r="AC277" i="5" a="1"/>
  <c r="AC277" i="5" s="1"/>
  <c r="AB277" i="5" a="1"/>
  <c r="AB277" i="5" s="1"/>
  <c r="AE277" i="5" s="1"/>
  <c r="AC276" i="5" a="1"/>
  <c r="AC276" i="5" s="1"/>
  <c r="AB276" i="5" a="1"/>
  <c r="AB276" i="5" s="1"/>
  <c r="AE276" i="5" s="1"/>
  <c r="AC275" i="5" a="1"/>
  <c r="AC275" i="5" s="1"/>
  <c r="AB275" i="5" a="1"/>
  <c r="AB275" i="5" s="1"/>
  <c r="AE275" i="5" s="1"/>
  <c r="AC274" i="5" a="1"/>
  <c r="AC274" i="5" s="1"/>
  <c r="AB274" i="5" a="1"/>
  <c r="AB274" i="5" s="1"/>
  <c r="AE274" i="5" s="1"/>
  <c r="AC273" i="5" a="1"/>
  <c r="AC273" i="5" s="1"/>
  <c r="AB273" i="5" a="1"/>
  <c r="AB273" i="5" s="1"/>
  <c r="AE273" i="5" s="1"/>
  <c r="AC272" i="5" a="1"/>
  <c r="AC272" i="5" s="1"/>
  <c r="AB272" i="5" a="1"/>
  <c r="AB272" i="5" s="1"/>
  <c r="AE272" i="5" s="1"/>
  <c r="AC271" i="5" a="1"/>
  <c r="AC271" i="5" s="1"/>
  <c r="AB271" i="5" a="1"/>
  <c r="AB271" i="5" s="1"/>
  <c r="AE271" i="5" s="1"/>
  <c r="AC270" i="5" a="1"/>
  <c r="AC270" i="5" s="1"/>
  <c r="AF270" i="5" s="1"/>
  <c r="AB270" i="5" a="1"/>
  <c r="AB270" i="5" s="1"/>
  <c r="AE270" i="5" s="1"/>
  <c r="AC269" i="5" a="1"/>
  <c r="AC269" i="5" s="1"/>
  <c r="AB269" i="5" a="1"/>
  <c r="AB269" i="5" s="1"/>
  <c r="AE269" i="5" s="1"/>
  <c r="AC268" i="5" a="1"/>
  <c r="AC268" i="5" s="1"/>
  <c r="AF268" i="5" s="1"/>
  <c r="AB268" i="5" a="1"/>
  <c r="AB268" i="5" s="1"/>
  <c r="AE268" i="5" s="1"/>
  <c r="AC267" i="5" a="1"/>
  <c r="AC267" i="5" s="1"/>
  <c r="AB267" i="5" a="1"/>
  <c r="AB267" i="5" s="1"/>
  <c r="AE267" i="5" s="1"/>
  <c r="AC266" i="5" a="1"/>
  <c r="AC266" i="5" s="1"/>
  <c r="AF266" i="5" s="1"/>
  <c r="AB266" i="5" a="1"/>
  <c r="AB266" i="5" s="1"/>
  <c r="AE266" i="5" s="1"/>
  <c r="AC265" i="5" a="1"/>
  <c r="AC265" i="5" s="1"/>
  <c r="AB265" i="5" a="1"/>
  <c r="AB265" i="5" s="1"/>
  <c r="AE265" i="5" s="1"/>
  <c r="AC264" i="5" a="1"/>
  <c r="AC264" i="5" s="1"/>
  <c r="AF264" i="5" s="1"/>
  <c r="AB264" i="5" a="1"/>
  <c r="AB264" i="5" s="1"/>
  <c r="AE264" i="5" s="1"/>
  <c r="AC263" i="5" a="1"/>
  <c r="AC263" i="5" s="1"/>
  <c r="AB263" i="5" a="1"/>
  <c r="AB263" i="5" s="1"/>
  <c r="AE263" i="5" s="1"/>
  <c r="AC262" i="5" a="1"/>
  <c r="AC262" i="5" s="1"/>
  <c r="AF262" i="5" s="1"/>
  <c r="AB262" i="5" a="1"/>
  <c r="AB262" i="5" s="1"/>
  <c r="AE262" i="5" s="1"/>
  <c r="AC261" i="5" a="1"/>
  <c r="AC261" i="5" s="1"/>
  <c r="AB261" i="5" a="1"/>
  <c r="AB261" i="5" s="1"/>
  <c r="AE261" i="5" s="1"/>
  <c r="AC260" i="5" a="1"/>
  <c r="AC260" i="5" s="1"/>
  <c r="AF260" i="5" s="1"/>
  <c r="AB260" i="5" a="1"/>
  <c r="AB260" i="5" s="1"/>
  <c r="AE260" i="5" s="1"/>
  <c r="AC259" i="5" a="1"/>
  <c r="AC259" i="5" s="1"/>
  <c r="AB259" i="5" a="1"/>
  <c r="AB259" i="5" s="1"/>
  <c r="AE259" i="5" s="1"/>
  <c r="AC258" i="5" a="1"/>
  <c r="AC258" i="5" s="1"/>
  <c r="AF258" i="5" s="1"/>
  <c r="AB258" i="5" a="1"/>
  <c r="AB258" i="5" s="1"/>
  <c r="AE258" i="5" s="1"/>
  <c r="AC257" i="5" a="1"/>
  <c r="AC257" i="5" s="1"/>
  <c r="AB257" i="5" a="1"/>
  <c r="AB257" i="5" s="1"/>
  <c r="AE257" i="5" s="1"/>
  <c r="AC256" i="5" a="1"/>
  <c r="AC256" i="5" s="1"/>
  <c r="AF256" i="5" s="1"/>
  <c r="AB256" i="5" a="1"/>
  <c r="AB256" i="5" s="1"/>
  <c r="AE256" i="5" s="1"/>
  <c r="AC255" i="5" a="1"/>
  <c r="AC255" i="5" s="1"/>
  <c r="AB255" i="5" a="1"/>
  <c r="AB255" i="5" s="1"/>
  <c r="AE255" i="5" s="1"/>
  <c r="AC254" i="5" a="1"/>
  <c r="AC254" i="5" s="1"/>
  <c r="AF254" i="5" s="1"/>
  <c r="AB254" i="5" a="1"/>
  <c r="AB254" i="5" s="1"/>
  <c r="AE254" i="5" s="1"/>
  <c r="AC253" i="5" a="1"/>
  <c r="AC253" i="5" s="1"/>
  <c r="AB253" i="5" a="1"/>
  <c r="AB253" i="5" s="1"/>
  <c r="AE253" i="5" s="1"/>
  <c r="AC252" i="5" a="1"/>
  <c r="AC252" i="5" s="1"/>
  <c r="AF252" i="5" s="1"/>
  <c r="AB252" i="5" a="1"/>
  <c r="AB252" i="5" s="1"/>
  <c r="AE252" i="5" s="1"/>
  <c r="AC251" i="5" a="1"/>
  <c r="AC251" i="5" s="1"/>
  <c r="AB251" i="5" a="1"/>
  <c r="AB251" i="5" s="1"/>
  <c r="AE251" i="5" s="1"/>
  <c r="AC250" i="5" a="1"/>
  <c r="AC250" i="5" s="1"/>
  <c r="AF250" i="5" s="1"/>
  <c r="AB250" i="5" a="1"/>
  <c r="AB250" i="5" s="1"/>
  <c r="AE250" i="5" s="1"/>
  <c r="AC249" i="5" a="1"/>
  <c r="AC249" i="5" s="1"/>
  <c r="AB249" i="5" a="1"/>
  <c r="AB249" i="5" s="1"/>
  <c r="AE249" i="5" s="1"/>
  <c r="AC248" i="5" a="1"/>
  <c r="AC248" i="5" s="1"/>
  <c r="AF248" i="5" s="1"/>
  <c r="AB248" i="5" a="1"/>
  <c r="AB248" i="5" s="1"/>
  <c r="AE248" i="5" s="1"/>
  <c r="AC247" i="5" a="1"/>
  <c r="AC247" i="5" s="1"/>
  <c r="AB247" i="5" a="1"/>
  <c r="AB247" i="5" s="1"/>
  <c r="AE247" i="5" s="1"/>
  <c r="AC246" i="5" a="1"/>
  <c r="AC246" i="5" s="1"/>
  <c r="AF246" i="5" s="1"/>
  <c r="AB246" i="5" a="1"/>
  <c r="AB246" i="5" s="1"/>
  <c r="AE246" i="5" s="1"/>
  <c r="AC245" i="5" a="1"/>
  <c r="AC245" i="5" s="1"/>
  <c r="AB245" i="5" a="1"/>
  <c r="AB245" i="5" s="1"/>
  <c r="AE245" i="5" s="1"/>
  <c r="AC244" i="5" a="1"/>
  <c r="AC244" i="5" s="1"/>
  <c r="AF244" i="5" s="1"/>
  <c r="AB244" i="5" a="1"/>
  <c r="AB244" i="5" s="1"/>
  <c r="AE244" i="5" s="1"/>
  <c r="AC243" i="5" a="1"/>
  <c r="AC243" i="5" s="1"/>
  <c r="AB243" i="5" a="1"/>
  <c r="AB243" i="5" s="1"/>
  <c r="AE243" i="5" s="1"/>
  <c r="AC242" i="5" a="1"/>
  <c r="AC242" i="5" s="1"/>
  <c r="AF242" i="5" s="1"/>
  <c r="AB242" i="5" a="1"/>
  <c r="AB242" i="5" s="1"/>
  <c r="AE242" i="5" s="1"/>
  <c r="AC241" i="5" a="1"/>
  <c r="AC241" i="5" s="1"/>
  <c r="AB241" i="5" a="1"/>
  <c r="AB241" i="5" s="1"/>
  <c r="AE241" i="5" s="1"/>
  <c r="AC240" i="5" a="1"/>
  <c r="AC240" i="5" s="1"/>
  <c r="AF240" i="5" s="1"/>
  <c r="AB240" i="5" a="1"/>
  <c r="AB240" i="5" s="1"/>
  <c r="AE240" i="5" s="1"/>
  <c r="AC239" i="5" a="1"/>
  <c r="AC239" i="5" s="1"/>
  <c r="AB239" i="5" a="1"/>
  <c r="AB239" i="5" s="1"/>
  <c r="AE239" i="5" s="1"/>
  <c r="AC238" i="5" a="1"/>
  <c r="AC238" i="5" s="1"/>
  <c r="AF238" i="5" s="1"/>
  <c r="AB238" i="5" a="1"/>
  <c r="AB238" i="5" s="1"/>
  <c r="AE238" i="5" s="1"/>
  <c r="AD237" i="5"/>
  <c r="AC237" i="5"/>
  <c r="AF237" i="5" s="1"/>
  <c r="AC237" i="5" a="1"/>
  <c r="AB237" i="5" a="1"/>
  <c r="AB237" i="5" s="1"/>
  <c r="AC236" i="5" a="1"/>
  <c r="AC236" i="5" s="1"/>
  <c r="AF236" i="5" s="1"/>
  <c r="AB236" i="5" a="1"/>
  <c r="AB236" i="5" s="1"/>
  <c r="AE236" i="5" s="1"/>
  <c r="AD235" i="5"/>
  <c r="AC235" i="5"/>
  <c r="AC235" i="5" a="1"/>
  <c r="AB235" i="5" a="1"/>
  <c r="AB235" i="5" s="1"/>
  <c r="AC234" i="5" a="1"/>
  <c r="AC234" i="5" s="1"/>
  <c r="AB234" i="5" a="1"/>
  <c r="AB234" i="5" s="1"/>
  <c r="AE234" i="5" s="1"/>
  <c r="AD233" i="5"/>
  <c r="AC233" i="5"/>
  <c r="AC233" i="5" a="1"/>
  <c r="AB233" i="5" a="1"/>
  <c r="AB233" i="5" s="1"/>
  <c r="AC232" i="5" a="1"/>
  <c r="AC232" i="5" s="1"/>
  <c r="AB232" i="5" a="1"/>
  <c r="AB232" i="5" s="1"/>
  <c r="AE232" i="5" s="1"/>
  <c r="AD231" i="5"/>
  <c r="AC231" i="5"/>
  <c r="AF231" i="5" s="1"/>
  <c r="AC231" i="5" a="1"/>
  <c r="AB231" i="5" a="1"/>
  <c r="AB231" i="5" s="1"/>
  <c r="AC230" i="5" a="1"/>
  <c r="AC230" i="5" s="1"/>
  <c r="AF230" i="5" s="1"/>
  <c r="AB230" i="5" a="1"/>
  <c r="AB230" i="5" s="1"/>
  <c r="AE230" i="5" s="1"/>
  <c r="AD229" i="5"/>
  <c r="AC229" i="5"/>
  <c r="AF229" i="5" s="1"/>
  <c r="AC229" i="5" a="1"/>
  <c r="AB229" i="5" a="1"/>
  <c r="AB229" i="5" s="1"/>
  <c r="AC228" i="5" a="1"/>
  <c r="AC228" i="5" s="1"/>
  <c r="AF228" i="5" s="1"/>
  <c r="AB228" i="5" a="1"/>
  <c r="AB228" i="5" s="1"/>
  <c r="AE228" i="5" s="1"/>
  <c r="AD227" i="5"/>
  <c r="AC227" i="5"/>
  <c r="AC227" i="5" a="1"/>
  <c r="AB227" i="5" a="1"/>
  <c r="AB227" i="5" s="1"/>
  <c r="AC226" i="5" a="1"/>
  <c r="AC226" i="5" s="1"/>
  <c r="AB226" i="5" a="1"/>
  <c r="AB226" i="5" s="1"/>
  <c r="AE226" i="5" s="1"/>
  <c r="AD225" i="5"/>
  <c r="AC225" i="5"/>
  <c r="AC225" i="5" a="1"/>
  <c r="AB225" i="5" a="1"/>
  <c r="AB225" i="5" s="1"/>
  <c r="AC224" i="5" a="1"/>
  <c r="AC224" i="5" s="1"/>
  <c r="AB224" i="5" a="1"/>
  <c r="AB224" i="5" s="1"/>
  <c r="AE224" i="5" s="1"/>
  <c r="AD223" i="5"/>
  <c r="AC223" i="5"/>
  <c r="AF223" i="5" s="1"/>
  <c r="AC223" i="5" a="1"/>
  <c r="AB223" i="5" a="1"/>
  <c r="AB223" i="5" s="1"/>
  <c r="AC222" i="5" a="1"/>
  <c r="AC222" i="5" s="1"/>
  <c r="AF222" i="5" s="1"/>
  <c r="AB222" i="5" a="1"/>
  <c r="AB222" i="5" s="1"/>
  <c r="AE222" i="5" s="1"/>
  <c r="AD221" i="5"/>
  <c r="AC221" i="5"/>
  <c r="AF221" i="5" s="1"/>
  <c r="AC221" i="5" a="1"/>
  <c r="AB221" i="5" a="1"/>
  <c r="AB221" i="5" s="1"/>
  <c r="AC220" i="5" a="1"/>
  <c r="AC220" i="5" s="1"/>
  <c r="AF220" i="5" s="1"/>
  <c r="AB220" i="5" a="1"/>
  <c r="AB220" i="5" s="1"/>
  <c r="AE220" i="5" s="1"/>
  <c r="AD219" i="5"/>
  <c r="AC219" i="5"/>
  <c r="AC219" i="5" a="1"/>
  <c r="AB219" i="5" a="1"/>
  <c r="AB219" i="5" s="1"/>
  <c r="AC218" i="5" a="1"/>
  <c r="AC218" i="5" s="1"/>
  <c r="AB218" i="5" a="1"/>
  <c r="AB218" i="5" s="1"/>
  <c r="AE218" i="5" s="1"/>
  <c r="AD217" i="5"/>
  <c r="AC217" i="5"/>
  <c r="AC217" i="5" a="1"/>
  <c r="AB217" i="5" a="1"/>
  <c r="AB217" i="5" s="1"/>
  <c r="AC216" i="5" a="1"/>
  <c r="AC216" i="5" s="1"/>
  <c r="AB216" i="5" a="1"/>
  <c r="AB216" i="5" s="1"/>
  <c r="AE216" i="5" s="1"/>
  <c r="AD215" i="5"/>
  <c r="AC215" i="5"/>
  <c r="AF215" i="5" s="1"/>
  <c r="AC215" i="5" a="1"/>
  <c r="AB215" i="5" a="1"/>
  <c r="AB215" i="5" s="1"/>
  <c r="AC214" i="5" a="1"/>
  <c r="AC214" i="5" s="1"/>
  <c r="AF214" i="5" s="1"/>
  <c r="AB214" i="5" a="1"/>
  <c r="AB214" i="5" s="1"/>
  <c r="AE214" i="5" s="1"/>
  <c r="AD213" i="5"/>
  <c r="AC213" i="5"/>
  <c r="AF213" i="5" s="1"/>
  <c r="AC213" i="5" a="1"/>
  <c r="AB213" i="5" a="1"/>
  <c r="AB213" i="5" s="1"/>
  <c r="AC212" i="5" a="1"/>
  <c r="AC212" i="5" s="1"/>
  <c r="AF212" i="5" s="1"/>
  <c r="AB212" i="5" a="1"/>
  <c r="AB212" i="5" s="1"/>
  <c r="AE212" i="5" s="1"/>
  <c r="AD211" i="5"/>
  <c r="AC211" i="5"/>
  <c r="AC211" i="5" a="1"/>
  <c r="AB211" i="5" a="1"/>
  <c r="AB211" i="5" s="1"/>
  <c r="AC210" i="5" a="1"/>
  <c r="AC210" i="5" s="1"/>
  <c r="AB210" i="5" a="1"/>
  <c r="AB210" i="5" s="1"/>
  <c r="AE210" i="5" s="1"/>
  <c r="AD209" i="5"/>
  <c r="AC209" i="5"/>
  <c r="AC209" i="5" a="1"/>
  <c r="AB209" i="5" a="1"/>
  <c r="AB209" i="5" s="1"/>
  <c r="AC208" i="5" a="1"/>
  <c r="AC208" i="5" s="1"/>
  <c r="AB208" i="5" a="1"/>
  <c r="AB208" i="5" s="1"/>
  <c r="AE208" i="5" s="1"/>
  <c r="AD207" i="5"/>
  <c r="AC207" i="5"/>
  <c r="AF207" i="5" s="1"/>
  <c r="AC207" i="5" a="1"/>
  <c r="AB207" i="5" a="1"/>
  <c r="AB207" i="5" s="1"/>
  <c r="AC206" i="5" a="1"/>
  <c r="AC206" i="5" s="1"/>
  <c r="AF206" i="5" s="1"/>
  <c r="AB206" i="5" a="1"/>
  <c r="AB206" i="5" s="1"/>
  <c r="AE206" i="5" s="1"/>
  <c r="AD205" i="5"/>
  <c r="AC205" i="5"/>
  <c r="AF205" i="5" s="1"/>
  <c r="AC205" i="5" a="1"/>
  <c r="AB205" i="5" a="1"/>
  <c r="AB205" i="5" s="1"/>
  <c r="AC204" i="5" a="1"/>
  <c r="AC204" i="5" s="1"/>
  <c r="AF204" i="5" s="1"/>
  <c r="AB204" i="5" a="1"/>
  <c r="AB204" i="5" s="1"/>
  <c r="AE204" i="5" s="1"/>
  <c r="AD203" i="5"/>
  <c r="AC203" i="5"/>
  <c r="AC203" i="5" a="1"/>
  <c r="AB203" i="5" a="1"/>
  <c r="AB203" i="5" s="1"/>
  <c r="AC202" i="5" a="1"/>
  <c r="AC202" i="5" s="1"/>
  <c r="AB202" i="5" a="1"/>
  <c r="AB202" i="5" s="1"/>
  <c r="AE202" i="5" s="1"/>
  <c r="AD201" i="5"/>
  <c r="AC201" i="5"/>
  <c r="AC201" i="5" a="1"/>
  <c r="AB201" i="5" a="1"/>
  <c r="AB201" i="5" s="1"/>
  <c r="AC200" i="5" a="1"/>
  <c r="AC200" i="5" s="1"/>
  <c r="AB200" i="5" a="1"/>
  <c r="AB200" i="5" s="1"/>
  <c r="AE200" i="5" s="1"/>
  <c r="AD199" i="5"/>
  <c r="AC199" i="5"/>
  <c r="AF199" i="5" s="1"/>
  <c r="AC199" i="5" a="1"/>
  <c r="AB199" i="5" a="1"/>
  <c r="AB199" i="5" s="1"/>
  <c r="AC198" i="5" a="1"/>
  <c r="AC198" i="5" s="1"/>
  <c r="AF198" i="5" s="1"/>
  <c r="AB198" i="5" a="1"/>
  <c r="AB198" i="5" s="1"/>
  <c r="AE198" i="5" s="1"/>
  <c r="AD197" i="5"/>
  <c r="AC197" i="5"/>
  <c r="AF197" i="5" s="1"/>
  <c r="AC197" i="5" a="1"/>
  <c r="AB197" i="5" a="1"/>
  <c r="AB197" i="5" s="1"/>
  <c r="AC196" i="5" a="1"/>
  <c r="AC196" i="5" s="1"/>
  <c r="AF196" i="5" s="1"/>
  <c r="AB196" i="5" a="1"/>
  <c r="AB196" i="5" s="1"/>
  <c r="AE196" i="5" s="1"/>
  <c r="AD195" i="5"/>
  <c r="AC195" i="5"/>
  <c r="AC195" i="5" a="1"/>
  <c r="AB195" i="5" a="1"/>
  <c r="AB195" i="5" s="1"/>
  <c r="AC194" i="5" a="1"/>
  <c r="AC194" i="5" s="1"/>
  <c r="AB194" i="5" a="1"/>
  <c r="AB194" i="5" s="1"/>
  <c r="AE194" i="5" s="1"/>
  <c r="AD193" i="5"/>
  <c r="AC193" i="5"/>
  <c r="AC193" i="5" a="1"/>
  <c r="AB193" i="5" a="1"/>
  <c r="AB193" i="5" s="1"/>
  <c r="AC192" i="5" a="1"/>
  <c r="AC192" i="5" s="1"/>
  <c r="AB192" i="5" a="1"/>
  <c r="AB192" i="5" s="1"/>
  <c r="AE192" i="5" s="1"/>
  <c r="AD191" i="5"/>
  <c r="AC191" i="5"/>
  <c r="AF191" i="5" s="1"/>
  <c r="AC191" i="5" a="1"/>
  <c r="AB191" i="5" a="1"/>
  <c r="AB191" i="5" s="1"/>
  <c r="AC190" i="5" a="1"/>
  <c r="AC190" i="5" s="1"/>
  <c r="AF190" i="5" s="1"/>
  <c r="AB190" i="5" a="1"/>
  <c r="AB190" i="5" s="1"/>
  <c r="AE190" i="5" s="1"/>
  <c r="AD189" i="5"/>
  <c r="AC189" i="5"/>
  <c r="AF189" i="5" s="1"/>
  <c r="AC189" i="5" a="1"/>
  <c r="AB189" i="5" a="1"/>
  <c r="AB189" i="5" s="1"/>
  <c r="AC188" i="5" a="1"/>
  <c r="AC188" i="5" s="1"/>
  <c r="AF188" i="5" s="1"/>
  <c r="AB188" i="5" a="1"/>
  <c r="AB188" i="5" s="1"/>
  <c r="AE188" i="5" s="1"/>
  <c r="AD187" i="5"/>
  <c r="AC187" i="5"/>
  <c r="AC187" i="5" a="1"/>
  <c r="AB187" i="5" a="1"/>
  <c r="AB187" i="5" s="1"/>
  <c r="AC186" i="5" a="1"/>
  <c r="AC186" i="5" s="1"/>
  <c r="AB186" i="5" a="1"/>
  <c r="AB186" i="5" s="1"/>
  <c r="AE186" i="5" s="1"/>
  <c r="AD185" i="5"/>
  <c r="AC185" i="5"/>
  <c r="AC185" i="5" a="1"/>
  <c r="AB185" i="5" a="1"/>
  <c r="AB185" i="5" s="1"/>
  <c r="AC184" i="5" a="1"/>
  <c r="AC184" i="5" s="1"/>
  <c r="AB184" i="5" a="1"/>
  <c r="AB184" i="5" s="1"/>
  <c r="AE184" i="5" s="1"/>
  <c r="AD183" i="5"/>
  <c r="AC183" i="5"/>
  <c r="AF183" i="5" s="1"/>
  <c r="AC183" i="5" a="1"/>
  <c r="AB183" i="5" a="1"/>
  <c r="AB183" i="5" s="1"/>
  <c r="AC182" i="5" a="1"/>
  <c r="AC182" i="5" s="1"/>
  <c r="AF182" i="5" s="1"/>
  <c r="AB182" i="5" a="1"/>
  <c r="AB182" i="5" s="1"/>
  <c r="AE182" i="5" s="1"/>
  <c r="AD181" i="5"/>
  <c r="AC181" i="5"/>
  <c r="AF181" i="5" s="1"/>
  <c r="AC181" i="5" a="1"/>
  <c r="AB181" i="5" a="1"/>
  <c r="AB181" i="5" s="1"/>
  <c r="AC180" i="5" a="1"/>
  <c r="AC180" i="5" s="1"/>
  <c r="AF180" i="5" s="1"/>
  <c r="AB180" i="5" a="1"/>
  <c r="AB180" i="5" s="1"/>
  <c r="AE180" i="5" s="1"/>
  <c r="AD179" i="5"/>
  <c r="AC179" i="5"/>
  <c r="AC179" i="5" a="1"/>
  <c r="AB179" i="5" a="1"/>
  <c r="AB179" i="5" s="1"/>
  <c r="AC178" i="5" a="1"/>
  <c r="AC178" i="5" s="1"/>
  <c r="AB178" i="5" a="1"/>
  <c r="AB178" i="5" s="1"/>
  <c r="AE178" i="5" s="1"/>
  <c r="AD177" i="5"/>
  <c r="AC177" i="5"/>
  <c r="AC177" i="5" a="1"/>
  <c r="AB177" i="5" a="1"/>
  <c r="AB177" i="5" s="1"/>
  <c r="AC176" i="5" a="1"/>
  <c r="AC176" i="5" s="1"/>
  <c r="AB176" i="5" a="1"/>
  <c r="AB176" i="5" s="1"/>
  <c r="AE176" i="5" s="1"/>
  <c r="AD175" i="5"/>
  <c r="AC175" i="5"/>
  <c r="AF175" i="5" s="1"/>
  <c r="AC175" i="5" a="1"/>
  <c r="AB175" i="5" a="1"/>
  <c r="AB175" i="5" s="1"/>
  <c r="AC174" i="5" a="1"/>
  <c r="AC174" i="5" s="1"/>
  <c r="AF174" i="5" s="1"/>
  <c r="AB174" i="5" a="1"/>
  <c r="AB174" i="5" s="1"/>
  <c r="AE174" i="5" s="1"/>
  <c r="AD173" i="5"/>
  <c r="AC173" i="5"/>
  <c r="AF173" i="5" s="1"/>
  <c r="AC173" i="5" a="1"/>
  <c r="AB173" i="5" a="1"/>
  <c r="AB173" i="5" s="1"/>
  <c r="AC172" i="5" a="1"/>
  <c r="AC172" i="5" s="1"/>
  <c r="AF172" i="5" s="1"/>
  <c r="AB172" i="5" a="1"/>
  <c r="AB172" i="5" s="1"/>
  <c r="AE172" i="5" s="1"/>
  <c r="AD171" i="5"/>
  <c r="AC171" i="5"/>
  <c r="AC171" i="5" a="1"/>
  <c r="AB171" i="5" a="1"/>
  <c r="AB171" i="5" s="1"/>
  <c r="AC170" i="5" a="1"/>
  <c r="AC170" i="5" s="1"/>
  <c r="AB170" i="5" a="1"/>
  <c r="AB170" i="5" s="1"/>
  <c r="AE170" i="5" s="1"/>
  <c r="AD169" i="5"/>
  <c r="AC169" i="5"/>
  <c r="AC169" i="5" a="1"/>
  <c r="AB169" i="5" a="1"/>
  <c r="AB169" i="5" s="1"/>
  <c r="AC168" i="5" a="1"/>
  <c r="AC168" i="5" s="1"/>
  <c r="AB168" i="5" a="1"/>
  <c r="AB168" i="5" s="1"/>
  <c r="AD167" i="5"/>
  <c r="AC167" i="5"/>
  <c r="AF167" i="5" s="1"/>
  <c r="AC167" i="5" a="1"/>
  <c r="AB167" i="5" a="1"/>
  <c r="AB167" i="5" s="1"/>
  <c r="AF166" i="5"/>
  <c r="AC166" i="5" a="1"/>
  <c r="AC166" i="5" s="1"/>
  <c r="AB166" i="5" a="1"/>
  <c r="AB166" i="5" s="1"/>
  <c r="AD165" i="5"/>
  <c r="AC165" i="5"/>
  <c r="AF165" i="5" s="1"/>
  <c r="AC165" i="5" a="1"/>
  <c r="AB165" i="5" a="1"/>
  <c r="AB165" i="5" s="1"/>
  <c r="AC164" i="5" a="1"/>
  <c r="AC164" i="5" s="1"/>
  <c r="AF164" i="5" s="1"/>
  <c r="AB164" i="5"/>
  <c r="AE164" i="5" s="1"/>
  <c r="AB164" i="5" a="1"/>
  <c r="AC163" i="5"/>
  <c r="AC163" i="5" a="1"/>
  <c r="AB163" i="5"/>
  <c r="AE163" i="5" s="1"/>
  <c r="AB163" i="5" a="1"/>
  <c r="AC162" i="5" a="1"/>
  <c r="AC162" i="5" s="1"/>
  <c r="AB162" i="5"/>
  <c r="AE162" i="5" s="1"/>
  <c r="AB162" i="5" a="1"/>
  <c r="AC161" i="5"/>
  <c r="AC161" i="5" a="1"/>
  <c r="AB161" i="5"/>
  <c r="AE161" i="5" s="1"/>
  <c r="AB161" i="5" a="1"/>
  <c r="AC160" i="5" a="1"/>
  <c r="AC160" i="5" s="1"/>
  <c r="AB160" i="5"/>
  <c r="AE160" i="5" s="1"/>
  <c r="AB160" i="5" a="1"/>
  <c r="AC159" i="5"/>
  <c r="AF159" i="5" s="1"/>
  <c r="AC159" i="5" a="1"/>
  <c r="AB159" i="5" a="1"/>
  <c r="AB159" i="5" s="1"/>
  <c r="AC158" i="5"/>
  <c r="AC158" i="5" a="1"/>
  <c r="AB158" i="5" a="1"/>
  <c r="AB158" i="5" s="1"/>
  <c r="AC157" i="5" a="1"/>
  <c r="AC157" i="5" s="1"/>
  <c r="AF157" i="5" s="1"/>
  <c r="AB157" i="5" a="1"/>
  <c r="AB157" i="5" s="1"/>
  <c r="AC156" i="5" a="1"/>
  <c r="AC156" i="5" s="1"/>
  <c r="AB156" i="5" a="1"/>
  <c r="AB156" i="5" s="1"/>
  <c r="AC155" i="5"/>
  <c r="AC155" i="5" a="1"/>
  <c r="AB155" i="5" a="1"/>
  <c r="AB155" i="5" s="1"/>
  <c r="AC154" i="5"/>
  <c r="AC154" i="5" a="1"/>
  <c r="AB154" i="5" a="1"/>
  <c r="AB154" i="5" s="1"/>
  <c r="AC153" i="5" a="1"/>
  <c r="AC153" i="5" s="1"/>
  <c r="AF153" i="5" s="1"/>
  <c r="AB153" i="5" a="1"/>
  <c r="AB153" i="5" s="1"/>
  <c r="AC152" i="5" a="1"/>
  <c r="AC152" i="5" s="1"/>
  <c r="AB152" i="5" a="1"/>
  <c r="AB152" i="5" s="1"/>
  <c r="AC151" i="5"/>
  <c r="AF151" i="5" s="1"/>
  <c r="AC151" i="5" a="1"/>
  <c r="AB151" i="5" a="1"/>
  <c r="AB151" i="5" s="1"/>
  <c r="AC150" i="5"/>
  <c r="AC150" i="5" a="1"/>
  <c r="AB150" i="5" a="1"/>
  <c r="AB150" i="5" s="1"/>
  <c r="AC149" i="5" a="1"/>
  <c r="AC149" i="5" s="1"/>
  <c r="AF149" i="5" s="1"/>
  <c r="AB149" i="5" a="1"/>
  <c r="AB149" i="5" s="1"/>
  <c r="AC148" i="5" a="1"/>
  <c r="AC148" i="5" s="1"/>
  <c r="AB148" i="5" a="1"/>
  <c r="AB148" i="5" s="1"/>
  <c r="AC147" i="5"/>
  <c r="AC147" i="5" a="1"/>
  <c r="AB147" i="5" a="1"/>
  <c r="AB147" i="5" s="1"/>
  <c r="AC146" i="5"/>
  <c r="AC146" i="5" a="1"/>
  <c r="AB146" i="5" a="1"/>
  <c r="AB146" i="5" s="1"/>
  <c r="AC145" i="5" a="1"/>
  <c r="AC145" i="5" s="1"/>
  <c r="AF145" i="5" s="1"/>
  <c r="AB145" i="5" a="1"/>
  <c r="AB145" i="5" s="1"/>
  <c r="AC144" i="5" a="1"/>
  <c r="AC144" i="5" s="1"/>
  <c r="AB144" i="5" a="1"/>
  <c r="AB144" i="5" s="1"/>
  <c r="AC143" i="5"/>
  <c r="AF143" i="5" s="1"/>
  <c r="AC143" i="5" a="1"/>
  <c r="AB143" i="5" a="1"/>
  <c r="AB143" i="5" s="1"/>
  <c r="AC142" i="5"/>
  <c r="AC142" i="5" a="1"/>
  <c r="AB142" i="5" a="1"/>
  <c r="AB142" i="5" s="1"/>
  <c r="AC141" i="5" a="1"/>
  <c r="AC141" i="5" s="1"/>
  <c r="AF141" i="5" s="1"/>
  <c r="AB141" i="5" a="1"/>
  <c r="AB141" i="5" s="1"/>
  <c r="AE141" i="5" s="1"/>
  <c r="AD140" i="5"/>
  <c r="AC140" i="5"/>
  <c r="AC140" i="5" a="1"/>
  <c r="AB140" i="5" a="1"/>
  <c r="AB140" i="5" s="1"/>
  <c r="AC139" i="5" a="1"/>
  <c r="AC139" i="5" s="1"/>
  <c r="AF139" i="5" s="1"/>
  <c r="AB139" i="5" a="1"/>
  <c r="AB139" i="5" s="1"/>
  <c r="AE139" i="5" s="1"/>
  <c r="AD138" i="5"/>
  <c r="AC138" i="5"/>
  <c r="AC138" i="5" a="1"/>
  <c r="AB138" i="5" a="1"/>
  <c r="AB138" i="5" s="1"/>
  <c r="AC137" i="5" a="1"/>
  <c r="AC137" i="5" s="1"/>
  <c r="AB137" i="5" a="1"/>
  <c r="AB137" i="5" s="1"/>
  <c r="AE137" i="5" s="1"/>
  <c r="AD136" i="5"/>
  <c r="AC136" i="5"/>
  <c r="AC136" i="5" a="1"/>
  <c r="AB136" i="5" a="1"/>
  <c r="AB136" i="5" s="1"/>
  <c r="AC135" i="5" a="1"/>
  <c r="AC135" i="5" s="1"/>
  <c r="AF135" i="5" s="1"/>
  <c r="AB135" i="5" a="1"/>
  <c r="AB135" i="5" s="1"/>
  <c r="AE135" i="5" s="1"/>
  <c r="AD134" i="5"/>
  <c r="AC134" i="5"/>
  <c r="AC134" i="5" a="1"/>
  <c r="AB134" i="5" a="1"/>
  <c r="AB134" i="5" s="1"/>
  <c r="AC133" i="5" a="1"/>
  <c r="AC133" i="5" s="1"/>
  <c r="AB133" i="5" a="1"/>
  <c r="AB133" i="5" s="1"/>
  <c r="AE133" i="5" s="1"/>
  <c r="AD132" i="5"/>
  <c r="AC132" i="5"/>
  <c r="AC132" i="5" a="1"/>
  <c r="AB132" i="5" a="1"/>
  <c r="AB132" i="5" s="1"/>
  <c r="AC131" i="5" a="1"/>
  <c r="AC131" i="5" s="1"/>
  <c r="AF131" i="5" s="1"/>
  <c r="AB131" i="5" a="1"/>
  <c r="AB131" i="5" s="1"/>
  <c r="AE131" i="5" s="1"/>
  <c r="AD130" i="5"/>
  <c r="AC130" i="5"/>
  <c r="AC130" i="5" a="1"/>
  <c r="AB130" i="5" a="1"/>
  <c r="AB130" i="5" s="1"/>
  <c r="AC129" i="5" a="1"/>
  <c r="AC129" i="5" s="1"/>
  <c r="AB129" i="5" a="1"/>
  <c r="AB129" i="5" s="1"/>
  <c r="AE129" i="5" s="1"/>
  <c r="AD128" i="5"/>
  <c r="AC128" i="5"/>
  <c r="AC128" i="5" a="1"/>
  <c r="AB128" i="5" a="1"/>
  <c r="AB128" i="5" s="1"/>
  <c r="AC127" i="5" a="1"/>
  <c r="AC127" i="5" s="1"/>
  <c r="AF127" i="5" s="1"/>
  <c r="AB127" i="5" a="1"/>
  <c r="AB127" i="5" s="1"/>
  <c r="AE127" i="5" s="1"/>
  <c r="AD126" i="5"/>
  <c r="AC126" i="5"/>
  <c r="AC126" i="5" a="1"/>
  <c r="AB126" i="5" a="1"/>
  <c r="AB126" i="5" s="1"/>
  <c r="AC125" i="5" a="1"/>
  <c r="AC125" i="5" s="1"/>
  <c r="AB125" i="5" a="1"/>
  <c r="AB125" i="5" s="1"/>
  <c r="AE125" i="5" s="1"/>
  <c r="AD124" i="5"/>
  <c r="AC124" i="5"/>
  <c r="AC124" i="5" a="1"/>
  <c r="AB124" i="5" a="1"/>
  <c r="AB124" i="5" s="1"/>
  <c r="AC123" i="5" a="1"/>
  <c r="AC123" i="5" s="1"/>
  <c r="AF123" i="5" s="1"/>
  <c r="AB123" i="5" a="1"/>
  <c r="AB123" i="5" s="1"/>
  <c r="AE123" i="5" s="1"/>
  <c r="AD122" i="5"/>
  <c r="AC122" i="5"/>
  <c r="AC122" i="5" a="1"/>
  <c r="AB122" i="5" a="1"/>
  <c r="AB122" i="5" s="1"/>
  <c r="AC121" i="5" a="1"/>
  <c r="AC121" i="5" s="1"/>
  <c r="AB121" i="5" a="1"/>
  <c r="AB121" i="5" s="1"/>
  <c r="AE121" i="5" s="1"/>
  <c r="AD120" i="5"/>
  <c r="AC120" i="5"/>
  <c r="AC120" i="5" a="1"/>
  <c r="AB120" i="5" a="1"/>
  <c r="AB120" i="5" s="1"/>
  <c r="AC119" i="5" a="1"/>
  <c r="AC119" i="5" s="1"/>
  <c r="AF119" i="5" s="1"/>
  <c r="AB119" i="5" a="1"/>
  <c r="AB119" i="5" s="1"/>
  <c r="AE119" i="5" s="1"/>
  <c r="AD118" i="5"/>
  <c r="AC118" i="5"/>
  <c r="AC118" i="5" a="1"/>
  <c r="AB118" i="5" a="1"/>
  <c r="AB118" i="5" s="1"/>
  <c r="AC117" i="5" a="1"/>
  <c r="AC117" i="5" s="1"/>
  <c r="AB117" i="5" a="1"/>
  <c r="AB117" i="5" s="1"/>
  <c r="AE117" i="5" s="1"/>
  <c r="AD116" i="5"/>
  <c r="AC116" i="5"/>
  <c r="AC116" i="5" a="1"/>
  <c r="AB116" i="5" a="1"/>
  <c r="AB116" i="5" s="1"/>
  <c r="AC115" i="5" a="1"/>
  <c r="AC115" i="5" s="1"/>
  <c r="AF115" i="5" s="1"/>
  <c r="AB115" i="5" a="1"/>
  <c r="AB115" i="5" s="1"/>
  <c r="AE115" i="5" s="1"/>
  <c r="AD114" i="5"/>
  <c r="AC114" i="5"/>
  <c r="AC114" i="5" a="1"/>
  <c r="AB114" i="5" a="1"/>
  <c r="AB114" i="5" s="1"/>
  <c r="AC113" i="5" a="1"/>
  <c r="AC113" i="5" s="1"/>
  <c r="AB113" i="5" a="1"/>
  <c r="AB113" i="5" s="1"/>
  <c r="AE113" i="5" s="1"/>
  <c r="AD112" i="5"/>
  <c r="AC112" i="5"/>
  <c r="AC112" i="5" a="1"/>
  <c r="AB112" i="5" a="1"/>
  <c r="AB112" i="5" s="1"/>
  <c r="AC111" i="5" a="1"/>
  <c r="AC111" i="5" s="1"/>
  <c r="AF111" i="5" s="1"/>
  <c r="AB111" i="5" a="1"/>
  <c r="AB111" i="5" s="1"/>
  <c r="AE111" i="5" s="1"/>
  <c r="AD110" i="5"/>
  <c r="AC110" i="5"/>
  <c r="AC110" i="5" a="1"/>
  <c r="AB110" i="5" a="1"/>
  <c r="AB110" i="5" s="1"/>
  <c r="AC109" i="5" a="1"/>
  <c r="AC109" i="5" s="1"/>
  <c r="AB109" i="5" a="1"/>
  <c r="AB109" i="5" s="1"/>
  <c r="AE109" i="5" s="1"/>
  <c r="AD108" i="5"/>
  <c r="AC108" i="5"/>
  <c r="AC108" i="5" a="1"/>
  <c r="AB108" i="5" a="1"/>
  <c r="AB108" i="5" s="1"/>
  <c r="AC107" i="5" a="1"/>
  <c r="AC107" i="5" s="1"/>
  <c r="AF107" i="5" s="1"/>
  <c r="AB107" i="5" a="1"/>
  <c r="AB107" i="5" s="1"/>
  <c r="AE107" i="5" s="1"/>
  <c r="AD106" i="5"/>
  <c r="AC106" i="5"/>
  <c r="AC106" i="5" a="1"/>
  <c r="AB106" i="5" a="1"/>
  <c r="AB106" i="5" s="1"/>
  <c r="AC105" i="5" a="1"/>
  <c r="AC105" i="5" s="1"/>
  <c r="AB105" i="5" a="1"/>
  <c r="AB105" i="5" s="1"/>
  <c r="AE105" i="5" s="1"/>
  <c r="AD104" i="5"/>
  <c r="AC104" i="5"/>
  <c r="AC104" i="5" a="1"/>
  <c r="AB104" i="5" a="1"/>
  <c r="AB104" i="5" s="1"/>
  <c r="AC103" i="5" a="1"/>
  <c r="AC103" i="5" s="1"/>
  <c r="AF103" i="5" s="1"/>
  <c r="AB103" i="5" a="1"/>
  <c r="AB103" i="5" s="1"/>
  <c r="AE103" i="5" s="1"/>
  <c r="AD102" i="5"/>
  <c r="AC102" i="5"/>
  <c r="AC102" i="5" a="1"/>
  <c r="AB102" i="5" a="1"/>
  <c r="AB102" i="5" s="1"/>
  <c r="AC101" i="5" a="1"/>
  <c r="AC101" i="5" s="1"/>
  <c r="AB101" i="5" a="1"/>
  <c r="AB101" i="5" s="1"/>
  <c r="AE101" i="5" s="1"/>
  <c r="AD100" i="5"/>
  <c r="AC100" i="5"/>
  <c r="AC100" i="5" a="1"/>
  <c r="AB100" i="5" a="1"/>
  <c r="AB100" i="5" s="1"/>
  <c r="AC99" i="5" a="1"/>
  <c r="AC99" i="5" s="1"/>
  <c r="AF99" i="5" s="1"/>
  <c r="AB99" i="5" a="1"/>
  <c r="AB99" i="5" s="1"/>
  <c r="AE99" i="5" s="1"/>
  <c r="AD98" i="5"/>
  <c r="AC98" i="5"/>
  <c r="AC98" i="5" a="1"/>
  <c r="AB98" i="5" a="1"/>
  <c r="AB98" i="5" s="1"/>
  <c r="AC97" i="5" a="1"/>
  <c r="AC97" i="5" s="1"/>
  <c r="AB97" i="5" a="1"/>
  <c r="AB97" i="5" s="1"/>
  <c r="AE97" i="5" s="1"/>
  <c r="AD96" i="5"/>
  <c r="AC96" i="5"/>
  <c r="AC96" i="5" a="1"/>
  <c r="AB96" i="5" a="1"/>
  <c r="AB96" i="5" s="1"/>
  <c r="AC95" i="5" a="1"/>
  <c r="AC95" i="5" s="1"/>
  <c r="AF95" i="5" s="1"/>
  <c r="AB95" i="5" a="1"/>
  <c r="AB95" i="5" s="1"/>
  <c r="AE95" i="5" s="1"/>
  <c r="AD94" i="5"/>
  <c r="AC94" i="5"/>
  <c r="AC94" i="5" a="1"/>
  <c r="AB94" i="5" a="1"/>
  <c r="AB94" i="5" s="1"/>
  <c r="AC93" i="5" a="1"/>
  <c r="AC93" i="5" s="1"/>
  <c r="AB93" i="5" a="1"/>
  <c r="AB93" i="5" s="1"/>
  <c r="AE93" i="5" s="1"/>
  <c r="AD92" i="5"/>
  <c r="AC92" i="5"/>
  <c r="AC92" i="5" a="1"/>
  <c r="AB92" i="5" a="1"/>
  <c r="AB92" i="5" s="1"/>
  <c r="AC91" i="5" a="1"/>
  <c r="AC91" i="5" s="1"/>
  <c r="AF91" i="5" s="1"/>
  <c r="AB91" i="5" a="1"/>
  <c r="AB91" i="5" s="1"/>
  <c r="AE91" i="5" s="1"/>
  <c r="AD90" i="5"/>
  <c r="AC90" i="5"/>
  <c r="AC90" i="5" a="1"/>
  <c r="AB90" i="5" a="1"/>
  <c r="AB90" i="5" s="1"/>
  <c r="AC89" i="5" a="1"/>
  <c r="AC89" i="5" s="1"/>
  <c r="AB89" i="5" a="1"/>
  <c r="AB89" i="5" s="1"/>
  <c r="AE89" i="5" s="1"/>
  <c r="AD88" i="5"/>
  <c r="AC88" i="5"/>
  <c r="AC88" i="5" a="1"/>
  <c r="AB88" i="5" a="1"/>
  <c r="AB88" i="5" s="1"/>
  <c r="AC87" i="5" a="1"/>
  <c r="AC87" i="5" s="1"/>
  <c r="AF87" i="5" s="1"/>
  <c r="AB87" i="5" a="1"/>
  <c r="AB87" i="5" s="1"/>
  <c r="AE87" i="5" s="1"/>
  <c r="AD86" i="5"/>
  <c r="AC86" i="5"/>
  <c r="AC86" i="5" a="1"/>
  <c r="AB86" i="5" a="1"/>
  <c r="AB86" i="5" s="1"/>
  <c r="AC85" i="5" a="1"/>
  <c r="AC85" i="5" s="1"/>
  <c r="AB85" i="5" a="1"/>
  <c r="AB85" i="5" s="1"/>
  <c r="AE85" i="5" s="1"/>
  <c r="AD84" i="5"/>
  <c r="AC84" i="5"/>
  <c r="AC84" i="5" a="1"/>
  <c r="AB84" i="5" a="1"/>
  <c r="AB84" i="5" s="1"/>
  <c r="AC83" i="5" a="1"/>
  <c r="AC83" i="5" s="1"/>
  <c r="AF83" i="5" s="1"/>
  <c r="AB83" i="5" a="1"/>
  <c r="AB83" i="5" s="1"/>
  <c r="AE83" i="5" s="1"/>
  <c r="AD82" i="5"/>
  <c r="AC82" i="5"/>
  <c r="AC82" i="5" a="1"/>
  <c r="AB82" i="5" a="1"/>
  <c r="AB82" i="5" s="1"/>
  <c r="AC81" i="5" a="1"/>
  <c r="AC81" i="5" s="1"/>
  <c r="AB81" i="5" a="1"/>
  <c r="AB81" i="5" s="1"/>
  <c r="AE81" i="5" s="1"/>
  <c r="AD80" i="5"/>
  <c r="AC80" i="5"/>
  <c r="AC80" i="5" a="1"/>
  <c r="AB80" i="5" a="1"/>
  <c r="AB80" i="5" s="1"/>
  <c r="AC79" i="5" a="1"/>
  <c r="AC79" i="5" s="1"/>
  <c r="AF79" i="5" s="1"/>
  <c r="AB79" i="5" a="1"/>
  <c r="AB79" i="5" s="1"/>
  <c r="AE79" i="5" s="1"/>
  <c r="AD78" i="5"/>
  <c r="AC78" i="5"/>
  <c r="AC78" i="5" a="1"/>
  <c r="AB78" i="5" a="1"/>
  <c r="AB78" i="5" s="1"/>
  <c r="AC77" i="5" a="1"/>
  <c r="AC77" i="5" s="1"/>
  <c r="AB77" i="5" a="1"/>
  <c r="AB77" i="5" s="1"/>
  <c r="AE77" i="5" s="1"/>
  <c r="AD76" i="5"/>
  <c r="AC76" i="5"/>
  <c r="AC76" i="5" a="1"/>
  <c r="AB76" i="5" a="1"/>
  <c r="AB76" i="5" s="1"/>
  <c r="AC75" i="5" a="1"/>
  <c r="AC75" i="5" s="1"/>
  <c r="AF75" i="5" s="1"/>
  <c r="AB75" i="5" a="1"/>
  <c r="AB75" i="5" s="1"/>
  <c r="AE75" i="5" s="1"/>
  <c r="AD74" i="5"/>
  <c r="AC74" i="5"/>
  <c r="AC74" i="5" a="1"/>
  <c r="AB74" i="5" a="1"/>
  <c r="AB74" i="5" s="1"/>
  <c r="AC73" i="5" a="1"/>
  <c r="AC73" i="5" s="1"/>
  <c r="AB73" i="5" a="1"/>
  <c r="AB73" i="5" s="1"/>
  <c r="AE73" i="5" s="1"/>
  <c r="AD72" i="5"/>
  <c r="AC72" i="5"/>
  <c r="AC72" i="5" a="1"/>
  <c r="AB72" i="5" a="1"/>
  <c r="AB72" i="5" s="1"/>
  <c r="AC71" i="5" a="1"/>
  <c r="AC71" i="5" s="1"/>
  <c r="AF71" i="5" s="1"/>
  <c r="AB71" i="5" a="1"/>
  <c r="AB71" i="5" s="1"/>
  <c r="AE71" i="5" s="1"/>
  <c r="AD70" i="5"/>
  <c r="AC70" i="5"/>
  <c r="AC70" i="5" a="1"/>
  <c r="AB70" i="5" a="1"/>
  <c r="AB70" i="5" s="1"/>
  <c r="AC69" i="5" a="1"/>
  <c r="AC69" i="5" s="1"/>
  <c r="AB69" i="5" a="1"/>
  <c r="AB69" i="5" s="1"/>
  <c r="AE69" i="5" s="1"/>
  <c r="AD68" i="5"/>
  <c r="AC68" i="5"/>
  <c r="AC68" i="5" a="1"/>
  <c r="AB68" i="5" a="1"/>
  <c r="AB68" i="5" s="1"/>
  <c r="AC67" i="5" a="1"/>
  <c r="AC67" i="5" s="1"/>
  <c r="AF67" i="5" s="1"/>
  <c r="AB67" i="5" a="1"/>
  <c r="AB67" i="5" s="1"/>
  <c r="AE67" i="5" s="1"/>
  <c r="AD66" i="5"/>
  <c r="AC66" i="5"/>
  <c r="AC66" i="5" a="1"/>
  <c r="AB66" i="5" a="1"/>
  <c r="AB66" i="5" s="1"/>
  <c r="AC65" i="5" a="1"/>
  <c r="AC65" i="5" s="1"/>
  <c r="AB65" i="5" a="1"/>
  <c r="AB65" i="5" s="1"/>
  <c r="AE65" i="5" s="1"/>
  <c r="AD64" i="5"/>
  <c r="AC64" i="5"/>
  <c r="AC64" i="5" a="1"/>
  <c r="AB64" i="5" a="1"/>
  <c r="AB64" i="5" s="1"/>
  <c r="AC63" i="5" a="1"/>
  <c r="AC63" i="5" s="1"/>
  <c r="AF63" i="5" s="1"/>
  <c r="AB63" i="5" a="1"/>
  <c r="AB63" i="5" s="1"/>
  <c r="AE63" i="5" s="1"/>
  <c r="AC62" i="5" a="1"/>
  <c r="AC62" i="5" s="1"/>
  <c r="AB62" i="5"/>
  <c r="AB62" i="5" a="1"/>
  <c r="AC61" i="5" a="1"/>
  <c r="AC61" i="5" s="1"/>
  <c r="AB61" i="5"/>
  <c r="AD61" i="5" s="1"/>
  <c r="AB61" i="5" a="1"/>
  <c r="AE60" i="5"/>
  <c r="AC60" i="5" a="1"/>
  <c r="AC60" i="5" s="1"/>
  <c r="AB60" i="5"/>
  <c r="AD60" i="5" s="1"/>
  <c r="AB60" i="5" a="1"/>
  <c r="AC59" i="5" a="1"/>
  <c r="AC59" i="5" s="1"/>
  <c r="AF59" i="5" s="1"/>
  <c r="AB59" i="5"/>
  <c r="AB59" i="5" a="1"/>
  <c r="AE58" i="5"/>
  <c r="AC58" i="5" a="1"/>
  <c r="AC58" i="5" s="1"/>
  <c r="AF58" i="5" s="1"/>
  <c r="AB58" i="5"/>
  <c r="AB58" i="5" a="1"/>
  <c r="AC57" i="5" a="1"/>
  <c r="AC57" i="5" s="1"/>
  <c r="AB57" i="5"/>
  <c r="AD57" i="5" s="1"/>
  <c r="AB57" i="5" a="1"/>
  <c r="AE56" i="5"/>
  <c r="AC56" i="5" a="1"/>
  <c r="AC56" i="5" s="1"/>
  <c r="AB56" i="5"/>
  <c r="AD56" i="5" s="1"/>
  <c r="AB56" i="5" a="1"/>
  <c r="AE55" i="5"/>
  <c r="AC55" i="5" a="1"/>
  <c r="AC55" i="5" s="1"/>
  <c r="AF55" i="5" s="1"/>
  <c r="AB55" i="5"/>
  <c r="AD55" i="5" s="1"/>
  <c r="AG55" i="5" s="1"/>
  <c r="AB55" i="5" a="1"/>
  <c r="AC54" i="5" a="1"/>
  <c r="AC54" i="5" s="1"/>
  <c r="AF54" i="5" s="1"/>
  <c r="AB54" i="5"/>
  <c r="AB54" i="5" a="1"/>
  <c r="AE53" i="5"/>
  <c r="AC53" i="5" a="1"/>
  <c r="AC53" i="5" s="1"/>
  <c r="AF53" i="5" s="1"/>
  <c r="AB53" i="5"/>
  <c r="AB53" i="5" a="1"/>
  <c r="AC52" i="5" a="1"/>
  <c r="AC52" i="5" s="1"/>
  <c r="AB52" i="5"/>
  <c r="AD52" i="5" s="1"/>
  <c r="AB52" i="5" a="1"/>
  <c r="AE51" i="5"/>
  <c r="AC51" i="5" a="1"/>
  <c r="AC51" i="5" s="1"/>
  <c r="AB51" i="5"/>
  <c r="AD51" i="5" s="1"/>
  <c r="AB51" i="5" a="1"/>
  <c r="AC50" i="5" a="1"/>
  <c r="AC50" i="5" s="1"/>
  <c r="AF50" i="5" s="1"/>
  <c r="AB50" i="5"/>
  <c r="AB50" i="5" a="1"/>
  <c r="AC49" i="5" a="1"/>
  <c r="AC49" i="5" s="1"/>
  <c r="AB49" i="5"/>
  <c r="AD49" i="5" s="1"/>
  <c r="AB49" i="5" a="1"/>
  <c r="AC48" i="5" a="1"/>
  <c r="AC48" i="5" s="1"/>
  <c r="AB48" i="5"/>
  <c r="AB48" i="5" a="1"/>
  <c r="AC47" i="5" a="1"/>
  <c r="AC47" i="5" s="1"/>
  <c r="AB47" i="5"/>
  <c r="AD47" i="5" s="1"/>
  <c r="AB47" i="5" a="1"/>
  <c r="AC46" i="5" a="1"/>
  <c r="AC46" i="5" s="1"/>
  <c r="AF46" i="5" s="1"/>
  <c r="AB46" i="5"/>
  <c r="AB46" i="5" a="1"/>
  <c r="AC45" i="5" a="1"/>
  <c r="AC45" i="5" s="1"/>
  <c r="AB45" i="5"/>
  <c r="AD45" i="5" s="1"/>
  <c r="AB45" i="5" a="1"/>
  <c r="AC44" i="5" a="1"/>
  <c r="AC44" i="5" s="1"/>
  <c r="AB44" i="5"/>
  <c r="AB44" i="5" a="1"/>
  <c r="AE43" i="5"/>
  <c r="AC43" i="5" a="1"/>
  <c r="AC43" i="5" s="1"/>
  <c r="AF43" i="5" s="1"/>
  <c r="AB43" i="5"/>
  <c r="AB43" i="5" a="1"/>
  <c r="AE42" i="5"/>
  <c r="AC42" i="5" a="1"/>
  <c r="AC42" i="5" s="1"/>
  <c r="AF42" i="5" s="1"/>
  <c r="AB42" i="5"/>
  <c r="AB42" i="5" a="1"/>
  <c r="AE41" i="5"/>
  <c r="AC41" i="5" a="1"/>
  <c r="AC41" i="5" s="1"/>
  <c r="AF41" i="5" s="1"/>
  <c r="AB41" i="5"/>
  <c r="AB41" i="5" a="1"/>
  <c r="AE40" i="5"/>
  <c r="AC40" i="5" a="1"/>
  <c r="AC40" i="5" s="1"/>
  <c r="AF40" i="5" s="1"/>
  <c r="AB40" i="5"/>
  <c r="AB40" i="5" a="1"/>
  <c r="AC39" i="5" a="1"/>
  <c r="AC39" i="5" s="1"/>
  <c r="AB39" i="5"/>
  <c r="AD39" i="5" s="1"/>
  <c r="AB39" i="5" a="1"/>
  <c r="AC38" i="5" a="1"/>
  <c r="AC38" i="5" s="1"/>
  <c r="AF38" i="5" s="1"/>
  <c r="AB38" i="5"/>
  <c r="AB38" i="5" a="1"/>
  <c r="AC37" i="5" a="1"/>
  <c r="AC37" i="5" s="1"/>
  <c r="AB37" i="5"/>
  <c r="AD37" i="5" s="1"/>
  <c r="AB37" i="5" a="1"/>
  <c r="AE36" i="5"/>
  <c r="AC36" i="5" a="1"/>
  <c r="AC36" i="5" s="1"/>
  <c r="AB36" i="5"/>
  <c r="AD36" i="5" s="1"/>
  <c r="AB36" i="5" a="1"/>
  <c r="AE35" i="5"/>
  <c r="AC35" i="5" a="1"/>
  <c r="AC35" i="5" s="1"/>
  <c r="AF35" i="5" s="1"/>
  <c r="AB35" i="5"/>
  <c r="AD35" i="5" s="1"/>
  <c r="AG35" i="5" s="1"/>
  <c r="AB35" i="5" a="1"/>
  <c r="AC34" i="5" a="1"/>
  <c r="AC34" i="5" s="1"/>
  <c r="AF34" i="5" s="1"/>
  <c r="AB34" i="5"/>
  <c r="AB34" i="5" a="1"/>
  <c r="AC33" i="5" a="1"/>
  <c r="AC33" i="5" s="1"/>
  <c r="AB33" i="5"/>
  <c r="AD33" i="5" s="1"/>
  <c r="AB33" i="5" a="1"/>
  <c r="AE32" i="5"/>
  <c r="AC32" i="5" a="1"/>
  <c r="AC32" i="5" s="1"/>
  <c r="AB32" i="5"/>
  <c r="AD32" i="5" s="1"/>
  <c r="AB32" i="5" a="1"/>
  <c r="AE31" i="5"/>
  <c r="AC31" i="5" a="1"/>
  <c r="AC31" i="5" s="1"/>
  <c r="AF31" i="5" s="1"/>
  <c r="AB31" i="5"/>
  <c r="AD31" i="5" s="1"/>
  <c r="AG31" i="5" s="1"/>
  <c r="AB31" i="5" a="1"/>
  <c r="AE30" i="5"/>
  <c r="AC30" i="5" a="1"/>
  <c r="AC30" i="5" s="1"/>
  <c r="AF30" i="5" s="1"/>
  <c r="AB30" i="5"/>
  <c r="AD30" i="5" s="1"/>
  <c r="AG30" i="5" s="1"/>
  <c r="AB30" i="5" a="1"/>
  <c r="AC29" i="5" a="1"/>
  <c r="AC29" i="5" s="1"/>
  <c r="AF29" i="5" s="1"/>
  <c r="AB29" i="5"/>
  <c r="AB29" i="5" a="1"/>
  <c r="AE28" i="5"/>
  <c r="AC28" i="5" a="1"/>
  <c r="AC28" i="5" s="1"/>
  <c r="AF28" i="5" s="1"/>
  <c r="AB28" i="5"/>
  <c r="AB28" i="5" a="1"/>
  <c r="AE27" i="5"/>
  <c r="AC27" i="5" a="1"/>
  <c r="AC27" i="5" s="1"/>
  <c r="AF27" i="5" s="1"/>
  <c r="AB27" i="5"/>
  <c r="AB27" i="5" a="1"/>
  <c r="AC26" i="5" a="1"/>
  <c r="AC26" i="5" s="1"/>
  <c r="AB26" i="5"/>
  <c r="AD26" i="5" s="1"/>
  <c r="AB26" i="5" a="1"/>
  <c r="AE25" i="5"/>
  <c r="AC25" i="5" a="1"/>
  <c r="AC25" i="5" s="1"/>
  <c r="AB25" i="5"/>
  <c r="AD25" i="5" s="1"/>
  <c r="AB25" i="5" a="1"/>
  <c r="AE24" i="5"/>
  <c r="AC24" i="5" a="1"/>
  <c r="AC24" i="5" s="1"/>
  <c r="AF24" i="5" s="1"/>
  <c r="AB24" i="5"/>
  <c r="AD24" i="5" s="1"/>
  <c r="AG24" i="5" s="1"/>
  <c r="AB24" i="5" a="1"/>
  <c r="AC23" i="5" a="1"/>
  <c r="AC23" i="5" s="1"/>
  <c r="AF23" i="5" s="1"/>
  <c r="AB23" i="5"/>
  <c r="AB23" i="5" a="1"/>
  <c r="AC22" i="5" a="1"/>
  <c r="AC22" i="5" s="1"/>
  <c r="AB22" i="5"/>
  <c r="AD22" i="5" s="1"/>
  <c r="AB22" i="5" a="1"/>
  <c r="AE21" i="5"/>
  <c r="AC21" i="5" a="1"/>
  <c r="AC21" i="5" s="1"/>
  <c r="AB21" i="5"/>
  <c r="AD21" i="5" s="1"/>
  <c r="AB21" i="5" a="1"/>
  <c r="AE20" i="5"/>
  <c r="AC20" i="5" a="1"/>
  <c r="AC20" i="5" s="1"/>
  <c r="AF20" i="5" s="1"/>
  <c r="AB20" i="5"/>
  <c r="AD20" i="5" s="1"/>
  <c r="AG20" i="5" s="1"/>
  <c r="AB20" i="5" a="1"/>
  <c r="AC19" i="5" a="1"/>
  <c r="AC19" i="5" s="1"/>
  <c r="AF19" i="5" s="1"/>
  <c r="AB19" i="5"/>
  <c r="AB19" i="5" a="1"/>
  <c r="AC18" i="5" a="1"/>
  <c r="AC18" i="5" s="1"/>
  <c r="AB18" i="5"/>
  <c r="AD18" i="5" s="1"/>
  <c r="AB18" i="5" a="1"/>
  <c r="AE17" i="5"/>
  <c r="AC17" i="5" a="1"/>
  <c r="AC17" i="5" s="1"/>
  <c r="AB17" i="5"/>
  <c r="AD17" i="5" s="1"/>
  <c r="AB17" i="5" a="1"/>
  <c r="AC16" i="5" a="1"/>
  <c r="AC16" i="5" s="1"/>
  <c r="AF16" i="5" s="1"/>
  <c r="AB16" i="5"/>
  <c r="AB16" i="5" a="1"/>
  <c r="AC15" i="5" a="1"/>
  <c r="AC15" i="5" s="1"/>
  <c r="AB15" i="5"/>
  <c r="AD15" i="5" s="1"/>
  <c r="AB15" i="5" a="1"/>
  <c r="AE14" i="5"/>
  <c r="AC14" i="5" a="1"/>
  <c r="AC14" i="5" s="1"/>
  <c r="AB14" i="5"/>
  <c r="AD14" i="5" s="1"/>
  <c r="AB14" i="5" a="1"/>
  <c r="AE13" i="5"/>
  <c r="AC13" i="5" a="1"/>
  <c r="AC13" i="5" s="1"/>
  <c r="AF13" i="5" s="1"/>
  <c r="AB13" i="5"/>
  <c r="AD13" i="5" s="1"/>
  <c r="AG13" i="5" s="1"/>
  <c r="AB13" i="5" a="1"/>
  <c r="AE12" i="5"/>
  <c r="AC12" i="5" a="1"/>
  <c r="AC12" i="5" s="1"/>
  <c r="AF12" i="5" s="1"/>
  <c r="AB12" i="5"/>
  <c r="AD12" i="5" s="1"/>
  <c r="AG12" i="5" s="1"/>
  <c r="AB12" i="5" a="1"/>
  <c r="AC11" i="5" a="1"/>
  <c r="AC11" i="5" s="1"/>
  <c r="AF11" i="5" s="1"/>
  <c r="AB11" i="5"/>
  <c r="AB11" i="5" a="1"/>
  <c r="AE10" i="5"/>
  <c r="AC10" i="5" a="1"/>
  <c r="AC10" i="5" s="1"/>
  <c r="AF10" i="5" s="1"/>
  <c r="AB10" i="5"/>
  <c r="AB10" i="5" a="1"/>
  <c r="AE9" i="5"/>
  <c r="AC9" i="5" a="1"/>
  <c r="AC9" i="5" s="1"/>
  <c r="AF9" i="5" s="1"/>
  <c r="AB9" i="5"/>
  <c r="AB9" i="5" a="1"/>
  <c r="AC8" i="5" a="1"/>
  <c r="AC8" i="5" s="1"/>
  <c r="AB8" i="5"/>
  <c r="AD8" i="5" s="1"/>
  <c r="AB8" i="5" a="1"/>
  <c r="AC7" i="5" a="1"/>
  <c r="AC7" i="5" s="1"/>
  <c r="AB7" i="5"/>
  <c r="AB7" i="5" a="1"/>
  <c r="AC6" i="5" a="1"/>
  <c r="AC6" i="5" s="1"/>
  <c r="AB6" i="5"/>
  <c r="AD6" i="5" s="1"/>
  <c r="AB6" i="5" a="1"/>
  <c r="AE5" i="5"/>
  <c r="AC5" i="5" a="1"/>
  <c r="AC5" i="5" s="1"/>
  <c r="AB5" i="5"/>
  <c r="AD5" i="5" s="1"/>
  <c r="AB5" i="5" a="1"/>
  <c r="AE4" i="5"/>
  <c r="AC4" i="5" a="1"/>
  <c r="AC4" i="5" s="1"/>
  <c r="AF4" i="5" s="1"/>
  <c r="AB4" i="5"/>
  <c r="AD4" i="5" s="1"/>
  <c r="AG4" i="5" s="1"/>
  <c r="AB4" i="5" a="1"/>
  <c r="AC3" i="5" a="1"/>
  <c r="AC3" i="5" s="1"/>
  <c r="AF3" i="5" s="1"/>
  <c r="AB3" i="5"/>
  <c r="AB3" i="5" a="1"/>
  <c r="AG2" i="4"/>
  <c r="AF2" i="4"/>
  <c r="AE2" i="4"/>
  <c r="AD2" i="4"/>
  <c r="AC2" i="4" a="1"/>
  <c r="AC2" i="4" s="1"/>
  <c r="AB2" i="4" a="1"/>
  <c r="AB2" i="4" s="1"/>
  <c r="AC520" i="4" a="1"/>
  <c r="AC520" i="4" s="1"/>
  <c r="AF520" i="4" s="1"/>
  <c r="AB520" i="4" a="1"/>
  <c r="AB520" i="4" s="1"/>
  <c r="AE520" i="4" s="1"/>
  <c r="AD519" i="4"/>
  <c r="AC519" i="4" a="1"/>
  <c r="AC519" i="4" s="1"/>
  <c r="AF519" i="4" s="1"/>
  <c r="AB519" i="4" a="1"/>
  <c r="AB519" i="4" s="1"/>
  <c r="AE519" i="4" s="1"/>
  <c r="AF518" i="4"/>
  <c r="AD518" i="4"/>
  <c r="AC518" i="4" a="1"/>
  <c r="AC518" i="4" s="1"/>
  <c r="AB518" i="4" a="1"/>
  <c r="AB518" i="4" s="1"/>
  <c r="AE518" i="4" s="1"/>
  <c r="AD517" i="4"/>
  <c r="AG517" i="4" s="1"/>
  <c r="AC517" i="4" a="1"/>
  <c r="AC517" i="4" s="1"/>
  <c r="AF517" i="4" s="1"/>
  <c r="AB517" i="4" a="1"/>
  <c r="AB517" i="4" s="1"/>
  <c r="AE517" i="4" s="1"/>
  <c r="AD516" i="4"/>
  <c r="AC516" i="4" a="1"/>
  <c r="AC516" i="4" s="1"/>
  <c r="AF516" i="4" s="1"/>
  <c r="AB516" i="4" a="1"/>
  <c r="AB516" i="4" s="1"/>
  <c r="AE516" i="4" s="1"/>
  <c r="AD515" i="4"/>
  <c r="AG515" i="4" s="1"/>
  <c r="AC515" i="4" a="1"/>
  <c r="AC515" i="4" s="1"/>
  <c r="AF515" i="4" s="1"/>
  <c r="AB515" i="4" a="1"/>
  <c r="AB515" i="4" s="1"/>
  <c r="AE515" i="4" s="1"/>
  <c r="AD514" i="4"/>
  <c r="AC514" i="4" a="1"/>
  <c r="AC514" i="4" s="1"/>
  <c r="AF514" i="4" s="1"/>
  <c r="AB514" i="4" a="1"/>
  <c r="AB514" i="4" s="1"/>
  <c r="AE514" i="4" s="1"/>
  <c r="AD513" i="4"/>
  <c r="AC513" i="4" a="1"/>
  <c r="AC513" i="4" s="1"/>
  <c r="AF513" i="4" s="1"/>
  <c r="AB513" i="4" a="1"/>
  <c r="AB513" i="4" s="1"/>
  <c r="AE513" i="4" s="1"/>
  <c r="AD512" i="4"/>
  <c r="AC512" i="4" a="1"/>
  <c r="AC512" i="4" s="1"/>
  <c r="AF512" i="4" s="1"/>
  <c r="AB512" i="4" a="1"/>
  <c r="AB512" i="4" s="1"/>
  <c r="AE512" i="4" s="1"/>
  <c r="AD511" i="4"/>
  <c r="AG511" i="4" s="1"/>
  <c r="AC511" i="4" a="1"/>
  <c r="AC511" i="4" s="1"/>
  <c r="AF511" i="4" s="1"/>
  <c r="AB511" i="4" a="1"/>
  <c r="AB511" i="4" s="1"/>
  <c r="AE511" i="4" s="1"/>
  <c r="AD510" i="4"/>
  <c r="AC510" i="4" a="1"/>
  <c r="AC510" i="4" s="1"/>
  <c r="AF510" i="4" s="1"/>
  <c r="AB510" i="4" a="1"/>
  <c r="AB510" i="4" s="1"/>
  <c r="AE510" i="4" s="1"/>
  <c r="AD509" i="4"/>
  <c r="AC509" i="4" a="1"/>
  <c r="AC509" i="4" s="1"/>
  <c r="AF509" i="4" s="1"/>
  <c r="AB509" i="4" a="1"/>
  <c r="AB509" i="4" s="1"/>
  <c r="AE509" i="4" s="1"/>
  <c r="AD508" i="4"/>
  <c r="AC508" i="4" a="1"/>
  <c r="AC508" i="4" s="1"/>
  <c r="AF508" i="4" s="1"/>
  <c r="AB508" i="4" a="1"/>
  <c r="AB508" i="4" s="1"/>
  <c r="AE508" i="4" s="1"/>
  <c r="AD507" i="4"/>
  <c r="AG507" i="4" s="1"/>
  <c r="AC507" i="4" a="1"/>
  <c r="AC507" i="4" s="1"/>
  <c r="AF507" i="4" s="1"/>
  <c r="AB507" i="4" a="1"/>
  <c r="AB507" i="4" s="1"/>
  <c r="AE507" i="4" s="1"/>
  <c r="AD506" i="4"/>
  <c r="AC506" i="4" a="1"/>
  <c r="AC506" i="4" s="1"/>
  <c r="AF506" i="4" s="1"/>
  <c r="AB506" i="4" a="1"/>
  <c r="AB506" i="4" s="1"/>
  <c r="AE506" i="4" s="1"/>
  <c r="AC505" i="4" a="1"/>
  <c r="AC505" i="4" s="1"/>
  <c r="AF505" i="4" s="1"/>
  <c r="AB505" i="4" a="1"/>
  <c r="AB505" i="4" s="1"/>
  <c r="AC504" i="4" a="1"/>
  <c r="AC504" i="4" s="1"/>
  <c r="AF504" i="4" s="1"/>
  <c r="AB504" i="4" a="1"/>
  <c r="AB504" i="4" s="1"/>
  <c r="AD503" i="4"/>
  <c r="AC503" i="4" a="1"/>
  <c r="AC503" i="4" s="1"/>
  <c r="AF503" i="4" s="1"/>
  <c r="AB503" i="4" a="1"/>
  <c r="AB503" i="4" s="1"/>
  <c r="AC502" i="4" a="1"/>
  <c r="AC502" i="4" s="1"/>
  <c r="AB502" i="4" a="1"/>
  <c r="AB502" i="4" s="1"/>
  <c r="AC501" i="4" a="1"/>
  <c r="AC501" i="4" s="1"/>
  <c r="AB501" i="4" a="1"/>
  <c r="AB501" i="4" s="1"/>
  <c r="AC500" i="4" a="1"/>
  <c r="AC500" i="4" s="1"/>
  <c r="AB500" i="4" a="1"/>
  <c r="AB500" i="4" s="1"/>
  <c r="AD499" i="4"/>
  <c r="AC499" i="4" a="1"/>
  <c r="AC499" i="4" s="1"/>
  <c r="AB499" i="4" a="1"/>
  <c r="AB499" i="4" s="1"/>
  <c r="AC498" i="4" a="1"/>
  <c r="AC498" i="4" s="1"/>
  <c r="AB498" i="4" a="1"/>
  <c r="AB498" i="4" s="1"/>
  <c r="AC497" i="4" a="1"/>
  <c r="AC497" i="4" s="1"/>
  <c r="AB497" i="4" a="1"/>
  <c r="AB497" i="4" s="1"/>
  <c r="AC496" i="4" a="1"/>
  <c r="AC496" i="4" s="1"/>
  <c r="AB496" i="4" a="1"/>
  <c r="AB496" i="4" s="1"/>
  <c r="AD495" i="4"/>
  <c r="AC495" i="4" a="1"/>
  <c r="AC495" i="4" s="1"/>
  <c r="AB495" i="4" a="1"/>
  <c r="AB495" i="4" s="1"/>
  <c r="AC494" i="4" a="1"/>
  <c r="AC494" i="4" s="1"/>
  <c r="AB494" i="4" a="1"/>
  <c r="AB494" i="4" s="1"/>
  <c r="AC493" i="4" a="1"/>
  <c r="AC493" i="4" s="1"/>
  <c r="AB493" i="4" a="1"/>
  <c r="AB493" i="4" s="1"/>
  <c r="AC492" i="4" a="1"/>
  <c r="AC492" i="4" s="1"/>
  <c r="AB492" i="4" a="1"/>
  <c r="AB492" i="4" s="1"/>
  <c r="AD491" i="4"/>
  <c r="AC491" i="4" a="1"/>
  <c r="AC491" i="4" s="1"/>
  <c r="AB491" i="4" a="1"/>
  <c r="AB491" i="4" s="1"/>
  <c r="AC490" i="4" a="1"/>
  <c r="AC490" i="4" s="1"/>
  <c r="AB490" i="4" a="1"/>
  <c r="AB490" i="4" s="1"/>
  <c r="AC489" i="4" a="1"/>
  <c r="AC489" i="4" s="1"/>
  <c r="AB489" i="4" a="1"/>
  <c r="AB489" i="4" s="1"/>
  <c r="AC488" i="4" a="1"/>
  <c r="AC488" i="4" s="1"/>
  <c r="AB488" i="4" a="1"/>
  <c r="AB488" i="4" s="1"/>
  <c r="AD487" i="4"/>
  <c r="AC487" i="4" a="1"/>
  <c r="AC487" i="4" s="1"/>
  <c r="AB487" i="4" a="1"/>
  <c r="AB487" i="4" s="1"/>
  <c r="AC486" i="4" a="1"/>
  <c r="AC486" i="4" s="1"/>
  <c r="AB486" i="4" a="1"/>
  <c r="AB486" i="4" s="1"/>
  <c r="AC485" i="4" a="1"/>
  <c r="AC485" i="4" s="1"/>
  <c r="AB485" i="4" a="1"/>
  <c r="AB485" i="4" s="1"/>
  <c r="AC484" i="4" a="1"/>
  <c r="AC484" i="4" s="1"/>
  <c r="AB484" i="4" a="1"/>
  <c r="AB484" i="4" s="1"/>
  <c r="AD483" i="4"/>
  <c r="AC483" i="4" a="1"/>
  <c r="AC483" i="4" s="1"/>
  <c r="AB483" i="4" a="1"/>
  <c r="AB483" i="4" s="1"/>
  <c r="AC482" i="4" a="1"/>
  <c r="AC482" i="4" s="1"/>
  <c r="AB482" i="4" a="1"/>
  <c r="AB482" i="4" s="1"/>
  <c r="AC481" i="4" a="1"/>
  <c r="AC481" i="4" s="1"/>
  <c r="AB481" i="4" a="1"/>
  <c r="AB481" i="4" s="1"/>
  <c r="AC480" i="4" a="1"/>
  <c r="AC480" i="4" s="1"/>
  <c r="AB480" i="4" a="1"/>
  <c r="AB480" i="4" s="1"/>
  <c r="AD479" i="4"/>
  <c r="AC479" i="4" a="1"/>
  <c r="AC479" i="4" s="1"/>
  <c r="AB479" i="4" a="1"/>
  <c r="AB479" i="4" s="1"/>
  <c r="AC478" i="4"/>
  <c r="AF478" i="4" s="1"/>
  <c r="AC478" i="4" a="1"/>
  <c r="AB478" i="4" a="1"/>
  <c r="AB478" i="4" s="1"/>
  <c r="AE478" i="4" s="1"/>
  <c r="AF477" i="4"/>
  <c r="AC477" i="4"/>
  <c r="AC477" i="4" a="1"/>
  <c r="AB477" i="4" a="1"/>
  <c r="AB477" i="4" s="1"/>
  <c r="AC476" i="4"/>
  <c r="AF476" i="4" s="1"/>
  <c r="AC476" i="4" a="1"/>
  <c r="AB476" i="4" a="1"/>
  <c r="AB476" i="4" s="1"/>
  <c r="AD476" i="4" s="1"/>
  <c r="AC475" i="4"/>
  <c r="AC475" i="4" a="1"/>
  <c r="AB475" i="4" a="1"/>
  <c r="AB475" i="4" s="1"/>
  <c r="AC474" i="4"/>
  <c r="AC474" i="4" a="1"/>
  <c r="AB474" i="4" a="1"/>
  <c r="AB474" i="4" s="1"/>
  <c r="AF473" i="4"/>
  <c r="AC473" i="4"/>
  <c r="AC473" i="4" a="1"/>
  <c r="AB473" i="4" a="1"/>
  <c r="AB473" i="4" s="1"/>
  <c r="AC472" i="4"/>
  <c r="AC472" i="4" a="1"/>
  <c r="AB472" i="4" a="1"/>
  <c r="AB472" i="4" s="1"/>
  <c r="AC471" i="4"/>
  <c r="AC471" i="4" a="1"/>
  <c r="AB471" i="4" a="1"/>
  <c r="AB471" i="4" s="1"/>
  <c r="AC470" i="4"/>
  <c r="AC470" i="4" a="1"/>
  <c r="AB470" i="4" a="1"/>
  <c r="AB470" i="4" s="1"/>
  <c r="AF469" i="4"/>
  <c r="AC469" i="4"/>
  <c r="AC469" i="4" a="1"/>
  <c r="AB469" i="4" a="1"/>
  <c r="AB469" i="4" s="1"/>
  <c r="AC468" i="4"/>
  <c r="AF468" i="4" s="1"/>
  <c r="AC468" i="4" a="1"/>
  <c r="AB468" i="4" a="1"/>
  <c r="AB468" i="4" s="1"/>
  <c r="AD468" i="4" s="1"/>
  <c r="AC467" i="4"/>
  <c r="AC467" i="4" a="1"/>
  <c r="AB467" i="4" a="1"/>
  <c r="AB467" i="4" s="1"/>
  <c r="AC466" i="4"/>
  <c r="AC466" i="4" a="1"/>
  <c r="AB466" i="4" a="1"/>
  <c r="AB466" i="4" s="1"/>
  <c r="AF465" i="4"/>
  <c r="AC465" i="4"/>
  <c r="AC465" i="4" a="1"/>
  <c r="AB465" i="4" a="1"/>
  <c r="AB465" i="4" s="1"/>
  <c r="AC464" i="4"/>
  <c r="AC464" i="4" a="1"/>
  <c r="AB464" i="4" a="1"/>
  <c r="AB464" i="4" s="1"/>
  <c r="AC463" i="4"/>
  <c r="AC463" i="4" a="1"/>
  <c r="AB463" i="4" a="1"/>
  <c r="AB463" i="4" s="1"/>
  <c r="AC462" i="4"/>
  <c r="AC462" i="4" a="1"/>
  <c r="AB462" i="4" a="1"/>
  <c r="AB462" i="4" s="1"/>
  <c r="AF461" i="4"/>
  <c r="AC461" i="4"/>
  <c r="AC461" i="4" a="1"/>
  <c r="AB461" i="4" a="1"/>
  <c r="AB461" i="4" s="1"/>
  <c r="AC460" i="4"/>
  <c r="AF460" i="4" s="1"/>
  <c r="AC460" i="4" a="1"/>
  <c r="AB460" i="4" a="1"/>
  <c r="AB460" i="4" s="1"/>
  <c r="AD460" i="4" s="1"/>
  <c r="AC459" i="4"/>
  <c r="AC459" i="4" a="1"/>
  <c r="AB459" i="4" a="1"/>
  <c r="AB459" i="4" s="1"/>
  <c r="AC458" i="4"/>
  <c r="AC458" i="4" a="1"/>
  <c r="AB458" i="4" a="1"/>
  <c r="AB458" i="4" s="1"/>
  <c r="AF457" i="4"/>
  <c r="AC457" i="4"/>
  <c r="AC457" i="4" a="1"/>
  <c r="AB457" i="4" a="1"/>
  <c r="AB457" i="4" s="1"/>
  <c r="AC456" i="4"/>
  <c r="AC456" i="4" a="1"/>
  <c r="AB456" i="4" a="1"/>
  <c r="AB456" i="4" s="1"/>
  <c r="AC455" i="4"/>
  <c r="AC455" i="4" a="1"/>
  <c r="AB455" i="4" a="1"/>
  <c r="AB455" i="4" s="1"/>
  <c r="AC454" i="4"/>
  <c r="AC454" i="4" a="1"/>
  <c r="AB454" i="4" a="1"/>
  <c r="AB454" i="4" s="1"/>
  <c r="AF453" i="4"/>
  <c r="AC453" i="4"/>
  <c r="AC453" i="4" a="1"/>
  <c r="AB453" i="4" a="1"/>
  <c r="AB453" i="4" s="1"/>
  <c r="AC452" i="4"/>
  <c r="AF452" i="4" s="1"/>
  <c r="AC452" i="4" a="1"/>
  <c r="AB452" i="4" a="1"/>
  <c r="AB452" i="4" s="1"/>
  <c r="AD452" i="4" s="1"/>
  <c r="AC451" i="4"/>
  <c r="AC451" i="4" a="1"/>
  <c r="AB451" i="4" a="1"/>
  <c r="AB451" i="4" s="1"/>
  <c r="AC450" i="4"/>
  <c r="AC450" i="4" a="1"/>
  <c r="AB450" i="4" a="1"/>
  <c r="AB450" i="4" s="1"/>
  <c r="AF449" i="4"/>
  <c r="AC449" i="4"/>
  <c r="AC449" i="4" a="1"/>
  <c r="AB449" i="4" a="1"/>
  <c r="AB449" i="4" s="1"/>
  <c r="AC448" i="4"/>
  <c r="AF448" i="4" s="1"/>
  <c r="AC448" i="4" a="1"/>
  <c r="AB448" i="4" a="1"/>
  <c r="AB448" i="4" s="1"/>
  <c r="AC447" i="4" a="1"/>
  <c r="AC447" i="4" s="1"/>
  <c r="AB447" i="4" a="1"/>
  <c r="AB447" i="4" s="1"/>
  <c r="AC446" i="4"/>
  <c r="AC446" i="4" a="1"/>
  <c r="AB446" i="4" a="1"/>
  <c r="AB446" i="4" s="1"/>
  <c r="AD446" i="4" s="1"/>
  <c r="AC445" i="4" a="1"/>
  <c r="AC445" i="4" s="1"/>
  <c r="AB445" i="4" a="1"/>
  <c r="AB445" i="4" s="1"/>
  <c r="AC444" i="4"/>
  <c r="AF444" i="4" s="1"/>
  <c r="AC444" i="4" a="1"/>
  <c r="AB444" i="4" a="1"/>
  <c r="AB444" i="4" s="1"/>
  <c r="AC443" i="4" a="1"/>
  <c r="AC443" i="4" s="1"/>
  <c r="AB443" i="4" a="1"/>
  <c r="AB443" i="4" s="1"/>
  <c r="AC442" i="4"/>
  <c r="AC442" i="4" a="1"/>
  <c r="AB442" i="4" a="1"/>
  <c r="AB442" i="4" s="1"/>
  <c r="AD442" i="4" s="1"/>
  <c r="AC441" i="4" a="1"/>
  <c r="AC441" i="4" s="1"/>
  <c r="AB441" i="4" a="1"/>
  <c r="AB441" i="4" s="1"/>
  <c r="AC440" i="4"/>
  <c r="AF440" i="4" s="1"/>
  <c r="AC440" i="4" a="1"/>
  <c r="AB440" i="4" a="1"/>
  <c r="AB440" i="4" s="1"/>
  <c r="AC439" i="4" a="1"/>
  <c r="AC439" i="4" s="1"/>
  <c r="AB439" i="4" a="1"/>
  <c r="AB439" i="4" s="1"/>
  <c r="AC438" i="4"/>
  <c r="AC438" i="4" a="1"/>
  <c r="AB438" i="4" a="1"/>
  <c r="AB438" i="4" s="1"/>
  <c r="AD438" i="4" s="1"/>
  <c r="AC437" i="4" a="1"/>
  <c r="AC437" i="4" s="1"/>
  <c r="AB437" i="4" a="1"/>
  <c r="AB437" i="4" s="1"/>
  <c r="AC436" i="4"/>
  <c r="AF436" i="4" s="1"/>
  <c r="AC436" i="4" a="1"/>
  <c r="AB436" i="4" a="1"/>
  <c r="AB436" i="4" s="1"/>
  <c r="AC435" i="4" a="1"/>
  <c r="AC435" i="4" s="1"/>
  <c r="AB435" i="4" a="1"/>
  <c r="AB435" i="4" s="1"/>
  <c r="AC434" i="4"/>
  <c r="AC434" i="4" a="1"/>
  <c r="AB434" i="4" a="1"/>
  <c r="AB434" i="4" s="1"/>
  <c r="AD434" i="4" s="1"/>
  <c r="AC433" i="4" a="1"/>
  <c r="AC433" i="4" s="1"/>
  <c r="AB433" i="4" a="1"/>
  <c r="AB433" i="4" s="1"/>
  <c r="AC432" i="4"/>
  <c r="AF432" i="4" s="1"/>
  <c r="AC432" i="4" a="1"/>
  <c r="AB432" i="4" a="1"/>
  <c r="AB432" i="4" s="1"/>
  <c r="AC431" i="4" a="1"/>
  <c r="AC431" i="4" s="1"/>
  <c r="AB431" i="4" a="1"/>
  <c r="AB431" i="4" s="1"/>
  <c r="AC430" i="4"/>
  <c r="AC430" i="4" a="1"/>
  <c r="AB430" i="4" a="1"/>
  <c r="AB430" i="4" s="1"/>
  <c r="AD430" i="4" s="1"/>
  <c r="AC429" i="4" a="1"/>
  <c r="AC429" i="4" s="1"/>
  <c r="AB429" i="4" a="1"/>
  <c r="AB429" i="4" s="1"/>
  <c r="AC428" i="4"/>
  <c r="AF428" i="4" s="1"/>
  <c r="AC428" i="4" a="1"/>
  <c r="AB428" i="4" a="1"/>
  <c r="AB428" i="4" s="1"/>
  <c r="AC427" i="4" a="1"/>
  <c r="AC427" i="4" s="1"/>
  <c r="AB427" i="4" a="1"/>
  <c r="AB427" i="4" s="1"/>
  <c r="AC426" i="4"/>
  <c r="AC426" i="4" a="1"/>
  <c r="AB426" i="4" a="1"/>
  <c r="AB426" i="4" s="1"/>
  <c r="AD426" i="4" s="1"/>
  <c r="AC425" i="4"/>
  <c r="AC425" i="4" a="1"/>
  <c r="AB425" i="4" a="1"/>
  <c r="AB425" i="4" s="1"/>
  <c r="AE425" i="4" s="1"/>
  <c r="AD424" i="4"/>
  <c r="AC424" i="4"/>
  <c r="AF424" i="4" s="1"/>
  <c r="AC424" i="4" a="1"/>
  <c r="AB424" i="4" a="1"/>
  <c r="AB424" i="4" s="1"/>
  <c r="AC423" i="4" a="1"/>
  <c r="AC423" i="4" s="1"/>
  <c r="AF423" i="4" s="1"/>
  <c r="AB423" i="4" a="1"/>
  <c r="AB423" i="4" s="1"/>
  <c r="AE423" i="4" s="1"/>
  <c r="AD422" i="4"/>
  <c r="AC422" i="4"/>
  <c r="AC422" i="4" a="1"/>
  <c r="AB422" i="4" a="1"/>
  <c r="AB422" i="4" s="1"/>
  <c r="AC421" i="4" a="1"/>
  <c r="AC421" i="4" s="1"/>
  <c r="AB421" i="4" a="1"/>
  <c r="AB421" i="4" s="1"/>
  <c r="AE421" i="4" s="1"/>
  <c r="AD420" i="4"/>
  <c r="AC420" i="4"/>
  <c r="AF420" i="4" s="1"/>
  <c r="AC420" i="4" a="1"/>
  <c r="AB420" i="4" a="1"/>
  <c r="AB420" i="4" s="1"/>
  <c r="AC419" i="4" a="1"/>
  <c r="AC419" i="4" s="1"/>
  <c r="AF419" i="4" s="1"/>
  <c r="AB419" i="4" a="1"/>
  <c r="AB419" i="4" s="1"/>
  <c r="AE419" i="4" s="1"/>
  <c r="AD418" i="4"/>
  <c r="AC418" i="4"/>
  <c r="AF418" i="4" s="1"/>
  <c r="AC418" i="4" a="1"/>
  <c r="AB418" i="4" a="1"/>
  <c r="AB418" i="4" s="1"/>
  <c r="AC417" i="4" a="1"/>
  <c r="AC417" i="4" s="1"/>
  <c r="AF417" i="4" s="1"/>
  <c r="AB417" i="4" a="1"/>
  <c r="AB417" i="4" s="1"/>
  <c r="AE417" i="4" s="1"/>
  <c r="AD416" i="4"/>
  <c r="AC416" i="4"/>
  <c r="AC416" i="4" a="1"/>
  <c r="AB416" i="4" a="1"/>
  <c r="AB416" i="4" s="1"/>
  <c r="AC415" i="4" a="1"/>
  <c r="AC415" i="4" s="1"/>
  <c r="AB415" i="4" a="1"/>
  <c r="AB415" i="4" s="1"/>
  <c r="AE415" i="4" s="1"/>
  <c r="AD414" i="4"/>
  <c r="AC414" i="4"/>
  <c r="AC414" i="4" a="1"/>
  <c r="AB414" i="4" a="1"/>
  <c r="AB414" i="4" s="1"/>
  <c r="AC413" i="4" a="1"/>
  <c r="AC413" i="4" s="1"/>
  <c r="AB413" i="4"/>
  <c r="AE413" i="4" s="1"/>
  <c r="AB413" i="4" a="1"/>
  <c r="AF412" i="4"/>
  <c r="AC412" i="4" a="1"/>
  <c r="AC412" i="4" s="1"/>
  <c r="AB412" i="4"/>
  <c r="AE412" i="4" s="1"/>
  <c r="AB412" i="4" a="1"/>
  <c r="AC411" i="4" a="1"/>
  <c r="AC411" i="4" s="1"/>
  <c r="AF411" i="4" s="1"/>
  <c r="AB411" i="4"/>
  <c r="AE411" i="4" s="1"/>
  <c r="AB411" i="4" a="1"/>
  <c r="AC410" i="4" a="1"/>
  <c r="AC410" i="4" s="1"/>
  <c r="AF410" i="4" s="1"/>
  <c r="AB410" i="4" a="1"/>
  <c r="AB410" i="4" s="1"/>
  <c r="AF409" i="4"/>
  <c r="AC409" i="4" a="1"/>
  <c r="AC409" i="4" s="1"/>
  <c r="AB409" i="4" a="1"/>
  <c r="AB409" i="4" s="1"/>
  <c r="AC408" i="4" a="1"/>
  <c r="AC408" i="4" s="1"/>
  <c r="AB408" i="4" a="1"/>
  <c r="AB408" i="4" s="1"/>
  <c r="AC407" i="4" a="1"/>
  <c r="AC407" i="4" s="1"/>
  <c r="AB407" i="4" a="1"/>
  <c r="AB407" i="4" s="1"/>
  <c r="AC406" i="4" a="1"/>
  <c r="AC406" i="4" s="1"/>
  <c r="AF406" i="4" s="1"/>
  <c r="AB406" i="4" a="1"/>
  <c r="AB406" i="4" s="1"/>
  <c r="AF405" i="4"/>
  <c r="AC405" i="4" a="1"/>
  <c r="AC405" i="4" s="1"/>
  <c r="AB405" i="4" a="1"/>
  <c r="AB405" i="4" s="1"/>
  <c r="AC404" i="4" a="1"/>
  <c r="AC404" i="4" s="1"/>
  <c r="AB404" i="4" a="1"/>
  <c r="AB404" i="4" s="1"/>
  <c r="AC403" i="4" a="1"/>
  <c r="AC403" i="4" s="1"/>
  <c r="AB403" i="4" a="1"/>
  <c r="AB403" i="4" s="1"/>
  <c r="AC402" i="4" a="1"/>
  <c r="AC402" i="4" s="1"/>
  <c r="AF402" i="4" s="1"/>
  <c r="AB402" i="4" a="1"/>
  <c r="AB402" i="4" s="1"/>
  <c r="AF401" i="4"/>
  <c r="AC401" i="4" a="1"/>
  <c r="AC401" i="4" s="1"/>
  <c r="AB401" i="4" a="1"/>
  <c r="AB401" i="4" s="1"/>
  <c r="AF400" i="4"/>
  <c r="AC400" i="4" a="1"/>
  <c r="AC400" i="4" s="1"/>
  <c r="AB400" i="4" a="1"/>
  <c r="AB400" i="4" s="1"/>
  <c r="AE400" i="4" s="1"/>
  <c r="AF399" i="4"/>
  <c r="AC399" i="4" a="1"/>
  <c r="AC399" i="4" s="1"/>
  <c r="AB399" i="4" a="1"/>
  <c r="AB399" i="4" s="1"/>
  <c r="AE399" i="4" s="1"/>
  <c r="AF398" i="4"/>
  <c r="AC398" i="4" a="1"/>
  <c r="AC398" i="4" s="1"/>
  <c r="AB398" i="4" a="1"/>
  <c r="AB398" i="4" s="1"/>
  <c r="AE398" i="4" s="1"/>
  <c r="AF397" i="4"/>
  <c r="AC397" i="4" a="1"/>
  <c r="AC397" i="4" s="1"/>
  <c r="AB397" i="4" a="1"/>
  <c r="AB397" i="4" s="1"/>
  <c r="AE397" i="4" s="1"/>
  <c r="AF396" i="4"/>
  <c r="AC396" i="4" a="1"/>
  <c r="AC396" i="4" s="1"/>
  <c r="AB396" i="4" a="1"/>
  <c r="AB396" i="4" s="1"/>
  <c r="AE396" i="4" s="1"/>
  <c r="AF395" i="4"/>
  <c r="AC395" i="4" a="1"/>
  <c r="AC395" i="4" s="1"/>
  <c r="AB395" i="4" a="1"/>
  <c r="AB395" i="4" s="1"/>
  <c r="AE395" i="4" s="1"/>
  <c r="AF394" i="4"/>
  <c r="AC394" i="4" a="1"/>
  <c r="AC394" i="4" s="1"/>
  <c r="AB394" i="4" a="1"/>
  <c r="AB394" i="4" s="1"/>
  <c r="AE394" i="4" s="1"/>
  <c r="AF393" i="4"/>
  <c r="AC393" i="4" a="1"/>
  <c r="AC393" i="4" s="1"/>
  <c r="AB393" i="4" a="1"/>
  <c r="AB393" i="4" s="1"/>
  <c r="AE393" i="4" s="1"/>
  <c r="AF392" i="4"/>
  <c r="AC392" i="4" a="1"/>
  <c r="AC392" i="4" s="1"/>
  <c r="AB392" i="4" a="1"/>
  <c r="AB392" i="4" s="1"/>
  <c r="AE392" i="4" s="1"/>
  <c r="AF391" i="4"/>
  <c r="AC391" i="4" a="1"/>
  <c r="AC391" i="4" s="1"/>
  <c r="AB391" i="4" a="1"/>
  <c r="AB391" i="4" s="1"/>
  <c r="AE391" i="4" s="1"/>
  <c r="AF390" i="4"/>
  <c r="AC390" i="4" a="1"/>
  <c r="AC390" i="4" s="1"/>
  <c r="AB390" i="4" a="1"/>
  <c r="AB390" i="4" s="1"/>
  <c r="AE390" i="4" s="1"/>
  <c r="AF389" i="4"/>
  <c r="AC389" i="4" a="1"/>
  <c r="AC389" i="4" s="1"/>
  <c r="AB389" i="4" a="1"/>
  <c r="AB389" i="4" s="1"/>
  <c r="AE389" i="4" s="1"/>
  <c r="AF388" i="4"/>
  <c r="AC388" i="4" a="1"/>
  <c r="AC388" i="4" s="1"/>
  <c r="AB388" i="4" a="1"/>
  <c r="AB388" i="4" s="1"/>
  <c r="AE388" i="4" s="1"/>
  <c r="AF387" i="4"/>
  <c r="AC387" i="4" a="1"/>
  <c r="AC387" i="4" s="1"/>
  <c r="AB387" i="4" a="1"/>
  <c r="AB387" i="4" s="1"/>
  <c r="AE387" i="4" s="1"/>
  <c r="AF386" i="4"/>
  <c r="AC386" i="4" a="1"/>
  <c r="AC386" i="4" s="1"/>
  <c r="AB386" i="4" a="1"/>
  <c r="AB386" i="4" s="1"/>
  <c r="AE386" i="4" s="1"/>
  <c r="AF385" i="4"/>
  <c r="AC385" i="4" a="1"/>
  <c r="AC385" i="4" s="1"/>
  <c r="AB385" i="4" a="1"/>
  <c r="AB385" i="4" s="1"/>
  <c r="AE385" i="4" s="1"/>
  <c r="AF384" i="4"/>
  <c r="AC384" i="4" a="1"/>
  <c r="AC384" i="4" s="1"/>
  <c r="AB384" i="4" a="1"/>
  <c r="AB384" i="4" s="1"/>
  <c r="AE384" i="4" s="1"/>
  <c r="AF383" i="4"/>
  <c r="AC383" i="4" a="1"/>
  <c r="AC383" i="4" s="1"/>
  <c r="AB383" i="4" a="1"/>
  <c r="AB383" i="4" s="1"/>
  <c r="AE383" i="4" s="1"/>
  <c r="AF382" i="4"/>
  <c r="AC382" i="4" a="1"/>
  <c r="AC382" i="4" s="1"/>
  <c r="AB382" i="4" a="1"/>
  <c r="AB382" i="4" s="1"/>
  <c r="AE382" i="4" s="1"/>
  <c r="AF381" i="4"/>
  <c r="AC381" i="4" a="1"/>
  <c r="AC381" i="4" s="1"/>
  <c r="AB381" i="4" a="1"/>
  <c r="AB381" i="4" s="1"/>
  <c r="AE381" i="4" s="1"/>
  <c r="AF380" i="4"/>
  <c r="AC380" i="4" a="1"/>
  <c r="AC380" i="4" s="1"/>
  <c r="AB380" i="4" a="1"/>
  <c r="AB380" i="4" s="1"/>
  <c r="AE380" i="4" s="1"/>
  <c r="AF379" i="4"/>
  <c r="AC379" i="4" a="1"/>
  <c r="AC379" i="4" s="1"/>
  <c r="AB379" i="4" a="1"/>
  <c r="AB379" i="4" s="1"/>
  <c r="AE379" i="4" s="1"/>
  <c r="AF378" i="4"/>
  <c r="AC378" i="4" a="1"/>
  <c r="AC378" i="4" s="1"/>
  <c r="AB378" i="4" a="1"/>
  <c r="AB378" i="4" s="1"/>
  <c r="AE378" i="4" s="1"/>
  <c r="AF377" i="4"/>
  <c r="AC377" i="4" a="1"/>
  <c r="AC377" i="4" s="1"/>
  <c r="AB377" i="4" a="1"/>
  <c r="AB377" i="4" s="1"/>
  <c r="AE377" i="4" s="1"/>
  <c r="AF376" i="4"/>
  <c r="AC376" i="4" a="1"/>
  <c r="AC376" i="4" s="1"/>
  <c r="AB376" i="4" a="1"/>
  <c r="AB376" i="4" s="1"/>
  <c r="AE376" i="4" s="1"/>
  <c r="AF375" i="4"/>
  <c r="AC375" i="4" a="1"/>
  <c r="AC375" i="4" s="1"/>
  <c r="AB375" i="4" a="1"/>
  <c r="AB375" i="4" s="1"/>
  <c r="AE375" i="4" s="1"/>
  <c r="AF374" i="4"/>
  <c r="AC374" i="4" a="1"/>
  <c r="AC374" i="4" s="1"/>
  <c r="AB374" i="4" a="1"/>
  <c r="AB374" i="4" s="1"/>
  <c r="AE374" i="4" s="1"/>
  <c r="AC373" i="4" a="1"/>
  <c r="AC373" i="4" s="1"/>
  <c r="AB373" i="4" a="1"/>
  <c r="AB373" i="4" s="1"/>
  <c r="AE373" i="4" s="1"/>
  <c r="AC372" i="4" a="1"/>
  <c r="AC372" i="4" s="1"/>
  <c r="AF372" i="4" s="1"/>
  <c r="AB372" i="4" a="1"/>
  <c r="AB372" i="4" s="1"/>
  <c r="AE372" i="4" s="1"/>
  <c r="AC371" i="4" a="1"/>
  <c r="AC371" i="4" s="1"/>
  <c r="AB371" i="4" a="1"/>
  <c r="AB371" i="4" s="1"/>
  <c r="AE371" i="4" s="1"/>
  <c r="AF370" i="4"/>
  <c r="AC370" i="4" a="1"/>
  <c r="AC370" i="4" s="1"/>
  <c r="AB370" i="4" a="1"/>
  <c r="AB370" i="4" s="1"/>
  <c r="AC369" i="4" a="1"/>
  <c r="AC369" i="4" s="1"/>
  <c r="AB369" i="4" a="1"/>
  <c r="AB369" i="4" s="1"/>
  <c r="AC368" i="4" a="1"/>
  <c r="AC368" i="4" s="1"/>
  <c r="AB368" i="4" a="1"/>
  <c r="AB368" i="4" s="1"/>
  <c r="AC367" i="4" a="1"/>
  <c r="AC367" i="4" s="1"/>
  <c r="AB367" i="4" a="1"/>
  <c r="AB367" i="4" s="1"/>
  <c r="AF366" i="4"/>
  <c r="AC366" i="4" a="1"/>
  <c r="AC366" i="4" s="1"/>
  <c r="AB366" i="4" a="1"/>
  <c r="AB366" i="4" s="1"/>
  <c r="AC365" i="4" a="1"/>
  <c r="AC365" i="4" s="1"/>
  <c r="AB365" i="4" a="1"/>
  <c r="AB365" i="4" s="1"/>
  <c r="AC364" i="4" a="1"/>
  <c r="AC364" i="4" s="1"/>
  <c r="AB364" i="4" a="1"/>
  <c r="AB364" i="4" s="1"/>
  <c r="AC363" i="4" a="1"/>
  <c r="AC363" i="4" s="1"/>
  <c r="AB363" i="4" a="1"/>
  <c r="AB363" i="4" s="1"/>
  <c r="AF362" i="4"/>
  <c r="AC362" i="4" a="1"/>
  <c r="AC362" i="4" s="1"/>
  <c r="AB362" i="4" a="1"/>
  <c r="AB362" i="4" s="1"/>
  <c r="AC361" i="4" a="1"/>
  <c r="AC361" i="4" s="1"/>
  <c r="AB361" i="4" a="1"/>
  <c r="AB361" i="4" s="1"/>
  <c r="AC360" i="4" a="1"/>
  <c r="AC360" i="4" s="1"/>
  <c r="AB360" i="4" a="1"/>
  <c r="AB360" i="4" s="1"/>
  <c r="AC359" i="4" a="1"/>
  <c r="AC359" i="4" s="1"/>
  <c r="AB359" i="4" a="1"/>
  <c r="AB359" i="4" s="1"/>
  <c r="AF358" i="4"/>
  <c r="AC358" i="4" a="1"/>
  <c r="AC358" i="4" s="1"/>
  <c r="AB358" i="4" a="1"/>
  <c r="AB358" i="4" s="1"/>
  <c r="AC357" i="4" a="1"/>
  <c r="AC357" i="4" s="1"/>
  <c r="AB357" i="4" a="1"/>
  <c r="AB357" i="4" s="1"/>
  <c r="AC356" i="4" a="1"/>
  <c r="AC356" i="4" s="1"/>
  <c r="AB356" i="4" a="1"/>
  <c r="AB356" i="4" s="1"/>
  <c r="AC355" i="4" a="1"/>
  <c r="AC355" i="4" s="1"/>
  <c r="AB355" i="4" a="1"/>
  <c r="AB355" i="4" s="1"/>
  <c r="AF354" i="4"/>
  <c r="AC354" i="4" a="1"/>
  <c r="AC354" i="4" s="1"/>
  <c r="AB354" i="4" a="1"/>
  <c r="AB354" i="4" s="1"/>
  <c r="AC353" i="4" a="1"/>
  <c r="AC353" i="4" s="1"/>
  <c r="AB353" i="4" a="1"/>
  <c r="AB353" i="4" s="1"/>
  <c r="AC352" i="4" a="1"/>
  <c r="AC352" i="4" s="1"/>
  <c r="AB352" i="4" a="1"/>
  <c r="AB352" i="4" s="1"/>
  <c r="AC351" i="4" a="1"/>
  <c r="AC351" i="4" s="1"/>
  <c r="AB351" i="4" a="1"/>
  <c r="AB351" i="4" s="1"/>
  <c r="AF350" i="4"/>
  <c r="AC350" i="4" a="1"/>
  <c r="AC350" i="4" s="1"/>
  <c r="AB350" i="4" a="1"/>
  <c r="AB350" i="4" s="1"/>
  <c r="AC349" i="4" a="1"/>
  <c r="AC349" i="4" s="1"/>
  <c r="AB349" i="4" a="1"/>
  <c r="AB349" i="4" s="1"/>
  <c r="AC348" i="4" a="1"/>
  <c r="AC348" i="4" s="1"/>
  <c r="AB348" i="4" a="1"/>
  <c r="AB348" i="4" s="1"/>
  <c r="AC347" i="4" a="1"/>
  <c r="AC347" i="4" s="1"/>
  <c r="AB347" i="4" a="1"/>
  <c r="AB347" i="4" s="1"/>
  <c r="AF346" i="4"/>
  <c r="AC346" i="4" a="1"/>
  <c r="AC346" i="4" s="1"/>
  <c r="AB346" i="4" a="1"/>
  <c r="AB346" i="4" s="1"/>
  <c r="AC345" i="4" a="1"/>
  <c r="AC345" i="4" s="1"/>
  <c r="AB345" i="4" a="1"/>
  <c r="AB345" i="4" s="1"/>
  <c r="AC344" i="4" a="1"/>
  <c r="AC344" i="4" s="1"/>
  <c r="AB344" i="4" a="1"/>
  <c r="AB344" i="4" s="1"/>
  <c r="AC343" i="4" a="1"/>
  <c r="AC343" i="4" s="1"/>
  <c r="AB343" i="4" a="1"/>
  <c r="AB343" i="4" s="1"/>
  <c r="AF342" i="4"/>
  <c r="AC342" i="4" a="1"/>
  <c r="AC342" i="4" s="1"/>
  <c r="AB342" i="4" a="1"/>
  <c r="AB342" i="4" s="1"/>
  <c r="AC341" i="4" a="1"/>
  <c r="AC341" i="4" s="1"/>
  <c r="AF341" i="4" s="1"/>
  <c r="AB341" i="4" a="1"/>
  <c r="AB341" i="4" s="1"/>
  <c r="AC340" i="4"/>
  <c r="AC340" i="4" a="1"/>
  <c r="AB340" i="4" a="1"/>
  <c r="AB340" i="4" s="1"/>
  <c r="AC339" i="4"/>
  <c r="AC339" i="4" a="1"/>
  <c r="AB339" i="4" a="1"/>
  <c r="AB339" i="4" s="1"/>
  <c r="AC338" i="4"/>
  <c r="AC338" i="4" a="1"/>
  <c r="AB338" i="4" a="1"/>
  <c r="AB338" i="4" s="1"/>
  <c r="AF337" i="4"/>
  <c r="AC337" i="4"/>
  <c r="AC337" i="4" a="1"/>
  <c r="AB337" i="4" a="1"/>
  <c r="AB337" i="4" s="1"/>
  <c r="AC336" i="4"/>
  <c r="AF336" i="4" s="1"/>
  <c r="AC336" i="4" a="1"/>
  <c r="AB336" i="4" a="1"/>
  <c r="AB336" i="4" s="1"/>
  <c r="AD336" i="4" s="1"/>
  <c r="AC335" i="4"/>
  <c r="AC335" i="4" a="1"/>
  <c r="AB335" i="4" a="1"/>
  <c r="AB335" i="4" s="1"/>
  <c r="AC334" i="4"/>
  <c r="AC334" i="4" a="1"/>
  <c r="AB334" i="4" a="1"/>
  <c r="AB334" i="4" s="1"/>
  <c r="AD334" i="4" s="1"/>
  <c r="AF333" i="4"/>
  <c r="AC333" i="4"/>
  <c r="AC333" i="4" a="1"/>
  <c r="AB333" i="4" a="1"/>
  <c r="AB333" i="4" s="1"/>
  <c r="AC332" i="4"/>
  <c r="AC332" i="4" a="1"/>
  <c r="AB332" i="4" a="1"/>
  <c r="AB332" i="4" s="1"/>
  <c r="AC331" i="4"/>
  <c r="AC331" i="4" a="1"/>
  <c r="AB331" i="4" a="1"/>
  <c r="AB331" i="4" s="1"/>
  <c r="AC330" i="4"/>
  <c r="AC330" i="4" a="1"/>
  <c r="AB330" i="4" a="1"/>
  <c r="AB330" i="4" s="1"/>
  <c r="AF329" i="4"/>
  <c r="AC329" i="4"/>
  <c r="AC329" i="4" a="1"/>
  <c r="AB329" i="4" a="1"/>
  <c r="AB329" i="4" s="1"/>
  <c r="AC328" i="4"/>
  <c r="AF328" i="4" s="1"/>
  <c r="AC328" i="4" a="1"/>
  <c r="AB328" i="4" a="1"/>
  <c r="AB328" i="4" s="1"/>
  <c r="AD328" i="4" s="1"/>
  <c r="AC327" i="4"/>
  <c r="AC327" i="4" a="1"/>
  <c r="AB327" i="4" a="1"/>
  <c r="AB327" i="4" s="1"/>
  <c r="AC326" i="4"/>
  <c r="AC326" i="4" a="1"/>
  <c r="AB326" i="4" a="1"/>
  <c r="AB326" i="4" s="1"/>
  <c r="AD326" i="4" s="1"/>
  <c r="AF325" i="4"/>
  <c r="AC325" i="4"/>
  <c r="AC325" i="4" a="1"/>
  <c r="AB325" i="4" a="1"/>
  <c r="AB325" i="4" s="1"/>
  <c r="AC324" i="4"/>
  <c r="AC324" i="4" a="1"/>
  <c r="AB324" i="4" a="1"/>
  <c r="AB324" i="4" s="1"/>
  <c r="AC323" i="4"/>
  <c r="AC323" i="4" a="1"/>
  <c r="AB323" i="4" a="1"/>
  <c r="AB323" i="4" s="1"/>
  <c r="AC322" i="4"/>
  <c r="AC322" i="4" a="1"/>
  <c r="AB322" i="4" a="1"/>
  <c r="AB322" i="4" s="1"/>
  <c r="AF321" i="4"/>
  <c r="AC321" i="4"/>
  <c r="AC321" i="4" a="1"/>
  <c r="AB321" i="4" a="1"/>
  <c r="AB321" i="4" s="1"/>
  <c r="AC320" i="4"/>
  <c r="AF320" i="4" s="1"/>
  <c r="AC320" i="4" a="1"/>
  <c r="AB320" i="4" a="1"/>
  <c r="AB320" i="4" s="1"/>
  <c r="AD320" i="4" s="1"/>
  <c r="AC319" i="4"/>
  <c r="AC319" i="4" a="1"/>
  <c r="AB319" i="4" a="1"/>
  <c r="AB319" i="4" s="1"/>
  <c r="AC318" i="4"/>
  <c r="AC318" i="4" a="1"/>
  <c r="AB318" i="4" a="1"/>
  <c r="AB318" i="4" s="1"/>
  <c r="AD318" i="4" s="1"/>
  <c r="AF317" i="4"/>
  <c r="AC317" i="4"/>
  <c r="AC317" i="4" a="1"/>
  <c r="AB317" i="4" a="1"/>
  <c r="AB317" i="4" s="1"/>
  <c r="AC316" i="4"/>
  <c r="AC316" i="4" a="1"/>
  <c r="AB316" i="4" a="1"/>
  <c r="AB316" i="4" s="1"/>
  <c r="AC315" i="4"/>
  <c r="AC315" i="4" a="1"/>
  <c r="AB315" i="4" a="1"/>
  <c r="AB315" i="4" s="1"/>
  <c r="AC314" i="4"/>
  <c r="AC314" i="4" a="1"/>
  <c r="AB314" i="4" a="1"/>
  <c r="AB314" i="4" s="1"/>
  <c r="AF313" i="4"/>
  <c r="AC313" i="4"/>
  <c r="AC313" i="4" a="1"/>
  <c r="AB313" i="4" a="1"/>
  <c r="AB313" i="4" s="1"/>
  <c r="AC312" i="4"/>
  <c r="AF312" i="4" s="1"/>
  <c r="AC312" i="4" a="1"/>
  <c r="AB312" i="4" a="1"/>
  <c r="AB312" i="4" s="1"/>
  <c r="AD312" i="4" s="1"/>
  <c r="AC311" i="4"/>
  <c r="AC311" i="4" a="1"/>
  <c r="AB311" i="4" a="1"/>
  <c r="AB311" i="4" s="1"/>
  <c r="AC310" i="4"/>
  <c r="AC310" i="4" a="1"/>
  <c r="AB310" i="4" a="1"/>
  <c r="AB310" i="4" s="1"/>
  <c r="AD310" i="4" s="1"/>
  <c r="AF309" i="4"/>
  <c r="AC309" i="4"/>
  <c r="AC309" i="4" a="1"/>
  <c r="AB309" i="4" a="1"/>
  <c r="AB309" i="4" s="1"/>
  <c r="AC308" i="4"/>
  <c r="AC308" i="4" a="1"/>
  <c r="AB308" i="4" a="1"/>
  <c r="AB308" i="4" s="1"/>
  <c r="AC307" i="4"/>
  <c r="AC307" i="4" a="1"/>
  <c r="AB307" i="4" a="1"/>
  <c r="AB307" i="4" s="1"/>
  <c r="AC306" i="4"/>
  <c r="AC306" i="4" a="1"/>
  <c r="AB306" i="4" a="1"/>
  <c r="AB306" i="4" s="1"/>
  <c r="AF305" i="4"/>
  <c r="AC305" i="4"/>
  <c r="AC305" i="4" a="1"/>
  <c r="AB305" i="4" a="1"/>
  <c r="AB305" i="4" s="1"/>
  <c r="AC304" i="4"/>
  <c r="AF304" i="4" s="1"/>
  <c r="AC304" i="4" a="1"/>
  <c r="AB304" i="4" a="1"/>
  <c r="AB304" i="4" s="1"/>
  <c r="AD304" i="4" s="1"/>
  <c r="AC303" i="4"/>
  <c r="AC303" i="4" a="1"/>
  <c r="AB303" i="4" a="1"/>
  <c r="AB303" i="4" s="1"/>
  <c r="AC302" i="4"/>
  <c r="AC302" i="4" a="1"/>
  <c r="AB302" i="4" a="1"/>
  <c r="AB302" i="4" s="1"/>
  <c r="AD302" i="4" s="1"/>
  <c r="AF301" i="4"/>
  <c r="AC301" i="4"/>
  <c r="AC301" i="4" a="1"/>
  <c r="AB301" i="4" a="1"/>
  <c r="AB301" i="4" s="1"/>
  <c r="AC300" i="4"/>
  <c r="AC300" i="4" a="1"/>
  <c r="AB300" i="4" a="1"/>
  <c r="AB300" i="4" s="1"/>
  <c r="AC299" i="4"/>
  <c r="AC299" i="4" a="1"/>
  <c r="AB299" i="4" a="1"/>
  <c r="AB299" i="4" s="1"/>
  <c r="AC298" i="4"/>
  <c r="AC298" i="4" a="1"/>
  <c r="AB298" i="4" a="1"/>
  <c r="AB298" i="4" s="1"/>
  <c r="AF297" i="4"/>
  <c r="AC297" i="4"/>
  <c r="AC297" i="4" a="1"/>
  <c r="AB297" i="4" a="1"/>
  <c r="AB297" i="4" s="1"/>
  <c r="AC296" i="4"/>
  <c r="AF296" i="4" s="1"/>
  <c r="AC296" i="4" a="1"/>
  <c r="AB296" i="4" a="1"/>
  <c r="AB296" i="4" s="1"/>
  <c r="AD296" i="4" s="1"/>
  <c r="AC295" i="4"/>
  <c r="AC295" i="4" a="1"/>
  <c r="AB295" i="4" a="1"/>
  <c r="AB295" i="4" s="1"/>
  <c r="AC294" i="4"/>
  <c r="AC294" i="4" a="1"/>
  <c r="AB294" i="4" a="1"/>
  <c r="AB294" i="4" s="1"/>
  <c r="AD294" i="4" s="1"/>
  <c r="AF293" i="4"/>
  <c r="AC293" i="4"/>
  <c r="AC293" i="4" a="1"/>
  <c r="AB293" i="4" a="1"/>
  <c r="AB293" i="4" s="1"/>
  <c r="AC292" i="4"/>
  <c r="AC292" i="4" a="1"/>
  <c r="AB292" i="4" a="1"/>
  <c r="AB292" i="4" s="1"/>
  <c r="AC291" i="4"/>
  <c r="AC291" i="4" a="1"/>
  <c r="AB291" i="4" a="1"/>
  <c r="AB291" i="4" s="1"/>
  <c r="AC290" i="4"/>
  <c r="AC290" i="4" a="1"/>
  <c r="AB290" i="4" a="1"/>
  <c r="AB290" i="4" s="1"/>
  <c r="AF289" i="4"/>
  <c r="AC289" i="4" a="1"/>
  <c r="AC289" i="4" s="1"/>
  <c r="AB289" i="4" a="1"/>
  <c r="AB289" i="4" s="1"/>
  <c r="AC288" i="4"/>
  <c r="AC288" i="4" a="1"/>
  <c r="AB288" i="4" a="1"/>
  <c r="AB288" i="4" s="1"/>
  <c r="AD288" i="4" s="1"/>
  <c r="AF287" i="4"/>
  <c r="AC287" i="4" a="1"/>
  <c r="AC287" i="4" s="1"/>
  <c r="AB287" i="4" a="1"/>
  <c r="AB287" i="4" s="1"/>
  <c r="AC286" i="4"/>
  <c r="AF286" i="4" s="1"/>
  <c r="AC286" i="4" a="1"/>
  <c r="AB286" i="4" a="1"/>
  <c r="AB286" i="4" s="1"/>
  <c r="AF285" i="4"/>
  <c r="AC285" i="4" a="1"/>
  <c r="AC285" i="4" s="1"/>
  <c r="AB285" i="4" a="1"/>
  <c r="AB285" i="4" s="1"/>
  <c r="AC284" i="4"/>
  <c r="AC284" i="4" a="1"/>
  <c r="AB284" i="4" a="1"/>
  <c r="AB284" i="4" s="1"/>
  <c r="AD284" i="4" s="1"/>
  <c r="AF283" i="4"/>
  <c r="AC283" i="4" a="1"/>
  <c r="AC283" i="4" s="1"/>
  <c r="AB283" i="4" a="1"/>
  <c r="AB283" i="4" s="1"/>
  <c r="AC282" i="4"/>
  <c r="AF282" i="4" s="1"/>
  <c r="AC282" i="4" a="1"/>
  <c r="AB282" i="4" a="1"/>
  <c r="AB282" i="4" s="1"/>
  <c r="AF281" i="4"/>
  <c r="AC281" i="4" a="1"/>
  <c r="AC281" i="4" s="1"/>
  <c r="AB281" i="4" a="1"/>
  <c r="AB281" i="4" s="1"/>
  <c r="AC280" i="4"/>
  <c r="AC280" i="4" a="1"/>
  <c r="AB280" i="4" a="1"/>
  <c r="AB280" i="4" s="1"/>
  <c r="AD280" i="4" s="1"/>
  <c r="AF279" i="4"/>
  <c r="AC279" i="4" a="1"/>
  <c r="AC279" i="4" s="1"/>
  <c r="AB279" i="4" a="1"/>
  <c r="AB279" i="4" s="1"/>
  <c r="AC278" i="4"/>
  <c r="AF278" i="4" s="1"/>
  <c r="AC278" i="4" a="1"/>
  <c r="AB278" i="4" a="1"/>
  <c r="AB278" i="4" s="1"/>
  <c r="AF277" i="4"/>
  <c r="AC277" i="4" a="1"/>
  <c r="AC277" i="4" s="1"/>
  <c r="AB277" i="4" a="1"/>
  <c r="AB277" i="4" s="1"/>
  <c r="AC276" i="4"/>
  <c r="AC276" i="4" a="1"/>
  <c r="AB276" i="4" a="1"/>
  <c r="AB276" i="4" s="1"/>
  <c r="AD276" i="4" s="1"/>
  <c r="AF275" i="4"/>
  <c r="AC275" i="4" a="1"/>
  <c r="AC275" i="4" s="1"/>
  <c r="AB275" i="4" a="1"/>
  <c r="AB275" i="4" s="1"/>
  <c r="AC274" i="4"/>
  <c r="AF274" i="4" s="1"/>
  <c r="AC274" i="4" a="1"/>
  <c r="AB274" i="4" a="1"/>
  <c r="AB274" i="4" s="1"/>
  <c r="AF273" i="4"/>
  <c r="AC273" i="4" a="1"/>
  <c r="AC273" i="4" s="1"/>
  <c r="AB273" i="4" a="1"/>
  <c r="AB273" i="4" s="1"/>
  <c r="AC272" i="4"/>
  <c r="AC272" i="4" a="1"/>
  <c r="AB272" i="4" a="1"/>
  <c r="AB272" i="4" s="1"/>
  <c r="AD272" i="4" s="1"/>
  <c r="AF271" i="4"/>
  <c r="AC271" i="4" a="1"/>
  <c r="AC271" i="4" s="1"/>
  <c r="AB271" i="4" a="1"/>
  <c r="AB271" i="4" s="1"/>
  <c r="AC270" i="4"/>
  <c r="AF270" i="4" s="1"/>
  <c r="AC270" i="4" a="1"/>
  <c r="AB270" i="4" a="1"/>
  <c r="AB270" i="4" s="1"/>
  <c r="AF269" i="4"/>
  <c r="AC269" i="4" a="1"/>
  <c r="AC269" i="4" s="1"/>
  <c r="AB269" i="4" a="1"/>
  <c r="AB269" i="4" s="1"/>
  <c r="AC268" i="4"/>
  <c r="AC268" i="4" a="1"/>
  <c r="AB268" i="4" a="1"/>
  <c r="AB268" i="4" s="1"/>
  <c r="AD268" i="4" s="1"/>
  <c r="AF267" i="4"/>
  <c r="AC267" i="4" a="1"/>
  <c r="AC267" i="4" s="1"/>
  <c r="AB267" i="4" a="1"/>
  <c r="AB267" i="4" s="1"/>
  <c r="AC266" i="4"/>
  <c r="AC266" i="4" a="1"/>
  <c r="AB266" i="4" a="1"/>
  <c r="AB266" i="4" s="1"/>
  <c r="AF265" i="4"/>
  <c r="AC265" i="4" a="1"/>
  <c r="AC265" i="4" s="1"/>
  <c r="AB265" i="4" a="1"/>
  <c r="AB265" i="4" s="1"/>
  <c r="AC264" i="4"/>
  <c r="AC264" i="4" a="1"/>
  <c r="AB264" i="4" a="1"/>
  <c r="AB264" i="4" s="1"/>
  <c r="AF263" i="4"/>
  <c r="AC263" i="4" a="1"/>
  <c r="AC263" i="4" s="1"/>
  <c r="AB263" i="4" a="1"/>
  <c r="AB263" i="4" s="1"/>
  <c r="AC262" i="4"/>
  <c r="AC262" i="4" a="1"/>
  <c r="AB262" i="4" a="1"/>
  <c r="AB262" i="4" s="1"/>
  <c r="AF261" i="4"/>
  <c r="AC261" i="4" a="1"/>
  <c r="AC261" i="4" s="1"/>
  <c r="AB261" i="4" a="1"/>
  <c r="AB261" i="4" s="1"/>
  <c r="AC260" i="4"/>
  <c r="AC260" i="4" a="1"/>
  <c r="AB260" i="4" a="1"/>
  <c r="AB260" i="4" s="1"/>
  <c r="AF259" i="4"/>
  <c r="AC259" i="4" a="1"/>
  <c r="AC259" i="4" s="1"/>
  <c r="AB259" i="4" a="1"/>
  <c r="AB259" i="4" s="1"/>
  <c r="AC258" i="4"/>
  <c r="AC258" i="4" a="1"/>
  <c r="AB258" i="4" a="1"/>
  <c r="AB258" i="4" s="1"/>
  <c r="AF257" i="4"/>
  <c r="AC257" i="4" a="1"/>
  <c r="AC257" i="4" s="1"/>
  <c r="AB257" i="4" a="1"/>
  <c r="AB257" i="4" s="1"/>
  <c r="AC256" i="4"/>
  <c r="AC256" i="4" a="1"/>
  <c r="AB256" i="4" a="1"/>
  <c r="AB256" i="4" s="1"/>
  <c r="AF255" i="4"/>
  <c r="AC255" i="4" a="1"/>
  <c r="AC255" i="4" s="1"/>
  <c r="AB255" i="4" a="1"/>
  <c r="AB255" i="4" s="1"/>
  <c r="AC254" i="4"/>
  <c r="AC254" i="4" a="1"/>
  <c r="AB254" i="4" a="1"/>
  <c r="AB254" i="4" s="1"/>
  <c r="AF253" i="4"/>
  <c r="AC253" i="4" a="1"/>
  <c r="AC253" i="4" s="1"/>
  <c r="AB253" i="4" a="1"/>
  <c r="AB253" i="4" s="1"/>
  <c r="AC252" i="4"/>
  <c r="AC252" i="4" a="1"/>
  <c r="AB252" i="4" a="1"/>
  <c r="AB252" i="4" s="1"/>
  <c r="AF251" i="4"/>
  <c r="AC251" i="4" a="1"/>
  <c r="AC251" i="4" s="1"/>
  <c r="AB251" i="4" a="1"/>
  <c r="AB251" i="4" s="1"/>
  <c r="AC250" i="4"/>
  <c r="AC250" i="4" a="1"/>
  <c r="AB250" i="4" a="1"/>
  <c r="AB250" i="4" s="1"/>
  <c r="AF249" i="4"/>
  <c r="AC249" i="4" a="1"/>
  <c r="AC249" i="4" s="1"/>
  <c r="AB249" i="4" a="1"/>
  <c r="AB249" i="4" s="1"/>
  <c r="AC248" i="4"/>
  <c r="AC248" i="4" a="1"/>
  <c r="AB248" i="4" a="1"/>
  <c r="AB248" i="4" s="1"/>
  <c r="AF247" i="4"/>
  <c r="AC247" i="4" a="1"/>
  <c r="AC247" i="4" s="1"/>
  <c r="AB247" i="4" a="1"/>
  <c r="AB247" i="4" s="1"/>
  <c r="AC246" i="4"/>
  <c r="AC246" i="4" a="1"/>
  <c r="AB246" i="4" a="1"/>
  <c r="AB246" i="4" s="1"/>
  <c r="AF245" i="4"/>
  <c r="AC245" i="4" a="1"/>
  <c r="AC245" i="4" s="1"/>
  <c r="AB245" i="4" a="1"/>
  <c r="AB245" i="4" s="1"/>
  <c r="AC244" i="4"/>
  <c r="AC244" i="4" a="1"/>
  <c r="AB244" i="4" a="1"/>
  <c r="AB244" i="4" s="1"/>
  <c r="AF243" i="4"/>
  <c r="AC243" i="4" a="1"/>
  <c r="AC243" i="4" s="1"/>
  <c r="AB243" i="4" a="1"/>
  <c r="AB243" i="4" s="1"/>
  <c r="AC242" i="4"/>
  <c r="AC242" i="4" a="1"/>
  <c r="AB242" i="4" a="1"/>
  <c r="AB242" i="4" s="1"/>
  <c r="AF241" i="4"/>
  <c r="AC241" i="4" a="1"/>
  <c r="AC241" i="4" s="1"/>
  <c r="AB241" i="4" a="1"/>
  <c r="AB241" i="4" s="1"/>
  <c r="AC240" i="4"/>
  <c r="AC240" i="4" a="1"/>
  <c r="AB240" i="4" a="1"/>
  <c r="AB240" i="4" s="1"/>
  <c r="AF239" i="4"/>
  <c r="AC239" i="4" a="1"/>
  <c r="AC239" i="4" s="1"/>
  <c r="AB239" i="4" a="1"/>
  <c r="AB239" i="4" s="1"/>
  <c r="AC238" i="4"/>
  <c r="AC238" i="4" a="1"/>
  <c r="AB238" i="4" a="1"/>
  <c r="AB238" i="4" s="1"/>
  <c r="AF237" i="4"/>
  <c r="AC237" i="4" a="1"/>
  <c r="AC237" i="4" s="1"/>
  <c r="AB237" i="4" a="1"/>
  <c r="AB237" i="4" s="1"/>
  <c r="AC236" i="4"/>
  <c r="AC236" i="4" a="1"/>
  <c r="AB236" i="4" a="1"/>
  <c r="AB236" i="4" s="1"/>
  <c r="AF235" i="4"/>
  <c r="AC235" i="4" a="1"/>
  <c r="AC235" i="4" s="1"/>
  <c r="AB235" i="4" a="1"/>
  <c r="AB235" i="4" s="1"/>
  <c r="AC234" i="4"/>
  <c r="AC234" i="4" a="1"/>
  <c r="AB234" i="4" a="1"/>
  <c r="AB234" i="4" s="1"/>
  <c r="AF233" i="4"/>
  <c r="AC233" i="4" a="1"/>
  <c r="AC233" i="4" s="1"/>
  <c r="AB233" i="4" a="1"/>
  <c r="AB233" i="4" s="1"/>
  <c r="AC232" i="4" a="1"/>
  <c r="AC232" i="4" s="1"/>
  <c r="AF231" i="4" s="1"/>
  <c r="AB232" i="4" a="1"/>
  <c r="AB232" i="4" s="1"/>
  <c r="AC231" i="4" a="1"/>
  <c r="AC231" i="4" s="1"/>
  <c r="AB231" i="4" a="1"/>
  <c r="AB231" i="4" s="1"/>
  <c r="AC230" i="4" a="1"/>
  <c r="AC230" i="4" s="1"/>
  <c r="AB230" i="4" a="1"/>
  <c r="AB230" i="4" s="1"/>
  <c r="AF229" i="4"/>
  <c r="AC229" i="4" a="1"/>
  <c r="AC229" i="4" s="1"/>
  <c r="AB229" i="4" a="1"/>
  <c r="AB229" i="4" s="1"/>
  <c r="AE229" i="4" s="1"/>
  <c r="AC228" i="4" a="1"/>
  <c r="AC228" i="4" s="1"/>
  <c r="AB228" i="4" a="1"/>
  <c r="AB228" i="4" s="1"/>
  <c r="AC227" i="4" a="1"/>
  <c r="AC227" i="4" s="1"/>
  <c r="AB227" i="4" a="1"/>
  <c r="AB227" i="4" s="1"/>
  <c r="AE227" i="4" s="1"/>
  <c r="AC226" i="4" a="1"/>
  <c r="AC226" i="4" s="1"/>
  <c r="AB226" i="4" a="1"/>
  <c r="AB226" i="4" s="1"/>
  <c r="AF225" i="4"/>
  <c r="AC225" i="4" a="1"/>
  <c r="AC225" i="4" s="1"/>
  <c r="AB225" i="4" a="1"/>
  <c r="AB225" i="4" s="1"/>
  <c r="AE225" i="4" s="1"/>
  <c r="AC224" i="4" a="1"/>
  <c r="AC224" i="4" s="1"/>
  <c r="AF223" i="4" s="1"/>
  <c r="AB224" i="4" a="1"/>
  <c r="AB224" i="4" s="1"/>
  <c r="AC223" i="4" a="1"/>
  <c r="AC223" i="4" s="1"/>
  <c r="AB223" i="4" a="1"/>
  <c r="AB223" i="4" s="1"/>
  <c r="AE223" i="4" s="1"/>
  <c r="AC222" i="4"/>
  <c r="AC222" i="4" a="1"/>
  <c r="AB222" i="4" a="1"/>
  <c r="AB222" i="4" s="1"/>
  <c r="AC221" i="4" a="1"/>
  <c r="AC221" i="4" s="1"/>
  <c r="AB221" i="4" a="1"/>
  <c r="AB221" i="4" s="1"/>
  <c r="AC220" i="4"/>
  <c r="AC220" i="4" a="1"/>
  <c r="AB220" i="4" a="1"/>
  <c r="AB220" i="4" s="1"/>
  <c r="AC219" i="4" a="1"/>
  <c r="AC219" i="4" s="1"/>
  <c r="AB219" i="4" a="1"/>
  <c r="AB219" i="4" s="1"/>
  <c r="AE219" i="4" s="1"/>
  <c r="AC218" i="4" a="1"/>
  <c r="AC218" i="4" s="1"/>
  <c r="AB218" i="4" a="1"/>
  <c r="AB218" i="4" s="1"/>
  <c r="AD217" i="4"/>
  <c r="AC217" i="4" a="1"/>
  <c r="AC217" i="4" s="1"/>
  <c r="AB217" i="4" a="1"/>
  <c r="AB217" i="4" s="1"/>
  <c r="AE217" i="4" s="1"/>
  <c r="AC216" i="4" a="1"/>
  <c r="AC216" i="4" s="1"/>
  <c r="AB216" i="4" a="1"/>
  <c r="AB216" i="4" s="1"/>
  <c r="AC215" i="4" a="1"/>
  <c r="AC215" i="4" s="1"/>
  <c r="AB215" i="4" a="1"/>
  <c r="AB215" i="4" s="1"/>
  <c r="AE215" i="4" s="1"/>
  <c r="AC214" i="4" a="1"/>
  <c r="AC214" i="4" s="1"/>
  <c r="AB214" i="4" a="1"/>
  <c r="AB214" i="4" s="1"/>
  <c r="AD213" i="4"/>
  <c r="AC213" i="4" a="1"/>
  <c r="AC213" i="4" s="1"/>
  <c r="AB213" i="4" a="1"/>
  <c r="AB213" i="4" s="1"/>
  <c r="AE213" i="4" s="1"/>
  <c r="AC212" i="4" a="1"/>
  <c r="AC212" i="4" s="1"/>
  <c r="AB212" i="4" a="1"/>
  <c r="AB212" i="4" s="1"/>
  <c r="AC211" i="4" a="1"/>
  <c r="AC211" i="4" s="1"/>
  <c r="AB211" i="4" a="1"/>
  <c r="AB211" i="4" s="1"/>
  <c r="AE211" i="4" s="1"/>
  <c r="AC210" i="4" a="1"/>
  <c r="AC210" i="4" s="1"/>
  <c r="AB210" i="4" a="1"/>
  <c r="AB210" i="4" s="1"/>
  <c r="AD209" i="4"/>
  <c r="AC209" i="4" a="1"/>
  <c r="AC209" i="4" s="1"/>
  <c r="AB209" i="4" a="1"/>
  <c r="AB209" i="4" s="1"/>
  <c r="AE209" i="4" s="1"/>
  <c r="AC208" i="4" a="1"/>
  <c r="AC208" i="4" s="1"/>
  <c r="AB208" i="4" a="1"/>
  <c r="AB208" i="4" s="1"/>
  <c r="AC207" i="4" a="1"/>
  <c r="AC207" i="4" s="1"/>
  <c r="AB207" i="4" a="1"/>
  <c r="AB207" i="4" s="1"/>
  <c r="AE207" i="4" s="1"/>
  <c r="AC206" i="4" a="1"/>
  <c r="AC206" i="4" s="1"/>
  <c r="AB206" i="4" a="1"/>
  <c r="AB206" i="4" s="1"/>
  <c r="AE205" i="4"/>
  <c r="AC205" i="4"/>
  <c r="AC205" i="4" a="1"/>
  <c r="AB205" i="4"/>
  <c r="AD205" i="4" s="1"/>
  <c r="AB205" i="4" a="1"/>
  <c r="AC204" i="4"/>
  <c r="AF204" i="4" s="1"/>
  <c r="AC204" i="4" a="1"/>
  <c r="AB204" i="4"/>
  <c r="AD204" i="4" s="1"/>
  <c r="AB204" i="4" a="1"/>
  <c r="AC203" i="4"/>
  <c r="AF203" i="4" s="1"/>
  <c r="AC203" i="4" a="1"/>
  <c r="AB203" i="4"/>
  <c r="AD203" i="4" s="1"/>
  <c r="AB203" i="4" a="1"/>
  <c r="AC202" i="4"/>
  <c r="AF202" i="4" s="1"/>
  <c r="AC202" i="4" a="1"/>
  <c r="AB202" i="4"/>
  <c r="AD202" i="4" s="1"/>
  <c r="AB202" i="4" a="1"/>
  <c r="AE201" i="4"/>
  <c r="AC201" i="4"/>
  <c r="AF201" i="4" s="1"/>
  <c r="AC201" i="4" a="1"/>
  <c r="AB201" i="4"/>
  <c r="AD201" i="4" s="1"/>
  <c r="AG201" i="4" s="1"/>
  <c r="AB201" i="4" a="1"/>
  <c r="AC200" i="4"/>
  <c r="AF200" i="4" s="1"/>
  <c r="AC200" i="4" a="1"/>
  <c r="AB200" i="4"/>
  <c r="AD200" i="4" s="1"/>
  <c r="AG200" i="4" s="1"/>
  <c r="AB200" i="4" a="1"/>
  <c r="AC199" i="4"/>
  <c r="AF199" i="4" s="1"/>
  <c r="AC199" i="4" a="1"/>
  <c r="AB199" i="4"/>
  <c r="AD199" i="4" s="1"/>
  <c r="AB199" i="4" a="1"/>
  <c r="AC198" i="4"/>
  <c r="AF198" i="4" s="1"/>
  <c r="AC198" i="4" a="1"/>
  <c r="AB198" i="4"/>
  <c r="AD198" i="4" s="1"/>
  <c r="AB198" i="4" a="1"/>
  <c r="AE197" i="4"/>
  <c r="AC197" i="4"/>
  <c r="AF197" i="4" s="1"/>
  <c r="AC197" i="4" a="1"/>
  <c r="AB197" i="4"/>
  <c r="AD197" i="4" s="1"/>
  <c r="AG197" i="4" s="1"/>
  <c r="AB197" i="4" a="1"/>
  <c r="AC196" i="4"/>
  <c r="AF196" i="4" s="1"/>
  <c r="AC196" i="4" a="1"/>
  <c r="AB196" i="4"/>
  <c r="AD196" i="4" s="1"/>
  <c r="AG196" i="4" s="1"/>
  <c r="AB196" i="4" a="1"/>
  <c r="AC195" i="4"/>
  <c r="AF195" i="4" s="1"/>
  <c r="AC195" i="4" a="1"/>
  <c r="AB195" i="4"/>
  <c r="AD195" i="4" s="1"/>
  <c r="AB195" i="4" a="1"/>
  <c r="AC194" i="4"/>
  <c r="AF194" i="4" s="1"/>
  <c r="AC194" i="4" a="1"/>
  <c r="AB194" i="4"/>
  <c r="AD194" i="4" s="1"/>
  <c r="AB194" i="4" a="1"/>
  <c r="AE193" i="4"/>
  <c r="AC193" i="4"/>
  <c r="AF193" i="4" s="1"/>
  <c r="AC193" i="4" a="1"/>
  <c r="AB193" i="4"/>
  <c r="AD193" i="4" s="1"/>
  <c r="AG193" i="4" s="1"/>
  <c r="AB193" i="4" a="1"/>
  <c r="AC192" i="4"/>
  <c r="AF192" i="4" s="1"/>
  <c r="AC192" i="4" a="1"/>
  <c r="AB192" i="4"/>
  <c r="AD192" i="4" s="1"/>
  <c r="AG192" i="4" s="1"/>
  <c r="AB192" i="4" a="1"/>
  <c r="AC191" i="4"/>
  <c r="AF191" i="4" s="1"/>
  <c r="AC191" i="4" a="1"/>
  <c r="AB191" i="4"/>
  <c r="AD191" i="4" s="1"/>
  <c r="AB191" i="4" a="1"/>
  <c r="AC190" i="4" a="1"/>
  <c r="AC190" i="4" s="1"/>
  <c r="AF190" i="4" s="1"/>
  <c r="AB190" i="4"/>
  <c r="AB190" i="4" a="1"/>
  <c r="AE189" i="4"/>
  <c r="AC189" i="4" a="1"/>
  <c r="AC189" i="4" s="1"/>
  <c r="AF189" i="4" s="1"/>
  <c r="AB189" i="4"/>
  <c r="AB189" i="4" a="1"/>
  <c r="AE188" i="4"/>
  <c r="AC188" i="4" a="1"/>
  <c r="AC188" i="4" s="1"/>
  <c r="AF188" i="4" s="1"/>
  <c r="AB188" i="4"/>
  <c r="AB188" i="4" a="1"/>
  <c r="AE187" i="4"/>
  <c r="AC187" i="4" a="1"/>
  <c r="AC187" i="4" s="1"/>
  <c r="AF187" i="4" s="1"/>
  <c r="AB187" i="4"/>
  <c r="AB187" i="4" a="1"/>
  <c r="AE186" i="4"/>
  <c r="AC186" i="4" a="1"/>
  <c r="AC186" i="4" s="1"/>
  <c r="AF186" i="4" s="1"/>
  <c r="AB186" i="4"/>
  <c r="AB186" i="4" a="1"/>
  <c r="AE185" i="4"/>
  <c r="AC185" i="4" a="1"/>
  <c r="AC185" i="4" s="1"/>
  <c r="AF185" i="4" s="1"/>
  <c r="AB185" i="4"/>
  <c r="AB185" i="4" a="1"/>
  <c r="AE184" i="4"/>
  <c r="AC184" i="4" a="1"/>
  <c r="AC184" i="4" s="1"/>
  <c r="AF184" i="4" s="1"/>
  <c r="AB184" i="4"/>
  <c r="AB184" i="4" a="1"/>
  <c r="AE183" i="4"/>
  <c r="AC183" i="4" a="1"/>
  <c r="AC183" i="4" s="1"/>
  <c r="AF183" i="4" s="1"/>
  <c r="AB183" i="4"/>
  <c r="AB183" i="4" a="1"/>
  <c r="AE182" i="4"/>
  <c r="AC182" i="4" a="1"/>
  <c r="AC182" i="4" s="1"/>
  <c r="AF182" i="4" s="1"/>
  <c r="AB182" i="4"/>
  <c r="AB182" i="4" a="1"/>
  <c r="AE181" i="4"/>
  <c r="AC181" i="4" a="1"/>
  <c r="AC181" i="4" s="1"/>
  <c r="AF181" i="4" s="1"/>
  <c r="AB181" i="4"/>
  <c r="AB181" i="4" a="1"/>
  <c r="AE180" i="4"/>
  <c r="AC180" i="4" a="1"/>
  <c r="AC180" i="4" s="1"/>
  <c r="AF180" i="4" s="1"/>
  <c r="AB180" i="4"/>
  <c r="AB180" i="4" a="1"/>
  <c r="AE179" i="4"/>
  <c r="AC179" i="4" a="1"/>
  <c r="AC179" i="4" s="1"/>
  <c r="AF179" i="4" s="1"/>
  <c r="AB179" i="4"/>
  <c r="AB179" i="4" a="1"/>
  <c r="AE178" i="4"/>
  <c r="AC178" i="4" a="1"/>
  <c r="AC178" i="4" s="1"/>
  <c r="AF178" i="4" s="1"/>
  <c r="AB178" i="4"/>
  <c r="AB178" i="4" a="1"/>
  <c r="AE177" i="4"/>
  <c r="AC177" i="4" a="1"/>
  <c r="AC177" i="4" s="1"/>
  <c r="AF177" i="4" s="1"/>
  <c r="AB177" i="4"/>
  <c r="AB177" i="4" a="1"/>
  <c r="AE176" i="4"/>
  <c r="AC176" i="4" a="1"/>
  <c r="AC176" i="4" s="1"/>
  <c r="AF176" i="4" s="1"/>
  <c r="AB176" i="4"/>
  <c r="AB176" i="4" a="1"/>
  <c r="AE175" i="4"/>
  <c r="AC175" i="4" a="1"/>
  <c r="AC175" i="4" s="1"/>
  <c r="AF175" i="4" s="1"/>
  <c r="AB175" i="4"/>
  <c r="AB175" i="4" a="1"/>
  <c r="AE174" i="4"/>
  <c r="AC174" i="4" a="1"/>
  <c r="AC174" i="4" s="1"/>
  <c r="AF174" i="4" s="1"/>
  <c r="AB174" i="4"/>
  <c r="AB174" i="4" a="1"/>
  <c r="AE173" i="4"/>
  <c r="AC173" i="4" a="1"/>
  <c r="AC173" i="4" s="1"/>
  <c r="AF173" i="4" s="1"/>
  <c r="AB173" i="4"/>
  <c r="AB173" i="4" a="1"/>
  <c r="AE172" i="4"/>
  <c r="AC172" i="4" a="1"/>
  <c r="AC172" i="4" s="1"/>
  <c r="AF172" i="4" s="1"/>
  <c r="AB172" i="4"/>
  <c r="AB172" i="4" a="1"/>
  <c r="AE171" i="4"/>
  <c r="AC171" i="4" a="1"/>
  <c r="AC171" i="4" s="1"/>
  <c r="AF171" i="4" s="1"/>
  <c r="AB171" i="4"/>
  <c r="AB171" i="4" a="1"/>
  <c r="AE170" i="4"/>
  <c r="AC170" i="4" a="1"/>
  <c r="AC170" i="4" s="1"/>
  <c r="AF170" i="4" s="1"/>
  <c r="AB170" i="4"/>
  <c r="AB170" i="4" a="1"/>
  <c r="AE169" i="4"/>
  <c r="AC169" i="4" a="1"/>
  <c r="AC169" i="4" s="1"/>
  <c r="AF169" i="4" s="1"/>
  <c r="AB169" i="4"/>
  <c r="AB169" i="4" a="1"/>
  <c r="AE168" i="4"/>
  <c r="AC168" i="4" a="1"/>
  <c r="AC168" i="4" s="1"/>
  <c r="AB168" i="4"/>
  <c r="AD168" i="4" s="1"/>
  <c r="AB168" i="4" a="1"/>
  <c r="AF167" i="4"/>
  <c r="AC167" i="4" a="1"/>
  <c r="AC167" i="4" s="1"/>
  <c r="AB167" i="4"/>
  <c r="AD167" i="4" s="1"/>
  <c r="AB167" i="4" a="1"/>
  <c r="AC166" i="4" a="1"/>
  <c r="AC166" i="4" s="1"/>
  <c r="AF166" i="4" s="1"/>
  <c r="AB166" i="4"/>
  <c r="AD166" i="4" s="1"/>
  <c r="AG166" i="4" s="1"/>
  <c r="AB166" i="4" a="1"/>
  <c r="AC165" i="4" a="1"/>
  <c r="AC165" i="4" s="1"/>
  <c r="AF165" i="4" s="1"/>
  <c r="AB165" i="4"/>
  <c r="AB165" i="4" a="1"/>
  <c r="AE164" i="4"/>
  <c r="AC164" i="4" a="1"/>
  <c r="AC164" i="4" s="1"/>
  <c r="AB164" i="4"/>
  <c r="AD164" i="4" s="1"/>
  <c r="AB164" i="4" a="1"/>
  <c r="AC163" i="4" a="1"/>
  <c r="AC163" i="4" s="1"/>
  <c r="AB163" i="4"/>
  <c r="AD163" i="4" s="1"/>
  <c r="AB163" i="4" a="1"/>
  <c r="AC162" i="4" a="1"/>
  <c r="AC162" i="4" s="1"/>
  <c r="AF162" i="4" s="1"/>
  <c r="AB162" i="4"/>
  <c r="AD162" i="4" s="1"/>
  <c r="AG162" i="4" s="1"/>
  <c r="AB162" i="4" a="1"/>
  <c r="AC161" i="4" a="1"/>
  <c r="AC161" i="4" s="1"/>
  <c r="AF159" i="4" s="1"/>
  <c r="AB161" i="4"/>
  <c r="AB161" i="4" a="1"/>
  <c r="AE160" i="4"/>
  <c r="AC160" i="4" a="1"/>
  <c r="AC160" i="4" s="1"/>
  <c r="AB160" i="4"/>
  <c r="AD160" i="4" s="1"/>
  <c r="AB160" i="4" a="1"/>
  <c r="AC159" i="4" a="1"/>
  <c r="AC159" i="4" s="1"/>
  <c r="AF158" i="4" s="1"/>
  <c r="AB159" i="4"/>
  <c r="AE159" i="4" s="1"/>
  <c r="AB159" i="4" a="1"/>
  <c r="AC158" i="4" a="1"/>
  <c r="AC158" i="4" s="1"/>
  <c r="AB158" i="4" a="1"/>
  <c r="AB158" i="4" s="1"/>
  <c r="AF157" i="4"/>
  <c r="AC157" i="4" a="1"/>
  <c r="AC157" i="4" s="1"/>
  <c r="AF156" i="4" s="1"/>
  <c r="AB157" i="4"/>
  <c r="AE157" i="4" s="1"/>
  <c r="AB157" i="4" a="1"/>
  <c r="AC156" i="4" a="1"/>
  <c r="AC156" i="4" s="1"/>
  <c r="AB156" i="4" a="1"/>
  <c r="AB156" i="4" s="1"/>
  <c r="AF155" i="4"/>
  <c r="AC155" i="4" a="1"/>
  <c r="AC155" i="4" s="1"/>
  <c r="AF154" i="4" s="1"/>
  <c r="AB155" i="4"/>
  <c r="AE155" i="4" s="1"/>
  <c r="AB155" i="4" a="1"/>
  <c r="AC154" i="4" a="1"/>
  <c r="AC154" i="4" s="1"/>
  <c r="AB154" i="4" a="1"/>
  <c r="AB154" i="4" s="1"/>
  <c r="AF153" i="4"/>
  <c r="AC153" i="4" a="1"/>
  <c r="AC153" i="4" s="1"/>
  <c r="AF152" i="4" s="1"/>
  <c r="AB153" i="4"/>
  <c r="AE153" i="4" s="1"/>
  <c r="AB153" i="4" a="1"/>
  <c r="AC152" i="4" a="1"/>
  <c r="AC152" i="4" s="1"/>
  <c r="AB152" i="4" a="1"/>
  <c r="AB152" i="4" s="1"/>
  <c r="AF151" i="4"/>
  <c r="AC151" i="4" a="1"/>
  <c r="AC151" i="4" s="1"/>
  <c r="AF150" i="4" s="1"/>
  <c r="AB151" i="4"/>
  <c r="AE151" i="4" s="1"/>
  <c r="AB151" i="4" a="1"/>
  <c r="AC150" i="4" a="1"/>
  <c r="AC150" i="4" s="1"/>
  <c r="AB150" i="4" a="1"/>
  <c r="AB150" i="4" s="1"/>
  <c r="AF149" i="4"/>
  <c r="AC149" i="4" a="1"/>
  <c r="AC149" i="4" s="1"/>
  <c r="AB149" i="4"/>
  <c r="AE149" i="4" s="1"/>
  <c r="AB149" i="4" a="1"/>
  <c r="AC148" i="4" a="1"/>
  <c r="AC148" i="4" s="1"/>
  <c r="AF148" i="4" s="1"/>
  <c r="AB148" i="4" a="1"/>
  <c r="AB148" i="4" s="1"/>
  <c r="AF147" i="4"/>
  <c r="AC147" i="4" a="1"/>
  <c r="AC147" i="4" s="1"/>
  <c r="AB147" i="4"/>
  <c r="AE147" i="4" s="1"/>
  <c r="AB147" i="4" a="1"/>
  <c r="AC146" i="4" a="1"/>
  <c r="AC146" i="4" s="1"/>
  <c r="AF146" i="4" s="1"/>
  <c r="AB146" i="4" a="1"/>
  <c r="AB146" i="4" s="1"/>
  <c r="AF145" i="4"/>
  <c r="AC145" i="4" a="1"/>
  <c r="AC145" i="4" s="1"/>
  <c r="AB145" i="4"/>
  <c r="AE145" i="4" s="1"/>
  <c r="AB145" i="4" a="1"/>
  <c r="AC144" i="4" a="1"/>
  <c r="AC144" i="4" s="1"/>
  <c r="AF144" i="4" s="1"/>
  <c r="AB144" i="4" a="1"/>
  <c r="AB144" i="4" s="1"/>
  <c r="AF143" i="4"/>
  <c r="AC143" i="4" a="1"/>
  <c r="AC143" i="4" s="1"/>
  <c r="AB143" i="4"/>
  <c r="AE143" i="4" s="1"/>
  <c r="AB143" i="4" a="1"/>
  <c r="AC142" i="4" a="1"/>
  <c r="AC142" i="4" s="1"/>
  <c r="AF142" i="4" s="1"/>
  <c r="AB142" i="4" a="1"/>
  <c r="AB142" i="4" s="1"/>
  <c r="AF141" i="4"/>
  <c r="AC141" i="4" a="1"/>
  <c r="AC141" i="4" s="1"/>
  <c r="AB141" i="4"/>
  <c r="AE141" i="4" s="1"/>
  <c r="AB141" i="4" a="1"/>
  <c r="AC140" i="4" a="1"/>
  <c r="AC140" i="4" s="1"/>
  <c r="AF140" i="4" s="1"/>
  <c r="AB140" i="4" a="1"/>
  <c r="AB140" i="4" s="1"/>
  <c r="AF139" i="4"/>
  <c r="AC139" i="4" a="1"/>
  <c r="AC139" i="4" s="1"/>
  <c r="AB139" i="4"/>
  <c r="AE139" i="4" s="1"/>
  <c r="AB139" i="4" a="1"/>
  <c r="AC138" i="4" a="1"/>
  <c r="AC138" i="4" s="1"/>
  <c r="AF138" i="4" s="1"/>
  <c r="AB138" i="4" a="1"/>
  <c r="AB138" i="4" s="1"/>
  <c r="AF137" i="4"/>
  <c r="AC137" i="4" a="1"/>
  <c r="AC137" i="4" s="1"/>
  <c r="AB137" i="4"/>
  <c r="AE137" i="4" s="1"/>
  <c r="AB137" i="4" a="1"/>
  <c r="AC136" i="4" a="1"/>
  <c r="AC136" i="4" s="1"/>
  <c r="AF136" i="4" s="1"/>
  <c r="AB136" i="4" a="1"/>
  <c r="AB136" i="4" s="1"/>
  <c r="AF135" i="4"/>
  <c r="AC135" i="4" a="1"/>
  <c r="AC135" i="4" s="1"/>
  <c r="AB135" i="4"/>
  <c r="AE135" i="4" s="1"/>
  <c r="AB135" i="4" a="1"/>
  <c r="AC134" i="4" a="1"/>
  <c r="AC134" i="4" s="1"/>
  <c r="AF134" i="4" s="1"/>
  <c r="AB134" i="4" a="1"/>
  <c r="AB134" i="4" s="1"/>
  <c r="AF133" i="4"/>
  <c r="AC133" i="4" a="1"/>
  <c r="AC133" i="4" s="1"/>
  <c r="AB133" i="4"/>
  <c r="AE133" i="4" s="1"/>
  <c r="AB133" i="4" a="1"/>
  <c r="AC132" i="4" a="1"/>
  <c r="AC132" i="4" s="1"/>
  <c r="AF132" i="4" s="1"/>
  <c r="AB132" i="4" a="1"/>
  <c r="AB132" i="4" s="1"/>
  <c r="AF131" i="4"/>
  <c r="AC131" i="4" a="1"/>
  <c r="AC131" i="4" s="1"/>
  <c r="AB131" i="4"/>
  <c r="AE131" i="4" s="1"/>
  <c r="AB131" i="4" a="1"/>
  <c r="AC130" i="4" a="1"/>
  <c r="AC130" i="4" s="1"/>
  <c r="AF130" i="4" s="1"/>
  <c r="AB130" i="4" a="1"/>
  <c r="AB130" i="4" s="1"/>
  <c r="AF129" i="4"/>
  <c r="AC129" i="4" a="1"/>
  <c r="AC129" i="4" s="1"/>
  <c r="AB129" i="4"/>
  <c r="AE129" i="4" s="1"/>
  <c r="AB129" i="4" a="1"/>
  <c r="AC128" i="4" a="1"/>
  <c r="AC128" i="4" s="1"/>
  <c r="AF128" i="4" s="1"/>
  <c r="AB128" i="4" a="1"/>
  <c r="AB128" i="4" s="1"/>
  <c r="AF127" i="4"/>
  <c r="AC127" i="4" a="1"/>
  <c r="AC127" i="4" s="1"/>
  <c r="AB127" i="4"/>
  <c r="AE127" i="4" s="1"/>
  <c r="AB127" i="4" a="1"/>
  <c r="AC126" i="4" a="1"/>
  <c r="AC126" i="4" s="1"/>
  <c r="AF126" i="4" s="1"/>
  <c r="AB126" i="4" a="1"/>
  <c r="AB126" i="4" s="1"/>
  <c r="AF125" i="4"/>
  <c r="AC125" i="4" a="1"/>
  <c r="AC125" i="4" s="1"/>
  <c r="AB125" i="4"/>
  <c r="AE125" i="4" s="1"/>
  <c r="AB125" i="4" a="1"/>
  <c r="AC124" i="4" a="1"/>
  <c r="AC124" i="4" s="1"/>
  <c r="AF124" i="4" s="1"/>
  <c r="AB124" i="4" a="1"/>
  <c r="AB124" i="4" s="1"/>
  <c r="AF123" i="4"/>
  <c r="AC123" i="4" a="1"/>
  <c r="AC123" i="4" s="1"/>
  <c r="AB123" i="4"/>
  <c r="AE123" i="4" s="1"/>
  <c r="AB123" i="4" a="1"/>
  <c r="AC122" i="4" a="1"/>
  <c r="AC122" i="4" s="1"/>
  <c r="AF122" i="4" s="1"/>
  <c r="AB122" i="4" a="1"/>
  <c r="AB122" i="4" s="1"/>
  <c r="AF121" i="4"/>
  <c r="AC121" i="4" a="1"/>
  <c r="AC121" i="4" s="1"/>
  <c r="AB121" i="4"/>
  <c r="AE121" i="4" s="1"/>
  <c r="AB121" i="4" a="1"/>
  <c r="AC120" i="4" a="1"/>
  <c r="AC120" i="4" s="1"/>
  <c r="AF120" i="4" s="1"/>
  <c r="AB120" i="4" a="1"/>
  <c r="AB120" i="4" s="1"/>
  <c r="AF119" i="4"/>
  <c r="AC119" i="4" a="1"/>
  <c r="AC119" i="4" s="1"/>
  <c r="AB119" i="4"/>
  <c r="AE119" i="4" s="1"/>
  <c r="AB119" i="4" a="1"/>
  <c r="AC118" i="4" a="1"/>
  <c r="AC118" i="4" s="1"/>
  <c r="AF118" i="4" s="1"/>
  <c r="AB118" i="4" a="1"/>
  <c r="AB118" i="4" s="1"/>
  <c r="AF117" i="4"/>
  <c r="AC117" i="4" a="1"/>
  <c r="AC117" i="4" s="1"/>
  <c r="AB117" i="4"/>
  <c r="AE117" i="4" s="1"/>
  <c r="AB117" i="4" a="1"/>
  <c r="AC116" i="4" a="1"/>
  <c r="AC116" i="4" s="1"/>
  <c r="AF116" i="4" s="1"/>
  <c r="AB116" i="4" a="1"/>
  <c r="AB116" i="4" s="1"/>
  <c r="AF115" i="4"/>
  <c r="AC115" i="4" a="1"/>
  <c r="AC115" i="4" s="1"/>
  <c r="AB115" i="4"/>
  <c r="AE115" i="4" s="1"/>
  <c r="AB115" i="4" a="1"/>
  <c r="AC114" i="4" a="1"/>
  <c r="AC114" i="4" s="1"/>
  <c r="AF114" i="4" s="1"/>
  <c r="AB114" i="4" a="1"/>
  <c r="AB114" i="4" s="1"/>
  <c r="AF113" i="4"/>
  <c r="AC113" i="4" a="1"/>
  <c r="AC113" i="4" s="1"/>
  <c r="AB113" i="4"/>
  <c r="AE113" i="4" s="1"/>
  <c r="AB113" i="4" a="1"/>
  <c r="AC112" i="4" a="1"/>
  <c r="AC112" i="4" s="1"/>
  <c r="AF112" i="4" s="1"/>
  <c r="AB112" i="4" a="1"/>
  <c r="AB112" i="4" s="1"/>
  <c r="AF111" i="4"/>
  <c r="AC111" i="4" a="1"/>
  <c r="AC111" i="4" s="1"/>
  <c r="AB111" i="4"/>
  <c r="AE111" i="4" s="1"/>
  <c r="AB111" i="4" a="1"/>
  <c r="AC110" i="4" a="1"/>
  <c r="AC110" i="4" s="1"/>
  <c r="AF110" i="4" s="1"/>
  <c r="AB110" i="4" a="1"/>
  <c r="AB110" i="4" s="1"/>
  <c r="AF109" i="4"/>
  <c r="AC109" i="4" a="1"/>
  <c r="AC109" i="4" s="1"/>
  <c r="AB109" i="4"/>
  <c r="AE109" i="4" s="1"/>
  <c r="AB109" i="4" a="1"/>
  <c r="AC108" i="4" a="1"/>
  <c r="AC108" i="4" s="1"/>
  <c r="AF108" i="4" s="1"/>
  <c r="AB108" i="4" a="1"/>
  <c r="AB108" i="4" s="1"/>
  <c r="AF107" i="4"/>
  <c r="AC107" i="4" a="1"/>
  <c r="AC107" i="4" s="1"/>
  <c r="AB107" i="4"/>
  <c r="AE107" i="4" s="1"/>
  <c r="AB107" i="4" a="1"/>
  <c r="AC106" i="4" a="1"/>
  <c r="AC106" i="4" s="1"/>
  <c r="AF106" i="4" s="1"/>
  <c r="AB106" i="4" a="1"/>
  <c r="AB106" i="4" s="1"/>
  <c r="AF105" i="4"/>
  <c r="AC105" i="4" a="1"/>
  <c r="AC105" i="4" s="1"/>
  <c r="AB105" i="4"/>
  <c r="AE105" i="4" s="1"/>
  <c r="AB105" i="4" a="1"/>
  <c r="AC104" i="4" a="1"/>
  <c r="AC104" i="4" s="1"/>
  <c r="AF104" i="4" s="1"/>
  <c r="AB104" i="4" a="1"/>
  <c r="AB104" i="4" s="1"/>
  <c r="AF103" i="4"/>
  <c r="AC103" i="4" a="1"/>
  <c r="AC103" i="4" s="1"/>
  <c r="AB103" i="4"/>
  <c r="AE103" i="4" s="1"/>
  <c r="AB103" i="4" a="1"/>
  <c r="AC102" i="4" a="1"/>
  <c r="AC102" i="4" s="1"/>
  <c r="AF102" i="4" s="1"/>
  <c r="AB102" i="4" a="1"/>
  <c r="AB102" i="4" s="1"/>
  <c r="AF101" i="4"/>
  <c r="AC101" i="4" a="1"/>
  <c r="AC101" i="4" s="1"/>
  <c r="AB101" i="4"/>
  <c r="AE101" i="4" s="1"/>
  <c r="AB101" i="4" a="1"/>
  <c r="AC100" i="4" a="1"/>
  <c r="AC100" i="4" s="1"/>
  <c r="AF100" i="4" s="1"/>
  <c r="AB100" i="4" a="1"/>
  <c r="AB100" i="4" s="1"/>
  <c r="AF99" i="4"/>
  <c r="AC99" i="4" a="1"/>
  <c r="AC99" i="4" s="1"/>
  <c r="AB99" i="4"/>
  <c r="AE99" i="4" s="1"/>
  <c r="AB99" i="4" a="1"/>
  <c r="AC98" i="4" a="1"/>
  <c r="AC98" i="4" s="1"/>
  <c r="AF98" i="4" s="1"/>
  <c r="AB98" i="4" a="1"/>
  <c r="AB98" i="4" s="1"/>
  <c r="AF97" i="4"/>
  <c r="AC97" i="4" a="1"/>
  <c r="AC97" i="4" s="1"/>
  <c r="AB97" i="4"/>
  <c r="AE97" i="4" s="1"/>
  <c r="AB97" i="4" a="1"/>
  <c r="AC96" i="4" a="1"/>
  <c r="AC96" i="4" s="1"/>
  <c r="AF96" i="4" s="1"/>
  <c r="AB96" i="4" a="1"/>
  <c r="AB96" i="4" s="1"/>
  <c r="AF95" i="4"/>
  <c r="AC95" i="4" a="1"/>
  <c r="AC95" i="4" s="1"/>
  <c r="AB95" i="4"/>
  <c r="AE95" i="4" s="1"/>
  <c r="AB95" i="4" a="1"/>
  <c r="AC94" i="4" a="1"/>
  <c r="AC94" i="4" s="1"/>
  <c r="AF94" i="4" s="1"/>
  <c r="AB94" i="4" a="1"/>
  <c r="AB94" i="4" s="1"/>
  <c r="AF93" i="4"/>
  <c r="AC93" i="4" a="1"/>
  <c r="AC93" i="4" s="1"/>
  <c r="AB93" i="4"/>
  <c r="AE93" i="4" s="1"/>
  <c r="AB93" i="4" a="1"/>
  <c r="AC92" i="4" a="1"/>
  <c r="AC92" i="4" s="1"/>
  <c r="AF92" i="4" s="1"/>
  <c r="AB92" i="4" a="1"/>
  <c r="AB92" i="4" s="1"/>
  <c r="AF91" i="4"/>
  <c r="AC91" i="4" a="1"/>
  <c r="AC91" i="4" s="1"/>
  <c r="AB91" i="4"/>
  <c r="AE91" i="4" s="1"/>
  <c r="AB91" i="4" a="1"/>
  <c r="AC90" i="4" a="1"/>
  <c r="AC90" i="4" s="1"/>
  <c r="AF90" i="4" s="1"/>
  <c r="AB90" i="4" a="1"/>
  <c r="AB90" i="4" s="1"/>
  <c r="AF89" i="4"/>
  <c r="AC89" i="4" a="1"/>
  <c r="AC89" i="4" s="1"/>
  <c r="AB89" i="4"/>
  <c r="AE89" i="4" s="1"/>
  <c r="AB89" i="4" a="1"/>
  <c r="AC88" i="4" a="1"/>
  <c r="AC88" i="4" s="1"/>
  <c r="AF88" i="4" s="1"/>
  <c r="AB88" i="4" a="1"/>
  <c r="AB88" i="4" s="1"/>
  <c r="AF87" i="4"/>
  <c r="AC87" i="4" a="1"/>
  <c r="AC87" i="4" s="1"/>
  <c r="AB87" i="4"/>
  <c r="AE87" i="4" s="1"/>
  <c r="AB87" i="4" a="1"/>
  <c r="AC86" i="4" a="1"/>
  <c r="AC86" i="4" s="1"/>
  <c r="AF86" i="4" s="1"/>
  <c r="AB86" i="4" a="1"/>
  <c r="AB86" i="4" s="1"/>
  <c r="AF85" i="4"/>
  <c r="AC85" i="4" a="1"/>
  <c r="AC85" i="4" s="1"/>
  <c r="AB85" i="4"/>
  <c r="AE85" i="4" s="1"/>
  <c r="AB85" i="4" a="1"/>
  <c r="AC84" i="4" a="1"/>
  <c r="AC84" i="4" s="1"/>
  <c r="AF84" i="4" s="1"/>
  <c r="AB84" i="4" a="1"/>
  <c r="AB84" i="4" s="1"/>
  <c r="AF83" i="4"/>
  <c r="AC83" i="4" a="1"/>
  <c r="AC83" i="4" s="1"/>
  <c r="AB83" i="4"/>
  <c r="AE83" i="4" s="1"/>
  <c r="AB83" i="4" a="1"/>
  <c r="AC82" i="4" a="1"/>
  <c r="AC82" i="4" s="1"/>
  <c r="AF82" i="4" s="1"/>
  <c r="AB82" i="4" a="1"/>
  <c r="AB82" i="4" s="1"/>
  <c r="AF81" i="4"/>
  <c r="AC81" i="4" a="1"/>
  <c r="AC81" i="4" s="1"/>
  <c r="AB81" i="4"/>
  <c r="AE81" i="4" s="1"/>
  <c r="AB81" i="4" a="1"/>
  <c r="AC80" i="4" a="1"/>
  <c r="AC80" i="4" s="1"/>
  <c r="AF80" i="4" s="1"/>
  <c r="AB80" i="4" a="1"/>
  <c r="AB80" i="4" s="1"/>
  <c r="AF79" i="4"/>
  <c r="AC79" i="4" a="1"/>
  <c r="AC79" i="4" s="1"/>
  <c r="AB79" i="4"/>
  <c r="AE79" i="4" s="1"/>
  <c r="AB79" i="4" a="1"/>
  <c r="AC78" i="4" a="1"/>
  <c r="AC78" i="4" s="1"/>
  <c r="AF78" i="4" s="1"/>
  <c r="AB78" i="4" a="1"/>
  <c r="AB78" i="4" s="1"/>
  <c r="AF77" i="4"/>
  <c r="AC77" i="4" a="1"/>
  <c r="AC77" i="4" s="1"/>
  <c r="AB77" i="4"/>
  <c r="AE77" i="4" s="1"/>
  <c r="AB77" i="4" a="1"/>
  <c r="AC76" i="4" a="1"/>
  <c r="AC76" i="4" s="1"/>
  <c r="AF76" i="4" s="1"/>
  <c r="AB76" i="4" a="1"/>
  <c r="AB76" i="4" s="1"/>
  <c r="AF75" i="4"/>
  <c r="AC75" i="4" a="1"/>
  <c r="AC75" i="4" s="1"/>
  <c r="AB75" i="4"/>
  <c r="AE75" i="4" s="1"/>
  <c r="AB75" i="4" a="1"/>
  <c r="AC74" i="4" a="1"/>
  <c r="AC74" i="4" s="1"/>
  <c r="AF74" i="4" s="1"/>
  <c r="AB74" i="4" a="1"/>
  <c r="AB74" i="4" s="1"/>
  <c r="AF73" i="4"/>
  <c r="AC73" i="4" a="1"/>
  <c r="AC73" i="4" s="1"/>
  <c r="AB73" i="4"/>
  <c r="AE73" i="4" s="1"/>
  <c r="AB73" i="4" a="1"/>
  <c r="AC72" i="4" a="1"/>
  <c r="AC72" i="4" s="1"/>
  <c r="AF72" i="4" s="1"/>
  <c r="AB72" i="4" a="1"/>
  <c r="AB72" i="4" s="1"/>
  <c r="AF71" i="4"/>
  <c r="AC71" i="4" a="1"/>
  <c r="AC71" i="4" s="1"/>
  <c r="AB71" i="4"/>
  <c r="AE71" i="4" s="1"/>
  <c r="AB71" i="4" a="1"/>
  <c r="AC70" i="4" a="1"/>
  <c r="AC70" i="4" s="1"/>
  <c r="AF70" i="4" s="1"/>
  <c r="AB70" i="4" a="1"/>
  <c r="AB70" i="4" s="1"/>
  <c r="AF69" i="4"/>
  <c r="AC69" i="4" a="1"/>
  <c r="AC69" i="4" s="1"/>
  <c r="AB69" i="4"/>
  <c r="AE69" i="4" s="1"/>
  <c r="AB69" i="4" a="1"/>
  <c r="AC68" i="4" a="1"/>
  <c r="AC68" i="4" s="1"/>
  <c r="AF68" i="4" s="1"/>
  <c r="AB68" i="4" a="1"/>
  <c r="AB68" i="4" s="1"/>
  <c r="AF67" i="4"/>
  <c r="AC67" i="4" a="1"/>
  <c r="AC67" i="4" s="1"/>
  <c r="AB67" i="4"/>
  <c r="AE67" i="4" s="1"/>
  <c r="AB67" i="4" a="1"/>
  <c r="AC66" i="4" a="1"/>
  <c r="AC66" i="4" s="1"/>
  <c r="AF66" i="4" s="1"/>
  <c r="AB66" i="4" a="1"/>
  <c r="AB66" i="4" s="1"/>
  <c r="AF65" i="4"/>
  <c r="AC65" i="4" a="1"/>
  <c r="AC65" i="4" s="1"/>
  <c r="AB65" i="4"/>
  <c r="AE65" i="4" s="1"/>
  <c r="AB65" i="4" a="1"/>
  <c r="AC64" i="4" a="1"/>
  <c r="AC64" i="4" s="1"/>
  <c r="AF64" i="4" s="1"/>
  <c r="AB64" i="4" a="1"/>
  <c r="AB64" i="4" s="1"/>
  <c r="AF63" i="4"/>
  <c r="AC63" i="4" a="1"/>
  <c r="AC63" i="4" s="1"/>
  <c r="AB63" i="4"/>
  <c r="AE63" i="4" s="1"/>
  <c r="AB63" i="4" a="1"/>
  <c r="AC62" i="4" a="1"/>
  <c r="AC62" i="4" s="1"/>
  <c r="AF62" i="4" s="1"/>
  <c r="AB62" i="4" a="1"/>
  <c r="AB62" i="4" s="1"/>
  <c r="AF61" i="4"/>
  <c r="AC61" i="4" a="1"/>
  <c r="AC61" i="4" s="1"/>
  <c r="AB61" i="4"/>
  <c r="AE61" i="4" s="1"/>
  <c r="AB61" i="4" a="1"/>
  <c r="AC60" i="4" a="1"/>
  <c r="AC60" i="4" s="1"/>
  <c r="AF60" i="4" s="1"/>
  <c r="AB60" i="4" a="1"/>
  <c r="AB60" i="4" s="1"/>
  <c r="AF59" i="4"/>
  <c r="AC59" i="4" a="1"/>
  <c r="AC59" i="4" s="1"/>
  <c r="AB59" i="4"/>
  <c r="AE59" i="4" s="1"/>
  <c r="AB59" i="4" a="1"/>
  <c r="AC58" i="4" a="1"/>
  <c r="AC58" i="4" s="1"/>
  <c r="AF58" i="4" s="1"/>
  <c r="AB58" i="4" a="1"/>
  <c r="AB58" i="4" s="1"/>
  <c r="AF57" i="4"/>
  <c r="AC57" i="4" a="1"/>
  <c r="AC57" i="4" s="1"/>
  <c r="AB57" i="4"/>
  <c r="AE57" i="4" s="1"/>
  <c r="AB57" i="4" a="1"/>
  <c r="AC56" i="4" a="1"/>
  <c r="AC56" i="4" s="1"/>
  <c r="AF56" i="4" s="1"/>
  <c r="AB56" i="4" a="1"/>
  <c r="AB56" i="4" s="1"/>
  <c r="AF55" i="4"/>
  <c r="AC55" i="4" a="1"/>
  <c r="AC55" i="4" s="1"/>
  <c r="AB55" i="4"/>
  <c r="AE55" i="4" s="1"/>
  <c r="AB55" i="4" a="1"/>
  <c r="AC54" i="4" a="1"/>
  <c r="AC54" i="4" s="1"/>
  <c r="AF54" i="4" s="1"/>
  <c r="AB54" i="4" a="1"/>
  <c r="AB54" i="4" s="1"/>
  <c r="AF53" i="4"/>
  <c r="AC53" i="4" a="1"/>
  <c r="AC53" i="4" s="1"/>
  <c r="AB53" i="4"/>
  <c r="AE53" i="4" s="1"/>
  <c r="AB53" i="4" a="1"/>
  <c r="AC52" i="4" a="1"/>
  <c r="AC52" i="4" s="1"/>
  <c r="AF52" i="4" s="1"/>
  <c r="AB52" i="4" a="1"/>
  <c r="AB52" i="4" s="1"/>
  <c r="AF51" i="4"/>
  <c r="AC51" i="4" a="1"/>
  <c r="AC51" i="4" s="1"/>
  <c r="AB51" i="4"/>
  <c r="AE51" i="4" s="1"/>
  <c r="AB51" i="4" a="1"/>
  <c r="AC50" i="4" a="1"/>
  <c r="AC50" i="4" s="1"/>
  <c r="AF50" i="4" s="1"/>
  <c r="AB50" i="4" a="1"/>
  <c r="AB50" i="4" s="1"/>
  <c r="AF49" i="4"/>
  <c r="AC49" i="4" a="1"/>
  <c r="AC49" i="4" s="1"/>
  <c r="AB49" i="4"/>
  <c r="AE49" i="4" s="1"/>
  <c r="AB49" i="4" a="1"/>
  <c r="AC48" i="4" a="1"/>
  <c r="AC48" i="4" s="1"/>
  <c r="AF48" i="4" s="1"/>
  <c r="AB48" i="4" a="1"/>
  <c r="AB48" i="4" s="1"/>
  <c r="AF47" i="4"/>
  <c r="AC47" i="4" a="1"/>
  <c r="AC47" i="4" s="1"/>
  <c r="AB47" i="4"/>
  <c r="AE47" i="4" s="1"/>
  <c r="AB47" i="4" a="1"/>
  <c r="AC46" i="4" a="1"/>
  <c r="AC46" i="4" s="1"/>
  <c r="AF46" i="4" s="1"/>
  <c r="AB46" i="4" a="1"/>
  <c r="AB46" i="4" s="1"/>
  <c r="AF45" i="4"/>
  <c r="AC45" i="4" a="1"/>
  <c r="AC45" i="4" s="1"/>
  <c r="AB45" i="4"/>
  <c r="AE45" i="4" s="1"/>
  <c r="AB45" i="4" a="1"/>
  <c r="AC44" i="4" a="1"/>
  <c r="AC44" i="4" s="1"/>
  <c r="AF44" i="4" s="1"/>
  <c r="AB44" i="4" a="1"/>
  <c r="AB44" i="4" s="1"/>
  <c r="AC43" i="4" a="1"/>
  <c r="AC43" i="4" s="1"/>
  <c r="AF43" i="4" s="1"/>
  <c r="AB43" i="4"/>
  <c r="AE43" i="4" s="1"/>
  <c r="AB43" i="4" a="1"/>
  <c r="AC42" i="4" a="1"/>
  <c r="AC42" i="4" s="1"/>
  <c r="AB42" i="4"/>
  <c r="AE42" i="4" s="1"/>
  <c r="AB42" i="4" a="1"/>
  <c r="AC41" i="4" a="1"/>
  <c r="AC41" i="4" s="1"/>
  <c r="AF41" i="4" s="1"/>
  <c r="AB41" i="4"/>
  <c r="AE41" i="4" s="1"/>
  <c r="AB41" i="4" a="1"/>
  <c r="AC40" i="4" a="1"/>
  <c r="AC40" i="4" s="1"/>
  <c r="AB40" i="4"/>
  <c r="AE40" i="4" s="1"/>
  <c r="AB40" i="4" a="1"/>
  <c r="AC39" i="4" a="1"/>
  <c r="AC39" i="4" s="1"/>
  <c r="AB39" i="4"/>
  <c r="AE39" i="4" s="1"/>
  <c r="AB39" i="4" a="1"/>
  <c r="AC38" i="4" a="1"/>
  <c r="AC38" i="4" s="1"/>
  <c r="AB38" i="4"/>
  <c r="AE38" i="4" s="1"/>
  <c r="AB38" i="4" a="1"/>
  <c r="AC37" i="4" a="1"/>
  <c r="AC37" i="4" s="1"/>
  <c r="AF37" i="4" s="1"/>
  <c r="AB37" i="4"/>
  <c r="AE37" i="4" s="1"/>
  <c r="AB37" i="4" a="1"/>
  <c r="AC36" i="4" a="1"/>
  <c r="AC36" i="4" s="1"/>
  <c r="AB36" i="4"/>
  <c r="AE36" i="4" s="1"/>
  <c r="AB36" i="4" a="1"/>
  <c r="AC35" i="4" a="1"/>
  <c r="AC35" i="4" s="1"/>
  <c r="AB35" i="4"/>
  <c r="AE35" i="4" s="1"/>
  <c r="AB35" i="4" a="1"/>
  <c r="AC34" i="4" a="1"/>
  <c r="AC34" i="4" s="1"/>
  <c r="AB34" i="4"/>
  <c r="AE34" i="4" s="1"/>
  <c r="AB34" i="4" a="1"/>
  <c r="AC33" i="4" a="1"/>
  <c r="AC33" i="4" s="1"/>
  <c r="AF33" i="4" s="1"/>
  <c r="AB33" i="4"/>
  <c r="AE33" i="4" s="1"/>
  <c r="AB33" i="4" a="1"/>
  <c r="AC32" i="4" a="1"/>
  <c r="AC32" i="4" s="1"/>
  <c r="AB32" i="4"/>
  <c r="AE32" i="4" s="1"/>
  <c r="AB32" i="4" a="1"/>
  <c r="AC31" i="4" a="1"/>
  <c r="AC31" i="4" s="1"/>
  <c r="AB31" i="4"/>
  <c r="AE31" i="4" s="1"/>
  <c r="AB31" i="4" a="1"/>
  <c r="AC30" i="4" a="1"/>
  <c r="AC30" i="4" s="1"/>
  <c r="AB30" i="4"/>
  <c r="AE30" i="4" s="1"/>
  <c r="AB30" i="4" a="1"/>
  <c r="AC29" i="4" a="1"/>
  <c r="AC29" i="4" s="1"/>
  <c r="AF29" i="4" s="1"/>
  <c r="AB29" i="4"/>
  <c r="AE29" i="4" s="1"/>
  <c r="AB29" i="4" a="1"/>
  <c r="AC28" i="4" a="1"/>
  <c r="AC28" i="4" s="1"/>
  <c r="AB28" i="4"/>
  <c r="AE28" i="4" s="1"/>
  <c r="AB28" i="4" a="1"/>
  <c r="AC27" i="4" a="1"/>
  <c r="AC27" i="4" s="1"/>
  <c r="AB27" i="4"/>
  <c r="AE27" i="4" s="1"/>
  <c r="AB27" i="4" a="1"/>
  <c r="AC26" i="4" a="1"/>
  <c r="AC26" i="4" s="1"/>
  <c r="AB26" i="4"/>
  <c r="AE26" i="4" s="1"/>
  <c r="AB26" i="4" a="1"/>
  <c r="AC25" i="4" a="1"/>
  <c r="AC25" i="4" s="1"/>
  <c r="AF25" i="4" s="1"/>
  <c r="AB25" i="4"/>
  <c r="AE25" i="4" s="1"/>
  <c r="AB25" i="4" a="1"/>
  <c r="AC24" i="4" a="1"/>
  <c r="AC24" i="4" s="1"/>
  <c r="AB24" i="4"/>
  <c r="AE24" i="4" s="1"/>
  <c r="AB24" i="4" a="1"/>
  <c r="AC23" i="4" a="1"/>
  <c r="AC23" i="4" s="1"/>
  <c r="AB23" i="4"/>
  <c r="AE23" i="4" s="1"/>
  <c r="AB23" i="4" a="1"/>
  <c r="AC22" i="4" a="1"/>
  <c r="AC22" i="4" s="1"/>
  <c r="AB22" i="4"/>
  <c r="AE22" i="4" s="1"/>
  <c r="AB22" i="4" a="1"/>
  <c r="AC21" i="4" a="1"/>
  <c r="AC21" i="4" s="1"/>
  <c r="AF21" i="4" s="1"/>
  <c r="AB21" i="4"/>
  <c r="AE21" i="4" s="1"/>
  <c r="AB21" i="4" a="1"/>
  <c r="AC20" i="4" a="1"/>
  <c r="AC20" i="4" s="1"/>
  <c r="AB20" i="4"/>
  <c r="AE20" i="4" s="1"/>
  <c r="AB20" i="4" a="1"/>
  <c r="AC19" i="4" a="1"/>
  <c r="AC19" i="4" s="1"/>
  <c r="AB19" i="4"/>
  <c r="AE19" i="4" s="1"/>
  <c r="AB19" i="4" a="1"/>
  <c r="AC18" i="4" a="1"/>
  <c r="AC18" i="4" s="1"/>
  <c r="AB18" i="4"/>
  <c r="AE18" i="4" s="1"/>
  <c r="AB18" i="4" a="1"/>
  <c r="AC17" i="4" a="1"/>
  <c r="AC17" i="4" s="1"/>
  <c r="AF17" i="4" s="1"/>
  <c r="AB17" i="4"/>
  <c r="AE17" i="4" s="1"/>
  <c r="AB17" i="4" a="1"/>
  <c r="AC16" i="4" a="1"/>
  <c r="AC16" i="4" s="1"/>
  <c r="AB16" i="4"/>
  <c r="AE16" i="4" s="1"/>
  <c r="AB16" i="4" a="1"/>
  <c r="AC15" i="4" a="1"/>
  <c r="AC15" i="4" s="1"/>
  <c r="AB15" i="4"/>
  <c r="AE15" i="4" s="1"/>
  <c r="AB15" i="4" a="1"/>
  <c r="AC14" i="4" a="1"/>
  <c r="AC14" i="4" s="1"/>
  <c r="AB14" i="4"/>
  <c r="AE14" i="4" s="1"/>
  <c r="AB14" i="4" a="1"/>
  <c r="AC13" i="4" a="1"/>
  <c r="AC13" i="4" s="1"/>
  <c r="AF13" i="4" s="1"/>
  <c r="AB13" i="4"/>
  <c r="AE13" i="4" s="1"/>
  <c r="AB13" i="4" a="1"/>
  <c r="AC12" i="4" a="1"/>
  <c r="AC12" i="4" s="1"/>
  <c r="AB12" i="4"/>
  <c r="AE12" i="4" s="1"/>
  <c r="AB12" i="4" a="1"/>
  <c r="AC11" i="4" a="1"/>
  <c r="AC11" i="4" s="1"/>
  <c r="AB11" i="4"/>
  <c r="AE11" i="4" s="1"/>
  <c r="AB11" i="4" a="1"/>
  <c r="AC10" i="4" a="1"/>
  <c r="AC10" i="4" s="1"/>
  <c r="AB10" i="4"/>
  <c r="AE10" i="4" s="1"/>
  <c r="AB10" i="4" a="1"/>
  <c r="AC9" i="4" a="1"/>
  <c r="AC9" i="4" s="1"/>
  <c r="AF9" i="4" s="1"/>
  <c r="AB9" i="4"/>
  <c r="AE9" i="4" s="1"/>
  <c r="AB9" i="4" a="1"/>
  <c r="AC8" i="4" a="1"/>
  <c r="AC8" i="4" s="1"/>
  <c r="AB8" i="4"/>
  <c r="AE8" i="4" s="1"/>
  <c r="AB8" i="4" a="1"/>
  <c r="AC7" i="4" a="1"/>
  <c r="AC7" i="4" s="1"/>
  <c r="AB7" i="4"/>
  <c r="AE7" i="4" s="1"/>
  <c r="AB7" i="4" a="1"/>
  <c r="AC6" i="4" a="1"/>
  <c r="AC6" i="4" s="1"/>
  <c r="AB6" i="4"/>
  <c r="AE6" i="4" s="1"/>
  <c r="AB6" i="4" a="1"/>
  <c r="AC5" i="4" a="1"/>
  <c r="AC5" i="4" s="1"/>
  <c r="AF5" i="4" s="1"/>
  <c r="AB5" i="4"/>
  <c r="AE5" i="4" s="1"/>
  <c r="AB5" i="4" a="1"/>
  <c r="AC4" i="4" a="1"/>
  <c r="AC4" i="4" s="1"/>
  <c r="AB4" i="4"/>
  <c r="AE4" i="4" s="1"/>
  <c r="AB4" i="4" a="1"/>
  <c r="AC3" i="4" a="1"/>
  <c r="AC3" i="4" s="1"/>
  <c r="AB3" i="4"/>
  <c r="AE3" i="4" s="1"/>
  <c r="AB3" i="4" a="1"/>
  <c r="AG2" i="3"/>
  <c r="AF2" i="3"/>
  <c r="AE2" i="3"/>
  <c r="AD2" i="3"/>
  <c r="AC2" i="3" a="1"/>
  <c r="AC2" i="3" s="1"/>
  <c r="AB2" i="3" a="1"/>
  <c r="AB2" i="3"/>
  <c r="AC520" i="3" a="1"/>
  <c r="AC520" i="3" s="1"/>
  <c r="AF520" i="3" s="1"/>
  <c r="AB520" i="3" a="1"/>
  <c r="AB520" i="3" s="1"/>
  <c r="AE520" i="3" s="1"/>
  <c r="AD519" i="3"/>
  <c r="AC519" i="3" a="1"/>
  <c r="AC519" i="3" s="1"/>
  <c r="AF519" i="3" s="1"/>
  <c r="AB519" i="3" a="1"/>
  <c r="AB519" i="3" s="1"/>
  <c r="AE519" i="3" s="1"/>
  <c r="AC518" i="3" a="1"/>
  <c r="AC518" i="3" s="1"/>
  <c r="AB518" i="3" a="1"/>
  <c r="AB518" i="3" s="1"/>
  <c r="AE518" i="3" s="1"/>
  <c r="AC517" i="3" a="1"/>
  <c r="AC517" i="3" s="1"/>
  <c r="AF517" i="3" s="1"/>
  <c r="AB517" i="3" a="1"/>
  <c r="AB517" i="3" s="1"/>
  <c r="AE517" i="3" s="1"/>
  <c r="AC516" i="3" a="1"/>
  <c r="AC516" i="3" s="1"/>
  <c r="AB516" i="3" a="1"/>
  <c r="AB516" i="3" s="1"/>
  <c r="AE516" i="3" s="1"/>
  <c r="AC515" i="3" a="1"/>
  <c r="AC515" i="3" s="1"/>
  <c r="AF515" i="3" s="1"/>
  <c r="AB515" i="3" a="1"/>
  <c r="AB515" i="3" s="1"/>
  <c r="AE515" i="3" s="1"/>
  <c r="AC514" i="3" a="1"/>
  <c r="AC514" i="3" s="1"/>
  <c r="AB514" i="3" a="1"/>
  <c r="AB514" i="3" s="1"/>
  <c r="AE514" i="3" s="1"/>
  <c r="AC513" i="3" a="1"/>
  <c r="AC513" i="3" s="1"/>
  <c r="AB513" i="3" a="1"/>
  <c r="AB513" i="3" s="1"/>
  <c r="AE513" i="3" s="1"/>
  <c r="AC512" i="3" a="1"/>
  <c r="AC512" i="3" s="1"/>
  <c r="AB512" i="3" a="1"/>
  <c r="AB512" i="3" s="1"/>
  <c r="AE512" i="3" s="1"/>
  <c r="AC511" i="3" a="1"/>
  <c r="AC511" i="3" s="1"/>
  <c r="AF511" i="3" s="1"/>
  <c r="AB511" i="3" a="1"/>
  <c r="AB511" i="3" s="1"/>
  <c r="AE511" i="3" s="1"/>
  <c r="AC510" i="3" a="1"/>
  <c r="AC510" i="3" s="1"/>
  <c r="AB510" i="3" a="1"/>
  <c r="AB510" i="3" s="1"/>
  <c r="AE510" i="3" s="1"/>
  <c r="AC509" i="3" a="1"/>
  <c r="AC509" i="3" s="1"/>
  <c r="AF509" i="3" s="1"/>
  <c r="AB509" i="3" a="1"/>
  <c r="AB509" i="3" s="1"/>
  <c r="AE509" i="3" s="1"/>
  <c r="AC508" i="3" a="1"/>
  <c r="AC508" i="3" s="1"/>
  <c r="AB508" i="3" a="1"/>
  <c r="AB508" i="3" s="1"/>
  <c r="AC507" i="3" a="1"/>
  <c r="AC507" i="3" s="1"/>
  <c r="AF507" i="3" s="1"/>
  <c r="AB507" i="3" a="1"/>
  <c r="AB507" i="3" s="1"/>
  <c r="AC506" i="3" a="1"/>
  <c r="AC506" i="3" s="1"/>
  <c r="AB506" i="3" a="1"/>
  <c r="AB506" i="3" s="1"/>
  <c r="AC505" i="3" a="1"/>
  <c r="AC505" i="3" s="1"/>
  <c r="AF505" i="3" s="1"/>
  <c r="AB505" i="3" a="1"/>
  <c r="AB505" i="3" s="1"/>
  <c r="AC504" i="3" a="1"/>
  <c r="AC504" i="3" s="1"/>
  <c r="AB504" i="3" a="1"/>
  <c r="AB504" i="3" s="1"/>
  <c r="AC503" i="3" a="1"/>
  <c r="AC503" i="3" s="1"/>
  <c r="AF503" i="3" s="1"/>
  <c r="AB503" i="3" a="1"/>
  <c r="AB503" i="3" s="1"/>
  <c r="AC502" i="3" a="1"/>
  <c r="AC502" i="3" s="1"/>
  <c r="AB502" i="3" a="1"/>
  <c r="AB502" i="3" s="1"/>
  <c r="AC501" i="3" a="1"/>
  <c r="AC501" i="3" s="1"/>
  <c r="AF501" i="3" s="1"/>
  <c r="AB501" i="3" a="1"/>
  <c r="AB501" i="3" s="1"/>
  <c r="AC500" i="3" a="1"/>
  <c r="AC500" i="3" s="1"/>
  <c r="AB500" i="3" a="1"/>
  <c r="AB500" i="3" s="1"/>
  <c r="AC499" i="3" a="1"/>
  <c r="AC499" i="3" s="1"/>
  <c r="AF499" i="3" s="1"/>
  <c r="AB499" i="3" a="1"/>
  <c r="AB499" i="3" s="1"/>
  <c r="AC498" i="3" a="1"/>
  <c r="AC498" i="3" s="1"/>
  <c r="AB498" i="3" a="1"/>
  <c r="AB498" i="3" s="1"/>
  <c r="AC497" i="3" a="1"/>
  <c r="AC497" i="3" s="1"/>
  <c r="AF497" i="3" s="1"/>
  <c r="AB497" i="3" a="1"/>
  <c r="AB497" i="3" s="1"/>
  <c r="AC496" i="3" a="1"/>
  <c r="AC496" i="3" s="1"/>
  <c r="AB496" i="3" a="1"/>
  <c r="AB496" i="3" s="1"/>
  <c r="AC495" i="3" a="1"/>
  <c r="AC495" i="3" s="1"/>
  <c r="AF495" i="3" s="1"/>
  <c r="AB495" i="3" a="1"/>
  <c r="AB495" i="3" s="1"/>
  <c r="AC494" i="3" a="1"/>
  <c r="AC494" i="3" s="1"/>
  <c r="AB494" i="3" a="1"/>
  <c r="AB494" i="3" s="1"/>
  <c r="AC493" i="3" a="1"/>
  <c r="AC493" i="3" s="1"/>
  <c r="AF493" i="3" s="1"/>
  <c r="AB493" i="3" a="1"/>
  <c r="AB493" i="3" s="1"/>
  <c r="AC492" i="3" a="1"/>
  <c r="AC492" i="3" s="1"/>
  <c r="AB492" i="3" a="1"/>
  <c r="AB492" i="3" s="1"/>
  <c r="AC491" i="3" a="1"/>
  <c r="AC491" i="3" s="1"/>
  <c r="AF491" i="3" s="1"/>
  <c r="AB491" i="3" a="1"/>
  <c r="AB491" i="3" s="1"/>
  <c r="AC490" i="3" a="1"/>
  <c r="AC490" i="3" s="1"/>
  <c r="AB490" i="3" a="1"/>
  <c r="AB490" i="3" s="1"/>
  <c r="AC489" i="3" a="1"/>
  <c r="AC489" i="3" s="1"/>
  <c r="AF489" i="3" s="1"/>
  <c r="AB489" i="3" a="1"/>
  <c r="AB489" i="3" s="1"/>
  <c r="AC488" i="3" a="1"/>
  <c r="AC488" i="3" s="1"/>
  <c r="AB488" i="3" a="1"/>
  <c r="AB488" i="3" s="1"/>
  <c r="AC487" i="3" a="1"/>
  <c r="AC487" i="3" s="1"/>
  <c r="AF487" i="3" s="1"/>
  <c r="AB487" i="3" a="1"/>
  <c r="AB487" i="3" s="1"/>
  <c r="AC486" i="3" a="1"/>
  <c r="AC486" i="3" s="1"/>
  <c r="AB486" i="3" a="1"/>
  <c r="AB486" i="3" s="1"/>
  <c r="AC485" i="3" a="1"/>
  <c r="AC485" i="3" s="1"/>
  <c r="AF485" i="3" s="1"/>
  <c r="AB485" i="3" a="1"/>
  <c r="AB485" i="3" s="1"/>
  <c r="AC484" i="3" a="1"/>
  <c r="AC484" i="3" s="1"/>
  <c r="AB484" i="3" a="1"/>
  <c r="AB484" i="3" s="1"/>
  <c r="AC483" i="3" a="1"/>
  <c r="AC483" i="3" s="1"/>
  <c r="AF483" i="3" s="1"/>
  <c r="AB483" i="3" a="1"/>
  <c r="AB483" i="3" s="1"/>
  <c r="AC482" i="3" a="1"/>
  <c r="AC482" i="3" s="1"/>
  <c r="AB482" i="3" a="1"/>
  <c r="AB482" i="3" s="1"/>
  <c r="AC481" i="3" a="1"/>
  <c r="AC481" i="3" s="1"/>
  <c r="AF481" i="3" s="1"/>
  <c r="AB481" i="3" a="1"/>
  <c r="AB481" i="3" s="1"/>
  <c r="AC480" i="3" a="1"/>
  <c r="AC480" i="3" s="1"/>
  <c r="AB480" i="3" a="1"/>
  <c r="AB480" i="3" s="1"/>
  <c r="AC479" i="3" a="1"/>
  <c r="AC479" i="3" s="1"/>
  <c r="AF479" i="3" s="1"/>
  <c r="AB479" i="3" a="1"/>
  <c r="AB479" i="3" s="1"/>
  <c r="AC478" i="3"/>
  <c r="AC478" i="3" a="1"/>
  <c r="AB478" i="3" a="1"/>
  <c r="AB478" i="3" s="1"/>
  <c r="AC477" i="3" a="1"/>
  <c r="AC477" i="3" s="1"/>
  <c r="AB477" i="3" a="1"/>
  <c r="AB477" i="3" s="1"/>
  <c r="AC476" i="3"/>
  <c r="AC476" i="3" a="1"/>
  <c r="AB476" i="3" a="1"/>
  <c r="AB476" i="3" s="1"/>
  <c r="AC475" i="3" a="1"/>
  <c r="AC475" i="3" s="1"/>
  <c r="AF475" i="3" s="1"/>
  <c r="AB475" i="3" a="1"/>
  <c r="AB475" i="3" s="1"/>
  <c r="AC474" i="3" a="1"/>
  <c r="AC474" i="3" s="1"/>
  <c r="AB474" i="3" a="1"/>
  <c r="AB474" i="3" s="1"/>
  <c r="AD473" i="3"/>
  <c r="AC473" i="3" a="1"/>
  <c r="AC473" i="3" s="1"/>
  <c r="AB473" i="3" a="1"/>
  <c r="AB473" i="3" s="1"/>
  <c r="AE473" i="3" s="1"/>
  <c r="AC472" i="3" a="1"/>
  <c r="AC472" i="3" s="1"/>
  <c r="AB472" i="3" a="1"/>
  <c r="AB472" i="3" s="1"/>
  <c r="AE472" i="3" s="1"/>
  <c r="AD471" i="3"/>
  <c r="AC471" i="3" a="1"/>
  <c r="AC471" i="3" s="1"/>
  <c r="AB471" i="3" a="1"/>
  <c r="AB471" i="3" s="1"/>
  <c r="AE471" i="3" s="1"/>
  <c r="AC470" i="3" a="1"/>
  <c r="AC470" i="3" s="1"/>
  <c r="AB470" i="3" a="1"/>
  <c r="AB470" i="3" s="1"/>
  <c r="AE470" i="3" s="1"/>
  <c r="AD469" i="3"/>
  <c r="AC469" i="3" a="1"/>
  <c r="AC469" i="3" s="1"/>
  <c r="AB469" i="3" a="1"/>
  <c r="AB469" i="3" s="1"/>
  <c r="AE469" i="3" s="1"/>
  <c r="AC468" i="3" a="1"/>
  <c r="AC468" i="3" s="1"/>
  <c r="AB468" i="3" a="1"/>
  <c r="AB468" i="3" s="1"/>
  <c r="AE468" i="3" s="1"/>
  <c r="AD467" i="3"/>
  <c r="AC467" i="3" a="1"/>
  <c r="AC467" i="3" s="1"/>
  <c r="AB467" i="3" a="1"/>
  <c r="AB467" i="3" s="1"/>
  <c r="AE467" i="3" s="1"/>
  <c r="AC466" i="3" a="1"/>
  <c r="AC466" i="3" s="1"/>
  <c r="AB466" i="3" a="1"/>
  <c r="AB466" i="3" s="1"/>
  <c r="AE466" i="3" s="1"/>
  <c r="AD465" i="3"/>
  <c r="AC465" i="3" a="1"/>
  <c r="AC465" i="3" s="1"/>
  <c r="AB465" i="3" a="1"/>
  <c r="AB465" i="3" s="1"/>
  <c r="AE465" i="3" s="1"/>
  <c r="AC464" i="3" a="1"/>
  <c r="AC464" i="3" s="1"/>
  <c r="AB464" i="3" a="1"/>
  <c r="AB464" i="3" s="1"/>
  <c r="AE464" i="3" s="1"/>
  <c r="AD463" i="3"/>
  <c r="AC463" i="3" a="1"/>
  <c r="AC463" i="3" s="1"/>
  <c r="AB463" i="3" a="1"/>
  <c r="AB463" i="3" s="1"/>
  <c r="AE463" i="3" s="1"/>
  <c r="AC462" i="3" a="1"/>
  <c r="AC462" i="3" s="1"/>
  <c r="AB462" i="3" a="1"/>
  <c r="AB462" i="3" s="1"/>
  <c r="AE462" i="3" s="1"/>
  <c r="AD461" i="3"/>
  <c r="AC461" i="3" a="1"/>
  <c r="AC461" i="3" s="1"/>
  <c r="AB461" i="3" a="1"/>
  <c r="AB461" i="3" s="1"/>
  <c r="AE461" i="3" s="1"/>
  <c r="AC460" i="3" a="1"/>
  <c r="AC460" i="3" s="1"/>
  <c r="AB460" i="3" a="1"/>
  <c r="AB460" i="3" s="1"/>
  <c r="AE460" i="3" s="1"/>
  <c r="AD459" i="3"/>
  <c r="AC459" i="3" a="1"/>
  <c r="AC459" i="3" s="1"/>
  <c r="AB459" i="3" a="1"/>
  <c r="AB459" i="3" s="1"/>
  <c r="AE459" i="3" s="1"/>
  <c r="AC458" i="3" a="1"/>
  <c r="AC458" i="3" s="1"/>
  <c r="AB458" i="3" a="1"/>
  <c r="AB458" i="3" s="1"/>
  <c r="AE458" i="3" s="1"/>
  <c r="AD457" i="3"/>
  <c r="AC457" i="3" a="1"/>
  <c r="AC457" i="3" s="1"/>
  <c r="AB457" i="3" a="1"/>
  <c r="AB457" i="3" s="1"/>
  <c r="AE457" i="3" s="1"/>
  <c r="AC456" i="3" a="1"/>
  <c r="AC456" i="3" s="1"/>
  <c r="AB456" i="3" a="1"/>
  <c r="AB456" i="3" s="1"/>
  <c r="AE456" i="3" s="1"/>
  <c r="AE455" i="3"/>
  <c r="AC455" i="3"/>
  <c r="AC455" i="3" a="1"/>
  <c r="AB455" i="3"/>
  <c r="AD455" i="3" s="1"/>
  <c r="AB455" i="3" a="1"/>
  <c r="AC454" i="3"/>
  <c r="AF454" i="3" s="1"/>
  <c r="AC454" i="3" a="1"/>
  <c r="AB454" i="3"/>
  <c r="AD454" i="3" s="1"/>
  <c r="AB454" i="3" a="1"/>
  <c r="AE453" i="3"/>
  <c r="AC453" i="3"/>
  <c r="AF453" i="3" s="1"/>
  <c r="AC453" i="3" a="1"/>
  <c r="AB453" i="3"/>
  <c r="AD453" i="3" s="1"/>
  <c r="AB453" i="3" a="1"/>
  <c r="AC452" i="3"/>
  <c r="AF452" i="3" s="1"/>
  <c r="AC452" i="3" a="1"/>
  <c r="AB452" i="3"/>
  <c r="AB452" i="3" a="1"/>
  <c r="AC451" i="3"/>
  <c r="AF451" i="3" s="1"/>
  <c r="AC451" i="3" a="1"/>
  <c r="AB451" i="3"/>
  <c r="AD451" i="3" s="1"/>
  <c r="AB451" i="3" a="1"/>
  <c r="AC450" i="3"/>
  <c r="AF450" i="3" s="1"/>
  <c r="AC450" i="3" a="1"/>
  <c r="AB450" i="3"/>
  <c r="AD450" i="3" s="1"/>
  <c r="AB450" i="3" a="1"/>
  <c r="AE449" i="3"/>
  <c r="AC449" i="3"/>
  <c r="AF449" i="3" s="1"/>
  <c r="AC449" i="3" a="1"/>
  <c r="AB449" i="3"/>
  <c r="AD449" i="3" s="1"/>
  <c r="AB449" i="3" a="1"/>
  <c r="AC448" i="3"/>
  <c r="AF448" i="3" s="1"/>
  <c r="AC448" i="3" a="1"/>
  <c r="AB448" i="3"/>
  <c r="AB448" i="3" a="1"/>
  <c r="AC447" i="3"/>
  <c r="AF447" i="3" s="1"/>
  <c r="AC447" i="3" a="1"/>
  <c r="AB447" i="3"/>
  <c r="AD447" i="3" s="1"/>
  <c r="AB447" i="3" a="1"/>
  <c r="AC446" i="3" a="1"/>
  <c r="AC446" i="3" s="1"/>
  <c r="AF446" i="3" s="1"/>
  <c r="AB446" i="3"/>
  <c r="AB446" i="3" a="1"/>
  <c r="AC445" i="3" a="1"/>
  <c r="AC445" i="3" s="1"/>
  <c r="AF445" i="3" s="1"/>
  <c r="AB445" i="3"/>
  <c r="AE445" i="3" s="1"/>
  <c r="AB445" i="3" a="1"/>
  <c r="AC444" i="3" a="1"/>
  <c r="AC444" i="3" s="1"/>
  <c r="AF444" i="3" s="1"/>
  <c r="AB444" i="3"/>
  <c r="AE444" i="3" s="1"/>
  <c r="AB444" i="3" a="1"/>
  <c r="AC443" i="3" a="1"/>
  <c r="AC443" i="3" s="1"/>
  <c r="AB443" i="3"/>
  <c r="AE443" i="3" s="1"/>
  <c r="AB443" i="3" a="1"/>
  <c r="AC442" i="3" a="1"/>
  <c r="AC442" i="3" s="1"/>
  <c r="AB442" i="3"/>
  <c r="AE442" i="3" s="1"/>
  <c r="AB442" i="3" a="1"/>
  <c r="AC441" i="3" a="1"/>
  <c r="AC441" i="3" s="1"/>
  <c r="AF441" i="3" s="1"/>
  <c r="AB441" i="3"/>
  <c r="AE441" i="3" s="1"/>
  <c r="AB441" i="3" a="1"/>
  <c r="AC440" i="3" a="1"/>
  <c r="AC440" i="3" s="1"/>
  <c r="AF440" i="3" s="1"/>
  <c r="AB440" i="3"/>
  <c r="AE440" i="3" s="1"/>
  <c r="AB440" i="3" a="1"/>
  <c r="AC439" i="3" a="1"/>
  <c r="AC439" i="3" s="1"/>
  <c r="AB439" i="3"/>
  <c r="AE439" i="3" s="1"/>
  <c r="AB439" i="3" a="1"/>
  <c r="AC438" i="3" a="1"/>
  <c r="AC438" i="3" s="1"/>
  <c r="AB438" i="3"/>
  <c r="AE438" i="3" s="1"/>
  <c r="AB438" i="3" a="1"/>
  <c r="AE437" i="3"/>
  <c r="AC437" i="3" a="1"/>
  <c r="AC437" i="3" s="1"/>
  <c r="AB437" i="3"/>
  <c r="AD437" i="3" s="1"/>
  <c r="AB437" i="3" a="1"/>
  <c r="AF436" i="3"/>
  <c r="AC436" i="3" a="1"/>
  <c r="AC436" i="3" s="1"/>
  <c r="AB436" i="3" a="1"/>
  <c r="AB436" i="3" s="1"/>
  <c r="AC435" i="3" a="1"/>
  <c r="AC435" i="3" s="1"/>
  <c r="AF435" i="3" s="1"/>
  <c r="AB435" i="3" a="1"/>
  <c r="AB435" i="3" s="1"/>
  <c r="AC434" i="3" a="1"/>
  <c r="AC434" i="3" s="1"/>
  <c r="AB434" i="3" a="1"/>
  <c r="AB434" i="3" s="1"/>
  <c r="AC433" i="3" a="1"/>
  <c r="AC433" i="3" s="1"/>
  <c r="AB433" i="3" a="1"/>
  <c r="AB433" i="3" s="1"/>
  <c r="AC432" i="3" a="1"/>
  <c r="AC432" i="3" s="1"/>
  <c r="AF432" i="3" s="1"/>
  <c r="AB432" i="3" a="1"/>
  <c r="AB432" i="3" s="1"/>
  <c r="AE432" i="3" s="1"/>
  <c r="AC431" i="3" a="1"/>
  <c r="AC431" i="3" s="1"/>
  <c r="AB431" i="3" a="1"/>
  <c r="AB431" i="3" s="1"/>
  <c r="AC430" i="3" a="1"/>
  <c r="AC430" i="3" s="1"/>
  <c r="AB430" i="3" a="1"/>
  <c r="AB430" i="3" s="1"/>
  <c r="AD430" i="3" s="1"/>
  <c r="AE429" i="3"/>
  <c r="AC429" i="3" a="1"/>
  <c r="AC429" i="3" s="1"/>
  <c r="AF429" i="3" s="1"/>
  <c r="AB429" i="3" a="1"/>
  <c r="AB429" i="3" s="1"/>
  <c r="AC428" i="3" a="1"/>
  <c r="AC428" i="3" s="1"/>
  <c r="AF428" i="3" s="1"/>
  <c r="AB428" i="3" a="1"/>
  <c r="AB428" i="3" s="1"/>
  <c r="AE428" i="3" s="1"/>
  <c r="AC427" i="3" a="1"/>
  <c r="AC427" i="3" s="1"/>
  <c r="AB427" i="3" a="1"/>
  <c r="AB427" i="3" s="1"/>
  <c r="AC426" i="3" a="1"/>
  <c r="AC426" i="3" s="1"/>
  <c r="AB426" i="3" a="1"/>
  <c r="AB426" i="3" s="1"/>
  <c r="AD426" i="3" s="1"/>
  <c r="AC425" i="3" a="1"/>
  <c r="AC425" i="3" s="1"/>
  <c r="AF425" i="3" s="1"/>
  <c r="AB425" i="3" a="1"/>
  <c r="AB425" i="3" s="1"/>
  <c r="AC424" i="3" a="1"/>
  <c r="AC424" i="3" s="1"/>
  <c r="AF424" i="3" s="1"/>
  <c r="AB424" i="3" a="1"/>
  <c r="AB424" i="3" s="1"/>
  <c r="AE424" i="3" s="1"/>
  <c r="AC423" i="3" a="1"/>
  <c r="AC423" i="3" s="1"/>
  <c r="AB423" i="3" a="1"/>
  <c r="AB423" i="3" s="1"/>
  <c r="AC422" i="3" a="1"/>
  <c r="AC422" i="3" s="1"/>
  <c r="AB422" i="3" a="1"/>
  <c r="AB422" i="3" s="1"/>
  <c r="AD422" i="3" s="1"/>
  <c r="AC421" i="3" a="1"/>
  <c r="AC421" i="3" s="1"/>
  <c r="AF421" i="3" s="1"/>
  <c r="AB421" i="3" a="1"/>
  <c r="AB421" i="3" s="1"/>
  <c r="AC420" i="3" a="1"/>
  <c r="AC420" i="3" s="1"/>
  <c r="AF420" i="3" s="1"/>
  <c r="AB420" i="3" a="1"/>
  <c r="AB420" i="3" s="1"/>
  <c r="AE420" i="3" s="1"/>
  <c r="AC419" i="3" a="1"/>
  <c r="AC419" i="3" s="1"/>
  <c r="AB419" i="3" a="1"/>
  <c r="AB419" i="3" s="1"/>
  <c r="AC418" i="3" a="1"/>
  <c r="AC418" i="3" s="1"/>
  <c r="AB418" i="3" a="1"/>
  <c r="AB418" i="3" s="1"/>
  <c r="AD418" i="3" s="1"/>
  <c r="AC417" i="3" a="1"/>
  <c r="AC417" i="3" s="1"/>
  <c r="AF417" i="3" s="1"/>
  <c r="AB417" i="3" a="1"/>
  <c r="AB417" i="3" s="1"/>
  <c r="AC416" i="3" a="1"/>
  <c r="AC416" i="3" s="1"/>
  <c r="AF416" i="3" s="1"/>
  <c r="AB416" i="3" a="1"/>
  <c r="AB416" i="3" s="1"/>
  <c r="AE416" i="3" s="1"/>
  <c r="AC415" i="3" a="1"/>
  <c r="AC415" i="3" s="1"/>
  <c r="AB415" i="3" a="1"/>
  <c r="AB415" i="3" s="1"/>
  <c r="AC414" i="3" a="1"/>
  <c r="AC414" i="3" s="1"/>
  <c r="AB414" i="3" a="1"/>
  <c r="AB414" i="3" s="1"/>
  <c r="AD414" i="3" s="1"/>
  <c r="AE413" i="3"/>
  <c r="AC413" i="3" a="1"/>
  <c r="AC413" i="3" s="1"/>
  <c r="AF413" i="3" s="1"/>
  <c r="AB413" i="3" a="1"/>
  <c r="AB413" i="3" s="1"/>
  <c r="AC412" i="3" a="1"/>
  <c r="AC412" i="3" s="1"/>
  <c r="AF412" i="3" s="1"/>
  <c r="AB412" i="3" a="1"/>
  <c r="AB412" i="3" s="1"/>
  <c r="AE412" i="3" s="1"/>
  <c r="AC411" i="3" a="1"/>
  <c r="AC411" i="3" s="1"/>
  <c r="AB411" i="3" a="1"/>
  <c r="AB411" i="3" s="1"/>
  <c r="AC410" i="3" a="1"/>
  <c r="AC410" i="3" s="1"/>
  <c r="AB410" i="3" a="1"/>
  <c r="AB410" i="3" s="1"/>
  <c r="AD410" i="3" s="1"/>
  <c r="AC409" i="3" a="1"/>
  <c r="AC409" i="3" s="1"/>
  <c r="AF409" i="3" s="1"/>
  <c r="AB409" i="3" a="1"/>
  <c r="AB409" i="3" s="1"/>
  <c r="AC408" i="3" a="1"/>
  <c r="AC408" i="3" s="1"/>
  <c r="AF408" i="3" s="1"/>
  <c r="AB408" i="3" a="1"/>
  <c r="AB408" i="3" s="1"/>
  <c r="AE408" i="3" s="1"/>
  <c r="AC407" i="3" a="1"/>
  <c r="AC407" i="3" s="1"/>
  <c r="AB407" i="3" a="1"/>
  <c r="AB407" i="3" s="1"/>
  <c r="AC406" i="3" a="1"/>
  <c r="AC406" i="3" s="1"/>
  <c r="AB406" i="3" a="1"/>
  <c r="AB406" i="3" s="1"/>
  <c r="AD406" i="3" s="1"/>
  <c r="AC405" i="3" a="1"/>
  <c r="AC405" i="3" s="1"/>
  <c r="AF405" i="3" s="1"/>
  <c r="AB405" i="3" a="1"/>
  <c r="AB405" i="3" s="1"/>
  <c r="AC404" i="3" a="1"/>
  <c r="AC404" i="3" s="1"/>
  <c r="AF404" i="3" s="1"/>
  <c r="AB404" i="3" a="1"/>
  <c r="AB404" i="3" s="1"/>
  <c r="AE404" i="3" s="1"/>
  <c r="AC403" i="3" a="1"/>
  <c r="AC403" i="3" s="1"/>
  <c r="AB403" i="3" a="1"/>
  <c r="AB403" i="3" s="1"/>
  <c r="AC402" i="3" a="1"/>
  <c r="AC402" i="3" s="1"/>
  <c r="AB402" i="3" a="1"/>
  <c r="AB402" i="3" s="1"/>
  <c r="AD402" i="3" s="1"/>
  <c r="AC401" i="3" a="1"/>
  <c r="AC401" i="3" s="1"/>
  <c r="AF401" i="3" s="1"/>
  <c r="AB401" i="3" a="1"/>
  <c r="AB401" i="3" s="1"/>
  <c r="AC400" i="3" a="1"/>
  <c r="AC400" i="3" s="1"/>
  <c r="AF400" i="3" s="1"/>
  <c r="AB400" i="3" a="1"/>
  <c r="AB400" i="3" s="1"/>
  <c r="AE400" i="3" s="1"/>
  <c r="AC399" i="3" a="1"/>
  <c r="AC399" i="3" s="1"/>
  <c r="AB399" i="3" a="1"/>
  <c r="AB399" i="3" s="1"/>
  <c r="AC398" i="3" a="1"/>
  <c r="AC398" i="3" s="1"/>
  <c r="AB398" i="3" a="1"/>
  <c r="AB398" i="3" s="1"/>
  <c r="AD398" i="3" s="1"/>
  <c r="AE397" i="3"/>
  <c r="AC397" i="3" a="1"/>
  <c r="AC397" i="3" s="1"/>
  <c r="AF397" i="3" s="1"/>
  <c r="AB397" i="3" a="1"/>
  <c r="AB397" i="3" s="1"/>
  <c r="AC396" i="3" a="1"/>
  <c r="AC396" i="3" s="1"/>
  <c r="AF396" i="3" s="1"/>
  <c r="AB396" i="3" a="1"/>
  <c r="AB396" i="3" s="1"/>
  <c r="AE396" i="3" s="1"/>
  <c r="AC395" i="3" a="1"/>
  <c r="AC395" i="3" s="1"/>
  <c r="AB395" i="3" a="1"/>
  <c r="AB395" i="3" s="1"/>
  <c r="AC394" i="3" a="1"/>
  <c r="AC394" i="3" s="1"/>
  <c r="AB394" i="3" a="1"/>
  <c r="AB394" i="3" s="1"/>
  <c r="AD394" i="3" s="1"/>
  <c r="AE393" i="3"/>
  <c r="AC393" i="3" a="1"/>
  <c r="AC393" i="3" s="1"/>
  <c r="AF393" i="3" s="1"/>
  <c r="AB393" i="3" a="1"/>
  <c r="AB393" i="3" s="1"/>
  <c r="AC392" i="3" a="1"/>
  <c r="AC392" i="3" s="1"/>
  <c r="AF392" i="3" s="1"/>
  <c r="AB392" i="3" a="1"/>
  <c r="AB392" i="3" s="1"/>
  <c r="AE392" i="3" s="1"/>
  <c r="AC391" i="3" a="1"/>
  <c r="AC391" i="3" s="1"/>
  <c r="AB391" i="3" a="1"/>
  <c r="AB391" i="3" s="1"/>
  <c r="AC390" i="3" a="1"/>
  <c r="AC390" i="3" s="1"/>
  <c r="AB390" i="3" a="1"/>
  <c r="AB390" i="3" s="1"/>
  <c r="AD390" i="3" s="1"/>
  <c r="AC389" i="3" a="1"/>
  <c r="AC389" i="3" s="1"/>
  <c r="AF389" i="3" s="1"/>
  <c r="AB389" i="3" a="1"/>
  <c r="AB389" i="3" s="1"/>
  <c r="AC388" i="3" a="1"/>
  <c r="AC388" i="3" s="1"/>
  <c r="AF388" i="3" s="1"/>
  <c r="AB388" i="3" a="1"/>
  <c r="AB388" i="3" s="1"/>
  <c r="AE388" i="3" s="1"/>
  <c r="AC387" i="3" a="1"/>
  <c r="AC387" i="3" s="1"/>
  <c r="AB387" i="3" a="1"/>
  <c r="AB387" i="3" s="1"/>
  <c r="AC386" i="3" a="1"/>
  <c r="AC386" i="3" s="1"/>
  <c r="AF386" i="3" s="1"/>
  <c r="AB386" i="3" a="1"/>
  <c r="AB386" i="3" s="1"/>
  <c r="AC385" i="3" a="1"/>
  <c r="AC385" i="3" s="1"/>
  <c r="AF385" i="3" s="1"/>
  <c r="AB385" i="3" a="1"/>
  <c r="AB385" i="3" s="1"/>
  <c r="AC384" i="3" a="1"/>
  <c r="AC384" i="3" s="1"/>
  <c r="AF384" i="3" s="1"/>
  <c r="AB384" i="3" a="1"/>
  <c r="AB384" i="3" s="1"/>
  <c r="AC383" i="3" a="1"/>
  <c r="AC383" i="3" s="1"/>
  <c r="AF383" i="3" s="1"/>
  <c r="AB383" i="3" a="1"/>
  <c r="AB383" i="3" s="1"/>
  <c r="AC382" i="3" a="1"/>
  <c r="AC382" i="3" s="1"/>
  <c r="AF382" i="3" s="1"/>
  <c r="AB382" i="3" a="1"/>
  <c r="AB382" i="3" s="1"/>
  <c r="AC381" i="3" a="1"/>
  <c r="AC381" i="3" s="1"/>
  <c r="AF381" i="3" s="1"/>
  <c r="AB381" i="3" a="1"/>
  <c r="AB381" i="3" s="1"/>
  <c r="AC380" i="3" a="1"/>
  <c r="AC380" i="3" s="1"/>
  <c r="AF380" i="3" s="1"/>
  <c r="AB380" i="3" a="1"/>
  <c r="AB380" i="3" s="1"/>
  <c r="AC379" i="3" a="1"/>
  <c r="AC379" i="3" s="1"/>
  <c r="AF379" i="3" s="1"/>
  <c r="AB379" i="3" a="1"/>
  <c r="AB379" i="3" s="1"/>
  <c r="AC378" i="3" a="1"/>
  <c r="AC378" i="3" s="1"/>
  <c r="AF378" i="3" s="1"/>
  <c r="AB378" i="3" a="1"/>
  <c r="AB378" i="3" s="1"/>
  <c r="AC377" i="3" a="1"/>
  <c r="AC377" i="3" s="1"/>
  <c r="AF377" i="3" s="1"/>
  <c r="AB377" i="3" a="1"/>
  <c r="AB377" i="3" s="1"/>
  <c r="AC376" i="3" a="1"/>
  <c r="AC376" i="3" s="1"/>
  <c r="AF376" i="3" s="1"/>
  <c r="AB376" i="3" a="1"/>
  <c r="AB376" i="3" s="1"/>
  <c r="AC375" i="3" a="1"/>
  <c r="AC375" i="3" s="1"/>
  <c r="AF375" i="3" s="1"/>
  <c r="AB375" i="3" a="1"/>
  <c r="AB375" i="3" s="1"/>
  <c r="AC374" i="3" a="1"/>
  <c r="AC374" i="3" s="1"/>
  <c r="AF374" i="3" s="1"/>
  <c r="AB374" i="3" a="1"/>
  <c r="AB374" i="3" s="1"/>
  <c r="AC373" i="3" a="1"/>
  <c r="AC373" i="3" s="1"/>
  <c r="AF373" i="3" s="1"/>
  <c r="AB373" i="3" a="1"/>
  <c r="AB373" i="3" s="1"/>
  <c r="AC372" i="3" a="1"/>
  <c r="AC372" i="3" s="1"/>
  <c r="AF372" i="3" s="1"/>
  <c r="AB372" i="3" a="1"/>
  <c r="AB372" i="3" s="1"/>
  <c r="AC371" i="3" a="1"/>
  <c r="AC371" i="3" s="1"/>
  <c r="AF371" i="3" s="1"/>
  <c r="AB371" i="3" a="1"/>
  <c r="AB371" i="3" s="1"/>
  <c r="AC370" i="3" a="1"/>
  <c r="AC370" i="3" s="1"/>
  <c r="AF370" i="3" s="1"/>
  <c r="AB370" i="3" a="1"/>
  <c r="AB370" i="3" s="1"/>
  <c r="AC369" i="3" a="1"/>
  <c r="AC369" i="3" s="1"/>
  <c r="AF369" i="3" s="1"/>
  <c r="AB369" i="3" a="1"/>
  <c r="AB369" i="3" s="1"/>
  <c r="AC368" i="3" a="1"/>
  <c r="AC368" i="3" s="1"/>
  <c r="AF368" i="3" s="1"/>
  <c r="AB368" i="3" a="1"/>
  <c r="AB368" i="3" s="1"/>
  <c r="AC367" i="3" a="1"/>
  <c r="AC367" i="3" s="1"/>
  <c r="AF367" i="3" s="1"/>
  <c r="AB367" i="3" a="1"/>
  <c r="AB367" i="3" s="1"/>
  <c r="AC366" i="3" a="1"/>
  <c r="AC366" i="3" s="1"/>
  <c r="AF366" i="3" s="1"/>
  <c r="AB366" i="3" a="1"/>
  <c r="AB366" i="3" s="1"/>
  <c r="AC365" i="3" a="1"/>
  <c r="AC365" i="3" s="1"/>
  <c r="AF365" i="3" s="1"/>
  <c r="AB365" i="3" a="1"/>
  <c r="AB365" i="3" s="1"/>
  <c r="AC364" i="3" a="1"/>
  <c r="AC364" i="3" s="1"/>
  <c r="AF364" i="3" s="1"/>
  <c r="AB364" i="3" a="1"/>
  <c r="AB364" i="3" s="1"/>
  <c r="AC363" i="3" a="1"/>
  <c r="AC363" i="3" s="1"/>
  <c r="AF363" i="3" s="1"/>
  <c r="AB363" i="3" a="1"/>
  <c r="AB363" i="3" s="1"/>
  <c r="AC362" i="3" a="1"/>
  <c r="AC362" i="3" s="1"/>
  <c r="AF362" i="3" s="1"/>
  <c r="AB362" i="3" a="1"/>
  <c r="AB362" i="3" s="1"/>
  <c r="AC361" i="3" a="1"/>
  <c r="AC361" i="3" s="1"/>
  <c r="AF361" i="3" s="1"/>
  <c r="AB361" i="3" a="1"/>
  <c r="AB361" i="3" s="1"/>
  <c r="AC360" i="3" a="1"/>
  <c r="AC360" i="3" s="1"/>
  <c r="AF360" i="3" s="1"/>
  <c r="AB360" i="3" a="1"/>
  <c r="AB360" i="3" s="1"/>
  <c r="AC359" i="3" a="1"/>
  <c r="AC359" i="3" s="1"/>
  <c r="AF359" i="3" s="1"/>
  <c r="AB359" i="3" a="1"/>
  <c r="AB359" i="3" s="1"/>
  <c r="AC358" i="3" a="1"/>
  <c r="AC358" i="3" s="1"/>
  <c r="AF358" i="3" s="1"/>
  <c r="AB358" i="3" a="1"/>
  <c r="AB358" i="3" s="1"/>
  <c r="AC357" i="3" a="1"/>
  <c r="AC357" i="3" s="1"/>
  <c r="AB357" i="3"/>
  <c r="AB357" i="3" a="1"/>
  <c r="AE356" i="3"/>
  <c r="AC356" i="3" a="1"/>
  <c r="AC356" i="3" s="1"/>
  <c r="AB356" i="3"/>
  <c r="AD356" i="3" s="1"/>
  <c r="AB356" i="3" a="1"/>
  <c r="AD355" i="3"/>
  <c r="AC355" i="3" a="1"/>
  <c r="AC355" i="3" s="1"/>
  <c r="AB355" i="3"/>
  <c r="AE355" i="3" s="1"/>
  <c r="AB355" i="3" a="1"/>
  <c r="AF354" i="3"/>
  <c r="AC354" i="3" a="1"/>
  <c r="AC354" i="3" s="1"/>
  <c r="AB354" i="3" a="1"/>
  <c r="AB354" i="3" s="1"/>
  <c r="AC353" i="3" a="1"/>
  <c r="AC353" i="3" s="1"/>
  <c r="AF353" i="3" s="1"/>
  <c r="AB353" i="3" a="1"/>
  <c r="AB353" i="3" s="1"/>
  <c r="AF352" i="3"/>
  <c r="AC352" i="3" a="1"/>
  <c r="AC352" i="3" s="1"/>
  <c r="AB352" i="3" a="1"/>
  <c r="AB352" i="3" s="1"/>
  <c r="AC351" i="3"/>
  <c r="AF351" i="3" s="1"/>
  <c r="AC351" i="3" a="1"/>
  <c r="AB351" i="3" a="1"/>
  <c r="AB351" i="3" s="1"/>
  <c r="AD350" i="3"/>
  <c r="AC350" i="3"/>
  <c r="AC350" i="3" a="1"/>
  <c r="AB350" i="3" a="1"/>
  <c r="AB350" i="3" s="1"/>
  <c r="AC349" i="3"/>
  <c r="AF349" i="3" s="1"/>
  <c r="AC349" i="3" a="1"/>
  <c r="AB349" i="3" a="1"/>
  <c r="AB349" i="3" s="1"/>
  <c r="AD349" i="3" s="1"/>
  <c r="AD348" i="3"/>
  <c r="AC348" i="3"/>
  <c r="AC348" i="3" a="1"/>
  <c r="AB348" i="3" a="1"/>
  <c r="AB348" i="3" s="1"/>
  <c r="AC347" i="3"/>
  <c r="AC347" i="3" a="1"/>
  <c r="AB347" i="3" a="1"/>
  <c r="AB347" i="3" s="1"/>
  <c r="AD346" i="3"/>
  <c r="AC346" i="3"/>
  <c r="AC346" i="3" a="1"/>
  <c r="AB346" i="3" a="1"/>
  <c r="AB346" i="3" s="1"/>
  <c r="AC345" i="3"/>
  <c r="AF345" i="3" s="1"/>
  <c r="AC345" i="3" a="1"/>
  <c r="AB345" i="3" a="1"/>
  <c r="AB345" i="3" s="1"/>
  <c r="AD345" i="3" s="1"/>
  <c r="AD344" i="3"/>
  <c r="AG344" i="3" s="1"/>
  <c r="AC344" i="3"/>
  <c r="AC344" i="3" a="1"/>
  <c r="AB344" i="3" a="1"/>
  <c r="AB344" i="3" s="1"/>
  <c r="AC343" i="3"/>
  <c r="AC343" i="3" a="1"/>
  <c r="AB343" i="3" a="1"/>
  <c r="AB343" i="3" s="1"/>
  <c r="AD342" i="3"/>
  <c r="AC342" i="3"/>
  <c r="AC342" i="3" a="1"/>
  <c r="AB342" i="3" a="1"/>
  <c r="AB342" i="3" s="1"/>
  <c r="AC341" i="3"/>
  <c r="AF341" i="3" s="1"/>
  <c r="AC341" i="3" a="1"/>
  <c r="AB341" i="3" a="1"/>
  <c r="AB341" i="3" s="1"/>
  <c r="AD340" i="3"/>
  <c r="AC340" i="3"/>
  <c r="AC340" i="3" a="1"/>
  <c r="AB340" i="3" a="1"/>
  <c r="AB340" i="3" s="1"/>
  <c r="AC339" i="3"/>
  <c r="AC339" i="3" a="1"/>
  <c r="AB339" i="3" a="1"/>
  <c r="AB339" i="3" s="1"/>
  <c r="AD338" i="3"/>
  <c r="AC338" i="3"/>
  <c r="AC338" i="3" a="1"/>
  <c r="AB338" i="3" a="1"/>
  <c r="AB338" i="3" s="1"/>
  <c r="AC337" i="3"/>
  <c r="AF337" i="3" s="1"/>
  <c r="AC337" i="3" a="1"/>
  <c r="AB337" i="3" a="1"/>
  <c r="AB337" i="3" s="1"/>
  <c r="AD336" i="3"/>
  <c r="AC336" i="3"/>
  <c r="AC336" i="3" a="1"/>
  <c r="AB336" i="3" a="1"/>
  <c r="AB336" i="3" s="1"/>
  <c r="AC335" i="3"/>
  <c r="AC335" i="3" a="1"/>
  <c r="AB335" i="3" a="1"/>
  <c r="AB335" i="3" s="1"/>
  <c r="AD334" i="3"/>
  <c r="AC334" i="3"/>
  <c r="AC334" i="3" a="1"/>
  <c r="AB334" i="3" a="1"/>
  <c r="AB334" i="3" s="1"/>
  <c r="AC333" i="3"/>
  <c r="AF333" i="3" s="1"/>
  <c r="AC333" i="3" a="1"/>
  <c r="AB333" i="3" a="1"/>
  <c r="AB333" i="3" s="1"/>
  <c r="AD333" i="3" s="1"/>
  <c r="AD332" i="3"/>
  <c r="AC332" i="3"/>
  <c r="AC332" i="3" a="1"/>
  <c r="AB332" i="3" a="1"/>
  <c r="AB332" i="3" s="1"/>
  <c r="AC331" i="3"/>
  <c r="AC331" i="3" a="1"/>
  <c r="AB331" i="3" a="1"/>
  <c r="AB331" i="3" s="1"/>
  <c r="AD330" i="3"/>
  <c r="AC330" i="3"/>
  <c r="AC330" i="3" a="1"/>
  <c r="AB330" i="3" a="1"/>
  <c r="AB330" i="3" s="1"/>
  <c r="AC329" i="3"/>
  <c r="AF329" i="3" s="1"/>
  <c r="AC329" i="3" a="1"/>
  <c r="AB329" i="3" a="1"/>
  <c r="AB329" i="3" s="1"/>
  <c r="AD329" i="3" s="1"/>
  <c r="AF328" i="3"/>
  <c r="AC328" i="3"/>
  <c r="AC328" i="3" a="1"/>
  <c r="AB328" i="3" a="1"/>
  <c r="AB328" i="3" s="1"/>
  <c r="AC327" i="3"/>
  <c r="AF327" i="3" s="1"/>
  <c r="AC327" i="3" a="1"/>
  <c r="AB327" i="3" a="1"/>
  <c r="AB327" i="3" s="1"/>
  <c r="AC326" i="3"/>
  <c r="AC326" i="3" a="1"/>
  <c r="AB326" i="3" a="1"/>
  <c r="AB326" i="3" s="1"/>
  <c r="AC325" i="3"/>
  <c r="AC325" i="3" a="1"/>
  <c r="AB325" i="3" a="1"/>
  <c r="AB325" i="3" s="1"/>
  <c r="AC324" i="3"/>
  <c r="AC324" i="3" a="1"/>
  <c r="AB324" i="3" a="1"/>
  <c r="AB324" i="3" s="1"/>
  <c r="AC323" i="3"/>
  <c r="AC323" i="3" a="1"/>
  <c r="AB323" i="3" a="1"/>
  <c r="AB323" i="3" s="1"/>
  <c r="AD323" i="3" s="1"/>
  <c r="AF322" i="3"/>
  <c r="AC322" i="3"/>
  <c r="AC322" i="3" a="1"/>
  <c r="AB322" i="3" a="1"/>
  <c r="AB322" i="3" s="1"/>
  <c r="AC321" i="3"/>
  <c r="AF321" i="3" s="1"/>
  <c r="AC321" i="3" a="1"/>
  <c r="AB321" i="3" a="1"/>
  <c r="AB321" i="3" s="1"/>
  <c r="AD321" i="3" s="1"/>
  <c r="AF320" i="3"/>
  <c r="AC320" i="3"/>
  <c r="AC320" i="3" a="1"/>
  <c r="AB320" i="3" a="1"/>
  <c r="AB320" i="3" s="1"/>
  <c r="AC319" i="3"/>
  <c r="AF319" i="3" s="1"/>
  <c r="AC319" i="3" a="1"/>
  <c r="AB319" i="3" a="1"/>
  <c r="AB319" i="3" s="1"/>
  <c r="AC318" i="3"/>
  <c r="AC318" i="3" a="1"/>
  <c r="AB318" i="3" a="1"/>
  <c r="AB318" i="3" s="1"/>
  <c r="AC317" i="3"/>
  <c r="AC317" i="3" a="1"/>
  <c r="AB317" i="3" a="1"/>
  <c r="AB317" i="3" s="1"/>
  <c r="AC316" i="3"/>
  <c r="AC316" i="3" a="1"/>
  <c r="AB316" i="3" a="1"/>
  <c r="AB316" i="3" s="1"/>
  <c r="AC315" i="3"/>
  <c r="AC315" i="3" a="1"/>
  <c r="AB315" i="3" a="1"/>
  <c r="AB315" i="3" s="1"/>
  <c r="AD315" i="3" s="1"/>
  <c r="AF314" i="3"/>
  <c r="AC314" i="3"/>
  <c r="AC314" i="3" a="1"/>
  <c r="AB314" i="3" a="1"/>
  <c r="AB314" i="3" s="1"/>
  <c r="AC313" i="3"/>
  <c r="AF313" i="3" s="1"/>
  <c r="AC313" i="3" a="1"/>
  <c r="AB313" i="3" a="1"/>
  <c r="AB313" i="3" s="1"/>
  <c r="AD313" i="3" s="1"/>
  <c r="AF312" i="3"/>
  <c r="AC312" i="3"/>
  <c r="AC312" i="3" a="1"/>
  <c r="AB312" i="3" a="1"/>
  <c r="AB312" i="3" s="1"/>
  <c r="AC311" i="3"/>
  <c r="AF311" i="3" s="1"/>
  <c r="AC311" i="3" a="1"/>
  <c r="AB311" i="3" a="1"/>
  <c r="AB311" i="3" s="1"/>
  <c r="AC310" i="3"/>
  <c r="AC310" i="3" a="1"/>
  <c r="AB310" i="3" a="1"/>
  <c r="AB310" i="3" s="1"/>
  <c r="AC309" i="3"/>
  <c r="AC309" i="3" a="1"/>
  <c r="AB309" i="3" a="1"/>
  <c r="AB309" i="3" s="1"/>
  <c r="AC308" i="3"/>
  <c r="AC308" i="3" a="1"/>
  <c r="AB308" i="3" a="1"/>
  <c r="AB308" i="3" s="1"/>
  <c r="AC307" i="3"/>
  <c r="AC307" i="3" a="1"/>
  <c r="AB307" i="3" a="1"/>
  <c r="AB307" i="3" s="1"/>
  <c r="AD307" i="3" s="1"/>
  <c r="AF306" i="3"/>
  <c r="AC306" i="3"/>
  <c r="AC306" i="3" a="1"/>
  <c r="AB306" i="3" a="1"/>
  <c r="AB306" i="3" s="1"/>
  <c r="AC305" i="3"/>
  <c r="AF305" i="3" s="1"/>
  <c r="AC305" i="3" a="1"/>
  <c r="AB305" i="3" a="1"/>
  <c r="AB305" i="3" s="1"/>
  <c r="AD305" i="3" s="1"/>
  <c r="AF304" i="3"/>
  <c r="AC304" i="3"/>
  <c r="AC304" i="3" a="1"/>
  <c r="AB304" i="3" a="1"/>
  <c r="AB304" i="3" s="1"/>
  <c r="AC303" i="3"/>
  <c r="AF303" i="3" s="1"/>
  <c r="AC303" i="3" a="1"/>
  <c r="AB303" i="3" a="1"/>
  <c r="AB303" i="3" s="1"/>
  <c r="AC302" i="3"/>
  <c r="AC302" i="3" a="1"/>
  <c r="AB302" i="3" a="1"/>
  <c r="AB302" i="3" s="1"/>
  <c r="AC301" i="3"/>
  <c r="AC301" i="3" a="1"/>
  <c r="AB301" i="3" a="1"/>
  <c r="AB301" i="3" s="1"/>
  <c r="AC300" i="3"/>
  <c r="AC300" i="3" a="1"/>
  <c r="AB300" i="3" a="1"/>
  <c r="AB300" i="3" s="1"/>
  <c r="AC299" i="3"/>
  <c r="AC299" i="3" a="1"/>
  <c r="AB299" i="3" a="1"/>
  <c r="AB299" i="3" s="1"/>
  <c r="AD299" i="3" s="1"/>
  <c r="AF298" i="3"/>
  <c r="AC298" i="3"/>
  <c r="AC298" i="3" a="1"/>
  <c r="AB298" i="3" a="1"/>
  <c r="AB298" i="3" s="1"/>
  <c r="AC297" i="3"/>
  <c r="AF297" i="3" s="1"/>
  <c r="AC297" i="3" a="1"/>
  <c r="AB297" i="3" a="1"/>
  <c r="AB297" i="3" s="1"/>
  <c r="AD297" i="3" s="1"/>
  <c r="AF296" i="3"/>
  <c r="AC296" i="3"/>
  <c r="AC296" i="3" a="1"/>
  <c r="AB296" i="3" a="1"/>
  <c r="AB296" i="3" s="1"/>
  <c r="AC295" i="3"/>
  <c r="AF295" i="3" s="1"/>
  <c r="AC295" i="3" a="1"/>
  <c r="AB295" i="3" a="1"/>
  <c r="AB295" i="3" s="1"/>
  <c r="AC294" i="3"/>
  <c r="AC294" i="3" a="1"/>
  <c r="AB294" i="3" a="1"/>
  <c r="AB294" i="3" s="1"/>
  <c r="AC293" i="3"/>
  <c r="AC293" i="3" a="1"/>
  <c r="AB293" i="3" a="1"/>
  <c r="AB293" i="3" s="1"/>
  <c r="AC292" i="3"/>
  <c r="AC292" i="3" a="1"/>
  <c r="AB292" i="3" a="1"/>
  <c r="AB292" i="3" s="1"/>
  <c r="AC291" i="3"/>
  <c r="AC291" i="3" a="1"/>
  <c r="AB291" i="3" a="1"/>
  <c r="AB291" i="3" s="1"/>
  <c r="AD291" i="3" s="1"/>
  <c r="AF290" i="3"/>
  <c r="AC290" i="3"/>
  <c r="AC290" i="3" a="1"/>
  <c r="AB290" i="3" a="1"/>
  <c r="AB290" i="3" s="1"/>
  <c r="AC289" i="3"/>
  <c r="AF289" i="3" s="1"/>
  <c r="AC289" i="3" a="1"/>
  <c r="AB289" i="3" a="1"/>
  <c r="AB289" i="3" s="1"/>
  <c r="AD289" i="3" s="1"/>
  <c r="AF288" i="3"/>
  <c r="AC288" i="3"/>
  <c r="AC288" i="3" a="1"/>
  <c r="AB288" i="3" a="1"/>
  <c r="AB288" i="3" s="1"/>
  <c r="AC287" i="3"/>
  <c r="AF287" i="3" s="1"/>
  <c r="AC287" i="3" a="1"/>
  <c r="AB287" i="3" a="1"/>
  <c r="AB287" i="3" s="1"/>
  <c r="AC286" i="3"/>
  <c r="AC286" i="3" a="1"/>
  <c r="AB286" i="3" a="1"/>
  <c r="AB286" i="3" s="1"/>
  <c r="AC285" i="3"/>
  <c r="AC285" i="3" a="1"/>
  <c r="AB285" i="3" a="1"/>
  <c r="AB285" i="3" s="1"/>
  <c r="AC284" i="3"/>
  <c r="AC284" i="3" a="1"/>
  <c r="AB284" i="3" a="1"/>
  <c r="AB284" i="3" s="1"/>
  <c r="AC283" i="3"/>
  <c r="AC283" i="3" a="1"/>
  <c r="AB283" i="3" a="1"/>
  <c r="AB283" i="3" s="1"/>
  <c r="AD283" i="3" s="1"/>
  <c r="AF282" i="3"/>
  <c r="AC282" i="3"/>
  <c r="AC282" i="3" a="1"/>
  <c r="AB282" i="3" a="1"/>
  <c r="AB282" i="3" s="1"/>
  <c r="AC281" i="3"/>
  <c r="AF281" i="3" s="1"/>
  <c r="AC281" i="3" a="1"/>
  <c r="AB281" i="3" a="1"/>
  <c r="AB281" i="3" s="1"/>
  <c r="AD281" i="3" s="1"/>
  <c r="AF280" i="3"/>
  <c r="AC280" i="3"/>
  <c r="AC280" i="3" a="1"/>
  <c r="AB280" i="3" a="1"/>
  <c r="AB280" i="3" s="1"/>
  <c r="AC279" i="3"/>
  <c r="AF279" i="3" s="1"/>
  <c r="AC279" i="3" a="1"/>
  <c r="AB279" i="3" a="1"/>
  <c r="AB279" i="3" s="1"/>
  <c r="AC278" i="3"/>
  <c r="AC278" i="3" a="1"/>
  <c r="AB278" i="3" a="1"/>
  <c r="AB278" i="3" s="1"/>
  <c r="AC277" i="3"/>
  <c r="AC277" i="3" a="1"/>
  <c r="AB277" i="3" a="1"/>
  <c r="AB277" i="3" s="1"/>
  <c r="AC276" i="3"/>
  <c r="AC276" i="3" a="1"/>
  <c r="AB276" i="3" a="1"/>
  <c r="AB276" i="3" s="1"/>
  <c r="AC275" i="3"/>
  <c r="AC275" i="3" a="1"/>
  <c r="AB275" i="3" a="1"/>
  <c r="AB275" i="3" s="1"/>
  <c r="AD275" i="3" s="1"/>
  <c r="AF274" i="3"/>
  <c r="AC274" i="3"/>
  <c r="AC274" i="3" a="1"/>
  <c r="AB274" i="3" a="1"/>
  <c r="AB274" i="3" s="1"/>
  <c r="AC273" i="3"/>
  <c r="AF273" i="3" s="1"/>
  <c r="AC273" i="3" a="1"/>
  <c r="AB273" i="3" a="1"/>
  <c r="AB273" i="3" s="1"/>
  <c r="AD273" i="3" s="1"/>
  <c r="AF272" i="3"/>
  <c r="AC272" i="3"/>
  <c r="AC272" i="3" a="1"/>
  <c r="AB272" i="3" a="1"/>
  <c r="AB272" i="3" s="1"/>
  <c r="AC271" i="3"/>
  <c r="AF271" i="3" s="1"/>
  <c r="AC271" i="3" a="1"/>
  <c r="AB271" i="3" a="1"/>
  <c r="AB271" i="3" s="1"/>
  <c r="AC270" i="3"/>
  <c r="AC270" i="3" a="1"/>
  <c r="AB270" i="3" a="1"/>
  <c r="AB270" i="3" s="1"/>
  <c r="AC269" i="3"/>
  <c r="AC269" i="3" a="1"/>
  <c r="AB269" i="3" a="1"/>
  <c r="AB269" i="3" s="1"/>
  <c r="AC268" i="3"/>
  <c r="AC268" i="3" a="1"/>
  <c r="AB268" i="3" a="1"/>
  <c r="AB268" i="3" s="1"/>
  <c r="AC267" i="3"/>
  <c r="AC267" i="3" a="1"/>
  <c r="AB267" i="3" a="1"/>
  <c r="AB267" i="3" s="1"/>
  <c r="AD267" i="3" s="1"/>
  <c r="AF266" i="3"/>
  <c r="AC266" i="3"/>
  <c r="AC266" i="3" a="1"/>
  <c r="AB266" i="3" a="1"/>
  <c r="AB266" i="3" s="1"/>
  <c r="AC265" i="3"/>
  <c r="AF265" i="3" s="1"/>
  <c r="AC265" i="3" a="1"/>
  <c r="AB265" i="3" a="1"/>
  <c r="AB265" i="3" s="1"/>
  <c r="AD265" i="3" s="1"/>
  <c r="AF264" i="3"/>
  <c r="AC264" i="3"/>
  <c r="AC264" i="3" a="1"/>
  <c r="AB264" i="3" a="1"/>
  <c r="AB264" i="3" s="1"/>
  <c r="AC263" i="3"/>
  <c r="AF263" i="3" s="1"/>
  <c r="AC263" i="3" a="1"/>
  <c r="AB263" i="3" a="1"/>
  <c r="AB263" i="3" s="1"/>
  <c r="AC262" i="3"/>
  <c r="AC262" i="3" a="1"/>
  <c r="AB262" i="3" a="1"/>
  <c r="AB262" i="3" s="1"/>
  <c r="AC261" i="3"/>
  <c r="AC261" i="3" a="1"/>
  <c r="AB261" i="3" a="1"/>
  <c r="AB261" i="3" s="1"/>
  <c r="AC260" i="3"/>
  <c r="AC260" i="3" a="1"/>
  <c r="AB260" i="3" a="1"/>
  <c r="AB260" i="3" s="1"/>
  <c r="AC259" i="3"/>
  <c r="AC259" i="3" a="1"/>
  <c r="AB259" i="3" a="1"/>
  <c r="AB259" i="3" s="1"/>
  <c r="AD259" i="3" s="1"/>
  <c r="AF258" i="3"/>
  <c r="AC258" i="3"/>
  <c r="AC258" i="3" a="1"/>
  <c r="AB258" i="3" a="1"/>
  <c r="AB258" i="3" s="1"/>
  <c r="AC257" i="3"/>
  <c r="AF257" i="3" s="1"/>
  <c r="AC257" i="3" a="1"/>
  <c r="AB257" i="3" a="1"/>
  <c r="AB257" i="3" s="1"/>
  <c r="AD257" i="3" s="1"/>
  <c r="AF256" i="3"/>
  <c r="AC256" i="3"/>
  <c r="AC256" i="3" a="1"/>
  <c r="AB256" i="3" a="1"/>
  <c r="AB256" i="3" s="1"/>
  <c r="AC255" i="3"/>
  <c r="AF255" i="3" s="1"/>
  <c r="AC255" i="3" a="1"/>
  <c r="AB255" i="3" a="1"/>
  <c r="AB255" i="3" s="1"/>
  <c r="AC254" i="3"/>
  <c r="AC254" i="3" a="1"/>
  <c r="AB254" i="3" a="1"/>
  <c r="AB254" i="3" s="1"/>
  <c r="AC253" i="3"/>
  <c r="AC253" i="3" a="1"/>
  <c r="AB253" i="3" a="1"/>
  <c r="AB253" i="3" s="1"/>
  <c r="AC252" i="3"/>
  <c r="AC252" i="3" a="1"/>
  <c r="AB252" i="3" a="1"/>
  <c r="AB252" i="3" s="1"/>
  <c r="AC251" i="3"/>
  <c r="AC251" i="3" a="1"/>
  <c r="AB251" i="3" a="1"/>
  <c r="AB251" i="3" s="1"/>
  <c r="AD251" i="3" s="1"/>
  <c r="AF250" i="3"/>
  <c r="AC250" i="3"/>
  <c r="AC250" i="3" a="1"/>
  <c r="AB250" i="3" a="1"/>
  <c r="AB250" i="3" s="1"/>
  <c r="AC249" i="3"/>
  <c r="AF249" i="3" s="1"/>
  <c r="AC249" i="3" a="1"/>
  <c r="AB249" i="3" a="1"/>
  <c r="AB249" i="3" s="1"/>
  <c r="AD249" i="3" s="1"/>
  <c r="AF248" i="3"/>
  <c r="AC248" i="3"/>
  <c r="AC248" i="3" a="1"/>
  <c r="AB248" i="3" a="1"/>
  <c r="AB248" i="3" s="1"/>
  <c r="AC247" i="3"/>
  <c r="AF247" i="3" s="1"/>
  <c r="AC247" i="3" a="1"/>
  <c r="AB247" i="3" a="1"/>
  <c r="AB247" i="3" s="1"/>
  <c r="AC246" i="3"/>
  <c r="AC246" i="3" a="1"/>
  <c r="AB246" i="3" a="1"/>
  <c r="AB246" i="3" s="1"/>
  <c r="AC245" i="3"/>
  <c r="AC245" i="3" a="1"/>
  <c r="AB245" i="3" a="1"/>
  <c r="AB245" i="3" s="1"/>
  <c r="AC244" i="3"/>
  <c r="AC244" i="3" a="1"/>
  <c r="AB244" i="3" a="1"/>
  <c r="AB244" i="3" s="1"/>
  <c r="AC243" i="3"/>
  <c r="AC243" i="3" a="1"/>
  <c r="AB243" i="3" a="1"/>
  <c r="AB243" i="3" s="1"/>
  <c r="AD243" i="3" s="1"/>
  <c r="AF242" i="3"/>
  <c r="AC242" i="3"/>
  <c r="AC242" i="3" a="1"/>
  <c r="AB242" i="3" a="1"/>
  <c r="AB242" i="3" s="1"/>
  <c r="AC241" i="3"/>
  <c r="AF241" i="3" s="1"/>
  <c r="AC241" i="3" a="1"/>
  <c r="AB241" i="3" a="1"/>
  <c r="AB241" i="3" s="1"/>
  <c r="AD241" i="3" s="1"/>
  <c r="AF240" i="3"/>
  <c r="AC240" i="3"/>
  <c r="AC240" i="3" a="1"/>
  <c r="AB240" i="3" a="1"/>
  <c r="AB240" i="3" s="1"/>
  <c r="AC239" i="3"/>
  <c r="AF239" i="3" s="1"/>
  <c r="AC239" i="3" a="1"/>
  <c r="AB239" i="3" a="1"/>
  <c r="AB239" i="3" s="1"/>
  <c r="AC238" i="3"/>
  <c r="AC238" i="3" a="1"/>
  <c r="AB238" i="3" a="1"/>
  <c r="AB238" i="3" s="1"/>
  <c r="AC237" i="3"/>
  <c r="AC237" i="3" a="1"/>
  <c r="AB237" i="3" a="1"/>
  <c r="AB237" i="3" s="1"/>
  <c r="AC236" i="3" a="1"/>
  <c r="AC236" i="3" s="1"/>
  <c r="AF236" i="3" s="1"/>
  <c r="AB236" i="3" a="1"/>
  <c r="AB236" i="3" s="1"/>
  <c r="AC235" i="3"/>
  <c r="AC235" i="3" a="1"/>
  <c r="AB235" i="3" a="1"/>
  <c r="AB235" i="3" s="1"/>
  <c r="AD235" i="3" s="1"/>
  <c r="AF234" i="3"/>
  <c r="AC234" i="3" a="1"/>
  <c r="AC234" i="3" s="1"/>
  <c r="AB234" i="3" a="1"/>
  <c r="AB234" i="3" s="1"/>
  <c r="AC233" i="3"/>
  <c r="AF233" i="3" s="1"/>
  <c r="AC233" i="3" a="1"/>
  <c r="AB233" i="3" a="1"/>
  <c r="AB233" i="3" s="1"/>
  <c r="AC232" i="3" a="1"/>
  <c r="AC232" i="3" s="1"/>
  <c r="AF232" i="3" s="1"/>
  <c r="AB232" i="3" a="1"/>
  <c r="AB232" i="3" s="1"/>
  <c r="AC231" i="3"/>
  <c r="AC231" i="3" a="1"/>
  <c r="AB231" i="3" a="1"/>
  <c r="AB231" i="3" s="1"/>
  <c r="AD231" i="3" s="1"/>
  <c r="AF230" i="3"/>
  <c r="AC230" i="3" a="1"/>
  <c r="AC230" i="3" s="1"/>
  <c r="AB230" i="3" a="1"/>
  <c r="AB230" i="3" s="1"/>
  <c r="AC229" i="3"/>
  <c r="AF229" i="3" s="1"/>
  <c r="AC229" i="3" a="1"/>
  <c r="AB229" i="3" a="1"/>
  <c r="AB229" i="3" s="1"/>
  <c r="AC228" i="3" a="1"/>
  <c r="AC228" i="3" s="1"/>
  <c r="AF228" i="3" s="1"/>
  <c r="AB228" i="3" a="1"/>
  <c r="AB228" i="3" s="1"/>
  <c r="AC227" i="3"/>
  <c r="AC227" i="3" a="1"/>
  <c r="AB227" i="3" a="1"/>
  <c r="AB227" i="3" s="1"/>
  <c r="AD227" i="3" s="1"/>
  <c r="AF226" i="3"/>
  <c r="AC226" i="3" a="1"/>
  <c r="AC226" i="3" s="1"/>
  <c r="AB226" i="3" a="1"/>
  <c r="AB226" i="3" s="1"/>
  <c r="AC225" i="3"/>
  <c r="AF225" i="3" s="1"/>
  <c r="AC225" i="3" a="1"/>
  <c r="AB225" i="3" a="1"/>
  <c r="AB225" i="3" s="1"/>
  <c r="AC224" i="3" a="1"/>
  <c r="AC224" i="3" s="1"/>
  <c r="AF224" i="3" s="1"/>
  <c r="AB224" i="3" a="1"/>
  <c r="AB224" i="3" s="1"/>
  <c r="AC223" i="3"/>
  <c r="AC223" i="3" a="1"/>
  <c r="AB223" i="3" a="1"/>
  <c r="AB223" i="3" s="1"/>
  <c r="AD223" i="3" s="1"/>
  <c r="AF222" i="3"/>
  <c r="AC222" i="3" a="1"/>
  <c r="AC222" i="3" s="1"/>
  <c r="AB222" i="3" a="1"/>
  <c r="AB222" i="3" s="1"/>
  <c r="AC221" i="3"/>
  <c r="AF221" i="3" s="1"/>
  <c r="AC221" i="3" a="1"/>
  <c r="AB221" i="3" a="1"/>
  <c r="AB221" i="3" s="1"/>
  <c r="AC220" i="3" a="1"/>
  <c r="AC220" i="3" s="1"/>
  <c r="AF220" i="3" s="1"/>
  <c r="AB220" i="3" a="1"/>
  <c r="AB220" i="3" s="1"/>
  <c r="AC219" i="3"/>
  <c r="AC219" i="3" a="1"/>
  <c r="AB219" i="3" a="1"/>
  <c r="AB219" i="3" s="1"/>
  <c r="AE219" i="3" s="1"/>
  <c r="AC218" i="3" a="1"/>
  <c r="AC218" i="3" s="1"/>
  <c r="AB218" i="3" a="1"/>
  <c r="AB218" i="3" s="1"/>
  <c r="AC217" i="3" a="1"/>
  <c r="AC217" i="3" s="1"/>
  <c r="AF217" i="3" s="1"/>
  <c r="AB217" i="3" a="1"/>
  <c r="AB217" i="3" s="1"/>
  <c r="AC216" i="3" a="1"/>
  <c r="AC216" i="3" s="1"/>
  <c r="AB216" i="3"/>
  <c r="AE216" i="3" s="1"/>
  <c r="AB216" i="3" a="1"/>
  <c r="AC215" i="3" a="1"/>
  <c r="AC215" i="3" s="1"/>
  <c r="AF215" i="3" s="1"/>
  <c r="AB215" i="3" a="1"/>
  <c r="AB215" i="3" s="1"/>
  <c r="AF214" i="3"/>
  <c r="AC214" i="3" a="1"/>
  <c r="AC214" i="3" s="1"/>
  <c r="AB214" i="3"/>
  <c r="AE214" i="3" s="1"/>
  <c r="AB214" i="3" a="1"/>
  <c r="AC213" i="3" a="1"/>
  <c r="AC213" i="3" s="1"/>
  <c r="AF213" i="3" s="1"/>
  <c r="AB213" i="3" a="1"/>
  <c r="AB213" i="3" s="1"/>
  <c r="AF212" i="3"/>
  <c r="AC212" i="3" a="1"/>
  <c r="AC212" i="3" s="1"/>
  <c r="AB212" i="3"/>
  <c r="AE212" i="3" s="1"/>
  <c r="AB212" i="3" a="1"/>
  <c r="AC211" i="3" a="1"/>
  <c r="AC211" i="3" s="1"/>
  <c r="AF211" i="3" s="1"/>
  <c r="AB211" i="3" a="1"/>
  <c r="AB211" i="3" s="1"/>
  <c r="AF210" i="3"/>
  <c r="AC210" i="3" a="1"/>
  <c r="AC210" i="3" s="1"/>
  <c r="AB210" i="3"/>
  <c r="AE210" i="3" s="1"/>
  <c r="AB210" i="3" a="1"/>
  <c r="AC209" i="3" a="1"/>
  <c r="AC209" i="3" s="1"/>
  <c r="AF209" i="3" s="1"/>
  <c r="AB209" i="3" a="1"/>
  <c r="AB209" i="3" s="1"/>
  <c r="AF208" i="3"/>
  <c r="AC208" i="3" a="1"/>
  <c r="AC208" i="3" s="1"/>
  <c r="AB208" i="3"/>
  <c r="AE208" i="3" s="1"/>
  <c r="AB208" i="3" a="1"/>
  <c r="AC207" i="3" a="1"/>
  <c r="AC207" i="3" s="1"/>
  <c r="AF207" i="3" s="1"/>
  <c r="AB207" i="3" a="1"/>
  <c r="AB207" i="3" s="1"/>
  <c r="AF206" i="3"/>
  <c r="AC206" i="3" a="1"/>
  <c r="AC206" i="3" s="1"/>
  <c r="AB206" i="3"/>
  <c r="AE206" i="3" s="1"/>
  <c r="AB206" i="3" a="1"/>
  <c r="AC205" i="3" a="1"/>
  <c r="AC205" i="3" s="1"/>
  <c r="AF205" i="3" s="1"/>
  <c r="AB205" i="3" a="1"/>
  <c r="AB205" i="3" s="1"/>
  <c r="AF204" i="3"/>
  <c r="AC204" i="3" a="1"/>
  <c r="AC204" i="3" s="1"/>
  <c r="AB204" i="3"/>
  <c r="AE204" i="3" s="1"/>
  <c r="AB204" i="3" a="1"/>
  <c r="AC203" i="3" a="1"/>
  <c r="AC203" i="3" s="1"/>
  <c r="AF203" i="3" s="1"/>
  <c r="AB203" i="3"/>
  <c r="AB203" i="3" a="1"/>
  <c r="AE202" i="3"/>
  <c r="AC202" i="3" a="1"/>
  <c r="AC202" i="3" s="1"/>
  <c r="AF202" i="3" s="1"/>
  <c r="AB202" i="3"/>
  <c r="AB202" i="3" a="1"/>
  <c r="AC201" i="3" a="1"/>
  <c r="AC201" i="3" s="1"/>
  <c r="AB201" i="3"/>
  <c r="AD201" i="3" s="1"/>
  <c r="AB201" i="3" a="1"/>
  <c r="AC200" i="3" a="1"/>
  <c r="AC200" i="3" s="1"/>
  <c r="AF200" i="3" s="1"/>
  <c r="AB200" i="3"/>
  <c r="AB200" i="3" a="1"/>
  <c r="AE199" i="3"/>
  <c r="AC199" i="3" a="1"/>
  <c r="AC199" i="3" s="1"/>
  <c r="AF199" i="3" s="1"/>
  <c r="AB199" i="3"/>
  <c r="AB199" i="3" a="1"/>
  <c r="AE198" i="3"/>
  <c r="AC198" i="3" a="1"/>
  <c r="AC198" i="3" s="1"/>
  <c r="AF198" i="3" s="1"/>
  <c r="AB198" i="3"/>
  <c r="AB198" i="3" a="1"/>
  <c r="AE197" i="3"/>
  <c r="AC197" i="3" a="1"/>
  <c r="AC197" i="3" s="1"/>
  <c r="AF197" i="3" s="1"/>
  <c r="AB197" i="3"/>
  <c r="AB197" i="3" a="1"/>
  <c r="AC196" i="3" a="1"/>
  <c r="AC196" i="3" s="1"/>
  <c r="AB196" i="3"/>
  <c r="AD196" i="3" s="1"/>
  <c r="AB196" i="3" a="1"/>
  <c r="AE195" i="3"/>
  <c r="AC195" i="3" a="1"/>
  <c r="AC195" i="3" s="1"/>
  <c r="AB195" i="3"/>
  <c r="AD195" i="3" s="1"/>
  <c r="AB195" i="3" a="1"/>
  <c r="AE194" i="3"/>
  <c r="AC194" i="3" a="1"/>
  <c r="AC194" i="3" s="1"/>
  <c r="AF194" i="3" s="1"/>
  <c r="AB194" i="3"/>
  <c r="AD194" i="3" s="1"/>
  <c r="AG194" i="3" s="1"/>
  <c r="AB194" i="3" a="1"/>
  <c r="AC193" i="3" a="1"/>
  <c r="AC193" i="3" s="1"/>
  <c r="AF193" i="3" s="1"/>
  <c r="AB193" i="3"/>
  <c r="AB193" i="3" a="1"/>
  <c r="AE192" i="3"/>
  <c r="AC192" i="3" a="1"/>
  <c r="AC192" i="3" s="1"/>
  <c r="AF192" i="3" s="1"/>
  <c r="AB192" i="3"/>
  <c r="AB192" i="3" a="1"/>
  <c r="AC191" i="3" a="1"/>
  <c r="AC191" i="3" s="1"/>
  <c r="AB191" i="3"/>
  <c r="AD191" i="3" s="1"/>
  <c r="AB191" i="3" a="1"/>
  <c r="AE190" i="3"/>
  <c r="AC190" i="3" a="1"/>
  <c r="AC190" i="3" s="1"/>
  <c r="AB190" i="3"/>
  <c r="AD190" i="3" s="1"/>
  <c r="AB190" i="3" a="1"/>
  <c r="AE189" i="3"/>
  <c r="AC189" i="3" a="1"/>
  <c r="AC189" i="3" s="1"/>
  <c r="AF189" i="3" s="1"/>
  <c r="AB189" i="3"/>
  <c r="AD189" i="3" s="1"/>
  <c r="AG189" i="3" s="1"/>
  <c r="AB189" i="3" a="1"/>
  <c r="AC188" i="3" a="1"/>
  <c r="AC188" i="3" s="1"/>
  <c r="AF188" i="3" s="1"/>
  <c r="AB188" i="3"/>
  <c r="AB188" i="3" a="1"/>
  <c r="AE187" i="3"/>
  <c r="AC187" i="3" a="1"/>
  <c r="AC187" i="3" s="1"/>
  <c r="AF187" i="3" s="1"/>
  <c r="AB187" i="3"/>
  <c r="AB187" i="3" a="1"/>
  <c r="AE186" i="3"/>
  <c r="AC186" i="3" a="1"/>
  <c r="AC186" i="3" s="1"/>
  <c r="AF186" i="3" s="1"/>
  <c r="AB186" i="3"/>
  <c r="AB186" i="3" a="1"/>
  <c r="AC185" i="3" a="1"/>
  <c r="AC185" i="3" s="1"/>
  <c r="AB185" i="3"/>
  <c r="AD185" i="3" s="1"/>
  <c r="AB185" i="3" a="1"/>
  <c r="AE184" i="3"/>
  <c r="AC184" i="3" a="1"/>
  <c r="AC184" i="3" s="1"/>
  <c r="AB184" i="3"/>
  <c r="AD184" i="3" s="1"/>
  <c r="AB184" i="3" a="1"/>
  <c r="AC183" i="3" a="1"/>
  <c r="AC183" i="3" s="1"/>
  <c r="AF183" i="3" s="1"/>
  <c r="AB183" i="3"/>
  <c r="AB183" i="3" a="1"/>
  <c r="AC182" i="3" a="1"/>
  <c r="AC182" i="3" s="1"/>
  <c r="AB182" i="3"/>
  <c r="AD182" i="3" s="1"/>
  <c r="AB182" i="3" a="1"/>
  <c r="AC181" i="3" a="1"/>
  <c r="AC181" i="3" s="1"/>
  <c r="AF181" i="3" s="1"/>
  <c r="AB181" i="3"/>
  <c r="AB181" i="3" a="1"/>
  <c r="AE180" i="3"/>
  <c r="AC180" i="3" a="1"/>
  <c r="AC180" i="3" s="1"/>
  <c r="AF180" i="3" s="1"/>
  <c r="AB180" i="3"/>
  <c r="AB180" i="3" a="1"/>
  <c r="AE179" i="3"/>
  <c r="AC179" i="3" a="1"/>
  <c r="AC179" i="3" s="1"/>
  <c r="AF179" i="3" s="1"/>
  <c r="AB179" i="3"/>
  <c r="AB179" i="3" a="1"/>
  <c r="AC178" i="3" a="1"/>
  <c r="AC178" i="3" s="1"/>
  <c r="AB178" i="3"/>
  <c r="AD178" i="3" s="1"/>
  <c r="AB178" i="3" a="1"/>
  <c r="AE177" i="3"/>
  <c r="AC177" i="3" a="1"/>
  <c r="AC177" i="3" s="1"/>
  <c r="AB177" i="3"/>
  <c r="AD177" i="3" s="1"/>
  <c r="AB177" i="3" a="1"/>
  <c r="AC176" i="3" a="1"/>
  <c r="AC176" i="3" s="1"/>
  <c r="AF176" i="3" s="1"/>
  <c r="AB176" i="3"/>
  <c r="AB176" i="3" a="1"/>
  <c r="AE175" i="3"/>
  <c r="AC175" i="3" a="1"/>
  <c r="AC175" i="3" s="1"/>
  <c r="AF175" i="3" s="1"/>
  <c r="AB175" i="3"/>
  <c r="AB175" i="3" a="1"/>
  <c r="AE174" i="3"/>
  <c r="AC174" i="3" a="1"/>
  <c r="AC174" i="3" s="1"/>
  <c r="AF174" i="3" s="1"/>
  <c r="AB174" i="3"/>
  <c r="AB174" i="3" a="1"/>
  <c r="AC173" i="3" a="1"/>
  <c r="AC173" i="3" s="1"/>
  <c r="AB173" i="3"/>
  <c r="AD173" i="3" s="1"/>
  <c r="AB173" i="3" a="1"/>
  <c r="AE172" i="3"/>
  <c r="AC172" i="3" a="1"/>
  <c r="AC172" i="3" s="1"/>
  <c r="AB172" i="3"/>
  <c r="AD172" i="3" s="1"/>
  <c r="AB172" i="3" a="1"/>
  <c r="AE171" i="3"/>
  <c r="AC171" i="3" a="1"/>
  <c r="AC171" i="3" s="1"/>
  <c r="AF171" i="3" s="1"/>
  <c r="AB171" i="3"/>
  <c r="AD171" i="3" s="1"/>
  <c r="AG171" i="3" s="1"/>
  <c r="AB171" i="3" a="1"/>
  <c r="AC170" i="3" a="1"/>
  <c r="AC170" i="3" s="1"/>
  <c r="AF170" i="3" s="1"/>
  <c r="AB170" i="3"/>
  <c r="AB170" i="3" a="1"/>
  <c r="AE169" i="3"/>
  <c r="AC169" i="3" a="1"/>
  <c r="AC169" i="3" s="1"/>
  <c r="AF169" i="3" s="1"/>
  <c r="AB169" i="3"/>
  <c r="AB169" i="3" a="1"/>
  <c r="AC168" i="3" a="1"/>
  <c r="AC168" i="3" s="1"/>
  <c r="AB168" i="3"/>
  <c r="AD168" i="3" s="1"/>
  <c r="AB168" i="3" a="1"/>
  <c r="AC167" i="3" a="1"/>
  <c r="AC167" i="3" s="1"/>
  <c r="AB167" i="3"/>
  <c r="AB167" i="3" a="1"/>
  <c r="AC166" i="3" a="1"/>
  <c r="AC166" i="3" s="1"/>
  <c r="AB166" i="3"/>
  <c r="AD166" i="3" s="1"/>
  <c r="AB166" i="3" a="1"/>
  <c r="AE165" i="3"/>
  <c r="AC165" i="3" a="1"/>
  <c r="AC165" i="3" s="1"/>
  <c r="AB165" i="3"/>
  <c r="AD165" i="3" s="1"/>
  <c r="AB165" i="3" a="1"/>
  <c r="AE164" i="3"/>
  <c r="AC164" i="3" a="1"/>
  <c r="AC164" i="3" s="1"/>
  <c r="AF164" i="3" s="1"/>
  <c r="AB164" i="3"/>
  <c r="AD164" i="3" s="1"/>
  <c r="AG164" i="3" s="1"/>
  <c r="AB164" i="3" a="1"/>
  <c r="AE163" i="3"/>
  <c r="AC163" i="3" a="1"/>
  <c r="AC163" i="3" s="1"/>
  <c r="AF163" i="3" s="1"/>
  <c r="AB163" i="3"/>
  <c r="AD163" i="3" s="1"/>
  <c r="AG163" i="3" s="1"/>
  <c r="AB163" i="3" a="1"/>
  <c r="AC162" i="3" a="1"/>
  <c r="AC162" i="3" s="1"/>
  <c r="AF162" i="3" s="1"/>
  <c r="AB162" i="3"/>
  <c r="AB162" i="3" a="1"/>
  <c r="AE161" i="3"/>
  <c r="AC161" i="3" a="1"/>
  <c r="AC161" i="3" s="1"/>
  <c r="AF161" i="3" s="1"/>
  <c r="AB161" i="3"/>
  <c r="AB161" i="3" a="1"/>
  <c r="AE160" i="3"/>
  <c r="AC160" i="3" a="1"/>
  <c r="AC160" i="3" s="1"/>
  <c r="AF160" i="3" s="1"/>
  <c r="AB160" i="3"/>
  <c r="AB160" i="3" a="1"/>
  <c r="AE159" i="3"/>
  <c r="AC159" i="3" a="1"/>
  <c r="AC159" i="3" s="1"/>
  <c r="AF159" i="3" s="1"/>
  <c r="AB159" i="3"/>
  <c r="AB159" i="3" a="1"/>
  <c r="AC158" i="3" a="1"/>
  <c r="AC158" i="3" s="1"/>
  <c r="AB158" i="3"/>
  <c r="AD158" i="3" s="1"/>
  <c r="AB158" i="3" a="1"/>
  <c r="AE157" i="3"/>
  <c r="AC157" i="3" a="1"/>
  <c r="AC157" i="3" s="1"/>
  <c r="AB157" i="3"/>
  <c r="AD157" i="3" s="1"/>
  <c r="AB157" i="3" a="1"/>
  <c r="AE156" i="3"/>
  <c r="AC156" i="3" a="1"/>
  <c r="AC156" i="3" s="1"/>
  <c r="AF156" i="3" s="1"/>
  <c r="AB156" i="3"/>
  <c r="AD156" i="3" s="1"/>
  <c r="AG156" i="3" s="1"/>
  <c r="AB156" i="3" a="1"/>
  <c r="AE155" i="3"/>
  <c r="AC155" i="3" a="1"/>
  <c r="AC155" i="3" s="1"/>
  <c r="AF155" i="3" s="1"/>
  <c r="AB155" i="3"/>
  <c r="AD155" i="3" s="1"/>
  <c r="AG155" i="3" s="1"/>
  <c r="AB155" i="3" a="1"/>
  <c r="AC154" i="3" a="1"/>
  <c r="AC154" i="3" s="1"/>
  <c r="AF154" i="3" s="1"/>
  <c r="AB154" i="3"/>
  <c r="AB154" i="3" a="1"/>
  <c r="AE153" i="3"/>
  <c r="AC153" i="3" a="1"/>
  <c r="AC153" i="3" s="1"/>
  <c r="AF153" i="3" s="1"/>
  <c r="AB153" i="3"/>
  <c r="AB153" i="3" a="1"/>
  <c r="AE152" i="3"/>
  <c r="AC152" i="3" a="1"/>
  <c r="AC152" i="3" s="1"/>
  <c r="AF152" i="3" s="1"/>
  <c r="AB152" i="3"/>
  <c r="AB152" i="3" a="1"/>
  <c r="AE151" i="3"/>
  <c r="AC151" i="3" a="1"/>
  <c r="AC151" i="3" s="1"/>
  <c r="AF151" i="3" s="1"/>
  <c r="AB151" i="3"/>
  <c r="AB151" i="3" a="1"/>
  <c r="AC150" i="3" a="1"/>
  <c r="AC150" i="3" s="1"/>
  <c r="AB150" i="3"/>
  <c r="AD150" i="3" s="1"/>
  <c r="AB150" i="3" a="1"/>
  <c r="AC149" i="3" a="1"/>
  <c r="AC149" i="3" s="1"/>
  <c r="AF149" i="3" s="1"/>
  <c r="AB149" i="3"/>
  <c r="AB149" i="3" a="1"/>
  <c r="AE148" i="3"/>
  <c r="AC148" i="3" a="1"/>
  <c r="AC148" i="3" s="1"/>
  <c r="AF148" i="3" s="1"/>
  <c r="AB148" i="3"/>
  <c r="AB148" i="3" a="1"/>
  <c r="AE147" i="3"/>
  <c r="AC147" i="3" a="1"/>
  <c r="AC147" i="3" s="1"/>
  <c r="AF147" i="3" s="1"/>
  <c r="AB147" i="3"/>
  <c r="AB147" i="3" a="1"/>
  <c r="AE146" i="3"/>
  <c r="AC146" i="3" a="1"/>
  <c r="AC146" i="3" s="1"/>
  <c r="AF146" i="3" s="1"/>
  <c r="AB146" i="3"/>
  <c r="AB146" i="3" a="1"/>
  <c r="AE145" i="3"/>
  <c r="AC145" i="3" a="1"/>
  <c r="AC145" i="3" s="1"/>
  <c r="AF145" i="3" s="1"/>
  <c r="AB145" i="3"/>
  <c r="AB145" i="3" a="1"/>
  <c r="AC144" i="3" a="1"/>
  <c r="AC144" i="3" s="1"/>
  <c r="AB144" i="3"/>
  <c r="AD144" i="3" s="1"/>
  <c r="AB144" i="3" a="1"/>
  <c r="AE143" i="3"/>
  <c r="AC143" i="3" a="1"/>
  <c r="AC143" i="3" s="1"/>
  <c r="AB143" i="3"/>
  <c r="AD143" i="3" s="1"/>
  <c r="AB143" i="3" a="1"/>
  <c r="AE142" i="3"/>
  <c r="AC142" i="3" a="1"/>
  <c r="AC142" i="3" s="1"/>
  <c r="AF142" i="3" s="1"/>
  <c r="AB142" i="3"/>
  <c r="AD142" i="3" s="1"/>
  <c r="AG142" i="3" s="1"/>
  <c r="AB142" i="3" a="1"/>
  <c r="AC141" i="3" a="1"/>
  <c r="AC141" i="3" s="1"/>
  <c r="AF141" i="3" s="1"/>
  <c r="AB141" i="3"/>
  <c r="AB141" i="3" a="1"/>
  <c r="AC140" i="3" a="1"/>
  <c r="AC140" i="3" s="1"/>
  <c r="AB140" i="3"/>
  <c r="AD140" i="3" s="1"/>
  <c r="AB140" i="3" a="1"/>
  <c r="AE139" i="3"/>
  <c r="AC139" i="3" a="1"/>
  <c r="AC139" i="3" s="1"/>
  <c r="AB139" i="3"/>
  <c r="AD139" i="3" s="1"/>
  <c r="AB139" i="3" a="1"/>
  <c r="AE138" i="3"/>
  <c r="AC138" i="3" a="1"/>
  <c r="AC138" i="3" s="1"/>
  <c r="AF138" i="3" s="1"/>
  <c r="AB138" i="3"/>
  <c r="AD138" i="3" s="1"/>
  <c r="AG138" i="3" s="1"/>
  <c r="AB138" i="3" a="1"/>
  <c r="AC137" i="3" a="1"/>
  <c r="AC137" i="3" s="1"/>
  <c r="AF137" i="3" s="1"/>
  <c r="AB137" i="3"/>
  <c r="AB137" i="3" a="1"/>
  <c r="AE136" i="3"/>
  <c r="AC136" i="3" a="1"/>
  <c r="AC136" i="3" s="1"/>
  <c r="AF136" i="3" s="1"/>
  <c r="AB136" i="3"/>
  <c r="AB136" i="3" a="1"/>
  <c r="AE135" i="3"/>
  <c r="AC135" i="3" a="1"/>
  <c r="AC135" i="3" s="1"/>
  <c r="AF135" i="3" s="1"/>
  <c r="AB135" i="3"/>
  <c r="AB135" i="3" a="1"/>
  <c r="AC134" i="3" a="1"/>
  <c r="AC134" i="3" s="1"/>
  <c r="AB134" i="3"/>
  <c r="AD134" i="3" s="1"/>
  <c r="AB134" i="3" a="1"/>
  <c r="AC133" i="3" a="1"/>
  <c r="AC133" i="3" s="1"/>
  <c r="AB133" i="3"/>
  <c r="AB133" i="3" a="1"/>
  <c r="AC132" i="3" a="1"/>
  <c r="AC132" i="3" s="1"/>
  <c r="AB132" i="3"/>
  <c r="AD132" i="3" s="1"/>
  <c r="AB132" i="3" a="1"/>
  <c r="AE131" i="3"/>
  <c r="AC131" i="3" a="1"/>
  <c r="AC131" i="3" s="1"/>
  <c r="AB131" i="3"/>
  <c r="AD131" i="3" s="1"/>
  <c r="AB131" i="3" a="1"/>
  <c r="AC130" i="3" a="1"/>
  <c r="AC130" i="3" s="1"/>
  <c r="AF130" i="3" s="1"/>
  <c r="AB130" i="3"/>
  <c r="AB130" i="3" a="1"/>
  <c r="AE129" i="3"/>
  <c r="AC129" i="3" a="1"/>
  <c r="AC129" i="3" s="1"/>
  <c r="AF129" i="3" s="1"/>
  <c r="AB129" i="3"/>
  <c r="AB129" i="3" a="1"/>
  <c r="AC128" i="3" a="1"/>
  <c r="AC128" i="3" s="1"/>
  <c r="AB128" i="3"/>
  <c r="AD128" i="3" s="1"/>
  <c r="AB128" i="3" a="1"/>
  <c r="AC127" i="3" a="1"/>
  <c r="AC127" i="3" s="1"/>
  <c r="AB127" i="3"/>
  <c r="AB127" i="3" a="1"/>
  <c r="AC126" i="3" a="1"/>
  <c r="AC126" i="3" s="1"/>
  <c r="AB126" i="3"/>
  <c r="AD126" i="3" s="1"/>
  <c r="AB126" i="3" a="1"/>
  <c r="AE125" i="3"/>
  <c r="AC125" i="3" a="1"/>
  <c r="AC125" i="3" s="1"/>
  <c r="AB125" i="3"/>
  <c r="AD125" i="3" s="1"/>
  <c r="AB125" i="3" a="1"/>
  <c r="AC124" i="3" a="1"/>
  <c r="AC124" i="3" s="1"/>
  <c r="AF124" i="3" s="1"/>
  <c r="AB124" i="3"/>
  <c r="AB124" i="3" a="1"/>
  <c r="AE123" i="3"/>
  <c r="AC123" i="3" a="1"/>
  <c r="AC123" i="3" s="1"/>
  <c r="AF123" i="3" s="1"/>
  <c r="AB123" i="3"/>
  <c r="AB123" i="3" a="1"/>
  <c r="AC122" i="3" a="1"/>
  <c r="AC122" i="3" s="1"/>
  <c r="AB122" i="3"/>
  <c r="AD122" i="3" s="1"/>
  <c r="AB122" i="3" a="1"/>
  <c r="AE121" i="3"/>
  <c r="AC121" i="3" a="1"/>
  <c r="AC121" i="3" s="1"/>
  <c r="AB121" i="3"/>
  <c r="AD121" i="3" s="1"/>
  <c r="AB121" i="3" a="1"/>
  <c r="AE120" i="3"/>
  <c r="AC120" i="3" a="1"/>
  <c r="AC120" i="3" s="1"/>
  <c r="AF120" i="3" s="1"/>
  <c r="AB120" i="3"/>
  <c r="AD120" i="3" s="1"/>
  <c r="AG120" i="3" s="1"/>
  <c r="AB120" i="3" a="1"/>
  <c r="AC119" i="3" a="1"/>
  <c r="AC119" i="3" s="1"/>
  <c r="AF119" i="3" s="1"/>
  <c r="AB119" i="3"/>
  <c r="AB119" i="3" a="1"/>
  <c r="AE118" i="3"/>
  <c r="AC118" i="3" a="1"/>
  <c r="AC118" i="3" s="1"/>
  <c r="AF118" i="3" s="1"/>
  <c r="AB118" i="3"/>
  <c r="AB118" i="3" a="1"/>
  <c r="AE117" i="3"/>
  <c r="AC117" i="3" a="1"/>
  <c r="AC117" i="3" s="1"/>
  <c r="AF117" i="3" s="1"/>
  <c r="AB117" i="3"/>
  <c r="AB117" i="3" a="1"/>
  <c r="AC116" i="3" a="1"/>
  <c r="AC116" i="3" s="1"/>
  <c r="AB116" i="3"/>
  <c r="AD116" i="3" s="1"/>
  <c r="AB116" i="3" a="1"/>
  <c r="AC115" i="3" a="1"/>
  <c r="AC115" i="3" s="1"/>
  <c r="AF115" i="3" s="1"/>
  <c r="AB115" i="3"/>
  <c r="AB115" i="3" a="1"/>
  <c r="AE114" i="3"/>
  <c r="AC114" i="3" a="1"/>
  <c r="AC114" i="3" s="1"/>
  <c r="AF114" i="3" s="1"/>
  <c r="AB114" i="3"/>
  <c r="AB114" i="3" a="1"/>
  <c r="AE113" i="3"/>
  <c r="AC113" i="3" a="1"/>
  <c r="AC113" i="3" s="1"/>
  <c r="AF113" i="3" s="1"/>
  <c r="AB113" i="3"/>
  <c r="AB113" i="3" a="1"/>
  <c r="AE112" i="3"/>
  <c r="AC112" i="3" a="1"/>
  <c r="AC112" i="3" s="1"/>
  <c r="AF112" i="3" s="1"/>
  <c r="AB112" i="3"/>
  <c r="AB112" i="3" a="1"/>
  <c r="AE111" i="3"/>
  <c r="AC111" i="3" a="1"/>
  <c r="AC111" i="3" s="1"/>
  <c r="AF111" i="3" s="1"/>
  <c r="AB111" i="3"/>
  <c r="AB111" i="3" a="1"/>
  <c r="AC110" i="3" a="1"/>
  <c r="AC110" i="3" s="1"/>
  <c r="AB110" i="3"/>
  <c r="AD110" i="3" s="1"/>
  <c r="AB110" i="3" a="1"/>
  <c r="AE109" i="3"/>
  <c r="AC109" i="3" a="1"/>
  <c r="AC109" i="3" s="1"/>
  <c r="AB109" i="3"/>
  <c r="AD109" i="3" s="1"/>
  <c r="AB109" i="3" a="1"/>
  <c r="AE108" i="3"/>
  <c r="AC108" i="3" a="1"/>
  <c r="AC108" i="3" s="1"/>
  <c r="AF108" i="3" s="1"/>
  <c r="AB108" i="3"/>
  <c r="AD108" i="3" s="1"/>
  <c r="AG108" i="3" s="1"/>
  <c r="AB108" i="3" a="1"/>
  <c r="AC107" i="3" a="1"/>
  <c r="AC107" i="3" s="1"/>
  <c r="AF107" i="3" s="1"/>
  <c r="AB107" i="3"/>
  <c r="AB107" i="3" a="1"/>
  <c r="AE106" i="3"/>
  <c r="AC106" i="3" a="1"/>
  <c r="AC106" i="3" s="1"/>
  <c r="AF106" i="3" s="1"/>
  <c r="AB106" i="3"/>
  <c r="AB106" i="3" a="1"/>
  <c r="AE105" i="3"/>
  <c r="AC105" i="3" a="1"/>
  <c r="AC105" i="3" s="1"/>
  <c r="AF105" i="3" s="1"/>
  <c r="AB105" i="3"/>
  <c r="AB105" i="3" a="1"/>
  <c r="AC104" i="3" a="1"/>
  <c r="AC104" i="3" s="1"/>
  <c r="AB104" i="3"/>
  <c r="AD104" i="3" s="1"/>
  <c r="AB104" i="3" a="1"/>
  <c r="AE103" i="3"/>
  <c r="AC103" i="3" a="1"/>
  <c r="AC103" i="3" s="1"/>
  <c r="AB103" i="3"/>
  <c r="AD103" i="3" s="1"/>
  <c r="AB103" i="3" a="1"/>
  <c r="AE102" i="3"/>
  <c r="AC102" i="3" a="1"/>
  <c r="AC102" i="3" s="1"/>
  <c r="AF102" i="3" s="1"/>
  <c r="AB102" i="3"/>
  <c r="AD102" i="3" s="1"/>
  <c r="AG102" i="3" s="1"/>
  <c r="AB102" i="3" a="1"/>
  <c r="AC101" i="3" a="1"/>
  <c r="AC101" i="3" s="1"/>
  <c r="AF101" i="3" s="1"/>
  <c r="AB101" i="3"/>
  <c r="AB101" i="3" a="1"/>
  <c r="AC100" i="3" a="1"/>
  <c r="AC100" i="3" s="1"/>
  <c r="AB100" i="3"/>
  <c r="AD100" i="3" s="1"/>
  <c r="AB100" i="3" a="1"/>
  <c r="AC99" i="3" a="1"/>
  <c r="AC99" i="3" s="1"/>
  <c r="AB99" i="3"/>
  <c r="AB99" i="3" a="1"/>
  <c r="AE98" i="3"/>
  <c r="AC98" i="3" a="1"/>
  <c r="AC98" i="3" s="1"/>
  <c r="AF98" i="3" s="1"/>
  <c r="AB98" i="3"/>
  <c r="AB98" i="3" a="1"/>
  <c r="AC97" i="3" a="1"/>
  <c r="AC97" i="3" s="1"/>
  <c r="AB97" i="3"/>
  <c r="AD97" i="3" s="1"/>
  <c r="AB97" i="3" a="1"/>
  <c r="AE96" i="3"/>
  <c r="AC96" i="3" a="1"/>
  <c r="AC96" i="3" s="1"/>
  <c r="AB96" i="3"/>
  <c r="AD96" i="3" s="1"/>
  <c r="AB96" i="3" a="1"/>
  <c r="AE95" i="3"/>
  <c r="AC95" i="3" a="1"/>
  <c r="AC95" i="3" s="1"/>
  <c r="AF95" i="3" s="1"/>
  <c r="AB95" i="3"/>
  <c r="AD95" i="3" s="1"/>
  <c r="AG95" i="3" s="1"/>
  <c r="AB95" i="3" a="1"/>
  <c r="AE94" i="3"/>
  <c r="AC94" i="3" a="1"/>
  <c r="AC94" i="3" s="1"/>
  <c r="AF94" i="3" s="1"/>
  <c r="AB94" i="3"/>
  <c r="AD94" i="3" s="1"/>
  <c r="AG94" i="3" s="1"/>
  <c r="AB94" i="3" a="1"/>
  <c r="AE93" i="3"/>
  <c r="AC93" i="3" a="1"/>
  <c r="AC93" i="3" s="1"/>
  <c r="AF93" i="3" s="1"/>
  <c r="AB93" i="3"/>
  <c r="AD93" i="3" s="1"/>
  <c r="AG93" i="3" s="1"/>
  <c r="AB93" i="3" a="1"/>
  <c r="AC92" i="3" a="1"/>
  <c r="AC92" i="3" s="1"/>
  <c r="AF92" i="3" s="1"/>
  <c r="AB92" i="3"/>
  <c r="AB92" i="3" a="1"/>
  <c r="AE91" i="3"/>
  <c r="AC91" i="3" a="1"/>
  <c r="AC91" i="3" s="1"/>
  <c r="AF91" i="3" s="1"/>
  <c r="AB91" i="3"/>
  <c r="AB91" i="3" a="1"/>
  <c r="AE90" i="3"/>
  <c r="AC90" i="3" a="1"/>
  <c r="AC90" i="3" s="1"/>
  <c r="AF90" i="3" s="1"/>
  <c r="AB90" i="3"/>
  <c r="AB90" i="3" a="1"/>
  <c r="AC89" i="3" a="1"/>
  <c r="AC89" i="3" s="1"/>
  <c r="AB89" i="3"/>
  <c r="AD89" i="3" s="1"/>
  <c r="AB89" i="3" a="1"/>
  <c r="AE88" i="3"/>
  <c r="AC88" i="3" a="1"/>
  <c r="AC88" i="3" s="1"/>
  <c r="AB88" i="3"/>
  <c r="AD88" i="3" s="1"/>
  <c r="AB88" i="3" a="1"/>
  <c r="AE87" i="3"/>
  <c r="AC87" i="3" a="1"/>
  <c r="AC87" i="3" s="1"/>
  <c r="AF87" i="3" s="1"/>
  <c r="AB87" i="3"/>
  <c r="AD87" i="3" s="1"/>
  <c r="AG87" i="3" s="1"/>
  <c r="AB87" i="3" a="1"/>
  <c r="AC86" i="3" a="1"/>
  <c r="AC86" i="3" s="1"/>
  <c r="AF86" i="3" s="1"/>
  <c r="AB86" i="3"/>
  <c r="AB86" i="3" a="1"/>
  <c r="AC85" i="3" a="1"/>
  <c r="AC85" i="3" s="1"/>
  <c r="AB85" i="3"/>
  <c r="AD85" i="3" s="1"/>
  <c r="AB85" i="3" a="1"/>
  <c r="AE84" i="3"/>
  <c r="AC84" i="3" a="1"/>
  <c r="AC84" i="3" s="1"/>
  <c r="AB84" i="3"/>
  <c r="AD84" i="3" s="1"/>
  <c r="AB84" i="3" a="1"/>
  <c r="AE83" i="3"/>
  <c r="AC83" i="3" a="1"/>
  <c r="AC83" i="3" s="1"/>
  <c r="AF83" i="3" s="1"/>
  <c r="AB83" i="3"/>
  <c r="AD83" i="3" s="1"/>
  <c r="AG83" i="3" s="1"/>
  <c r="AB83" i="3" a="1"/>
  <c r="AC82" i="3" a="1"/>
  <c r="AC82" i="3" s="1"/>
  <c r="AF82" i="3" s="1"/>
  <c r="AB82" i="3"/>
  <c r="AB82" i="3" a="1"/>
  <c r="AE81" i="3"/>
  <c r="AC81" i="3" a="1"/>
  <c r="AC81" i="3" s="1"/>
  <c r="AF81" i="3" s="1"/>
  <c r="AB81" i="3"/>
  <c r="AB81" i="3" a="1"/>
  <c r="AE80" i="3"/>
  <c r="AC80" i="3" a="1"/>
  <c r="AC80" i="3" s="1"/>
  <c r="AF80" i="3" s="1"/>
  <c r="AB80" i="3"/>
  <c r="AB80" i="3" a="1"/>
  <c r="AC79" i="3" a="1"/>
  <c r="AC79" i="3" s="1"/>
  <c r="AB79" i="3"/>
  <c r="AD79" i="3" s="1"/>
  <c r="AB79" i="3" a="1"/>
  <c r="AE78" i="3"/>
  <c r="AC78" i="3" a="1"/>
  <c r="AC78" i="3" s="1"/>
  <c r="AB78" i="3"/>
  <c r="AD78" i="3" s="1"/>
  <c r="AB78" i="3" a="1"/>
  <c r="AE77" i="3"/>
  <c r="AC77" i="3" a="1"/>
  <c r="AC77" i="3" s="1"/>
  <c r="AF77" i="3" s="1"/>
  <c r="AB77" i="3"/>
  <c r="AD77" i="3" s="1"/>
  <c r="AG77" i="3" s="1"/>
  <c r="AB77" i="3" a="1"/>
  <c r="AC76" i="3" a="1"/>
  <c r="AC76" i="3" s="1"/>
  <c r="AF76" i="3" s="1"/>
  <c r="AB76" i="3"/>
  <c r="AB76" i="3" a="1"/>
  <c r="AE75" i="3"/>
  <c r="AC75" i="3" a="1"/>
  <c r="AC75" i="3" s="1"/>
  <c r="AF75" i="3" s="1"/>
  <c r="AB75" i="3"/>
  <c r="AB75" i="3" a="1"/>
  <c r="AE74" i="3"/>
  <c r="AC74" i="3" a="1"/>
  <c r="AC74" i="3" s="1"/>
  <c r="AF74" i="3" s="1"/>
  <c r="AB74" i="3"/>
  <c r="AB74" i="3" a="1"/>
  <c r="AE73" i="3"/>
  <c r="AC73" i="3" a="1"/>
  <c r="AC73" i="3" s="1"/>
  <c r="AF73" i="3" s="1"/>
  <c r="AB73" i="3"/>
  <c r="AB73" i="3" a="1"/>
  <c r="AC72" i="3" a="1"/>
  <c r="AC72" i="3" s="1"/>
  <c r="AB72" i="3"/>
  <c r="AD72" i="3" s="1"/>
  <c r="AB72" i="3" a="1"/>
  <c r="AC71" i="3" a="1"/>
  <c r="AC71" i="3" s="1"/>
  <c r="AF71" i="3" s="1"/>
  <c r="AB71" i="3"/>
  <c r="AB71" i="3" a="1"/>
  <c r="AC70" i="3" a="1"/>
  <c r="AC70" i="3" s="1"/>
  <c r="AB70" i="3"/>
  <c r="AD70" i="3" s="1"/>
  <c r="AB70" i="3" a="1"/>
  <c r="AE69" i="3"/>
  <c r="AC69" i="3" a="1"/>
  <c r="AC69" i="3" s="1"/>
  <c r="AB69" i="3"/>
  <c r="AD69" i="3" s="1"/>
  <c r="AB69" i="3" a="1"/>
  <c r="AE68" i="3"/>
  <c r="AC68" i="3" a="1"/>
  <c r="AC68" i="3" s="1"/>
  <c r="AF68" i="3" s="1"/>
  <c r="AB68" i="3"/>
  <c r="AD68" i="3" s="1"/>
  <c r="AG68" i="3" s="1"/>
  <c r="AB68" i="3" a="1"/>
  <c r="AE67" i="3"/>
  <c r="AC67" i="3" a="1"/>
  <c r="AC67" i="3" s="1"/>
  <c r="AF67" i="3" s="1"/>
  <c r="AB67" i="3"/>
  <c r="AD67" i="3" s="1"/>
  <c r="AG67" i="3" s="1"/>
  <c r="AB67" i="3" a="1"/>
  <c r="AC66" i="3" a="1"/>
  <c r="AC66" i="3" s="1"/>
  <c r="AF66" i="3" s="1"/>
  <c r="AB66" i="3"/>
  <c r="AB66" i="3" a="1"/>
  <c r="AE65" i="3"/>
  <c r="AC65" i="3" a="1"/>
  <c r="AC65" i="3" s="1"/>
  <c r="AF65" i="3" s="1"/>
  <c r="AB65" i="3"/>
  <c r="AB65" i="3" a="1"/>
  <c r="AE64" i="3"/>
  <c r="AC64" i="3" a="1"/>
  <c r="AC64" i="3" s="1"/>
  <c r="AF64" i="3" s="1"/>
  <c r="AB64" i="3"/>
  <c r="AB64" i="3" a="1"/>
  <c r="AE63" i="3"/>
  <c r="AC63" i="3" a="1"/>
  <c r="AC63" i="3" s="1"/>
  <c r="AF63" i="3" s="1"/>
  <c r="AB63" i="3"/>
  <c r="AB63" i="3" a="1"/>
  <c r="AE62" i="3"/>
  <c r="AC62" i="3" a="1"/>
  <c r="AC62" i="3" s="1"/>
  <c r="AF62" i="3" s="1"/>
  <c r="AB62" i="3"/>
  <c r="AB62" i="3" a="1"/>
  <c r="AC61" i="3" a="1"/>
  <c r="AC61" i="3" s="1"/>
  <c r="AB61" i="3"/>
  <c r="AD61" i="3" s="1"/>
  <c r="AB61" i="3" a="1"/>
  <c r="AE60" i="3"/>
  <c r="AC60" i="3" a="1"/>
  <c r="AC60" i="3" s="1"/>
  <c r="AB60" i="3"/>
  <c r="AD60" i="3" s="1"/>
  <c r="AB60" i="3" a="1"/>
  <c r="AE59" i="3"/>
  <c r="AC59" i="3" a="1"/>
  <c r="AC59" i="3" s="1"/>
  <c r="AF59" i="3" s="1"/>
  <c r="AB59" i="3"/>
  <c r="AD59" i="3" s="1"/>
  <c r="AG59" i="3" s="1"/>
  <c r="AB59" i="3" a="1"/>
  <c r="AC58" i="3" a="1"/>
  <c r="AC58" i="3" s="1"/>
  <c r="AF58" i="3" s="1"/>
  <c r="AB58" i="3"/>
  <c r="AB58" i="3" a="1"/>
  <c r="AE57" i="3"/>
  <c r="AC57" i="3" a="1"/>
  <c r="AC57" i="3" s="1"/>
  <c r="AF57" i="3" s="1"/>
  <c r="AB57" i="3"/>
  <c r="AB57" i="3" a="1"/>
  <c r="AE56" i="3"/>
  <c r="AC56" i="3" a="1"/>
  <c r="AC56" i="3" s="1"/>
  <c r="AF56" i="3" s="1"/>
  <c r="AB56" i="3"/>
  <c r="AB56" i="3" a="1"/>
  <c r="AC55" i="3" a="1"/>
  <c r="AC55" i="3" s="1"/>
  <c r="AB55" i="3"/>
  <c r="AD55" i="3" s="1"/>
  <c r="AB55" i="3" a="1"/>
  <c r="AE54" i="3"/>
  <c r="AC54" i="3" a="1"/>
  <c r="AC54" i="3" s="1"/>
  <c r="AB54" i="3"/>
  <c r="AD54" i="3" s="1"/>
  <c r="AB54" i="3" a="1"/>
  <c r="AC53" i="3" a="1"/>
  <c r="AC53" i="3" s="1"/>
  <c r="AF53" i="3" s="1"/>
  <c r="AB53" i="3"/>
  <c r="AB53" i="3" a="1"/>
  <c r="AC52" i="3" a="1"/>
  <c r="AC52" i="3" s="1"/>
  <c r="AB52" i="3"/>
  <c r="AD52" i="3" s="1"/>
  <c r="AB52" i="3" a="1"/>
  <c r="AE51" i="3"/>
  <c r="AC51" i="3" a="1"/>
  <c r="AC51" i="3" s="1"/>
  <c r="AB51" i="3"/>
  <c r="AD51" i="3" s="1"/>
  <c r="AB51" i="3" a="1"/>
  <c r="AC50" i="3" a="1"/>
  <c r="AC50" i="3" s="1"/>
  <c r="AF50" i="3" s="1"/>
  <c r="AB50" i="3"/>
  <c r="AB50" i="3" a="1"/>
  <c r="AC49" i="3" a="1"/>
  <c r="AC49" i="3" s="1"/>
  <c r="AB49" i="3"/>
  <c r="AD49" i="3" s="1"/>
  <c r="AB49" i="3" a="1"/>
  <c r="AC48" i="3" a="1"/>
  <c r="AC48" i="3" s="1"/>
  <c r="AB48" i="3"/>
  <c r="AB48" i="3" a="1"/>
  <c r="AE47" i="3"/>
  <c r="AC47" i="3" a="1"/>
  <c r="AC47" i="3" s="1"/>
  <c r="AF47" i="3" s="1"/>
  <c r="AB47" i="3"/>
  <c r="AB47" i="3" a="1"/>
  <c r="AC46" i="3" a="1"/>
  <c r="AC46" i="3" s="1"/>
  <c r="AB46" i="3"/>
  <c r="AD46" i="3" s="1"/>
  <c r="AB46" i="3" a="1"/>
  <c r="AE45" i="3"/>
  <c r="AC45" i="3" a="1"/>
  <c r="AC45" i="3" s="1"/>
  <c r="AB45" i="3"/>
  <c r="AD45" i="3" s="1"/>
  <c r="AB45" i="3" a="1"/>
  <c r="AE44" i="3"/>
  <c r="AC44" i="3" a="1"/>
  <c r="AC44" i="3" s="1"/>
  <c r="AF44" i="3" s="1"/>
  <c r="AB44" i="3"/>
  <c r="AD44" i="3" s="1"/>
  <c r="AG44" i="3" s="1"/>
  <c r="AB44" i="3" a="1"/>
  <c r="AC43" i="3" a="1"/>
  <c r="AC43" i="3" s="1"/>
  <c r="AF43" i="3" s="1"/>
  <c r="AB43" i="3"/>
  <c r="AB43" i="3" a="1"/>
  <c r="AC42" i="3" a="1"/>
  <c r="AC42" i="3" s="1"/>
  <c r="AB42" i="3"/>
  <c r="AD42" i="3" s="1"/>
  <c r="AB42" i="3" a="1"/>
  <c r="AE41" i="3"/>
  <c r="AC41" i="3" a="1"/>
  <c r="AC41" i="3" s="1"/>
  <c r="AB41" i="3"/>
  <c r="AD41" i="3" s="1"/>
  <c r="AB41" i="3" a="1"/>
  <c r="AC40" i="3" a="1"/>
  <c r="AC40" i="3" s="1"/>
  <c r="AF40" i="3" s="1"/>
  <c r="AB40" i="3"/>
  <c r="AB40" i="3" a="1"/>
  <c r="AE39" i="3"/>
  <c r="AC39" i="3" a="1"/>
  <c r="AC39" i="3" s="1"/>
  <c r="AF39" i="3" s="1"/>
  <c r="AB39" i="3"/>
  <c r="AB39" i="3" a="1"/>
  <c r="AC38" i="3" a="1"/>
  <c r="AC38" i="3" s="1"/>
  <c r="AB38" i="3"/>
  <c r="AD38" i="3" s="1"/>
  <c r="AB38" i="3" a="1"/>
  <c r="AE37" i="3"/>
  <c r="AC37" i="3" a="1"/>
  <c r="AC37" i="3" s="1"/>
  <c r="AB37" i="3"/>
  <c r="AD37" i="3" s="1"/>
  <c r="AB37" i="3" a="1"/>
  <c r="AC36" i="3" a="1"/>
  <c r="AC36" i="3" s="1"/>
  <c r="AF36" i="3" s="1"/>
  <c r="AB36" i="3"/>
  <c r="AB36" i="3" a="1"/>
  <c r="AE35" i="3"/>
  <c r="AC35" i="3" a="1"/>
  <c r="AC35" i="3" s="1"/>
  <c r="AF35" i="3" s="1"/>
  <c r="AB35" i="3"/>
  <c r="AB35" i="3" a="1"/>
  <c r="AC34" i="3" a="1"/>
  <c r="AC34" i="3" s="1"/>
  <c r="AB34" i="3"/>
  <c r="AD34" i="3" s="1"/>
  <c r="AB34" i="3" a="1"/>
  <c r="AE33" i="3"/>
  <c r="AC33" i="3" a="1"/>
  <c r="AC33" i="3" s="1"/>
  <c r="AB33" i="3"/>
  <c r="AD33" i="3" s="1"/>
  <c r="AB33" i="3" a="1"/>
  <c r="AE32" i="3"/>
  <c r="AC32" i="3" a="1"/>
  <c r="AC32" i="3" s="1"/>
  <c r="AF32" i="3" s="1"/>
  <c r="AB32" i="3"/>
  <c r="AD32" i="3" s="1"/>
  <c r="AG32" i="3" s="1"/>
  <c r="AB32" i="3" a="1"/>
  <c r="AC31" i="3" a="1"/>
  <c r="AC31" i="3" s="1"/>
  <c r="AF31" i="3" s="1"/>
  <c r="AB31" i="3"/>
  <c r="AB31" i="3" a="1"/>
  <c r="AE30" i="3"/>
  <c r="AC30" i="3" a="1"/>
  <c r="AC30" i="3" s="1"/>
  <c r="AF30" i="3" s="1"/>
  <c r="AB30" i="3"/>
  <c r="AB30" i="3" a="1"/>
  <c r="AE29" i="3"/>
  <c r="AC29" i="3" a="1"/>
  <c r="AC29" i="3" s="1"/>
  <c r="AF29" i="3" s="1"/>
  <c r="AB29" i="3"/>
  <c r="AB29" i="3" a="1"/>
  <c r="AE28" i="3"/>
  <c r="AC28" i="3" a="1"/>
  <c r="AC28" i="3" s="1"/>
  <c r="AF28" i="3" s="1"/>
  <c r="AB28" i="3"/>
  <c r="AB28" i="3" a="1"/>
  <c r="AC27" i="3" a="1"/>
  <c r="AC27" i="3" s="1"/>
  <c r="AB27" i="3"/>
  <c r="AD27" i="3" s="1"/>
  <c r="AB27" i="3" a="1"/>
  <c r="AE26" i="3"/>
  <c r="AC26" i="3" a="1"/>
  <c r="AC26" i="3" s="1"/>
  <c r="AB26" i="3"/>
  <c r="AD26" i="3" s="1"/>
  <c r="AB26" i="3" a="1"/>
  <c r="AE25" i="3"/>
  <c r="AC25" i="3" a="1"/>
  <c r="AC25" i="3" s="1"/>
  <c r="AF25" i="3" s="1"/>
  <c r="AB25" i="3"/>
  <c r="AD25" i="3" s="1"/>
  <c r="AG25" i="3" s="1"/>
  <c r="AB25" i="3" a="1"/>
  <c r="AE24" i="3"/>
  <c r="AC24" i="3" a="1"/>
  <c r="AC24" i="3" s="1"/>
  <c r="AF24" i="3" s="1"/>
  <c r="AB24" i="3"/>
  <c r="AD24" i="3" s="1"/>
  <c r="AG24" i="3" s="1"/>
  <c r="AB24" i="3" a="1"/>
  <c r="AC23" i="3" a="1"/>
  <c r="AC23" i="3" s="1"/>
  <c r="AF23" i="3" s="1"/>
  <c r="AB23" i="3"/>
  <c r="AB23" i="3" a="1"/>
  <c r="AC22" i="3" a="1"/>
  <c r="AC22" i="3" s="1"/>
  <c r="AB22" i="3"/>
  <c r="AD22" i="3" s="1"/>
  <c r="AB22" i="3" a="1"/>
  <c r="AC21" i="3" a="1"/>
  <c r="AC21" i="3" s="1"/>
  <c r="AB21" i="3"/>
  <c r="AB21" i="3" a="1"/>
  <c r="AE20" i="3"/>
  <c r="AC20" i="3" a="1"/>
  <c r="AC20" i="3" s="1"/>
  <c r="AF20" i="3" s="1"/>
  <c r="AB20" i="3"/>
  <c r="AB20" i="3" a="1"/>
  <c r="AE19" i="3"/>
  <c r="AC19" i="3" a="1"/>
  <c r="AC19" i="3" s="1"/>
  <c r="AF19" i="3" s="1"/>
  <c r="AB19" i="3"/>
  <c r="AB19" i="3" a="1"/>
  <c r="AC18" i="3" a="1"/>
  <c r="AC18" i="3" s="1"/>
  <c r="AB18" i="3"/>
  <c r="AD18" i="3" s="1"/>
  <c r="AB18" i="3" a="1"/>
  <c r="AC17" i="3" a="1"/>
  <c r="AC17" i="3" s="1"/>
  <c r="AF17" i="3" s="1"/>
  <c r="AB17" i="3"/>
  <c r="AB17" i="3" a="1"/>
  <c r="AE16" i="3"/>
  <c r="AC16" i="3" a="1"/>
  <c r="AC16" i="3" s="1"/>
  <c r="AF16" i="3" s="1"/>
  <c r="AB16" i="3"/>
  <c r="AB16" i="3" a="1"/>
  <c r="AE15" i="3"/>
  <c r="AC15" i="3" a="1"/>
  <c r="AC15" i="3" s="1"/>
  <c r="AF15" i="3" s="1"/>
  <c r="AB15" i="3"/>
  <c r="AB15" i="3" a="1"/>
  <c r="AC14" i="3" a="1"/>
  <c r="AC14" i="3" s="1"/>
  <c r="AB14" i="3"/>
  <c r="AD14" i="3" s="1"/>
  <c r="AB14" i="3" a="1"/>
  <c r="AE13" i="3"/>
  <c r="AC13" i="3" a="1"/>
  <c r="AC13" i="3" s="1"/>
  <c r="AB13" i="3"/>
  <c r="AD13" i="3" s="1"/>
  <c r="AB13" i="3" a="1"/>
  <c r="AC12" i="3" a="1"/>
  <c r="AC12" i="3" s="1"/>
  <c r="AF12" i="3" s="1"/>
  <c r="AB12" i="3"/>
  <c r="AB12" i="3" a="1"/>
  <c r="AE11" i="3"/>
  <c r="AC11" i="3" a="1"/>
  <c r="AC11" i="3" s="1"/>
  <c r="AF11" i="3" s="1"/>
  <c r="AB11" i="3"/>
  <c r="AB11" i="3" a="1"/>
  <c r="AC10" i="3" a="1"/>
  <c r="AC10" i="3" s="1"/>
  <c r="AB10" i="3"/>
  <c r="AD10" i="3" s="1"/>
  <c r="AB10" i="3" a="1"/>
  <c r="AE9" i="3"/>
  <c r="AC9" i="3" a="1"/>
  <c r="AC9" i="3" s="1"/>
  <c r="AB9" i="3"/>
  <c r="AD9" i="3" s="1"/>
  <c r="AB9" i="3" a="1"/>
  <c r="AC8" i="3" a="1"/>
  <c r="AC8" i="3" s="1"/>
  <c r="AF8" i="3" s="1"/>
  <c r="AB8" i="3"/>
  <c r="AB8" i="3" a="1"/>
  <c r="AE7" i="3"/>
  <c r="AC7" i="3" a="1"/>
  <c r="AC7" i="3" s="1"/>
  <c r="AF7" i="3" s="1"/>
  <c r="AB7" i="3"/>
  <c r="AB7" i="3" a="1"/>
  <c r="AE6" i="3"/>
  <c r="AC6" i="3" a="1"/>
  <c r="AC6" i="3" s="1"/>
  <c r="AF6" i="3" s="1"/>
  <c r="AB6" i="3"/>
  <c r="AB6" i="3" a="1"/>
  <c r="AC5" i="3" a="1"/>
  <c r="AC5" i="3" s="1"/>
  <c r="AB5" i="3"/>
  <c r="AD5" i="3" s="1"/>
  <c r="AB5" i="3" a="1"/>
  <c r="AE4" i="3"/>
  <c r="AC4" i="3" a="1"/>
  <c r="AC4" i="3" s="1"/>
  <c r="AB4" i="3"/>
  <c r="AD4" i="3" s="1"/>
  <c r="AB4" i="3" a="1"/>
  <c r="AE3" i="3"/>
  <c r="AC3" i="3" a="1"/>
  <c r="AC3" i="3" s="1"/>
  <c r="AF3" i="3" s="1"/>
  <c r="AB3" i="3"/>
  <c r="AD3" i="3" s="1"/>
  <c r="AG3" i="3" s="1"/>
  <c r="AB3" i="3" a="1"/>
  <c r="AG2" i="2"/>
  <c r="AF2" i="2"/>
  <c r="AE2" i="2"/>
  <c r="AD2" i="2"/>
  <c r="AC2" i="2" a="1"/>
  <c r="AC2" i="2" s="1"/>
  <c r="AB2" i="2" a="1"/>
  <c r="AB2" i="2" s="1"/>
  <c r="AC520" i="2"/>
  <c r="AF520" i="2" s="1"/>
  <c r="AC520" i="2" a="1"/>
  <c r="AB520" i="2" a="1"/>
  <c r="AB520" i="2" s="1"/>
  <c r="AC519" i="2"/>
  <c r="AF519" i="2" s="1"/>
  <c r="AC519" i="2" a="1"/>
  <c r="AB519" i="2" a="1"/>
  <c r="AB519" i="2" s="1"/>
  <c r="AC518" i="2"/>
  <c r="AF518" i="2" s="1"/>
  <c r="AC518" i="2" a="1"/>
  <c r="AB518" i="2" a="1"/>
  <c r="AB518" i="2" s="1"/>
  <c r="AC517" i="2"/>
  <c r="AF517" i="2" s="1"/>
  <c r="AC517" i="2" a="1"/>
  <c r="AB517" i="2" a="1"/>
  <c r="AB517" i="2" s="1"/>
  <c r="AD517" i="2" s="1"/>
  <c r="AC516" i="2"/>
  <c r="AC516" i="2" a="1"/>
  <c r="AB516" i="2" a="1"/>
  <c r="AB516" i="2" s="1"/>
  <c r="AC515" i="2"/>
  <c r="AC515" i="2" a="1"/>
  <c r="AB515" i="2" a="1"/>
  <c r="AB515" i="2" s="1"/>
  <c r="AD515" i="2" s="1"/>
  <c r="AF514" i="2"/>
  <c r="AC514" i="2"/>
  <c r="AC514" i="2" a="1"/>
  <c r="AB514" i="2" a="1"/>
  <c r="AB514" i="2" s="1"/>
  <c r="AC513" i="2"/>
  <c r="AC513" i="2" a="1"/>
  <c r="AB513" i="2" a="1"/>
  <c r="AB513" i="2" s="1"/>
  <c r="AC512" i="2"/>
  <c r="AC512" i="2" a="1"/>
  <c r="AB512" i="2" a="1"/>
  <c r="AB512" i="2" s="1"/>
  <c r="AC511" i="2"/>
  <c r="AC511" i="2" a="1"/>
  <c r="AB511" i="2" a="1"/>
  <c r="AB511" i="2" s="1"/>
  <c r="AF510" i="2"/>
  <c r="AC510" i="2"/>
  <c r="AC510" i="2" a="1"/>
  <c r="AB510" i="2" a="1"/>
  <c r="AB510" i="2" s="1"/>
  <c r="AC509" i="2"/>
  <c r="AF509" i="2" s="1"/>
  <c r="AC509" i="2" a="1"/>
  <c r="AB509" i="2" a="1"/>
  <c r="AB509" i="2" s="1"/>
  <c r="AD509" i="2" s="1"/>
  <c r="AC508" i="2"/>
  <c r="AC508" i="2" a="1"/>
  <c r="AB508" i="2" a="1"/>
  <c r="AB508" i="2" s="1"/>
  <c r="AC507" i="2"/>
  <c r="AC507" i="2" a="1"/>
  <c r="AB507" i="2" a="1"/>
  <c r="AB507" i="2" s="1"/>
  <c r="AD507" i="2" s="1"/>
  <c r="AF506" i="2"/>
  <c r="AC506" i="2"/>
  <c r="AC506" i="2" a="1"/>
  <c r="AB506" i="2" a="1"/>
  <c r="AB506" i="2" s="1"/>
  <c r="AC505" i="2"/>
  <c r="AC505" i="2" a="1"/>
  <c r="AB505" i="2" a="1"/>
  <c r="AB505" i="2" s="1"/>
  <c r="AC504" i="2"/>
  <c r="AC504" i="2" a="1"/>
  <c r="AB504" i="2" a="1"/>
  <c r="AB504" i="2" s="1"/>
  <c r="AC503" i="2"/>
  <c r="AC503" i="2" a="1"/>
  <c r="AB503" i="2" a="1"/>
  <c r="AB503" i="2" s="1"/>
  <c r="AF502" i="2"/>
  <c r="AC502" i="2"/>
  <c r="AC502" i="2" a="1"/>
  <c r="AB502" i="2" a="1"/>
  <c r="AB502" i="2" s="1"/>
  <c r="AC501" i="2"/>
  <c r="AF501" i="2" s="1"/>
  <c r="AC501" i="2" a="1"/>
  <c r="AB501" i="2" a="1"/>
  <c r="AB501" i="2" s="1"/>
  <c r="AD501" i="2" s="1"/>
  <c r="AC500" i="2"/>
  <c r="AC500" i="2" a="1"/>
  <c r="AB500" i="2" a="1"/>
  <c r="AB500" i="2" s="1"/>
  <c r="AC499" i="2"/>
  <c r="AC499" i="2" a="1"/>
  <c r="AB499" i="2" a="1"/>
  <c r="AB499" i="2" s="1"/>
  <c r="AD499" i="2" s="1"/>
  <c r="AF498" i="2"/>
  <c r="AC498" i="2"/>
  <c r="AC498" i="2" a="1"/>
  <c r="AB498" i="2" a="1"/>
  <c r="AB498" i="2" s="1"/>
  <c r="AC497" i="2"/>
  <c r="AC497" i="2" a="1"/>
  <c r="AB497" i="2" a="1"/>
  <c r="AB497" i="2" s="1"/>
  <c r="AC496" i="2"/>
  <c r="AC496" i="2" a="1"/>
  <c r="AB496" i="2" a="1"/>
  <c r="AB496" i="2" s="1"/>
  <c r="AC495" i="2"/>
  <c r="AC495" i="2" a="1"/>
  <c r="AB495" i="2" a="1"/>
  <c r="AB495" i="2" s="1"/>
  <c r="AF494" i="2"/>
  <c r="AC494" i="2"/>
  <c r="AC494" i="2" a="1"/>
  <c r="AB494" i="2" a="1"/>
  <c r="AB494" i="2" s="1"/>
  <c r="AC493" i="2"/>
  <c r="AF493" i="2" s="1"/>
  <c r="AC493" i="2" a="1"/>
  <c r="AB493" i="2" a="1"/>
  <c r="AB493" i="2" s="1"/>
  <c r="AD493" i="2" s="1"/>
  <c r="AC492" i="2"/>
  <c r="AC492" i="2" a="1"/>
  <c r="AB492" i="2" a="1"/>
  <c r="AB492" i="2" s="1"/>
  <c r="AC491" i="2"/>
  <c r="AC491" i="2" a="1"/>
  <c r="AB491" i="2" a="1"/>
  <c r="AB491" i="2" s="1"/>
  <c r="AD491" i="2" s="1"/>
  <c r="AF490" i="2"/>
  <c r="AC490" i="2"/>
  <c r="AC490" i="2" a="1"/>
  <c r="AB490" i="2" a="1"/>
  <c r="AB490" i="2" s="1"/>
  <c r="AC489" i="2"/>
  <c r="AC489" i="2" a="1"/>
  <c r="AB489" i="2" a="1"/>
  <c r="AB489" i="2" s="1"/>
  <c r="AC488" i="2"/>
  <c r="AC488" i="2" a="1"/>
  <c r="AB488" i="2" a="1"/>
  <c r="AB488" i="2" s="1"/>
  <c r="AC487" i="2"/>
  <c r="AC487" i="2" a="1"/>
  <c r="AB487" i="2" a="1"/>
  <c r="AB487" i="2" s="1"/>
  <c r="AF486" i="2"/>
  <c r="AC486" i="2"/>
  <c r="AC486" i="2" a="1"/>
  <c r="AB486" i="2" a="1"/>
  <c r="AB486" i="2" s="1"/>
  <c r="AC485" i="2"/>
  <c r="AF485" i="2" s="1"/>
  <c r="AC485" i="2" a="1"/>
  <c r="AB485" i="2" a="1"/>
  <c r="AB485" i="2" s="1"/>
  <c r="AD485" i="2" s="1"/>
  <c r="AC484" i="2"/>
  <c r="AC484" i="2" a="1"/>
  <c r="AB484" i="2" a="1"/>
  <c r="AB484" i="2" s="1"/>
  <c r="AC483" i="2"/>
  <c r="AC483" i="2" a="1"/>
  <c r="AB483" i="2" a="1"/>
  <c r="AB483" i="2" s="1"/>
  <c r="AD483" i="2" s="1"/>
  <c r="AF482" i="2"/>
  <c r="AC482" i="2"/>
  <c r="AC482" i="2" a="1"/>
  <c r="AB482" i="2" a="1"/>
  <c r="AB482" i="2" s="1"/>
  <c r="AC481" i="2"/>
  <c r="AC481" i="2" a="1"/>
  <c r="AB481" i="2" a="1"/>
  <c r="AB481" i="2" s="1"/>
  <c r="AC480" i="2"/>
  <c r="AC480" i="2" a="1"/>
  <c r="AB480" i="2" a="1"/>
  <c r="AB480" i="2" s="1"/>
  <c r="AC479" i="2"/>
  <c r="AC479" i="2" a="1"/>
  <c r="AB479" i="2" a="1"/>
  <c r="AB479" i="2" s="1"/>
  <c r="AF478" i="2"/>
  <c r="AC478" i="2"/>
  <c r="AC478" i="2" a="1"/>
  <c r="AB478" i="2"/>
  <c r="AB478" i="2" a="1"/>
  <c r="AC477" i="2"/>
  <c r="AF477" i="2" s="1"/>
  <c r="AC477" i="2" a="1"/>
  <c r="AB477" i="2"/>
  <c r="AD477" i="2" s="1"/>
  <c r="AB477" i="2" a="1"/>
  <c r="AE476" i="2"/>
  <c r="AC476" i="2"/>
  <c r="AF476" i="2" s="1"/>
  <c r="AC476" i="2" a="1"/>
  <c r="AB476" i="2"/>
  <c r="AD476" i="2" s="1"/>
  <c r="AB476" i="2" a="1"/>
  <c r="AC475" i="2"/>
  <c r="AF475" i="2" s="1"/>
  <c r="AC475" i="2" a="1"/>
  <c r="AB475" i="2"/>
  <c r="AB475" i="2" a="1"/>
  <c r="AC474" i="2"/>
  <c r="AF474" i="2" s="1"/>
  <c r="AC474" i="2" a="1"/>
  <c r="AB474" i="2"/>
  <c r="AD474" i="2" s="1"/>
  <c r="AB474" i="2" a="1"/>
  <c r="AC473" i="2" a="1"/>
  <c r="AC473" i="2" s="1"/>
  <c r="AF473" i="2" s="1"/>
  <c r="AB473" i="2"/>
  <c r="AB473" i="2" a="1"/>
  <c r="AE472" i="2"/>
  <c r="AC472" i="2" a="1"/>
  <c r="AC472" i="2" s="1"/>
  <c r="AF472" i="2" s="1"/>
  <c r="AB472" i="2"/>
  <c r="AB472" i="2" a="1"/>
  <c r="AE471" i="2"/>
  <c r="AC471" i="2" a="1"/>
  <c r="AC471" i="2" s="1"/>
  <c r="AF471" i="2" s="1"/>
  <c r="AB471" i="2"/>
  <c r="AB471" i="2" a="1"/>
  <c r="AE470" i="2"/>
  <c r="AC470" i="2" a="1"/>
  <c r="AC470" i="2" s="1"/>
  <c r="AF470" i="2" s="1"/>
  <c r="AB470" i="2"/>
  <c r="AB470" i="2" a="1"/>
  <c r="AE469" i="2"/>
  <c r="AC469" i="2" a="1"/>
  <c r="AC469" i="2" s="1"/>
  <c r="AF469" i="2" s="1"/>
  <c r="AB469" i="2"/>
  <c r="AB469" i="2" a="1"/>
  <c r="AE468" i="2"/>
  <c r="AC468" i="2" a="1"/>
  <c r="AC468" i="2" s="1"/>
  <c r="AF468" i="2" s="1"/>
  <c r="AB468" i="2"/>
  <c r="AD468" i="2" s="1"/>
  <c r="AB468" i="2" a="1"/>
  <c r="AF467" i="2"/>
  <c r="AC467" i="2" a="1"/>
  <c r="AC467" i="2" s="1"/>
  <c r="AB467" i="2"/>
  <c r="AB467" i="2" a="1"/>
  <c r="AC466" i="2" a="1"/>
  <c r="AC466" i="2" s="1"/>
  <c r="AF466" i="2" s="1"/>
  <c r="AB466" i="2" a="1"/>
  <c r="AB466" i="2" s="1"/>
  <c r="AE466" i="2" s="1"/>
  <c r="AF465" i="2"/>
  <c r="AC465" i="2" a="1"/>
  <c r="AC465" i="2" s="1"/>
  <c r="AB465" i="2"/>
  <c r="AB465" i="2" a="1"/>
  <c r="AD464" i="2"/>
  <c r="AC464" i="2" a="1"/>
  <c r="AC464" i="2" s="1"/>
  <c r="AF464" i="2" s="1"/>
  <c r="AB464" i="2" a="1"/>
  <c r="AB464" i="2" s="1"/>
  <c r="AF463" i="2"/>
  <c r="AC463" i="2" a="1"/>
  <c r="AC463" i="2" s="1"/>
  <c r="AB463" i="2"/>
  <c r="AB463" i="2" a="1"/>
  <c r="AD462" i="2"/>
  <c r="AC462" i="2" a="1"/>
  <c r="AC462" i="2" s="1"/>
  <c r="AF462" i="2" s="1"/>
  <c r="AB462" i="2" a="1"/>
  <c r="AB462" i="2" s="1"/>
  <c r="AE462" i="2" s="1"/>
  <c r="AF461" i="2"/>
  <c r="AC461" i="2" a="1"/>
  <c r="AC461" i="2" s="1"/>
  <c r="AB461" i="2"/>
  <c r="AB461" i="2" a="1"/>
  <c r="AC460" i="2" a="1"/>
  <c r="AC460" i="2" s="1"/>
  <c r="AF460" i="2" s="1"/>
  <c r="AB460" i="2" a="1"/>
  <c r="AB460" i="2" s="1"/>
  <c r="AF459" i="2"/>
  <c r="AC459" i="2" a="1"/>
  <c r="AC459" i="2" s="1"/>
  <c r="AB459" i="2"/>
  <c r="AB459" i="2" a="1"/>
  <c r="AC458" i="2" a="1"/>
  <c r="AC458" i="2" s="1"/>
  <c r="AF458" i="2" s="1"/>
  <c r="AB458" i="2" a="1"/>
  <c r="AB458" i="2" s="1"/>
  <c r="AF457" i="2"/>
  <c r="AC457" i="2" a="1"/>
  <c r="AC457" i="2" s="1"/>
  <c r="AB457" i="2"/>
  <c r="AB457" i="2" a="1"/>
  <c r="AD456" i="2"/>
  <c r="AC456" i="2" a="1"/>
  <c r="AC456" i="2" s="1"/>
  <c r="AF456" i="2" s="1"/>
  <c r="AB456" i="2" a="1"/>
  <c r="AB456" i="2" s="1"/>
  <c r="AF455" i="2"/>
  <c r="AC455" i="2" a="1"/>
  <c r="AC455" i="2" s="1"/>
  <c r="AB455" i="2"/>
  <c r="AB455" i="2" a="1"/>
  <c r="AD454" i="2"/>
  <c r="AC454" i="2" a="1"/>
  <c r="AC454" i="2" s="1"/>
  <c r="AF454" i="2" s="1"/>
  <c r="AB454" i="2" a="1"/>
  <c r="AB454" i="2" s="1"/>
  <c r="AE454" i="2" s="1"/>
  <c r="AC453" i="2" a="1"/>
  <c r="AC453" i="2" s="1"/>
  <c r="AF453" i="2" s="1"/>
  <c r="AB453" i="2"/>
  <c r="AE453" i="2" s="1"/>
  <c r="AB453" i="2" a="1"/>
  <c r="AC452" i="2" a="1"/>
  <c r="AC452" i="2" s="1"/>
  <c r="AF452" i="2" s="1"/>
  <c r="AB452" i="2"/>
  <c r="AE452" i="2" s="1"/>
  <c r="AB452" i="2" a="1"/>
  <c r="AC451" i="2" a="1"/>
  <c r="AC451" i="2" s="1"/>
  <c r="AF451" i="2" s="1"/>
  <c r="AB451" i="2"/>
  <c r="AE451" i="2" s="1"/>
  <c r="AB451" i="2" a="1"/>
  <c r="AC450" i="2" a="1"/>
  <c r="AC450" i="2" s="1"/>
  <c r="AF450" i="2" s="1"/>
  <c r="AB450" i="2"/>
  <c r="AE450" i="2" s="1"/>
  <c r="AB450" i="2" a="1"/>
  <c r="AC449" i="2" a="1"/>
  <c r="AC449" i="2" s="1"/>
  <c r="AF449" i="2" s="1"/>
  <c r="AB449" i="2"/>
  <c r="AE449" i="2" s="1"/>
  <c r="AB449" i="2" a="1"/>
  <c r="AC448" i="2" a="1"/>
  <c r="AC448" i="2" s="1"/>
  <c r="AF448" i="2" s="1"/>
  <c r="AB448" i="2"/>
  <c r="AE448" i="2" s="1"/>
  <c r="AB448" i="2" a="1"/>
  <c r="AC447" i="2" a="1"/>
  <c r="AC447" i="2" s="1"/>
  <c r="AF447" i="2" s="1"/>
  <c r="AB447" i="2"/>
  <c r="AE447" i="2" s="1"/>
  <c r="AB447" i="2" a="1"/>
  <c r="AC446" i="2" a="1"/>
  <c r="AC446" i="2" s="1"/>
  <c r="AF446" i="2" s="1"/>
  <c r="AB446" i="2"/>
  <c r="AE446" i="2" s="1"/>
  <c r="AB446" i="2" a="1"/>
  <c r="AC445" i="2" a="1"/>
  <c r="AC445" i="2" s="1"/>
  <c r="AF445" i="2" s="1"/>
  <c r="AB445" i="2"/>
  <c r="AE445" i="2" s="1"/>
  <c r="AB445" i="2" a="1"/>
  <c r="AC444" i="2" a="1"/>
  <c r="AC444" i="2" s="1"/>
  <c r="AF444" i="2" s="1"/>
  <c r="AB444" i="2"/>
  <c r="AE444" i="2" s="1"/>
  <c r="AB444" i="2" a="1"/>
  <c r="AC443" i="2" a="1"/>
  <c r="AC443" i="2" s="1"/>
  <c r="AF443" i="2" s="1"/>
  <c r="AB443" i="2"/>
  <c r="AE443" i="2" s="1"/>
  <c r="AB443" i="2" a="1"/>
  <c r="AC442" i="2" a="1"/>
  <c r="AC442" i="2" s="1"/>
  <c r="AF442" i="2" s="1"/>
  <c r="AB442" i="2"/>
  <c r="AE442" i="2" s="1"/>
  <c r="AB442" i="2" a="1"/>
  <c r="AC441" i="2" a="1"/>
  <c r="AC441" i="2" s="1"/>
  <c r="AF441" i="2" s="1"/>
  <c r="AB441" i="2"/>
  <c r="AE441" i="2" s="1"/>
  <c r="AB441" i="2" a="1"/>
  <c r="AC440" i="2" a="1"/>
  <c r="AC440" i="2" s="1"/>
  <c r="AF440" i="2" s="1"/>
  <c r="AB440" i="2" a="1"/>
  <c r="AB440" i="2" s="1"/>
  <c r="AC439" i="2" a="1"/>
  <c r="AC439" i="2" s="1"/>
  <c r="AF439" i="2" s="1"/>
  <c r="AB439" i="2" a="1"/>
  <c r="AB439" i="2" s="1"/>
  <c r="AF438" i="2"/>
  <c r="AC438" i="2" a="1"/>
  <c r="AC438" i="2" s="1"/>
  <c r="AB438" i="2" a="1"/>
  <c r="AB438" i="2" s="1"/>
  <c r="AC437" i="2" a="1"/>
  <c r="AC437" i="2" s="1"/>
  <c r="AF437" i="2" s="1"/>
  <c r="AB437" i="2" a="1"/>
  <c r="AB437" i="2" s="1"/>
  <c r="AD436" i="2"/>
  <c r="AC436" i="2" a="1"/>
  <c r="AC436" i="2" s="1"/>
  <c r="AB436" i="2" a="1"/>
  <c r="AB436" i="2" s="1"/>
  <c r="AE436" i="2" s="1"/>
  <c r="AC435" i="2" a="1"/>
  <c r="AC435" i="2" s="1"/>
  <c r="AB435" i="2" a="1"/>
  <c r="AB435" i="2" s="1"/>
  <c r="AE435" i="2" s="1"/>
  <c r="AD434" i="2"/>
  <c r="AC434" i="2" a="1"/>
  <c r="AC434" i="2" s="1"/>
  <c r="AB434" i="2" a="1"/>
  <c r="AB434" i="2" s="1"/>
  <c r="AE434" i="2" s="1"/>
  <c r="AC433" i="2" a="1"/>
  <c r="AC433" i="2" s="1"/>
  <c r="AB433" i="2" a="1"/>
  <c r="AB433" i="2" s="1"/>
  <c r="AE433" i="2" s="1"/>
  <c r="AD432" i="2"/>
  <c r="AC432" i="2" a="1"/>
  <c r="AC432" i="2" s="1"/>
  <c r="AB432" i="2" a="1"/>
  <c r="AB432" i="2" s="1"/>
  <c r="AE432" i="2" s="1"/>
  <c r="AC431" i="2" a="1"/>
  <c r="AC431" i="2" s="1"/>
  <c r="AB431" i="2" a="1"/>
  <c r="AB431" i="2" s="1"/>
  <c r="AE431" i="2" s="1"/>
  <c r="AD430" i="2"/>
  <c r="AC430" i="2" a="1"/>
  <c r="AC430" i="2" s="1"/>
  <c r="AB430" i="2" a="1"/>
  <c r="AB430" i="2" s="1"/>
  <c r="AE430" i="2" s="1"/>
  <c r="AC429" i="2" a="1"/>
  <c r="AC429" i="2" s="1"/>
  <c r="AB429" i="2" a="1"/>
  <c r="AB429" i="2" s="1"/>
  <c r="AE429" i="2" s="1"/>
  <c r="AD428" i="2"/>
  <c r="AC428" i="2" a="1"/>
  <c r="AC428" i="2" s="1"/>
  <c r="AB428" i="2" a="1"/>
  <c r="AB428" i="2" s="1"/>
  <c r="AE428" i="2" s="1"/>
  <c r="AC427" i="2" a="1"/>
  <c r="AC427" i="2" s="1"/>
  <c r="AB427" i="2" a="1"/>
  <c r="AB427" i="2" s="1"/>
  <c r="AE427" i="2" s="1"/>
  <c r="AD426" i="2"/>
  <c r="AC426" i="2" a="1"/>
  <c r="AC426" i="2" s="1"/>
  <c r="AB426" i="2" a="1"/>
  <c r="AB426" i="2" s="1"/>
  <c r="AE426" i="2" s="1"/>
  <c r="AC425" i="2" a="1"/>
  <c r="AC425" i="2" s="1"/>
  <c r="AB425" i="2" a="1"/>
  <c r="AB425" i="2" s="1"/>
  <c r="AE425" i="2" s="1"/>
  <c r="AD424" i="2"/>
  <c r="AC424" i="2" a="1"/>
  <c r="AC424" i="2" s="1"/>
  <c r="AB424" i="2" a="1"/>
  <c r="AB424" i="2" s="1"/>
  <c r="AE424" i="2" s="1"/>
  <c r="AC423" i="2" a="1"/>
  <c r="AC423" i="2" s="1"/>
  <c r="AF423" i="2" s="1"/>
  <c r="AB423" i="2" a="1"/>
  <c r="AB423" i="2" s="1"/>
  <c r="AE423" i="2" s="1"/>
  <c r="AC422" i="2" a="1"/>
  <c r="AC422" i="2" s="1"/>
  <c r="AB422" i="2" a="1"/>
  <c r="AB422" i="2" s="1"/>
  <c r="AC421" i="2" a="1"/>
  <c r="AC421" i="2" s="1"/>
  <c r="AB421" i="2" a="1"/>
  <c r="AB421" i="2" s="1"/>
  <c r="AD420" i="2"/>
  <c r="AC420" i="2" a="1"/>
  <c r="AC420" i="2" s="1"/>
  <c r="AB420" i="2"/>
  <c r="AB420" i="2" a="1"/>
  <c r="AF419" i="2"/>
  <c r="AC419" i="2" a="1"/>
  <c r="AC419" i="2" s="1"/>
  <c r="AB419" i="2"/>
  <c r="AB419" i="2" a="1"/>
  <c r="AC418" i="2" a="1"/>
  <c r="AC418" i="2" s="1"/>
  <c r="AF418" i="2" s="1"/>
  <c r="AB418" i="2" a="1"/>
  <c r="AB418" i="2" s="1"/>
  <c r="AF417" i="2"/>
  <c r="AC417" i="2" a="1"/>
  <c r="AC417" i="2" s="1"/>
  <c r="AB417" i="2"/>
  <c r="AB417" i="2" a="1"/>
  <c r="AC416" i="2" a="1"/>
  <c r="AC416" i="2" s="1"/>
  <c r="AF416" i="2" s="1"/>
  <c r="AB416" i="2" a="1"/>
  <c r="AB416" i="2" s="1"/>
  <c r="AF415" i="2"/>
  <c r="AC415" i="2" a="1"/>
  <c r="AC415" i="2" s="1"/>
  <c r="AB415" i="2"/>
  <c r="AB415" i="2" a="1"/>
  <c r="AD414" i="2"/>
  <c r="AC414" i="2" a="1"/>
  <c r="AC414" i="2" s="1"/>
  <c r="AF414" i="2" s="1"/>
  <c r="AB414" i="2" a="1"/>
  <c r="AB414" i="2" s="1"/>
  <c r="AF413" i="2"/>
  <c r="AC413" i="2" a="1"/>
  <c r="AC413" i="2" s="1"/>
  <c r="AB413" i="2"/>
  <c r="AB413" i="2" a="1"/>
  <c r="AD412" i="2"/>
  <c r="AC412" i="2" a="1"/>
  <c r="AC412" i="2" s="1"/>
  <c r="AF412" i="2" s="1"/>
  <c r="AB412" i="2" a="1"/>
  <c r="AB412" i="2" s="1"/>
  <c r="AF411" i="2"/>
  <c r="AC411" i="2" a="1"/>
  <c r="AC411" i="2" s="1"/>
  <c r="AB411" i="2"/>
  <c r="AB411" i="2" a="1"/>
  <c r="AC410" i="2" a="1"/>
  <c r="AC410" i="2" s="1"/>
  <c r="AF410" i="2" s="1"/>
  <c r="AB410" i="2" a="1"/>
  <c r="AB410" i="2" s="1"/>
  <c r="AF409" i="2"/>
  <c r="AC409" i="2" a="1"/>
  <c r="AC409" i="2" s="1"/>
  <c r="AB409" i="2"/>
  <c r="AB409" i="2" a="1"/>
  <c r="AC408" i="2" a="1"/>
  <c r="AC408" i="2" s="1"/>
  <c r="AF408" i="2" s="1"/>
  <c r="AB408" i="2" a="1"/>
  <c r="AB408" i="2" s="1"/>
  <c r="AF407" i="2"/>
  <c r="AC407" i="2" a="1"/>
  <c r="AC407" i="2" s="1"/>
  <c r="AB407" i="2"/>
  <c r="AB407" i="2" a="1"/>
  <c r="AD406" i="2"/>
  <c r="AC406" i="2" a="1"/>
  <c r="AC406" i="2" s="1"/>
  <c r="AF406" i="2" s="1"/>
  <c r="AB406" i="2" a="1"/>
  <c r="AB406" i="2" s="1"/>
  <c r="AF405" i="2"/>
  <c r="AC405" i="2" a="1"/>
  <c r="AC405" i="2" s="1"/>
  <c r="AB405" i="2"/>
  <c r="AB405" i="2" a="1"/>
  <c r="AD404" i="2"/>
  <c r="AC404" i="2" a="1"/>
  <c r="AC404" i="2" s="1"/>
  <c r="AF404" i="2" s="1"/>
  <c r="AB404" i="2" a="1"/>
  <c r="AB404" i="2" s="1"/>
  <c r="AF403" i="2"/>
  <c r="AC403" i="2" a="1"/>
  <c r="AC403" i="2" s="1"/>
  <c r="AB403" i="2"/>
  <c r="AB403" i="2" a="1"/>
  <c r="AC402" i="2" a="1"/>
  <c r="AC402" i="2" s="1"/>
  <c r="AF402" i="2" s="1"/>
  <c r="AB402" i="2" a="1"/>
  <c r="AB402" i="2" s="1"/>
  <c r="AF401" i="2"/>
  <c r="AC401" i="2" a="1"/>
  <c r="AC401" i="2" s="1"/>
  <c r="AB401" i="2"/>
  <c r="AB401" i="2" a="1"/>
  <c r="AC400" i="2" a="1"/>
  <c r="AC400" i="2" s="1"/>
  <c r="AF400" i="2" s="1"/>
  <c r="AB400" i="2" a="1"/>
  <c r="AB400" i="2" s="1"/>
  <c r="AF399" i="2"/>
  <c r="AC399" i="2" a="1"/>
  <c r="AC399" i="2" s="1"/>
  <c r="AB399" i="2"/>
  <c r="AB399" i="2" a="1"/>
  <c r="AD398" i="2"/>
  <c r="AC398" i="2" a="1"/>
  <c r="AC398" i="2" s="1"/>
  <c r="AF398" i="2" s="1"/>
  <c r="AB398" i="2" a="1"/>
  <c r="AB398" i="2" s="1"/>
  <c r="AF397" i="2"/>
  <c r="AC397" i="2" a="1"/>
  <c r="AC397" i="2" s="1"/>
  <c r="AB397" i="2"/>
  <c r="AB397" i="2" a="1"/>
  <c r="AD396" i="2"/>
  <c r="AC396" i="2" a="1"/>
  <c r="AC396" i="2" s="1"/>
  <c r="AF396" i="2" s="1"/>
  <c r="AB396" i="2" a="1"/>
  <c r="AB396" i="2" s="1"/>
  <c r="AF395" i="2"/>
  <c r="AC395" i="2" a="1"/>
  <c r="AC395" i="2" s="1"/>
  <c r="AB395" i="2"/>
  <c r="AB395" i="2" a="1"/>
  <c r="AC394" i="2" a="1"/>
  <c r="AC394" i="2" s="1"/>
  <c r="AF394" i="2" s="1"/>
  <c r="AB394" i="2" a="1"/>
  <c r="AB394" i="2" s="1"/>
  <c r="AF393" i="2"/>
  <c r="AC393" i="2" a="1"/>
  <c r="AC393" i="2" s="1"/>
  <c r="AB393" i="2"/>
  <c r="AB393" i="2" a="1"/>
  <c r="AC392" i="2" a="1"/>
  <c r="AC392" i="2" s="1"/>
  <c r="AF392" i="2" s="1"/>
  <c r="AB392" i="2" a="1"/>
  <c r="AB392" i="2" s="1"/>
  <c r="AF391" i="2"/>
  <c r="AC391" i="2" a="1"/>
  <c r="AC391" i="2" s="1"/>
  <c r="AB391" i="2" a="1"/>
  <c r="AB391" i="2" s="1"/>
  <c r="AC390" i="2" a="1"/>
  <c r="AC390" i="2" s="1"/>
  <c r="AF390" i="2" s="1"/>
  <c r="AB390" i="2" a="1"/>
  <c r="AB390" i="2" s="1"/>
  <c r="AC389" i="2" a="1"/>
  <c r="AC389" i="2" s="1"/>
  <c r="AF389" i="2" s="1"/>
  <c r="AB389" i="2"/>
  <c r="AB389" i="2" a="1"/>
  <c r="AC388" i="2" a="1"/>
  <c r="AC388" i="2" s="1"/>
  <c r="AB388" i="2" a="1"/>
  <c r="AB388" i="2" s="1"/>
  <c r="AC387" i="2" a="1"/>
  <c r="AC387" i="2" s="1"/>
  <c r="AB387" i="2" a="1"/>
  <c r="AB387" i="2" s="1"/>
  <c r="AD386" i="2"/>
  <c r="AC386" i="2" a="1"/>
  <c r="AC386" i="2" s="1"/>
  <c r="AB386" i="2" a="1"/>
  <c r="AB386" i="2" s="1"/>
  <c r="AC385" i="2" a="1"/>
  <c r="AC385" i="2" s="1"/>
  <c r="AB385" i="2" a="1"/>
  <c r="AB385" i="2" s="1"/>
  <c r="AD385" i="2" s="1"/>
  <c r="AE384" i="2"/>
  <c r="AC384" i="2" a="1"/>
  <c r="AC384" i="2" s="1"/>
  <c r="AF384" i="2" s="1"/>
  <c r="AB384" i="2" a="1"/>
  <c r="AB384" i="2" s="1"/>
  <c r="AD384" i="2" s="1"/>
  <c r="AF383" i="2"/>
  <c r="AC383" i="2" a="1"/>
  <c r="AC383" i="2" s="1"/>
  <c r="AB383" i="2" a="1"/>
  <c r="AB383" i="2" s="1"/>
  <c r="AC382" i="2" a="1"/>
  <c r="AC382" i="2" s="1"/>
  <c r="AF382" i="2" s="1"/>
  <c r="AB382" i="2" a="1"/>
  <c r="AB382" i="2" s="1"/>
  <c r="AC381" i="2" a="1"/>
  <c r="AC381" i="2" s="1"/>
  <c r="AF381" i="2" s="1"/>
  <c r="AB381" i="2"/>
  <c r="AB381" i="2" a="1"/>
  <c r="AC380" i="2" a="1"/>
  <c r="AC380" i="2" s="1"/>
  <c r="AB380" i="2" a="1"/>
  <c r="AB380" i="2" s="1"/>
  <c r="AC379" i="2" a="1"/>
  <c r="AC379" i="2" s="1"/>
  <c r="AB379" i="2" a="1"/>
  <c r="AB379" i="2" s="1"/>
  <c r="AD378" i="2"/>
  <c r="AC378" i="2" a="1"/>
  <c r="AC378" i="2" s="1"/>
  <c r="AB378" i="2" a="1"/>
  <c r="AB378" i="2" s="1"/>
  <c r="AE377" i="2"/>
  <c r="AC377" i="2" a="1"/>
  <c r="AC377" i="2" s="1"/>
  <c r="AB377" i="2" a="1"/>
  <c r="AB377" i="2" s="1"/>
  <c r="AD377" i="2" s="1"/>
  <c r="AC376" i="2" a="1"/>
  <c r="AC376" i="2" s="1"/>
  <c r="AF376" i="2" s="1"/>
  <c r="AB376" i="2" a="1"/>
  <c r="AB376" i="2" s="1"/>
  <c r="AD376" i="2" s="1"/>
  <c r="AF375" i="2"/>
  <c r="AC375" i="2" a="1"/>
  <c r="AC375" i="2" s="1"/>
  <c r="AB375" i="2" a="1"/>
  <c r="AB375" i="2" s="1"/>
  <c r="AC374" i="2" a="1"/>
  <c r="AC374" i="2" s="1"/>
  <c r="AF374" i="2" s="1"/>
  <c r="AB374" i="2" a="1"/>
  <c r="AB374" i="2" s="1"/>
  <c r="AC373" i="2" a="1"/>
  <c r="AC373" i="2" s="1"/>
  <c r="AF373" i="2" s="1"/>
  <c r="AB373" i="2"/>
  <c r="AB373" i="2" a="1"/>
  <c r="AC372" i="2" a="1"/>
  <c r="AC372" i="2" s="1"/>
  <c r="AB372" i="2" a="1"/>
  <c r="AB372" i="2" s="1"/>
  <c r="AC371" i="2" a="1"/>
  <c r="AC371" i="2" s="1"/>
  <c r="AB371" i="2" a="1"/>
  <c r="AB371" i="2" s="1"/>
  <c r="AD370" i="2"/>
  <c r="AC370" i="2" a="1"/>
  <c r="AC370" i="2" s="1"/>
  <c r="AB370" i="2" a="1"/>
  <c r="AB370" i="2" s="1"/>
  <c r="AE369" i="2"/>
  <c r="AC369" i="2" a="1"/>
  <c r="AC369" i="2" s="1"/>
  <c r="AB369" i="2" a="1"/>
  <c r="AB369" i="2" s="1"/>
  <c r="AD369" i="2" s="1"/>
  <c r="AE368" i="2"/>
  <c r="AC368" i="2" a="1"/>
  <c r="AC368" i="2" s="1"/>
  <c r="AF368" i="2" s="1"/>
  <c r="AB368" i="2" a="1"/>
  <c r="AB368" i="2" s="1"/>
  <c r="AD368" i="2" s="1"/>
  <c r="AG368" i="2" s="1"/>
  <c r="AF367" i="2"/>
  <c r="AC367" i="2" a="1"/>
  <c r="AC367" i="2" s="1"/>
  <c r="AB367" i="2" a="1"/>
  <c r="AB367" i="2" s="1"/>
  <c r="AC366" i="2" a="1"/>
  <c r="AC366" i="2" s="1"/>
  <c r="AF366" i="2" s="1"/>
  <c r="AB366" i="2" a="1"/>
  <c r="AB366" i="2" s="1"/>
  <c r="AC365" i="2" a="1"/>
  <c r="AC365" i="2" s="1"/>
  <c r="AF365" i="2" s="1"/>
  <c r="AB365" i="2"/>
  <c r="AB365" i="2" a="1"/>
  <c r="AC364" i="2" a="1"/>
  <c r="AC364" i="2" s="1"/>
  <c r="AB364" i="2" a="1"/>
  <c r="AB364" i="2" s="1"/>
  <c r="AC363" i="2" a="1"/>
  <c r="AC363" i="2" s="1"/>
  <c r="AB363" i="2" a="1"/>
  <c r="AB363" i="2" s="1"/>
  <c r="AD362" i="2"/>
  <c r="AC362" i="2" a="1"/>
  <c r="AC362" i="2" s="1"/>
  <c r="AB362" i="2" a="1"/>
  <c r="AB362" i="2" s="1"/>
  <c r="AC361" i="2" a="1"/>
  <c r="AC361" i="2" s="1"/>
  <c r="AB361" i="2" a="1"/>
  <c r="AB361" i="2" s="1"/>
  <c r="AC360" i="2" a="1"/>
  <c r="AC360" i="2" s="1"/>
  <c r="AF360" i="2" s="1"/>
  <c r="AB360" i="2" a="1"/>
  <c r="AB360" i="2" s="1"/>
  <c r="AD360" i="2" s="1"/>
  <c r="AF359" i="2"/>
  <c r="AC359" i="2" a="1"/>
  <c r="AC359" i="2" s="1"/>
  <c r="AB359" i="2" a="1"/>
  <c r="AB359" i="2" s="1"/>
  <c r="AC358" i="2" a="1"/>
  <c r="AC358" i="2" s="1"/>
  <c r="AF358" i="2" s="1"/>
  <c r="AB358" i="2" a="1"/>
  <c r="AB358" i="2" s="1"/>
  <c r="AC357" i="2" a="1"/>
  <c r="AC357" i="2" s="1"/>
  <c r="AF357" i="2" s="1"/>
  <c r="AB357" i="2"/>
  <c r="AB357" i="2" a="1"/>
  <c r="AC356" i="2" a="1"/>
  <c r="AC356" i="2" s="1"/>
  <c r="AB356" i="2" a="1"/>
  <c r="AB356" i="2" s="1"/>
  <c r="AC355" i="2" a="1"/>
  <c r="AC355" i="2" s="1"/>
  <c r="AB355" i="2" a="1"/>
  <c r="AB355" i="2" s="1"/>
  <c r="AD354" i="2"/>
  <c r="AC354" i="2" a="1"/>
  <c r="AC354" i="2" s="1"/>
  <c r="AB354" i="2" a="1"/>
  <c r="AB354" i="2" s="1"/>
  <c r="AE353" i="2"/>
  <c r="AC353" i="2" a="1"/>
  <c r="AC353" i="2" s="1"/>
  <c r="AB353" i="2" a="1"/>
  <c r="AB353" i="2" s="1"/>
  <c r="AD353" i="2" s="1"/>
  <c r="AF352" i="2"/>
  <c r="AC352" i="2" a="1"/>
  <c r="AC352" i="2" s="1"/>
  <c r="AB352" i="2"/>
  <c r="AB352" i="2" a="1"/>
  <c r="AC351" i="2" a="1"/>
  <c r="AC351" i="2" s="1"/>
  <c r="AF351" i="2" s="1"/>
  <c r="AB351" i="2" a="1"/>
  <c r="AB351" i="2" s="1"/>
  <c r="AF350" i="2"/>
  <c r="AC350" i="2" a="1"/>
  <c r="AC350" i="2" s="1"/>
  <c r="AB350" i="2"/>
  <c r="AB350" i="2" a="1"/>
  <c r="AD349" i="2"/>
  <c r="AC349" i="2" a="1"/>
  <c r="AC349" i="2" s="1"/>
  <c r="AF349" i="2" s="1"/>
  <c r="AB349" i="2" a="1"/>
  <c r="AB349" i="2" s="1"/>
  <c r="AF348" i="2"/>
  <c r="AC348" i="2" a="1"/>
  <c r="AC348" i="2" s="1"/>
  <c r="AB348" i="2"/>
  <c r="AB348" i="2" a="1"/>
  <c r="AD347" i="2"/>
  <c r="AC347" i="2" a="1"/>
  <c r="AC347" i="2" s="1"/>
  <c r="AF347" i="2" s="1"/>
  <c r="AB347" i="2" a="1"/>
  <c r="AB347" i="2" s="1"/>
  <c r="AE347" i="2" s="1"/>
  <c r="AF346" i="2"/>
  <c r="AC346" i="2" a="1"/>
  <c r="AC346" i="2" s="1"/>
  <c r="AB346" i="2"/>
  <c r="AB346" i="2" a="1"/>
  <c r="AD345" i="2"/>
  <c r="AC345" i="2" a="1"/>
  <c r="AC345" i="2" s="1"/>
  <c r="AF345" i="2" s="1"/>
  <c r="AB345" i="2" a="1"/>
  <c r="AB345" i="2" s="1"/>
  <c r="AF344" i="2"/>
  <c r="AC344" i="2" a="1"/>
  <c r="AC344" i="2" s="1"/>
  <c r="AB344" i="2"/>
  <c r="AB344" i="2" a="1"/>
  <c r="AC343" i="2" a="1"/>
  <c r="AC343" i="2" s="1"/>
  <c r="AF343" i="2" s="1"/>
  <c r="AB343" i="2" a="1"/>
  <c r="AB343" i="2" s="1"/>
  <c r="AF342" i="2"/>
  <c r="AC342" i="2" a="1"/>
  <c r="AC342" i="2" s="1"/>
  <c r="AB342" i="2"/>
  <c r="AB342" i="2" a="1"/>
  <c r="AD341" i="2"/>
  <c r="AC341" i="2" a="1"/>
  <c r="AC341" i="2" s="1"/>
  <c r="AF341" i="2" s="1"/>
  <c r="AB341" i="2" a="1"/>
  <c r="AB341" i="2" s="1"/>
  <c r="AF340" i="2"/>
  <c r="AC340" i="2" a="1"/>
  <c r="AC340" i="2" s="1"/>
  <c r="AB340" i="2"/>
  <c r="AB340" i="2" a="1"/>
  <c r="AD339" i="2"/>
  <c r="AC339" i="2" a="1"/>
  <c r="AC339" i="2" s="1"/>
  <c r="AF339" i="2" s="1"/>
  <c r="AB339" i="2" a="1"/>
  <c r="AB339" i="2" s="1"/>
  <c r="AE339" i="2" s="1"/>
  <c r="AF338" i="2"/>
  <c r="AC338" i="2" a="1"/>
  <c r="AC338" i="2" s="1"/>
  <c r="AB338" i="2"/>
  <c r="AB338" i="2" a="1"/>
  <c r="AD337" i="2"/>
  <c r="AC337" i="2" a="1"/>
  <c r="AC337" i="2" s="1"/>
  <c r="AF337" i="2" s="1"/>
  <c r="AB337" i="2" a="1"/>
  <c r="AB337" i="2" s="1"/>
  <c r="AF336" i="2"/>
  <c r="AC336" i="2" a="1"/>
  <c r="AC336" i="2" s="1"/>
  <c r="AB336" i="2"/>
  <c r="AB336" i="2" a="1"/>
  <c r="AC335" i="2" a="1"/>
  <c r="AC335" i="2" s="1"/>
  <c r="AF335" i="2" s="1"/>
  <c r="AB335" i="2" a="1"/>
  <c r="AB335" i="2" s="1"/>
  <c r="AF334" i="2"/>
  <c r="AC334" i="2" a="1"/>
  <c r="AC334" i="2" s="1"/>
  <c r="AB334" i="2"/>
  <c r="AB334" i="2" a="1"/>
  <c r="AD333" i="2"/>
  <c r="AC333" i="2" a="1"/>
  <c r="AC333" i="2" s="1"/>
  <c r="AF333" i="2" s="1"/>
  <c r="AB333" i="2" a="1"/>
  <c r="AB333" i="2" s="1"/>
  <c r="AF332" i="2"/>
  <c r="AC332" i="2" a="1"/>
  <c r="AC332" i="2" s="1"/>
  <c r="AB332" i="2"/>
  <c r="AB332" i="2" a="1"/>
  <c r="AD331" i="2"/>
  <c r="AC331" i="2" a="1"/>
  <c r="AC331" i="2" s="1"/>
  <c r="AF331" i="2" s="1"/>
  <c r="AB331" i="2" a="1"/>
  <c r="AB331" i="2" s="1"/>
  <c r="AE331" i="2" s="1"/>
  <c r="AF330" i="2"/>
  <c r="AC330" i="2" a="1"/>
  <c r="AC330" i="2" s="1"/>
  <c r="AB330" i="2"/>
  <c r="AB330" i="2" a="1"/>
  <c r="AD329" i="2"/>
  <c r="AC329" i="2" a="1"/>
  <c r="AC329" i="2" s="1"/>
  <c r="AF329" i="2" s="1"/>
  <c r="AB329" i="2" a="1"/>
  <c r="AB329" i="2" s="1"/>
  <c r="AF328" i="2"/>
  <c r="AC328" i="2" a="1"/>
  <c r="AC328" i="2" s="1"/>
  <c r="AB328" i="2"/>
  <c r="AB328" i="2" a="1"/>
  <c r="AC327" i="2" a="1"/>
  <c r="AC327" i="2" s="1"/>
  <c r="AF327" i="2" s="1"/>
  <c r="AB327" i="2" a="1"/>
  <c r="AB327" i="2" s="1"/>
  <c r="AF326" i="2"/>
  <c r="AC326" i="2" a="1"/>
  <c r="AC326" i="2" s="1"/>
  <c r="AB326" i="2"/>
  <c r="AB326" i="2" a="1"/>
  <c r="AD325" i="2"/>
  <c r="AC325" i="2" a="1"/>
  <c r="AC325" i="2" s="1"/>
  <c r="AF325" i="2" s="1"/>
  <c r="AB325" i="2" a="1"/>
  <c r="AB325" i="2" s="1"/>
  <c r="AF324" i="2"/>
  <c r="AC324" i="2" a="1"/>
  <c r="AC324" i="2" s="1"/>
  <c r="AB324" i="2"/>
  <c r="AB324" i="2" a="1"/>
  <c r="AD323" i="2"/>
  <c r="AC323" i="2" a="1"/>
  <c r="AC323" i="2" s="1"/>
  <c r="AF323" i="2" s="1"/>
  <c r="AB323" i="2" a="1"/>
  <c r="AB323" i="2" s="1"/>
  <c r="AE323" i="2" s="1"/>
  <c r="AF322" i="2"/>
  <c r="AC322" i="2" a="1"/>
  <c r="AC322" i="2" s="1"/>
  <c r="AB322" i="2"/>
  <c r="AB322" i="2" a="1"/>
  <c r="AC321" i="2" a="1"/>
  <c r="AC321" i="2" s="1"/>
  <c r="AF321" i="2" s="1"/>
  <c r="AB321" i="2" a="1"/>
  <c r="AB321" i="2" s="1"/>
  <c r="AD321" i="2" s="1"/>
  <c r="AF320" i="2"/>
  <c r="AC320" i="2" a="1"/>
  <c r="AC320" i="2" s="1"/>
  <c r="AB320" i="2"/>
  <c r="AB320" i="2" a="1"/>
  <c r="AC319" i="2" a="1"/>
  <c r="AC319" i="2" s="1"/>
  <c r="AF319" i="2" s="1"/>
  <c r="AB319" i="2" a="1"/>
  <c r="AB319" i="2" s="1"/>
  <c r="AF318" i="2"/>
  <c r="AC318" i="2" a="1"/>
  <c r="AC318" i="2" s="1"/>
  <c r="AB318" i="2"/>
  <c r="AB318" i="2" a="1"/>
  <c r="AD317" i="2"/>
  <c r="AC317" i="2" a="1"/>
  <c r="AC317" i="2" s="1"/>
  <c r="AF317" i="2" s="1"/>
  <c r="AB317" i="2" a="1"/>
  <c r="AB317" i="2" s="1"/>
  <c r="AF316" i="2"/>
  <c r="AC316" i="2" a="1"/>
  <c r="AC316" i="2" s="1"/>
  <c r="AB316" i="2"/>
  <c r="AB316" i="2" a="1"/>
  <c r="AD315" i="2"/>
  <c r="AC315" i="2" a="1"/>
  <c r="AC315" i="2" s="1"/>
  <c r="AF315" i="2" s="1"/>
  <c r="AB315" i="2" a="1"/>
  <c r="AB315" i="2" s="1"/>
  <c r="AE315" i="2" s="1"/>
  <c r="AF314" i="2"/>
  <c r="AC314" i="2" a="1"/>
  <c r="AC314" i="2" s="1"/>
  <c r="AB314" i="2"/>
  <c r="AB314" i="2" a="1"/>
  <c r="AC313" i="2" a="1"/>
  <c r="AC313" i="2" s="1"/>
  <c r="AF313" i="2" s="1"/>
  <c r="AB313" i="2" a="1"/>
  <c r="AB313" i="2" s="1"/>
  <c r="AD313" i="2" s="1"/>
  <c r="AF312" i="2"/>
  <c r="AC312" i="2" a="1"/>
  <c r="AC312" i="2" s="1"/>
  <c r="AB312" i="2"/>
  <c r="AB312" i="2" a="1"/>
  <c r="AC311" i="2" a="1"/>
  <c r="AC311" i="2" s="1"/>
  <c r="AF311" i="2" s="1"/>
  <c r="AB311" i="2" a="1"/>
  <c r="AB311" i="2" s="1"/>
  <c r="AF310" i="2"/>
  <c r="AC310" i="2" a="1"/>
  <c r="AC310" i="2" s="1"/>
  <c r="AB310" i="2"/>
  <c r="AB310" i="2" a="1"/>
  <c r="AD309" i="2"/>
  <c r="AC309" i="2" a="1"/>
  <c r="AC309" i="2" s="1"/>
  <c r="AF309" i="2" s="1"/>
  <c r="AB309" i="2" a="1"/>
  <c r="AB309" i="2" s="1"/>
  <c r="AF308" i="2"/>
  <c r="AC308" i="2" a="1"/>
  <c r="AC308" i="2" s="1"/>
  <c r="AB308" i="2"/>
  <c r="AB308" i="2" a="1"/>
  <c r="AD307" i="2"/>
  <c r="AC307" i="2" a="1"/>
  <c r="AC307" i="2" s="1"/>
  <c r="AF307" i="2" s="1"/>
  <c r="AB307" i="2" a="1"/>
  <c r="AB307" i="2" s="1"/>
  <c r="AE307" i="2" s="1"/>
  <c r="AF306" i="2"/>
  <c r="AC306" i="2" a="1"/>
  <c r="AC306" i="2" s="1"/>
  <c r="AB306" i="2"/>
  <c r="AB306" i="2" a="1"/>
  <c r="AC305" i="2" a="1"/>
  <c r="AC305" i="2" s="1"/>
  <c r="AF305" i="2" s="1"/>
  <c r="AB305" i="2" a="1"/>
  <c r="AB305" i="2" s="1"/>
  <c r="AD305" i="2" s="1"/>
  <c r="AF304" i="2"/>
  <c r="AC304" i="2" a="1"/>
  <c r="AC304" i="2" s="1"/>
  <c r="AB304" i="2"/>
  <c r="AB304" i="2" a="1"/>
  <c r="AC303" i="2" a="1"/>
  <c r="AC303" i="2" s="1"/>
  <c r="AF303" i="2" s="1"/>
  <c r="AB303" i="2" a="1"/>
  <c r="AB303" i="2" s="1"/>
  <c r="AF302" i="2"/>
  <c r="AC302" i="2" a="1"/>
  <c r="AC302" i="2" s="1"/>
  <c r="AB302" i="2"/>
  <c r="AB302" i="2" a="1"/>
  <c r="AD301" i="2"/>
  <c r="AC301" i="2" a="1"/>
  <c r="AC301" i="2" s="1"/>
  <c r="AF301" i="2" s="1"/>
  <c r="AB301" i="2" a="1"/>
  <c r="AB301" i="2" s="1"/>
  <c r="AF300" i="2"/>
  <c r="AC300" i="2" a="1"/>
  <c r="AC300" i="2" s="1"/>
  <c r="AB300" i="2"/>
  <c r="AB300" i="2" a="1"/>
  <c r="AD299" i="2"/>
  <c r="AC299" i="2" a="1"/>
  <c r="AC299" i="2" s="1"/>
  <c r="AF299" i="2" s="1"/>
  <c r="AB299" i="2" a="1"/>
  <c r="AB299" i="2" s="1"/>
  <c r="AE299" i="2" s="1"/>
  <c r="AF298" i="2"/>
  <c r="AC298" i="2" a="1"/>
  <c r="AC298" i="2" s="1"/>
  <c r="AB298" i="2"/>
  <c r="AB298" i="2" a="1"/>
  <c r="AC297" i="2" a="1"/>
  <c r="AC297" i="2" s="1"/>
  <c r="AF297" i="2" s="1"/>
  <c r="AB297" i="2" a="1"/>
  <c r="AB297" i="2" s="1"/>
  <c r="AD297" i="2" s="1"/>
  <c r="AF296" i="2"/>
  <c r="AC296" i="2" a="1"/>
  <c r="AC296" i="2" s="1"/>
  <c r="AB296" i="2"/>
  <c r="AB296" i="2" a="1"/>
  <c r="AC295" i="2" a="1"/>
  <c r="AC295" i="2" s="1"/>
  <c r="AF295" i="2" s="1"/>
  <c r="AB295" i="2" a="1"/>
  <c r="AB295" i="2" s="1"/>
  <c r="AF294" i="2"/>
  <c r="AC294" i="2" a="1"/>
  <c r="AC294" i="2" s="1"/>
  <c r="AB294" i="2"/>
  <c r="AB294" i="2" a="1"/>
  <c r="AD293" i="2"/>
  <c r="AC293" i="2" a="1"/>
  <c r="AC293" i="2" s="1"/>
  <c r="AF293" i="2" s="1"/>
  <c r="AB293" i="2" a="1"/>
  <c r="AB293" i="2" s="1"/>
  <c r="AF292" i="2"/>
  <c r="AC292" i="2" a="1"/>
  <c r="AC292" i="2" s="1"/>
  <c r="AB292" i="2"/>
  <c r="AB292" i="2" a="1"/>
  <c r="AD291" i="2"/>
  <c r="AC291" i="2" a="1"/>
  <c r="AC291" i="2" s="1"/>
  <c r="AF291" i="2" s="1"/>
  <c r="AB291" i="2" a="1"/>
  <c r="AB291" i="2" s="1"/>
  <c r="AE291" i="2" s="1"/>
  <c r="AF290" i="2"/>
  <c r="AC290" i="2" a="1"/>
  <c r="AC290" i="2" s="1"/>
  <c r="AB290" i="2"/>
  <c r="AB290" i="2" a="1"/>
  <c r="AC289" i="2" a="1"/>
  <c r="AC289" i="2" s="1"/>
  <c r="AF289" i="2" s="1"/>
  <c r="AB289" i="2" a="1"/>
  <c r="AB289" i="2" s="1"/>
  <c r="AD289" i="2" s="1"/>
  <c r="AF288" i="2"/>
  <c r="AC288" i="2" a="1"/>
  <c r="AC288" i="2" s="1"/>
  <c r="AB288" i="2"/>
  <c r="AB288" i="2" a="1"/>
  <c r="AC287" i="2" a="1"/>
  <c r="AC287" i="2" s="1"/>
  <c r="AF287" i="2" s="1"/>
  <c r="AB287" i="2" a="1"/>
  <c r="AB287" i="2" s="1"/>
  <c r="AF286" i="2"/>
  <c r="AC286" i="2" a="1"/>
  <c r="AC286" i="2" s="1"/>
  <c r="AB286" i="2"/>
  <c r="AB286" i="2" a="1"/>
  <c r="AD285" i="2"/>
  <c r="AC285" i="2" a="1"/>
  <c r="AC285" i="2" s="1"/>
  <c r="AF285" i="2" s="1"/>
  <c r="AB285" i="2" a="1"/>
  <c r="AB285" i="2" s="1"/>
  <c r="AF284" i="2"/>
  <c r="AC284" i="2" a="1"/>
  <c r="AC284" i="2" s="1"/>
  <c r="AB284" i="2"/>
  <c r="AB284" i="2" a="1"/>
  <c r="AD283" i="2"/>
  <c r="AC283" i="2" a="1"/>
  <c r="AC283" i="2" s="1"/>
  <c r="AF283" i="2" s="1"/>
  <c r="AB283" i="2" a="1"/>
  <c r="AB283" i="2" s="1"/>
  <c r="AE283" i="2" s="1"/>
  <c r="AF282" i="2"/>
  <c r="AC282" i="2" a="1"/>
  <c r="AC282" i="2" s="1"/>
  <c r="AB282" i="2"/>
  <c r="AB282" i="2" a="1"/>
  <c r="AC281" i="2" a="1"/>
  <c r="AC281" i="2" s="1"/>
  <c r="AF281" i="2" s="1"/>
  <c r="AB281" i="2" a="1"/>
  <c r="AB281" i="2" s="1"/>
  <c r="AD281" i="2" s="1"/>
  <c r="AF280" i="2"/>
  <c r="AC280" i="2" a="1"/>
  <c r="AC280" i="2" s="1"/>
  <c r="AB280" i="2"/>
  <c r="AB280" i="2" a="1"/>
  <c r="AC279" i="2" a="1"/>
  <c r="AC279" i="2" s="1"/>
  <c r="AF279" i="2" s="1"/>
  <c r="AB279" i="2" a="1"/>
  <c r="AB279" i="2" s="1"/>
  <c r="AF278" i="2"/>
  <c r="AC278" i="2" a="1"/>
  <c r="AC278" i="2" s="1"/>
  <c r="AB278" i="2"/>
  <c r="AB278" i="2" a="1"/>
  <c r="AD277" i="2"/>
  <c r="AC277" i="2" a="1"/>
  <c r="AC277" i="2" s="1"/>
  <c r="AF277" i="2" s="1"/>
  <c r="AB277" i="2" a="1"/>
  <c r="AB277" i="2" s="1"/>
  <c r="AF276" i="2"/>
  <c r="AC276" i="2" a="1"/>
  <c r="AC276" i="2" s="1"/>
  <c r="AB276" i="2"/>
  <c r="AB276" i="2" a="1"/>
  <c r="AD275" i="2"/>
  <c r="AC275" i="2" a="1"/>
  <c r="AC275" i="2" s="1"/>
  <c r="AF275" i="2" s="1"/>
  <c r="AB275" i="2" a="1"/>
  <c r="AB275" i="2" s="1"/>
  <c r="AE275" i="2" s="1"/>
  <c r="AF274" i="2"/>
  <c r="AC274" i="2" a="1"/>
  <c r="AC274" i="2" s="1"/>
  <c r="AB274" i="2"/>
  <c r="AB274" i="2" a="1"/>
  <c r="AC273" i="2" a="1"/>
  <c r="AC273" i="2" s="1"/>
  <c r="AF273" i="2" s="1"/>
  <c r="AB273" i="2" a="1"/>
  <c r="AB273" i="2" s="1"/>
  <c r="AD273" i="2" s="1"/>
  <c r="AF272" i="2"/>
  <c r="AC272" i="2" a="1"/>
  <c r="AC272" i="2" s="1"/>
  <c r="AB272" i="2"/>
  <c r="AB272" i="2" a="1"/>
  <c r="AC271" i="2" a="1"/>
  <c r="AC271" i="2" s="1"/>
  <c r="AF271" i="2" s="1"/>
  <c r="AB271" i="2" a="1"/>
  <c r="AB271" i="2" s="1"/>
  <c r="AF270" i="2"/>
  <c r="AC270" i="2" a="1"/>
  <c r="AC270" i="2" s="1"/>
  <c r="AB270" i="2"/>
  <c r="AB270" i="2" a="1"/>
  <c r="AD269" i="2"/>
  <c r="AC269" i="2" a="1"/>
  <c r="AC269" i="2" s="1"/>
  <c r="AF269" i="2" s="1"/>
  <c r="AB269" i="2" a="1"/>
  <c r="AB269" i="2" s="1"/>
  <c r="AF268" i="2"/>
  <c r="AC268" i="2" a="1"/>
  <c r="AC268" i="2" s="1"/>
  <c r="AB268" i="2"/>
  <c r="AB268" i="2" a="1"/>
  <c r="AD267" i="2"/>
  <c r="AC267" i="2" a="1"/>
  <c r="AC267" i="2" s="1"/>
  <c r="AF267" i="2" s="1"/>
  <c r="AB267" i="2" a="1"/>
  <c r="AB267" i="2" s="1"/>
  <c r="AE267" i="2" s="1"/>
  <c r="AF266" i="2"/>
  <c r="AC266" i="2" a="1"/>
  <c r="AC266" i="2" s="1"/>
  <c r="AB266" i="2"/>
  <c r="AB266" i="2" a="1"/>
  <c r="AC265" i="2" a="1"/>
  <c r="AC265" i="2" s="1"/>
  <c r="AF265" i="2" s="1"/>
  <c r="AB265" i="2" a="1"/>
  <c r="AB265" i="2" s="1"/>
  <c r="AD265" i="2" s="1"/>
  <c r="AF264" i="2"/>
  <c r="AC264" i="2" a="1"/>
  <c r="AC264" i="2" s="1"/>
  <c r="AB264" i="2"/>
  <c r="AB264" i="2" a="1"/>
  <c r="AC263" i="2" a="1"/>
  <c r="AC263" i="2" s="1"/>
  <c r="AF263" i="2" s="1"/>
  <c r="AB263" i="2" a="1"/>
  <c r="AB263" i="2" s="1"/>
  <c r="AF262" i="2"/>
  <c r="AC262" i="2" a="1"/>
  <c r="AC262" i="2" s="1"/>
  <c r="AB262" i="2"/>
  <c r="AB262" i="2" a="1"/>
  <c r="AD261" i="2"/>
  <c r="AC261" i="2" a="1"/>
  <c r="AC261" i="2" s="1"/>
  <c r="AF261" i="2" s="1"/>
  <c r="AB261" i="2" a="1"/>
  <c r="AB261" i="2" s="1"/>
  <c r="AF260" i="2"/>
  <c r="AC260" i="2" a="1"/>
  <c r="AC260" i="2" s="1"/>
  <c r="AB260" i="2"/>
  <c r="AB260" i="2" a="1"/>
  <c r="AD259" i="2"/>
  <c r="AC259" i="2" a="1"/>
  <c r="AC259" i="2" s="1"/>
  <c r="AF259" i="2" s="1"/>
  <c r="AB259" i="2" a="1"/>
  <c r="AB259" i="2" s="1"/>
  <c r="AE259" i="2" s="1"/>
  <c r="AF258" i="2"/>
  <c r="AC258" i="2" a="1"/>
  <c r="AC258" i="2" s="1"/>
  <c r="AB258" i="2"/>
  <c r="AB258" i="2" a="1"/>
  <c r="AC257" i="2" a="1"/>
  <c r="AC257" i="2" s="1"/>
  <c r="AF257" i="2" s="1"/>
  <c r="AB257" i="2" a="1"/>
  <c r="AB257" i="2" s="1"/>
  <c r="AD257" i="2" s="1"/>
  <c r="AF256" i="2"/>
  <c r="AC256" i="2" a="1"/>
  <c r="AC256" i="2" s="1"/>
  <c r="AB256" i="2"/>
  <c r="AB256" i="2" a="1"/>
  <c r="AC255" i="2" a="1"/>
  <c r="AC255" i="2" s="1"/>
  <c r="AF255" i="2" s="1"/>
  <c r="AB255" i="2" a="1"/>
  <c r="AB255" i="2" s="1"/>
  <c r="AF254" i="2"/>
  <c r="AC254" i="2" a="1"/>
  <c r="AC254" i="2" s="1"/>
  <c r="AB254" i="2"/>
  <c r="AB254" i="2" a="1"/>
  <c r="AD253" i="2"/>
  <c r="AC253" i="2" a="1"/>
  <c r="AC253" i="2" s="1"/>
  <c r="AF253" i="2" s="1"/>
  <c r="AB253" i="2" a="1"/>
  <c r="AB253" i="2" s="1"/>
  <c r="AF252" i="2"/>
  <c r="AC252" i="2" a="1"/>
  <c r="AC252" i="2" s="1"/>
  <c r="AB252" i="2"/>
  <c r="AB252" i="2" a="1"/>
  <c r="AD251" i="2"/>
  <c r="AC251" i="2" a="1"/>
  <c r="AC251" i="2" s="1"/>
  <c r="AF251" i="2" s="1"/>
  <c r="AB251" i="2" a="1"/>
  <c r="AB251" i="2" s="1"/>
  <c r="AE251" i="2" s="1"/>
  <c r="AF250" i="2"/>
  <c r="AC250" i="2" a="1"/>
  <c r="AC250" i="2" s="1"/>
  <c r="AB250" i="2"/>
  <c r="AB250" i="2" a="1"/>
  <c r="AC249" i="2" a="1"/>
  <c r="AC249" i="2" s="1"/>
  <c r="AF249" i="2" s="1"/>
  <c r="AB249" i="2" a="1"/>
  <c r="AB249" i="2" s="1"/>
  <c r="AD249" i="2" s="1"/>
  <c r="AF248" i="2"/>
  <c r="AC248" i="2" a="1"/>
  <c r="AC248" i="2" s="1"/>
  <c r="AB248" i="2"/>
  <c r="AB248" i="2" a="1"/>
  <c r="AC247" i="2" a="1"/>
  <c r="AC247" i="2" s="1"/>
  <c r="AF247" i="2" s="1"/>
  <c r="AB247" i="2" a="1"/>
  <c r="AB247" i="2" s="1"/>
  <c r="AF246" i="2"/>
  <c r="AC246" i="2" a="1"/>
  <c r="AC246" i="2" s="1"/>
  <c r="AB246" i="2"/>
  <c r="AB246" i="2" a="1"/>
  <c r="AD245" i="2"/>
  <c r="AC245" i="2" a="1"/>
  <c r="AC245" i="2" s="1"/>
  <c r="AF245" i="2" s="1"/>
  <c r="AB245" i="2" a="1"/>
  <c r="AB245" i="2" s="1"/>
  <c r="AF244" i="2"/>
  <c r="AC244" i="2" a="1"/>
  <c r="AC244" i="2" s="1"/>
  <c r="AB244" i="2"/>
  <c r="AB244" i="2" a="1"/>
  <c r="AD243" i="2"/>
  <c r="AC243" i="2" a="1"/>
  <c r="AC243" i="2" s="1"/>
  <c r="AF243" i="2" s="1"/>
  <c r="AB243" i="2" a="1"/>
  <c r="AB243" i="2" s="1"/>
  <c r="AE243" i="2" s="1"/>
  <c r="AF242" i="2"/>
  <c r="AC242" i="2" a="1"/>
  <c r="AC242" i="2" s="1"/>
  <c r="AB242" i="2"/>
  <c r="AB242" i="2" a="1"/>
  <c r="AC241" i="2" a="1"/>
  <c r="AC241" i="2" s="1"/>
  <c r="AF241" i="2" s="1"/>
  <c r="AB241" i="2" a="1"/>
  <c r="AB241" i="2" s="1"/>
  <c r="AD241" i="2" s="1"/>
  <c r="AF240" i="2"/>
  <c r="AC240" i="2" a="1"/>
  <c r="AC240" i="2" s="1"/>
  <c r="AB240" i="2"/>
  <c r="AB240" i="2" a="1"/>
  <c r="AC239" i="2" a="1"/>
  <c r="AC239" i="2" s="1"/>
  <c r="AF239" i="2" s="1"/>
  <c r="AB239" i="2" a="1"/>
  <c r="AB239" i="2" s="1"/>
  <c r="AF238" i="2"/>
  <c r="AC238" i="2" a="1"/>
  <c r="AC238" i="2" s="1"/>
  <c r="AB238" i="2"/>
  <c r="AB238" i="2" a="1"/>
  <c r="AD237" i="2"/>
  <c r="AC237" i="2" a="1"/>
  <c r="AC237" i="2" s="1"/>
  <c r="AF237" i="2" s="1"/>
  <c r="AB237" i="2" a="1"/>
  <c r="AB237" i="2" s="1"/>
  <c r="AC236" i="2"/>
  <c r="AF236" i="2" s="1"/>
  <c r="AC236" i="2" a="1"/>
  <c r="AB236" i="2" a="1"/>
  <c r="AB236" i="2" s="1"/>
  <c r="AC235" i="2"/>
  <c r="AF235" i="2" s="1"/>
  <c r="AC235" i="2" a="1"/>
  <c r="AB235" i="2" a="1"/>
  <c r="AB235" i="2" s="1"/>
  <c r="AC234" i="2"/>
  <c r="AF234" i="2" s="1"/>
  <c r="AC234" i="2" a="1"/>
  <c r="AB234" i="2" a="1"/>
  <c r="AB234" i="2" s="1"/>
  <c r="AC233" i="2"/>
  <c r="AF233" i="2" s="1"/>
  <c r="AC233" i="2" a="1"/>
  <c r="AB233" i="2" a="1"/>
  <c r="AB233" i="2" s="1"/>
  <c r="AC232" i="2"/>
  <c r="AF232" i="2" s="1"/>
  <c r="AC232" i="2" a="1"/>
  <c r="AB232" i="2" a="1"/>
  <c r="AB232" i="2" s="1"/>
  <c r="AC231" i="2"/>
  <c r="AF231" i="2" s="1"/>
  <c r="AC231" i="2" a="1"/>
  <c r="AB231" i="2" a="1"/>
  <c r="AB231" i="2" s="1"/>
  <c r="AC230" i="2"/>
  <c r="AF230" i="2" s="1"/>
  <c r="AC230" i="2" a="1"/>
  <c r="AB230" i="2" a="1"/>
  <c r="AB230" i="2" s="1"/>
  <c r="AC229" i="2"/>
  <c r="AF229" i="2" s="1"/>
  <c r="AC229" i="2" a="1"/>
  <c r="AB229" i="2" a="1"/>
  <c r="AB229" i="2" s="1"/>
  <c r="AC228" i="2"/>
  <c r="AF228" i="2" s="1"/>
  <c r="AC228" i="2" a="1"/>
  <c r="AB228" i="2" a="1"/>
  <c r="AB228" i="2" s="1"/>
  <c r="AC227" i="2"/>
  <c r="AF227" i="2" s="1"/>
  <c r="AC227" i="2" a="1"/>
  <c r="AB227" i="2" a="1"/>
  <c r="AB227" i="2" s="1"/>
  <c r="AC226" i="2"/>
  <c r="AF226" i="2" s="1"/>
  <c r="AC226" i="2" a="1"/>
  <c r="AB226" i="2" a="1"/>
  <c r="AB226" i="2" s="1"/>
  <c r="AC225" i="2"/>
  <c r="AF225" i="2" s="1"/>
  <c r="AC225" i="2" a="1"/>
  <c r="AB225" i="2" a="1"/>
  <c r="AB225" i="2" s="1"/>
  <c r="AC224" i="2"/>
  <c r="AF224" i="2" s="1"/>
  <c r="AC224" i="2" a="1"/>
  <c r="AB224" i="2" a="1"/>
  <c r="AB224" i="2" s="1"/>
  <c r="AC223" i="2"/>
  <c r="AF223" i="2" s="1"/>
  <c r="AC223" i="2" a="1"/>
  <c r="AB223" i="2" a="1"/>
  <c r="AB223" i="2" s="1"/>
  <c r="AC222" i="2"/>
  <c r="AF222" i="2" s="1"/>
  <c r="AC222" i="2" a="1"/>
  <c r="AB222" i="2" a="1"/>
  <c r="AB222" i="2" s="1"/>
  <c r="AC221" i="2"/>
  <c r="AF221" i="2" s="1"/>
  <c r="AC221" i="2" a="1"/>
  <c r="AB221" i="2" a="1"/>
  <c r="AB221" i="2" s="1"/>
  <c r="AC220" i="2"/>
  <c r="AF220" i="2" s="1"/>
  <c r="AC220" i="2" a="1"/>
  <c r="AB220" i="2" a="1"/>
  <c r="AB220" i="2" s="1"/>
  <c r="AC219" i="2"/>
  <c r="AF219" i="2" s="1"/>
  <c r="AC219" i="2" a="1"/>
  <c r="AB219" i="2" a="1"/>
  <c r="AB219" i="2" s="1"/>
  <c r="AC218" i="2"/>
  <c r="AF218" i="2" s="1"/>
  <c r="AC218" i="2" a="1"/>
  <c r="AB218" i="2" a="1"/>
  <c r="AB218" i="2" s="1"/>
  <c r="AC217" i="2"/>
  <c r="AF217" i="2" s="1"/>
  <c r="AC217" i="2" a="1"/>
  <c r="AB217" i="2" a="1"/>
  <c r="AB217" i="2" s="1"/>
  <c r="AC216" i="2"/>
  <c r="AF216" i="2" s="1"/>
  <c r="AC216" i="2" a="1"/>
  <c r="AB216" i="2" a="1"/>
  <c r="AB216" i="2" s="1"/>
  <c r="AC215" i="2"/>
  <c r="AF215" i="2" s="1"/>
  <c r="AC215" i="2" a="1"/>
  <c r="AB215" i="2" a="1"/>
  <c r="AB215" i="2" s="1"/>
  <c r="AC214" i="2"/>
  <c r="AF214" i="2" s="1"/>
  <c r="AC214" i="2" a="1"/>
  <c r="AB214" i="2" a="1"/>
  <c r="AB214" i="2" s="1"/>
  <c r="AC213" i="2"/>
  <c r="AF213" i="2" s="1"/>
  <c r="AC213" i="2" a="1"/>
  <c r="AB213" i="2" a="1"/>
  <c r="AB213" i="2" s="1"/>
  <c r="AC212" i="2"/>
  <c r="AF212" i="2" s="1"/>
  <c r="AC212" i="2" a="1"/>
  <c r="AB212" i="2" a="1"/>
  <c r="AB212" i="2" s="1"/>
  <c r="AC211" i="2"/>
  <c r="AF211" i="2" s="1"/>
  <c r="AC211" i="2" a="1"/>
  <c r="AB211" i="2" a="1"/>
  <c r="AB211" i="2" s="1"/>
  <c r="AC210" i="2"/>
  <c r="AF210" i="2" s="1"/>
  <c r="AC210" i="2" a="1"/>
  <c r="AB210" i="2" a="1"/>
  <c r="AB210" i="2" s="1"/>
  <c r="AC209" i="2"/>
  <c r="AF209" i="2" s="1"/>
  <c r="AC209" i="2" a="1"/>
  <c r="AB209" i="2" a="1"/>
  <c r="AB209" i="2" s="1"/>
  <c r="AC208" i="2"/>
  <c r="AF208" i="2" s="1"/>
  <c r="AC208" i="2" a="1"/>
  <c r="AB208" i="2" a="1"/>
  <c r="AB208" i="2" s="1"/>
  <c r="AC207" i="2"/>
  <c r="AF207" i="2" s="1"/>
  <c r="AC207" i="2" a="1"/>
  <c r="AB207" i="2" a="1"/>
  <c r="AB207" i="2" s="1"/>
  <c r="AC206" i="2"/>
  <c r="AF206" i="2" s="1"/>
  <c r="AC206" i="2" a="1"/>
  <c r="AB206" i="2" a="1"/>
  <c r="AB206" i="2" s="1"/>
  <c r="AC205" i="2"/>
  <c r="AF205" i="2" s="1"/>
  <c r="AC205" i="2" a="1"/>
  <c r="AB205" i="2" a="1"/>
  <c r="AB205" i="2" s="1"/>
  <c r="AC204" i="2"/>
  <c r="AF204" i="2" s="1"/>
  <c r="AC204" i="2" a="1"/>
  <c r="AB204" i="2" a="1"/>
  <c r="AB204" i="2" s="1"/>
  <c r="AC203" i="2"/>
  <c r="AF203" i="2" s="1"/>
  <c r="AC203" i="2" a="1"/>
  <c r="AB203" i="2" a="1"/>
  <c r="AB203" i="2" s="1"/>
  <c r="AC202" i="2"/>
  <c r="AF202" i="2" s="1"/>
  <c r="AC202" i="2" a="1"/>
  <c r="AB202" i="2" a="1"/>
  <c r="AB202" i="2" s="1"/>
  <c r="AC201" i="2"/>
  <c r="AF201" i="2" s="1"/>
  <c r="AC201" i="2" a="1"/>
  <c r="AB201" i="2" a="1"/>
  <c r="AB201" i="2" s="1"/>
  <c r="AC200" i="2"/>
  <c r="AF200" i="2" s="1"/>
  <c r="AC200" i="2" a="1"/>
  <c r="AB200" i="2" a="1"/>
  <c r="AB200" i="2" s="1"/>
  <c r="AC199" i="2"/>
  <c r="AF199" i="2" s="1"/>
  <c r="AC199" i="2" a="1"/>
  <c r="AB199" i="2" a="1"/>
  <c r="AB199" i="2" s="1"/>
  <c r="AC198" i="2"/>
  <c r="AF198" i="2" s="1"/>
  <c r="AC198" i="2" a="1"/>
  <c r="AB198" i="2" a="1"/>
  <c r="AB198" i="2" s="1"/>
  <c r="AC197" i="2"/>
  <c r="AF197" i="2" s="1"/>
  <c r="AC197" i="2" a="1"/>
  <c r="AB197" i="2" a="1"/>
  <c r="AB197" i="2" s="1"/>
  <c r="AC196" i="2"/>
  <c r="AF196" i="2" s="1"/>
  <c r="AC196" i="2" a="1"/>
  <c r="AB196" i="2" a="1"/>
  <c r="AB196" i="2" s="1"/>
  <c r="AC195" i="2"/>
  <c r="AF195" i="2" s="1"/>
  <c r="AC195" i="2" a="1"/>
  <c r="AB195" i="2" a="1"/>
  <c r="AB195" i="2" s="1"/>
  <c r="AC194" i="2"/>
  <c r="AF194" i="2" s="1"/>
  <c r="AC194" i="2" a="1"/>
  <c r="AB194" i="2" a="1"/>
  <c r="AB194" i="2" s="1"/>
  <c r="AC193" i="2"/>
  <c r="AF193" i="2" s="1"/>
  <c r="AC193" i="2" a="1"/>
  <c r="AB193" i="2" a="1"/>
  <c r="AB193" i="2" s="1"/>
  <c r="AC192" i="2"/>
  <c r="AF192" i="2" s="1"/>
  <c r="AC192" i="2" a="1"/>
  <c r="AB192" i="2" a="1"/>
  <c r="AB192" i="2" s="1"/>
  <c r="AC191" i="2"/>
  <c r="AF191" i="2" s="1"/>
  <c r="AC191" i="2" a="1"/>
  <c r="AB191" i="2" a="1"/>
  <c r="AB191" i="2" s="1"/>
  <c r="AC190" i="2"/>
  <c r="AF190" i="2" s="1"/>
  <c r="AC190" i="2" a="1"/>
  <c r="AB190" i="2" a="1"/>
  <c r="AB190" i="2" s="1"/>
  <c r="AC189" i="2"/>
  <c r="AF189" i="2" s="1"/>
  <c r="AC189" i="2" a="1"/>
  <c r="AB189" i="2" a="1"/>
  <c r="AB189" i="2" s="1"/>
  <c r="AC188" i="2"/>
  <c r="AF188" i="2" s="1"/>
  <c r="AC188" i="2" a="1"/>
  <c r="AB188" i="2" a="1"/>
  <c r="AB188" i="2" s="1"/>
  <c r="AC187" i="2"/>
  <c r="AF187" i="2" s="1"/>
  <c r="AC187" i="2" a="1"/>
  <c r="AB187" i="2" a="1"/>
  <c r="AB187" i="2" s="1"/>
  <c r="AC186" i="2"/>
  <c r="AF186" i="2" s="1"/>
  <c r="AC186" i="2" a="1"/>
  <c r="AB186" i="2" a="1"/>
  <c r="AB186" i="2" s="1"/>
  <c r="AC185" i="2"/>
  <c r="AF185" i="2" s="1"/>
  <c r="AC185" i="2" a="1"/>
  <c r="AB185" i="2" a="1"/>
  <c r="AB185" i="2" s="1"/>
  <c r="AC184" i="2"/>
  <c r="AF184" i="2" s="1"/>
  <c r="AC184" i="2" a="1"/>
  <c r="AB184" i="2" a="1"/>
  <c r="AB184" i="2" s="1"/>
  <c r="AC183" i="2"/>
  <c r="AF183" i="2" s="1"/>
  <c r="AC183" i="2" a="1"/>
  <c r="AB183" i="2" a="1"/>
  <c r="AB183" i="2" s="1"/>
  <c r="AC182" i="2"/>
  <c r="AF182" i="2" s="1"/>
  <c r="AC182" i="2" a="1"/>
  <c r="AB182" i="2" a="1"/>
  <c r="AB182" i="2" s="1"/>
  <c r="AC181" i="2"/>
  <c r="AF181" i="2" s="1"/>
  <c r="AC181" i="2" a="1"/>
  <c r="AB181" i="2" a="1"/>
  <c r="AB181" i="2" s="1"/>
  <c r="AC180" i="2"/>
  <c r="AF180" i="2" s="1"/>
  <c r="AC180" i="2" a="1"/>
  <c r="AB180" i="2" a="1"/>
  <c r="AB180" i="2" s="1"/>
  <c r="AC179" i="2"/>
  <c r="AF179" i="2" s="1"/>
  <c r="AC179" i="2" a="1"/>
  <c r="AB179" i="2" a="1"/>
  <c r="AB179" i="2" s="1"/>
  <c r="AC178" i="2"/>
  <c r="AF178" i="2" s="1"/>
  <c r="AC178" i="2" a="1"/>
  <c r="AB178" i="2" a="1"/>
  <c r="AB178" i="2" s="1"/>
  <c r="AC177" i="2"/>
  <c r="AF177" i="2" s="1"/>
  <c r="AC177" i="2" a="1"/>
  <c r="AB177" i="2" a="1"/>
  <c r="AB177" i="2" s="1"/>
  <c r="AC176" i="2"/>
  <c r="AF176" i="2" s="1"/>
  <c r="AC176" i="2" a="1"/>
  <c r="AB176" i="2" a="1"/>
  <c r="AB176" i="2" s="1"/>
  <c r="AC175" i="2"/>
  <c r="AF175" i="2" s="1"/>
  <c r="AC175" i="2" a="1"/>
  <c r="AB175" i="2" a="1"/>
  <c r="AB175" i="2" s="1"/>
  <c r="AC174" i="2"/>
  <c r="AF174" i="2" s="1"/>
  <c r="AC174" i="2" a="1"/>
  <c r="AB174" i="2" a="1"/>
  <c r="AB174" i="2" s="1"/>
  <c r="AC173" i="2"/>
  <c r="AF173" i="2" s="1"/>
  <c r="AC173" i="2" a="1"/>
  <c r="AB173" i="2" a="1"/>
  <c r="AB173" i="2" s="1"/>
  <c r="AC172" i="2"/>
  <c r="AF172" i="2" s="1"/>
  <c r="AC172" i="2" a="1"/>
  <c r="AB172" i="2" a="1"/>
  <c r="AB172" i="2" s="1"/>
  <c r="AC171" i="2"/>
  <c r="AF171" i="2" s="1"/>
  <c r="AC171" i="2" a="1"/>
  <c r="AB171" i="2" a="1"/>
  <c r="AB171" i="2" s="1"/>
  <c r="AC170" i="2"/>
  <c r="AF170" i="2" s="1"/>
  <c r="AC170" i="2" a="1"/>
  <c r="AB170" i="2" a="1"/>
  <c r="AB170" i="2" s="1"/>
  <c r="AC169" i="2"/>
  <c r="AF169" i="2" s="1"/>
  <c r="AC169" i="2" a="1"/>
  <c r="AB169" i="2" a="1"/>
  <c r="AB169" i="2" s="1"/>
  <c r="AC168" i="2"/>
  <c r="AF168" i="2" s="1"/>
  <c r="AC168" i="2" a="1"/>
  <c r="AB168" i="2" a="1"/>
  <c r="AB168" i="2" s="1"/>
  <c r="AC167" i="2"/>
  <c r="AF167" i="2" s="1"/>
  <c r="AC167" i="2" a="1"/>
  <c r="AB167" i="2" a="1"/>
  <c r="AB167" i="2" s="1"/>
  <c r="AC166" i="2"/>
  <c r="AF166" i="2" s="1"/>
  <c r="AC166" i="2" a="1"/>
  <c r="AB166" i="2" a="1"/>
  <c r="AB166" i="2" s="1"/>
  <c r="AC165" i="2"/>
  <c r="AF165" i="2" s="1"/>
  <c r="AC165" i="2" a="1"/>
  <c r="AB165" i="2" a="1"/>
  <c r="AB165" i="2" s="1"/>
  <c r="AC164" i="2" a="1"/>
  <c r="AC164" i="2" s="1"/>
  <c r="AF164" i="2" s="1"/>
  <c r="AB164" i="2" a="1"/>
  <c r="AB164" i="2" s="1"/>
  <c r="AC163" i="2"/>
  <c r="AF163" i="2" s="1"/>
  <c r="AC163" i="2" a="1"/>
  <c r="AB163" i="2" a="1"/>
  <c r="AB163" i="2" s="1"/>
  <c r="AC162" i="2" a="1"/>
  <c r="AC162" i="2" s="1"/>
  <c r="AF162" i="2" s="1"/>
  <c r="AB162" i="2" a="1"/>
  <c r="AB162" i="2" s="1"/>
  <c r="AC161" i="2"/>
  <c r="AC161" i="2" a="1"/>
  <c r="AB161" i="2" a="1"/>
  <c r="AB161" i="2" s="1"/>
  <c r="AC160" i="2" a="1"/>
  <c r="AC160" i="2" s="1"/>
  <c r="AB160" i="2" a="1"/>
  <c r="AB160" i="2" s="1"/>
  <c r="AC159" i="2"/>
  <c r="AF159" i="2" s="1"/>
  <c r="AC159" i="2" a="1"/>
  <c r="AB159" i="2" a="1"/>
  <c r="AB159" i="2" s="1"/>
  <c r="AC158" i="2"/>
  <c r="AC158" i="2" a="1"/>
  <c r="AB158" i="2" a="1"/>
  <c r="AB158" i="2" s="1"/>
  <c r="AC157" i="2"/>
  <c r="AC157" i="2" a="1"/>
  <c r="AB157" i="2" a="1"/>
  <c r="AB157" i="2" s="1"/>
  <c r="AF156" i="2"/>
  <c r="AC156" i="2"/>
  <c r="AC156" i="2" a="1"/>
  <c r="AB156" i="2" a="1"/>
  <c r="AB156" i="2" s="1"/>
  <c r="AC155" i="2"/>
  <c r="AF155" i="2" s="1"/>
  <c r="AC155" i="2" a="1"/>
  <c r="AB155" i="2" a="1"/>
  <c r="AB155" i="2" s="1"/>
  <c r="AD155" i="2" s="1"/>
  <c r="AC154" i="2"/>
  <c r="AC154" i="2" a="1"/>
  <c r="AB154" i="2" a="1"/>
  <c r="AB154" i="2" s="1"/>
  <c r="AC153" i="2"/>
  <c r="AC153" i="2" a="1"/>
  <c r="AB153" i="2" a="1"/>
  <c r="AB153" i="2" s="1"/>
  <c r="AF152" i="2"/>
  <c r="AC152" i="2"/>
  <c r="AC152" i="2" a="1"/>
  <c r="AB152" i="2" a="1"/>
  <c r="AB152" i="2" s="1"/>
  <c r="AC151" i="2"/>
  <c r="AF151" i="2" s="1"/>
  <c r="AC151" i="2" a="1"/>
  <c r="AB151" i="2" a="1"/>
  <c r="AB151" i="2" s="1"/>
  <c r="AC150" i="2"/>
  <c r="AC150" i="2" a="1"/>
  <c r="AB150" i="2" a="1"/>
  <c r="AB150" i="2" s="1"/>
  <c r="AC149" i="2"/>
  <c r="AC149" i="2" a="1"/>
  <c r="AB149" i="2" a="1"/>
  <c r="AB149" i="2" s="1"/>
  <c r="AD149" i="2" s="1"/>
  <c r="AF148" i="2"/>
  <c r="AC148" i="2"/>
  <c r="AC148" i="2" a="1"/>
  <c r="AB148" i="2" a="1"/>
  <c r="AB148" i="2" s="1"/>
  <c r="AC147" i="2"/>
  <c r="AF147" i="2" s="1"/>
  <c r="AC147" i="2" a="1"/>
  <c r="AB147" i="2" a="1"/>
  <c r="AB147" i="2" s="1"/>
  <c r="AD147" i="2" s="1"/>
  <c r="AC146" i="2"/>
  <c r="AC146" i="2" a="1"/>
  <c r="AB146" i="2" a="1"/>
  <c r="AB146" i="2" s="1"/>
  <c r="AC145" i="2"/>
  <c r="AC145" i="2" a="1"/>
  <c r="AB145" i="2" a="1"/>
  <c r="AB145" i="2" s="1"/>
  <c r="AF144" i="2"/>
  <c r="AC144" i="2"/>
  <c r="AC144" i="2" a="1"/>
  <c r="AB144" i="2" a="1"/>
  <c r="AB144" i="2" s="1"/>
  <c r="AC143" i="2"/>
  <c r="AF143" i="2" s="1"/>
  <c r="AC143" i="2" a="1"/>
  <c r="AB143" i="2" a="1"/>
  <c r="AB143" i="2" s="1"/>
  <c r="AC142" i="2"/>
  <c r="AC142" i="2" a="1"/>
  <c r="AB142" i="2" a="1"/>
  <c r="AB142" i="2" s="1"/>
  <c r="AC141" i="2"/>
  <c r="AC141" i="2" a="1"/>
  <c r="AB141" i="2" a="1"/>
  <c r="AB141" i="2" s="1"/>
  <c r="AD141" i="2" s="1"/>
  <c r="AF140" i="2"/>
  <c r="AC140" i="2"/>
  <c r="AC140" i="2" a="1"/>
  <c r="AB140" i="2" a="1"/>
  <c r="AB140" i="2" s="1"/>
  <c r="AC139" i="2"/>
  <c r="AF139" i="2" s="1"/>
  <c r="AC139" i="2" a="1"/>
  <c r="AB139" i="2" a="1"/>
  <c r="AB139" i="2" s="1"/>
  <c r="AD139" i="2" s="1"/>
  <c r="AC138" i="2" a="1"/>
  <c r="AC138" i="2" s="1"/>
  <c r="AF138" i="2" s="1"/>
  <c r="AB138" i="2" a="1"/>
  <c r="AB138" i="2" s="1"/>
  <c r="AC137" i="2"/>
  <c r="AF137" i="2" s="1"/>
  <c r="AC137" i="2" a="1"/>
  <c r="AB137" i="2" a="1"/>
  <c r="AB137" i="2" s="1"/>
  <c r="AC136" i="2" a="1"/>
  <c r="AC136" i="2" s="1"/>
  <c r="AF136" i="2" s="1"/>
  <c r="AB136" i="2" a="1"/>
  <c r="AB136" i="2" s="1"/>
  <c r="AC135" i="2"/>
  <c r="AC135" i="2" a="1"/>
  <c r="AB135" i="2" a="1"/>
  <c r="AB135" i="2" s="1"/>
  <c r="AD135" i="2" s="1"/>
  <c r="AC134" i="2" a="1"/>
  <c r="AC134" i="2" s="1"/>
  <c r="AF134" i="2" s="1"/>
  <c r="AB134" i="2" a="1"/>
  <c r="AB134" i="2" s="1"/>
  <c r="AC133" i="2"/>
  <c r="AF133" i="2" s="1"/>
  <c r="AC133" i="2" a="1"/>
  <c r="AB133" i="2" a="1"/>
  <c r="AB133" i="2" s="1"/>
  <c r="AC132" i="2" a="1"/>
  <c r="AC132" i="2" s="1"/>
  <c r="AF132" i="2" s="1"/>
  <c r="AB132" i="2" a="1"/>
  <c r="AB132" i="2" s="1"/>
  <c r="AC131" i="2"/>
  <c r="AC131" i="2" a="1"/>
  <c r="AB131" i="2" a="1"/>
  <c r="AB131" i="2" s="1"/>
  <c r="AD131" i="2" s="1"/>
  <c r="AC130" i="2" a="1"/>
  <c r="AC130" i="2" s="1"/>
  <c r="AF130" i="2" s="1"/>
  <c r="AB130" i="2" a="1"/>
  <c r="AB130" i="2" s="1"/>
  <c r="AC129" i="2"/>
  <c r="AF129" i="2" s="1"/>
  <c r="AC129" i="2" a="1"/>
  <c r="AB129" i="2" a="1"/>
  <c r="AB129" i="2" s="1"/>
  <c r="AC128" i="2" a="1"/>
  <c r="AC128" i="2" s="1"/>
  <c r="AF128" i="2" s="1"/>
  <c r="AB128" i="2" a="1"/>
  <c r="AB128" i="2" s="1"/>
  <c r="AC127" i="2"/>
  <c r="AC127" i="2" a="1"/>
  <c r="AB127" i="2" a="1"/>
  <c r="AB127" i="2" s="1"/>
  <c r="AD127" i="2" s="1"/>
  <c r="AC126" i="2" a="1"/>
  <c r="AC126" i="2" s="1"/>
  <c r="AF126" i="2" s="1"/>
  <c r="AB126" i="2" a="1"/>
  <c r="AB126" i="2" s="1"/>
  <c r="AC125" i="2"/>
  <c r="AF125" i="2" s="1"/>
  <c r="AC125" i="2" a="1"/>
  <c r="AB125" i="2" a="1"/>
  <c r="AB125" i="2" s="1"/>
  <c r="AC124" i="2" a="1"/>
  <c r="AC124" i="2" s="1"/>
  <c r="AF124" i="2" s="1"/>
  <c r="AB124" i="2" a="1"/>
  <c r="AB124" i="2" s="1"/>
  <c r="AC123" i="2"/>
  <c r="AC123" i="2" a="1"/>
  <c r="AB123" i="2" a="1"/>
  <c r="AB123" i="2" s="1"/>
  <c r="AC122" i="2" a="1"/>
  <c r="AC122" i="2" s="1"/>
  <c r="AF122" i="2" s="1"/>
  <c r="AB122" i="2" a="1"/>
  <c r="AB122" i="2" s="1"/>
  <c r="AC121" i="2"/>
  <c r="AC121" i="2" a="1"/>
  <c r="AB121" i="2" a="1"/>
  <c r="AB121" i="2" s="1"/>
  <c r="AC120" i="2" a="1"/>
  <c r="AC120" i="2" s="1"/>
  <c r="AF120" i="2" s="1"/>
  <c r="AB120" i="2" a="1"/>
  <c r="AB120" i="2" s="1"/>
  <c r="AC119" i="2"/>
  <c r="AC119" i="2" a="1"/>
  <c r="AB119" i="2" a="1"/>
  <c r="AB119" i="2" s="1"/>
  <c r="AC118" i="2" a="1"/>
  <c r="AC118" i="2" s="1"/>
  <c r="AF118" i="2" s="1"/>
  <c r="AB118" i="2" a="1"/>
  <c r="AB118" i="2" s="1"/>
  <c r="AC117" i="2"/>
  <c r="AC117" i="2" a="1"/>
  <c r="AB117" i="2" a="1"/>
  <c r="AB117" i="2" s="1"/>
  <c r="AC116" i="2" a="1"/>
  <c r="AC116" i="2" s="1"/>
  <c r="AF116" i="2" s="1"/>
  <c r="AB116" i="2" a="1"/>
  <c r="AB116" i="2" s="1"/>
  <c r="AC115" i="2"/>
  <c r="AC115" i="2" a="1"/>
  <c r="AB115" i="2" a="1"/>
  <c r="AB115" i="2" s="1"/>
  <c r="AC114" i="2" a="1"/>
  <c r="AC114" i="2" s="1"/>
  <c r="AF114" i="2" s="1"/>
  <c r="AB114" i="2" a="1"/>
  <c r="AB114" i="2" s="1"/>
  <c r="AC113" i="2"/>
  <c r="AC113" i="2" a="1"/>
  <c r="AB113" i="2" a="1"/>
  <c r="AB113" i="2" s="1"/>
  <c r="AC112" i="2" a="1"/>
  <c r="AC112" i="2" s="1"/>
  <c r="AF112" i="2" s="1"/>
  <c r="AB112" i="2" a="1"/>
  <c r="AB112" i="2" s="1"/>
  <c r="AC111" i="2"/>
  <c r="AC111" i="2" a="1"/>
  <c r="AB111" i="2" a="1"/>
  <c r="AB111" i="2" s="1"/>
  <c r="AC110" i="2" a="1"/>
  <c r="AC110" i="2" s="1"/>
  <c r="AF110" i="2" s="1"/>
  <c r="AB110" i="2" a="1"/>
  <c r="AB110" i="2" s="1"/>
  <c r="AC109" i="2"/>
  <c r="AC109" i="2" a="1"/>
  <c r="AB109" i="2" a="1"/>
  <c r="AB109" i="2" s="1"/>
  <c r="AC108" i="2" a="1"/>
  <c r="AC108" i="2" s="1"/>
  <c r="AF108" i="2" s="1"/>
  <c r="AB108" i="2" a="1"/>
  <c r="AB108" i="2" s="1"/>
  <c r="AC107" i="2"/>
  <c r="AC107" i="2" a="1"/>
  <c r="AB107" i="2" a="1"/>
  <c r="AB107" i="2" s="1"/>
  <c r="AC106" i="2" a="1"/>
  <c r="AC106" i="2" s="1"/>
  <c r="AF106" i="2" s="1"/>
  <c r="AB106" i="2" a="1"/>
  <c r="AB106" i="2" s="1"/>
  <c r="AC105" i="2"/>
  <c r="AC105" i="2" a="1"/>
  <c r="AB105" i="2" a="1"/>
  <c r="AB105" i="2" s="1"/>
  <c r="AC104" i="2" a="1"/>
  <c r="AC104" i="2" s="1"/>
  <c r="AF104" i="2" s="1"/>
  <c r="AB104" i="2" a="1"/>
  <c r="AB104" i="2" s="1"/>
  <c r="AC103" i="2"/>
  <c r="AC103" i="2" a="1"/>
  <c r="AB103" i="2" a="1"/>
  <c r="AB103" i="2" s="1"/>
  <c r="AC102" i="2" a="1"/>
  <c r="AC102" i="2" s="1"/>
  <c r="AF102" i="2" s="1"/>
  <c r="AB102" i="2" a="1"/>
  <c r="AB102" i="2" s="1"/>
  <c r="AC101" i="2"/>
  <c r="AC101" i="2" a="1"/>
  <c r="AB101" i="2" a="1"/>
  <c r="AB101" i="2" s="1"/>
  <c r="AC100" i="2" a="1"/>
  <c r="AC100" i="2" s="1"/>
  <c r="AF100" i="2" s="1"/>
  <c r="AB100" i="2" a="1"/>
  <c r="AB100" i="2" s="1"/>
  <c r="AC99" i="2"/>
  <c r="AC99" i="2" a="1"/>
  <c r="AB99" i="2" a="1"/>
  <c r="AB99" i="2" s="1"/>
  <c r="AC98" i="2" a="1"/>
  <c r="AC98" i="2" s="1"/>
  <c r="AF98" i="2" s="1"/>
  <c r="AB98" i="2" a="1"/>
  <c r="AB98" i="2" s="1"/>
  <c r="AC97" i="2"/>
  <c r="AC97" i="2" a="1"/>
  <c r="AB97" i="2" a="1"/>
  <c r="AB97" i="2" s="1"/>
  <c r="AC96" i="2" a="1"/>
  <c r="AC96" i="2" s="1"/>
  <c r="AF96" i="2" s="1"/>
  <c r="AB96" i="2" a="1"/>
  <c r="AB96" i="2" s="1"/>
  <c r="AC95" i="2"/>
  <c r="AC95" i="2" a="1"/>
  <c r="AB95" i="2" a="1"/>
  <c r="AB95" i="2" s="1"/>
  <c r="AC94" i="2" a="1"/>
  <c r="AC94" i="2" s="1"/>
  <c r="AF94" i="2" s="1"/>
  <c r="AB94" i="2" a="1"/>
  <c r="AB94" i="2" s="1"/>
  <c r="AC93" i="2"/>
  <c r="AC93" i="2" a="1"/>
  <c r="AB93" i="2" a="1"/>
  <c r="AB93" i="2" s="1"/>
  <c r="AC92" i="2" a="1"/>
  <c r="AC92" i="2" s="1"/>
  <c r="AF92" i="2" s="1"/>
  <c r="AB92" i="2" a="1"/>
  <c r="AB92" i="2" s="1"/>
  <c r="AC91" i="2"/>
  <c r="AC91" i="2" a="1"/>
  <c r="AB91" i="2" a="1"/>
  <c r="AB91" i="2" s="1"/>
  <c r="AC90" i="2" a="1"/>
  <c r="AC90" i="2" s="1"/>
  <c r="AF90" i="2" s="1"/>
  <c r="AB90" i="2" a="1"/>
  <c r="AB90" i="2" s="1"/>
  <c r="AC89" i="2"/>
  <c r="AC89" i="2" a="1"/>
  <c r="AB89" i="2" a="1"/>
  <c r="AB89" i="2" s="1"/>
  <c r="AC88" i="2" a="1"/>
  <c r="AC88" i="2" s="1"/>
  <c r="AF86" i="2" s="1"/>
  <c r="AB88" i="2" a="1"/>
  <c r="AB88" i="2" s="1"/>
  <c r="AC87" i="2"/>
  <c r="AC87" i="2" a="1"/>
  <c r="AB87" i="2" a="1"/>
  <c r="AB87" i="2" s="1"/>
  <c r="AC86" i="2" a="1"/>
  <c r="AC86" i="2" s="1"/>
  <c r="AB86" i="2" a="1"/>
  <c r="AB86" i="2" s="1"/>
  <c r="AC85" i="2"/>
  <c r="AC85" i="2" a="1"/>
  <c r="AB85" i="2" a="1"/>
  <c r="AB85" i="2" s="1"/>
  <c r="AC84" i="2" a="1"/>
  <c r="AC84" i="2" s="1"/>
  <c r="AF82" i="2" s="1"/>
  <c r="AB84" i="2" a="1"/>
  <c r="AB84" i="2" s="1"/>
  <c r="AC83" i="2"/>
  <c r="AC83" i="2" a="1"/>
  <c r="AB83" i="2" a="1"/>
  <c r="AB83" i="2" s="1"/>
  <c r="AC82" i="2" a="1"/>
  <c r="AC82" i="2" s="1"/>
  <c r="AB82" i="2" a="1"/>
  <c r="AB82" i="2" s="1"/>
  <c r="AC81" i="2"/>
  <c r="AC81" i="2" a="1"/>
  <c r="AB81" i="2" a="1"/>
  <c r="AB81" i="2" s="1"/>
  <c r="AC80" i="2" a="1"/>
  <c r="AC80" i="2" s="1"/>
  <c r="AF78" i="2" s="1"/>
  <c r="AB80" i="2" a="1"/>
  <c r="AB80" i="2" s="1"/>
  <c r="AC79" i="2"/>
  <c r="AC79" i="2" a="1"/>
  <c r="AB79" i="2" a="1"/>
  <c r="AB79" i="2" s="1"/>
  <c r="AC78" i="2" a="1"/>
  <c r="AC78" i="2" s="1"/>
  <c r="AB78" i="2" a="1"/>
  <c r="AB78" i="2" s="1"/>
  <c r="AC77" i="2"/>
  <c r="AC77" i="2" a="1"/>
  <c r="AB77" i="2" a="1"/>
  <c r="AB77" i="2" s="1"/>
  <c r="AC76" i="2" a="1"/>
  <c r="AC76" i="2" s="1"/>
  <c r="AF74" i="2" s="1"/>
  <c r="AB76" i="2" a="1"/>
  <c r="AB76" i="2" s="1"/>
  <c r="AC75" i="2"/>
  <c r="AC75" i="2" a="1"/>
  <c r="AB75" i="2" a="1"/>
  <c r="AB75" i="2" s="1"/>
  <c r="AC74" i="2" a="1"/>
  <c r="AC74" i="2" s="1"/>
  <c r="AB74" i="2" a="1"/>
  <c r="AB74" i="2" s="1"/>
  <c r="AC73" i="2"/>
  <c r="AC73" i="2" a="1"/>
  <c r="AB73" i="2" a="1"/>
  <c r="AB73" i="2" s="1"/>
  <c r="AC72" i="2" a="1"/>
  <c r="AC72" i="2" s="1"/>
  <c r="AF70" i="2" s="1"/>
  <c r="AB72" i="2" a="1"/>
  <c r="AB72" i="2" s="1"/>
  <c r="AC71" i="2"/>
  <c r="AC71" i="2" a="1"/>
  <c r="AB71" i="2" a="1"/>
  <c r="AB71" i="2" s="1"/>
  <c r="AC70" i="2" a="1"/>
  <c r="AC70" i="2" s="1"/>
  <c r="AB70" i="2" a="1"/>
  <c r="AB70" i="2" s="1"/>
  <c r="AC69" i="2"/>
  <c r="AC69" i="2" a="1"/>
  <c r="AB69" i="2" a="1"/>
  <c r="AB69" i="2" s="1"/>
  <c r="AC68" i="2" a="1"/>
  <c r="AC68" i="2" s="1"/>
  <c r="AF66" i="2" s="1"/>
  <c r="AB68" i="2" a="1"/>
  <c r="AB68" i="2" s="1"/>
  <c r="AC67" i="2"/>
  <c r="AC67" i="2" a="1"/>
  <c r="AB67" i="2" a="1"/>
  <c r="AB67" i="2" s="1"/>
  <c r="AC66" i="2" a="1"/>
  <c r="AC66" i="2" s="1"/>
  <c r="AB66" i="2" a="1"/>
  <c r="AB66" i="2" s="1"/>
  <c r="AC65" i="2"/>
  <c r="AC65" i="2" a="1"/>
  <c r="AB65" i="2" a="1"/>
  <c r="AB65" i="2" s="1"/>
  <c r="AC64" i="2" a="1"/>
  <c r="AC64" i="2" s="1"/>
  <c r="AF62" i="2" s="1"/>
  <c r="AB64" i="2" a="1"/>
  <c r="AB64" i="2" s="1"/>
  <c r="AC63" i="2"/>
  <c r="AC63" i="2" a="1"/>
  <c r="AB63" i="2" a="1"/>
  <c r="AB63" i="2" s="1"/>
  <c r="AC62" i="2" a="1"/>
  <c r="AC62" i="2" s="1"/>
  <c r="AB62" i="2" a="1"/>
  <c r="AB62" i="2" s="1"/>
  <c r="AC61" i="2"/>
  <c r="AC61" i="2" a="1"/>
  <c r="AB61" i="2" a="1"/>
  <c r="AB61" i="2" s="1"/>
  <c r="AD60" i="2"/>
  <c r="AC60" i="2" a="1"/>
  <c r="AC60" i="2" s="1"/>
  <c r="AF60" i="2" s="1"/>
  <c r="AB60" i="2" a="1"/>
  <c r="AB60" i="2" s="1"/>
  <c r="AD59" i="2"/>
  <c r="AC59" i="2"/>
  <c r="AC59" i="2" a="1"/>
  <c r="AB59" i="2" a="1"/>
  <c r="AB59" i="2" s="1"/>
  <c r="AC58" i="2" a="1"/>
  <c r="AC58" i="2" s="1"/>
  <c r="AF58" i="2" s="1"/>
  <c r="AB58" i="2" a="1"/>
  <c r="AB58" i="2" s="1"/>
  <c r="AE58" i="2" s="1"/>
  <c r="AC57" i="2" a="1"/>
  <c r="AC57" i="2" s="1"/>
  <c r="AB57" i="2" a="1"/>
  <c r="AB57" i="2" s="1"/>
  <c r="AD56" i="2"/>
  <c r="AC56" i="2" a="1"/>
  <c r="AC56" i="2" s="1"/>
  <c r="AB56" i="2" a="1"/>
  <c r="AB56" i="2" s="1"/>
  <c r="AD55" i="2"/>
  <c r="AC55" i="2"/>
  <c r="AC55" i="2" a="1"/>
  <c r="AB55" i="2" a="1"/>
  <c r="AB55" i="2" s="1"/>
  <c r="AF54" i="2"/>
  <c r="AC54" i="2" a="1"/>
  <c r="AC54" i="2" s="1"/>
  <c r="AB54" i="2" a="1"/>
  <c r="AB54" i="2" s="1"/>
  <c r="AE54" i="2" s="1"/>
  <c r="AC53" i="2" a="1"/>
  <c r="AC53" i="2" s="1"/>
  <c r="AF53" i="2" s="1"/>
  <c r="AB53" i="2" a="1"/>
  <c r="AB53" i="2" s="1"/>
  <c r="AD52" i="2"/>
  <c r="AC52" i="2"/>
  <c r="AC52" i="2" a="1"/>
  <c r="AB52" i="2" a="1"/>
  <c r="AB52" i="2" s="1"/>
  <c r="AC51" i="2" a="1"/>
  <c r="AC51" i="2" s="1"/>
  <c r="AF51" i="2" s="1"/>
  <c r="AB51" i="2" a="1"/>
  <c r="AB51" i="2" s="1"/>
  <c r="AE51" i="2" s="1"/>
  <c r="AD50" i="2"/>
  <c r="AC50" i="2"/>
  <c r="AC50" i="2" a="1"/>
  <c r="AB50" i="2" a="1"/>
  <c r="AB50" i="2" s="1"/>
  <c r="AE50" i="2" s="1"/>
  <c r="AC49" i="2" a="1"/>
  <c r="AC49" i="2" s="1"/>
  <c r="AB49" i="2" a="1"/>
  <c r="AB49" i="2" s="1"/>
  <c r="AE49" i="2" s="1"/>
  <c r="AD48" i="2"/>
  <c r="AC48" i="2"/>
  <c r="AC48" i="2" a="1"/>
  <c r="AB48" i="2" a="1"/>
  <c r="AB48" i="2" s="1"/>
  <c r="AE48" i="2" s="1"/>
  <c r="AC47" i="2" a="1"/>
  <c r="AC47" i="2" s="1"/>
  <c r="AF47" i="2" s="1"/>
  <c r="AB47" i="2" a="1"/>
  <c r="AB47" i="2" s="1"/>
  <c r="AE47" i="2" s="1"/>
  <c r="AD46" i="2"/>
  <c r="AC46" i="2"/>
  <c r="AC46" i="2" a="1"/>
  <c r="AB46" i="2" a="1"/>
  <c r="AB46" i="2" s="1"/>
  <c r="AE46" i="2" s="1"/>
  <c r="AC45" i="2" a="1"/>
  <c r="AC45" i="2" s="1"/>
  <c r="AB45" i="2" a="1"/>
  <c r="AB45" i="2" s="1"/>
  <c r="AE45" i="2" s="1"/>
  <c r="AD44" i="2"/>
  <c r="AC44" i="2"/>
  <c r="AC44" i="2" a="1"/>
  <c r="AB44" i="2" a="1"/>
  <c r="AB44" i="2" s="1"/>
  <c r="AE44" i="2" s="1"/>
  <c r="AC43" i="2" a="1"/>
  <c r="AC43" i="2" s="1"/>
  <c r="AB43" i="2" a="1"/>
  <c r="AB43" i="2" s="1"/>
  <c r="AE43" i="2" s="1"/>
  <c r="AD42" i="2"/>
  <c r="AC42" i="2"/>
  <c r="AC42" i="2" a="1"/>
  <c r="AB42" i="2" a="1"/>
  <c r="AB42" i="2" s="1"/>
  <c r="AE42" i="2" s="1"/>
  <c r="AC41" i="2" a="1"/>
  <c r="AC41" i="2" s="1"/>
  <c r="AB41" i="2" a="1"/>
  <c r="AB41" i="2" s="1"/>
  <c r="AE41" i="2" s="1"/>
  <c r="AD40" i="2"/>
  <c r="AC40" i="2"/>
  <c r="AC40" i="2" a="1"/>
  <c r="AB40" i="2" a="1"/>
  <c r="AB40" i="2" s="1"/>
  <c r="AE40" i="2" s="1"/>
  <c r="AC39" i="2" a="1"/>
  <c r="AC39" i="2" s="1"/>
  <c r="AB39" i="2" a="1"/>
  <c r="AB39" i="2" s="1"/>
  <c r="AE39" i="2" s="1"/>
  <c r="AD38" i="2"/>
  <c r="AC38" i="2"/>
  <c r="AC38" i="2" a="1"/>
  <c r="AB38" i="2" a="1"/>
  <c r="AB38" i="2" s="1"/>
  <c r="AE38" i="2" s="1"/>
  <c r="AC37" i="2" a="1"/>
  <c r="AC37" i="2" s="1"/>
  <c r="AB37" i="2" a="1"/>
  <c r="AB37" i="2" s="1"/>
  <c r="AE37" i="2" s="1"/>
  <c r="AD36" i="2"/>
  <c r="AC36" i="2"/>
  <c r="AC36" i="2" a="1"/>
  <c r="AB36" i="2" a="1"/>
  <c r="AB36" i="2" s="1"/>
  <c r="AE36" i="2" s="1"/>
  <c r="AC35" i="2" a="1"/>
  <c r="AC35" i="2" s="1"/>
  <c r="AB35" i="2" a="1"/>
  <c r="AB35" i="2" s="1"/>
  <c r="AE35" i="2" s="1"/>
  <c r="AD34" i="2"/>
  <c r="AC34" i="2"/>
  <c r="AC34" i="2" a="1"/>
  <c r="AB34" i="2" a="1"/>
  <c r="AB34" i="2" s="1"/>
  <c r="AE34" i="2" s="1"/>
  <c r="AC33" i="2" a="1"/>
  <c r="AC33" i="2" s="1"/>
  <c r="AB33" i="2" a="1"/>
  <c r="AB33" i="2" s="1"/>
  <c r="AE33" i="2" s="1"/>
  <c r="AD32" i="2"/>
  <c r="AC32" i="2"/>
  <c r="AC32" i="2" a="1"/>
  <c r="AB32" i="2" a="1"/>
  <c r="AB32" i="2" s="1"/>
  <c r="AE32" i="2" s="1"/>
  <c r="AC31" i="2" a="1"/>
  <c r="AC31" i="2" s="1"/>
  <c r="AB31" i="2" a="1"/>
  <c r="AB31" i="2" s="1"/>
  <c r="AE31" i="2" s="1"/>
  <c r="AD30" i="2"/>
  <c r="AC30" i="2"/>
  <c r="AC30" i="2" a="1"/>
  <c r="AB30" i="2" a="1"/>
  <c r="AB30" i="2" s="1"/>
  <c r="AE30" i="2" s="1"/>
  <c r="AC29" i="2" a="1"/>
  <c r="AC29" i="2" s="1"/>
  <c r="AB29" i="2" a="1"/>
  <c r="AB29" i="2" s="1"/>
  <c r="AE29" i="2" s="1"/>
  <c r="AD28" i="2"/>
  <c r="AC28" i="2"/>
  <c r="AC28" i="2" a="1"/>
  <c r="AB28" i="2" a="1"/>
  <c r="AB28" i="2" s="1"/>
  <c r="AE28" i="2" s="1"/>
  <c r="AC27" i="2" a="1"/>
  <c r="AC27" i="2" s="1"/>
  <c r="AB27" i="2" a="1"/>
  <c r="AB27" i="2" s="1"/>
  <c r="AE27" i="2" s="1"/>
  <c r="AD26" i="2"/>
  <c r="AC26" i="2"/>
  <c r="AC26" i="2" a="1"/>
  <c r="AB26" i="2" a="1"/>
  <c r="AB26" i="2" s="1"/>
  <c r="AE26" i="2" s="1"/>
  <c r="AC25" i="2" a="1"/>
  <c r="AC25" i="2" s="1"/>
  <c r="AB25" i="2" a="1"/>
  <c r="AB25" i="2" s="1"/>
  <c r="AE25" i="2" s="1"/>
  <c r="AD24" i="2"/>
  <c r="AC24" i="2"/>
  <c r="AC24" i="2" a="1"/>
  <c r="AB24" i="2" a="1"/>
  <c r="AB24" i="2" s="1"/>
  <c r="AE24" i="2" s="1"/>
  <c r="AC23" i="2" a="1"/>
  <c r="AC23" i="2" s="1"/>
  <c r="AB23" i="2" a="1"/>
  <c r="AB23" i="2" s="1"/>
  <c r="AE23" i="2" s="1"/>
  <c r="AD22" i="2"/>
  <c r="AC22" i="2"/>
  <c r="AC22" i="2" a="1"/>
  <c r="AB22" i="2" a="1"/>
  <c r="AB22" i="2" s="1"/>
  <c r="AE22" i="2" s="1"/>
  <c r="AC21" i="2" a="1"/>
  <c r="AC21" i="2" s="1"/>
  <c r="AB21" i="2" a="1"/>
  <c r="AB21" i="2" s="1"/>
  <c r="AE21" i="2" s="1"/>
  <c r="AD20" i="2"/>
  <c r="AC20" i="2"/>
  <c r="AC20" i="2" a="1"/>
  <c r="AB20" i="2" a="1"/>
  <c r="AB20" i="2" s="1"/>
  <c r="AE20" i="2" s="1"/>
  <c r="AC19" i="2" a="1"/>
  <c r="AC19" i="2" s="1"/>
  <c r="AF19" i="2" s="1"/>
  <c r="AB19" i="2" a="1"/>
  <c r="AB19" i="2" s="1"/>
  <c r="AE19" i="2" s="1"/>
  <c r="AC18" i="2" a="1"/>
  <c r="AC18" i="2" s="1"/>
  <c r="AB18" i="2" a="1"/>
  <c r="AB18" i="2" s="1"/>
  <c r="AE18" i="2" s="1"/>
  <c r="AC17" i="2" a="1"/>
  <c r="AC17" i="2" s="1"/>
  <c r="AB17" i="2" a="1"/>
  <c r="AB17" i="2" s="1"/>
  <c r="AE17" i="2" s="1"/>
  <c r="AC16" i="2" a="1"/>
  <c r="AC16" i="2" s="1"/>
  <c r="AB16" i="2" a="1"/>
  <c r="AB16" i="2" s="1"/>
  <c r="AE16" i="2" s="1"/>
  <c r="AC15" i="2" a="1"/>
  <c r="AC15" i="2" s="1"/>
  <c r="AF15" i="2" s="1"/>
  <c r="AB15" i="2" a="1"/>
  <c r="AB15" i="2" s="1"/>
  <c r="AE15" i="2" s="1"/>
  <c r="AC14" i="2" a="1"/>
  <c r="AC14" i="2" s="1"/>
  <c r="AB14" i="2" a="1"/>
  <c r="AB14" i="2" s="1"/>
  <c r="AE14" i="2" s="1"/>
  <c r="AC13" i="2" a="1"/>
  <c r="AC13" i="2" s="1"/>
  <c r="AF13" i="2" s="1"/>
  <c r="AB13" i="2" a="1"/>
  <c r="AB13" i="2" s="1"/>
  <c r="AE13" i="2" s="1"/>
  <c r="AC12" i="2" a="1"/>
  <c r="AC12" i="2" s="1"/>
  <c r="AB12" i="2" a="1"/>
  <c r="AB12" i="2" s="1"/>
  <c r="AE12" i="2" s="1"/>
  <c r="AC11" i="2" a="1"/>
  <c r="AC11" i="2" s="1"/>
  <c r="AF11" i="2" s="1"/>
  <c r="AB11" i="2" a="1"/>
  <c r="AB11" i="2" s="1"/>
  <c r="AE11" i="2" s="1"/>
  <c r="AC10" i="2" a="1"/>
  <c r="AC10" i="2" s="1"/>
  <c r="AB10" i="2" a="1"/>
  <c r="AB10" i="2" s="1"/>
  <c r="AE10" i="2" s="1"/>
  <c r="AC9" i="2" a="1"/>
  <c r="AC9" i="2" s="1"/>
  <c r="AF9" i="2" s="1"/>
  <c r="AB9" i="2" a="1"/>
  <c r="AB9" i="2" s="1"/>
  <c r="AE9" i="2" s="1"/>
  <c r="AC8" i="2" a="1"/>
  <c r="AC8" i="2" s="1"/>
  <c r="AB8" i="2" a="1"/>
  <c r="AB8" i="2" s="1"/>
  <c r="AE8" i="2" s="1"/>
  <c r="AC7" i="2" a="1"/>
  <c r="AC7" i="2" s="1"/>
  <c r="AF7" i="2" s="1"/>
  <c r="AB7" i="2" a="1"/>
  <c r="AB7" i="2" s="1"/>
  <c r="AE7" i="2" s="1"/>
  <c r="AC6" i="2" a="1"/>
  <c r="AC6" i="2" s="1"/>
  <c r="AB6" i="2" a="1"/>
  <c r="AB6" i="2" s="1"/>
  <c r="AE6" i="2" s="1"/>
  <c r="AC5" i="2" a="1"/>
  <c r="AC5" i="2" s="1"/>
  <c r="AF5" i="2" s="1"/>
  <c r="AB5" i="2" a="1"/>
  <c r="AB5" i="2" s="1"/>
  <c r="AE5" i="2" s="1"/>
  <c r="AC4" i="2" a="1"/>
  <c r="AC4" i="2" s="1"/>
  <c r="AB4" i="2" a="1"/>
  <c r="AB4" i="2" s="1"/>
  <c r="AE4" i="2" s="1"/>
  <c r="AC3" i="2" a="1"/>
  <c r="AC3" i="2" s="1"/>
  <c r="AF3" i="2" s="1"/>
  <c r="AB3" i="2" a="1"/>
  <c r="AB3" i="2" s="1"/>
  <c r="AE3" i="2" s="1"/>
  <c r="AE258" i="1"/>
  <c r="AF258" i="1"/>
  <c r="AG258" i="1"/>
  <c r="AE259" i="1"/>
  <c r="AF259" i="1"/>
  <c r="AG259" i="1"/>
  <c r="AE260" i="1"/>
  <c r="AF260" i="1"/>
  <c r="AG260" i="1"/>
  <c r="AE261" i="1"/>
  <c r="AF261" i="1"/>
  <c r="AG261" i="1"/>
  <c r="AE262" i="1"/>
  <c r="AF262" i="1"/>
  <c r="AG262" i="1"/>
  <c r="AE263" i="1"/>
  <c r="AF263" i="1"/>
  <c r="AG263" i="1"/>
  <c r="AE264" i="1"/>
  <c r="AF264" i="1"/>
  <c r="AG264" i="1"/>
  <c r="AE265" i="1"/>
  <c r="AF265" i="1"/>
  <c r="AG265" i="1"/>
  <c r="AE266" i="1"/>
  <c r="AF266" i="1"/>
  <c r="AG266" i="1"/>
  <c r="AE267" i="1"/>
  <c r="AF267" i="1"/>
  <c r="AG267" i="1"/>
  <c r="AE268" i="1"/>
  <c r="AF268" i="1"/>
  <c r="AG268" i="1"/>
  <c r="AE269" i="1"/>
  <c r="AF269" i="1"/>
  <c r="AG269" i="1"/>
  <c r="AE270" i="1"/>
  <c r="AF270" i="1"/>
  <c r="AG270" i="1"/>
  <c r="AE271" i="1"/>
  <c r="AF271" i="1"/>
  <c r="AG271" i="1"/>
  <c r="AE272" i="1"/>
  <c r="AF272" i="1"/>
  <c r="AG272" i="1"/>
  <c r="AE273" i="1"/>
  <c r="AF273" i="1"/>
  <c r="AG273" i="1"/>
  <c r="AE274" i="1"/>
  <c r="AF274" i="1"/>
  <c r="AG274" i="1"/>
  <c r="AE275" i="1"/>
  <c r="AF275" i="1"/>
  <c r="AG275" i="1"/>
  <c r="AE276" i="1"/>
  <c r="AF276" i="1"/>
  <c r="AG276" i="1"/>
  <c r="AE277" i="1"/>
  <c r="AF277" i="1"/>
  <c r="AG277" i="1"/>
  <c r="AE278" i="1"/>
  <c r="AF278" i="1"/>
  <c r="AG278" i="1"/>
  <c r="AE279" i="1"/>
  <c r="AF279" i="1"/>
  <c r="AG279" i="1"/>
  <c r="AE280" i="1"/>
  <c r="AF280" i="1"/>
  <c r="AG280" i="1"/>
  <c r="AE281" i="1"/>
  <c r="AF281" i="1"/>
  <c r="AG281" i="1"/>
  <c r="AE282" i="1"/>
  <c r="AF282" i="1"/>
  <c r="AG282" i="1"/>
  <c r="AE283" i="1"/>
  <c r="AF283" i="1"/>
  <c r="AG283" i="1"/>
  <c r="AE284" i="1"/>
  <c r="AF284" i="1"/>
  <c r="AG284" i="1"/>
  <c r="AE285" i="1"/>
  <c r="AF285" i="1"/>
  <c r="AG285" i="1"/>
  <c r="AE286" i="1"/>
  <c r="AF286" i="1"/>
  <c r="AG286" i="1"/>
  <c r="AE287" i="1"/>
  <c r="AF287" i="1"/>
  <c r="AG287" i="1"/>
  <c r="AE288" i="1"/>
  <c r="AF288" i="1"/>
  <c r="AG288" i="1"/>
  <c r="AE289" i="1"/>
  <c r="AF289" i="1"/>
  <c r="AG289" i="1"/>
  <c r="AE290" i="1"/>
  <c r="AF290" i="1"/>
  <c r="AG290" i="1"/>
  <c r="AE291" i="1"/>
  <c r="AF291" i="1"/>
  <c r="AG291" i="1"/>
  <c r="AE292" i="1"/>
  <c r="AF292" i="1"/>
  <c r="AG292" i="1"/>
  <c r="AE293" i="1"/>
  <c r="AF293" i="1"/>
  <c r="AG293" i="1"/>
  <c r="AE294" i="1"/>
  <c r="AF294" i="1"/>
  <c r="AG294" i="1"/>
  <c r="AE295" i="1"/>
  <c r="AF295" i="1"/>
  <c r="AG295" i="1"/>
  <c r="AE296" i="1"/>
  <c r="AF296" i="1"/>
  <c r="AG296" i="1"/>
  <c r="AE297" i="1"/>
  <c r="AF297" i="1"/>
  <c r="AG297" i="1"/>
  <c r="AE298" i="1"/>
  <c r="AF298" i="1"/>
  <c r="AG298" i="1"/>
  <c r="AE299" i="1"/>
  <c r="AF299" i="1"/>
  <c r="AG299" i="1"/>
  <c r="AE300" i="1"/>
  <c r="AF300" i="1"/>
  <c r="AG300" i="1"/>
  <c r="AE301" i="1"/>
  <c r="AF301" i="1"/>
  <c r="AG301" i="1"/>
  <c r="AE302" i="1"/>
  <c r="AF302" i="1"/>
  <c r="AG302" i="1"/>
  <c r="AE303" i="1"/>
  <c r="AF303" i="1"/>
  <c r="AG303" i="1"/>
  <c r="AE304" i="1"/>
  <c r="AF304" i="1"/>
  <c r="AG304" i="1"/>
  <c r="AE305" i="1"/>
  <c r="AF305" i="1"/>
  <c r="AG305" i="1"/>
  <c r="AE306" i="1"/>
  <c r="AF306" i="1"/>
  <c r="AG306" i="1"/>
  <c r="AE307" i="1"/>
  <c r="AF307" i="1"/>
  <c r="AG307" i="1"/>
  <c r="AE308" i="1"/>
  <c r="AF308" i="1"/>
  <c r="AG308" i="1"/>
  <c r="AE309" i="1"/>
  <c r="AF309" i="1"/>
  <c r="AG309" i="1"/>
  <c r="AE310" i="1"/>
  <c r="AF310" i="1"/>
  <c r="AG310" i="1"/>
  <c r="AE311" i="1"/>
  <c r="AF311" i="1"/>
  <c r="AG311" i="1"/>
  <c r="AE312" i="1"/>
  <c r="AF312" i="1"/>
  <c r="AG312" i="1"/>
  <c r="AE313" i="1"/>
  <c r="AF313" i="1"/>
  <c r="AG313" i="1"/>
  <c r="AE314" i="1"/>
  <c r="AF314" i="1"/>
  <c r="AG314" i="1"/>
  <c r="AE315" i="1"/>
  <c r="AF315" i="1"/>
  <c r="AG315" i="1"/>
  <c r="AE316" i="1"/>
  <c r="AF316" i="1"/>
  <c r="AG316" i="1"/>
  <c r="AE317" i="1"/>
  <c r="AF317" i="1"/>
  <c r="AG317" i="1"/>
  <c r="AE318" i="1"/>
  <c r="AF318" i="1"/>
  <c r="AG318" i="1"/>
  <c r="AE319" i="1"/>
  <c r="AF319" i="1"/>
  <c r="AG319" i="1"/>
  <c r="AE320" i="1"/>
  <c r="AF320" i="1"/>
  <c r="AG320" i="1"/>
  <c r="AE321" i="1"/>
  <c r="AF321" i="1"/>
  <c r="AG321" i="1"/>
  <c r="AE322" i="1"/>
  <c r="AF322" i="1"/>
  <c r="AG322" i="1"/>
  <c r="AE323" i="1"/>
  <c r="AF323" i="1"/>
  <c r="AG323" i="1"/>
  <c r="AE324" i="1"/>
  <c r="AF324" i="1"/>
  <c r="AG324" i="1"/>
  <c r="AE325" i="1"/>
  <c r="AF325" i="1"/>
  <c r="AG325" i="1"/>
  <c r="AE326" i="1"/>
  <c r="AF326" i="1"/>
  <c r="AG326" i="1"/>
  <c r="AE327" i="1"/>
  <c r="AF327" i="1"/>
  <c r="AG327" i="1"/>
  <c r="AE328" i="1"/>
  <c r="AF328" i="1"/>
  <c r="AG328" i="1"/>
  <c r="AE329" i="1"/>
  <c r="AF329" i="1"/>
  <c r="AG329" i="1"/>
  <c r="AE330" i="1"/>
  <c r="AF330" i="1"/>
  <c r="AG330" i="1"/>
  <c r="AE331" i="1"/>
  <c r="AF331" i="1"/>
  <c r="AG331" i="1"/>
  <c r="AE332" i="1"/>
  <c r="AF332" i="1"/>
  <c r="AG332" i="1"/>
  <c r="AE333" i="1"/>
  <c r="AF333" i="1"/>
  <c r="AG333" i="1"/>
  <c r="AE334" i="1"/>
  <c r="AF334" i="1"/>
  <c r="AG334" i="1"/>
  <c r="AE335" i="1"/>
  <c r="AF335" i="1"/>
  <c r="AG335" i="1"/>
  <c r="AE336" i="1"/>
  <c r="AF336" i="1"/>
  <c r="AG336" i="1"/>
  <c r="AE337" i="1"/>
  <c r="AF337" i="1"/>
  <c r="AG337" i="1"/>
  <c r="AE338" i="1"/>
  <c r="AF338" i="1"/>
  <c r="AG338" i="1"/>
  <c r="AE339" i="1"/>
  <c r="AF339" i="1"/>
  <c r="AG339" i="1"/>
  <c r="AE340" i="1"/>
  <c r="AF340" i="1"/>
  <c r="AG340" i="1"/>
  <c r="AE341" i="1"/>
  <c r="AF341" i="1"/>
  <c r="AG341" i="1"/>
  <c r="AE342" i="1"/>
  <c r="AF342" i="1"/>
  <c r="AG342" i="1"/>
  <c r="AE343" i="1"/>
  <c r="AF343" i="1"/>
  <c r="AG343" i="1"/>
  <c r="AE344" i="1"/>
  <c r="AF344" i="1"/>
  <c r="AG344" i="1"/>
  <c r="AE345" i="1"/>
  <c r="AF345" i="1"/>
  <c r="AG345" i="1"/>
  <c r="AE346" i="1"/>
  <c r="AF346" i="1"/>
  <c r="AG346" i="1"/>
  <c r="AE347" i="1"/>
  <c r="AF347" i="1"/>
  <c r="AG347" i="1"/>
  <c r="AE348" i="1"/>
  <c r="AF348" i="1"/>
  <c r="AG348" i="1"/>
  <c r="AE349" i="1"/>
  <c r="AF349" i="1"/>
  <c r="AG349" i="1"/>
  <c r="AE350" i="1"/>
  <c r="AF350" i="1"/>
  <c r="AG350" i="1"/>
  <c r="AE351" i="1"/>
  <c r="AF351" i="1"/>
  <c r="AG351" i="1"/>
  <c r="AE352" i="1"/>
  <c r="AF352" i="1"/>
  <c r="AG352" i="1"/>
  <c r="AE353" i="1"/>
  <c r="AF353" i="1"/>
  <c r="AG353" i="1"/>
  <c r="AE354" i="1"/>
  <c r="AF354" i="1"/>
  <c r="AG354" i="1"/>
  <c r="AE355" i="1"/>
  <c r="AF355" i="1"/>
  <c r="AG355" i="1"/>
  <c r="AE356" i="1"/>
  <c r="AF356" i="1"/>
  <c r="AG356" i="1"/>
  <c r="AE357" i="1"/>
  <c r="AF357" i="1"/>
  <c r="AG357" i="1"/>
  <c r="AE358" i="1"/>
  <c r="AF358" i="1"/>
  <c r="AG358" i="1"/>
  <c r="AE359" i="1"/>
  <c r="AF359" i="1"/>
  <c r="AG359" i="1"/>
  <c r="AE360" i="1"/>
  <c r="AF360" i="1"/>
  <c r="AG360" i="1"/>
  <c r="AE361" i="1"/>
  <c r="AF361" i="1"/>
  <c r="AG361" i="1"/>
  <c r="AE362" i="1"/>
  <c r="AF362" i="1"/>
  <c r="AG362" i="1"/>
  <c r="AE363" i="1"/>
  <c r="AF363" i="1"/>
  <c r="AG363" i="1"/>
  <c r="AE364" i="1"/>
  <c r="AF364" i="1"/>
  <c r="AG364" i="1"/>
  <c r="AE365" i="1"/>
  <c r="AF365" i="1"/>
  <c r="AG365" i="1"/>
  <c r="AE366" i="1"/>
  <c r="AF366" i="1"/>
  <c r="AG366" i="1"/>
  <c r="AE367" i="1"/>
  <c r="AF367" i="1"/>
  <c r="AG367" i="1"/>
  <c r="AE368" i="1"/>
  <c r="AF368" i="1"/>
  <c r="AG368" i="1"/>
  <c r="AE369" i="1"/>
  <c r="AF369" i="1"/>
  <c r="AG369" i="1"/>
  <c r="AE370" i="1"/>
  <c r="AF370" i="1"/>
  <c r="AG370" i="1"/>
  <c r="AE371" i="1"/>
  <c r="AF371" i="1"/>
  <c r="AG371" i="1"/>
  <c r="AE372" i="1"/>
  <c r="AF372" i="1"/>
  <c r="AG372" i="1"/>
  <c r="AE373" i="1"/>
  <c r="AF373" i="1"/>
  <c r="AG373" i="1"/>
  <c r="AE374" i="1"/>
  <c r="AF374" i="1"/>
  <c r="AG374" i="1"/>
  <c r="AE375" i="1"/>
  <c r="AF375" i="1"/>
  <c r="AG375" i="1"/>
  <c r="AE376" i="1"/>
  <c r="AF376" i="1"/>
  <c r="AG376" i="1"/>
  <c r="AE377" i="1"/>
  <c r="AF377" i="1"/>
  <c r="AG377" i="1"/>
  <c r="AE378" i="1"/>
  <c r="AF378" i="1"/>
  <c r="AG378" i="1"/>
  <c r="AE379" i="1"/>
  <c r="AF379" i="1"/>
  <c r="AG379" i="1"/>
  <c r="AE380" i="1"/>
  <c r="AF380" i="1"/>
  <c r="AG380" i="1"/>
  <c r="AE381" i="1"/>
  <c r="AF381" i="1"/>
  <c r="AG381" i="1"/>
  <c r="AE382" i="1"/>
  <c r="AF382" i="1"/>
  <c r="AG382" i="1"/>
  <c r="AE383" i="1"/>
  <c r="AF383" i="1"/>
  <c r="AG383" i="1"/>
  <c r="AE384" i="1"/>
  <c r="AF384" i="1"/>
  <c r="AG384" i="1"/>
  <c r="AE385" i="1"/>
  <c r="AF385" i="1"/>
  <c r="AG385" i="1"/>
  <c r="AE386" i="1"/>
  <c r="AF386" i="1"/>
  <c r="AG386" i="1"/>
  <c r="AE387" i="1"/>
  <c r="AF387" i="1"/>
  <c r="AG387" i="1"/>
  <c r="AE388" i="1"/>
  <c r="AF388" i="1"/>
  <c r="AG388" i="1"/>
  <c r="AE389" i="1"/>
  <c r="AF389" i="1"/>
  <c r="AG389" i="1"/>
  <c r="AE390" i="1"/>
  <c r="AF390" i="1"/>
  <c r="AG390" i="1"/>
  <c r="AE391" i="1"/>
  <c r="AF391" i="1"/>
  <c r="AG391" i="1"/>
  <c r="AE392" i="1"/>
  <c r="AF392" i="1"/>
  <c r="AG392" i="1"/>
  <c r="AE393" i="1"/>
  <c r="AF393" i="1"/>
  <c r="AG393" i="1"/>
  <c r="AE394" i="1"/>
  <c r="AF394" i="1"/>
  <c r="AG394" i="1"/>
  <c r="AE395" i="1"/>
  <c r="AF395" i="1"/>
  <c r="AG395" i="1"/>
  <c r="AE396" i="1"/>
  <c r="AF396" i="1"/>
  <c r="AG396" i="1"/>
  <c r="AE397" i="1"/>
  <c r="AF397" i="1"/>
  <c r="AG397" i="1"/>
  <c r="AE398" i="1"/>
  <c r="AF398" i="1"/>
  <c r="AG398" i="1"/>
  <c r="AE399" i="1"/>
  <c r="AF399" i="1"/>
  <c r="AG399" i="1"/>
  <c r="AE400" i="1"/>
  <c r="AF400" i="1"/>
  <c r="AG400" i="1"/>
  <c r="AE401" i="1"/>
  <c r="AF401" i="1"/>
  <c r="AG401" i="1"/>
  <c r="AE402" i="1"/>
  <c r="AF402" i="1"/>
  <c r="AG402" i="1"/>
  <c r="AE403" i="1"/>
  <c r="AF403" i="1"/>
  <c r="AG403" i="1"/>
  <c r="AE404" i="1"/>
  <c r="AF404" i="1"/>
  <c r="AG404" i="1"/>
  <c r="AE405" i="1"/>
  <c r="AF405" i="1"/>
  <c r="AG405" i="1"/>
  <c r="AE406" i="1"/>
  <c r="AF406" i="1"/>
  <c r="AG406" i="1"/>
  <c r="AE407" i="1"/>
  <c r="AF407" i="1"/>
  <c r="AG407" i="1"/>
  <c r="AE408" i="1"/>
  <c r="AF408" i="1"/>
  <c r="AG408" i="1"/>
  <c r="AE409" i="1"/>
  <c r="AF409" i="1"/>
  <c r="AG409" i="1"/>
  <c r="AE410" i="1"/>
  <c r="AF410" i="1"/>
  <c r="AG410" i="1"/>
  <c r="AE411" i="1"/>
  <c r="AF411" i="1"/>
  <c r="AG411" i="1"/>
  <c r="AE412" i="1"/>
  <c r="AF412" i="1"/>
  <c r="AG412" i="1"/>
  <c r="AE413" i="1"/>
  <c r="AF413" i="1"/>
  <c r="AG413" i="1"/>
  <c r="AE414" i="1"/>
  <c r="AF414" i="1"/>
  <c r="AG414" i="1"/>
  <c r="AE415" i="1"/>
  <c r="AF415" i="1"/>
  <c r="AG415" i="1"/>
  <c r="AE416" i="1"/>
  <c r="AF416" i="1"/>
  <c r="AG416" i="1"/>
  <c r="AE417" i="1"/>
  <c r="AF417" i="1"/>
  <c r="AG417" i="1"/>
  <c r="AE418" i="1"/>
  <c r="AF418" i="1"/>
  <c r="AG418" i="1"/>
  <c r="AE419" i="1"/>
  <c r="AF419" i="1"/>
  <c r="AG419" i="1"/>
  <c r="AE420" i="1"/>
  <c r="AF420" i="1"/>
  <c r="AG420" i="1"/>
  <c r="AE421" i="1"/>
  <c r="AF421" i="1"/>
  <c r="AG421" i="1"/>
  <c r="AE422" i="1"/>
  <c r="AF422" i="1"/>
  <c r="AG422" i="1"/>
  <c r="AE423" i="1"/>
  <c r="AF423" i="1"/>
  <c r="AG423" i="1"/>
  <c r="AE424" i="1"/>
  <c r="AF424" i="1"/>
  <c r="AG424" i="1"/>
  <c r="AE425" i="1"/>
  <c r="AF425" i="1"/>
  <c r="AG425" i="1"/>
  <c r="AE426" i="1"/>
  <c r="AF426" i="1"/>
  <c r="AG426" i="1"/>
  <c r="AE427" i="1"/>
  <c r="AF427" i="1"/>
  <c r="AG427" i="1"/>
  <c r="AE428" i="1"/>
  <c r="AF428" i="1"/>
  <c r="AG428" i="1"/>
  <c r="AE429" i="1"/>
  <c r="AF429" i="1"/>
  <c r="AG429" i="1"/>
  <c r="AE430" i="1"/>
  <c r="AF430" i="1"/>
  <c r="AG430" i="1"/>
  <c r="AE431" i="1"/>
  <c r="AF431" i="1"/>
  <c r="AG431" i="1"/>
  <c r="AE432" i="1"/>
  <c r="AF432" i="1"/>
  <c r="AG432" i="1"/>
  <c r="AE433" i="1"/>
  <c r="AF433" i="1"/>
  <c r="AG433" i="1"/>
  <c r="AE434" i="1"/>
  <c r="AF434" i="1"/>
  <c r="AG434" i="1"/>
  <c r="AE435" i="1"/>
  <c r="AF435" i="1"/>
  <c r="AG435" i="1"/>
  <c r="AE436" i="1"/>
  <c r="AF436" i="1"/>
  <c r="AG436" i="1"/>
  <c r="AE437" i="1"/>
  <c r="AF437" i="1"/>
  <c r="AG437" i="1"/>
  <c r="AE438" i="1"/>
  <c r="AF438" i="1"/>
  <c r="AG438" i="1"/>
  <c r="AE439" i="1"/>
  <c r="AF439" i="1"/>
  <c r="AG439" i="1"/>
  <c r="AE440" i="1"/>
  <c r="AF440" i="1"/>
  <c r="AG440" i="1"/>
  <c r="AE441" i="1"/>
  <c r="AF441" i="1"/>
  <c r="AG441" i="1"/>
  <c r="AE442" i="1"/>
  <c r="AF442" i="1"/>
  <c r="AG442" i="1"/>
  <c r="AE443" i="1"/>
  <c r="AF443" i="1"/>
  <c r="AG443" i="1"/>
  <c r="AE444" i="1"/>
  <c r="AF444" i="1"/>
  <c r="AG444" i="1"/>
  <c r="AE445" i="1"/>
  <c r="AF445" i="1"/>
  <c r="AG445" i="1"/>
  <c r="AE446" i="1"/>
  <c r="AF446" i="1"/>
  <c r="AG446" i="1"/>
  <c r="AE447" i="1"/>
  <c r="AF447" i="1"/>
  <c r="AG447" i="1"/>
  <c r="AE448" i="1"/>
  <c r="AF448" i="1"/>
  <c r="AG448" i="1"/>
  <c r="AE449" i="1"/>
  <c r="AF449" i="1"/>
  <c r="AG449" i="1"/>
  <c r="AE450" i="1"/>
  <c r="AF450" i="1"/>
  <c r="AG450" i="1"/>
  <c r="AE451" i="1"/>
  <c r="AF451" i="1"/>
  <c r="AG451" i="1"/>
  <c r="AE452" i="1"/>
  <c r="AF452" i="1"/>
  <c r="AG452" i="1"/>
  <c r="AE453" i="1"/>
  <c r="AF453" i="1"/>
  <c r="AG453" i="1"/>
  <c r="AE454" i="1"/>
  <c r="AF454" i="1"/>
  <c r="AG454" i="1"/>
  <c r="AE455" i="1"/>
  <c r="AF455" i="1"/>
  <c r="AG455" i="1"/>
  <c r="AE456" i="1"/>
  <c r="AF456" i="1"/>
  <c r="AG456" i="1"/>
  <c r="AE457" i="1"/>
  <c r="AF457" i="1"/>
  <c r="AG457" i="1"/>
  <c r="AE458" i="1"/>
  <c r="AF458" i="1"/>
  <c r="AG458" i="1"/>
  <c r="AE459" i="1"/>
  <c r="AF459" i="1"/>
  <c r="AG459" i="1"/>
  <c r="AE460" i="1"/>
  <c r="AF460" i="1"/>
  <c r="AG460" i="1"/>
  <c r="AE461" i="1"/>
  <c r="AF461" i="1"/>
  <c r="AG461" i="1"/>
  <c r="AE462" i="1"/>
  <c r="AF462" i="1"/>
  <c r="AG462" i="1"/>
  <c r="AE463" i="1"/>
  <c r="AF463" i="1"/>
  <c r="AG463" i="1"/>
  <c r="AE464" i="1"/>
  <c r="AF464" i="1"/>
  <c r="AG464" i="1"/>
  <c r="AE465" i="1"/>
  <c r="AF465" i="1"/>
  <c r="AG465" i="1"/>
  <c r="AE466" i="1"/>
  <c r="AF466" i="1"/>
  <c r="AG466" i="1"/>
  <c r="AE467" i="1"/>
  <c r="AF467" i="1"/>
  <c r="AG467" i="1"/>
  <c r="AE468" i="1"/>
  <c r="AF468" i="1"/>
  <c r="AG468" i="1"/>
  <c r="AE469" i="1"/>
  <c r="AF469" i="1"/>
  <c r="AG469" i="1"/>
  <c r="AE470" i="1"/>
  <c r="AF470" i="1"/>
  <c r="AG470" i="1"/>
  <c r="AE471" i="1"/>
  <c r="AF471" i="1"/>
  <c r="AG471" i="1"/>
  <c r="AE472" i="1"/>
  <c r="AF472" i="1"/>
  <c r="AG472" i="1"/>
  <c r="AE473" i="1"/>
  <c r="AF473" i="1"/>
  <c r="AG473" i="1"/>
  <c r="AE474" i="1"/>
  <c r="AF474" i="1"/>
  <c r="AG474" i="1"/>
  <c r="AE475" i="1"/>
  <c r="AF475" i="1"/>
  <c r="AG475" i="1"/>
  <c r="AE476" i="1"/>
  <c r="AF476" i="1"/>
  <c r="AG476" i="1"/>
  <c r="AE477" i="1"/>
  <c r="AF477" i="1"/>
  <c r="AG477" i="1"/>
  <c r="AE478" i="1"/>
  <c r="AF478" i="1"/>
  <c r="AG478" i="1"/>
  <c r="AE479" i="1"/>
  <c r="AF479" i="1"/>
  <c r="AG479" i="1"/>
  <c r="AE480" i="1"/>
  <c r="AF480" i="1"/>
  <c r="AG480" i="1"/>
  <c r="AE481" i="1"/>
  <c r="AF481" i="1"/>
  <c r="AG481" i="1"/>
  <c r="AE482" i="1"/>
  <c r="AF482" i="1"/>
  <c r="AG482" i="1"/>
  <c r="AE483" i="1"/>
  <c r="AF483" i="1"/>
  <c r="AG483" i="1"/>
  <c r="AE484" i="1"/>
  <c r="AF484" i="1"/>
  <c r="AG484" i="1"/>
  <c r="AE485" i="1"/>
  <c r="AF485" i="1"/>
  <c r="AG485" i="1"/>
  <c r="AE486" i="1"/>
  <c r="AF486" i="1"/>
  <c r="AG486" i="1"/>
  <c r="AE487" i="1"/>
  <c r="AF487" i="1"/>
  <c r="AG487" i="1"/>
  <c r="AE488" i="1"/>
  <c r="AF488" i="1"/>
  <c r="AG488" i="1"/>
  <c r="AE489" i="1"/>
  <c r="AF489" i="1"/>
  <c r="AG489" i="1"/>
  <c r="AE490" i="1"/>
  <c r="AF490" i="1"/>
  <c r="AG490" i="1"/>
  <c r="AE491" i="1"/>
  <c r="AF491" i="1"/>
  <c r="AG491" i="1"/>
  <c r="AE492" i="1"/>
  <c r="AF492" i="1"/>
  <c r="AG492" i="1"/>
  <c r="AE493" i="1"/>
  <c r="AF493" i="1"/>
  <c r="AG493" i="1"/>
  <c r="AE494" i="1"/>
  <c r="AF494" i="1"/>
  <c r="AG494" i="1"/>
  <c r="AE495" i="1"/>
  <c r="AF495" i="1"/>
  <c r="AG495" i="1"/>
  <c r="AE496" i="1"/>
  <c r="AF496" i="1"/>
  <c r="AG496" i="1"/>
  <c r="AE497" i="1"/>
  <c r="AF497" i="1"/>
  <c r="AG497" i="1"/>
  <c r="AE498" i="1"/>
  <c r="AF498" i="1"/>
  <c r="AG498" i="1"/>
  <c r="AE499" i="1"/>
  <c r="AF499" i="1"/>
  <c r="AG499" i="1"/>
  <c r="AE500" i="1"/>
  <c r="AF500" i="1"/>
  <c r="AG500" i="1"/>
  <c r="AE501" i="1"/>
  <c r="AF501" i="1"/>
  <c r="AG501" i="1"/>
  <c r="AE502" i="1"/>
  <c r="AF502" i="1"/>
  <c r="AG502" i="1"/>
  <c r="AE503" i="1"/>
  <c r="AF503" i="1"/>
  <c r="AG503" i="1"/>
  <c r="AE504" i="1"/>
  <c r="AF504" i="1"/>
  <c r="AG504" i="1"/>
  <c r="AE505" i="1"/>
  <c r="AF505" i="1"/>
  <c r="AG505" i="1"/>
  <c r="AE506" i="1"/>
  <c r="AF506" i="1"/>
  <c r="AG506" i="1"/>
  <c r="AE507" i="1"/>
  <c r="AF507" i="1"/>
  <c r="AG507" i="1"/>
  <c r="AE508" i="1"/>
  <c r="AF508" i="1"/>
  <c r="AG508" i="1"/>
  <c r="AE509" i="1"/>
  <c r="AF509" i="1"/>
  <c r="AG509" i="1"/>
  <c r="AE510" i="1"/>
  <c r="AF510" i="1"/>
  <c r="AG510" i="1"/>
  <c r="AE511" i="1"/>
  <c r="AF511" i="1"/>
  <c r="AG511" i="1"/>
  <c r="AE512" i="1"/>
  <c r="AF512" i="1"/>
  <c r="AG512" i="1"/>
  <c r="AE513" i="1"/>
  <c r="AF513" i="1"/>
  <c r="AG513" i="1"/>
  <c r="AE514" i="1"/>
  <c r="AF514" i="1"/>
  <c r="AG514" i="1"/>
  <c r="AE515" i="1"/>
  <c r="AF515" i="1"/>
  <c r="AG515" i="1"/>
  <c r="AE516" i="1"/>
  <c r="AF516" i="1"/>
  <c r="AG516" i="1"/>
  <c r="AE517" i="1"/>
  <c r="AF517" i="1"/>
  <c r="AG517" i="1"/>
  <c r="AE518" i="1"/>
  <c r="AF518" i="1"/>
  <c r="AG518" i="1"/>
  <c r="AE519" i="1"/>
  <c r="AF519" i="1"/>
  <c r="AG519" i="1"/>
  <c r="AE520" i="1"/>
  <c r="AF520" i="1"/>
  <c r="AG520" i="1"/>
  <c r="AB261" i="1" a="1"/>
  <c r="AB261" i="1" s="1"/>
  <c r="AB262" i="1" a="1"/>
  <c r="AB262" i="1" s="1"/>
  <c r="AB263" i="1" a="1"/>
  <c r="AB263" i="1" s="1"/>
  <c r="AB264" i="1" a="1"/>
  <c r="AB264" i="1" s="1"/>
  <c r="AB265" i="1" a="1"/>
  <c r="AB265" i="1" s="1"/>
  <c r="AB266" i="1" a="1"/>
  <c r="AB266" i="1" s="1"/>
  <c r="AB267" i="1" a="1"/>
  <c r="AB267" i="1" s="1"/>
  <c r="AB268" i="1" a="1"/>
  <c r="AB268" i="1" s="1"/>
  <c r="AB269" i="1" a="1"/>
  <c r="AB269" i="1" s="1"/>
  <c r="AB270" i="1" a="1"/>
  <c r="AB270" i="1" s="1"/>
  <c r="AB271" i="1" a="1"/>
  <c r="AB271" i="1" s="1"/>
  <c r="AB272" i="1" a="1"/>
  <c r="AB272" i="1" s="1"/>
  <c r="AB273" i="1" a="1"/>
  <c r="AB273" i="1" s="1"/>
  <c r="AB274" i="1" a="1"/>
  <c r="AB274" i="1" s="1"/>
  <c r="AB275" i="1" a="1"/>
  <c r="AB275" i="1" s="1"/>
  <c r="AB276" i="1" a="1"/>
  <c r="AB276" i="1" s="1"/>
  <c r="AB277" i="1" a="1"/>
  <c r="AB277" i="1" s="1"/>
  <c r="AB278" i="1" a="1"/>
  <c r="AB278" i="1" s="1"/>
  <c r="AB279" i="1" a="1"/>
  <c r="AB279" i="1" s="1"/>
  <c r="AB280" i="1" a="1"/>
  <c r="AB280" i="1" s="1"/>
  <c r="AB281" i="1" a="1"/>
  <c r="AB281" i="1" s="1"/>
  <c r="AB282" i="1" a="1"/>
  <c r="AB282" i="1" s="1"/>
  <c r="AB283" i="1" a="1"/>
  <c r="AB283" i="1" s="1"/>
  <c r="AB284" i="1" a="1"/>
  <c r="AB284" i="1" s="1"/>
  <c r="AB285" i="1" a="1"/>
  <c r="AB285" i="1" s="1"/>
  <c r="AB286" i="1" a="1"/>
  <c r="AB286" i="1" s="1"/>
  <c r="AB287" i="1" a="1"/>
  <c r="AB287" i="1" s="1"/>
  <c r="AB288" i="1" a="1"/>
  <c r="AB288" i="1" s="1"/>
  <c r="AB289" i="1" a="1"/>
  <c r="AB289" i="1" s="1"/>
  <c r="AB290" i="1" a="1"/>
  <c r="AB290" i="1" s="1"/>
  <c r="AB291" i="1" a="1"/>
  <c r="AB291" i="1" s="1"/>
  <c r="AB292" i="1" a="1"/>
  <c r="AB292" i="1" s="1"/>
  <c r="AB293" i="1" a="1"/>
  <c r="AB293" i="1" s="1"/>
  <c r="AB294" i="1" a="1"/>
  <c r="AB294" i="1" s="1"/>
  <c r="AB295" i="1" a="1"/>
  <c r="AB295" i="1" s="1"/>
  <c r="AB296" i="1" a="1"/>
  <c r="AB296" i="1" s="1"/>
  <c r="AB297" i="1" a="1"/>
  <c r="AB297" i="1" s="1"/>
  <c r="AB298" i="1" a="1"/>
  <c r="AB298" i="1" s="1"/>
  <c r="AB299" i="1" a="1"/>
  <c r="AB299" i="1" s="1"/>
  <c r="AB300" i="1" a="1"/>
  <c r="AB300" i="1" s="1"/>
  <c r="AB301" i="1" a="1"/>
  <c r="AB301" i="1" s="1"/>
  <c r="AB302" i="1" a="1"/>
  <c r="AB302" i="1" s="1"/>
  <c r="AB303" i="1" a="1"/>
  <c r="AB303" i="1" s="1"/>
  <c r="AB304" i="1" a="1"/>
  <c r="AB304" i="1" s="1"/>
  <c r="AB305" i="1" a="1"/>
  <c r="AB305" i="1" s="1"/>
  <c r="AB306" i="1" a="1"/>
  <c r="AB306" i="1" s="1"/>
  <c r="AB307" i="1" a="1"/>
  <c r="AB307" i="1" s="1"/>
  <c r="AB308" i="1" a="1"/>
  <c r="AB308" i="1" s="1"/>
  <c r="AB309" i="1" a="1"/>
  <c r="AB309" i="1" s="1"/>
  <c r="AB310" i="1" a="1"/>
  <c r="AB310" i="1" s="1"/>
  <c r="AB311" i="1" a="1"/>
  <c r="AB311" i="1" s="1"/>
  <c r="AB312" i="1" a="1"/>
  <c r="AB312" i="1" s="1"/>
  <c r="AB313" i="1" a="1"/>
  <c r="AB313" i="1" s="1"/>
  <c r="AB314" i="1" a="1"/>
  <c r="AB314" i="1" s="1"/>
  <c r="AB315" i="1" a="1"/>
  <c r="AB315" i="1" s="1"/>
  <c r="AB316" i="1" a="1"/>
  <c r="AB316" i="1" s="1"/>
  <c r="AB317" i="1" a="1"/>
  <c r="AB317" i="1" s="1"/>
  <c r="AB318" i="1" a="1"/>
  <c r="AB318" i="1" s="1"/>
  <c r="AB319" i="1" a="1"/>
  <c r="AB319" i="1" s="1"/>
  <c r="AB320" i="1" a="1"/>
  <c r="AB320" i="1" s="1"/>
  <c r="AB321" i="1" a="1"/>
  <c r="AB321" i="1" s="1"/>
  <c r="AB322" i="1" a="1"/>
  <c r="AB322" i="1" s="1"/>
  <c r="AB323" i="1" a="1"/>
  <c r="AB323" i="1" s="1"/>
  <c r="AB324" i="1" a="1"/>
  <c r="AB324" i="1" s="1"/>
  <c r="AB325" i="1" a="1"/>
  <c r="AB325" i="1" s="1"/>
  <c r="AB326" i="1" a="1"/>
  <c r="AB326" i="1" s="1"/>
  <c r="AB327" i="1" a="1"/>
  <c r="AB327" i="1" s="1"/>
  <c r="AB328" i="1" a="1"/>
  <c r="AB328" i="1" s="1"/>
  <c r="AB329" i="1" a="1"/>
  <c r="AB329" i="1" s="1"/>
  <c r="AB330" i="1" a="1"/>
  <c r="AB330" i="1" s="1"/>
  <c r="AB331" i="1" a="1"/>
  <c r="AB331" i="1" s="1"/>
  <c r="AB332" i="1" a="1"/>
  <c r="AB332" i="1" s="1"/>
  <c r="AB333" i="1" a="1"/>
  <c r="AB333" i="1" s="1"/>
  <c r="AB334" i="1" a="1"/>
  <c r="AB334" i="1" s="1"/>
  <c r="AB335" i="1" a="1"/>
  <c r="AB335" i="1" s="1"/>
  <c r="AB336" i="1" a="1"/>
  <c r="AB336" i="1" s="1"/>
  <c r="AB337" i="1" a="1"/>
  <c r="AB337" i="1" s="1"/>
  <c r="AB338" i="1" a="1"/>
  <c r="AB338" i="1" s="1"/>
  <c r="AB339" i="1" a="1"/>
  <c r="AB339" i="1" s="1"/>
  <c r="AB340" i="1" a="1"/>
  <c r="AB340" i="1" s="1"/>
  <c r="AB341" i="1" a="1"/>
  <c r="AB341" i="1" s="1"/>
  <c r="AB342" i="1" a="1"/>
  <c r="AB342" i="1" s="1"/>
  <c r="AB343" i="1" a="1"/>
  <c r="AB343" i="1"/>
  <c r="AB344" i="1" a="1"/>
  <c r="AB344" i="1" s="1"/>
  <c r="AB345" i="1" a="1"/>
  <c r="AB345" i="1"/>
  <c r="AB346" i="1" a="1"/>
  <c r="AB346" i="1" s="1"/>
  <c r="AB347" i="1" a="1"/>
  <c r="AB347" i="1" s="1"/>
  <c r="AB348" i="1" a="1"/>
  <c r="AB348" i="1" s="1"/>
  <c r="AB349" i="1" a="1"/>
  <c r="AB349" i="1" s="1"/>
  <c r="AB350" i="1" a="1"/>
  <c r="AB350" i="1" s="1"/>
  <c r="AB351" i="1" a="1"/>
  <c r="AB351" i="1"/>
  <c r="AB352" i="1" a="1"/>
  <c r="AB352" i="1" s="1"/>
  <c r="AB353" i="1" a="1"/>
  <c r="AB353" i="1"/>
  <c r="AB354" i="1" a="1"/>
  <c r="AB354" i="1" s="1"/>
  <c r="AB355" i="1" a="1"/>
  <c r="AB355" i="1" s="1"/>
  <c r="AB356" i="1" a="1"/>
  <c r="AB356" i="1" s="1"/>
  <c r="AB357" i="1" a="1"/>
  <c r="AB357" i="1" s="1"/>
  <c r="AB358" i="1" a="1"/>
  <c r="AB358" i="1" s="1"/>
  <c r="AB359" i="1" a="1"/>
  <c r="AB359" i="1"/>
  <c r="AB360" i="1" a="1"/>
  <c r="AB360" i="1" s="1"/>
  <c r="AB361" i="1" a="1"/>
  <c r="AB361" i="1"/>
  <c r="AB362" i="1" a="1"/>
  <c r="AB362" i="1" s="1"/>
  <c r="AB363" i="1" a="1"/>
  <c r="AB363" i="1" s="1"/>
  <c r="AB364" i="1" a="1"/>
  <c r="AB364" i="1" s="1"/>
  <c r="AB365" i="1" a="1"/>
  <c r="AB365" i="1" s="1"/>
  <c r="AB366" i="1" a="1"/>
  <c r="AB366" i="1" s="1"/>
  <c r="AB367" i="1" a="1"/>
  <c r="AB367" i="1"/>
  <c r="AB368" i="1" a="1"/>
  <c r="AB368" i="1" s="1"/>
  <c r="AB369" i="1" a="1"/>
  <c r="AB369" i="1"/>
  <c r="AB370" i="1" a="1"/>
  <c r="AB370" i="1" s="1"/>
  <c r="AB371" i="1" a="1"/>
  <c r="AB371" i="1" s="1"/>
  <c r="AB372" i="1" a="1"/>
  <c r="AB372" i="1" s="1"/>
  <c r="AB373" i="1" a="1"/>
  <c r="AB373" i="1" s="1"/>
  <c r="AB374" i="1" a="1"/>
  <c r="AB374" i="1" s="1"/>
  <c r="AB375" i="1" a="1"/>
  <c r="AB375" i="1"/>
  <c r="AB376" i="1" a="1"/>
  <c r="AB376" i="1" s="1"/>
  <c r="AB377" i="1" a="1"/>
  <c r="AB377" i="1"/>
  <c r="AB378" i="1" a="1"/>
  <c r="AB378" i="1" s="1"/>
  <c r="AB379" i="1" a="1"/>
  <c r="AB379" i="1" s="1"/>
  <c r="AB380" i="1" a="1"/>
  <c r="AB380" i="1" s="1"/>
  <c r="AB381" i="1" a="1"/>
  <c r="AB381" i="1" s="1"/>
  <c r="AB382" i="1" a="1"/>
  <c r="AB382" i="1" s="1"/>
  <c r="AB383" i="1" a="1"/>
  <c r="AB383" i="1"/>
  <c r="AB384" i="1" a="1"/>
  <c r="AB384" i="1" s="1"/>
  <c r="AB385" i="1" a="1"/>
  <c r="AB385" i="1"/>
  <c r="AB386" i="1" a="1"/>
  <c r="AB386" i="1" s="1"/>
  <c r="AB387" i="1" a="1"/>
  <c r="AB387" i="1" s="1"/>
  <c r="AB388" i="1" a="1"/>
  <c r="AB388" i="1" s="1"/>
  <c r="AB389" i="1" a="1"/>
  <c r="AB389" i="1" s="1"/>
  <c r="AB390" i="1" a="1"/>
  <c r="AB390" i="1" s="1"/>
  <c r="AB391" i="1" a="1"/>
  <c r="AB391" i="1"/>
  <c r="AB392" i="1" a="1"/>
  <c r="AB392" i="1" s="1"/>
  <c r="AB393" i="1" a="1"/>
  <c r="AB393" i="1"/>
  <c r="AB394" i="1" a="1"/>
  <c r="AB394" i="1" s="1"/>
  <c r="AB395" i="1" a="1"/>
  <c r="AB395" i="1" s="1"/>
  <c r="AB396" i="1" a="1"/>
  <c r="AB396" i="1" s="1"/>
  <c r="AB397" i="1" a="1"/>
  <c r="AB397" i="1" s="1"/>
  <c r="AB398" i="1" a="1"/>
  <c r="AB398" i="1" s="1"/>
  <c r="AB399" i="1" a="1"/>
  <c r="AB399" i="1"/>
  <c r="AB400" i="1" a="1"/>
  <c r="AB400" i="1" s="1"/>
  <c r="AB401" i="1" a="1"/>
  <c r="AB401" i="1"/>
  <c r="AB402" i="1" a="1"/>
  <c r="AB402" i="1" s="1"/>
  <c r="AB403" i="1" a="1"/>
  <c r="AB403" i="1" s="1"/>
  <c r="AB404" i="1" a="1"/>
  <c r="AB404" i="1" s="1"/>
  <c r="AB405" i="1" a="1"/>
  <c r="AB405" i="1" s="1"/>
  <c r="AB406" i="1" a="1"/>
  <c r="AB406" i="1" s="1"/>
  <c r="AB407" i="1" a="1"/>
  <c r="AB407" i="1"/>
  <c r="AB408" i="1" a="1"/>
  <c r="AB408" i="1" s="1"/>
  <c r="AB409" i="1" a="1"/>
  <c r="AB409" i="1"/>
  <c r="AB410" i="1" a="1"/>
  <c r="AB410" i="1" s="1"/>
  <c r="AB411" i="1" a="1"/>
  <c r="AB411" i="1" s="1"/>
  <c r="AB412" i="1" a="1"/>
  <c r="AB412" i="1" s="1"/>
  <c r="AB413" i="1" a="1"/>
  <c r="AB413" i="1" s="1"/>
  <c r="AB414" i="1" a="1"/>
  <c r="AB414" i="1" s="1"/>
  <c r="AB415" i="1" a="1"/>
  <c r="AB415" i="1"/>
  <c r="AB416" i="1" a="1"/>
  <c r="AB416" i="1" s="1"/>
  <c r="AB417" i="1" a="1"/>
  <c r="AB417" i="1"/>
  <c r="AB418" i="1" a="1"/>
  <c r="AB418" i="1" s="1"/>
  <c r="AB419" i="1" a="1"/>
  <c r="AB419" i="1" s="1"/>
  <c r="AB420" i="1" a="1"/>
  <c r="AB420" i="1" s="1"/>
  <c r="AB421" i="1" a="1"/>
  <c r="AB421" i="1" s="1"/>
  <c r="AB422" i="1" a="1"/>
  <c r="AB422" i="1" s="1"/>
  <c r="AB423" i="1" a="1"/>
  <c r="AB423" i="1" s="1"/>
  <c r="AB424" i="1" a="1"/>
  <c r="AB424" i="1" s="1"/>
  <c r="AB425" i="1" a="1"/>
  <c r="AB425" i="1" s="1"/>
  <c r="AB426" i="1" a="1"/>
  <c r="AB426" i="1" s="1"/>
  <c r="AB427" i="1" a="1"/>
  <c r="AB427" i="1" s="1"/>
  <c r="AB428" i="1" a="1"/>
  <c r="AB428" i="1" s="1"/>
  <c r="AB429" i="1" a="1"/>
  <c r="AB429" i="1" s="1"/>
  <c r="AB430" i="1" a="1"/>
  <c r="AB430" i="1" s="1"/>
  <c r="AB431" i="1" a="1"/>
  <c r="AB431" i="1"/>
  <c r="AB432" i="1" a="1"/>
  <c r="AB432" i="1" s="1"/>
  <c r="AB433" i="1" a="1"/>
  <c r="AB433" i="1" s="1"/>
  <c r="AB434" i="1" a="1"/>
  <c r="AB434" i="1" s="1"/>
  <c r="AB435" i="1" a="1"/>
  <c r="AB435" i="1" s="1"/>
  <c r="AB436" i="1" a="1"/>
  <c r="AB436" i="1" s="1"/>
  <c r="AB437" i="1" a="1"/>
  <c r="AB437" i="1" s="1"/>
  <c r="AB438" i="1" a="1"/>
  <c r="AB438" i="1" s="1"/>
  <c r="AB439" i="1" a="1"/>
  <c r="AB439" i="1" s="1"/>
  <c r="AB440" i="1" a="1"/>
  <c r="AB440" i="1" s="1"/>
  <c r="AB441" i="1" a="1"/>
  <c r="AB441" i="1" s="1"/>
  <c r="AB442" i="1" a="1"/>
  <c r="AB442" i="1" s="1"/>
  <c r="AB443" i="1" a="1"/>
  <c r="AB443" i="1" s="1"/>
  <c r="AB444" i="1" a="1"/>
  <c r="AB444" i="1" s="1"/>
  <c r="AB445" i="1" a="1"/>
  <c r="AB445" i="1" s="1"/>
  <c r="AB446" i="1" a="1"/>
  <c r="AB446" i="1" s="1"/>
  <c r="AB447" i="1" a="1"/>
  <c r="AB447" i="1" s="1"/>
  <c r="AB448" i="1" a="1"/>
  <c r="AB448" i="1" s="1"/>
  <c r="AB449" i="1" a="1"/>
  <c r="AB449" i="1" s="1"/>
  <c r="AB450" i="1" a="1"/>
  <c r="AB450" i="1" s="1"/>
  <c r="AB451" i="1" a="1"/>
  <c r="AB451" i="1" s="1"/>
  <c r="AB452" i="1" a="1"/>
  <c r="AB452" i="1" s="1"/>
  <c r="AB453" i="1" a="1"/>
  <c r="AB453" i="1" s="1"/>
  <c r="AB454" i="1" a="1"/>
  <c r="AB454" i="1" s="1"/>
  <c r="AB455" i="1" a="1"/>
  <c r="AB455" i="1" s="1"/>
  <c r="AB456" i="1" a="1"/>
  <c r="AB456" i="1" s="1"/>
  <c r="AB457" i="1" a="1"/>
  <c r="AB457" i="1" s="1"/>
  <c r="AB458" i="1" a="1"/>
  <c r="AB458" i="1" s="1"/>
  <c r="AB459" i="1" a="1"/>
  <c r="AB459" i="1" s="1"/>
  <c r="AB460" i="1" a="1"/>
  <c r="AB460" i="1" s="1"/>
  <c r="AB461" i="1" a="1"/>
  <c r="AB461" i="1" s="1"/>
  <c r="AB462" i="1" a="1"/>
  <c r="AB462" i="1" s="1"/>
  <c r="AB463" i="1" a="1"/>
  <c r="AB463" i="1" s="1"/>
  <c r="AB464" i="1" a="1"/>
  <c r="AB464" i="1" s="1"/>
  <c r="AB465" i="1" a="1"/>
  <c r="AB465" i="1" s="1"/>
  <c r="AB466" i="1" a="1"/>
  <c r="AB466" i="1" s="1"/>
  <c r="AB467" i="1" a="1"/>
  <c r="AB467" i="1" s="1"/>
  <c r="AB468" i="1" a="1"/>
  <c r="AB468" i="1" s="1"/>
  <c r="AB469" i="1" a="1"/>
  <c r="AB469" i="1" s="1"/>
  <c r="AB470" i="1" a="1"/>
  <c r="AB470" i="1" s="1"/>
  <c r="AB471" i="1" a="1"/>
  <c r="AB471" i="1" s="1"/>
  <c r="AB472" i="1" a="1"/>
  <c r="AB472" i="1" s="1"/>
  <c r="AB473" i="1" a="1"/>
  <c r="AB473" i="1" s="1"/>
  <c r="AB474" i="1" a="1"/>
  <c r="AB474" i="1" s="1"/>
  <c r="AB475" i="1" a="1"/>
  <c r="AB475" i="1" s="1"/>
  <c r="AB476" i="1" a="1"/>
  <c r="AB476" i="1" s="1"/>
  <c r="AB477" i="1" a="1"/>
  <c r="AB477" i="1" s="1"/>
  <c r="AB478" i="1" a="1"/>
  <c r="AB478" i="1" s="1"/>
  <c r="AB479" i="1" a="1"/>
  <c r="AB479" i="1" s="1"/>
  <c r="AB480" i="1" a="1"/>
  <c r="AB480" i="1" s="1"/>
  <c r="AB481" i="1" a="1"/>
  <c r="AB481" i="1" s="1"/>
  <c r="AB482" i="1" a="1"/>
  <c r="AB482" i="1" s="1"/>
  <c r="AB483" i="1" a="1"/>
  <c r="AB483" i="1" s="1"/>
  <c r="AB484" i="1" a="1"/>
  <c r="AB484" i="1" s="1"/>
  <c r="AB485" i="1" a="1"/>
  <c r="AB485" i="1" s="1"/>
  <c r="AB486" i="1" a="1"/>
  <c r="AB486" i="1" s="1"/>
  <c r="AB487" i="1" a="1"/>
  <c r="AB487" i="1" s="1"/>
  <c r="AB488" i="1" a="1"/>
  <c r="AB488" i="1" s="1"/>
  <c r="AB489" i="1" a="1"/>
  <c r="AB489" i="1" s="1"/>
  <c r="AB490" i="1" a="1"/>
  <c r="AB490" i="1" s="1"/>
  <c r="AB491" i="1" a="1"/>
  <c r="AB491" i="1" s="1"/>
  <c r="AB492" i="1" a="1"/>
  <c r="AB492" i="1" s="1"/>
  <c r="AB493" i="1" a="1"/>
  <c r="AB493" i="1" s="1"/>
  <c r="AB494" i="1" a="1"/>
  <c r="AB494" i="1" s="1"/>
  <c r="AB495" i="1" a="1"/>
  <c r="AB495" i="1" s="1"/>
  <c r="AB496" i="1" a="1"/>
  <c r="AB496" i="1" s="1"/>
  <c r="AB497" i="1" a="1"/>
  <c r="AB497" i="1" s="1"/>
  <c r="AB498" i="1" a="1"/>
  <c r="AB498" i="1" s="1"/>
  <c r="AB499" i="1" a="1"/>
  <c r="AB499" i="1" s="1"/>
  <c r="AB500" i="1" a="1"/>
  <c r="AB500" i="1" s="1"/>
  <c r="AB501" i="1" a="1"/>
  <c r="AB501" i="1" s="1"/>
  <c r="AB502" i="1" a="1"/>
  <c r="AB502" i="1" s="1"/>
  <c r="AB503" i="1" a="1"/>
  <c r="AB503" i="1" s="1"/>
  <c r="AB504" i="1" a="1"/>
  <c r="AB504" i="1" s="1"/>
  <c r="AB505" i="1" a="1"/>
  <c r="AB505" i="1" s="1"/>
  <c r="AB506" i="1" a="1"/>
  <c r="AB506" i="1" s="1"/>
  <c r="AB507" i="1" a="1"/>
  <c r="AB507" i="1" s="1"/>
  <c r="AB508" i="1" a="1"/>
  <c r="AB508" i="1" s="1"/>
  <c r="AB509" i="1" a="1"/>
  <c r="AB509" i="1" s="1"/>
  <c r="AB510" i="1" a="1"/>
  <c r="AB510" i="1" s="1"/>
  <c r="AB511" i="1" a="1"/>
  <c r="AB511" i="1" s="1"/>
  <c r="AB512" i="1" a="1"/>
  <c r="AB512" i="1" s="1"/>
  <c r="AB513" i="1" a="1"/>
  <c r="AB513" i="1" s="1"/>
  <c r="AB514" i="1" a="1"/>
  <c r="AB514" i="1" s="1"/>
  <c r="AB515" i="1" a="1"/>
  <c r="AB515" i="1" s="1"/>
  <c r="AB516" i="1" a="1"/>
  <c r="AB516" i="1" s="1"/>
  <c r="AB517" i="1" a="1"/>
  <c r="AB517" i="1" s="1"/>
  <c r="AB518" i="1" a="1"/>
  <c r="AB518" i="1" s="1"/>
  <c r="AB519" i="1" a="1"/>
  <c r="AB519" i="1" s="1"/>
  <c r="AB520" i="1" a="1"/>
  <c r="AB520" i="1" s="1"/>
  <c r="AC261" i="1" a="1"/>
  <c r="AC261" i="1" s="1"/>
  <c r="AC262" i="1" a="1"/>
  <c r="AC262" i="1" s="1"/>
  <c r="AC263" i="1" a="1"/>
  <c r="AC263" i="1" s="1"/>
  <c r="AC264" i="1" a="1"/>
  <c r="AC264" i="1" s="1"/>
  <c r="AC265" i="1" a="1"/>
  <c r="AC265" i="1" s="1"/>
  <c r="AC266" i="1" a="1"/>
  <c r="AC266" i="1" s="1"/>
  <c r="AC267" i="1" a="1"/>
  <c r="AC267" i="1" s="1"/>
  <c r="AC268" i="1" a="1"/>
  <c r="AC268" i="1" s="1"/>
  <c r="AC269" i="1" a="1"/>
  <c r="AC269" i="1" s="1"/>
  <c r="AC270" i="1" a="1"/>
  <c r="AC270" i="1" s="1"/>
  <c r="AC271" i="1" a="1"/>
  <c r="AC271" i="1" s="1"/>
  <c r="AC272" i="1" a="1"/>
  <c r="AC272" i="1" s="1"/>
  <c r="AC273" i="1" a="1"/>
  <c r="AC273" i="1" s="1"/>
  <c r="AC274" i="1" a="1"/>
  <c r="AC274" i="1" s="1"/>
  <c r="AC275" i="1" a="1"/>
  <c r="AC275" i="1" s="1"/>
  <c r="AC276" i="1" a="1"/>
  <c r="AC276" i="1" s="1"/>
  <c r="AC277" i="1" a="1"/>
  <c r="AC277" i="1" s="1"/>
  <c r="AC278" i="1" a="1"/>
  <c r="AC278" i="1" s="1"/>
  <c r="AC279" i="1" a="1"/>
  <c r="AC279" i="1" s="1"/>
  <c r="AC280" i="1" a="1"/>
  <c r="AC280" i="1" s="1"/>
  <c r="AC281" i="1" a="1"/>
  <c r="AC281" i="1" s="1"/>
  <c r="AC282" i="1" a="1"/>
  <c r="AC282" i="1" s="1"/>
  <c r="AC283" i="1" a="1"/>
  <c r="AC283" i="1" s="1"/>
  <c r="AC284" i="1" a="1"/>
  <c r="AC284" i="1" s="1"/>
  <c r="AC285" i="1" a="1"/>
  <c r="AC285" i="1" s="1"/>
  <c r="AC286" i="1" a="1"/>
  <c r="AC286" i="1" s="1"/>
  <c r="AC287" i="1" a="1"/>
  <c r="AC287" i="1" s="1"/>
  <c r="AC288" i="1" a="1"/>
  <c r="AC288" i="1" s="1"/>
  <c r="AC289" i="1" a="1"/>
  <c r="AC289" i="1" s="1"/>
  <c r="AC290" i="1" a="1"/>
  <c r="AC290" i="1" s="1"/>
  <c r="AC291" i="1" a="1"/>
  <c r="AC291" i="1" s="1"/>
  <c r="AC292" i="1" a="1"/>
  <c r="AC292" i="1" s="1"/>
  <c r="AC293" i="1" a="1"/>
  <c r="AC293" i="1" s="1"/>
  <c r="AC294" i="1" a="1"/>
  <c r="AC294" i="1" s="1"/>
  <c r="AC295" i="1" a="1"/>
  <c r="AC295" i="1" s="1"/>
  <c r="AC296" i="1" a="1"/>
  <c r="AC296" i="1" s="1"/>
  <c r="AC297" i="1" a="1"/>
  <c r="AC297" i="1" s="1"/>
  <c r="AC298" i="1" a="1"/>
  <c r="AC298" i="1" s="1"/>
  <c r="AC299" i="1" a="1"/>
  <c r="AC299" i="1" s="1"/>
  <c r="AC300" i="1" a="1"/>
  <c r="AC300" i="1" s="1"/>
  <c r="AC301" i="1" a="1"/>
  <c r="AC301" i="1" s="1"/>
  <c r="AC302" i="1" a="1"/>
  <c r="AC302" i="1" s="1"/>
  <c r="AC303" i="1" a="1"/>
  <c r="AC303" i="1" s="1"/>
  <c r="AC304" i="1" a="1"/>
  <c r="AC304" i="1" s="1"/>
  <c r="AC305" i="1" a="1"/>
  <c r="AC305" i="1" s="1"/>
  <c r="AC306" i="1" a="1"/>
  <c r="AC306" i="1" s="1"/>
  <c r="AC307" i="1" a="1"/>
  <c r="AC307" i="1" s="1"/>
  <c r="AC308" i="1" a="1"/>
  <c r="AC308" i="1" s="1"/>
  <c r="AC309" i="1" a="1"/>
  <c r="AC309" i="1" s="1"/>
  <c r="AD309" i="1" s="1"/>
  <c r="AC310" i="1" a="1"/>
  <c r="AC310" i="1" s="1"/>
  <c r="AC311" i="1" a="1"/>
  <c r="AC311" i="1"/>
  <c r="AC312" i="1" a="1"/>
  <c r="AC312" i="1" s="1"/>
  <c r="AC313" i="1" a="1"/>
  <c r="AC313" i="1" s="1"/>
  <c r="AD313" i="1" s="1"/>
  <c r="AC314" i="1" a="1"/>
  <c r="AC314" i="1" s="1"/>
  <c r="AC315" i="1" a="1"/>
  <c r="AC315" i="1"/>
  <c r="AC316" i="1" a="1"/>
  <c r="AC316" i="1" s="1"/>
  <c r="AC317" i="1" a="1"/>
  <c r="AC317" i="1" s="1"/>
  <c r="AD317" i="1" s="1"/>
  <c r="AC318" i="1" a="1"/>
  <c r="AC318" i="1" s="1"/>
  <c r="AC319" i="1" a="1"/>
  <c r="AC319" i="1"/>
  <c r="AC320" i="1" a="1"/>
  <c r="AC320" i="1"/>
  <c r="AC321" i="1" a="1"/>
  <c r="AC321" i="1" s="1"/>
  <c r="AD321" i="1" s="1"/>
  <c r="AC322" i="1" a="1"/>
  <c r="AC322" i="1" s="1"/>
  <c r="AD322" i="1" s="1"/>
  <c r="AC323" i="1" a="1"/>
  <c r="AC323" i="1" s="1"/>
  <c r="AD323" i="1" s="1"/>
  <c r="AC324" i="1" a="1"/>
  <c r="AC324" i="1" s="1"/>
  <c r="AD324" i="1" s="1"/>
  <c r="AC325" i="1" a="1"/>
  <c r="AC325" i="1" s="1"/>
  <c r="AD325" i="1" s="1"/>
  <c r="AC326" i="1" a="1"/>
  <c r="AC326" i="1" s="1"/>
  <c r="AD326" i="1" s="1"/>
  <c r="AC327" i="1" a="1"/>
  <c r="AC327" i="1" s="1"/>
  <c r="AD327" i="1" s="1"/>
  <c r="AC328" i="1" a="1"/>
  <c r="AC328" i="1" s="1"/>
  <c r="AD328" i="1" s="1"/>
  <c r="AC329" i="1" a="1"/>
  <c r="AC329" i="1" s="1"/>
  <c r="AD329" i="1" s="1"/>
  <c r="AC330" i="1" a="1"/>
  <c r="AC330" i="1" s="1"/>
  <c r="AD330" i="1" s="1"/>
  <c r="AC331" i="1" a="1"/>
  <c r="AC331" i="1" s="1"/>
  <c r="AD331" i="1" s="1"/>
  <c r="AC332" i="1" a="1"/>
  <c r="AC332" i="1" s="1"/>
  <c r="AD332" i="1" s="1"/>
  <c r="AC333" i="1" a="1"/>
  <c r="AC333" i="1" s="1"/>
  <c r="AD333" i="1" s="1"/>
  <c r="AC334" i="1" a="1"/>
  <c r="AC334" i="1" s="1"/>
  <c r="AD334" i="1" s="1"/>
  <c r="AC335" i="1" a="1"/>
  <c r="AC335" i="1" s="1"/>
  <c r="AD335" i="1" s="1"/>
  <c r="AC336" i="1" a="1"/>
  <c r="AC336" i="1" s="1"/>
  <c r="AD336" i="1" s="1"/>
  <c r="AC337" i="1" a="1"/>
  <c r="AC337" i="1" s="1"/>
  <c r="AD337" i="1" s="1"/>
  <c r="AC338" i="1" a="1"/>
  <c r="AC338" i="1" s="1"/>
  <c r="AD338" i="1" s="1"/>
  <c r="AC339" i="1" a="1"/>
  <c r="AC339" i="1" s="1"/>
  <c r="AD339" i="1" s="1"/>
  <c r="AC340" i="1" a="1"/>
  <c r="AC340" i="1" s="1"/>
  <c r="AD340" i="1" s="1"/>
  <c r="AC341" i="1" a="1"/>
  <c r="AC341" i="1" s="1"/>
  <c r="AD341" i="1" s="1"/>
  <c r="AC342" i="1" a="1"/>
  <c r="AC342" i="1" s="1"/>
  <c r="AD342" i="1" s="1"/>
  <c r="AC343" i="1" a="1"/>
  <c r="AC343" i="1" s="1"/>
  <c r="AD343" i="1" s="1"/>
  <c r="AC344" i="1" a="1"/>
  <c r="AC344" i="1" s="1"/>
  <c r="AD344" i="1" s="1"/>
  <c r="AC345" i="1" a="1"/>
  <c r="AC345" i="1" s="1"/>
  <c r="AD345" i="1" s="1"/>
  <c r="AC346" i="1" a="1"/>
  <c r="AC346" i="1" s="1"/>
  <c r="AD346" i="1" s="1"/>
  <c r="AC347" i="1" a="1"/>
  <c r="AC347" i="1" s="1"/>
  <c r="AD347" i="1" s="1"/>
  <c r="AC348" i="1" a="1"/>
  <c r="AC348" i="1" s="1"/>
  <c r="AD348" i="1" s="1"/>
  <c r="AC349" i="1" a="1"/>
  <c r="AC349" i="1" s="1"/>
  <c r="AD349" i="1" s="1"/>
  <c r="AC350" i="1" a="1"/>
  <c r="AC350" i="1" s="1"/>
  <c r="AD350" i="1" s="1"/>
  <c r="AC351" i="1" a="1"/>
  <c r="AC351" i="1" s="1"/>
  <c r="AD351" i="1" s="1"/>
  <c r="AC352" i="1" a="1"/>
  <c r="AC352" i="1" s="1"/>
  <c r="AD352" i="1" s="1"/>
  <c r="AC353" i="1" a="1"/>
  <c r="AC353" i="1" s="1"/>
  <c r="AD353" i="1" s="1"/>
  <c r="AC354" i="1" a="1"/>
  <c r="AC354" i="1" s="1"/>
  <c r="AD354" i="1" s="1"/>
  <c r="AC355" i="1" a="1"/>
  <c r="AC355" i="1" s="1"/>
  <c r="AD355" i="1" s="1"/>
  <c r="AC356" i="1" a="1"/>
  <c r="AC356" i="1" s="1"/>
  <c r="AD356" i="1" s="1"/>
  <c r="AC357" i="1" a="1"/>
  <c r="AC357" i="1" s="1"/>
  <c r="AD357" i="1" s="1"/>
  <c r="AC358" i="1" a="1"/>
  <c r="AC358" i="1" s="1"/>
  <c r="AD358" i="1" s="1"/>
  <c r="AC359" i="1" a="1"/>
  <c r="AC359" i="1" s="1"/>
  <c r="AD359" i="1" s="1"/>
  <c r="AC360" i="1" a="1"/>
  <c r="AC360" i="1" s="1"/>
  <c r="AD360" i="1" s="1"/>
  <c r="AC361" i="1" a="1"/>
  <c r="AC361" i="1" s="1"/>
  <c r="AD361" i="1" s="1"/>
  <c r="AC362" i="1" a="1"/>
  <c r="AC362" i="1" s="1"/>
  <c r="AD362" i="1" s="1"/>
  <c r="AC363" i="1" a="1"/>
  <c r="AC363" i="1" s="1"/>
  <c r="AD363" i="1" s="1"/>
  <c r="AC364" i="1" a="1"/>
  <c r="AC364" i="1" s="1"/>
  <c r="AD364" i="1" s="1"/>
  <c r="AC365" i="1" a="1"/>
  <c r="AC365" i="1" s="1"/>
  <c r="AD365" i="1" s="1"/>
  <c r="AC366" i="1" a="1"/>
  <c r="AC366" i="1" s="1"/>
  <c r="AD366" i="1" s="1"/>
  <c r="AC367" i="1" a="1"/>
  <c r="AC367" i="1" s="1"/>
  <c r="AD367" i="1" s="1"/>
  <c r="AC368" i="1" a="1"/>
  <c r="AC368" i="1" s="1"/>
  <c r="AD368" i="1" s="1"/>
  <c r="AC369" i="1" a="1"/>
  <c r="AC369" i="1" s="1"/>
  <c r="AD369" i="1" s="1"/>
  <c r="AC370" i="1" a="1"/>
  <c r="AC370" i="1" s="1"/>
  <c r="AD370" i="1" s="1"/>
  <c r="AC371" i="1" a="1"/>
  <c r="AC371" i="1" s="1"/>
  <c r="AD371" i="1" s="1"/>
  <c r="AC372" i="1" a="1"/>
  <c r="AC372" i="1" s="1"/>
  <c r="AD372" i="1" s="1"/>
  <c r="AC373" i="1" a="1"/>
  <c r="AC373" i="1" s="1"/>
  <c r="AD373" i="1" s="1"/>
  <c r="AC374" i="1" a="1"/>
  <c r="AC374" i="1" s="1"/>
  <c r="AD374" i="1" s="1"/>
  <c r="AC375" i="1" a="1"/>
  <c r="AC375" i="1" s="1"/>
  <c r="AD375" i="1" s="1"/>
  <c r="AC376" i="1" a="1"/>
  <c r="AC376" i="1" s="1"/>
  <c r="AD376" i="1" s="1"/>
  <c r="AC377" i="1" a="1"/>
  <c r="AC377" i="1" s="1"/>
  <c r="AD377" i="1" s="1"/>
  <c r="AC378" i="1" a="1"/>
  <c r="AC378" i="1" s="1"/>
  <c r="AD378" i="1" s="1"/>
  <c r="AC379" i="1" a="1"/>
  <c r="AC379" i="1" s="1"/>
  <c r="AD379" i="1" s="1"/>
  <c r="AC380" i="1" a="1"/>
  <c r="AC380" i="1" s="1"/>
  <c r="AD380" i="1" s="1"/>
  <c r="AC381" i="1" a="1"/>
  <c r="AC381" i="1" s="1"/>
  <c r="AD381" i="1" s="1"/>
  <c r="AC382" i="1" a="1"/>
  <c r="AC382" i="1" s="1"/>
  <c r="AD382" i="1" s="1"/>
  <c r="AC383" i="1" a="1"/>
  <c r="AC383" i="1" s="1"/>
  <c r="AD383" i="1" s="1"/>
  <c r="AC384" i="1" a="1"/>
  <c r="AC384" i="1" s="1"/>
  <c r="AD384" i="1" s="1"/>
  <c r="AC385" i="1" a="1"/>
  <c r="AC385" i="1" s="1"/>
  <c r="AD385" i="1" s="1"/>
  <c r="AC386" i="1" a="1"/>
  <c r="AC386" i="1" s="1"/>
  <c r="AD386" i="1" s="1"/>
  <c r="AC387" i="1" a="1"/>
  <c r="AC387" i="1" s="1"/>
  <c r="AD387" i="1" s="1"/>
  <c r="AC388" i="1" a="1"/>
  <c r="AC388" i="1" s="1"/>
  <c r="AD388" i="1" s="1"/>
  <c r="AC389" i="1" a="1"/>
  <c r="AC389" i="1" s="1"/>
  <c r="AD389" i="1" s="1"/>
  <c r="AC390" i="1" a="1"/>
  <c r="AC390" i="1" s="1"/>
  <c r="AD390" i="1" s="1"/>
  <c r="AC391" i="1" a="1"/>
  <c r="AC391" i="1" s="1"/>
  <c r="AD391" i="1" s="1"/>
  <c r="AC392" i="1" a="1"/>
  <c r="AC392" i="1" s="1"/>
  <c r="AD392" i="1" s="1"/>
  <c r="AC393" i="1" a="1"/>
  <c r="AC393" i="1" s="1"/>
  <c r="AD393" i="1" s="1"/>
  <c r="AC394" i="1" a="1"/>
  <c r="AC394" i="1" s="1"/>
  <c r="AD394" i="1" s="1"/>
  <c r="AC395" i="1" a="1"/>
  <c r="AC395" i="1" s="1"/>
  <c r="AD395" i="1" s="1"/>
  <c r="AC396" i="1" a="1"/>
  <c r="AC396" i="1" s="1"/>
  <c r="AD396" i="1" s="1"/>
  <c r="AC397" i="1" a="1"/>
  <c r="AC397" i="1" s="1"/>
  <c r="AD397" i="1" s="1"/>
  <c r="AC398" i="1" a="1"/>
  <c r="AC398" i="1" s="1"/>
  <c r="AD398" i="1" s="1"/>
  <c r="AC399" i="1" a="1"/>
  <c r="AC399" i="1" s="1"/>
  <c r="AD399" i="1" s="1"/>
  <c r="AC400" i="1" a="1"/>
  <c r="AC400" i="1" s="1"/>
  <c r="AD400" i="1" s="1"/>
  <c r="AC401" i="1" a="1"/>
  <c r="AC401" i="1" s="1"/>
  <c r="AD401" i="1" s="1"/>
  <c r="AC402" i="1" a="1"/>
  <c r="AC402" i="1" s="1"/>
  <c r="AD402" i="1" s="1"/>
  <c r="AC403" i="1" a="1"/>
  <c r="AC403" i="1" s="1"/>
  <c r="AD403" i="1" s="1"/>
  <c r="AC404" i="1" a="1"/>
  <c r="AC404" i="1" s="1"/>
  <c r="AD404" i="1" s="1"/>
  <c r="AC405" i="1" a="1"/>
  <c r="AC405" i="1" s="1"/>
  <c r="AD405" i="1" s="1"/>
  <c r="AC406" i="1" a="1"/>
  <c r="AC406" i="1" s="1"/>
  <c r="AD406" i="1" s="1"/>
  <c r="AC407" i="1" a="1"/>
  <c r="AC407" i="1" s="1"/>
  <c r="AD407" i="1" s="1"/>
  <c r="AC408" i="1" a="1"/>
  <c r="AC408" i="1" s="1"/>
  <c r="AD408" i="1" s="1"/>
  <c r="AC409" i="1" a="1"/>
  <c r="AC409" i="1" s="1"/>
  <c r="AD409" i="1" s="1"/>
  <c r="AC410" i="1" a="1"/>
  <c r="AC410" i="1" s="1"/>
  <c r="AD410" i="1" s="1"/>
  <c r="AC411" i="1" a="1"/>
  <c r="AC411" i="1" s="1"/>
  <c r="AD411" i="1" s="1"/>
  <c r="AC412" i="1" a="1"/>
  <c r="AC412" i="1" s="1"/>
  <c r="AD412" i="1" s="1"/>
  <c r="AC413" i="1" a="1"/>
  <c r="AC413" i="1" s="1"/>
  <c r="AD413" i="1" s="1"/>
  <c r="AC414" i="1" a="1"/>
  <c r="AC414" i="1" s="1"/>
  <c r="AD414" i="1" s="1"/>
  <c r="AC415" i="1" a="1"/>
  <c r="AC415" i="1" s="1"/>
  <c r="AD415" i="1" s="1"/>
  <c r="AC416" i="1" a="1"/>
  <c r="AC416" i="1" s="1"/>
  <c r="AD416" i="1" s="1"/>
  <c r="AC417" i="1" a="1"/>
  <c r="AC417" i="1" s="1"/>
  <c r="AD417" i="1" s="1"/>
  <c r="AC418" i="1" a="1"/>
  <c r="AC418" i="1" s="1"/>
  <c r="AD418" i="1" s="1"/>
  <c r="AC419" i="1" a="1"/>
  <c r="AC419" i="1" s="1"/>
  <c r="AD419" i="1" s="1"/>
  <c r="AC420" i="1" a="1"/>
  <c r="AC420" i="1" s="1"/>
  <c r="AD420" i="1" s="1"/>
  <c r="AC421" i="1" a="1"/>
  <c r="AC421" i="1" s="1"/>
  <c r="AD421" i="1" s="1"/>
  <c r="AC422" i="1" a="1"/>
  <c r="AC422" i="1" s="1"/>
  <c r="AD422" i="1" s="1"/>
  <c r="AC423" i="1" a="1"/>
  <c r="AC423" i="1" s="1"/>
  <c r="AD423" i="1" s="1"/>
  <c r="AC424" i="1" a="1"/>
  <c r="AC424" i="1" s="1"/>
  <c r="AD424" i="1" s="1"/>
  <c r="AC425" i="1" a="1"/>
  <c r="AC425" i="1" s="1"/>
  <c r="AD425" i="1" s="1"/>
  <c r="AC426" i="1" a="1"/>
  <c r="AC426" i="1" s="1"/>
  <c r="AD426" i="1" s="1"/>
  <c r="AC427" i="1" a="1"/>
  <c r="AC427" i="1" s="1"/>
  <c r="AD427" i="1" s="1"/>
  <c r="AC428" i="1" a="1"/>
  <c r="AC428" i="1" s="1"/>
  <c r="AD428" i="1" s="1"/>
  <c r="AC429" i="1" a="1"/>
  <c r="AC429" i="1" s="1"/>
  <c r="AD429" i="1" s="1"/>
  <c r="AC430" i="1" a="1"/>
  <c r="AC430" i="1" s="1"/>
  <c r="AD430" i="1" s="1"/>
  <c r="AC431" i="1" a="1"/>
  <c r="AC431" i="1" s="1"/>
  <c r="AD431" i="1" s="1"/>
  <c r="AC432" i="1" a="1"/>
  <c r="AC432" i="1" s="1"/>
  <c r="AD432" i="1" s="1"/>
  <c r="AC433" i="1" a="1"/>
  <c r="AC433" i="1" s="1"/>
  <c r="AD433" i="1" s="1"/>
  <c r="AC434" i="1" a="1"/>
  <c r="AC434" i="1" s="1"/>
  <c r="AD434" i="1" s="1"/>
  <c r="AC435" i="1" a="1"/>
  <c r="AC435" i="1" s="1"/>
  <c r="AD435" i="1" s="1"/>
  <c r="AC436" i="1" a="1"/>
  <c r="AC436" i="1" s="1"/>
  <c r="AD436" i="1" s="1"/>
  <c r="AC437" i="1" a="1"/>
  <c r="AC437" i="1" s="1"/>
  <c r="AD437" i="1" s="1"/>
  <c r="AC438" i="1" a="1"/>
  <c r="AC438" i="1" s="1"/>
  <c r="AD438" i="1" s="1"/>
  <c r="AC439" i="1" a="1"/>
  <c r="AC439" i="1" s="1"/>
  <c r="AD439" i="1" s="1"/>
  <c r="AC440" i="1" a="1"/>
  <c r="AC440" i="1" s="1"/>
  <c r="AD440" i="1" s="1"/>
  <c r="AC441" i="1" a="1"/>
  <c r="AC441" i="1" s="1"/>
  <c r="AD441" i="1" s="1"/>
  <c r="AC442" i="1" a="1"/>
  <c r="AC442" i="1" s="1"/>
  <c r="AD442" i="1" s="1"/>
  <c r="AC443" i="1" a="1"/>
  <c r="AC443" i="1" s="1"/>
  <c r="AD443" i="1" s="1"/>
  <c r="AC444" i="1" a="1"/>
  <c r="AC444" i="1" s="1"/>
  <c r="AD444" i="1" s="1"/>
  <c r="AC445" i="1" a="1"/>
  <c r="AC445" i="1" s="1"/>
  <c r="AD445" i="1" s="1"/>
  <c r="AC446" i="1" a="1"/>
  <c r="AC446" i="1" s="1"/>
  <c r="AD446" i="1" s="1"/>
  <c r="AC447" i="1" a="1"/>
  <c r="AC447" i="1" s="1"/>
  <c r="AD447" i="1" s="1"/>
  <c r="AC448" i="1" a="1"/>
  <c r="AC448" i="1" s="1"/>
  <c r="AD448" i="1" s="1"/>
  <c r="AC449" i="1" a="1"/>
  <c r="AC449" i="1" s="1"/>
  <c r="AD449" i="1" s="1"/>
  <c r="AC450" i="1" a="1"/>
  <c r="AC450" i="1" s="1"/>
  <c r="AD450" i="1" s="1"/>
  <c r="AC451" i="1" a="1"/>
  <c r="AC451" i="1" s="1"/>
  <c r="AD451" i="1" s="1"/>
  <c r="AC452" i="1" a="1"/>
  <c r="AC452" i="1" s="1"/>
  <c r="AD452" i="1" s="1"/>
  <c r="AC453" i="1" a="1"/>
  <c r="AC453" i="1" s="1"/>
  <c r="AD453" i="1" s="1"/>
  <c r="AC454" i="1" a="1"/>
  <c r="AC454" i="1" s="1"/>
  <c r="AD454" i="1" s="1"/>
  <c r="AC455" i="1" a="1"/>
  <c r="AC455" i="1" s="1"/>
  <c r="AD455" i="1" s="1"/>
  <c r="AC456" i="1" a="1"/>
  <c r="AC456" i="1" s="1"/>
  <c r="AD456" i="1" s="1"/>
  <c r="AC457" i="1" a="1"/>
  <c r="AC457" i="1" s="1"/>
  <c r="AD457" i="1" s="1"/>
  <c r="AC458" i="1" a="1"/>
  <c r="AC458" i="1" s="1"/>
  <c r="AD458" i="1" s="1"/>
  <c r="AC459" i="1" a="1"/>
  <c r="AC459" i="1" s="1"/>
  <c r="AD459" i="1" s="1"/>
  <c r="AC460" i="1" a="1"/>
  <c r="AC460" i="1" s="1"/>
  <c r="AD460" i="1" s="1"/>
  <c r="AC461" i="1" a="1"/>
  <c r="AC461" i="1" s="1"/>
  <c r="AD461" i="1" s="1"/>
  <c r="AC462" i="1" a="1"/>
  <c r="AC462" i="1" s="1"/>
  <c r="AD462" i="1" s="1"/>
  <c r="AC463" i="1" a="1"/>
  <c r="AC463" i="1" s="1"/>
  <c r="AD463" i="1" s="1"/>
  <c r="AC464" i="1" a="1"/>
  <c r="AC464" i="1" s="1"/>
  <c r="AD464" i="1" s="1"/>
  <c r="AC465" i="1" a="1"/>
  <c r="AC465" i="1" s="1"/>
  <c r="AD465" i="1" s="1"/>
  <c r="AC466" i="1" a="1"/>
  <c r="AC466" i="1" s="1"/>
  <c r="AD466" i="1" s="1"/>
  <c r="AC467" i="1" a="1"/>
  <c r="AC467" i="1" s="1"/>
  <c r="AD467" i="1" s="1"/>
  <c r="AC468" i="1" a="1"/>
  <c r="AC468" i="1" s="1"/>
  <c r="AD468" i="1" s="1"/>
  <c r="AC469" i="1" a="1"/>
  <c r="AC469" i="1" s="1"/>
  <c r="AD469" i="1" s="1"/>
  <c r="AC470" i="1" a="1"/>
  <c r="AC470" i="1" s="1"/>
  <c r="AD470" i="1" s="1"/>
  <c r="AC471" i="1" a="1"/>
  <c r="AC471" i="1" s="1"/>
  <c r="AD471" i="1" s="1"/>
  <c r="AC472" i="1" a="1"/>
  <c r="AC472" i="1" s="1"/>
  <c r="AD472" i="1" s="1"/>
  <c r="AC473" i="1" a="1"/>
  <c r="AC473" i="1" s="1"/>
  <c r="AC474" i="1" a="1"/>
  <c r="AC474" i="1" s="1"/>
  <c r="AD474" i="1" s="1"/>
  <c r="AC475" i="1" a="1"/>
  <c r="AC475" i="1" s="1"/>
  <c r="AD475" i="1" s="1"/>
  <c r="AC476" i="1" a="1"/>
  <c r="AC476" i="1" s="1"/>
  <c r="AD476" i="1" s="1"/>
  <c r="AC477" i="1" a="1"/>
  <c r="AC477" i="1" s="1"/>
  <c r="AC478" i="1" a="1"/>
  <c r="AC478" i="1" s="1"/>
  <c r="AD478" i="1" s="1"/>
  <c r="AC479" i="1" a="1"/>
  <c r="AC479" i="1" s="1"/>
  <c r="AD479" i="1" s="1"/>
  <c r="AC480" i="1" a="1"/>
  <c r="AC480" i="1" s="1"/>
  <c r="AD480" i="1" s="1"/>
  <c r="AC481" i="1" a="1"/>
  <c r="AC481" i="1" s="1"/>
  <c r="AC482" i="1" a="1"/>
  <c r="AC482" i="1" s="1"/>
  <c r="AD482" i="1" s="1"/>
  <c r="AC483" i="1" a="1"/>
  <c r="AC483" i="1" s="1"/>
  <c r="AC484" i="1" a="1"/>
  <c r="AC484" i="1" s="1"/>
  <c r="AD484" i="1" s="1"/>
  <c r="AC485" i="1" a="1"/>
  <c r="AC485" i="1" s="1"/>
  <c r="AC486" i="1" a="1"/>
  <c r="AC486" i="1" s="1"/>
  <c r="AD486" i="1" s="1"/>
  <c r="AC487" i="1" a="1"/>
  <c r="AC487" i="1" s="1"/>
  <c r="AC488" i="1" a="1"/>
  <c r="AC488" i="1" s="1"/>
  <c r="AD488" i="1" s="1"/>
  <c r="AC489" i="1" a="1"/>
  <c r="AC489" i="1" s="1"/>
  <c r="AC490" i="1" a="1"/>
  <c r="AC490" i="1" s="1"/>
  <c r="AD490" i="1" s="1"/>
  <c r="AC491" i="1" a="1"/>
  <c r="AC491" i="1" s="1"/>
  <c r="AC492" i="1" a="1"/>
  <c r="AC492" i="1" s="1"/>
  <c r="AD492" i="1" s="1"/>
  <c r="AC493" i="1" a="1"/>
  <c r="AC493" i="1" s="1"/>
  <c r="AC494" i="1" a="1"/>
  <c r="AC494" i="1" s="1"/>
  <c r="AD494" i="1" s="1"/>
  <c r="AC495" i="1" a="1"/>
  <c r="AC495" i="1" s="1"/>
  <c r="AC496" i="1" a="1"/>
  <c r="AC496" i="1" s="1"/>
  <c r="AD496" i="1" s="1"/>
  <c r="AC497" i="1" a="1"/>
  <c r="AC497" i="1" s="1"/>
  <c r="AC498" i="1" a="1"/>
  <c r="AC498" i="1" s="1"/>
  <c r="AD498" i="1" s="1"/>
  <c r="AC499" i="1" a="1"/>
  <c r="AC499" i="1" s="1"/>
  <c r="AC500" i="1" a="1"/>
  <c r="AC500" i="1" s="1"/>
  <c r="AD500" i="1" s="1"/>
  <c r="AC501" i="1" a="1"/>
  <c r="AC501" i="1" s="1"/>
  <c r="AC502" i="1" a="1"/>
  <c r="AC502" i="1" s="1"/>
  <c r="AD502" i="1" s="1"/>
  <c r="AC503" i="1" a="1"/>
  <c r="AC503" i="1" s="1"/>
  <c r="AC504" i="1" a="1"/>
  <c r="AC504" i="1" s="1"/>
  <c r="AD504" i="1" s="1"/>
  <c r="AC505" i="1" a="1"/>
  <c r="AC505" i="1" s="1"/>
  <c r="AC506" i="1" a="1"/>
  <c r="AC506" i="1" s="1"/>
  <c r="AD506" i="1" s="1"/>
  <c r="AC507" i="1" a="1"/>
  <c r="AC507" i="1" s="1"/>
  <c r="AC508" i="1" a="1"/>
  <c r="AC508" i="1" s="1"/>
  <c r="AD508" i="1" s="1"/>
  <c r="AC509" i="1" a="1"/>
  <c r="AC509" i="1" s="1"/>
  <c r="AC510" i="1" a="1"/>
  <c r="AC510" i="1" s="1"/>
  <c r="AD510" i="1" s="1"/>
  <c r="AC511" i="1" a="1"/>
  <c r="AC511" i="1" s="1"/>
  <c r="AC512" i="1" a="1"/>
  <c r="AC512" i="1" s="1"/>
  <c r="AD512" i="1" s="1"/>
  <c r="AC513" i="1" a="1"/>
  <c r="AC513" i="1" s="1"/>
  <c r="AC514" i="1" a="1"/>
  <c r="AC514" i="1" s="1"/>
  <c r="AD514" i="1" s="1"/>
  <c r="AC515" i="1" a="1"/>
  <c r="AC515" i="1" s="1"/>
  <c r="AC516" i="1" a="1"/>
  <c r="AC516" i="1" s="1"/>
  <c r="AD516" i="1" s="1"/>
  <c r="AC517" i="1" a="1"/>
  <c r="AC517" i="1" s="1"/>
  <c r="AC518" i="1" a="1"/>
  <c r="AC518" i="1" s="1"/>
  <c r="AD518" i="1" s="1"/>
  <c r="AC519" i="1" a="1"/>
  <c r="AC519" i="1" s="1"/>
  <c r="AC520" i="1" a="1"/>
  <c r="AC520" i="1" s="1"/>
  <c r="AD520" i="1" s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10" i="1"/>
  <c r="AD311" i="1"/>
  <c r="AD312" i="1"/>
  <c r="AD314" i="1"/>
  <c r="AD315" i="1"/>
  <c r="AD316" i="1"/>
  <c r="AD318" i="1"/>
  <c r="AD319" i="1"/>
  <c r="AD320" i="1"/>
  <c r="AD473" i="1"/>
  <c r="AD477" i="1"/>
  <c r="AD481" i="1"/>
  <c r="AD483" i="1"/>
  <c r="AD485" i="1"/>
  <c r="AD487" i="1"/>
  <c r="AD489" i="1"/>
  <c r="AD491" i="1"/>
  <c r="AD493" i="1"/>
  <c r="AD495" i="1"/>
  <c r="AD497" i="1"/>
  <c r="AD499" i="1"/>
  <c r="AD501" i="1"/>
  <c r="AD503" i="1"/>
  <c r="AD505" i="1"/>
  <c r="AD507" i="1"/>
  <c r="AD509" i="1"/>
  <c r="AD511" i="1"/>
  <c r="AD513" i="1"/>
  <c r="AD515" i="1"/>
  <c r="AD517" i="1"/>
  <c r="AD519" i="1"/>
  <c r="AS261" i="1"/>
  <c r="AS260" i="1"/>
  <c r="AS259" i="1"/>
  <c r="AS258" i="1"/>
  <c r="AS257" i="1"/>
  <c r="AS256" i="1"/>
  <c r="AS255" i="1"/>
  <c r="AS254" i="1"/>
  <c r="AS253" i="1"/>
  <c r="AS252" i="1"/>
  <c r="AS251" i="1"/>
  <c r="AS250" i="1"/>
  <c r="AS249" i="1"/>
  <c r="AS248" i="1"/>
  <c r="AS247" i="1"/>
  <c r="AS246" i="1"/>
  <c r="AS245" i="1"/>
  <c r="AS244" i="1"/>
  <c r="AS243" i="1"/>
  <c r="AS242" i="1"/>
  <c r="AS241" i="1"/>
  <c r="AS240" i="1"/>
  <c r="AS239" i="1"/>
  <c r="AS238" i="1"/>
  <c r="AS237" i="1"/>
  <c r="AS236" i="1"/>
  <c r="AS235" i="1"/>
  <c r="AS234" i="1"/>
  <c r="AS233" i="1"/>
  <c r="AS232" i="1"/>
  <c r="AS231" i="1"/>
  <c r="AS230" i="1"/>
  <c r="AS229" i="1"/>
  <c r="AS228" i="1"/>
  <c r="AS227" i="1"/>
  <c r="AS226" i="1"/>
  <c r="AS225" i="1"/>
  <c r="AS224" i="1"/>
  <c r="AS223" i="1"/>
  <c r="AS222" i="1"/>
  <c r="AS221" i="1"/>
  <c r="AS220" i="1"/>
  <c r="AS219" i="1"/>
  <c r="AS218" i="1"/>
  <c r="AS217" i="1"/>
  <c r="AS216" i="1"/>
  <c r="AS215" i="1"/>
  <c r="AS214" i="1"/>
  <c r="AS213" i="1"/>
  <c r="AS212" i="1"/>
  <c r="AS211" i="1"/>
  <c r="AS210" i="1"/>
  <c r="AS209" i="1"/>
  <c r="AS208" i="1"/>
  <c r="AS207" i="1"/>
  <c r="AS206" i="1"/>
  <c r="AS205" i="1"/>
  <c r="AS204" i="1"/>
  <c r="AS203" i="1"/>
  <c r="AS202" i="1"/>
  <c r="AS201" i="1"/>
  <c r="AS200" i="1"/>
  <c r="AS199" i="1"/>
  <c r="AS198" i="1"/>
  <c r="AS197" i="1"/>
  <c r="AS196" i="1"/>
  <c r="AS195" i="1"/>
  <c r="AS194" i="1"/>
  <c r="AS193" i="1"/>
  <c r="AS192" i="1"/>
  <c r="AS191" i="1"/>
  <c r="AS190" i="1"/>
  <c r="AS189" i="1"/>
  <c r="AS188" i="1"/>
  <c r="AS187" i="1"/>
  <c r="AS186" i="1"/>
  <c r="AS185" i="1"/>
  <c r="AS184" i="1"/>
  <c r="AS183" i="1"/>
  <c r="AS182" i="1"/>
  <c r="AS181" i="1"/>
  <c r="AS180" i="1"/>
  <c r="AS179" i="1"/>
  <c r="AS178" i="1"/>
  <c r="AS177" i="1"/>
  <c r="AS176" i="1"/>
  <c r="AS175" i="1"/>
  <c r="AS174" i="1"/>
  <c r="AS173" i="1"/>
  <c r="AS172" i="1"/>
  <c r="AS171" i="1"/>
  <c r="AS170" i="1"/>
  <c r="AS169" i="1"/>
  <c r="AS168" i="1"/>
  <c r="AS167" i="1"/>
  <c r="AS166" i="1"/>
  <c r="AS165" i="1"/>
  <c r="AS164" i="1"/>
  <c r="AS163" i="1"/>
  <c r="AS162" i="1"/>
  <c r="AS161" i="1"/>
  <c r="AS160" i="1"/>
  <c r="AS159" i="1"/>
  <c r="AS158" i="1"/>
  <c r="AS157" i="1"/>
  <c r="AS156" i="1"/>
  <c r="AS155" i="1"/>
  <c r="AS154" i="1"/>
  <c r="AS153" i="1"/>
  <c r="AS152" i="1"/>
  <c r="AS151" i="1"/>
  <c r="AS150" i="1"/>
  <c r="AS149" i="1"/>
  <c r="AS148" i="1"/>
  <c r="AS147" i="1"/>
  <c r="AS146" i="1"/>
  <c r="AS145" i="1"/>
  <c r="AS144" i="1"/>
  <c r="AS143" i="1"/>
  <c r="AS142" i="1"/>
  <c r="AS141" i="1"/>
  <c r="AS140" i="1"/>
  <c r="AS139" i="1"/>
  <c r="AS138" i="1"/>
  <c r="AS137" i="1"/>
  <c r="AS136" i="1"/>
  <c r="AS135" i="1"/>
  <c r="AS134" i="1"/>
  <c r="AS133" i="1"/>
  <c r="AS132" i="1"/>
  <c r="AS131" i="1"/>
  <c r="AS130" i="1"/>
  <c r="AS129" i="1"/>
  <c r="AS128" i="1"/>
  <c r="AS127" i="1"/>
  <c r="AS126" i="1"/>
  <c r="AS125" i="1"/>
  <c r="AS124" i="1"/>
  <c r="AS123" i="1"/>
  <c r="AS122" i="1"/>
  <c r="AS121" i="1"/>
  <c r="AS120" i="1"/>
  <c r="AS119" i="1"/>
  <c r="AS118" i="1"/>
  <c r="AS117" i="1"/>
  <c r="AS116" i="1"/>
  <c r="AS115" i="1"/>
  <c r="AS114" i="1"/>
  <c r="AS113" i="1"/>
  <c r="AS112" i="1"/>
  <c r="AS111" i="1"/>
  <c r="AS110" i="1"/>
  <c r="AS109" i="1"/>
  <c r="AS108" i="1"/>
  <c r="AS107" i="1"/>
  <c r="AS106" i="1"/>
  <c r="AS105" i="1"/>
  <c r="AS104" i="1"/>
  <c r="AS103" i="1"/>
  <c r="AS102" i="1"/>
  <c r="AS101" i="1"/>
  <c r="AS100" i="1"/>
  <c r="AS99" i="1"/>
  <c r="AS98" i="1"/>
  <c r="AS97" i="1"/>
  <c r="AS96" i="1"/>
  <c r="AS95" i="1"/>
  <c r="AS94" i="1"/>
  <c r="AS93" i="1"/>
  <c r="AS92" i="1"/>
  <c r="AS91" i="1"/>
  <c r="AS90" i="1"/>
  <c r="AS89" i="1"/>
  <c r="AS88" i="1"/>
  <c r="AS87" i="1"/>
  <c r="AS86" i="1"/>
  <c r="AS85" i="1"/>
  <c r="AS84" i="1"/>
  <c r="AS83" i="1"/>
  <c r="AS82" i="1"/>
  <c r="AS81" i="1"/>
  <c r="AS80" i="1"/>
  <c r="AS79" i="1"/>
  <c r="AS78" i="1"/>
  <c r="AS77" i="1"/>
  <c r="AS76" i="1"/>
  <c r="AS75" i="1"/>
  <c r="AS74" i="1"/>
  <c r="AS73" i="1"/>
  <c r="AS72" i="1"/>
  <c r="AS71" i="1"/>
  <c r="AS70" i="1"/>
  <c r="AS69" i="1"/>
  <c r="AS68" i="1"/>
  <c r="AS67" i="1"/>
  <c r="AS66" i="1"/>
  <c r="AS65" i="1"/>
  <c r="AS64" i="1"/>
  <c r="AS63" i="1"/>
  <c r="AS62" i="1"/>
  <c r="AS61" i="1"/>
  <c r="AS60" i="1"/>
  <c r="AS59" i="1"/>
  <c r="AS58" i="1"/>
  <c r="AS57" i="1"/>
  <c r="AS56" i="1"/>
  <c r="AS55" i="1"/>
  <c r="AS54" i="1"/>
  <c r="AS53" i="1"/>
  <c r="AS52" i="1"/>
  <c r="AS51" i="1"/>
  <c r="AS50" i="1"/>
  <c r="AS49" i="1"/>
  <c r="AS48" i="1"/>
  <c r="AS47" i="1"/>
  <c r="AS46" i="1"/>
  <c r="AS45" i="1"/>
  <c r="AS44" i="1"/>
  <c r="AS43" i="1"/>
  <c r="AS42" i="1"/>
  <c r="AS41" i="1"/>
  <c r="AS40" i="1"/>
  <c r="AS39" i="1"/>
  <c r="AS38" i="1"/>
  <c r="AS37" i="1"/>
  <c r="AS36" i="1"/>
  <c r="AS35" i="1"/>
  <c r="AS34" i="1"/>
  <c r="AS33" i="1"/>
  <c r="AS32" i="1"/>
  <c r="AS31" i="1"/>
  <c r="AS30" i="1"/>
  <c r="AS29" i="1"/>
  <c r="AS28" i="1"/>
  <c r="AS27" i="1"/>
  <c r="AS26" i="1"/>
  <c r="AS25" i="1"/>
  <c r="AS24" i="1"/>
  <c r="AS23" i="1"/>
  <c r="AS22" i="1"/>
  <c r="AS21" i="1"/>
  <c r="AS20" i="1"/>
  <c r="AS19" i="1"/>
  <c r="AS18" i="1"/>
  <c r="AS17" i="1"/>
  <c r="AS16" i="1"/>
  <c r="AS15" i="1"/>
  <c r="AS14" i="1"/>
  <c r="AS13" i="1"/>
  <c r="AS12" i="1"/>
  <c r="AS11" i="1"/>
  <c r="AS10" i="1"/>
  <c r="AS9" i="1"/>
  <c r="AS8" i="1"/>
  <c r="AS7" i="1"/>
  <c r="AS6" i="1"/>
  <c r="AS5" i="1"/>
  <c r="AS4" i="1"/>
  <c r="AS3" i="1"/>
  <c r="AS2" i="1"/>
  <c r="AR2" i="1"/>
  <c r="AR3" i="1"/>
  <c r="AR4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R227" i="1"/>
  <c r="AR228" i="1"/>
  <c r="AR229" i="1"/>
  <c r="AR230" i="1"/>
  <c r="AR231" i="1"/>
  <c r="AR232" i="1"/>
  <c r="AR233" i="1"/>
  <c r="AR234" i="1"/>
  <c r="AR235" i="1"/>
  <c r="AR236" i="1"/>
  <c r="AR237" i="1"/>
  <c r="AR238" i="1"/>
  <c r="AR239" i="1"/>
  <c r="AR240" i="1"/>
  <c r="AR241" i="1"/>
  <c r="AR242" i="1"/>
  <c r="AR243" i="1"/>
  <c r="AR244" i="1"/>
  <c r="AR245" i="1"/>
  <c r="AR246" i="1"/>
  <c r="AR247" i="1"/>
  <c r="AR248" i="1"/>
  <c r="AR249" i="1"/>
  <c r="AR250" i="1"/>
  <c r="AR251" i="1"/>
  <c r="AR252" i="1"/>
  <c r="AR253" i="1"/>
  <c r="AR254" i="1"/>
  <c r="AR255" i="1"/>
  <c r="AR256" i="1"/>
  <c r="AR257" i="1"/>
  <c r="AR258" i="1"/>
  <c r="AR259" i="1"/>
  <c r="AR260" i="1"/>
  <c r="AR261" i="1"/>
  <c r="AQ2" i="1"/>
  <c r="AQ3" i="1"/>
  <c r="AQ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58" i="1"/>
  <c r="AQ259" i="1"/>
  <c r="AQ260" i="1"/>
  <c r="AQ261" i="1"/>
  <c r="AP2" i="1"/>
  <c r="AP3" i="1"/>
  <c r="AP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O2" i="1"/>
  <c r="AO3" i="1"/>
  <c r="AO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30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58" i="1"/>
  <c r="AO259" i="1"/>
  <c r="AO260" i="1"/>
  <c r="AO261" i="1"/>
  <c r="AL2" i="1"/>
  <c r="AL3" i="1"/>
  <c r="AL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240" i="1"/>
  <c r="AL241" i="1"/>
  <c r="AL242" i="1"/>
  <c r="AL243" i="1"/>
  <c r="AL244" i="1"/>
  <c r="AL245" i="1"/>
  <c r="AL246" i="1"/>
  <c r="AL247" i="1"/>
  <c r="AL248" i="1"/>
  <c r="AL249" i="1"/>
  <c r="AL250" i="1"/>
  <c r="AL251" i="1"/>
  <c r="AL252" i="1"/>
  <c r="AL253" i="1"/>
  <c r="AL254" i="1"/>
  <c r="AL255" i="1"/>
  <c r="AL256" i="1"/>
  <c r="AL257" i="1"/>
  <c r="AL258" i="1"/>
  <c r="AL259" i="1"/>
  <c r="AL260" i="1"/>
  <c r="AL261" i="1"/>
  <c r="AN2" i="1"/>
  <c r="AN3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N196" i="1"/>
  <c r="AN197" i="1"/>
  <c r="AN198" i="1"/>
  <c r="AN199" i="1"/>
  <c r="AN200" i="1"/>
  <c r="AN201" i="1"/>
  <c r="AN202" i="1"/>
  <c r="AN203" i="1"/>
  <c r="AN204" i="1"/>
  <c r="AN205" i="1"/>
  <c r="AN206" i="1"/>
  <c r="AN207" i="1"/>
  <c r="AN208" i="1"/>
  <c r="AN209" i="1"/>
  <c r="AN210" i="1"/>
  <c r="AN211" i="1"/>
  <c r="AN212" i="1"/>
  <c r="AN213" i="1"/>
  <c r="AN214" i="1"/>
  <c r="AN215" i="1"/>
  <c r="AN216" i="1"/>
  <c r="AN217" i="1"/>
  <c r="AN218" i="1"/>
  <c r="AN219" i="1"/>
  <c r="AN220" i="1"/>
  <c r="AN221" i="1"/>
  <c r="AN222" i="1"/>
  <c r="AN223" i="1"/>
  <c r="AN224" i="1"/>
  <c r="AN225" i="1"/>
  <c r="AN226" i="1"/>
  <c r="AN227" i="1"/>
  <c r="AN228" i="1"/>
  <c r="AN229" i="1"/>
  <c r="AN230" i="1"/>
  <c r="AN231" i="1"/>
  <c r="AN232" i="1"/>
  <c r="AN233" i="1"/>
  <c r="AN234" i="1"/>
  <c r="AN235" i="1"/>
  <c r="AN236" i="1"/>
  <c r="AN237" i="1"/>
  <c r="AN238" i="1"/>
  <c r="AN239" i="1"/>
  <c r="AN240" i="1"/>
  <c r="AN241" i="1"/>
  <c r="AN242" i="1"/>
  <c r="AN243" i="1"/>
  <c r="AN244" i="1"/>
  <c r="AN245" i="1"/>
  <c r="AN246" i="1"/>
  <c r="AN247" i="1"/>
  <c r="AN248" i="1"/>
  <c r="AN249" i="1"/>
  <c r="AN250" i="1"/>
  <c r="AN251" i="1"/>
  <c r="AN252" i="1"/>
  <c r="AN253" i="1"/>
  <c r="AN254" i="1"/>
  <c r="AN255" i="1"/>
  <c r="AN256" i="1"/>
  <c r="AN257" i="1"/>
  <c r="AN258" i="1"/>
  <c r="AN259" i="1"/>
  <c r="AN260" i="1"/>
  <c r="AN261" i="1"/>
  <c r="AM2" i="1"/>
  <c r="AM3" i="1"/>
  <c r="AM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240" i="1"/>
  <c r="AM241" i="1"/>
  <c r="AM242" i="1"/>
  <c r="AM243" i="1"/>
  <c r="AM244" i="1"/>
  <c r="AM245" i="1"/>
  <c r="AM246" i="1"/>
  <c r="AM247" i="1"/>
  <c r="AM248" i="1"/>
  <c r="AM249" i="1"/>
  <c r="AM250" i="1"/>
  <c r="AM251" i="1"/>
  <c r="AM252" i="1"/>
  <c r="AM253" i="1"/>
  <c r="AM254" i="1"/>
  <c r="AM255" i="1"/>
  <c r="AM256" i="1"/>
  <c r="AM257" i="1"/>
  <c r="AM258" i="1"/>
  <c r="AM259" i="1"/>
  <c r="AM260" i="1"/>
  <c r="AM261" i="1"/>
  <c r="AK2" i="1"/>
  <c r="AK3" i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J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8" i="1"/>
  <c r="AJ259" i="1"/>
  <c r="AJ260" i="1"/>
  <c r="AJ261" i="1"/>
  <c r="AJ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I256" i="1"/>
  <c r="AI257" i="1"/>
  <c r="AI258" i="1"/>
  <c r="AI259" i="1"/>
  <c r="AI260" i="1"/>
  <c r="AI261" i="1"/>
  <c r="AI66" i="1"/>
  <c r="AI67" i="1"/>
  <c r="AI68" i="1"/>
  <c r="AI69" i="1"/>
  <c r="AI70" i="1"/>
  <c r="AI71" i="1"/>
  <c r="AI72" i="1"/>
  <c r="AI61" i="1"/>
  <c r="AI62" i="1"/>
  <c r="AI63" i="1"/>
  <c r="AI64" i="1"/>
  <c r="AI65" i="1"/>
  <c r="AI59" i="1"/>
  <c r="AI60" i="1"/>
  <c r="AI57" i="1"/>
  <c r="AI58" i="1"/>
  <c r="AI56" i="1"/>
  <c r="AI55" i="1"/>
  <c r="AI54" i="1"/>
  <c r="AI53" i="1"/>
  <c r="AI49" i="1"/>
  <c r="AI50" i="1"/>
  <c r="AI51" i="1"/>
  <c r="AI52" i="1"/>
  <c r="AI41" i="1"/>
  <c r="AI42" i="1"/>
  <c r="AI43" i="1"/>
  <c r="AI44" i="1"/>
  <c r="AI45" i="1"/>
  <c r="AI46" i="1"/>
  <c r="AI47" i="1"/>
  <c r="AI48" i="1"/>
  <c r="AI39" i="1"/>
  <c r="AI40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24" i="1"/>
  <c r="AI25" i="1"/>
  <c r="AI20" i="1"/>
  <c r="AI21" i="1"/>
  <c r="AI22" i="1"/>
  <c r="AI23" i="1"/>
  <c r="AI16" i="1"/>
  <c r="AI17" i="1"/>
  <c r="AI18" i="1"/>
  <c r="AI19" i="1"/>
  <c r="AI13" i="1"/>
  <c r="AI14" i="1"/>
  <c r="AI15" i="1"/>
  <c r="AI12" i="1"/>
  <c r="AI11" i="1"/>
  <c r="AI10" i="1"/>
  <c r="AI9" i="1"/>
  <c r="AI8" i="1"/>
  <c r="AI7" i="1"/>
  <c r="AI6" i="1"/>
  <c r="AI5" i="1"/>
  <c r="AI4" i="1"/>
  <c r="AI3" i="1"/>
  <c r="AI2" i="1"/>
  <c r="AB19" i="1" a="1"/>
  <c r="AB19" i="1" s="1"/>
  <c r="AC259" i="1" a="1"/>
  <c r="AC259" i="1" s="1"/>
  <c r="AB259" i="1" a="1"/>
  <c r="AB259" i="1" s="1"/>
  <c r="AB6" i="1" a="1"/>
  <c r="AB6" i="1" s="1"/>
  <c r="AC6" i="1" a="1"/>
  <c r="AC6" i="1" s="1"/>
  <c r="AB7" i="1" a="1"/>
  <c r="AB7" i="1" s="1"/>
  <c r="AC7" i="1" a="1"/>
  <c r="AC7" i="1" s="1"/>
  <c r="AB8" i="1" a="1"/>
  <c r="AB8" i="1" s="1"/>
  <c r="AC8" i="1" a="1"/>
  <c r="AC8" i="1" s="1"/>
  <c r="AB9" i="1" a="1"/>
  <c r="AB9" i="1" s="1"/>
  <c r="AC9" i="1" a="1"/>
  <c r="AC9" i="1" s="1"/>
  <c r="AB10" i="1" a="1"/>
  <c r="AB10" i="1" s="1"/>
  <c r="AC10" i="1" a="1"/>
  <c r="AC10" i="1" s="1"/>
  <c r="AB11" i="1" a="1"/>
  <c r="AB11" i="1" s="1"/>
  <c r="AC11" i="1" a="1"/>
  <c r="AC11" i="1" s="1"/>
  <c r="AB12" i="1" a="1"/>
  <c r="AB12" i="1" s="1"/>
  <c r="AC12" i="1" a="1"/>
  <c r="AC12" i="1" s="1"/>
  <c r="AB13" i="1" a="1"/>
  <c r="AB13" i="1" s="1"/>
  <c r="AC13" i="1" a="1"/>
  <c r="AC13" i="1" s="1"/>
  <c r="AB14" i="1" a="1"/>
  <c r="AB14" i="1" s="1"/>
  <c r="AC14" i="1" a="1"/>
  <c r="AC14" i="1" s="1"/>
  <c r="AB15" i="1" a="1"/>
  <c r="AB15" i="1" s="1"/>
  <c r="AC15" i="1" a="1"/>
  <c r="AC15" i="1" s="1"/>
  <c r="AB16" i="1" a="1"/>
  <c r="AB16" i="1" s="1"/>
  <c r="AC16" i="1" a="1"/>
  <c r="AC16" i="1" s="1"/>
  <c r="AB17" i="1" a="1"/>
  <c r="AB17" i="1" s="1"/>
  <c r="AC17" i="1" a="1"/>
  <c r="AC17" i="1" s="1"/>
  <c r="AB18" i="1" a="1"/>
  <c r="AB18" i="1" s="1"/>
  <c r="AC18" i="1" a="1"/>
  <c r="AC18" i="1" s="1"/>
  <c r="AC19" i="1" a="1"/>
  <c r="AC19" i="1" s="1"/>
  <c r="AB20" i="1" a="1"/>
  <c r="AB20" i="1" s="1"/>
  <c r="AC20" i="1" a="1"/>
  <c r="AC20" i="1" s="1"/>
  <c r="AB21" i="1" a="1"/>
  <c r="AB21" i="1" s="1"/>
  <c r="AC21" i="1" a="1"/>
  <c r="AC21" i="1" s="1"/>
  <c r="AB22" i="1" a="1"/>
  <c r="AB22" i="1" s="1"/>
  <c r="AC22" i="1" a="1"/>
  <c r="AC22" i="1" s="1"/>
  <c r="AB23" i="1" a="1"/>
  <c r="AB23" i="1" s="1"/>
  <c r="AC23" i="1" a="1"/>
  <c r="AC23" i="1" s="1"/>
  <c r="AB24" i="1" a="1"/>
  <c r="AB24" i="1" s="1"/>
  <c r="AC24" i="1" a="1"/>
  <c r="AC24" i="1" s="1"/>
  <c r="AB25" i="1" a="1"/>
  <c r="AB25" i="1" s="1"/>
  <c r="AC25" i="1" a="1"/>
  <c r="AC25" i="1" s="1"/>
  <c r="AB26" i="1" a="1"/>
  <c r="AB26" i="1" s="1"/>
  <c r="AC26" i="1" a="1"/>
  <c r="AC26" i="1" s="1"/>
  <c r="AB27" i="1" a="1"/>
  <c r="AB27" i="1" s="1"/>
  <c r="AC27" i="1" a="1"/>
  <c r="AC27" i="1" s="1"/>
  <c r="AB28" i="1" a="1"/>
  <c r="AB28" i="1" s="1"/>
  <c r="AC28" i="1" a="1"/>
  <c r="AC28" i="1" s="1"/>
  <c r="AB29" i="1" a="1"/>
  <c r="AB29" i="1" s="1"/>
  <c r="AC29" i="1" a="1"/>
  <c r="AC29" i="1" s="1"/>
  <c r="AB30" i="1" a="1"/>
  <c r="AB30" i="1" s="1"/>
  <c r="AC30" i="1" a="1"/>
  <c r="AC30" i="1" s="1"/>
  <c r="AB31" i="1" a="1"/>
  <c r="AB31" i="1" s="1"/>
  <c r="AC31" i="1" a="1"/>
  <c r="AC31" i="1" s="1"/>
  <c r="AB32" i="1" a="1"/>
  <c r="AB32" i="1" s="1"/>
  <c r="AC32" i="1" a="1"/>
  <c r="AC32" i="1" s="1"/>
  <c r="AB33" i="1" a="1"/>
  <c r="AB33" i="1" s="1"/>
  <c r="AC33" i="1" a="1"/>
  <c r="AC33" i="1" s="1"/>
  <c r="AB34" i="1" a="1"/>
  <c r="AB34" i="1" s="1"/>
  <c r="AC34" i="1" a="1"/>
  <c r="AC34" i="1" s="1"/>
  <c r="AB35" i="1" a="1"/>
  <c r="AB35" i="1" s="1"/>
  <c r="AC35" i="1" a="1"/>
  <c r="AC35" i="1" s="1"/>
  <c r="AB36" i="1" a="1"/>
  <c r="AB36" i="1" s="1"/>
  <c r="AC36" i="1" a="1"/>
  <c r="AC36" i="1" s="1"/>
  <c r="AB37" i="1" a="1"/>
  <c r="AB37" i="1" s="1"/>
  <c r="AC37" i="1" a="1"/>
  <c r="AC37" i="1" s="1"/>
  <c r="AB38" i="1" a="1"/>
  <c r="AB38" i="1" s="1"/>
  <c r="AC38" i="1" a="1"/>
  <c r="AC38" i="1" s="1"/>
  <c r="AB39" i="1" a="1"/>
  <c r="AB39" i="1" s="1"/>
  <c r="AC39" i="1" a="1"/>
  <c r="AC39" i="1" s="1"/>
  <c r="AB40" i="1" a="1"/>
  <c r="AB40" i="1" s="1"/>
  <c r="AC40" i="1" a="1"/>
  <c r="AC40" i="1" s="1"/>
  <c r="AB41" i="1" a="1"/>
  <c r="AB41" i="1" s="1"/>
  <c r="AC41" i="1" a="1"/>
  <c r="AC41" i="1" s="1"/>
  <c r="AB42" i="1" a="1"/>
  <c r="AB42" i="1" s="1"/>
  <c r="AC42" i="1" a="1"/>
  <c r="AC42" i="1" s="1"/>
  <c r="AB43" i="1" a="1"/>
  <c r="AB43" i="1" s="1"/>
  <c r="AC43" i="1" a="1"/>
  <c r="AC43" i="1" s="1"/>
  <c r="AB44" i="1" a="1"/>
  <c r="AB44" i="1" s="1"/>
  <c r="AC44" i="1" a="1"/>
  <c r="AC44" i="1" s="1"/>
  <c r="AB45" i="1" a="1"/>
  <c r="AB45" i="1" s="1"/>
  <c r="AC45" i="1" a="1"/>
  <c r="AC45" i="1" s="1"/>
  <c r="AB46" i="1" a="1"/>
  <c r="AB46" i="1" s="1"/>
  <c r="AC46" i="1" a="1"/>
  <c r="AC46" i="1" s="1"/>
  <c r="AB47" i="1" a="1"/>
  <c r="AB47" i="1" s="1"/>
  <c r="AC47" i="1" a="1"/>
  <c r="AC47" i="1" s="1"/>
  <c r="AB48" i="1" a="1"/>
  <c r="AB48" i="1" s="1"/>
  <c r="AC48" i="1" a="1"/>
  <c r="AC48" i="1" s="1"/>
  <c r="AB49" i="1" a="1"/>
  <c r="AB49" i="1" s="1"/>
  <c r="AC49" i="1" a="1"/>
  <c r="AC49" i="1" s="1"/>
  <c r="AB50" i="1" a="1"/>
  <c r="AB50" i="1" s="1"/>
  <c r="AC50" i="1" a="1"/>
  <c r="AC50" i="1" s="1"/>
  <c r="AB51" i="1" a="1"/>
  <c r="AB51" i="1" s="1"/>
  <c r="AC51" i="1" a="1"/>
  <c r="AC51" i="1" s="1"/>
  <c r="AB52" i="1" a="1"/>
  <c r="AB52" i="1" s="1"/>
  <c r="AC52" i="1" a="1"/>
  <c r="AC52" i="1" s="1"/>
  <c r="AB53" i="1" a="1"/>
  <c r="AB53" i="1" s="1"/>
  <c r="AC53" i="1" a="1"/>
  <c r="AC53" i="1" s="1"/>
  <c r="AB54" i="1" a="1"/>
  <c r="AB54" i="1" s="1"/>
  <c r="AC54" i="1" a="1"/>
  <c r="AC54" i="1" s="1"/>
  <c r="AB55" i="1" a="1"/>
  <c r="AB55" i="1" s="1"/>
  <c r="AC55" i="1" a="1"/>
  <c r="AC55" i="1" s="1"/>
  <c r="AB56" i="1" a="1"/>
  <c r="AB56" i="1" s="1"/>
  <c r="AC56" i="1" a="1"/>
  <c r="AC56" i="1" s="1"/>
  <c r="AB57" i="1" a="1"/>
  <c r="AB57" i="1" s="1"/>
  <c r="AC57" i="1" a="1"/>
  <c r="AC57" i="1" s="1"/>
  <c r="AB58" i="1" a="1"/>
  <c r="AB58" i="1" s="1"/>
  <c r="AC58" i="1" a="1"/>
  <c r="AC58" i="1" s="1"/>
  <c r="AB59" i="1" a="1"/>
  <c r="AB59" i="1" s="1"/>
  <c r="AC59" i="1" a="1"/>
  <c r="AC59" i="1" s="1"/>
  <c r="AB60" i="1" a="1"/>
  <c r="AB60" i="1" s="1"/>
  <c r="AC60" i="1" a="1"/>
  <c r="AC60" i="1" s="1"/>
  <c r="AB61" i="1" a="1"/>
  <c r="AB61" i="1" s="1"/>
  <c r="AC61" i="1" a="1"/>
  <c r="AC61" i="1" s="1"/>
  <c r="AB62" i="1" a="1"/>
  <c r="AB62" i="1" s="1"/>
  <c r="AC62" i="1" a="1"/>
  <c r="AC62" i="1" s="1"/>
  <c r="AB63" i="1" a="1"/>
  <c r="AB63" i="1" s="1"/>
  <c r="AC63" i="1" a="1"/>
  <c r="AC63" i="1" s="1"/>
  <c r="AB64" i="1" a="1"/>
  <c r="AB64" i="1" s="1"/>
  <c r="AC64" i="1" a="1"/>
  <c r="AC64" i="1" s="1"/>
  <c r="AB65" i="1" a="1"/>
  <c r="AB65" i="1" s="1"/>
  <c r="AC65" i="1" a="1"/>
  <c r="AC65" i="1" s="1"/>
  <c r="AB66" i="1" a="1"/>
  <c r="AB66" i="1" s="1"/>
  <c r="AC66" i="1" a="1"/>
  <c r="AC66" i="1" s="1"/>
  <c r="AB67" i="1" a="1"/>
  <c r="AB67" i="1" s="1"/>
  <c r="AC67" i="1" a="1"/>
  <c r="AC67" i="1" s="1"/>
  <c r="AB68" i="1" a="1"/>
  <c r="AB68" i="1" s="1"/>
  <c r="AC68" i="1" a="1"/>
  <c r="AC68" i="1" s="1"/>
  <c r="AB69" i="1" a="1"/>
  <c r="AB69" i="1" s="1"/>
  <c r="AC69" i="1" a="1"/>
  <c r="AC69" i="1" s="1"/>
  <c r="AB70" i="1" a="1"/>
  <c r="AB70" i="1" s="1"/>
  <c r="AC70" i="1" a="1"/>
  <c r="AC70" i="1" s="1"/>
  <c r="AB71" i="1" a="1"/>
  <c r="AB71" i="1" s="1"/>
  <c r="AC71" i="1" a="1"/>
  <c r="AC71" i="1" s="1"/>
  <c r="AB72" i="1" a="1"/>
  <c r="AB72" i="1" s="1"/>
  <c r="AC72" i="1" a="1"/>
  <c r="AC72" i="1" s="1"/>
  <c r="AB73" i="1" a="1"/>
  <c r="AB73" i="1" s="1"/>
  <c r="AC73" i="1" a="1"/>
  <c r="AC73" i="1" s="1"/>
  <c r="AB74" i="1" a="1"/>
  <c r="AB74" i="1" s="1"/>
  <c r="AC74" i="1" a="1"/>
  <c r="AC74" i="1" s="1"/>
  <c r="AB75" i="1" a="1"/>
  <c r="AB75" i="1" s="1"/>
  <c r="AC75" i="1" a="1"/>
  <c r="AC75" i="1" s="1"/>
  <c r="AB76" i="1" a="1"/>
  <c r="AB76" i="1" s="1"/>
  <c r="AC76" i="1" a="1"/>
  <c r="AC76" i="1" s="1"/>
  <c r="AB77" i="1" a="1"/>
  <c r="AB77" i="1" s="1"/>
  <c r="AC77" i="1" a="1"/>
  <c r="AC77" i="1" s="1"/>
  <c r="AB78" i="1" a="1"/>
  <c r="AB78" i="1" s="1"/>
  <c r="AC78" i="1" a="1"/>
  <c r="AC78" i="1" s="1"/>
  <c r="AB79" i="1" a="1"/>
  <c r="AB79" i="1" s="1"/>
  <c r="AC79" i="1" a="1"/>
  <c r="AC79" i="1" s="1"/>
  <c r="AB80" i="1" a="1"/>
  <c r="AB80" i="1" s="1"/>
  <c r="AC80" i="1" a="1"/>
  <c r="AC80" i="1" s="1"/>
  <c r="AB81" i="1" a="1"/>
  <c r="AB81" i="1" s="1"/>
  <c r="AC81" i="1" a="1"/>
  <c r="AC81" i="1" s="1"/>
  <c r="AB82" i="1" a="1"/>
  <c r="AB82" i="1" s="1"/>
  <c r="AC82" i="1" a="1"/>
  <c r="AC82" i="1" s="1"/>
  <c r="AB83" i="1" a="1"/>
  <c r="AB83" i="1" s="1"/>
  <c r="AC83" i="1" a="1"/>
  <c r="AC83" i="1" s="1"/>
  <c r="AB84" i="1" a="1"/>
  <c r="AB84" i="1" s="1"/>
  <c r="AC84" i="1" a="1"/>
  <c r="AC84" i="1" s="1"/>
  <c r="AB85" i="1" a="1"/>
  <c r="AB85" i="1" s="1"/>
  <c r="AC85" i="1" a="1"/>
  <c r="AC85" i="1" s="1"/>
  <c r="AB86" i="1" a="1"/>
  <c r="AB86" i="1" s="1"/>
  <c r="AC86" i="1" a="1"/>
  <c r="AC86" i="1" s="1"/>
  <c r="AB87" i="1" a="1"/>
  <c r="AB87" i="1" s="1"/>
  <c r="AC87" i="1" a="1"/>
  <c r="AC87" i="1" s="1"/>
  <c r="AB88" i="1" a="1"/>
  <c r="AB88" i="1" s="1"/>
  <c r="AC88" i="1" a="1"/>
  <c r="AC88" i="1" s="1"/>
  <c r="AB89" i="1" a="1"/>
  <c r="AB89" i="1" s="1"/>
  <c r="AC89" i="1" a="1"/>
  <c r="AC89" i="1" s="1"/>
  <c r="AB90" i="1" a="1"/>
  <c r="AB90" i="1" s="1"/>
  <c r="AC90" i="1" a="1"/>
  <c r="AC90" i="1" s="1"/>
  <c r="AB91" i="1" a="1"/>
  <c r="AB91" i="1" s="1"/>
  <c r="AC91" i="1" a="1"/>
  <c r="AC91" i="1" s="1"/>
  <c r="AB92" i="1" a="1"/>
  <c r="AB92" i="1" s="1"/>
  <c r="AC92" i="1" a="1"/>
  <c r="AC92" i="1" s="1"/>
  <c r="AB93" i="1" a="1"/>
  <c r="AB93" i="1" s="1"/>
  <c r="AC93" i="1" a="1"/>
  <c r="AC93" i="1" s="1"/>
  <c r="AB94" i="1" a="1"/>
  <c r="AB94" i="1" s="1"/>
  <c r="AC94" i="1" a="1"/>
  <c r="AC94" i="1" s="1"/>
  <c r="AB95" i="1" a="1"/>
  <c r="AB95" i="1" s="1"/>
  <c r="AC95" i="1" a="1"/>
  <c r="AC95" i="1" s="1"/>
  <c r="AB96" i="1" a="1"/>
  <c r="AB96" i="1" s="1"/>
  <c r="AC96" i="1" a="1"/>
  <c r="AC96" i="1" s="1"/>
  <c r="AB97" i="1" a="1"/>
  <c r="AB97" i="1" s="1"/>
  <c r="AC97" i="1" a="1"/>
  <c r="AC97" i="1" s="1"/>
  <c r="AB98" i="1" a="1"/>
  <c r="AB98" i="1" s="1"/>
  <c r="AC98" i="1" a="1"/>
  <c r="AC98" i="1" s="1"/>
  <c r="AB99" i="1" a="1"/>
  <c r="AB99" i="1" s="1"/>
  <c r="AC99" i="1" a="1"/>
  <c r="AC99" i="1" s="1"/>
  <c r="AB100" i="1" a="1"/>
  <c r="AB100" i="1" s="1"/>
  <c r="AC100" i="1" a="1"/>
  <c r="AC100" i="1" s="1"/>
  <c r="AB101" i="1" a="1"/>
  <c r="AB101" i="1" s="1"/>
  <c r="AC101" i="1" a="1"/>
  <c r="AC101" i="1" s="1"/>
  <c r="AB102" i="1" a="1"/>
  <c r="AB102" i="1" s="1"/>
  <c r="AC102" i="1" a="1"/>
  <c r="AC102" i="1" s="1"/>
  <c r="AB103" i="1" a="1"/>
  <c r="AB103" i="1" s="1"/>
  <c r="AC103" i="1" a="1"/>
  <c r="AC103" i="1" s="1"/>
  <c r="AB104" i="1" a="1"/>
  <c r="AB104" i="1" s="1"/>
  <c r="AC104" i="1" a="1"/>
  <c r="AC104" i="1" s="1"/>
  <c r="AB105" i="1" a="1"/>
  <c r="AB105" i="1" s="1"/>
  <c r="AC105" i="1" a="1"/>
  <c r="AC105" i="1" s="1"/>
  <c r="AB106" i="1" a="1"/>
  <c r="AB106" i="1" s="1"/>
  <c r="AC106" i="1" a="1"/>
  <c r="AC106" i="1" s="1"/>
  <c r="AB107" i="1" a="1"/>
  <c r="AB107" i="1" s="1"/>
  <c r="AC107" i="1" a="1"/>
  <c r="AC107" i="1" s="1"/>
  <c r="AB108" i="1" a="1"/>
  <c r="AB108" i="1" s="1"/>
  <c r="AC108" i="1" a="1"/>
  <c r="AC108" i="1" s="1"/>
  <c r="AB109" i="1" a="1"/>
  <c r="AB109" i="1" s="1"/>
  <c r="AC109" i="1" a="1"/>
  <c r="AC109" i="1" s="1"/>
  <c r="AB110" i="1" a="1"/>
  <c r="AB110" i="1" s="1"/>
  <c r="AC110" i="1" a="1"/>
  <c r="AC110" i="1" s="1"/>
  <c r="AB111" i="1" a="1"/>
  <c r="AB111" i="1" s="1"/>
  <c r="AC111" i="1" a="1"/>
  <c r="AC111" i="1" s="1"/>
  <c r="AB112" i="1" a="1"/>
  <c r="AB112" i="1" s="1"/>
  <c r="AC112" i="1" a="1"/>
  <c r="AC112" i="1" s="1"/>
  <c r="AB113" i="1" a="1"/>
  <c r="AB113" i="1" s="1"/>
  <c r="AC113" i="1" a="1"/>
  <c r="AC113" i="1" s="1"/>
  <c r="AB114" i="1" a="1"/>
  <c r="AB114" i="1" s="1"/>
  <c r="AC114" i="1" a="1"/>
  <c r="AC114" i="1" s="1"/>
  <c r="AB115" i="1" a="1"/>
  <c r="AB115" i="1" s="1"/>
  <c r="AC115" i="1" a="1"/>
  <c r="AC115" i="1" s="1"/>
  <c r="AB116" i="1" a="1"/>
  <c r="AB116" i="1" s="1"/>
  <c r="AC116" i="1" a="1"/>
  <c r="AC116" i="1" s="1"/>
  <c r="AB117" i="1" a="1"/>
  <c r="AB117" i="1" s="1"/>
  <c r="AC117" i="1" a="1"/>
  <c r="AC117" i="1" s="1"/>
  <c r="AB118" i="1" a="1"/>
  <c r="AB118" i="1" s="1"/>
  <c r="AC118" i="1" a="1"/>
  <c r="AC118" i="1" s="1"/>
  <c r="AB119" i="1" a="1"/>
  <c r="AB119" i="1" s="1"/>
  <c r="AC119" i="1" a="1"/>
  <c r="AC119" i="1" s="1"/>
  <c r="AB120" i="1" a="1"/>
  <c r="AB120" i="1" s="1"/>
  <c r="AC120" i="1" a="1"/>
  <c r="AC120" i="1" s="1"/>
  <c r="AB121" i="1" a="1"/>
  <c r="AB121" i="1" s="1"/>
  <c r="AC121" i="1" a="1"/>
  <c r="AC121" i="1" s="1"/>
  <c r="AB122" i="1" a="1"/>
  <c r="AB122" i="1" s="1"/>
  <c r="AC122" i="1" a="1"/>
  <c r="AC122" i="1" s="1"/>
  <c r="AB123" i="1" a="1"/>
  <c r="AB123" i="1" s="1"/>
  <c r="AC123" i="1" a="1"/>
  <c r="AC123" i="1" s="1"/>
  <c r="AB124" i="1" a="1"/>
  <c r="AB124" i="1" s="1"/>
  <c r="AC124" i="1" a="1"/>
  <c r="AC124" i="1" s="1"/>
  <c r="AB125" i="1" a="1"/>
  <c r="AB125" i="1" s="1"/>
  <c r="AC125" i="1" a="1"/>
  <c r="AC125" i="1" s="1"/>
  <c r="AB126" i="1" a="1"/>
  <c r="AB126" i="1" s="1"/>
  <c r="AC126" i="1" a="1"/>
  <c r="AC126" i="1" s="1"/>
  <c r="AB127" i="1" a="1"/>
  <c r="AB127" i="1" s="1"/>
  <c r="AC127" i="1" a="1"/>
  <c r="AC127" i="1" s="1"/>
  <c r="AB128" i="1" a="1"/>
  <c r="AB128" i="1" s="1"/>
  <c r="AC128" i="1" a="1"/>
  <c r="AC128" i="1" s="1"/>
  <c r="AB129" i="1" a="1"/>
  <c r="AB129" i="1" s="1"/>
  <c r="AC129" i="1" a="1"/>
  <c r="AC129" i="1" s="1"/>
  <c r="AB130" i="1" a="1"/>
  <c r="AB130" i="1" s="1"/>
  <c r="AC130" i="1" a="1"/>
  <c r="AC130" i="1" s="1"/>
  <c r="AB131" i="1" a="1"/>
  <c r="AB131" i="1" s="1"/>
  <c r="AC131" i="1" a="1"/>
  <c r="AC131" i="1" s="1"/>
  <c r="AB132" i="1" a="1"/>
  <c r="AB132" i="1" s="1"/>
  <c r="AC132" i="1" a="1"/>
  <c r="AC132" i="1" s="1"/>
  <c r="AB133" i="1" a="1"/>
  <c r="AB133" i="1" s="1"/>
  <c r="AC133" i="1" a="1"/>
  <c r="AC133" i="1" s="1"/>
  <c r="AB134" i="1" a="1"/>
  <c r="AB134" i="1" s="1"/>
  <c r="AC134" i="1" a="1"/>
  <c r="AC134" i="1" s="1"/>
  <c r="AB135" i="1" a="1"/>
  <c r="AB135" i="1" s="1"/>
  <c r="AC135" i="1" a="1"/>
  <c r="AC135" i="1" s="1"/>
  <c r="AB136" i="1" a="1"/>
  <c r="AB136" i="1" s="1"/>
  <c r="AC136" i="1" a="1"/>
  <c r="AC136" i="1" s="1"/>
  <c r="AB137" i="1" a="1"/>
  <c r="AB137" i="1" s="1"/>
  <c r="AC137" i="1" a="1"/>
  <c r="AC137" i="1" s="1"/>
  <c r="AB138" i="1" a="1"/>
  <c r="AB138" i="1" s="1"/>
  <c r="AC138" i="1" a="1"/>
  <c r="AC138" i="1" s="1"/>
  <c r="AB139" i="1" a="1"/>
  <c r="AB139" i="1" s="1"/>
  <c r="AC139" i="1" a="1"/>
  <c r="AC139" i="1" s="1"/>
  <c r="AB140" i="1" a="1"/>
  <c r="AB140" i="1" s="1"/>
  <c r="AC140" i="1" a="1"/>
  <c r="AC140" i="1" s="1"/>
  <c r="AB141" i="1" a="1"/>
  <c r="AB141" i="1" s="1"/>
  <c r="AC141" i="1" a="1"/>
  <c r="AC141" i="1" s="1"/>
  <c r="AB142" i="1" a="1"/>
  <c r="AB142" i="1" s="1"/>
  <c r="AC142" i="1" a="1"/>
  <c r="AC142" i="1" s="1"/>
  <c r="AB143" i="1" a="1"/>
  <c r="AB143" i="1" s="1"/>
  <c r="AC143" i="1" a="1"/>
  <c r="AC143" i="1" s="1"/>
  <c r="AB144" i="1" a="1"/>
  <c r="AB144" i="1" s="1"/>
  <c r="AC144" i="1" a="1"/>
  <c r="AC144" i="1" s="1"/>
  <c r="AB145" i="1" a="1"/>
  <c r="AB145" i="1" s="1"/>
  <c r="AC145" i="1" a="1"/>
  <c r="AC145" i="1" s="1"/>
  <c r="AB146" i="1" a="1"/>
  <c r="AB146" i="1" s="1"/>
  <c r="AC146" i="1" a="1"/>
  <c r="AC146" i="1" s="1"/>
  <c r="AB147" i="1" a="1"/>
  <c r="AB147" i="1" s="1"/>
  <c r="AC147" i="1" a="1"/>
  <c r="AC147" i="1" s="1"/>
  <c r="AB148" i="1" a="1"/>
  <c r="AB148" i="1" s="1"/>
  <c r="AC148" i="1" a="1"/>
  <c r="AC148" i="1" s="1"/>
  <c r="AB149" i="1" a="1"/>
  <c r="AB149" i="1" s="1"/>
  <c r="AC149" i="1" a="1"/>
  <c r="AC149" i="1" s="1"/>
  <c r="AB150" i="1" a="1"/>
  <c r="AB150" i="1" s="1"/>
  <c r="AC150" i="1" a="1"/>
  <c r="AC150" i="1" s="1"/>
  <c r="AB151" i="1" a="1"/>
  <c r="AB151" i="1" s="1"/>
  <c r="AC151" i="1" a="1"/>
  <c r="AC151" i="1" s="1"/>
  <c r="AB152" i="1" a="1"/>
  <c r="AB152" i="1" s="1"/>
  <c r="AC152" i="1" a="1"/>
  <c r="AC152" i="1" s="1"/>
  <c r="AB153" i="1" a="1"/>
  <c r="AB153" i="1" s="1"/>
  <c r="AC153" i="1" a="1"/>
  <c r="AC153" i="1" s="1"/>
  <c r="AB154" i="1" a="1"/>
  <c r="AB154" i="1" s="1"/>
  <c r="AC154" i="1" a="1"/>
  <c r="AC154" i="1" s="1"/>
  <c r="AB155" i="1" a="1"/>
  <c r="AB155" i="1" s="1"/>
  <c r="AC155" i="1" a="1"/>
  <c r="AC155" i="1" s="1"/>
  <c r="AB156" i="1" a="1"/>
  <c r="AB156" i="1" s="1"/>
  <c r="AC156" i="1" a="1"/>
  <c r="AC156" i="1" s="1"/>
  <c r="AB157" i="1" a="1"/>
  <c r="AB157" i="1" s="1"/>
  <c r="AC157" i="1" a="1"/>
  <c r="AC157" i="1" s="1"/>
  <c r="AB158" i="1" a="1"/>
  <c r="AB158" i="1" s="1"/>
  <c r="AC158" i="1" a="1"/>
  <c r="AC158" i="1" s="1"/>
  <c r="AB159" i="1" a="1"/>
  <c r="AB159" i="1" s="1"/>
  <c r="AC159" i="1" a="1"/>
  <c r="AC159" i="1" s="1"/>
  <c r="AB160" i="1" a="1"/>
  <c r="AB160" i="1" s="1"/>
  <c r="AC160" i="1" a="1"/>
  <c r="AC160" i="1" s="1"/>
  <c r="AB161" i="1" a="1"/>
  <c r="AB161" i="1" s="1"/>
  <c r="AC161" i="1" a="1"/>
  <c r="AC161" i="1" s="1"/>
  <c r="AB162" i="1" a="1"/>
  <c r="AB162" i="1" s="1"/>
  <c r="AC162" i="1" a="1"/>
  <c r="AC162" i="1" s="1"/>
  <c r="AB163" i="1" a="1"/>
  <c r="AB163" i="1" s="1"/>
  <c r="AC163" i="1" a="1"/>
  <c r="AC163" i="1" s="1"/>
  <c r="AB164" i="1" a="1"/>
  <c r="AB164" i="1" s="1"/>
  <c r="AC164" i="1" a="1"/>
  <c r="AC164" i="1" s="1"/>
  <c r="AB165" i="1" a="1"/>
  <c r="AB165" i="1" s="1"/>
  <c r="AC165" i="1" a="1"/>
  <c r="AC165" i="1" s="1"/>
  <c r="AB166" i="1" a="1"/>
  <c r="AB166" i="1" s="1"/>
  <c r="AC166" i="1" a="1"/>
  <c r="AC166" i="1" s="1"/>
  <c r="AB167" i="1" a="1"/>
  <c r="AB167" i="1" s="1"/>
  <c r="AC167" i="1" a="1"/>
  <c r="AC167" i="1" s="1"/>
  <c r="AB168" i="1" a="1"/>
  <c r="AB168" i="1" s="1"/>
  <c r="AC168" i="1" a="1"/>
  <c r="AC168" i="1" s="1"/>
  <c r="AB169" i="1" a="1"/>
  <c r="AB169" i="1" s="1"/>
  <c r="AC169" i="1" a="1"/>
  <c r="AC169" i="1" s="1"/>
  <c r="AB170" i="1" a="1"/>
  <c r="AB170" i="1" s="1"/>
  <c r="AC170" i="1" a="1"/>
  <c r="AC170" i="1" s="1"/>
  <c r="AB171" i="1" a="1"/>
  <c r="AB171" i="1" s="1"/>
  <c r="AC171" i="1" a="1"/>
  <c r="AC171" i="1" s="1"/>
  <c r="AB172" i="1" a="1"/>
  <c r="AB172" i="1" s="1"/>
  <c r="AC172" i="1" a="1"/>
  <c r="AC172" i="1" s="1"/>
  <c r="AB173" i="1" a="1"/>
  <c r="AB173" i="1" s="1"/>
  <c r="AC173" i="1" a="1"/>
  <c r="AC173" i="1" s="1"/>
  <c r="AB174" i="1" a="1"/>
  <c r="AB174" i="1" s="1"/>
  <c r="AC174" i="1" a="1"/>
  <c r="AC174" i="1" s="1"/>
  <c r="AB175" i="1" a="1"/>
  <c r="AB175" i="1" s="1"/>
  <c r="AC175" i="1" a="1"/>
  <c r="AC175" i="1" s="1"/>
  <c r="AB176" i="1" a="1"/>
  <c r="AB176" i="1" s="1"/>
  <c r="AC176" i="1" a="1"/>
  <c r="AC176" i="1" s="1"/>
  <c r="AB177" i="1" a="1"/>
  <c r="AB177" i="1" s="1"/>
  <c r="AC177" i="1" a="1"/>
  <c r="AC177" i="1" s="1"/>
  <c r="AB178" i="1" a="1"/>
  <c r="AB178" i="1" s="1"/>
  <c r="AC178" i="1" a="1"/>
  <c r="AC178" i="1" s="1"/>
  <c r="AB179" i="1" a="1"/>
  <c r="AB179" i="1" s="1"/>
  <c r="AC179" i="1" a="1"/>
  <c r="AC179" i="1" s="1"/>
  <c r="AB180" i="1" a="1"/>
  <c r="AB180" i="1" s="1"/>
  <c r="AC180" i="1" a="1"/>
  <c r="AC180" i="1" s="1"/>
  <c r="AB181" i="1" a="1"/>
  <c r="AB181" i="1" s="1"/>
  <c r="AC181" i="1" a="1"/>
  <c r="AC181" i="1" s="1"/>
  <c r="AB182" i="1" a="1"/>
  <c r="AB182" i="1" s="1"/>
  <c r="AC182" i="1" a="1"/>
  <c r="AC182" i="1" s="1"/>
  <c r="AB183" i="1" a="1"/>
  <c r="AB183" i="1" s="1"/>
  <c r="AC183" i="1" a="1"/>
  <c r="AC183" i="1" s="1"/>
  <c r="AB184" i="1" a="1"/>
  <c r="AB184" i="1" s="1"/>
  <c r="AC184" i="1" a="1"/>
  <c r="AC184" i="1" s="1"/>
  <c r="AB185" i="1" a="1"/>
  <c r="AB185" i="1" s="1"/>
  <c r="AC185" i="1" a="1"/>
  <c r="AC185" i="1" s="1"/>
  <c r="AB186" i="1" a="1"/>
  <c r="AB186" i="1" s="1"/>
  <c r="AC186" i="1" a="1"/>
  <c r="AC186" i="1" s="1"/>
  <c r="AB187" i="1" a="1"/>
  <c r="AB187" i="1" s="1"/>
  <c r="AC187" i="1" a="1"/>
  <c r="AC187" i="1" s="1"/>
  <c r="AB188" i="1" a="1"/>
  <c r="AB188" i="1" s="1"/>
  <c r="AC188" i="1" a="1"/>
  <c r="AC188" i="1" s="1"/>
  <c r="AB189" i="1" a="1"/>
  <c r="AB189" i="1" s="1"/>
  <c r="AC189" i="1" a="1"/>
  <c r="AC189" i="1" s="1"/>
  <c r="AB190" i="1" a="1"/>
  <c r="AB190" i="1" s="1"/>
  <c r="AC190" i="1" a="1"/>
  <c r="AC190" i="1" s="1"/>
  <c r="AB191" i="1" a="1"/>
  <c r="AB191" i="1" s="1"/>
  <c r="AC191" i="1" a="1"/>
  <c r="AC191" i="1" s="1"/>
  <c r="AB192" i="1" a="1"/>
  <c r="AB192" i="1" s="1"/>
  <c r="AC192" i="1" a="1"/>
  <c r="AC192" i="1" s="1"/>
  <c r="AB193" i="1" a="1"/>
  <c r="AB193" i="1" s="1"/>
  <c r="AC193" i="1" a="1"/>
  <c r="AC193" i="1" s="1"/>
  <c r="AB194" i="1" a="1"/>
  <c r="AB194" i="1" s="1"/>
  <c r="AC194" i="1" a="1"/>
  <c r="AC194" i="1" s="1"/>
  <c r="AB195" i="1" a="1"/>
  <c r="AB195" i="1" s="1"/>
  <c r="AC195" i="1" a="1"/>
  <c r="AC195" i="1" s="1"/>
  <c r="AB196" i="1" a="1"/>
  <c r="AB196" i="1" s="1"/>
  <c r="AC196" i="1" a="1"/>
  <c r="AC196" i="1" s="1"/>
  <c r="AB197" i="1" a="1"/>
  <c r="AB197" i="1" s="1"/>
  <c r="AC197" i="1" a="1"/>
  <c r="AC197" i="1" s="1"/>
  <c r="AB198" i="1" a="1"/>
  <c r="AB198" i="1" s="1"/>
  <c r="AC198" i="1" a="1"/>
  <c r="AC198" i="1" s="1"/>
  <c r="AB199" i="1" a="1"/>
  <c r="AB199" i="1" s="1"/>
  <c r="AC199" i="1" a="1"/>
  <c r="AC199" i="1" s="1"/>
  <c r="AB200" i="1" a="1"/>
  <c r="AB200" i="1" s="1"/>
  <c r="AC200" i="1" a="1"/>
  <c r="AC200" i="1" s="1"/>
  <c r="AB201" i="1" a="1"/>
  <c r="AB201" i="1" s="1"/>
  <c r="AC201" i="1" a="1"/>
  <c r="AC201" i="1" s="1"/>
  <c r="AB202" i="1" a="1"/>
  <c r="AB202" i="1" s="1"/>
  <c r="AC202" i="1" a="1"/>
  <c r="AC202" i="1" s="1"/>
  <c r="AB203" i="1" a="1"/>
  <c r="AB203" i="1" s="1"/>
  <c r="AC203" i="1" a="1"/>
  <c r="AC203" i="1" s="1"/>
  <c r="AB204" i="1" a="1"/>
  <c r="AB204" i="1" s="1"/>
  <c r="AC204" i="1" a="1"/>
  <c r="AC204" i="1" s="1"/>
  <c r="AB205" i="1" a="1"/>
  <c r="AB205" i="1" s="1"/>
  <c r="AC205" i="1" a="1"/>
  <c r="AC205" i="1" s="1"/>
  <c r="AB206" i="1" a="1"/>
  <c r="AB206" i="1" s="1"/>
  <c r="AC206" i="1" a="1"/>
  <c r="AC206" i="1" s="1"/>
  <c r="AB207" i="1" a="1"/>
  <c r="AB207" i="1" s="1"/>
  <c r="AC207" i="1" a="1"/>
  <c r="AC207" i="1" s="1"/>
  <c r="AB208" i="1" a="1"/>
  <c r="AB208" i="1" s="1"/>
  <c r="AC208" i="1" a="1"/>
  <c r="AC208" i="1" s="1"/>
  <c r="AB209" i="1" a="1"/>
  <c r="AB209" i="1" s="1"/>
  <c r="AC209" i="1" a="1"/>
  <c r="AC209" i="1" s="1"/>
  <c r="AB210" i="1" a="1"/>
  <c r="AB210" i="1" s="1"/>
  <c r="AC210" i="1" a="1"/>
  <c r="AC210" i="1" s="1"/>
  <c r="AB211" i="1" a="1"/>
  <c r="AB211" i="1" s="1"/>
  <c r="AC211" i="1" a="1"/>
  <c r="AC211" i="1" s="1"/>
  <c r="AB212" i="1" a="1"/>
  <c r="AB212" i="1" s="1"/>
  <c r="AC212" i="1" a="1"/>
  <c r="AC212" i="1" s="1"/>
  <c r="AB213" i="1" a="1"/>
  <c r="AB213" i="1" s="1"/>
  <c r="AC213" i="1" a="1"/>
  <c r="AC213" i="1" s="1"/>
  <c r="AB214" i="1" a="1"/>
  <c r="AB214" i="1" s="1"/>
  <c r="AC214" i="1" a="1"/>
  <c r="AC214" i="1" s="1"/>
  <c r="AB215" i="1" a="1"/>
  <c r="AB215" i="1" s="1"/>
  <c r="AC215" i="1" a="1"/>
  <c r="AC215" i="1" s="1"/>
  <c r="AB216" i="1" a="1"/>
  <c r="AB216" i="1" s="1"/>
  <c r="AC216" i="1" a="1"/>
  <c r="AC216" i="1" s="1"/>
  <c r="AB217" i="1" a="1"/>
  <c r="AB217" i="1" s="1"/>
  <c r="AC217" i="1" a="1"/>
  <c r="AC217" i="1" s="1"/>
  <c r="AB218" i="1" a="1"/>
  <c r="AB218" i="1" s="1"/>
  <c r="AC218" i="1" a="1"/>
  <c r="AC218" i="1" s="1"/>
  <c r="AB219" i="1" a="1"/>
  <c r="AB219" i="1" s="1"/>
  <c r="AC219" i="1" a="1"/>
  <c r="AC219" i="1" s="1"/>
  <c r="AB220" i="1" a="1"/>
  <c r="AB220" i="1" s="1"/>
  <c r="AC220" i="1" a="1"/>
  <c r="AC220" i="1" s="1"/>
  <c r="AB221" i="1" a="1"/>
  <c r="AB221" i="1" s="1"/>
  <c r="AC221" i="1" a="1"/>
  <c r="AC221" i="1" s="1"/>
  <c r="AB222" i="1" a="1"/>
  <c r="AB222" i="1" s="1"/>
  <c r="AC222" i="1" a="1"/>
  <c r="AC222" i="1" s="1"/>
  <c r="AB223" i="1" a="1"/>
  <c r="AB223" i="1" s="1"/>
  <c r="AC223" i="1" a="1"/>
  <c r="AC223" i="1" s="1"/>
  <c r="AB224" i="1" a="1"/>
  <c r="AB224" i="1" s="1"/>
  <c r="AC224" i="1" a="1"/>
  <c r="AC224" i="1" s="1"/>
  <c r="AB225" i="1" a="1"/>
  <c r="AB225" i="1" s="1"/>
  <c r="AC225" i="1" a="1"/>
  <c r="AC225" i="1" s="1"/>
  <c r="AB226" i="1" a="1"/>
  <c r="AB226" i="1" s="1"/>
  <c r="AC226" i="1" a="1"/>
  <c r="AC226" i="1" s="1"/>
  <c r="AB227" i="1" a="1"/>
  <c r="AB227" i="1" s="1"/>
  <c r="AC227" i="1" a="1"/>
  <c r="AC227" i="1" s="1"/>
  <c r="AB228" i="1" a="1"/>
  <c r="AB228" i="1" s="1"/>
  <c r="AC228" i="1" a="1"/>
  <c r="AC228" i="1" s="1"/>
  <c r="AB229" i="1" a="1"/>
  <c r="AB229" i="1" s="1"/>
  <c r="AC229" i="1" a="1"/>
  <c r="AC229" i="1" s="1"/>
  <c r="AB230" i="1" a="1"/>
  <c r="AB230" i="1" s="1"/>
  <c r="AC230" i="1" a="1"/>
  <c r="AC230" i="1" s="1"/>
  <c r="AB231" i="1" a="1"/>
  <c r="AB231" i="1" s="1"/>
  <c r="AC231" i="1" a="1"/>
  <c r="AC231" i="1" s="1"/>
  <c r="AB232" i="1" a="1"/>
  <c r="AB232" i="1" s="1"/>
  <c r="AC232" i="1" a="1"/>
  <c r="AC232" i="1" s="1"/>
  <c r="AB233" i="1" a="1"/>
  <c r="AB233" i="1" s="1"/>
  <c r="AC233" i="1" a="1"/>
  <c r="AC233" i="1" s="1"/>
  <c r="AB234" i="1" a="1"/>
  <c r="AB234" i="1" s="1"/>
  <c r="AC234" i="1" a="1"/>
  <c r="AC234" i="1" s="1"/>
  <c r="AB235" i="1" a="1"/>
  <c r="AB235" i="1" s="1"/>
  <c r="AC235" i="1" a="1"/>
  <c r="AC235" i="1" s="1"/>
  <c r="AB236" i="1" a="1"/>
  <c r="AB236" i="1" s="1"/>
  <c r="AC236" i="1" a="1"/>
  <c r="AC236" i="1" s="1"/>
  <c r="AB237" i="1" a="1"/>
  <c r="AB237" i="1" s="1"/>
  <c r="AC237" i="1" a="1"/>
  <c r="AC237" i="1" s="1"/>
  <c r="AB238" i="1" a="1"/>
  <c r="AB238" i="1" s="1"/>
  <c r="AC238" i="1" a="1"/>
  <c r="AC238" i="1" s="1"/>
  <c r="AB239" i="1" a="1"/>
  <c r="AB239" i="1" s="1"/>
  <c r="AC239" i="1" a="1"/>
  <c r="AC239" i="1" s="1"/>
  <c r="AB240" i="1" a="1"/>
  <c r="AB240" i="1" s="1"/>
  <c r="AC240" i="1" a="1"/>
  <c r="AC240" i="1" s="1"/>
  <c r="AB241" i="1" a="1"/>
  <c r="AB241" i="1" s="1"/>
  <c r="AC241" i="1" a="1"/>
  <c r="AC241" i="1" s="1"/>
  <c r="AB242" i="1" a="1"/>
  <c r="AB242" i="1" s="1"/>
  <c r="AC242" i="1" a="1"/>
  <c r="AC242" i="1" s="1"/>
  <c r="AB243" i="1" a="1"/>
  <c r="AB243" i="1" s="1"/>
  <c r="AC243" i="1" a="1"/>
  <c r="AC243" i="1" s="1"/>
  <c r="AB244" i="1" a="1"/>
  <c r="AB244" i="1" s="1"/>
  <c r="AC244" i="1" a="1"/>
  <c r="AC244" i="1" s="1"/>
  <c r="AB245" i="1" a="1"/>
  <c r="AB245" i="1" s="1"/>
  <c r="AC245" i="1" a="1"/>
  <c r="AC245" i="1" s="1"/>
  <c r="AB246" i="1" a="1"/>
  <c r="AB246" i="1" s="1"/>
  <c r="AC246" i="1" a="1"/>
  <c r="AC246" i="1" s="1"/>
  <c r="AB247" i="1" a="1"/>
  <c r="AB247" i="1" s="1"/>
  <c r="AC247" i="1" a="1"/>
  <c r="AC247" i="1" s="1"/>
  <c r="AB248" i="1" a="1"/>
  <c r="AB248" i="1" s="1"/>
  <c r="AC248" i="1" a="1"/>
  <c r="AC248" i="1" s="1"/>
  <c r="AB249" i="1" a="1"/>
  <c r="AB249" i="1" s="1"/>
  <c r="AC249" i="1" a="1"/>
  <c r="AC249" i="1" s="1"/>
  <c r="AB250" i="1" a="1"/>
  <c r="AB250" i="1" s="1"/>
  <c r="AC250" i="1" a="1"/>
  <c r="AC250" i="1" s="1"/>
  <c r="AB251" i="1" a="1"/>
  <c r="AB251" i="1" s="1"/>
  <c r="AC251" i="1" a="1"/>
  <c r="AC251" i="1" s="1"/>
  <c r="AB252" i="1" a="1"/>
  <c r="AB252" i="1" s="1"/>
  <c r="AC252" i="1" a="1"/>
  <c r="AC252" i="1" s="1"/>
  <c r="AB253" i="1" a="1"/>
  <c r="AB253" i="1" s="1"/>
  <c r="AC253" i="1" a="1"/>
  <c r="AC253" i="1" s="1"/>
  <c r="AB254" i="1" a="1"/>
  <c r="AB254" i="1" s="1"/>
  <c r="AC254" i="1" a="1"/>
  <c r="AC254" i="1" s="1"/>
  <c r="AB255" i="1" a="1"/>
  <c r="AB255" i="1" s="1"/>
  <c r="AC255" i="1" a="1"/>
  <c r="AC255" i="1" s="1"/>
  <c r="AB256" i="1" a="1"/>
  <c r="AB256" i="1" s="1"/>
  <c r="AC256" i="1" a="1"/>
  <c r="AC256" i="1" s="1"/>
  <c r="AB257" i="1" a="1"/>
  <c r="AB257" i="1" s="1"/>
  <c r="AC257" i="1" a="1"/>
  <c r="AC257" i="1" s="1"/>
  <c r="AB258" i="1" a="1"/>
  <c r="AB258" i="1" s="1"/>
  <c r="AC258" i="1" a="1"/>
  <c r="AC258" i="1" s="1"/>
  <c r="AB260" i="1" a="1"/>
  <c r="AB260" i="1" s="1"/>
  <c r="AC260" i="1" a="1"/>
  <c r="AC260" i="1" s="1"/>
  <c r="AB3" i="1" a="1"/>
  <c r="AB3" i="1" s="1"/>
  <c r="AC3" i="1" a="1"/>
  <c r="AC3" i="1" s="1"/>
  <c r="AB4" i="1" a="1"/>
  <c r="AB4" i="1" s="1"/>
  <c r="AC4" i="1" a="1"/>
  <c r="AC4" i="1" s="1"/>
  <c r="AB5" i="1" a="1"/>
  <c r="AB5" i="1" s="1"/>
  <c r="AC5" i="1" a="1"/>
  <c r="AC5" i="1" s="1"/>
  <c r="AC2" i="1" a="1"/>
  <c r="AC2" i="1" s="1"/>
  <c r="AB2" i="1" a="1"/>
  <c r="AB2" i="1" s="1"/>
  <c r="AE3" i="6" l="1"/>
  <c r="AD3" i="6"/>
  <c r="AE15" i="6"/>
  <c r="AD15" i="6"/>
  <c r="AE27" i="6"/>
  <c r="AD27" i="6"/>
  <c r="AE35" i="6"/>
  <c r="AD35" i="6"/>
  <c r="AE39" i="6"/>
  <c r="AD39" i="6"/>
  <c r="AE43" i="6"/>
  <c r="AD43" i="6"/>
  <c r="AG43" i="6" s="1"/>
  <c r="AE2" i="6"/>
  <c r="AD2" i="6"/>
  <c r="AE6" i="6"/>
  <c r="AD6" i="6"/>
  <c r="AE10" i="6"/>
  <c r="AD10" i="6"/>
  <c r="AE14" i="6"/>
  <c r="AD14" i="6"/>
  <c r="AE18" i="6"/>
  <c r="AD18" i="6"/>
  <c r="AE22" i="6"/>
  <c r="AD22" i="6"/>
  <c r="AE26" i="6"/>
  <c r="AD26" i="6"/>
  <c r="AE30" i="6"/>
  <c r="AD30" i="6"/>
  <c r="AE34" i="6"/>
  <c r="AD34" i="6"/>
  <c r="AE38" i="6"/>
  <c r="AD38" i="6"/>
  <c r="AE42" i="6"/>
  <c r="AD42" i="6"/>
  <c r="AE46" i="6"/>
  <c r="AD46" i="6"/>
  <c r="AD125" i="6"/>
  <c r="AE125" i="6"/>
  <c r="AD127" i="6"/>
  <c r="AE127" i="6"/>
  <c r="AD129" i="6"/>
  <c r="AE129" i="6"/>
  <c r="AD131" i="6"/>
  <c r="AE131" i="6"/>
  <c r="AD133" i="6"/>
  <c r="AE133" i="6"/>
  <c r="AD135" i="6"/>
  <c r="AE135" i="6"/>
  <c r="AD137" i="6"/>
  <c r="AE137" i="6"/>
  <c r="AD139" i="6"/>
  <c r="AE139" i="6"/>
  <c r="AD141" i="6"/>
  <c r="AG141" i="6" s="1"/>
  <c r="AE141" i="6"/>
  <c r="AE7" i="6"/>
  <c r="AD7" i="6"/>
  <c r="AE11" i="6"/>
  <c r="AD11" i="6"/>
  <c r="AE23" i="6"/>
  <c r="AD23" i="6"/>
  <c r="AE47" i="6"/>
  <c r="AD47" i="6"/>
  <c r="AE5" i="6"/>
  <c r="AD5" i="6"/>
  <c r="AG5" i="6" s="1"/>
  <c r="AE9" i="6"/>
  <c r="AD9" i="6"/>
  <c r="AG9" i="6" s="1"/>
  <c r="AE13" i="6"/>
  <c r="AD13" i="6"/>
  <c r="AG13" i="6" s="1"/>
  <c r="AE17" i="6"/>
  <c r="AD17" i="6"/>
  <c r="AE21" i="6"/>
  <c r="AD21" i="6"/>
  <c r="AG21" i="6" s="1"/>
  <c r="AE25" i="6"/>
  <c r="AD25" i="6"/>
  <c r="AG25" i="6" s="1"/>
  <c r="AE29" i="6"/>
  <c r="AD29" i="6"/>
  <c r="AE33" i="6"/>
  <c r="AD33" i="6"/>
  <c r="AE37" i="6"/>
  <c r="AD37" i="6"/>
  <c r="AG37" i="6" s="1"/>
  <c r="AE41" i="6"/>
  <c r="AD41" i="6"/>
  <c r="AE45" i="6"/>
  <c r="AD45" i="6"/>
  <c r="AG45" i="6" s="1"/>
  <c r="AE49" i="6"/>
  <c r="AD49" i="6"/>
  <c r="AE123" i="6"/>
  <c r="AE124" i="6"/>
  <c r="AE19" i="6"/>
  <c r="AD19" i="6"/>
  <c r="AE31" i="6"/>
  <c r="AD31" i="6"/>
  <c r="AE4" i="6"/>
  <c r="AD4" i="6"/>
  <c r="AE8" i="6"/>
  <c r="AD8" i="6"/>
  <c r="AG8" i="6" s="1"/>
  <c r="AE12" i="6"/>
  <c r="AD12" i="6"/>
  <c r="AE16" i="6"/>
  <c r="AD16" i="6"/>
  <c r="AG16" i="6" s="1"/>
  <c r="AE20" i="6"/>
  <c r="AD20" i="6"/>
  <c r="AE24" i="6"/>
  <c r="AD24" i="6"/>
  <c r="AG24" i="6" s="1"/>
  <c r="AE28" i="6"/>
  <c r="AD28" i="6"/>
  <c r="AE32" i="6"/>
  <c r="AD32" i="6"/>
  <c r="AG32" i="6" s="1"/>
  <c r="AE36" i="6"/>
  <c r="AD36" i="6"/>
  <c r="AE40" i="6"/>
  <c r="AD40" i="6"/>
  <c r="AG40" i="6" s="1"/>
  <c r="AE44" i="6"/>
  <c r="AD44" i="6"/>
  <c r="AE48" i="6"/>
  <c r="AD48" i="6"/>
  <c r="AG48" i="6" s="1"/>
  <c r="AE126" i="6"/>
  <c r="AD126" i="6"/>
  <c r="AE128" i="6"/>
  <c r="AD128" i="6"/>
  <c r="AG128" i="6" s="1"/>
  <c r="AE130" i="6"/>
  <c r="AD130" i="6"/>
  <c r="AE132" i="6"/>
  <c r="AD132" i="6"/>
  <c r="AG132" i="6" s="1"/>
  <c r="AE134" i="6"/>
  <c r="AD134" i="6"/>
  <c r="AE136" i="6"/>
  <c r="AD136" i="6"/>
  <c r="AG136" i="6" s="1"/>
  <c r="AE138" i="6"/>
  <c r="AD138" i="6"/>
  <c r="AE140" i="6"/>
  <c r="AD140" i="6"/>
  <c r="AG140" i="6" s="1"/>
  <c r="AE176" i="6"/>
  <c r="AD176" i="6"/>
  <c r="AE208" i="6"/>
  <c r="AD208" i="6"/>
  <c r="AE224" i="6"/>
  <c r="AD224" i="6"/>
  <c r="AD228" i="6"/>
  <c r="AE228" i="6"/>
  <c r="AE227" i="6"/>
  <c r="AE237" i="6"/>
  <c r="AD237" i="6"/>
  <c r="AD246" i="6"/>
  <c r="AE246" i="6"/>
  <c r="AD260" i="6"/>
  <c r="AE260" i="6"/>
  <c r="AE259" i="6"/>
  <c r="AE269" i="6"/>
  <c r="AD269" i="6"/>
  <c r="AD294" i="6"/>
  <c r="AE294" i="6"/>
  <c r="AE309" i="6"/>
  <c r="AD309" i="6"/>
  <c r="AE320" i="6"/>
  <c r="AD320" i="6"/>
  <c r="AD448" i="6"/>
  <c r="AG448" i="6" s="1"/>
  <c r="AE448" i="6"/>
  <c r="AE447" i="6"/>
  <c r="AD50" i="6"/>
  <c r="AD51" i="6"/>
  <c r="AD52" i="6"/>
  <c r="AD53" i="6"/>
  <c r="AG53" i="6" s="1"/>
  <c r="AD54" i="6"/>
  <c r="AD55" i="6"/>
  <c r="AD56" i="6"/>
  <c r="AD57" i="6"/>
  <c r="AG57" i="6" s="1"/>
  <c r="AD58" i="6"/>
  <c r="AD59" i="6"/>
  <c r="AD60" i="6"/>
  <c r="AD61" i="6"/>
  <c r="AG61" i="6" s="1"/>
  <c r="AD62" i="6"/>
  <c r="AD63" i="6"/>
  <c r="AD64" i="6"/>
  <c r="AD65" i="6"/>
  <c r="AG65" i="6" s="1"/>
  <c r="AD66" i="6"/>
  <c r="AD67" i="6"/>
  <c r="AD68" i="6"/>
  <c r="AD69" i="6"/>
  <c r="AG69" i="6" s="1"/>
  <c r="AD70" i="6"/>
  <c r="AD71" i="6"/>
  <c r="AD72" i="6"/>
  <c r="AD73" i="6"/>
  <c r="AG73" i="6" s="1"/>
  <c r="AD74" i="6"/>
  <c r="AD75" i="6"/>
  <c r="AD76" i="6"/>
  <c r="AD77" i="6"/>
  <c r="AG77" i="6" s="1"/>
  <c r="AD78" i="6"/>
  <c r="AD79" i="6"/>
  <c r="AD80" i="6"/>
  <c r="AD81" i="6"/>
  <c r="AG81" i="6" s="1"/>
  <c r="AD82" i="6"/>
  <c r="AD83" i="6"/>
  <c r="AD84" i="6"/>
  <c r="AD85" i="6"/>
  <c r="AG85" i="6" s="1"/>
  <c r="AD86" i="6"/>
  <c r="AD87" i="6"/>
  <c r="AD88" i="6"/>
  <c r="AD89" i="6"/>
  <c r="AG89" i="6" s="1"/>
  <c r="AD90" i="6"/>
  <c r="AD91" i="6"/>
  <c r="AD92" i="6"/>
  <c r="AD93" i="6"/>
  <c r="AG93" i="6" s="1"/>
  <c r="AD94" i="6"/>
  <c r="AD95" i="6"/>
  <c r="AD96" i="6"/>
  <c r="AD97" i="6"/>
  <c r="AG97" i="6" s="1"/>
  <c r="AD98" i="6"/>
  <c r="AD99" i="6"/>
  <c r="AD100" i="6"/>
  <c r="AD101" i="6"/>
  <c r="AG101" i="6" s="1"/>
  <c r="AD102" i="6"/>
  <c r="AD103" i="6"/>
  <c r="AD104" i="6"/>
  <c r="AD105" i="6"/>
  <c r="AG105" i="6" s="1"/>
  <c r="AD106" i="6"/>
  <c r="AD107" i="6"/>
  <c r="AD108" i="6"/>
  <c r="AD109" i="6"/>
  <c r="AG109" i="6" s="1"/>
  <c r="AD110" i="6"/>
  <c r="AD111" i="6"/>
  <c r="AD112" i="6"/>
  <c r="AD113" i="6"/>
  <c r="AG113" i="6" s="1"/>
  <c r="AD114" i="6"/>
  <c r="AD115" i="6"/>
  <c r="AD116" i="6"/>
  <c r="AD117" i="6"/>
  <c r="AG117" i="6" s="1"/>
  <c r="AD118" i="6"/>
  <c r="AD119" i="6"/>
  <c r="AD120" i="6"/>
  <c r="AD121" i="6"/>
  <c r="AG121" i="6" s="1"/>
  <c r="AD122" i="6"/>
  <c r="AD123" i="6"/>
  <c r="AG123" i="6" s="1"/>
  <c r="AD124" i="6"/>
  <c r="AG124" i="6" s="1"/>
  <c r="AF147" i="6"/>
  <c r="AF148" i="6"/>
  <c r="AE174" i="6"/>
  <c r="AD174" i="6"/>
  <c r="AG174" i="6" s="1"/>
  <c r="AG175" i="6"/>
  <c r="AF179" i="6"/>
  <c r="AF180" i="6"/>
  <c r="AE182" i="6"/>
  <c r="AD182" i="6"/>
  <c r="AF187" i="6"/>
  <c r="AF188" i="6"/>
  <c r="AE190" i="6"/>
  <c r="AD190" i="6"/>
  <c r="AF195" i="6"/>
  <c r="AF196" i="6"/>
  <c r="AE198" i="6"/>
  <c r="AD198" i="6"/>
  <c r="AF203" i="6"/>
  <c r="AF204" i="6"/>
  <c r="AE206" i="6"/>
  <c r="AD206" i="6"/>
  <c r="AG206" i="6" s="1"/>
  <c r="AG207" i="6"/>
  <c r="AF211" i="6"/>
  <c r="AF212" i="6"/>
  <c r="AE214" i="6"/>
  <c r="AD214" i="6"/>
  <c r="AF219" i="6"/>
  <c r="AF220" i="6"/>
  <c r="AE222" i="6"/>
  <c r="AD222" i="6"/>
  <c r="AG222" i="6" s="1"/>
  <c r="AG223" i="6"/>
  <c r="AD227" i="6"/>
  <c r="AD234" i="6"/>
  <c r="AG234" i="6" s="1"/>
  <c r="AE234" i="6"/>
  <c r="AD243" i="6"/>
  <c r="AG243" i="6" s="1"/>
  <c r="AD250" i="6"/>
  <c r="AE250" i="6"/>
  <c r="AD259" i="6"/>
  <c r="AD266" i="6"/>
  <c r="AE266" i="6"/>
  <c r="AD275" i="6"/>
  <c r="AD282" i="6"/>
  <c r="AE282" i="6"/>
  <c r="AD291" i="6"/>
  <c r="AD298" i="6"/>
  <c r="AG298" i="6" s="1"/>
  <c r="AE298" i="6"/>
  <c r="AE303" i="6"/>
  <c r="AD303" i="6"/>
  <c r="AE311" i="6"/>
  <c r="AD311" i="6"/>
  <c r="AE319" i="6"/>
  <c r="AD319" i="6"/>
  <c r="AG319" i="6" s="1"/>
  <c r="AE192" i="6"/>
  <c r="AD192" i="6"/>
  <c r="AG201" i="6"/>
  <c r="AD230" i="6"/>
  <c r="AE230" i="6"/>
  <c r="AG233" i="6"/>
  <c r="AD244" i="6"/>
  <c r="AE244" i="6"/>
  <c r="AE243" i="6"/>
  <c r="AE253" i="6"/>
  <c r="AD253" i="6"/>
  <c r="AD278" i="6"/>
  <c r="AE278" i="6"/>
  <c r="AG281" i="6"/>
  <c r="AD292" i="6"/>
  <c r="AE292" i="6"/>
  <c r="AE291" i="6"/>
  <c r="AE301" i="6"/>
  <c r="AD301" i="6"/>
  <c r="AD409" i="6"/>
  <c r="AE408" i="6"/>
  <c r="AE409" i="6"/>
  <c r="AE407" i="6"/>
  <c r="AE478" i="6"/>
  <c r="AD478" i="6"/>
  <c r="AG478" i="6" s="1"/>
  <c r="AE149" i="6"/>
  <c r="AD149" i="6"/>
  <c r="AE150" i="6"/>
  <c r="AD150" i="6"/>
  <c r="AE151" i="6"/>
  <c r="AD151" i="6"/>
  <c r="AE152" i="6"/>
  <c r="AD152" i="6"/>
  <c r="AE153" i="6"/>
  <c r="AD153" i="6"/>
  <c r="AE154" i="6"/>
  <c r="AD154" i="6"/>
  <c r="AE155" i="6"/>
  <c r="AD155" i="6"/>
  <c r="AE156" i="6"/>
  <c r="AD156" i="6"/>
  <c r="AE157" i="6"/>
  <c r="AD157" i="6"/>
  <c r="AE158" i="6"/>
  <c r="AD158" i="6"/>
  <c r="AE159" i="6"/>
  <c r="AD159" i="6"/>
  <c r="AE160" i="6"/>
  <c r="AD160" i="6"/>
  <c r="AE161" i="6"/>
  <c r="AD161" i="6"/>
  <c r="AE162" i="6"/>
  <c r="AD162" i="6"/>
  <c r="AE163" i="6"/>
  <c r="AD163" i="6"/>
  <c r="AE164" i="6"/>
  <c r="AD164" i="6"/>
  <c r="AE165" i="6"/>
  <c r="AD165" i="6"/>
  <c r="AE166" i="6"/>
  <c r="AD166" i="6"/>
  <c r="AE167" i="6"/>
  <c r="AD167" i="6"/>
  <c r="AE168" i="6"/>
  <c r="AD168" i="6"/>
  <c r="AE169" i="6"/>
  <c r="AD169" i="6"/>
  <c r="AE170" i="6"/>
  <c r="AD170" i="6"/>
  <c r="AE171" i="6"/>
  <c r="AD171" i="6"/>
  <c r="AE172" i="6"/>
  <c r="AD172" i="6"/>
  <c r="AG172" i="6" s="1"/>
  <c r="AE173" i="6"/>
  <c r="AD173" i="6"/>
  <c r="AG173" i="6" s="1"/>
  <c r="AE180" i="6"/>
  <c r="AD180" i="6"/>
  <c r="AG180" i="6" s="1"/>
  <c r="AD181" i="6"/>
  <c r="AE188" i="6"/>
  <c r="AD188" i="6"/>
  <c r="AD189" i="6"/>
  <c r="AG189" i="6" s="1"/>
  <c r="AE196" i="6"/>
  <c r="AD196" i="6"/>
  <c r="AG196" i="6" s="1"/>
  <c r="AD197" i="6"/>
  <c r="AE204" i="6"/>
  <c r="AD204" i="6"/>
  <c r="AD205" i="6"/>
  <c r="AG205" i="6" s="1"/>
  <c r="AE212" i="6"/>
  <c r="AD212" i="6"/>
  <c r="AG212" i="6" s="1"/>
  <c r="AD213" i="6"/>
  <c r="AE220" i="6"/>
  <c r="AD220" i="6"/>
  <c r="AD221" i="6"/>
  <c r="AG221" i="6" s="1"/>
  <c r="AE229" i="6"/>
  <c r="AD229" i="6"/>
  <c r="AF234" i="6"/>
  <c r="AD236" i="6"/>
  <c r="AE236" i="6"/>
  <c r="AE235" i="6"/>
  <c r="AD238" i="6"/>
  <c r="AG238" i="6" s="1"/>
  <c r="AE238" i="6"/>
  <c r="AF240" i="6"/>
  <c r="AE245" i="6"/>
  <c r="AD245" i="6"/>
  <c r="AF250" i="6"/>
  <c r="AD252" i="6"/>
  <c r="AE252" i="6"/>
  <c r="AE251" i="6"/>
  <c r="AD254" i="6"/>
  <c r="AE254" i="6"/>
  <c r="AF256" i="6"/>
  <c r="AE261" i="6"/>
  <c r="AD261" i="6"/>
  <c r="AF266" i="6"/>
  <c r="AD268" i="6"/>
  <c r="AE268" i="6"/>
  <c r="AE267" i="6"/>
  <c r="AD270" i="6"/>
  <c r="AG270" i="6" s="1"/>
  <c r="AE270" i="6"/>
  <c r="AF272" i="6"/>
  <c r="AE277" i="6"/>
  <c r="AD277" i="6"/>
  <c r="AF282" i="6"/>
  <c r="AD284" i="6"/>
  <c r="AE284" i="6"/>
  <c r="AE283" i="6"/>
  <c r="AD286" i="6"/>
  <c r="AE286" i="6"/>
  <c r="AF288" i="6"/>
  <c r="AE293" i="6"/>
  <c r="AD293" i="6"/>
  <c r="AF298" i="6"/>
  <c r="AD300" i="6"/>
  <c r="AE300" i="6"/>
  <c r="AE299" i="6"/>
  <c r="AE305" i="6"/>
  <c r="AD305" i="6"/>
  <c r="AE313" i="6"/>
  <c r="AD313" i="6"/>
  <c r="AE328" i="6"/>
  <c r="AD328" i="6"/>
  <c r="AE330" i="6"/>
  <c r="AD330" i="6"/>
  <c r="AE332" i="6"/>
  <c r="AD332" i="6"/>
  <c r="AE334" i="6"/>
  <c r="AD334" i="6"/>
  <c r="AE336" i="6"/>
  <c r="AD336" i="6"/>
  <c r="AE338" i="6"/>
  <c r="AD338" i="6"/>
  <c r="AE340" i="6"/>
  <c r="AD340" i="6"/>
  <c r="AE342" i="6"/>
  <c r="AD342" i="6"/>
  <c r="AE344" i="6"/>
  <c r="AD344" i="6"/>
  <c r="AE346" i="6"/>
  <c r="AD346" i="6"/>
  <c r="AE348" i="6"/>
  <c r="AD348" i="6"/>
  <c r="AG147" i="6"/>
  <c r="AE184" i="6"/>
  <c r="AD184" i="6"/>
  <c r="AE200" i="6"/>
  <c r="AD200" i="6"/>
  <c r="AG199" i="6" s="1"/>
  <c r="AE216" i="6"/>
  <c r="AD216" i="6"/>
  <c r="AD262" i="6"/>
  <c r="AE262" i="6"/>
  <c r="AD276" i="6"/>
  <c r="AG276" i="6" s="1"/>
  <c r="AE276" i="6"/>
  <c r="AE275" i="6"/>
  <c r="AE285" i="6"/>
  <c r="AD285" i="6"/>
  <c r="AG285" i="6" s="1"/>
  <c r="AE317" i="6"/>
  <c r="AD317" i="6"/>
  <c r="AG317" i="6" s="1"/>
  <c r="AF175" i="6"/>
  <c r="AF176" i="6"/>
  <c r="AE178" i="6"/>
  <c r="AD178" i="6"/>
  <c r="AD179" i="6"/>
  <c r="AG179" i="6" s="1"/>
  <c r="AF183" i="6"/>
  <c r="AF184" i="6"/>
  <c r="AE186" i="6"/>
  <c r="AD186" i="6"/>
  <c r="AG186" i="6" s="1"/>
  <c r="AD187" i="6"/>
  <c r="AF191" i="6"/>
  <c r="AF192" i="6"/>
  <c r="AE194" i="6"/>
  <c r="AD194" i="6"/>
  <c r="AG193" i="6" s="1"/>
  <c r="AD195" i="6"/>
  <c r="AG195" i="6" s="1"/>
  <c r="AF199" i="6"/>
  <c r="AF200" i="6"/>
  <c r="AE202" i="6"/>
  <c r="AD202" i="6"/>
  <c r="AG202" i="6" s="1"/>
  <c r="AD203" i="6"/>
  <c r="AF207" i="6"/>
  <c r="AF208" i="6"/>
  <c r="AE210" i="6"/>
  <c r="AD210" i="6"/>
  <c r="AD211" i="6"/>
  <c r="AG211" i="6" s="1"/>
  <c r="AF215" i="6"/>
  <c r="AF216" i="6"/>
  <c r="AE218" i="6"/>
  <c r="AD218" i="6"/>
  <c r="AG218" i="6" s="1"/>
  <c r="AD219" i="6"/>
  <c r="AF224" i="6"/>
  <c r="AD226" i="6"/>
  <c r="AG226" i="6" s="1"/>
  <c r="AE226" i="6"/>
  <c r="AD235" i="6"/>
  <c r="AG235" i="6" s="1"/>
  <c r="AD242" i="6"/>
  <c r="AG242" i="6" s="1"/>
  <c r="AE242" i="6"/>
  <c r="AD251" i="6"/>
  <c r="AG251" i="6" s="1"/>
  <c r="AD258" i="6"/>
  <c r="AG258" i="6" s="1"/>
  <c r="AE258" i="6"/>
  <c r="AD267" i="6"/>
  <c r="AG267" i="6" s="1"/>
  <c r="AD274" i="6"/>
  <c r="AG274" i="6" s="1"/>
  <c r="AE274" i="6"/>
  <c r="AD283" i="6"/>
  <c r="AD290" i="6"/>
  <c r="AG290" i="6" s="1"/>
  <c r="AE290" i="6"/>
  <c r="AD299" i="6"/>
  <c r="AG299" i="6" s="1"/>
  <c r="AE307" i="6"/>
  <c r="AD307" i="6"/>
  <c r="AE315" i="6"/>
  <c r="AD315" i="6"/>
  <c r="AE327" i="6"/>
  <c r="AD327" i="6"/>
  <c r="AF229" i="6"/>
  <c r="AF237" i="6"/>
  <c r="AF245" i="6"/>
  <c r="AF253" i="6"/>
  <c r="AF261" i="6"/>
  <c r="AF269" i="6"/>
  <c r="AF277" i="6"/>
  <c r="AF285" i="6"/>
  <c r="AF293" i="6"/>
  <c r="AF301" i="6"/>
  <c r="AE302" i="6"/>
  <c r="AD302" i="6"/>
  <c r="AF303" i="6"/>
  <c r="AE304" i="6"/>
  <c r="AD304" i="6"/>
  <c r="AG304" i="6" s="1"/>
  <c r="AF305" i="6"/>
  <c r="AE306" i="6"/>
  <c r="AD306" i="6"/>
  <c r="AF307" i="6"/>
  <c r="AE308" i="6"/>
  <c r="AD308" i="6"/>
  <c r="AG308" i="6" s="1"/>
  <c r="AF309" i="6"/>
  <c r="AE310" i="6"/>
  <c r="AD310" i="6"/>
  <c r="AF311" i="6"/>
  <c r="AE312" i="6"/>
  <c r="AD312" i="6"/>
  <c r="AG312" i="6" s="1"/>
  <c r="AF313" i="6"/>
  <c r="AE314" i="6"/>
  <c r="AD314" i="6"/>
  <c r="AF315" i="6"/>
  <c r="AE316" i="6"/>
  <c r="AD316" i="6"/>
  <c r="AG316" i="6" s="1"/>
  <c r="AF317" i="6"/>
  <c r="AE318" i="6"/>
  <c r="AD318" i="6"/>
  <c r="AG318" i="6" s="1"/>
  <c r="AE325" i="6"/>
  <c r="AE326" i="6"/>
  <c r="AD326" i="6"/>
  <c r="AG326" i="6" s="1"/>
  <c r="AD425" i="6"/>
  <c r="AE424" i="6"/>
  <c r="AE425" i="6"/>
  <c r="AE423" i="6"/>
  <c r="AE175" i="6"/>
  <c r="AE177" i="6"/>
  <c r="AE179" i="6"/>
  <c r="AE181" i="6"/>
  <c r="AE183" i="6"/>
  <c r="AE185" i="6"/>
  <c r="AE187" i="6"/>
  <c r="AE189" i="6"/>
  <c r="AE191" i="6"/>
  <c r="AE193" i="6"/>
  <c r="AE195" i="6"/>
  <c r="AE197" i="6"/>
  <c r="AE199" i="6"/>
  <c r="AE201" i="6"/>
  <c r="AE203" i="6"/>
  <c r="AE205" i="6"/>
  <c r="AE207" i="6"/>
  <c r="AE209" i="6"/>
  <c r="AE211" i="6"/>
  <c r="AE213" i="6"/>
  <c r="AE215" i="6"/>
  <c r="AE217" i="6"/>
  <c r="AE219" i="6"/>
  <c r="AE221" i="6"/>
  <c r="AE223" i="6"/>
  <c r="AG248" i="6"/>
  <c r="AG256" i="6"/>
  <c r="AG264" i="6"/>
  <c r="AG280" i="6"/>
  <c r="AG288" i="6"/>
  <c r="AE324" i="6"/>
  <c r="AD324" i="6"/>
  <c r="AG324" i="6" s="1"/>
  <c r="AE329" i="6"/>
  <c r="AD329" i="6"/>
  <c r="AE331" i="6"/>
  <c r="AD331" i="6"/>
  <c r="AG331" i="6" s="1"/>
  <c r="AE333" i="6"/>
  <c r="AD333" i="6"/>
  <c r="AE335" i="6"/>
  <c r="AD335" i="6"/>
  <c r="AG335" i="6" s="1"/>
  <c r="AE337" i="6"/>
  <c r="AD337" i="6"/>
  <c r="AE339" i="6"/>
  <c r="AD339" i="6"/>
  <c r="AG339" i="6" s="1"/>
  <c r="AE341" i="6"/>
  <c r="AD341" i="6"/>
  <c r="AE343" i="6"/>
  <c r="AD343" i="6"/>
  <c r="AG343" i="6" s="1"/>
  <c r="AE345" i="6"/>
  <c r="AD345" i="6"/>
  <c r="AE347" i="6"/>
  <c r="AD347" i="6"/>
  <c r="AG347" i="6" s="1"/>
  <c r="AF225" i="6"/>
  <c r="AD231" i="6"/>
  <c r="AG231" i="6" s="1"/>
  <c r="AF233" i="6"/>
  <c r="AD239" i="6"/>
  <c r="AG239" i="6" s="1"/>
  <c r="AF241" i="6"/>
  <c r="AD247" i="6"/>
  <c r="AG247" i="6" s="1"/>
  <c r="AF249" i="6"/>
  <c r="AD255" i="6"/>
  <c r="AG255" i="6" s="1"/>
  <c r="AF257" i="6"/>
  <c r="AD263" i="6"/>
  <c r="AG263" i="6" s="1"/>
  <c r="AF265" i="6"/>
  <c r="AD271" i="6"/>
  <c r="AG271" i="6" s="1"/>
  <c r="AF273" i="6"/>
  <c r="AD279" i="6"/>
  <c r="AG279" i="6" s="1"/>
  <c r="AF281" i="6"/>
  <c r="AD287" i="6"/>
  <c r="AG287" i="6" s="1"/>
  <c r="AF289" i="6"/>
  <c r="AD295" i="6"/>
  <c r="AG295" i="6" s="1"/>
  <c r="AF297" i="6"/>
  <c r="AF300" i="6"/>
  <c r="AE321" i="6"/>
  <c r="AE322" i="6"/>
  <c r="AD322" i="6"/>
  <c r="AG322" i="6" s="1"/>
  <c r="AF348" i="6"/>
  <c r="AF349" i="6"/>
  <c r="AD393" i="6"/>
  <c r="AE392" i="6"/>
  <c r="AE393" i="6"/>
  <c r="AE391" i="6"/>
  <c r="AE351" i="6"/>
  <c r="AD351" i="6"/>
  <c r="AF354" i="6"/>
  <c r="AF355" i="6"/>
  <c r="AF362" i="6"/>
  <c r="AF363" i="6"/>
  <c r="AG365" i="6"/>
  <c r="AF370" i="6"/>
  <c r="AF371" i="6"/>
  <c r="AG378" i="6"/>
  <c r="AG382" i="6"/>
  <c r="AD397" i="6"/>
  <c r="AE396" i="6"/>
  <c r="AE397" i="6"/>
  <c r="AD413" i="6"/>
  <c r="AG412" i="6" s="1"/>
  <c r="AE412" i="6"/>
  <c r="AE413" i="6"/>
  <c r="AD429" i="6"/>
  <c r="AE428" i="6"/>
  <c r="AE429" i="6"/>
  <c r="AF327" i="6"/>
  <c r="AE350" i="6"/>
  <c r="AD350" i="6"/>
  <c r="AG363" i="6"/>
  <c r="AG377" i="6"/>
  <c r="AG381" i="6"/>
  <c r="AE395" i="6"/>
  <c r="AD401" i="6"/>
  <c r="AE400" i="6"/>
  <c r="AE401" i="6"/>
  <c r="AE411" i="6"/>
  <c r="AD417" i="6"/>
  <c r="AE416" i="6"/>
  <c r="AE417" i="6"/>
  <c r="AE427" i="6"/>
  <c r="AD435" i="6"/>
  <c r="AG433" i="6" s="1"/>
  <c r="AE435" i="6"/>
  <c r="AE349" i="6"/>
  <c r="AD349" i="6"/>
  <c r="AG353" i="6"/>
  <c r="AF358" i="6"/>
  <c r="AF359" i="6"/>
  <c r="AF366" i="6"/>
  <c r="AF367" i="6"/>
  <c r="AG369" i="6"/>
  <c r="AG376" i="6"/>
  <c r="AG380" i="6"/>
  <c r="AG384" i="6"/>
  <c r="AD389" i="6"/>
  <c r="AE388" i="6"/>
  <c r="AE389" i="6"/>
  <c r="AE399" i="6"/>
  <c r="AD405" i="6"/>
  <c r="AE404" i="6"/>
  <c r="AE405" i="6"/>
  <c r="AE415" i="6"/>
  <c r="AD421" i="6"/>
  <c r="AG420" i="6" s="1"/>
  <c r="AE420" i="6"/>
  <c r="AE421" i="6"/>
  <c r="AE353" i="6"/>
  <c r="AE355" i="6"/>
  <c r="AE357" i="6"/>
  <c r="AE359" i="6"/>
  <c r="AE361" i="6"/>
  <c r="AE363" i="6"/>
  <c r="AE365" i="6"/>
  <c r="AE367" i="6"/>
  <c r="AE369" i="6"/>
  <c r="AE371" i="6"/>
  <c r="AE373" i="6"/>
  <c r="AE375" i="6"/>
  <c r="AD388" i="6"/>
  <c r="AF389" i="6"/>
  <c r="AF393" i="6"/>
  <c r="AF397" i="6"/>
  <c r="AF401" i="6"/>
  <c r="AF405" i="6"/>
  <c r="AF409" i="6"/>
  <c r="AF413" i="6"/>
  <c r="AF417" i="6"/>
  <c r="AF421" i="6"/>
  <c r="AF425" i="6"/>
  <c r="AF429" i="6"/>
  <c r="AE432" i="6"/>
  <c r="AD432" i="6"/>
  <c r="AG432" i="6" s="1"/>
  <c r="AE433" i="6"/>
  <c r="AF435" i="6"/>
  <c r="AF439" i="6"/>
  <c r="AF443" i="6"/>
  <c r="AE446" i="6"/>
  <c r="AD452" i="6"/>
  <c r="AG452" i="6" s="1"/>
  <c r="AE452" i="6"/>
  <c r="AE451" i="6"/>
  <c r="AF460" i="6"/>
  <c r="AD460" i="6"/>
  <c r="AF468" i="6"/>
  <c r="AD468" i="6"/>
  <c r="AD352" i="6"/>
  <c r="AG352" i="6" s="1"/>
  <c r="AD354" i="6"/>
  <c r="AD356" i="6"/>
  <c r="AG356" i="6" s="1"/>
  <c r="AD358" i="6"/>
  <c r="AD360" i="6"/>
  <c r="AG360" i="6" s="1"/>
  <c r="AD362" i="6"/>
  <c r="AD364" i="6"/>
  <c r="AG364" i="6" s="1"/>
  <c r="AD366" i="6"/>
  <c r="AD368" i="6"/>
  <c r="AG368" i="6" s="1"/>
  <c r="AD370" i="6"/>
  <c r="AD372" i="6"/>
  <c r="AG372" i="6" s="1"/>
  <c r="AD374" i="6"/>
  <c r="AG374" i="6" s="1"/>
  <c r="AD387" i="6"/>
  <c r="AG387" i="6" s="1"/>
  <c r="AF388" i="6"/>
  <c r="AD391" i="6"/>
  <c r="AG391" i="6" s="1"/>
  <c r="AF392" i="6"/>
  <c r="AD395" i="6"/>
  <c r="AG395" i="6" s="1"/>
  <c r="AF396" i="6"/>
  <c r="AD399" i="6"/>
  <c r="AG399" i="6" s="1"/>
  <c r="AF400" i="6"/>
  <c r="AD403" i="6"/>
  <c r="AG403" i="6" s="1"/>
  <c r="AF404" i="6"/>
  <c r="AD407" i="6"/>
  <c r="AG407" i="6" s="1"/>
  <c r="AF408" i="6"/>
  <c r="AD411" i="6"/>
  <c r="AG411" i="6" s="1"/>
  <c r="AF412" i="6"/>
  <c r="AD415" i="6"/>
  <c r="AG415" i="6" s="1"/>
  <c r="AF416" i="6"/>
  <c r="AD419" i="6"/>
  <c r="AG419" i="6" s="1"/>
  <c r="AF420" i="6"/>
  <c r="AD423" i="6"/>
  <c r="AG423" i="6" s="1"/>
  <c r="AF424" i="6"/>
  <c r="AD427" i="6"/>
  <c r="AG427" i="6" s="1"/>
  <c r="AF428" i="6"/>
  <c r="AD431" i="6"/>
  <c r="AG431" i="6" s="1"/>
  <c r="AF432" i="6"/>
  <c r="AE434" i="6"/>
  <c r="AD434" i="6"/>
  <c r="AF437" i="6"/>
  <c r="AF438" i="6"/>
  <c r="AF442" i="6"/>
  <c r="AG465" i="6"/>
  <c r="AD390" i="6"/>
  <c r="AG390" i="6" s="1"/>
  <c r="AD394" i="6"/>
  <c r="AD398" i="6"/>
  <c r="AG398" i="6" s="1"/>
  <c r="AD402" i="6"/>
  <c r="AD406" i="6"/>
  <c r="AG406" i="6" s="1"/>
  <c r="AD410" i="6"/>
  <c r="AD414" i="6"/>
  <c r="AG414" i="6" s="1"/>
  <c r="AD418" i="6"/>
  <c r="AD422" i="6"/>
  <c r="AG422" i="6" s="1"/>
  <c r="AD426" i="6"/>
  <c r="AD430" i="6"/>
  <c r="AG430" i="6" s="1"/>
  <c r="AF434" i="6"/>
  <c r="AE436" i="6"/>
  <c r="AD436" i="6"/>
  <c r="AE437" i="6"/>
  <c r="AF456" i="6"/>
  <c r="AD456" i="6"/>
  <c r="AF464" i="6"/>
  <c r="AD464" i="6"/>
  <c r="AF472" i="6"/>
  <c r="AD472" i="6"/>
  <c r="AG449" i="6"/>
  <c r="AE450" i="6"/>
  <c r="AG453" i="6"/>
  <c r="AE454" i="6"/>
  <c r="AF455" i="6"/>
  <c r="AF459" i="6"/>
  <c r="AF463" i="6"/>
  <c r="AF467" i="6"/>
  <c r="AF471" i="6"/>
  <c r="AF476" i="6"/>
  <c r="AG450" i="6"/>
  <c r="AG454" i="6"/>
  <c r="AF458" i="6"/>
  <c r="AD458" i="6"/>
  <c r="AG458" i="6" s="1"/>
  <c r="AG459" i="6"/>
  <c r="AF462" i="6"/>
  <c r="AD462" i="6"/>
  <c r="AG462" i="6" s="1"/>
  <c r="AG463" i="6"/>
  <c r="AF466" i="6"/>
  <c r="AD466" i="6"/>
  <c r="AG466" i="6" s="1"/>
  <c r="AG467" i="6"/>
  <c r="AF470" i="6"/>
  <c r="AD470" i="6"/>
  <c r="AG470" i="6" s="1"/>
  <c r="AG471" i="6"/>
  <c r="AF474" i="6"/>
  <c r="AD474" i="6"/>
  <c r="AD438" i="6"/>
  <c r="AG438" i="6" s="1"/>
  <c r="AD439" i="6"/>
  <c r="AD440" i="6"/>
  <c r="AD441" i="6"/>
  <c r="AD442" i="6"/>
  <c r="AG442" i="6" s="1"/>
  <c r="AD443" i="6"/>
  <c r="AD444" i="6"/>
  <c r="AD445" i="6"/>
  <c r="AD446" i="6"/>
  <c r="AG446" i="6" s="1"/>
  <c r="AG447" i="6"/>
  <c r="AG451" i="6"/>
  <c r="AG455" i="6"/>
  <c r="AF457" i="6"/>
  <c r="AF461" i="6"/>
  <c r="AF465" i="6"/>
  <c r="AF469" i="6"/>
  <c r="AF477" i="6"/>
  <c r="AE463" i="6"/>
  <c r="AE475" i="6"/>
  <c r="AD475" i="6"/>
  <c r="AE480" i="6"/>
  <c r="AD480" i="6"/>
  <c r="AE482" i="6"/>
  <c r="AD482" i="6"/>
  <c r="AE484" i="6"/>
  <c r="AD484" i="6"/>
  <c r="AE486" i="6"/>
  <c r="AD486" i="6"/>
  <c r="AE488" i="6"/>
  <c r="AD488" i="6"/>
  <c r="AE490" i="6"/>
  <c r="AD490" i="6"/>
  <c r="AE492" i="6"/>
  <c r="AD492" i="6"/>
  <c r="AE494" i="6"/>
  <c r="AD494" i="6"/>
  <c r="AE496" i="6"/>
  <c r="AD496" i="6"/>
  <c r="AE498" i="6"/>
  <c r="AD498" i="6"/>
  <c r="AE500" i="6"/>
  <c r="AD500" i="6"/>
  <c r="AE502" i="6"/>
  <c r="AD502" i="6"/>
  <c r="AE504" i="6"/>
  <c r="AD504" i="6"/>
  <c r="AE506" i="6"/>
  <c r="AD506" i="6"/>
  <c r="AE508" i="6"/>
  <c r="AD508" i="6"/>
  <c r="AG519" i="6"/>
  <c r="AE476" i="6"/>
  <c r="AD476" i="6"/>
  <c r="AG476" i="6" s="1"/>
  <c r="AF478" i="6"/>
  <c r="AF480" i="6"/>
  <c r="AF482" i="6"/>
  <c r="AF484" i="6"/>
  <c r="AF486" i="6"/>
  <c r="AF488" i="6"/>
  <c r="AF490" i="6"/>
  <c r="AF492" i="6"/>
  <c r="AF494" i="6"/>
  <c r="AF496" i="6"/>
  <c r="AF498" i="6"/>
  <c r="AF500" i="6"/>
  <c r="AF502" i="6"/>
  <c r="AF504" i="6"/>
  <c r="AF506" i="6"/>
  <c r="AF508" i="6"/>
  <c r="AF510" i="6"/>
  <c r="AF512" i="6"/>
  <c r="AF514" i="6"/>
  <c r="AF516" i="6"/>
  <c r="AF518" i="6"/>
  <c r="AD518" i="6"/>
  <c r="AG518" i="6" s="1"/>
  <c r="AE474" i="6"/>
  <c r="AE477" i="6"/>
  <c r="AD477" i="6"/>
  <c r="AE479" i="6"/>
  <c r="AD479" i="6"/>
  <c r="AE481" i="6"/>
  <c r="AD481" i="6"/>
  <c r="AE483" i="6"/>
  <c r="AD483" i="6"/>
  <c r="AE485" i="6"/>
  <c r="AD485" i="6"/>
  <c r="AE487" i="6"/>
  <c r="AD487" i="6"/>
  <c r="AE489" i="6"/>
  <c r="AD489" i="6"/>
  <c r="AE491" i="6"/>
  <c r="AD491" i="6"/>
  <c r="AE493" i="6"/>
  <c r="AD493" i="6"/>
  <c r="AE495" i="6"/>
  <c r="AD495" i="6"/>
  <c r="AE497" i="6"/>
  <c r="AD497" i="6"/>
  <c r="AE499" i="6"/>
  <c r="AD499" i="6"/>
  <c r="AE501" i="6"/>
  <c r="AD501" i="6"/>
  <c r="AE503" i="6"/>
  <c r="AD503" i="6"/>
  <c r="AE505" i="6"/>
  <c r="AD505" i="6"/>
  <c r="AE507" i="6"/>
  <c r="AD507" i="6"/>
  <c r="AE509" i="6"/>
  <c r="AD509" i="6"/>
  <c r="AD510" i="6"/>
  <c r="AD511" i="6"/>
  <c r="AD512" i="6"/>
  <c r="AG512" i="6" s="1"/>
  <c r="AD513" i="6"/>
  <c r="AD514" i="6"/>
  <c r="AD515" i="6"/>
  <c r="AD516" i="6"/>
  <c r="AG516" i="6" s="1"/>
  <c r="AD517" i="6"/>
  <c r="AE518" i="6"/>
  <c r="AD520" i="6"/>
  <c r="AG520" i="6" s="1"/>
  <c r="AG96" i="5"/>
  <c r="AG136" i="5"/>
  <c r="AF146" i="5"/>
  <c r="AF148" i="5"/>
  <c r="AD7" i="5"/>
  <c r="AF8" i="5"/>
  <c r="AD16" i="5"/>
  <c r="AG16" i="5" s="1"/>
  <c r="AF17" i="5"/>
  <c r="AF18" i="5"/>
  <c r="AD23" i="5"/>
  <c r="AG23" i="5" s="1"/>
  <c r="AF25" i="5"/>
  <c r="AF26" i="5"/>
  <c r="AD34" i="5"/>
  <c r="AG34" i="5" s="1"/>
  <c r="AF36" i="5"/>
  <c r="AF37" i="5"/>
  <c r="AD40" i="5"/>
  <c r="AD41" i="5"/>
  <c r="AD42" i="5"/>
  <c r="AG42" i="5" s="1"/>
  <c r="AD43" i="5"/>
  <c r="AD44" i="5"/>
  <c r="AF45" i="5"/>
  <c r="AD48" i="5"/>
  <c r="AF49" i="5"/>
  <c r="AD53" i="5"/>
  <c r="AG53" i="5" s="1"/>
  <c r="AD54" i="5"/>
  <c r="AG54" i="5" s="1"/>
  <c r="AF56" i="5"/>
  <c r="AF57" i="5"/>
  <c r="AD62" i="5"/>
  <c r="AF66" i="5"/>
  <c r="AF70" i="5"/>
  <c r="AF74" i="5"/>
  <c r="AF78" i="5"/>
  <c r="AF82" i="5"/>
  <c r="AF86" i="5"/>
  <c r="AF90" i="5"/>
  <c r="AF94" i="5"/>
  <c r="AF98" i="5"/>
  <c r="AF102" i="5"/>
  <c r="AF106" i="5"/>
  <c r="AF110" i="5"/>
  <c r="AF114" i="5"/>
  <c r="AF118" i="5"/>
  <c r="AF122" i="5"/>
  <c r="AF126" i="5"/>
  <c r="AF130" i="5"/>
  <c r="AF134" i="5"/>
  <c r="AF138" i="5"/>
  <c r="AG5" i="5"/>
  <c r="AG6" i="5"/>
  <c r="AF7" i="5"/>
  <c r="AG14" i="5"/>
  <c r="AG15" i="5"/>
  <c r="AG22" i="5"/>
  <c r="AG32" i="5"/>
  <c r="AG33" i="5"/>
  <c r="AG39" i="5"/>
  <c r="AF44" i="5"/>
  <c r="AF48" i="5"/>
  <c r="AG51" i="5"/>
  <c r="AG52" i="5"/>
  <c r="AF62" i="5"/>
  <c r="AF65" i="5"/>
  <c r="AF69" i="5"/>
  <c r="AF73" i="5"/>
  <c r="AF77" i="5"/>
  <c r="AF81" i="5"/>
  <c r="AF85" i="5"/>
  <c r="AF89" i="5"/>
  <c r="AF93" i="5"/>
  <c r="AF97" i="5"/>
  <c r="AF101" i="5"/>
  <c r="AF105" i="5"/>
  <c r="AF109" i="5"/>
  <c r="AF113" i="5"/>
  <c r="AF117" i="5"/>
  <c r="AF121" i="5"/>
  <c r="AF125" i="5"/>
  <c r="AF129" i="5"/>
  <c r="AF133" i="5"/>
  <c r="AF137" i="5"/>
  <c r="AF142" i="5"/>
  <c r="AF144" i="5"/>
  <c r="AF147" i="5"/>
  <c r="AF152" i="5"/>
  <c r="AF150" i="5"/>
  <c r="AF155" i="5"/>
  <c r="AF162" i="5"/>
  <c r="AF163" i="5"/>
  <c r="AG88" i="5"/>
  <c r="AF156" i="5"/>
  <c r="AF154" i="5"/>
  <c r="AD2" i="5"/>
  <c r="AD3" i="5"/>
  <c r="AG3" i="5" s="1"/>
  <c r="AF5" i="5"/>
  <c r="AF6" i="5"/>
  <c r="AD9" i="5"/>
  <c r="AD10" i="5"/>
  <c r="AG10" i="5" s="1"/>
  <c r="AD11" i="5"/>
  <c r="AG11" i="5" s="1"/>
  <c r="AF14" i="5"/>
  <c r="AF15" i="5"/>
  <c r="AD19" i="5"/>
  <c r="AG19" i="5" s="1"/>
  <c r="AF21" i="5"/>
  <c r="AF22" i="5"/>
  <c r="AD27" i="5"/>
  <c r="AD28" i="5"/>
  <c r="AG28" i="5" s="1"/>
  <c r="AD29" i="5"/>
  <c r="AG29" i="5" s="1"/>
  <c r="AF32" i="5"/>
  <c r="AF33" i="5"/>
  <c r="AD38" i="5"/>
  <c r="AG38" i="5" s="1"/>
  <c r="AF39" i="5"/>
  <c r="AD46" i="5"/>
  <c r="AF47" i="5"/>
  <c r="AD50" i="5"/>
  <c r="AG50" i="5" s="1"/>
  <c r="AF51" i="5"/>
  <c r="AF52" i="5"/>
  <c r="AD58" i="5"/>
  <c r="AD59" i="5"/>
  <c r="AG59" i="5" s="1"/>
  <c r="AF60" i="5"/>
  <c r="AF61" i="5"/>
  <c r="AF64" i="5"/>
  <c r="AF68" i="5"/>
  <c r="AF72" i="5"/>
  <c r="AF76" i="5"/>
  <c r="AF80" i="5"/>
  <c r="AF84" i="5"/>
  <c r="AF88" i="5"/>
  <c r="AF92" i="5"/>
  <c r="AF96" i="5"/>
  <c r="AF100" i="5"/>
  <c r="AF104" i="5"/>
  <c r="AF108" i="5"/>
  <c r="AF112" i="5"/>
  <c r="AF116" i="5"/>
  <c r="AF120" i="5"/>
  <c r="AF124" i="5"/>
  <c r="AF128" i="5"/>
  <c r="AF132" i="5"/>
  <c r="AF136" i="5"/>
  <c r="AF140" i="5"/>
  <c r="AF160" i="5"/>
  <c r="AF158" i="5"/>
  <c r="AF161" i="5"/>
  <c r="AE6" i="5"/>
  <c r="AE8" i="5"/>
  <c r="AE16" i="5"/>
  <c r="AE19" i="5"/>
  <c r="AE22" i="5"/>
  <c r="AE29" i="5"/>
  <c r="AE37" i="5"/>
  <c r="AE39" i="5"/>
  <c r="AE44" i="5"/>
  <c r="AE46" i="5"/>
  <c r="AE48" i="5"/>
  <c r="AE50" i="5"/>
  <c r="AE52" i="5"/>
  <c r="AE54" i="5"/>
  <c r="AE61" i="5"/>
  <c r="AE62" i="5"/>
  <c r="AE153" i="5"/>
  <c r="AD153" i="5"/>
  <c r="AG175" i="5"/>
  <c r="AF313" i="5"/>
  <c r="AF312" i="5"/>
  <c r="AG392" i="5"/>
  <c r="AG460" i="5"/>
  <c r="AF490" i="5"/>
  <c r="AD490" i="5"/>
  <c r="AE64" i="5"/>
  <c r="AE66" i="5"/>
  <c r="AE68" i="5"/>
  <c r="AE70" i="5"/>
  <c r="AE72" i="5"/>
  <c r="AE74" i="5"/>
  <c r="AE76" i="5"/>
  <c r="AE78" i="5"/>
  <c r="AE80" i="5"/>
  <c r="AE82" i="5"/>
  <c r="AE84" i="5"/>
  <c r="AE86" i="5"/>
  <c r="AE88" i="5"/>
  <c r="AE90" i="5"/>
  <c r="AE92" i="5"/>
  <c r="AE94" i="5"/>
  <c r="AE96" i="5"/>
  <c r="AE98" i="5"/>
  <c r="AE100" i="5"/>
  <c r="AE102" i="5"/>
  <c r="AE104" i="5"/>
  <c r="AE106" i="5"/>
  <c r="AE108" i="5"/>
  <c r="AE110" i="5"/>
  <c r="AE112" i="5"/>
  <c r="AE114" i="5"/>
  <c r="AE116" i="5"/>
  <c r="AE118" i="5"/>
  <c r="AE120" i="5"/>
  <c r="AE122" i="5"/>
  <c r="AE124" i="5"/>
  <c r="AE126" i="5"/>
  <c r="AE128" i="5"/>
  <c r="AE130" i="5"/>
  <c r="AE132" i="5"/>
  <c r="AE134" i="5"/>
  <c r="AE136" i="5"/>
  <c r="AE138" i="5"/>
  <c r="AE140" i="5"/>
  <c r="AE142" i="5"/>
  <c r="AD142" i="5"/>
  <c r="AE146" i="5"/>
  <c r="AD146" i="5"/>
  <c r="AE150" i="5"/>
  <c r="AD150" i="5"/>
  <c r="AE154" i="5"/>
  <c r="AD154" i="5"/>
  <c r="AE158" i="5"/>
  <c r="AD158" i="5"/>
  <c r="AE166" i="5"/>
  <c r="AD166" i="5"/>
  <c r="AG166" i="5" s="1"/>
  <c r="AE168" i="5"/>
  <c r="AD168" i="5"/>
  <c r="AF170" i="5"/>
  <c r="AF171" i="5"/>
  <c r="AF178" i="5"/>
  <c r="AF179" i="5"/>
  <c r="AG181" i="5"/>
  <c r="AF186" i="5"/>
  <c r="AF187" i="5"/>
  <c r="AF194" i="5"/>
  <c r="AF195" i="5"/>
  <c r="AF202" i="5"/>
  <c r="AF203" i="5"/>
  <c r="AF210" i="5"/>
  <c r="AF211" i="5"/>
  <c r="AG213" i="5"/>
  <c r="AF218" i="5"/>
  <c r="AF219" i="5"/>
  <c r="AF226" i="5"/>
  <c r="AF227" i="5"/>
  <c r="AF234" i="5"/>
  <c r="AF235" i="5"/>
  <c r="AF239" i="5"/>
  <c r="AF241" i="5"/>
  <c r="AF243" i="5"/>
  <c r="AF245" i="5"/>
  <c r="AF247" i="5"/>
  <c r="AF249" i="5"/>
  <c r="AF251" i="5"/>
  <c r="AF253" i="5"/>
  <c r="AF255" i="5"/>
  <c r="AF257" i="5"/>
  <c r="AF259" i="5"/>
  <c r="AF261" i="5"/>
  <c r="AF263" i="5"/>
  <c r="AF265" i="5"/>
  <c r="AF267" i="5"/>
  <c r="AF269" i="5"/>
  <c r="AF271" i="5"/>
  <c r="AD271" i="5"/>
  <c r="AF273" i="5"/>
  <c r="AD273" i="5"/>
  <c r="AF275" i="5"/>
  <c r="AD275" i="5"/>
  <c r="AF277" i="5"/>
  <c r="AD277" i="5"/>
  <c r="AF279" i="5"/>
  <c r="AD279" i="5"/>
  <c r="AF281" i="5"/>
  <c r="AD281" i="5"/>
  <c r="AF283" i="5"/>
  <c r="AD283" i="5"/>
  <c r="AE287" i="5"/>
  <c r="AD287" i="5"/>
  <c r="AF309" i="5"/>
  <c r="AF308" i="5"/>
  <c r="AE3" i="5"/>
  <c r="AE149" i="5"/>
  <c r="AD149" i="5"/>
  <c r="AG183" i="5"/>
  <c r="AD63" i="5"/>
  <c r="AG61" i="5" s="1"/>
  <c r="AD65" i="5"/>
  <c r="AG65" i="5" s="1"/>
  <c r="AD67" i="5"/>
  <c r="AD69" i="5"/>
  <c r="AG69" i="5" s="1"/>
  <c r="AD71" i="5"/>
  <c r="AG70" i="5" s="1"/>
  <c r="AD73" i="5"/>
  <c r="AG73" i="5" s="1"/>
  <c r="AD75" i="5"/>
  <c r="AD77" i="5"/>
  <c r="AG77" i="5" s="1"/>
  <c r="AD79" i="5"/>
  <c r="AG78" i="5" s="1"/>
  <c r="AD81" i="5"/>
  <c r="AG81" i="5" s="1"/>
  <c r="AD83" i="5"/>
  <c r="AD85" i="5"/>
  <c r="AG85" i="5" s="1"/>
  <c r="AD87" i="5"/>
  <c r="AG86" i="5" s="1"/>
  <c r="AD89" i="5"/>
  <c r="AG89" i="5" s="1"/>
  <c r="AD91" i="5"/>
  <c r="AD93" i="5"/>
  <c r="AG93" i="5" s="1"/>
  <c r="AD95" i="5"/>
  <c r="AG94" i="5" s="1"/>
  <c r="AD97" i="5"/>
  <c r="AG97" i="5" s="1"/>
  <c r="AD99" i="5"/>
  <c r="AD101" i="5"/>
  <c r="AG101" i="5" s="1"/>
  <c r="AD103" i="5"/>
  <c r="AG102" i="5" s="1"/>
  <c r="AD105" i="5"/>
  <c r="AG105" i="5" s="1"/>
  <c r="AD107" i="5"/>
  <c r="AD109" i="5"/>
  <c r="AG109" i="5" s="1"/>
  <c r="AD111" i="5"/>
  <c r="AG110" i="5" s="1"/>
  <c r="AD113" i="5"/>
  <c r="AG113" i="5" s="1"/>
  <c r="AD115" i="5"/>
  <c r="AD117" i="5"/>
  <c r="AG117" i="5" s="1"/>
  <c r="AD119" i="5"/>
  <c r="AG118" i="5" s="1"/>
  <c r="AD121" i="5"/>
  <c r="AG121" i="5" s="1"/>
  <c r="AD123" i="5"/>
  <c r="AD125" i="5"/>
  <c r="AG125" i="5" s="1"/>
  <c r="AD127" i="5"/>
  <c r="AG126" i="5" s="1"/>
  <c r="AD129" i="5"/>
  <c r="AG129" i="5" s="1"/>
  <c r="AD131" i="5"/>
  <c r="AD133" i="5"/>
  <c r="AG133" i="5" s="1"/>
  <c r="AD135" i="5"/>
  <c r="AG134" i="5" s="1"/>
  <c r="AD137" i="5"/>
  <c r="AG137" i="5" s="1"/>
  <c r="AD139" i="5"/>
  <c r="AD141" i="5"/>
  <c r="AG141" i="5" s="1"/>
  <c r="AE143" i="5"/>
  <c r="AD143" i="5"/>
  <c r="AE147" i="5"/>
  <c r="AD147" i="5"/>
  <c r="AE151" i="5"/>
  <c r="AD151" i="5"/>
  <c r="AE155" i="5"/>
  <c r="AD155" i="5"/>
  <c r="AE159" i="5"/>
  <c r="AD159" i="5"/>
  <c r="AF168" i="5"/>
  <c r="AF169" i="5"/>
  <c r="AF176" i="5"/>
  <c r="AF177" i="5"/>
  <c r="AG179" i="5"/>
  <c r="AF184" i="5"/>
  <c r="AF185" i="5"/>
  <c r="AF192" i="5"/>
  <c r="AF193" i="5"/>
  <c r="AF200" i="5"/>
  <c r="AF201" i="5"/>
  <c r="AF208" i="5"/>
  <c r="AF209" i="5"/>
  <c r="AG211" i="5"/>
  <c r="AF216" i="5"/>
  <c r="AF217" i="5"/>
  <c r="AF224" i="5"/>
  <c r="AF225" i="5"/>
  <c r="AF232" i="5"/>
  <c r="AF233" i="5"/>
  <c r="AE7" i="5"/>
  <c r="AE11" i="5"/>
  <c r="AE15" i="5"/>
  <c r="AE18" i="5"/>
  <c r="AE23" i="5"/>
  <c r="AE26" i="5"/>
  <c r="AE33" i="5"/>
  <c r="AE34" i="5"/>
  <c r="AE38" i="5"/>
  <c r="AE45" i="5"/>
  <c r="AE47" i="5"/>
  <c r="AE49" i="5"/>
  <c r="AE57" i="5"/>
  <c r="AE59" i="5"/>
  <c r="AE145" i="5"/>
  <c r="AD145" i="5"/>
  <c r="AE157" i="5"/>
  <c r="AD157" i="5"/>
  <c r="AG167" i="5"/>
  <c r="AG191" i="5"/>
  <c r="AF288" i="5"/>
  <c r="AD288" i="5"/>
  <c r="AG288" i="5" s="1"/>
  <c r="AE485" i="5"/>
  <c r="AD485" i="5"/>
  <c r="AE501" i="5"/>
  <c r="AD501" i="5"/>
  <c r="AG501" i="5" s="1"/>
  <c r="AE144" i="5"/>
  <c r="AD144" i="5"/>
  <c r="AE148" i="5"/>
  <c r="AD148" i="5"/>
  <c r="AG148" i="5" s="1"/>
  <c r="AE152" i="5"/>
  <c r="AD152" i="5"/>
  <c r="AE156" i="5"/>
  <c r="AD156" i="5"/>
  <c r="AG156" i="5" s="1"/>
  <c r="AF272" i="5"/>
  <c r="AD272" i="5"/>
  <c r="AG272" i="5" s="1"/>
  <c r="AF274" i="5"/>
  <c r="AD274" i="5"/>
  <c r="AF276" i="5"/>
  <c r="AD276" i="5"/>
  <c r="AG276" i="5" s="1"/>
  <c r="AF278" i="5"/>
  <c r="AD278" i="5"/>
  <c r="AF280" i="5"/>
  <c r="AD280" i="5"/>
  <c r="AF282" i="5"/>
  <c r="AD282" i="5"/>
  <c r="AF284" i="5"/>
  <c r="AD284" i="5"/>
  <c r="AD160" i="5"/>
  <c r="AD161" i="5"/>
  <c r="AD162" i="5"/>
  <c r="AG162" i="5" s="1"/>
  <c r="AD163" i="5"/>
  <c r="AD164" i="5"/>
  <c r="AE165" i="5"/>
  <c r="AE167" i="5"/>
  <c r="AE169" i="5"/>
  <c r="AE171" i="5"/>
  <c r="AE173" i="5"/>
  <c r="AE175" i="5"/>
  <c r="AE177" i="5"/>
  <c r="AE179" i="5"/>
  <c r="AE181" i="5"/>
  <c r="AE183" i="5"/>
  <c r="AE185" i="5"/>
  <c r="AE187" i="5"/>
  <c r="AE189" i="5"/>
  <c r="AE191" i="5"/>
  <c r="AE193" i="5"/>
  <c r="AE195" i="5"/>
  <c r="AE197" i="5"/>
  <c r="AE199" i="5"/>
  <c r="AE201" i="5"/>
  <c r="AE203" i="5"/>
  <c r="AE205" i="5"/>
  <c r="AE207" i="5"/>
  <c r="AE209" i="5"/>
  <c r="AE211" i="5"/>
  <c r="AE213" i="5"/>
  <c r="AE215" i="5"/>
  <c r="AE217" i="5"/>
  <c r="AE219" i="5"/>
  <c r="AE221" i="5"/>
  <c r="AE223" i="5"/>
  <c r="AE225" i="5"/>
  <c r="AE227" i="5"/>
  <c r="AE229" i="5"/>
  <c r="AE231" i="5"/>
  <c r="AE233" i="5"/>
  <c r="AE235" i="5"/>
  <c r="AE237" i="5"/>
  <c r="AD238" i="5"/>
  <c r="AG238" i="5" s="1"/>
  <c r="AD239" i="5"/>
  <c r="AD240" i="5"/>
  <c r="AD241" i="5"/>
  <c r="AD242" i="5"/>
  <c r="AG242" i="5" s="1"/>
  <c r="AD243" i="5"/>
  <c r="AD244" i="5"/>
  <c r="AD245" i="5"/>
  <c r="AD246" i="5"/>
  <c r="AG246" i="5" s="1"/>
  <c r="AD247" i="5"/>
  <c r="AD248" i="5"/>
  <c r="AD249" i="5"/>
  <c r="AD250" i="5"/>
  <c r="AG250" i="5" s="1"/>
  <c r="AD251" i="5"/>
  <c r="AD252" i="5"/>
  <c r="AD253" i="5"/>
  <c r="AD254" i="5"/>
  <c r="AG254" i="5" s="1"/>
  <c r="AD255" i="5"/>
  <c r="AD256" i="5"/>
  <c r="AD257" i="5"/>
  <c r="AD258" i="5"/>
  <c r="AG258" i="5" s="1"/>
  <c r="AD259" i="5"/>
  <c r="AD260" i="5"/>
  <c r="AD261" i="5"/>
  <c r="AD262" i="5"/>
  <c r="AG262" i="5" s="1"/>
  <c r="AD263" i="5"/>
  <c r="AD264" i="5"/>
  <c r="AD265" i="5"/>
  <c r="AD266" i="5"/>
  <c r="AG266" i="5" s="1"/>
  <c r="AD267" i="5"/>
  <c r="AD268" i="5"/>
  <c r="AD269" i="5"/>
  <c r="AD270" i="5"/>
  <c r="AG270" i="5" s="1"/>
  <c r="AE286" i="5"/>
  <c r="AF287" i="5"/>
  <c r="AG306" i="5"/>
  <c r="AF343" i="5"/>
  <c r="AD343" i="5"/>
  <c r="AF351" i="5"/>
  <c r="AD351" i="5"/>
  <c r="AF359" i="5"/>
  <c r="AD359" i="5"/>
  <c r="AF367" i="5"/>
  <c r="AD367" i="5"/>
  <c r="AF375" i="5"/>
  <c r="AD375" i="5"/>
  <c r="AF384" i="5"/>
  <c r="AF383" i="5"/>
  <c r="AD170" i="5"/>
  <c r="AG170" i="5" s="1"/>
  <c r="AD172" i="5"/>
  <c r="AD174" i="5"/>
  <c r="AG174" i="5" s="1"/>
  <c r="AD176" i="5"/>
  <c r="AD178" i="5"/>
  <c r="AG178" i="5" s="1"/>
  <c r="AD180" i="5"/>
  <c r="AD182" i="5"/>
  <c r="AG182" i="5" s="1"/>
  <c r="AD184" i="5"/>
  <c r="AD186" i="5"/>
  <c r="AG186" i="5" s="1"/>
  <c r="AD188" i="5"/>
  <c r="AG187" i="5" s="1"/>
  <c r="AD190" i="5"/>
  <c r="AG190" i="5" s="1"/>
  <c r="AD192" i="5"/>
  <c r="AD194" i="5"/>
  <c r="AG194" i="5" s="1"/>
  <c r="AD196" i="5"/>
  <c r="AG195" i="5" s="1"/>
  <c r="AD198" i="5"/>
  <c r="AG198" i="5" s="1"/>
  <c r="AD200" i="5"/>
  <c r="AD202" i="5"/>
  <c r="AG202" i="5" s="1"/>
  <c r="AD204" i="5"/>
  <c r="AD206" i="5"/>
  <c r="AG206" i="5" s="1"/>
  <c r="AD208" i="5"/>
  <c r="AD210" i="5"/>
  <c r="AG210" i="5" s="1"/>
  <c r="AD212" i="5"/>
  <c r="AD214" i="5"/>
  <c r="AG214" i="5" s="1"/>
  <c r="AD216" i="5"/>
  <c r="AD218" i="5"/>
  <c r="AG218" i="5" s="1"/>
  <c r="AD220" i="5"/>
  <c r="AG219" i="5" s="1"/>
  <c r="AD222" i="5"/>
  <c r="AG222" i="5" s="1"/>
  <c r="AD224" i="5"/>
  <c r="AD226" i="5"/>
  <c r="AG226" i="5" s="1"/>
  <c r="AD228" i="5"/>
  <c r="AG227" i="5" s="1"/>
  <c r="AD230" i="5"/>
  <c r="AG230" i="5" s="1"/>
  <c r="AD232" i="5"/>
  <c r="AD234" i="5"/>
  <c r="AG234" i="5" s="1"/>
  <c r="AD236" i="5"/>
  <c r="AE285" i="5"/>
  <c r="AF286" i="5"/>
  <c r="AF303" i="5"/>
  <c r="AF307" i="5"/>
  <c r="AF306" i="5"/>
  <c r="AF311" i="5"/>
  <c r="AF310" i="5"/>
  <c r="AF315" i="5"/>
  <c r="AF314" i="5"/>
  <c r="AF317" i="5"/>
  <c r="AF319" i="5"/>
  <c r="AF321" i="5"/>
  <c r="AF323" i="5"/>
  <c r="AF325" i="5"/>
  <c r="AF327" i="5"/>
  <c r="AF329" i="5"/>
  <c r="AF331" i="5"/>
  <c r="AF333" i="5"/>
  <c r="AG374" i="5"/>
  <c r="AE398" i="5"/>
  <c r="AD398" i="5"/>
  <c r="AE402" i="5"/>
  <c r="AD402" i="5"/>
  <c r="AE406" i="5"/>
  <c r="AD406" i="5"/>
  <c r="AE283" i="5"/>
  <c r="AE284" i="5"/>
  <c r="AF285" i="5"/>
  <c r="AD286" i="5"/>
  <c r="AE288" i="5"/>
  <c r="AF301" i="5"/>
  <c r="AE302" i="5"/>
  <c r="AE305" i="5"/>
  <c r="AE306" i="5"/>
  <c r="AG308" i="5"/>
  <c r="AE309" i="5"/>
  <c r="AE310" i="5"/>
  <c r="AE313" i="5"/>
  <c r="AE314" i="5"/>
  <c r="AF339" i="5"/>
  <c r="AD339" i="5"/>
  <c r="AF347" i="5"/>
  <c r="AD347" i="5"/>
  <c r="AF355" i="5"/>
  <c r="AD355" i="5"/>
  <c r="AF363" i="5"/>
  <c r="AD363" i="5"/>
  <c r="AF371" i="5"/>
  <c r="AD371" i="5"/>
  <c r="AF379" i="5"/>
  <c r="AD379" i="5"/>
  <c r="AD303" i="5"/>
  <c r="AG303" i="5" s="1"/>
  <c r="AD305" i="5"/>
  <c r="AG304" i="5" s="1"/>
  <c r="AD307" i="5"/>
  <c r="AG307" i="5" s="1"/>
  <c r="AD309" i="5"/>
  <c r="AD311" i="5"/>
  <c r="AG311" i="5" s="1"/>
  <c r="AD313" i="5"/>
  <c r="AD315" i="5"/>
  <c r="AD316" i="5"/>
  <c r="AD317" i="5"/>
  <c r="AG317" i="5" s="1"/>
  <c r="AD318" i="5"/>
  <c r="AD319" i="5"/>
  <c r="AD320" i="5"/>
  <c r="AD321" i="5"/>
  <c r="AG321" i="5" s="1"/>
  <c r="AD322" i="5"/>
  <c r="AD323" i="5"/>
  <c r="AD324" i="5"/>
  <c r="AD325" i="5"/>
  <c r="AG325" i="5" s="1"/>
  <c r="AD326" i="5"/>
  <c r="AD327" i="5"/>
  <c r="AD328" i="5"/>
  <c r="AD329" i="5"/>
  <c r="AG329" i="5" s="1"/>
  <c r="AD330" i="5"/>
  <c r="AD331" i="5"/>
  <c r="AD332" i="5"/>
  <c r="AD333" i="5"/>
  <c r="AG333" i="5" s="1"/>
  <c r="AD334" i="5"/>
  <c r="AD335" i="5"/>
  <c r="AF338" i="5"/>
  <c r="AD338" i="5"/>
  <c r="AG338" i="5" s="1"/>
  <c r="AF342" i="5"/>
  <c r="AD342" i="5"/>
  <c r="AF346" i="5"/>
  <c r="AD346" i="5"/>
  <c r="AG346" i="5" s="1"/>
  <c r="AF350" i="5"/>
  <c r="AD350" i="5"/>
  <c r="AF354" i="5"/>
  <c r="AD354" i="5"/>
  <c r="AG354" i="5" s="1"/>
  <c r="AF358" i="5"/>
  <c r="AD358" i="5"/>
  <c r="AF362" i="5"/>
  <c r="AD362" i="5"/>
  <c r="AG362" i="5" s="1"/>
  <c r="AF366" i="5"/>
  <c r="AD366" i="5"/>
  <c r="AF370" i="5"/>
  <c r="AF374" i="5"/>
  <c r="AF378" i="5"/>
  <c r="AF382" i="5"/>
  <c r="AD386" i="5"/>
  <c r="AF387" i="5"/>
  <c r="AF394" i="5"/>
  <c r="AF393" i="5"/>
  <c r="AF396" i="5"/>
  <c r="AE401" i="5"/>
  <c r="AD401" i="5"/>
  <c r="AG401" i="5" s="1"/>
  <c r="AE405" i="5"/>
  <c r="AD405" i="5"/>
  <c r="AG405" i="5" s="1"/>
  <c r="AF421" i="5"/>
  <c r="AF420" i="5"/>
  <c r="AE424" i="5"/>
  <c r="AD424" i="5"/>
  <c r="AG424" i="5" s="1"/>
  <c r="AE336" i="5"/>
  <c r="AF337" i="5"/>
  <c r="AF341" i="5"/>
  <c r="AF345" i="5"/>
  <c r="AF349" i="5"/>
  <c r="AF353" i="5"/>
  <c r="AF357" i="5"/>
  <c r="AF361" i="5"/>
  <c r="AF365" i="5"/>
  <c r="AF369" i="5"/>
  <c r="AD372" i="5"/>
  <c r="AG372" i="5" s="1"/>
  <c r="AF373" i="5"/>
  <c r="AD376" i="5"/>
  <c r="AG376" i="5" s="1"/>
  <c r="AF377" i="5"/>
  <c r="AD380" i="5"/>
  <c r="AG380" i="5" s="1"/>
  <c r="AF381" i="5"/>
  <c r="AG383" i="5"/>
  <c r="AF386" i="5"/>
  <c r="AD387" i="5"/>
  <c r="AG387" i="5" s="1"/>
  <c r="AD390" i="5"/>
  <c r="AG390" i="5" s="1"/>
  <c r="AF392" i="5"/>
  <c r="AF391" i="5"/>
  <c r="AF395" i="5"/>
  <c r="AE400" i="5"/>
  <c r="AD400" i="5"/>
  <c r="AG400" i="5" s="1"/>
  <c r="AE404" i="5"/>
  <c r="AD404" i="5"/>
  <c r="AG404" i="5" s="1"/>
  <c r="AD337" i="5"/>
  <c r="AG336" i="5" s="1"/>
  <c r="AF340" i="5"/>
  <c r="AD340" i="5"/>
  <c r="AG341" i="5"/>
  <c r="AF344" i="5"/>
  <c r="AD344" i="5"/>
  <c r="AF348" i="5"/>
  <c r="AD348" i="5"/>
  <c r="AG349" i="5"/>
  <c r="AF352" i="5"/>
  <c r="AD352" i="5"/>
  <c r="AG352" i="5" s="1"/>
  <c r="AF356" i="5"/>
  <c r="AD356" i="5"/>
  <c r="AG357" i="5"/>
  <c r="AF360" i="5"/>
  <c r="AD360" i="5"/>
  <c r="AF364" i="5"/>
  <c r="AD364" i="5"/>
  <c r="AG365" i="5"/>
  <c r="AF368" i="5"/>
  <c r="AD368" i="5"/>
  <c r="AG368" i="5" s="1"/>
  <c r="AG369" i="5"/>
  <c r="AG373" i="5"/>
  <c r="AG377" i="5"/>
  <c r="AG381" i="5"/>
  <c r="AD384" i="5"/>
  <c r="AG384" i="5" s="1"/>
  <c r="AD388" i="5"/>
  <c r="AG388" i="5" s="1"/>
  <c r="AF390" i="5"/>
  <c r="AF389" i="5"/>
  <c r="AE399" i="5"/>
  <c r="AD399" i="5"/>
  <c r="AE403" i="5"/>
  <c r="AD403" i="5"/>
  <c r="AE407" i="5"/>
  <c r="AD407" i="5"/>
  <c r="AE416" i="5"/>
  <c r="AD416" i="5"/>
  <c r="AE395" i="5"/>
  <c r="AD395" i="5"/>
  <c r="AG395" i="5" s="1"/>
  <c r="AE414" i="5"/>
  <c r="AD414" i="5"/>
  <c r="AG414" i="5" s="1"/>
  <c r="AG415" i="5"/>
  <c r="AF419" i="5"/>
  <c r="AE422" i="5"/>
  <c r="AD422" i="5"/>
  <c r="AE431" i="5"/>
  <c r="AD431" i="5"/>
  <c r="AE435" i="5"/>
  <c r="AD435" i="5"/>
  <c r="AE439" i="5"/>
  <c r="AD439" i="5"/>
  <c r="AE443" i="5"/>
  <c r="AD443" i="5"/>
  <c r="AE447" i="5"/>
  <c r="AD447" i="5"/>
  <c r="AE451" i="5"/>
  <c r="AD451" i="5"/>
  <c r="AE455" i="5"/>
  <c r="AD455" i="5"/>
  <c r="AE459" i="5"/>
  <c r="AD459" i="5"/>
  <c r="AF472" i="5"/>
  <c r="AF471" i="5"/>
  <c r="AE475" i="5"/>
  <c r="AD475" i="5"/>
  <c r="AE396" i="5"/>
  <c r="AD396" i="5"/>
  <c r="AF406" i="5"/>
  <c r="AF407" i="5"/>
  <c r="AF411" i="5"/>
  <c r="AD413" i="5"/>
  <c r="AF417" i="5"/>
  <c r="AF418" i="5"/>
  <c r="AE420" i="5"/>
  <c r="AD420" i="5"/>
  <c r="AD421" i="5"/>
  <c r="AG421" i="5" s="1"/>
  <c r="AF425" i="5"/>
  <c r="AF426" i="5"/>
  <c r="AE428" i="5"/>
  <c r="AD428" i="5"/>
  <c r="AE338" i="5"/>
  <c r="AE340" i="5"/>
  <c r="AE342" i="5"/>
  <c r="AE344" i="5"/>
  <c r="AE346" i="5"/>
  <c r="AE348" i="5"/>
  <c r="AE350" i="5"/>
  <c r="AE352" i="5"/>
  <c r="AE354" i="5"/>
  <c r="AE356" i="5"/>
  <c r="AE358" i="5"/>
  <c r="AE360" i="5"/>
  <c r="AE362" i="5"/>
  <c r="AE364" i="5"/>
  <c r="AE366" i="5"/>
  <c r="AE368" i="5"/>
  <c r="AE370" i="5"/>
  <c r="AE372" i="5"/>
  <c r="AE374" i="5"/>
  <c r="AE376" i="5"/>
  <c r="AE378" i="5"/>
  <c r="AE380" i="5"/>
  <c r="AE382" i="5"/>
  <c r="AE384" i="5"/>
  <c r="AE386" i="5"/>
  <c r="AE388" i="5"/>
  <c r="AE390" i="5"/>
  <c r="AE392" i="5"/>
  <c r="AE394" i="5"/>
  <c r="AE397" i="5"/>
  <c r="AD397" i="5"/>
  <c r="AG397" i="5" s="1"/>
  <c r="AF408" i="5"/>
  <c r="AF412" i="5"/>
  <c r="AE418" i="5"/>
  <c r="AD418" i="5"/>
  <c r="AG418" i="5" s="1"/>
  <c r="AD419" i="5"/>
  <c r="AE426" i="5"/>
  <c r="AD426" i="5"/>
  <c r="AD427" i="5"/>
  <c r="AG427" i="5" s="1"/>
  <c r="AF464" i="5"/>
  <c r="AF463" i="5"/>
  <c r="AE467" i="5"/>
  <c r="AD467" i="5"/>
  <c r="AD408" i="5"/>
  <c r="AD409" i="5"/>
  <c r="AG409" i="5" s="1"/>
  <c r="AD410" i="5"/>
  <c r="AD411" i="5"/>
  <c r="AG411" i="5" s="1"/>
  <c r="AD412" i="5"/>
  <c r="AG412" i="5" s="1"/>
  <c r="AE429" i="5"/>
  <c r="AD429" i="5"/>
  <c r="AD430" i="5"/>
  <c r="AG430" i="5" s="1"/>
  <c r="AF432" i="5"/>
  <c r="AD434" i="5"/>
  <c r="AG434" i="5" s="1"/>
  <c r="AF436" i="5"/>
  <c r="AD438" i="5"/>
  <c r="AG438" i="5" s="1"/>
  <c r="AF440" i="5"/>
  <c r="AD442" i="5"/>
  <c r="AG442" i="5" s="1"/>
  <c r="AF444" i="5"/>
  <c r="AD446" i="5"/>
  <c r="AG446" i="5" s="1"/>
  <c r="AF448" i="5"/>
  <c r="AD450" i="5"/>
  <c r="AG450" i="5" s="1"/>
  <c r="AF452" i="5"/>
  <c r="AD454" i="5"/>
  <c r="AG454" i="5" s="1"/>
  <c r="AF456" i="5"/>
  <c r="AD458" i="5"/>
  <c r="AG458" i="5" s="1"/>
  <c r="AF462" i="5"/>
  <c r="AE465" i="5"/>
  <c r="AD465" i="5"/>
  <c r="AD466" i="5"/>
  <c r="AG466" i="5" s="1"/>
  <c r="AF470" i="5"/>
  <c r="AE473" i="5"/>
  <c r="AD473" i="5"/>
  <c r="AD474" i="5"/>
  <c r="AG474" i="5" s="1"/>
  <c r="AE489" i="5"/>
  <c r="AD489" i="5"/>
  <c r="AF494" i="5"/>
  <c r="AD494" i="5"/>
  <c r="AE505" i="5"/>
  <c r="AD505" i="5"/>
  <c r="AG505" i="5" s="1"/>
  <c r="AE413" i="5"/>
  <c r="AE415" i="5"/>
  <c r="AE417" i="5"/>
  <c r="AE419" i="5"/>
  <c r="AE421" i="5"/>
  <c r="AE423" i="5"/>
  <c r="AE425" i="5"/>
  <c r="AE427" i="5"/>
  <c r="AE433" i="5"/>
  <c r="AD433" i="5"/>
  <c r="AE437" i="5"/>
  <c r="AD437" i="5"/>
  <c r="AG437" i="5" s="1"/>
  <c r="AE441" i="5"/>
  <c r="AD441" i="5"/>
  <c r="AG440" i="5" s="1"/>
  <c r="AE445" i="5"/>
  <c r="AD445" i="5"/>
  <c r="AG445" i="5" s="1"/>
  <c r="AE449" i="5"/>
  <c r="AD449" i="5"/>
  <c r="AE453" i="5"/>
  <c r="AD453" i="5"/>
  <c r="AG453" i="5" s="1"/>
  <c r="AE457" i="5"/>
  <c r="AD457" i="5"/>
  <c r="AG456" i="5" s="1"/>
  <c r="AE463" i="5"/>
  <c r="AD463" i="5"/>
  <c r="AG463" i="5" s="1"/>
  <c r="AD464" i="5"/>
  <c r="AE471" i="5"/>
  <c r="AD471" i="5"/>
  <c r="AD472" i="5"/>
  <c r="AG472" i="5" s="1"/>
  <c r="AF482" i="5"/>
  <c r="AD482" i="5"/>
  <c r="AE493" i="5"/>
  <c r="AD493" i="5"/>
  <c r="AG493" i="5" s="1"/>
  <c r="AF498" i="5"/>
  <c r="AD498" i="5"/>
  <c r="AG444" i="5"/>
  <c r="AF458" i="5"/>
  <c r="AF459" i="5"/>
  <c r="AE461" i="5"/>
  <c r="AD461" i="5"/>
  <c r="AG462" i="5"/>
  <c r="AF466" i="5"/>
  <c r="AF467" i="5"/>
  <c r="AE469" i="5"/>
  <c r="AD469" i="5"/>
  <c r="AG469" i="5" s="1"/>
  <c r="AF474" i="5"/>
  <c r="AF475" i="5"/>
  <c r="AE477" i="5"/>
  <c r="AD477" i="5"/>
  <c r="AE481" i="5"/>
  <c r="AD481" i="5"/>
  <c r="AF486" i="5"/>
  <c r="AD486" i="5"/>
  <c r="AE497" i="5"/>
  <c r="AD497" i="5"/>
  <c r="AG497" i="5" s="1"/>
  <c r="AF502" i="5"/>
  <c r="AD502" i="5"/>
  <c r="AD478" i="5"/>
  <c r="AE480" i="5"/>
  <c r="AF481" i="5"/>
  <c r="AE484" i="5"/>
  <c r="AF485" i="5"/>
  <c r="AE488" i="5"/>
  <c r="AF489" i="5"/>
  <c r="AE492" i="5"/>
  <c r="AF493" i="5"/>
  <c r="AE496" i="5"/>
  <c r="AF497" i="5"/>
  <c r="AE500" i="5"/>
  <c r="AF501" i="5"/>
  <c r="AE504" i="5"/>
  <c r="AG506" i="5"/>
  <c r="AG510" i="5"/>
  <c r="AG514" i="5"/>
  <c r="AE430" i="5"/>
  <c r="AE432" i="5"/>
  <c r="AE434" i="5"/>
  <c r="AE436" i="5"/>
  <c r="AE438" i="5"/>
  <c r="AE440" i="5"/>
  <c r="AE442" i="5"/>
  <c r="AE444" i="5"/>
  <c r="AE446" i="5"/>
  <c r="AE448" i="5"/>
  <c r="AE450" i="5"/>
  <c r="AE452" i="5"/>
  <c r="AE454" i="5"/>
  <c r="AE456" i="5"/>
  <c r="AE458" i="5"/>
  <c r="AE460" i="5"/>
  <c r="AE462" i="5"/>
  <c r="AE464" i="5"/>
  <c r="AE466" i="5"/>
  <c r="AE468" i="5"/>
  <c r="AE470" i="5"/>
  <c r="AE472" i="5"/>
  <c r="AE474" i="5"/>
  <c r="AE476" i="5"/>
  <c r="AE479" i="5"/>
  <c r="AF480" i="5"/>
  <c r="AE483" i="5"/>
  <c r="AF484" i="5"/>
  <c r="AE487" i="5"/>
  <c r="AF488" i="5"/>
  <c r="AE491" i="5"/>
  <c r="AF492" i="5"/>
  <c r="AE495" i="5"/>
  <c r="AF496" i="5"/>
  <c r="AE499" i="5"/>
  <c r="AF500" i="5"/>
  <c r="AE503" i="5"/>
  <c r="AG509" i="5"/>
  <c r="AG513" i="5"/>
  <c r="AG517" i="5"/>
  <c r="AF479" i="5"/>
  <c r="AD480" i="5"/>
  <c r="AE482" i="5"/>
  <c r="AF483" i="5"/>
  <c r="AD484" i="5"/>
  <c r="AG484" i="5" s="1"/>
  <c r="AE486" i="5"/>
  <c r="AF487" i="5"/>
  <c r="AD488" i="5"/>
  <c r="AG487" i="5" s="1"/>
  <c r="AE490" i="5"/>
  <c r="AF491" i="5"/>
  <c r="AD492" i="5"/>
  <c r="AG492" i="5" s="1"/>
  <c r="AE494" i="5"/>
  <c r="AF495" i="5"/>
  <c r="AD496" i="5"/>
  <c r="AE498" i="5"/>
  <c r="AF499" i="5"/>
  <c r="AD500" i="5"/>
  <c r="AE502" i="5"/>
  <c r="AD504" i="5"/>
  <c r="AG504" i="5" s="1"/>
  <c r="AG508" i="5"/>
  <c r="AG512" i="5"/>
  <c r="AG516" i="5"/>
  <c r="AD520" i="5"/>
  <c r="AG520" i="5" s="1"/>
  <c r="AF4" i="4"/>
  <c r="AF8" i="4"/>
  <c r="AF12" i="4"/>
  <c r="AF16" i="4"/>
  <c r="AF20" i="4"/>
  <c r="AF24" i="4"/>
  <c r="AF28" i="4"/>
  <c r="AF32" i="4"/>
  <c r="AF36" i="4"/>
  <c r="AF40" i="4"/>
  <c r="AD46" i="4"/>
  <c r="AE46" i="4"/>
  <c r="AE50" i="4"/>
  <c r="AD50" i="4"/>
  <c r="AD54" i="4"/>
  <c r="AE54" i="4"/>
  <c r="AD58" i="4"/>
  <c r="AE58" i="4"/>
  <c r="AD62" i="4"/>
  <c r="AE62" i="4"/>
  <c r="AE66" i="4"/>
  <c r="AD66" i="4"/>
  <c r="AD70" i="4"/>
  <c r="AE70" i="4"/>
  <c r="AE74" i="4"/>
  <c r="AD74" i="4"/>
  <c r="AD78" i="4"/>
  <c r="AE78" i="4"/>
  <c r="AE82" i="4"/>
  <c r="AD82" i="4"/>
  <c r="AE86" i="4"/>
  <c r="AD86" i="4"/>
  <c r="AE90" i="4"/>
  <c r="AD90" i="4"/>
  <c r="AD94" i="4"/>
  <c r="AE94" i="4"/>
  <c r="AD98" i="4"/>
  <c r="AE98" i="4"/>
  <c r="AE102" i="4"/>
  <c r="AD102" i="4"/>
  <c r="AG102" i="4" s="1"/>
  <c r="AD106" i="4"/>
  <c r="AE106" i="4"/>
  <c r="AD110" i="4"/>
  <c r="AE110" i="4"/>
  <c r="AE114" i="4"/>
  <c r="AD114" i="4"/>
  <c r="AD118" i="4"/>
  <c r="AE118" i="4"/>
  <c r="AD122" i="4"/>
  <c r="AE122" i="4"/>
  <c r="AD126" i="4"/>
  <c r="AE126" i="4"/>
  <c r="AD130" i="4"/>
  <c r="AE130" i="4"/>
  <c r="AD134" i="4"/>
  <c r="AE134" i="4"/>
  <c r="AD138" i="4"/>
  <c r="AE138" i="4"/>
  <c r="AD142" i="4"/>
  <c r="AE142" i="4"/>
  <c r="AD146" i="4"/>
  <c r="AE146" i="4"/>
  <c r="AD150" i="4"/>
  <c r="AE150" i="4"/>
  <c r="AD154" i="4"/>
  <c r="AE154" i="4"/>
  <c r="AD158" i="4"/>
  <c r="AE158" i="4"/>
  <c r="AF3" i="4"/>
  <c r="AF7" i="4"/>
  <c r="AF11" i="4"/>
  <c r="AF15" i="4"/>
  <c r="AF19" i="4"/>
  <c r="AF23" i="4"/>
  <c r="AF27" i="4"/>
  <c r="AF31" i="4"/>
  <c r="AF35" i="4"/>
  <c r="AF39" i="4"/>
  <c r="AF6" i="4"/>
  <c r="AF10" i="4"/>
  <c r="AF14" i="4"/>
  <c r="AF18" i="4"/>
  <c r="AF22" i="4"/>
  <c r="AF26" i="4"/>
  <c r="AF30" i="4"/>
  <c r="AF34" i="4"/>
  <c r="AF38" i="4"/>
  <c r="AF42" i="4"/>
  <c r="AD44" i="4"/>
  <c r="AE44" i="4"/>
  <c r="AD48" i="4"/>
  <c r="AG48" i="4" s="1"/>
  <c r="AE48" i="4"/>
  <c r="AE52" i="4"/>
  <c r="AD52" i="4"/>
  <c r="AD56" i="4"/>
  <c r="AG56" i="4" s="1"/>
  <c r="AE56" i="4"/>
  <c r="AE60" i="4"/>
  <c r="AD60" i="4"/>
  <c r="AD64" i="4"/>
  <c r="AG64" i="4" s="1"/>
  <c r="AE64" i="4"/>
  <c r="AE68" i="4"/>
  <c r="AD68" i="4"/>
  <c r="AE72" i="4"/>
  <c r="AD72" i="4"/>
  <c r="AD76" i="4"/>
  <c r="AE76" i="4"/>
  <c r="AD80" i="4"/>
  <c r="AG80" i="4" s="1"/>
  <c r="AE80" i="4"/>
  <c r="AE84" i="4"/>
  <c r="AD84" i="4"/>
  <c r="AD88" i="4"/>
  <c r="AG88" i="4" s="1"/>
  <c r="AE88" i="4"/>
  <c r="AD92" i="4"/>
  <c r="AE92" i="4"/>
  <c r="AE96" i="4"/>
  <c r="AD96" i="4"/>
  <c r="AD100" i="4"/>
  <c r="AE100" i="4"/>
  <c r="AE104" i="4"/>
  <c r="AD104" i="4"/>
  <c r="AD108" i="4"/>
  <c r="AE108" i="4"/>
  <c r="AE112" i="4"/>
  <c r="AD112" i="4"/>
  <c r="AD116" i="4"/>
  <c r="AE116" i="4"/>
  <c r="AD120" i="4"/>
  <c r="AG120" i="4" s="1"/>
  <c r="AE120" i="4"/>
  <c r="AE124" i="4"/>
  <c r="AD124" i="4"/>
  <c r="AE128" i="4"/>
  <c r="AD128" i="4"/>
  <c r="AE132" i="4"/>
  <c r="AD132" i="4"/>
  <c r="AD136" i="4"/>
  <c r="AG136" i="4" s="1"/>
  <c r="AE136" i="4"/>
  <c r="AE140" i="4"/>
  <c r="AD140" i="4"/>
  <c r="AD144" i="4"/>
  <c r="AG144" i="4" s="1"/>
  <c r="AE144" i="4"/>
  <c r="AD148" i="4"/>
  <c r="AE148" i="4"/>
  <c r="AD152" i="4"/>
  <c r="AG152" i="4" s="1"/>
  <c r="AE152" i="4"/>
  <c r="AD156" i="4"/>
  <c r="AE156" i="4"/>
  <c r="AF163" i="4"/>
  <c r="AF216" i="4"/>
  <c r="AD216" i="4"/>
  <c r="AF228" i="4"/>
  <c r="AD228" i="4"/>
  <c r="AF292" i="4"/>
  <c r="AF291" i="4"/>
  <c r="AE311" i="4"/>
  <c r="AD311" i="4"/>
  <c r="AE327" i="4"/>
  <c r="AD327" i="4"/>
  <c r="AF340" i="4"/>
  <c r="AF339" i="4"/>
  <c r="AF363" i="4"/>
  <c r="AF364" i="4"/>
  <c r="AF365" i="4"/>
  <c r="AF437" i="4"/>
  <c r="AF439" i="4"/>
  <c r="AG460" i="4"/>
  <c r="AF490" i="4"/>
  <c r="AD490" i="4"/>
  <c r="AF160" i="4"/>
  <c r="AE161" i="4"/>
  <c r="AG163" i="4"/>
  <c r="AF164" i="4"/>
  <c r="AE165" i="4"/>
  <c r="AF168" i="4"/>
  <c r="AE190" i="4"/>
  <c r="AE194" i="4"/>
  <c r="AE198" i="4"/>
  <c r="AE202" i="4"/>
  <c r="AF207" i="4"/>
  <c r="AF211" i="4"/>
  <c r="AF215" i="4"/>
  <c r="AF220" i="4"/>
  <c r="AD220" i="4"/>
  <c r="AE233" i="4"/>
  <c r="AD233" i="4"/>
  <c r="AG233" i="4" s="1"/>
  <c r="AE237" i="4"/>
  <c r="AD237" i="4"/>
  <c r="AE241" i="4"/>
  <c r="AD241" i="4"/>
  <c r="AG241" i="4" s="1"/>
  <c r="AE245" i="4"/>
  <c r="AD245" i="4"/>
  <c r="AE249" i="4"/>
  <c r="AD249" i="4"/>
  <c r="AG249" i="4" s="1"/>
  <c r="AE253" i="4"/>
  <c r="AD253" i="4"/>
  <c r="AE257" i="4"/>
  <c r="AD257" i="4"/>
  <c r="AG257" i="4" s="1"/>
  <c r="AE261" i="4"/>
  <c r="AD261" i="4"/>
  <c r="AE265" i="4"/>
  <c r="AD265" i="4"/>
  <c r="AG265" i="4" s="1"/>
  <c r="AE269" i="4"/>
  <c r="AD269" i="4"/>
  <c r="AE273" i="4"/>
  <c r="AD273" i="4"/>
  <c r="AG272" i="4" s="1"/>
  <c r="AE277" i="4"/>
  <c r="AD277" i="4"/>
  <c r="AE281" i="4"/>
  <c r="AD281" i="4"/>
  <c r="AE285" i="4"/>
  <c r="AD285" i="4"/>
  <c r="AE289" i="4"/>
  <c r="AD289" i="4"/>
  <c r="AG288" i="4" s="1"/>
  <c r="AF212" i="4"/>
  <c r="AD212" i="4"/>
  <c r="AF347" i="4"/>
  <c r="AF348" i="4"/>
  <c r="AF349" i="4"/>
  <c r="AF429" i="4"/>
  <c r="AF431" i="4"/>
  <c r="AF445" i="4"/>
  <c r="AF447" i="4"/>
  <c r="AD3" i="4"/>
  <c r="AD4" i="4"/>
  <c r="AG4" i="4" s="1"/>
  <c r="AD5" i="4"/>
  <c r="AD6" i="4"/>
  <c r="AD7" i="4"/>
  <c r="AD8" i="4"/>
  <c r="AG8" i="4" s="1"/>
  <c r="AD9" i="4"/>
  <c r="AD10" i="4"/>
  <c r="AD11" i="4"/>
  <c r="AD12" i="4"/>
  <c r="AG12" i="4" s="1"/>
  <c r="AD13" i="4"/>
  <c r="AD14" i="4"/>
  <c r="AD15" i="4"/>
  <c r="AD16" i="4"/>
  <c r="AG16" i="4" s="1"/>
  <c r="AD17" i="4"/>
  <c r="AD18" i="4"/>
  <c r="AD19" i="4"/>
  <c r="AD20" i="4"/>
  <c r="AG20" i="4" s="1"/>
  <c r="AD21" i="4"/>
  <c r="AD22" i="4"/>
  <c r="AD23" i="4"/>
  <c r="AD24" i="4"/>
  <c r="AG24" i="4" s="1"/>
  <c r="AD25" i="4"/>
  <c r="AD26" i="4"/>
  <c r="AD27" i="4"/>
  <c r="AD28" i="4"/>
  <c r="AG28" i="4" s="1"/>
  <c r="AD29" i="4"/>
  <c r="AD30" i="4"/>
  <c r="AD31" i="4"/>
  <c r="AD32" i="4"/>
  <c r="AG32" i="4" s="1"/>
  <c r="AD33" i="4"/>
  <c r="AD34" i="4"/>
  <c r="AD35" i="4"/>
  <c r="AD36" i="4"/>
  <c r="AG36" i="4" s="1"/>
  <c r="AD37" i="4"/>
  <c r="AD38" i="4"/>
  <c r="AD39" i="4"/>
  <c r="AD40" i="4"/>
  <c r="AG40" i="4" s="1"/>
  <c r="AD41" i="4"/>
  <c r="AD42" i="4"/>
  <c r="AG42" i="4" s="1"/>
  <c r="AD43" i="4"/>
  <c r="AD45" i="4"/>
  <c r="AG45" i="4" s="1"/>
  <c r="AD47" i="4"/>
  <c r="AD49" i="4"/>
  <c r="AG49" i="4" s="1"/>
  <c r="AD51" i="4"/>
  <c r="AD53" i="4"/>
  <c r="AG53" i="4" s="1"/>
  <c r="AD55" i="4"/>
  <c r="AD57" i="4"/>
  <c r="AG57" i="4" s="1"/>
  <c r="AD59" i="4"/>
  <c r="AD61" i="4"/>
  <c r="AG61" i="4" s="1"/>
  <c r="AD63" i="4"/>
  <c r="AD65" i="4"/>
  <c r="AG65" i="4" s="1"/>
  <c r="AD67" i="4"/>
  <c r="AD69" i="4"/>
  <c r="AG69" i="4" s="1"/>
  <c r="AD71" i="4"/>
  <c r="AD73" i="4"/>
  <c r="AG73" i="4" s="1"/>
  <c r="AD75" i="4"/>
  <c r="AD77" i="4"/>
  <c r="AG77" i="4" s="1"/>
  <c r="AD79" i="4"/>
  <c r="AD81" i="4"/>
  <c r="AG81" i="4" s="1"/>
  <c r="AD83" i="4"/>
  <c r="AD85" i="4"/>
  <c r="AG85" i="4" s="1"/>
  <c r="AD87" i="4"/>
  <c r="AD89" i="4"/>
  <c r="AG89" i="4" s="1"/>
  <c r="AD91" i="4"/>
  <c r="AD93" i="4"/>
  <c r="AG93" i="4" s="1"/>
  <c r="AD95" i="4"/>
  <c r="AD97" i="4"/>
  <c r="AG97" i="4" s="1"/>
  <c r="AD99" i="4"/>
  <c r="AD101" i="4"/>
  <c r="AG101" i="4" s="1"/>
  <c r="AD103" i="4"/>
  <c r="AD105" i="4"/>
  <c r="AG105" i="4" s="1"/>
  <c r="AD107" i="4"/>
  <c r="AD109" i="4"/>
  <c r="AG109" i="4" s="1"/>
  <c r="AD111" i="4"/>
  <c r="AD113" i="4"/>
  <c r="AG113" i="4" s="1"/>
  <c r="AD115" i="4"/>
  <c r="AD117" i="4"/>
  <c r="AG117" i="4" s="1"/>
  <c r="AD119" i="4"/>
  <c r="AD121" i="4"/>
  <c r="AG121" i="4" s="1"/>
  <c r="AD123" i="4"/>
  <c r="AD125" i="4"/>
  <c r="AG125" i="4" s="1"/>
  <c r="AD127" i="4"/>
  <c r="AD129" i="4"/>
  <c r="AG129" i="4" s="1"/>
  <c r="AD131" i="4"/>
  <c r="AD133" i="4"/>
  <c r="AG133" i="4" s="1"/>
  <c r="AD135" i="4"/>
  <c r="AD137" i="4"/>
  <c r="AG137" i="4" s="1"/>
  <c r="AD139" i="4"/>
  <c r="AD141" i="4"/>
  <c r="AG141" i="4" s="1"/>
  <c r="AD143" i="4"/>
  <c r="AD145" i="4"/>
  <c r="AG145" i="4" s="1"/>
  <c r="AD147" i="4"/>
  <c r="AD149" i="4"/>
  <c r="AG149" i="4" s="1"/>
  <c r="AD151" i="4"/>
  <c r="AD153" i="4"/>
  <c r="AG153" i="4" s="1"/>
  <c r="AD155" i="4"/>
  <c r="AD157" i="4"/>
  <c r="AG157" i="4" s="1"/>
  <c r="AD159" i="4"/>
  <c r="AF161" i="4"/>
  <c r="AE162" i="4"/>
  <c r="AE166" i="4"/>
  <c r="AE191" i="4"/>
  <c r="AG194" i="4"/>
  <c r="AE195" i="4"/>
  <c r="AG198" i="4"/>
  <c r="AE199" i="4"/>
  <c r="AG202" i="4"/>
  <c r="AE203" i="4"/>
  <c r="AF206" i="4"/>
  <c r="AD206" i="4"/>
  <c r="AG206" i="4" s="1"/>
  <c r="AD207" i="4"/>
  <c r="AF210" i="4"/>
  <c r="AD210" i="4"/>
  <c r="AD211" i="4"/>
  <c r="AG211" i="4" s="1"/>
  <c r="AF214" i="4"/>
  <c r="AD214" i="4"/>
  <c r="AG214" i="4" s="1"/>
  <c r="AD215" i="4"/>
  <c r="AG215" i="4" s="1"/>
  <c r="AF218" i="4"/>
  <c r="AD218" i="4"/>
  <c r="AF219" i="4"/>
  <c r="AF226" i="4"/>
  <c r="AD226" i="4"/>
  <c r="AG226" i="4" s="1"/>
  <c r="AF227" i="4"/>
  <c r="AF230" i="4"/>
  <c r="AD230" i="4"/>
  <c r="AF300" i="4"/>
  <c r="AF299" i="4"/>
  <c r="AE303" i="4"/>
  <c r="AD303" i="4"/>
  <c r="AF316" i="4"/>
  <c r="AF315" i="4"/>
  <c r="AE319" i="4"/>
  <c r="AD319" i="4"/>
  <c r="AF332" i="4"/>
  <c r="AF331" i="4"/>
  <c r="AE335" i="4"/>
  <c r="AD335" i="4"/>
  <c r="AF208" i="4"/>
  <c r="AD208" i="4"/>
  <c r="AG208" i="4" s="1"/>
  <c r="AG217" i="4"/>
  <c r="AF224" i="4"/>
  <c r="AD224" i="4"/>
  <c r="AF232" i="4"/>
  <c r="AD232" i="4"/>
  <c r="AG232" i="4" s="1"/>
  <c r="AE295" i="4"/>
  <c r="AD295" i="4"/>
  <c r="AF308" i="4"/>
  <c r="AF307" i="4"/>
  <c r="AF324" i="4"/>
  <c r="AF323" i="4"/>
  <c r="AE344" i="4"/>
  <c r="AD344" i="4"/>
  <c r="AE360" i="4"/>
  <c r="AD360" i="4"/>
  <c r="AE485" i="4"/>
  <c r="AD485" i="4"/>
  <c r="AE501" i="4"/>
  <c r="AD501" i="4"/>
  <c r="AD161" i="4"/>
  <c r="AG161" i="4" s="1"/>
  <c r="AE163" i="4"/>
  <c r="AD165" i="4"/>
  <c r="AG165" i="4" s="1"/>
  <c r="AE167" i="4"/>
  <c r="AD169" i="4"/>
  <c r="AG169" i="4" s="1"/>
  <c r="AD170" i="4"/>
  <c r="AD171" i="4"/>
  <c r="AD172" i="4"/>
  <c r="AD173" i="4"/>
  <c r="AG173" i="4" s="1"/>
  <c r="AD174" i="4"/>
  <c r="AD175" i="4"/>
  <c r="AD176" i="4"/>
  <c r="AD177" i="4"/>
  <c r="AG177" i="4" s="1"/>
  <c r="AD178" i="4"/>
  <c r="AD179" i="4"/>
  <c r="AD180" i="4"/>
  <c r="AD181" i="4"/>
  <c r="AG181" i="4" s="1"/>
  <c r="AD182" i="4"/>
  <c r="AD183" i="4"/>
  <c r="AD184" i="4"/>
  <c r="AD185" i="4"/>
  <c r="AG185" i="4" s="1"/>
  <c r="AD186" i="4"/>
  <c r="AD187" i="4"/>
  <c r="AD188" i="4"/>
  <c r="AD189" i="4"/>
  <c r="AG189" i="4" s="1"/>
  <c r="AD190" i="4"/>
  <c r="AG190" i="4" s="1"/>
  <c r="AG191" i="4"/>
  <c r="AE192" i="4"/>
  <c r="AG195" i="4"/>
  <c r="AE196" i="4"/>
  <c r="AG199" i="4"/>
  <c r="AE200" i="4"/>
  <c r="AG203" i="4"/>
  <c r="AE204" i="4"/>
  <c r="AF205" i="4"/>
  <c r="AF209" i="4"/>
  <c r="AF213" i="4"/>
  <c r="AF217" i="4"/>
  <c r="AF221" i="4"/>
  <c r="AD221" i="4"/>
  <c r="AE231" i="4"/>
  <c r="AF234" i="4"/>
  <c r="AD234" i="4"/>
  <c r="AF238" i="4"/>
  <c r="AD238" i="4"/>
  <c r="AF242" i="4"/>
  <c r="AD242" i="4"/>
  <c r="AF246" i="4"/>
  <c r="AD246" i="4"/>
  <c r="AF250" i="4"/>
  <c r="AD250" i="4"/>
  <c r="AF254" i="4"/>
  <c r="AD254" i="4"/>
  <c r="AF258" i="4"/>
  <c r="AD258" i="4"/>
  <c r="AF262" i="4"/>
  <c r="AD262" i="4"/>
  <c r="AF266" i="4"/>
  <c r="AD266" i="4"/>
  <c r="AG276" i="4"/>
  <c r="AF290" i="4"/>
  <c r="AE293" i="4"/>
  <c r="AD293" i="4"/>
  <c r="AG293" i="4" s="1"/>
  <c r="AG294" i="4"/>
  <c r="AF298" i="4"/>
  <c r="AE301" i="4"/>
  <c r="AD301" i="4"/>
  <c r="AG301" i="4" s="1"/>
  <c r="AG302" i="4"/>
  <c r="AF306" i="4"/>
  <c r="AE309" i="4"/>
  <c r="AD309" i="4"/>
  <c r="AG309" i="4" s="1"/>
  <c r="AG310" i="4"/>
  <c r="AF314" i="4"/>
  <c r="AE317" i="4"/>
  <c r="AD317" i="4"/>
  <c r="AG317" i="4" s="1"/>
  <c r="AG318" i="4"/>
  <c r="AF322" i="4"/>
  <c r="AE325" i="4"/>
  <c r="AD325" i="4"/>
  <c r="AG325" i="4" s="1"/>
  <c r="AG326" i="4"/>
  <c r="AF330" i="4"/>
  <c r="AE333" i="4"/>
  <c r="AD333" i="4"/>
  <c r="AG333" i="4" s="1"/>
  <c r="AG334" i="4"/>
  <c r="AF338" i="4"/>
  <c r="AE348" i="4"/>
  <c r="AD348" i="4"/>
  <c r="AF351" i="4"/>
  <c r="AF352" i="4"/>
  <c r="AF353" i="4"/>
  <c r="AE364" i="4"/>
  <c r="AD364" i="4"/>
  <c r="AF367" i="4"/>
  <c r="AF368" i="4"/>
  <c r="AF369" i="4"/>
  <c r="AE403" i="4"/>
  <c r="AD403" i="4"/>
  <c r="AG403" i="4" s="1"/>
  <c r="AF407" i="4"/>
  <c r="AF408" i="4"/>
  <c r="AF222" i="4"/>
  <c r="AE235" i="4"/>
  <c r="AD235" i="4"/>
  <c r="AE239" i="4"/>
  <c r="AD239" i="4"/>
  <c r="AE243" i="4"/>
  <c r="AD243" i="4"/>
  <c r="AE247" i="4"/>
  <c r="AD247" i="4"/>
  <c r="AE251" i="4"/>
  <c r="AD251" i="4"/>
  <c r="AE255" i="4"/>
  <c r="AD255" i="4"/>
  <c r="AE259" i="4"/>
  <c r="AD259" i="4"/>
  <c r="AE263" i="4"/>
  <c r="AD263" i="4"/>
  <c r="AE267" i="4"/>
  <c r="AD267" i="4"/>
  <c r="AG267" i="4" s="1"/>
  <c r="AE271" i="4"/>
  <c r="AD271" i="4"/>
  <c r="AE275" i="4"/>
  <c r="AD275" i="4"/>
  <c r="AG275" i="4" s="1"/>
  <c r="AE279" i="4"/>
  <c r="AD279" i="4"/>
  <c r="AE283" i="4"/>
  <c r="AD283" i="4"/>
  <c r="AG283" i="4" s="1"/>
  <c r="AE287" i="4"/>
  <c r="AD287" i="4"/>
  <c r="AE291" i="4"/>
  <c r="AD291" i="4"/>
  <c r="AD292" i="4"/>
  <c r="AG292" i="4" s="1"/>
  <c r="AE299" i="4"/>
  <c r="AD299" i="4"/>
  <c r="AG299" i="4" s="1"/>
  <c r="AD300" i="4"/>
  <c r="AE307" i="4"/>
  <c r="AD307" i="4"/>
  <c r="AD308" i="4"/>
  <c r="AG308" i="4" s="1"/>
  <c r="AE315" i="4"/>
  <c r="AD315" i="4"/>
  <c r="AG315" i="4" s="1"/>
  <c r="AD316" i="4"/>
  <c r="AE323" i="4"/>
  <c r="AD323" i="4"/>
  <c r="AD324" i="4"/>
  <c r="AG324" i="4" s="1"/>
  <c r="AE331" i="4"/>
  <c r="AD331" i="4"/>
  <c r="AG331" i="4" s="1"/>
  <c r="AD332" i="4"/>
  <c r="AE339" i="4"/>
  <c r="AD339" i="4"/>
  <c r="AD340" i="4"/>
  <c r="AG340" i="4" s="1"/>
  <c r="AE352" i="4"/>
  <c r="AD352" i="4"/>
  <c r="AF355" i="4"/>
  <c r="AF356" i="4"/>
  <c r="AF357" i="4"/>
  <c r="AE368" i="4"/>
  <c r="AD368" i="4"/>
  <c r="AF371" i="4"/>
  <c r="AF373" i="4"/>
  <c r="AE206" i="4"/>
  <c r="AE208" i="4"/>
  <c r="AE210" i="4"/>
  <c r="AE212" i="4"/>
  <c r="AE214" i="4"/>
  <c r="AE216" i="4"/>
  <c r="AE218" i="4"/>
  <c r="AD219" i="4"/>
  <c r="AG219" i="4" s="1"/>
  <c r="AE221" i="4"/>
  <c r="AD222" i="4"/>
  <c r="AD223" i="4"/>
  <c r="AG223" i="4" s="1"/>
  <c r="AD225" i="4"/>
  <c r="AD227" i="4"/>
  <c r="AG227" i="4" s="1"/>
  <c r="AD229" i="4"/>
  <c r="AD231" i="4"/>
  <c r="AG231" i="4" s="1"/>
  <c r="AF236" i="4"/>
  <c r="AD236" i="4"/>
  <c r="AG236" i="4" s="1"/>
  <c r="AF240" i="4"/>
  <c r="AD240" i="4"/>
  <c r="AG240" i="4" s="1"/>
  <c r="AF244" i="4"/>
  <c r="AD244" i="4"/>
  <c r="AG244" i="4" s="1"/>
  <c r="AF248" i="4"/>
  <c r="AD248" i="4"/>
  <c r="AG248" i="4" s="1"/>
  <c r="AF252" i="4"/>
  <c r="AD252" i="4"/>
  <c r="AG252" i="4" s="1"/>
  <c r="AF256" i="4"/>
  <c r="AD256" i="4"/>
  <c r="AG256" i="4" s="1"/>
  <c r="AF260" i="4"/>
  <c r="AD260" i="4"/>
  <c r="AG260" i="4" s="1"/>
  <c r="AF264" i="4"/>
  <c r="AD264" i="4"/>
  <c r="AG264" i="4" s="1"/>
  <c r="AF268" i="4"/>
  <c r="AD270" i="4"/>
  <c r="AG270" i="4" s="1"/>
  <c r="AF272" i="4"/>
  <c r="AD274" i="4"/>
  <c r="AG274" i="4" s="1"/>
  <c r="AF276" i="4"/>
  <c r="AD278" i="4"/>
  <c r="AG278" i="4" s="1"/>
  <c r="AF280" i="4"/>
  <c r="AD282" i="4"/>
  <c r="AG282" i="4" s="1"/>
  <c r="AF284" i="4"/>
  <c r="AD286" i="4"/>
  <c r="AG286" i="4" s="1"/>
  <c r="AF288" i="4"/>
  <c r="AD290" i="4"/>
  <c r="AG290" i="4" s="1"/>
  <c r="AF294" i="4"/>
  <c r="AF295" i="4"/>
  <c r="AE297" i="4"/>
  <c r="AD297" i="4"/>
  <c r="AG297" i="4" s="1"/>
  <c r="AD298" i="4"/>
  <c r="AF302" i="4"/>
  <c r="AF303" i="4"/>
  <c r="AE305" i="4"/>
  <c r="AD305" i="4"/>
  <c r="AD306" i="4"/>
  <c r="AF310" i="4"/>
  <c r="AF311" i="4"/>
  <c r="AE313" i="4"/>
  <c r="AD313" i="4"/>
  <c r="AG313" i="4" s="1"/>
  <c r="AD314" i="4"/>
  <c r="AF318" i="4"/>
  <c r="AF319" i="4"/>
  <c r="AE321" i="4"/>
  <c r="AD321" i="4"/>
  <c r="AD322" i="4"/>
  <c r="AG322" i="4" s="1"/>
  <c r="AF326" i="4"/>
  <c r="AF327" i="4"/>
  <c r="AE329" i="4"/>
  <c r="AD329" i="4"/>
  <c r="AG329" i="4" s="1"/>
  <c r="AD330" i="4"/>
  <c r="AF334" i="4"/>
  <c r="AF335" i="4"/>
  <c r="AE337" i="4"/>
  <c r="AD337" i="4"/>
  <c r="AG336" i="4" s="1"/>
  <c r="AD338" i="4"/>
  <c r="AF343" i="4"/>
  <c r="AF344" i="4"/>
  <c r="AF345" i="4"/>
  <c r="AE356" i="4"/>
  <c r="AD356" i="4"/>
  <c r="AF359" i="4"/>
  <c r="AF360" i="4"/>
  <c r="AF361" i="4"/>
  <c r="AE343" i="4"/>
  <c r="AD343" i="4"/>
  <c r="AE347" i="4"/>
  <c r="AD347" i="4"/>
  <c r="AE351" i="4"/>
  <c r="AD351" i="4"/>
  <c r="AE355" i="4"/>
  <c r="AD355" i="4"/>
  <c r="AE359" i="4"/>
  <c r="AD359" i="4"/>
  <c r="AE363" i="4"/>
  <c r="AD363" i="4"/>
  <c r="AE367" i="4"/>
  <c r="AD367" i="4"/>
  <c r="AE407" i="4"/>
  <c r="AD407" i="4"/>
  <c r="AE220" i="4"/>
  <c r="AE222" i="4"/>
  <c r="AE224" i="4"/>
  <c r="AE226" i="4"/>
  <c r="AE228" i="4"/>
  <c r="AE230" i="4"/>
  <c r="AE232" i="4"/>
  <c r="AE234" i="4"/>
  <c r="AE236" i="4"/>
  <c r="AE238" i="4"/>
  <c r="AE240" i="4"/>
  <c r="AE242" i="4"/>
  <c r="AE244" i="4"/>
  <c r="AE246" i="4"/>
  <c r="AE248" i="4"/>
  <c r="AE250" i="4"/>
  <c r="AE252" i="4"/>
  <c r="AE254" i="4"/>
  <c r="AE256" i="4"/>
  <c r="AE258" i="4"/>
  <c r="AE260" i="4"/>
  <c r="AE262" i="4"/>
  <c r="AE264" i="4"/>
  <c r="AE266" i="4"/>
  <c r="AE268" i="4"/>
  <c r="AE270" i="4"/>
  <c r="AE272" i="4"/>
  <c r="AE274" i="4"/>
  <c r="AE276" i="4"/>
  <c r="AE278" i="4"/>
  <c r="AE280" i="4"/>
  <c r="AE282" i="4"/>
  <c r="AE284" i="4"/>
  <c r="AE286" i="4"/>
  <c r="AE288" i="4"/>
  <c r="AE290" i="4"/>
  <c r="AE292" i="4"/>
  <c r="AE294" i="4"/>
  <c r="AE296" i="4"/>
  <c r="AE298" i="4"/>
  <c r="AE300" i="4"/>
  <c r="AE302" i="4"/>
  <c r="AE304" i="4"/>
  <c r="AE306" i="4"/>
  <c r="AE308" i="4"/>
  <c r="AE310" i="4"/>
  <c r="AE312" i="4"/>
  <c r="AE314" i="4"/>
  <c r="AE316" i="4"/>
  <c r="AE318" i="4"/>
  <c r="AE320" i="4"/>
  <c r="AE322" i="4"/>
  <c r="AE324" i="4"/>
  <c r="AE326" i="4"/>
  <c r="AE328" i="4"/>
  <c r="AE330" i="4"/>
  <c r="AE332" i="4"/>
  <c r="AE334" i="4"/>
  <c r="AE336" i="4"/>
  <c r="AE338" i="4"/>
  <c r="AE340" i="4"/>
  <c r="AE342" i="4"/>
  <c r="AD342" i="4"/>
  <c r="AE346" i="4"/>
  <c r="AD346" i="4"/>
  <c r="AE350" i="4"/>
  <c r="AD350" i="4"/>
  <c r="AE354" i="4"/>
  <c r="AD354" i="4"/>
  <c r="AE358" i="4"/>
  <c r="AD358" i="4"/>
  <c r="AE362" i="4"/>
  <c r="AD362" i="4"/>
  <c r="AE366" i="4"/>
  <c r="AD366" i="4"/>
  <c r="AE370" i="4"/>
  <c r="AD370" i="4"/>
  <c r="AG420" i="4"/>
  <c r="AE341" i="4"/>
  <c r="AD341" i="4"/>
  <c r="AE345" i="4"/>
  <c r="AD345" i="4"/>
  <c r="AG345" i="4" s="1"/>
  <c r="AE349" i="4"/>
  <c r="AD349" i="4"/>
  <c r="AE353" i="4"/>
  <c r="AD353" i="4"/>
  <c r="AG353" i="4" s="1"/>
  <c r="AE357" i="4"/>
  <c r="AD357" i="4"/>
  <c r="AE361" i="4"/>
  <c r="AD361" i="4"/>
  <c r="AG361" i="4" s="1"/>
  <c r="AE365" i="4"/>
  <c r="AD365" i="4"/>
  <c r="AE369" i="4"/>
  <c r="AD369" i="4"/>
  <c r="AG369" i="4" s="1"/>
  <c r="AF403" i="4"/>
  <c r="AF404" i="4"/>
  <c r="AE401" i="4"/>
  <c r="AE402" i="4"/>
  <c r="AD402" i="4"/>
  <c r="AE406" i="4"/>
  <c r="AD406" i="4"/>
  <c r="AE410" i="4"/>
  <c r="AD410" i="4"/>
  <c r="AF415" i="4"/>
  <c r="AF416" i="4"/>
  <c r="AG418" i="4"/>
  <c r="AF456" i="4"/>
  <c r="AF455" i="4"/>
  <c r="AE459" i="4"/>
  <c r="AD459" i="4"/>
  <c r="AG459" i="4" s="1"/>
  <c r="AF472" i="4"/>
  <c r="AF471" i="4"/>
  <c r="AE475" i="4"/>
  <c r="AD475" i="4"/>
  <c r="AE405" i="4"/>
  <c r="AD405" i="4"/>
  <c r="AG405" i="4" s="1"/>
  <c r="AE409" i="4"/>
  <c r="AD409" i="4"/>
  <c r="AF413" i="4"/>
  <c r="AF414" i="4"/>
  <c r="AF421" i="4"/>
  <c r="AF422" i="4"/>
  <c r="AF425" i="4"/>
  <c r="AF427" i="4"/>
  <c r="AF433" i="4"/>
  <c r="AF435" i="4"/>
  <c r="AF441" i="4"/>
  <c r="AF443" i="4"/>
  <c r="AG452" i="4"/>
  <c r="AD371" i="4"/>
  <c r="AD372" i="4"/>
  <c r="AD373" i="4"/>
  <c r="AG373" i="4" s="1"/>
  <c r="AD374" i="4"/>
  <c r="AD375" i="4"/>
  <c r="AD376" i="4"/>
  <c r="AD377" i="4"/>
  <c r="AG377" i="4" s="1"/>
  <c r="AD378" i="4"/>
  <c r="AD379" i="4"/>
  <c r="AD380" i="4"/>
  <c r="AD381" i="4"/>
  <c r="AG381" i="4" s="1"/>
  <c r="AD382" i="4"/>
  <c r="AD383" i="4"/>
  <c r="AD384" i="4"/>
  <c r="AD385" i="4"/>
  <c r="AG385" i="4" s="1"/>
  <c r="AD386" i="4"/>
  <c r="AD387" i="4"/>
  <c r="AD388" i="4"/>
  <c r="AD389" i="4"/>
  <c r="AG389" i="4" s="1"/>
  <c r="AD390" i="4"/>
  <c r="AD391" i="4"/>
  <c r="AD392" i="4"/>
  <c r="AD393" i="4"/>
  <c r="AG393" i="4" s="1"/>
  <c r="AD394" i="4"/>
  <c r="AD395" i="4"/>
  <c r="AD396" i="4"/>
  <c r="AD397" i="4"/>
  <c r="AG397" i="4" s="1"/>
  <c r="AD398" i="4"/>
  <c r="AD399" i="4"/>
  <c r="AD400" i="4"/>
  <c r="AD401" i="4"/>
  <c r="AG401" i="4" s="1"/>
  <c r="AE404" i="4"/>
  <c r="AD404" i="4"/>
  <c r="AG404" i="4" s="1"/>
  <c r="AE408" i="4"/>
  <c r="AD408" i="4"/>
  <c r="AG408" i="4" s="1"/>
  <c r="AG422" i="4"/>
  <c r="AE451" i="4"/>
  <c r="AD451" i="4"/>
  <c r="AG451" i="4" s="1"/>
  <c r="AF464" i="4"/>
  <c r="AF463" i="4"/>
  <c r="AE467" i="4"/>
  <c r="AD467" i="4"/>
  <c r="AG467" i="4" s="1"/>
  <c r="AE414" i="4"/>
  <c r="AE416" i="4"/>
  <c r="AE418" i="4"/>
  <c r="AE420" i="4"/>
  <c r="AE422" i="4"/>
  <c r="AE424" i="4"/>
  <c r="AE429" i="4"/>
  <c r="AD429" i="4"/>
  <c r="AG429" i="4" s="1"/>
  <c r="AE433" i="4"/>
  <c r="AD433" i="4"/>
  <c r="AG433" i="4" s="1"/>
  <c r="AE437" i="4"/>
  <c r="AD437" i="4"/>
  <c r="AG437" i="4" s="1"/>
  <c r="AE441" i="4"/>
  <c r="AD441" i="4"/>
  <c r="AG441" i="4" s="1"/>
  <c r="AE445" i="4"/>
  <c r="AD445" i="4"/>
  <c r="AG445" i="4" s="1"/>
  <c r="AE449" i="4"/>
  <c r="AD449" i="4"/>
  <c r="AD450" i="4"/>
  <c r="AF454" i="4"/>
  <c r="AE457" i="4"/>
  <c r="AD457" i="4"/>
  <c r="AD458" i="4"/>
  <c r="AF462" i="4"/>
  <c r="AE465" i="4"/>
  <c r="AD465" i="4"/>
  <c r="AD466" i="4"/>
  <c r="AF470" i="4"/>
  <c r="AE473" i="4"/>
  <c r="AD473" i="4"/>
  <c r="AD474" i="4"/>
  <c r="AG483" i="4"/>
  <c r="AE489" i="4"/>
  <c r="AD489" i="4"/>
  <c r="AF494" i="4"/>
  <c r="AD494" i="4"/>
  <c r="AG494" i="4" s="1"/>
  <c r="AE505" i="4"/>
  <c r="AD505" i="4"/>
  <c r="AG505" i="4" s="1"/>
  <c r="AD411" i="4"/>
  <c r="AG411" i="4" s="1"/>
  <c r="AD412" i="4"/>
  <c r="AD413" i="4"/>
  <c r="AG413" i="4" s="1"/>
  <c r="AD415" i="4"/>
  <c r="AD417" i="4"/>
  <c r="AG417" i="4" s="1"/>
  <c r="AD419" i="4"/>
  <c r="AD421" i="4"/>
  <c r="AG421" i="4" s="1"/>
  <c r="AD423" i="4"/>
  <c r="AD425" i="4"/>
  <c r="AG425" i="4" s="1"/>
  <c r="AF426" i="4"/>
  <c r="AD428" i="4"/>
  <c r="AF430" i="4"/>
  <c r="AD432" i="4"/>
  <c r="AG432" i="4" s="1"/>
  <c r="AF434" i="4"/>
  <c r="AD436" i="4"/>
  <c r="AF438" i="4"/>
  <c r="AD440" i="4"/>
  <c r="AG440" i="4" s="1"/>
  <c r="AF442" i="4"/>
  <c r="AD444" i="4"/>
  <c r="AF446" i="4"/>
  <c r="AD448" i="4"/>
  <c r="AG448" i="4" s="1"/>
  <c r="AE455" i="4"/>
  <c r="AD455" i="4"/>
  <c r="AG455" i="4" s="1"/>
  <c r="AD456" i="4"/>
  <c r="AE463" i="4"/>
  <c r="AD463" i="4"/>
  <c r="AD464" i="4"/>
  <c r="AG464" i="4" s="1"/>
  <c r="AE471" i="4"/>
  <c r="AD471" i="4"/>
  <c r="AG471" i="4" s="1"/>
  <c r="AD472" i="4"/>
  <c r="AF482" i="4"/>
  <c r="AD482" i="4"/>
  <c r="AG487" i="4"/>
  <c r="AE493" i="4"/>
  <c r="AD493" i="4"/>
  <c r="AF498" i="4"/>
  <c r="AD498" i="4"/>
  <c r="AG498" i="4" s="1"/>
  <c r="AE427" i="4"/>
  <c r="AD427" i="4"/>
  <c r="AE431" i="4"/>
  <c r="AD431" i="4"/>
  <c r="AE435" i="4"/>
  <c r="AD435" i="4"/>
  <c r="AE439" i="4"/>
  <c r="AD439" i="4"/>
  <c r="AE443" i="4"/>
  <c r="AD443" i="4"/>
  <c r="AE447" i="4"/>
  <c r="AD447" i="4"/>
  <c r="AG446" i="4" s="1"/>
  <c r="AF450" i="4"/>
  <c r="AF451" i="4"/>
  <c r="AE453" i="4"/>
  <c r="AD453" i="4"/>
  <c r="AD454" i="4"/>
  <c r="AG454" i="4" s="1"/>
  <c r="AF458" i="4"/>
  <c r="AF459" i="4"/>
  <c r="AE461" i="4"/>
  <c r="AD461" i="4"/>
  <c r="AG461" i="4" s="1"/>
  <c r="AD462" i="4"/>
  <c r="AF466" i="4"/>
  <c r="AF467" i="4"/>
  <c r="AE469" i="4"/>
  <c r="AD469" i="4"/>
  <c r="AD470" i="4"/>
  <c r="AG470" i="4" s="1"/>
  <c r="AF474" i="4"/>
  <c r="AF475" i="4"/>
  <c r="AE477" i="4"/>
  <c r="AD477" i="4"/>
  <c r="AG477" i="4" s="1"/>
  <c r="AE481" i="4"/>
  <c r="AD481" i="4"/>
  <c r="AG481" i="4" s="1"/>
  <c r="AF486" i="4"/>
  <c r="AD486" i="4"/>
  <c r="AG486" i="4" s="1"/>
  <c r="AE497" i="4"/>
  <c r="AD497" i="4"/>
  <c r="AF502" i="4"/>
  <c r="AD502" i="4"/>
  <c r="AD478" i="4"/>
  <c r="AG478" i="4" s="1"/>
  <c r="AE480" i="4"/>
  <c r="AF481" i="4"/>
  <c r="AE484" i="4"/>
  <c r="AF485" i="4"/>
  <c r="AE488" i="4"/>
  <c r="AF489" i="4"/>
  <c r="AE492" i="4"/>
  <c r="AF493" i="4"/>
  <c r="AE496" i="4"/>
  <c r="AF497" i="4"/>
  <c r="AE500" i="4"/>
  <c r="AF501" i="4"/>
  <c r="AE504" i="4"/>
  <c r="AG506" i="4"/>
  <c r="AG510" i="4"/>
  <c r="AG514" i="4"/>
  <c r="AE426" i="4"/>
  <c r="AE428" i="4"/>
  <c r="AE430" i="4"/>
  <c r="AE432" i="4"/>
  <c r="AE434" i="4"/>
  <c r="AE436" i="4"/>
  <c r="AE438" i="4"/>
  <c r="AE440" i="4"/>
  <c r="AE442" i="4"/>
  <c r="AE444" i="4"/>
  <c r="AE446" i="4"/>
  <c r="AE448" i="4"/>
  <c r="AE450" i="4"/>
  <c r="AE452" i="4"/>
  <c r="AE454" i="4"/>
  <c r="AE456" i="4"/>
  <c r="AE458" i="4"/>
  <c r="AE460" i="4"/>
  <c r="AE462" i="4"/>
  <c r="AE464" i="4"/>
  <c r="AE466" i="4"/>
  <c r="AE468" i="4"/>
  <c r="AE470" i="4"/>
  <c r="AE472" i="4"/>
  <c r="AE474" i="4"/>
  <c r="AE476" i="4"/>
  <c r="AE479" i="4"/>
  <c r="AF480" i="4"/>
  <c r="AE483" i="4"/>
  <c r="AF484" i="4"/>
  <c r="AE487" i="4"/>
  <c r="AF488" i="4"/>
  <c r="AE491" i="4"/>
  <c r="AF492" i="4"/>
  <c r="AE495" i="4"/>
  <c r="AF496" i="4"/>
  <c r="AE499" i="4"/>
  <c r="AF500" i="4"/>
  <c r="AE503" i="4"/>
  <c r="AG509" i="4"/>
  <c r="AG513" i="4"/>
  <c r="AF479" i="4"/>
  <c r="AD480" i="4"/>
  <c r="AE482" i="4"/>
  <c r="AF483" i="4"/>
  <c r="AD484" i="4"/>
  <c r="AE486" i="4"/>
  <c r="AF487" i="4"/>
  <c r="AD488" i="4"/>
  <c r="AE490" i="4"/>
  <c r="AF491" i="4"/>
  <c r="AD492" i="4"/>
  <c r="AG492" i="4" s="1"/>
  <c r="AE494" i="4"/>
  <c r="AF495" i="4"/>
  <c r="AD496" i="4"/>
  <c r="AE498" i="4"/>
  <c r="AF499" i="4"/>
  <c r="AD500" i="4"/>
  <c r="AG500" i="4" s="1"/>
  <c r="AE502" i="4"/>
  <c r="AD504" i="4"/>
  <c r="AG504" i="4" s="1"/>
  <c r="AG508" i="4"/>
  <c r="AG512" i="4"/>
  <c r="AG516" i="4"/>
  <c r="AD520" i="4"/>
  <c r="AG520" i="4" s="1"/>
  <c r="AG34" i="3"/>
  <c r="AG110" i="3"/>
  <c r="AG134" i="3"/>
  <c r="AG158" i="3"/>
  <c r="AG184" i="3"/>
  <c r="AF4" i="3"/>
  <c r="AF5" i="3"/>
  <c r="AD11" i="3"/>
  <c r="AD12" i="3"/>
  <c r="AG12" i="3" s="1"/>
  <c r="AF13" i="3"/>
  <c r="AF14" i="3"/>
  <c r="AD19" i="3"/>
  <c r="AD20" i="3"/>
  <c r="AG20" i="3" s="1"/>
  <c r="AD21" i="3"/>
  <c r="AF22" i="3"/>
  <c r="AD28" i="3"/>
  <c r="AD29" i="3"/>
  <c r="AG29" i="3" s="1"/>
  <c r="AD30" i="3"/>
  <c r="AD31" i="3"/>
  <c r="AG31" i="3" s="1"/>
  <c r="AF33" i="3"/>
  <c r="AF34" i="3"/>
  <c r="AD39" i="3"/>
  <c r="AD40" i="3"/>
  <c r="AG40" i="3" s="1"/>
  <c r="AF41" i="3"/>
  <c r="AF42" i="3"/>
  <c r="AD47" i="3"/>
  <c r="AD48" i="3"/>
  <c r="AF49" i="3"/>
  <c r="AD53" i="3"/>
  <c r="AG53" i="3" s="1"/>
  <c r="AF54" i="3"/>
  <c r="AF55" i="3"/>
  <c r="AD62" i="3"/>
  <c r="AD63" i="3"/>
  <c r="AG63" i="3" s="1"/>
  <c r="AD64" i="3"/>
  <c r="AD65" i="3"/>
  <c r="AG65" i="3" s="1"/>
  <c r="AD66" i="3"/>
  <c r="AG66" i="3" s="1"/>
  <c r="AF69" i="3"/>
  <c r="AF70" i="3"/>
  <c r="AD73" i="3"/>
  <c r="AD74" i="3"/>
  <c r="AD75" i="3"/>
  <c r="AG75" i="3" s="1"/>
  <c r="AD76" i="3"/>
  <c r="AG76" i="3" s="1"/>
  <c r="AF78" i="3"/>
  <c r="AF79" i="3"/>
  <c r="AD86" i="3"/>
  <c r="AG86" i="3" s="1"/>
  <c r="AF88" i="3"/>
  <c r="AF89" i="3"/>
  <c r="AD98" i="3"/>
  <c r="AD99" i="3"/>
  <c r="AG99" i="3" s="1"/>
  <c r="AF100" i="3"/>
  <c r="AD105" i="3"/>
  <c r="AD106" i="3"/>
  <c r="AD107" i="3"/>
  <c r="AG107" i="3" s="1"/>
  <c r="AF109" i="3"/>
  <c r="AF110" i="3"/>
  <c r="AD117" i="3"/>
  <c r="AD118" i="3"/>
  <c r="AG118" i="3" s="1"/>
  <c r="AD119" i="3"/>
  <c r="AG119" i="3" s="1"/>
  <c r="AF121" i="3"/>
  <c r="AF122" i="3"/>
  <c r="AD127" i="3"/>
  <c r="AG127" i="3" s="1"/>
  <c r="AF128" i="3"/>
  <c r="AD133" i="3"/>
  <c r="AF134" i="3"/>
  <c r="AD141" i="3"/>
  <c r="AG141" i="3" s="1"/>
  <c r="AF143" i="3"/>
  <c r="AF144" i="3"/>
  <c r="AD151" i="3"/>
  <c r="AD152" i="3"/>
  <c r="AG152" i="3" s="1"/>
  <c r="AD153" i="3"/>
  <c r="AD154" i="3"/>
  <c r="AG154" i="3" s="1"/>
  <c r="AF157" i="3"/>
  <c r="AF158" i="3"/>
  <c r="AD167" i="3"/>
  <c r="AF168" i="3"/>
  <c r="AD174" i="3"/>
  <c r="AD175" i="3"/>
  <c r="AG175" i="3" s="1"/>
  <c r="AD176" i="3"/>
  <c r="AG176" i="3" s="1"/>
  <c r="AF177" i="3"/>
  <c r="AF178" i="3"/>
  <c r="AD183" i="3"/>
  <c r="AG183" i="3" s="1"/>
  <c r="AF184" i="3"/>
  <c r="AF185" i="3"/>
  <c r="AD192" i="3"/>
  <c r="AD193" i="3"/>
  <c r="AG193" i="3" s="1"/>
  <c r="AF195" i="3"/>
  <c r="AF196" i="3"/>
  <c r="AD202" i="3"/>
  <c r="AD203" i="3"/>
  <c r="AG203" i="3" s="1"/>
  <c r="AD207" i="3"/>
  <c r="AE207" i="3"/>
  <c r="AD211" i="3"/>
  <c r="AE211" i="3"/>
  <c r="AD215" i="3"/>
  <c r="AE215" i="3"/>
  <c r="AF218" i="3"/>
  <c r="AF216" i="3"/>
  <c r="AG9" i="3"/>
  <c r="AF21" i="3"/>
  <c r="AG26" i="3"/>
  <c r="AG37" i="3"/>
  <c r="AG38" i="3"/>
  <c r="AG45" i="3"/>
  <c r="AG46" i="3"/>
  <c r="AF48" i="3"/>
  <c r="AG51" i="3"/>
  <c r="AG60" i="3"/>
  <c r="AG72" i="3"/>
  <c r="AG96" i="3"/>
  <c r="AG97" i="3"/>
  <c r="AF99" i="3"/>
  <c r="AG103" i="3"/>
  <c r="AG104" i="3"/>
  <c r="AG116" i="3"/>
  <c r="AF127" i="3"/>
  <c r="AG131" i="3"/>
  <c r="AG132" i="3"/>
  <c r="AF133" i="3"/>
  <c r="AG140" i="3"/>
  <c r="AG165" i="3"/>
  <c r="AG166" i="3"/>
  <c r="AF167" i="3"/>
  <c r="AG172" i="3"/>
  <c r="AG190" i="3"/>
  <c r="AD217" i="3"/>
  <c r="AE217" i="3"/>
  <c r="AG42" i="3"/>
  <c r="AG78" i="3"/>
  <c r="AD6" i="3"/>
  <c r="AD7" i="3"/>
  <c r="AD8" i="3"/>
  <c r="AG8" i="3" s="1"/>
  <c r="AF9" i="3"/>
  <c r="AF10" i="3"/>
  <c r="AD15" i="3"/>
  <c r="AD16" i="3"/>
  <c r="AG16" i="3" s="1"/>
  <c r="AD17" i="3"/>
  <c r="AG17" i="3" s="1"/>
  <c r="AF18" i="3"/>
  <c r="AD23" i="3"/>
  <c r="AG23" i="3" s="1"/>
  <c r="AF26" i="3"/>
  <c r="AF27" i="3"/>
  <c r="AD35" i="3"/>
  <c r="AG35" i="3" s="1"/>
  <c r="AD36" i="3"/>
  <c r="AG36" i="3" s="1"/>
  <c r="AF37" i="3"/>
  <c r="AF38" i="3"/>
  <c r="AD43" i="3"/>
  <c r="AG43" i="3" s="1"/>
  <c r="AF45" i="3"/>
  <c r="AF46" i="3"/>
  <c r="AD50" i="3"/>
  <c r="AG50" i="3" s="1"/>
  <c r="AF51" i="3"/>
  <c r="AF52" i="3"/>
  <c r="AD56" i="3"/>
  <c r="AG56" i="3" s="1"/>
  <c r="AD57" i="3"/>
  <c r="AD58" i="3"/>
  <c r="AG58" i="3" s="1"/>
  <c r="AF60" i="3"/>
  <c r="AF61" i="3"/>
  <c r="AD71" i="3"/>
  <c r="AG71" i="3" s="1"/>
  <c r="AF72" i="3"/>
  <c r="AD80" i="3"/>
  <c r="AD81" i="3"/>
  <c r="AG81" i="3" s="1"/>
  <c r="AD82" i="3"/>
  <c r="AG82" i="3" s="1"/>
  <c r="AF84" i="3"/>
  <c r="AF85" i="3"/>
  <c r="AD90" i="3"/>
  <c r="AG90" i="3" s="1"/>
  <c r="AD91" i="3"/>
  <c r="AD92" i="3"/>
  <c r="AG92" i="3" s="1"/>
  <c r="AF96" i="3"/>
  <c r="AF97" i="3"/>
  <c r="AD101" i="3"/>
  <c r="AG101" i="3" s="1"/>
  <c r="AF103" i="3"/>
  <c r="AF104" i="3"/>
  <c r="AD111" i="3"/>
  <c r="AG111" i="3" s="1"/>
  <c r="AD112" i="3"/>
  <c r="AD113" i="3"/>
  <c r="AD114" i="3"/>
  <c r="AD115" i="3"/>
  <c r="AG115" i="3" s="1"/>
  <c r="AF116" i="3"/>
  <c r="AD123" i="3"/>
  <c r="AG123" i="3" s="1"/>
  <c r="AD124" i="3"/>
  <c r="AG124" i="3" s="1"/>
  <c r="AF125" i="3"/>
  <c r="AF126" i="3"/>
  <c r="AD129" i="3"/>
  <c r="AG129" i="3" s="1"/>
  <c r="AD130" i="3"/>
  <c r="AG130" i="3" s="1"/>
  <c r="AF131" i="3"/>
  <c r="AF132" i="3"/>
  <c r="AD135" i="3"/>
  <c r="AD136" i="3"/>
  <c r="AD137" i="3"/>
  <c r="AG137" i="3" s="1"/>
  <c r="AF139" i="3"/>
  <c r="AF140" i="3"/>
  <c r="AD145" i="3"/>
  <c r="AD146" i="3"/>
  <c r="AG146" i="3" s="1"/>
  <c r="AD147" i="3"/>
  <c r="AD148" i="3"/>
  <c r="AG148" i="3" s="1"/>
  <c r="AD149" i="3"/>
  <c r="AG149" i="3" s="1"/>
  <c r="AF150" i="3"/>
  <c r="AD159" i="3"/>
  <c r="AG157" i="3" s="1"/>
  <c r="AD160" i="3"/>
  <c r="AD161" i="3"/>
  <c r="AD162" i="3"/>
  <c r="AG162" i="3" s="1"/>
  <c r="AF165" i="3"/>
  <c r="AF166" i="3"/>
  <c r="AD169" i="3"/>
  <c r="AD170" i="3"/>
  <c r="AG170" i="3" s="1"/>
  <c r="AF172" i="3"/>
  <c r="AF173" i="3"/>
  <c r="AD179" i="3"/>
  <c r="AD180" i="3"/>
  <c r="AG180" i="3" s="1"/>
  <c r="AD181" i="3"/>
  <c r="AF182" i="3"/>
  <c r="AD186" i="3"/>
  <c r="AD187" i="3"/>
  <c r="AG187" i="3" s="1"/>
  <c r="AD188" i="3"/>
  <c r="AG188" i="3" s="1"/>
  <c r="AF190" i="3"/>
  <c r="AF191" i="3"/>
  <c r="AD197" i="3"/>
  <c r="AG197" i="3" s="1"/>
  <c r="AD198" i="3"/>
  <c r="AD199" i="3"/>
  <c r="AG199" i="3" s="1"/>
  <c r="AD200" i="3"/>
  <c r="AG200" i="3" s="1"/>
  <c r="AF201" i="3"/>
  <c r="AE203" i="3"/>
  <c r="AD205" i="3"/>
  <c r="AE205" i="3"/>
  <c r="AD209" i="3"/>
  <c r="AG209" i="3" s="1"/>
  <c r="AE209" i="3"/>
  <c r="AD213" i="3"/>
  <c r="AE213" i="3"/>
  <c r="AE8" i="3"/>
  <c r="AE12" i="3"/>
  <c r="AE17" i="3"/>
  <c r="AE22" i="3"/>
  <c r="AE27" i="3"/>
  <c r="AE31" i="3"/>
  <c r="AE34" i="3"/>
  <c r="AE38" i="3"/>
  <c r="AE40" i="3"/>
  <c r="AE43" i="3"/>
  <c r="AE49" i="3"/>
  <c r="AE52" i="3"/>
  <c r="AE61" i="3"/>
  <c r="AE71" i="3"/>
  <c r="AE76" i="3"/>
  <c r="AE86" i="3"/>
  <c r="AE99" i="3"/>
  <c r="AE101" i="3"/>
  <c r="AE115" i="3"/>
  <c r="AE122" i="3"/>
  <c r="AE126" i="3"/>
  <c r="AE128" i="3"/>
  <c r="AE132" i="3"/>
  <c r="AE134" i="3"/>
  <c r="AE140" i="3"/>
  <c r="AE150" i="3"/>
  <c r="AE154" i="3"/>
  <c r="AE158" i="3"/>
  <c r="AE162" i="3"/>
  <c r="AE166" i="3"/>
  <c r="AE168" i="3"/>
  <c r="AE176" i="3"/>
  <c r="AE182" i="3"/>
  <c r="AE188" i="3"/>
  <c r="AE196" i="3"/>
  <c r="AE200" i="3"/>
  <c r="AE228" i="3"/>
  <c r="AD228" i="3"/>
  <c r="AE242" i="3"/>
  <c r="AD242" i="3"/>
  <c r="AG243" i="3"/>
  <c r="AE258" i="3"/>
  <c r="AD258" i="3"/>
  <c r="AE274" i="3"/>
  <c r="AD274" i="3"/>
  <c r="AE290" i="3"/>
  <c r="AD290" i="3"/>
  <c r="AG290" i="3" s="1"/>
  <c r="AE306" i="3"/>
  <c r="AD306" i="3"/>
  <c r="AG307" i="3"/>
  <c r="AE322" i="3"/>
  <c r="AD322" i="3"/>
  <c r="AF357" i="3"/>
  <c r="AD357" i="3"/>
  <c r="AF356" i="3"/>
  <c r="AD448" i="3"/>
  <c r="AG448" i="3" s="1"/>
  <c r="AE448" i="3"/>
  <c r="AE447" i="3"/>
  <c r="AG469" i="3"/>
  <c r="AE478" i="3"/>
  <c r="AD478" i="3"/>
  <c r="AF513" i="3"/>
  <c r="AG223" i="3"/>
  <c r="AF237" i="3"/>
  <c r="AF238" i="3"/>
  <c r="AE240" i="3"/>
  <c r="AD240" i="3"/>
  <c r="AG240" i="3" s="1"/>
  <c r="AG241" i="3"/>
  <c r="AF245" i="3"/>
  <c r="AF246" i="3"/>
  <c r="AE248" i="3"/>
  <c r="AD248" i="3"/>
  <c r="AG248" i="3" s="1"/>
  <c r="AF253" i="3"/>
  <c r="AF254" i="3"/>
  <c r="AE256" i="3"/>
  <c r="AD256" i="3"/>
  <c r="AG256" i="3" s="1"/>
  <c r="AG257" i="3"/>
  <c r="AF261" i="3"/>
  <c r="AF262" i="3"/>
  <c r="AE264" i="3"/>
  <c r="AD264" i="3"/>
  <c r="AF269" i="3"/>
  <c r="AF270" i="3"/>
  <c r="AE272" i="3"/>
  <c r="AD272" i="3"/>
  <c r="AG272" i="3" s="1"/>
  <c r="AG273" i="3"/>
  <c r="AF277" i="3"/>
  <c r="AF278" i="3"/>
  <c r="AE280" i="3"/>
  <c r="AD280" i="3"/>
  <c r="AG280" i="3" s="1"/>
  <c r="AF285" i="3"/>
  <c r="AF286" i="3"/>
  <c r="AE288" i="3"/>
  <c r="AD288" i="3"/>
  <c r="AF293" i="3"/>
  <c r="AF294" i="3"/>
  <c r="AE296" i="3"/>
  <c r="AD296" i="3"/>
  <c r="AF301" i="3"/>
  <c r="AF302" i="3"/>
  <c r="AE304" i="3"/>
  <c r="AD304" i="3"/>
  <c r="AG304" i="3" s="1"/>
  <c r="AG305" i="3"/>
  <c r="AF309" i="3"/>
  <c r="AF310" i="3"/>
  <c r="AE312" i="3"/>
  <c r="AD312" i="3"/>
  <c r="AG312" i="3" s="1"/>
  <c r="AF317" i="3"/>
  <c r="AF318" i="3"/>
  <c r="AE320" i="3"/>
  <c r="AD320" i="3"/>
  <c r="AG320" i="3" s="1"/>
  <c r="AG321" i="3"/>
  <c r="AF325" i="3"/>
  <c r="AF326" i="3"/>
  <c r="AE328" i="3"/>
  <c r="AD328" i="3"/>
  <c r="AG328" i="3" s="1"/>
  <c r="AE343" i="3"/>
  <c r="AD343" i="3"/>
  <c r="AG343" i="3" s="1"/>
  <c r="AG345" i="3"/>
  <c r="AG355" i="3"/>
  <c r="AD403" i="3"/>
  <c r="AE403" i="3"/>
  <c r="AE401" i="3"/>
  <c r="AE18" i="3"/>
  <c r="AE21" i="3"/>
  <c r="AE23" i="3"/>
  <c r="AE42" i="3"/>
  <c r="AE48" i="3"/>
  <c r="AE50" i="3"/>
  <c r="AE53" i="3"/>
  <c r="AE55" i="3"/>
  <c r="AE66" i="3"/>
  <c r="AE70" i="3"/>
  <c r="AE72" i="3"/>
  <c r="AE79" i="3"/>
  <c r="AE82" i="3"/>
  <c r="AE85" i="3"/>
  <c r="AE92" i="3"/>
  <c r="AE100" i="3"/>
  <c r="AE104" i="3"/>
  <c r="AE107" i="3"/>
  <c r="AE110" i="3"/>
  <c r="AE116" i="3"/>
  <c r="AE127" i="3"/>
  <c r="AE133" i="3"/>
  <c r="AE137" i="3"/>
  <c r="AE141" i="3"/>
  <c r="AE144" i="3"/>
  <c r="AE149" i="3"/>
  <c r="AE167" i="3"/>
  <c r="AE173" i="3"/>
  <c r="AE181" i="3"/>
  <c r="AE183" i="3"/>
  <c r="AE191" i="3"/>
  <c r="AE201" i="3"/>
  <c r="AE224" i="3"/>
  <c r="AD224" i="3"/>
  <c r="AE232" i="3"/>
  <c r="AD232" i="3"/>
  <c r="AG231" i="3" s="1"/>
  <c r="AE250" i="3"/>
  <c r="AD250" i="3"/>
  <c r="AE266" i="3"/>
  <c r="AD266" i="3"/>
  <c r="AG265" i="3" s="1"/>
  <c r="AE282" i="3"/>
  <c r="AD282" i="3"/>
  <c r="AE298" i="3"/>
  <c r="AD298" i="3"/>
  <c r="AG298" i="3" s="1"/>
  <c r="AE314" i="3"/>
  <c r="AD314" i="3"/>
  <c r="AE331" i="3"/>
  <c r="AD331" i="3"/>
  <c r="AG331" i="3" s="1"/>
  <c r="AG342" i="3"/>
  <c r="AE347" i="3"/>
  <c r="AD347" i="3"/>
  <c r="AG347" i="3" s="1"/>
  <c r="AD204" i="3"/>
  <c r="AD206" i="3"/>
  <c r="AG206" i="3" s="1"/>
  <c r="AD208" i="3"/>
  <c r="AD210" i="3"/>
  <c r="AG210" i="3" s="1"/>
  <c r="AD212" i="3"/>
  <c r="AD214" i="3"/>
  <c r="AG214" i="3" s="1"/>
  <c r="AD216" i="3"/>
  <c r="AF219" i="3"/>
  <c r="AE222" i="3"/>
  <c r="AD222" i="3"/>
  <c r="AG222" i="3" s="1"/>
  <c r="AE226" i="3"/>
  <c r="AD226" i="3"/>
  <c r="AG226" i="3" s="1"/>
  <c r="AE230" i="3"/>
  <c r="AD230" i="3"/>
  <c r="AG230" i="3" s="1"/>
  <c r="AE234" i="3"/>
  <c r="AD234" i="3"/>
  <c r="AE238" i="3"/>
  <c r="AD238" i="3"/>
  <c r="AG238" i="3" s="1"/>
  <c r="AD239" i="3"/>
  <c r="AG239" i="3" s="1"/>
  <c r="AF243" i="3"/>
  <c r="AF244" i="3"/>
  <c r="AE246" i="3"/>
  <c r="AD246" i="3"/>
  <c r="AD247" i="3"/>
  <c r="AF251" i="3"/>
  <c r="AF252" i="3"/>
  <c r="AE254" i="3"/>
  <c r="AD254" i="3"/>
  <c r="AG254" i="3" s="1"/>
  <c r="AD255" i="3"/>
  <c r="AG255" i="3" s="1"/>
  <c r="AF259" i="3"/>
  <c r="AF260" i="3"/>
  <c r="AE262" i="3"/>
  <c r="AD262" i="3"/>
  <c r="AD263" i="3"/>
  <c r="AG263" i="3" s="1"/>
  <c r="AF267" i="3"/>
  <c r="AF268" i="3"/>
  <c r="AE270" i="3"/>
  <c r="AD270" i="3"/>
  <c r="AG270" i="3" s="1"/>
  <c r="AD271" i="3"/>
  <c r="AG271" i="3" s="1"/>
  <c r="AF275" i="3"/>
  <c r="AF276" i="3"/>
  <c r="AE278" i="3"/>
  <c r="AD278" i="3"/>
  <c r="AD279" i="3"/>
  <c r="AF283" i="3"/>
  <c r="AF284" i="3"/>
  <c r="AE286" i="3"/>
  <c r="AD286" i="3"/>
  <c r="AG286" i="3" s="1"/>
  <c r="AD287" i="3"/>
  <c r="AG287" i="3" s="1"/>
  <c r="AF291" i="3"/>
  <c r="AF292" i="3"/>
  <c r="AE294" i="3"/>
  <c r="AD294" i="3"/>
  <c r="AD295" i="3"/>
  <c r="AG295" i="3" s="1"/>
  <c r="AF299" i="3"/>
  <c r="AF300" i="3"/>
  <c r="AE302" i="3"/>
  <c r="AD302" i="3"/>
  <c r="AG302" i="3" s="1"/>
  <c r="AD303" i="3"/>
  <c r="AG303" i="3" s="1"/>
  <c r="AF307" i="3"/>
  <c r="AF308" i="3"/>
  <c r="AE310" i="3"/>
  <c r="AD310" i="3"/>
  <c r="AD311" i="3"/>
  <c r="AF315" i="3"/>
  <c r="AF316" i="3"/>
  <c r="AE318" i="3"/>
  <c r="AD318" i="3"/>
  <c r="AG318" i="3" s="1"/>
  <c r="AD319" i="3"/>
  <c r="AG319" i="3" s="1"/>
  <c r="AF323" i="3"/>
  <c r="AF324" i="3"/>
  <c r="AE326" i="3"/>
  <c r="AD326" i="3"/>
  <c r="AD327" i="3"/>
  <c r="AG327" i="3" s="1"/>
  <c r="AE339" i="3"/>
  <c r="AD339" i="3"/>
  <c r="AG339" i="3" s="1"/>
  <c r="AD341" i="3"/>
  <c r="AG341" i="3" s="1"/>
  <c r="AD352" i="3"/>
  <c r="AE352" i="3"/>
  <c r="AD419" i="3"/>
  <c r="AE418" i="3"/>
  <c r="AE419" i="3"/>
  <c r="AE417" i="3"/>
  <c r="AE5" i="3"/>
  <c r="AE10" i="3"/>
  <c r="AE14" i="3"/>
  <c r="AE36" i="3"/>
  <c r="AE46" i="3"/>
  <c r="AE58" i="3"/>
  <c r="AE89" i="3"/>
  <c r="AE97" i="3"/>
  <c r="AE119" i="3"/>
  <c r="AE124" i="3"/>
  <c r="AE130" i="3"/>
  <c r="AE170" i="3"/>
  <c r="AE178" i="3"/>
  <c r="AE185" i="3"/>
  <c r="AE193" i="3"/>
  <c r="AE220" i="3"/>
  <c r="AD220" i="3"/>
  <c r="AE236" i="3"/>
  <c r="AD236" i="3"/>
  <c r="AE218" i="3"/>
  <c r="AD218" i="3"/>
  <c r="AD219" i="3"/>
  <c r="AG219" i="3" s="1"/>
  <c r="AD221" i="3"/>
  <c r="AF223" i="3"/>
  <c r="AD225" i="3"/>
  <c r="AG225" i="3" s="1"/>
  <c r="AF227" i="3"/>
  <c r="AD229" i="3"/>
  <c r="AF231" i="3"/>
  <c r="AD233" i="3"/>
  <c r="AG233" i="3" s="1"/>
  <c r="AF235" i="3"/>
  <c r="AD237" i="3"/>
  <c r="AE244" i="3"/>
  <c r="AD244" i="3"/>
  <c r="AD245" i="3"/>
  <c r="AG245" i="3" s="1"/>
  <c r="AE252" i="3"/>
  <c r="AD252" i="3"/>
  <c r="AG252" i="3" s="1"/>
  <c r="AD253" i="3"/>
  <c r="AG253" i="3" s="1"/>
  <c r="AE260" i="3"/>
  <c r="AD260" i="3"/>
  <c r="AD261" i="3"/>
  <c r="AG261" i="3" s="1"/>
  <c r="AE268" i="3"/>
  <c r="AD268" i="3"/>
  <c r="AG267" i="3" s="1"/>
  <c r="AD269" i="3"/>
  <c r="AE276" i="3"/>
  <c r="AD276" i="3"/>
  <c r="AG275" i="3" s="1"/>
  <c r="AD277" i="3"/>
  <c r="AG277" i="3" s="1"/>
  <c r="AE284" i="3"/>
  <c r="AD284" i="3"/>
  <c r="AG284" i="3" s="1"/>
  <c r="AD285" i="3"/>
  <c r="AG285" i="3" s="1"/>
  <c r="AE292" i="3"/>
  <c r="AD292" i="3"/>
  <c r="AD293" i="3"/>
  <c r="AG293" i="3" s="1"/>
  <c r="AE300" i="3"/>
  <c r="AD300" i="3"/>
  <c r="AD301" i="3"/>
  <c r="AE308" i="3"/>
  <c r="AD308" i="3"/>
  <c r="AD309" i="3"/>
  <c r="AG309" i="3" s="1"/>
  <c r="AE316" i="3"/>
  <c r="AD316" i="3"/>
  <c r="AG316" i="3" s="1"/>
  <c r="AD317" i="3"/>
  <c r="AG317" i="3" s="1"/>
  <c r="AE324" i="3"/>
  <c r="AD324" i="3"/>
  <c r="AD325" i="3"/>
  <c r="AG325" i="3" s="1"/>
  <c r="AG330" i="3"/>
  <c r="AG332" i="3"/>
  <c r="AE335" i="3"/>
  <c r="AD335" i="3"/>
  <c r="AG335" i="3" s="1"/>
  <c r="AD337" i="3"/>
  <c r="AG336" i="3" s="1"/>
  <c r="AG346" i="3"/>
  <c r="AG348" i="3"/>
  <c r="AE351" i="3"/>
  <c r="AD351" i="3"/>
  <c r="AG349" i="3" s="1"/>
  <c r="AD354" i="3"/>
  <c r="AG354" i="3" s="1"/>
  <c r="AE354" i="3"/>
  <c r="AE359" i="3"/>
  <c r="AD359" i="3"/>
  <c r="AE361" i="3"/>
  <c r="AD361" i="3"/>
  <c r="AE363" i="3"/>
  <c r="AD363" i="3"/>
  <c r="AE365" i="3"/>
  <c r="AD365" i="3"/>
  <c r="AE367" i="3"/>
  <c r="AD367" i="3"/>
  <c r="AE369" i="3"/>
  <c r="AD369" i="3"/>
  <c r="AE371" i="3"/>
  <c r="AD371" i="3"/>
  <c r="AE373" i="3"/>
  <c r="AD373" i="3"/>
  <c r="AE375" i="3"/>
  <c r="AD375" i="3"/>
  <c r="AE377" i="3"/>
  <c r="AD377" i="3"/>
  <c r="AE379" i="3"/>
  <c r="AD379" i="3"/>
  <c r="AE381" i="3"/>
  <c r="AD381" i="3"/>
  <c r="AE383" i="3"/>
  <c r="AD383" i="3"/>
  <c r="AE385" i="3"/>
  <c r="AD385" i="3"/>
  <c r="AD387" i="3"/>
  <c r="AE387" i="3"/>
  <c r="AF330" i="3"/>
  <c r="AE332" i="3"/>
  <c r="AF334" i="3"/>
  <c r="AE336" i="3"/>
  <c r="AF338" i="3"/>
  <c r="AE340" i="3"/>
  <c r="AF342" i="3"/>
  <c r="AE344" i="3"/>
  <c r="AF346" i="3"/>
  <c r="AE348" i="3"/>
  <c r="AF350" i="3"/>
  <c r="AE353" i="3"/>
  <c r="AD391" i="3"/>
  <c r="AE391" i="3"/>
  <c r="AD407" i="3"/>
  <c r="AE407" i="3"/>
  <c r="AD423" i="3"/>
  <c r="AE422" i="3"/>
  <c r="AE423" i="3"/>
  <c r="AD434" i="3"/>
  <c r="AE434" i="3"/>
  <c r="AE221" i="3"/>
  <c r="AE223" i="3"/>
  <c r="AE225" i="3"/>
  <c r="AE227" i="3"/>
  <c r="AE229" i="3"/>
  <c r="AE231" i="3"/>
  <c r="AE233" i="3"/>
  <c r="AE235" i="3"/>
  <c r="AE237" i="3"/>
  <c r="AE239" i="3"/>
  <c r="AE241" i="3"/>
  <c r="AE243" i="3"/>
  <c r="AE245" i="3"/>
  <c r="AE247" i="3"/>
  <c r="AE249" i="3"/>
  <c r="AE251" i="3"/>
  <c r="AE253" i="3"/>
  <c r="AE255" i="3"/>
  <c r="AE257" i="3"/>
  <c r="AE259" i="3"/>
  <c r="AE261" i="3"/>
  <c r="AE263" i="3"/>
  <c r="AE265" i="3"/>
  <c r="AE267" i="3"/>
  <c r="AE269" i="3"/>
  <c r="AE271" i="3"/>
  <c r="AE273" i="3"/>
  <c r="AE275" i="3"/>
  <c r="AE277" i="3"/>
  <c r="AE279" i="3"/>
  <c r="AE281" i="3"/>
  <c r="AE283" i="3"/>
  <c r="AE285" i="3"/>
  <c r="AE287" i="3"/>
  <c r="AE289" i="3"/>
  <c r="AE291" i="3"/>
  <c r="AE293" i="3"/>
  <c r="AE295" i="3"/>
  <c r="AE297" i="3"/>
  <c r="AE299" i="3"/>
  <c r="AE301" i="3"/>
  <c r="AE303" i="3"/>
  <c r="AE305" i="3"/>
  <c r="AE307" i="3"/>
  <c r="AE309" i="3"/>
  <c r="AE311" i="3"/>
  <c r="AE313" i="3"/>
  <c r="AE315" i="3"/>
  <c r="AE317" i="3"/>
  <c r="AE319" i="3"/>
  <c r="AE321" i="3"/>
  <c r="AE323" i="3"/>
  <c r="AE325" i="3"/>
  <c r="AE327" i="3"/>
  <c r="AE329" i="3"/>
  <c r="AF331" i="3"/>
  <c r="AE333" i="3"/>
  <c r="AF335" i="3"/>
  <c r="AE337" i="3"/>
  <c r="AF339" i="3"/>
  <c r="AE341" i="3"/>
  <c r="AF343" i="3"/>
  <c r="AE345" i="3"/>
  <c r="AF347" i="3"/>
  <c r="AE349" i="3"/>
  <c r="AG356" i="3"/>
  <c r="AE358" i="3"/>
  <c r="AD358" i="3"/>
  <c r="AE360" i="3"/>
  <c r="AD360" i="3"/>
  <c r="AG360" i="3" s="1"/>
  <c r="AE362" i="3"/>
  <c r="AD362" i="3"/>
  <c r="AE364" i="3"/>
  <c r="AD364" i="3"/>
  <c r="AG364" i="3" s="1"/>
  <c r="AE366" i="3"/>
  <c r="AD366" i="3"/>
  <c r="AE368" i="3"/>
  <c r="AD368" i="3"/>
  <c r="AG368" i="3" s="1"/>
  <c r="AE370" i="3"/>
  <c r="AD370" i="3"/>
  <c r="AE372" i="3"/>
  <c r="AD372" i="3"/>
  <c r="AG372" i="3" s="1"/>
  <c r="AE374" i="3"/>
  <c r="AD374" i="3"/>
  <c r="AE376" i="3"/>
  <c r="AD376" i="3"/>
  <c r="AG376" i="3" s="1"/>
  <c r="AE378" i="3"/>
  <c r="AD378" i="3"/>
  <c r="AE380" i="3"/>
  <c r="AD380" i="3"/>
  <c r="AG380" i="3" s="1"/>
  <c r="AE382" i="3"/>
  <c r="AD382" i="3"/>
  <c r="AE384" i="3"/>
  <c r="AD384" i="3"/>
  <c r="AG384" i="3" s="1"/>
  <c r="AE386" i="3"/>
  <c r="AD386" i="3"/>
  <c r="AE389" i="3"/>
  <c r="AD395" i="3"/>
  <c r="AG394" i="3" s="1"/>
  <c r="AE395" i="3"/>
  <c r="AE405" i="3"/>
  <c r="AD411" i="3"/>
  <c r="AE411" i="3"/>
  <c r="AE421" i="3"/>
  <c r="AD427" i="3"/>
  <c r="AG426" i="3" s="1"/>
  <c r="AE426" i="3"/>
  <c r="AE427" i="3"/>
  <c r="AE330" i="3"/>
  <c r="AF332" i="3"/>
  <c r="AE334" i="3"/>
  <c r="AF336" i="3"/>
  <c r="AE338" i="3"/>
  <c r="AF340" i="3"/>
  <c r="AE342" i="3"/>
  <c r="AF344" i="3"/>
  <c r="AE346" i="3"/>
  <c r="AF348" i="3"/>
  <c r="AE350" i="3"/>
  <c r="AD353" i="3"/>
  <c r="AG353" i="3" s="1"/>
  <c r="AF355" i="3"/>
  <c r="AE357" i="3"/>
  <c r="AD399" i="3"/>
  <c r="AE399" i="3"/>
  <c r="AE409" i="3"/>
  <c r="AD415" i="3"/>
  <c r="AE415" i="3"/>
  <c r="AE425" i="3"/>
  <c r="AD431" i="3"/>
  <c r="AE430" i="3"/>
  <c r="AE431" i="3"/>
  <c r="AF387" i="3"/>
  <c r="AF391" i="3"/>
  <c r="AF395" i="3"/>
  <c r="AF399" i="3"/>
  <c r="AF403" i="3"/>
  <c r="AF407" i="3"/>
  <c r="AF411" i="3"/>
  <c r="AF415" i="3"/>
  <c r="AF419" i="3"/>
  <c r="AF423" i="3"/>
  <c r="AF427" i="3"/>
  <c r="AF431" i="3"/>
  <c r="AF434" i="3"/>
  <c r="AD436" i="3"/>
  <c r="AG436" i="3" s="1"/>
  <c r="AE436" i="3"/>
  <c r="AF439" i="3"/>
  <c r="AF443" i="3"/>
  <c r="AE446" i="3"/>
  <c r="AD452" i="3"/>
  <c r="AG452" i="3" s="1"/>
  <c r="AE452" i="3"/>
  <c r="AE451" i="3"/>
  <c r="AF460" i="3"/>
  <c r="AD460" i="3"/>
  <c r="AF468" i="3"/>
  <c r="AD468" i="3"/>
  <c r="AD389" i="3"/>
  <c r="AG389" i="3" s="1"/>
  <c r="AF390" i="3"/>
  <c r="AD393" i="3"/>
  <c r="AF394" i="3"/>
  <c r="AD397" i="3"/>
  <c r="AG397" i="3" s="1"/>
  <c r="AF398" i="3"/>
  <c r="AD401" i="3"/>
  <c r="AG401" i="3" s="1"/>
  <c r="AF402" i="3"/>
  <c r="AD405" i="3"/>
  <c r="AG405" i="3" s="1"/>
  <c r="AF406" i="3"/>
  <c r="AD409" i="3"/>
  <c r="AG409" i="3" s="1"/>
  <c r="AF410" i="3"/>
  <c r="AD413" i="3"/>
  <c r="AG413" i="3" s="1"/>
  <c r="AF414" i="3"/>
  <c r="AD417" i="3"/>
  <c r="AG417" i="3" s="1"/>
  <c r="AF418" i="3"/>
  <c r="AD421" i="3"/>
  <c r="AG421" i="3" s="1"/>
  <c r="AF422" i="3"/>
  <c r="AD425" i="3"/>
  <c r="AG425" i="3" s="1"/>
  <c r="AF426" i="3"/>
  <c r="AD429" i="3"/>
  <c r="AG429" i="3" s="1"/>
  <c r="AF430" i="3"/>
  <c r="AE433" i="3"/>
  <c r="AD433" i="3"/>
  <c r="AF437" i="3"/>
  <c r="AF438" i="3"/>
  <c r="AF442" i="3"/>
  <c r="AG465" i="3"/>
  <c r="AD388" i="3"/>
  <c r="AE390" i="3"/>
  <c r="AD392" i="3"/>
  <c r="AG392" i="3" s="1"/>
  <c r="AE394" i="3"/>
  <c r="AD396" i="3"/>
  <c r="AE398" i="3"/>
  <c r="AD400" i="3"/>
  <c r="AG400" i="3" s="1"/>
  <c r="AE402" i="3"/>
  <c r="AD404" i="3"/>
  <c r="AG402" i="3" s="1"/>
  <c r="AE406" i="3"/>
  <c r="AD408" i="3"/>
  <c r="AG408" i="3" s="1"/>
  <c r="AE410" i="3"/>
  <c r="AD412" i="3"/>
  <c r="AG410" i="3" s="1"/>
  <c r="AE414" i="3"/>
  <c r="AD416" i="3"/>
  <c r="AG416" i="3" s="1"/>
  <c r="AD420" i="3"/>
  <c r="AG418" i="3" s="1"/>
  <c r="AD424" i="3"/>
  <c r="AG424" i="3" s="1"/>
  <c r="AD428" i="3"/>
  <c r="AD432" i="3"/>
  <c r="AG432" i="3" s="1"/>
  <c r="AF433" i="3"/>
  <c r="AE435" i="3"/>
  <c r="AD435" i="3"/>
  <c r="AF456" i="3"/>
  <c r="AD456" i="3"/>
  <c r="AF464" i="3"/>
  <c r="AD464" i="3"/>
  <c r="AF472" i="3"/>
  <c r="AD472" i="3"/>
  <c r="AG449" i="3"/>
  <c r="AE450" i="3"/>
  <c r="AG453" i="3"/>
  <c r="AE454" i="3"/>
  <c r="AF455" i="3"/>
  <c r="AF459" i="3"/>
  <c r="AF463" i="3"/>
  <c r="AF467" i="3"/>
  <c r="AF471" i="3"/>
  <c r="AF476" i="3"/>
  <c r="AG437" i="3"/>
  <c r="AG450" i="3"/>
  <c r="AG454" i="3"/>
  <c r="AF458" i="3"/>
  <c r="AD458" i="3"/>
  <c r="AG458" i="3" s="1"/>
  <c r="AG459" i="3"/>
  <c r="AF462" i="3"/>
  <c r="AD462" i="3"/>
  <c r="AG462" i="3" s="1"/>
  <c r="AG463" i="3"/>
  <c r="AF466" i="3"/>
  <c r="AD466" i="3"/>
  <c r="AG466" i="3" s="1"/>
  <c r="AG467" i="3"/>
  <c r="AF470" i="3"/>
  <c r="AD470" i="3"/>
  <c r="AG470" i="3" s="1"/>
  <c r="AG471" i="3"/>
  <c r="AF474" i="3"/>
  <c r="AD474" i="3"/>
  <c r="AD438" i="3"/>
  <c r="AD439" i="3"/>
  <c r="AD440" i="3"/>
  <c r="AD441" i="3"/>
  <c r="AG441" i="3" s="1"/>
  <c r="AD442" i="3"/>
  <c r="AD443" i="3"/>
  <c r="AD444" i="3"/>
  <c r="AD445" i="3"/>
  <c r="AG445" i="3" s="1"/>
  <c r="AD446" i="3"/>
  <c r="AG451" i="3"/>
  <c r="AG455" i="3"/>
  <c r="AF457" i="3"/>
  <c r="AF461" i="3"/>
  <c r="AF465" i="3"/>
  <c r="AF469" i="3"/>
  <c r="AF473" i="3"/>
  <c r="AF477" i="3"/>
  <c r="AE475" i="3"/>
  <c r="AD475" i="3"/>
  <c r="AG475" i="3" s="1"/>
  <c r="AE480" i="3"/>
  <c r="AD480" i="3"/>
  <c r="AE482" i="3"/>
  <c r="AD482" i="3"/>
  <c r="AE484" i="3"/>
  <c r="AD484" i="3"/>
  <c r="AE486" i="3"/>
  <c r="AD486" i="3"/>
  <c r="AE488" i="3"/>
  <c r="AD488" i="3"/>
  <c r="AE490" i="3"/>
  <c r="AD490" i="3"/>
  <c r="AE492" i="3"/>
  <c r="AD492" i="3"/>
  <c r="AE494" i="3"/>
  <c r="AD494" i="3"/>
  <c r="AE496" i="3"/>
  <c r="AD496" i="3"/>
  <c r="AE498" i="3"/>
  <c r="AD498" i="3"/>
  <c r="AE500" i="3"/>
  <c r="AD500" i="3"/>
  <c r="AE502" i="3"/>
  <c r="AD502" i="3"/>
  <c r="AE504" i="3"/>
  <c r="AD504" i="3"/>
  <c r="AE506" i="3"/>
  <c r="AD506" i="3"/>
  <c r="AE508" i="3"/>
  <c r="AD508" i="3"/>
  <c r="AE476" i="3"/>
  <c r="AD476" i="3"/>
  <c r="AF478" i="3"/>
  <c r="AF480" i="3"/>
  <c r="AF482" i="3"/>
  <c r="AF484" i="3"/>
  <c r="AF486" i="3"/>
  <c r="AF488" i="3"/>
  <c r="AF490" i="3"/>
  <c r="AF492" i="3"/>
  <c r="AF494" i="3"/>
  <c r="AF496" i="3"/>
  <c r="AF498" i="3"/>
  <c r="AF500" i="3"/>
  <c r="AF502" i="3"/>
  <c r="AF504" i="3"/>
  <c r="AF506" i="3"/>
  <c r="AF508" i="3"/>
  <c r="AF510" i="3"/>
  <c r="AF512" i="3"/>
  <c r="AF514" i="3"/>
  <c r="AF516" i="3"/>
  <c r="AF518" i="3"/>
  <c r="AD518" i="3"/>
  <c r="AE474" i="3"/>
  <c r="AE477" i="3"/>
  <c r="AD477" i="3"/>
  <c r="AE479" i="3"/>
  <c r="AD479" i="3"/>
  <c r="AG479" i="3" s="1"/>
  <c r="AE481" i="3"/>
  <c r="AD481" i="3"/>
  <c r="AE483" i="3"/>
  <c r="AD483" i="3"/>
  <c r="AG483" i="3" s="1"/>
  <c r="AE485" i="3"/>
  <c r="AD485" i="3"/>
  <c r="AE487" i="3"/>
  <c r="AD487" i="3"/>
  <c r="AG487" i="3" s="1"/>
  <c r="AE489" i="3"/>
  <c r="AD489" i="3"/>
  <c r="AE491" i="3"/>
  <c r="AD491" i="3"/>
  <c r="AG491" i="3" s="1"/>
  <c r="AE493" i="3"/>
  <c r="AD493" i="3"/>
  <c r="AE495" i="3"/>
  <c r="AD495" i="3"/>
  <c r="AG495" i="3" s="1"/>
  <c r="AE497" i="3"/>
  <c r="AD497" i="3"/>
  <c r="AE499" i="3"/>
  <c r="AD499" i="3"/>
  <c r="AG499" i="3" s="1"/>
  <c r="AE501" i="3"/>
  <c r="AD501" i="3"/>
  <c r="AE503" i="3"/>
  <c r="AD503" i="3"/>
  <c r="AG503" i="3" s="1"/>
  <c r="AE505" i="3"/>
  <c r="AD505" i="3"/>
  <c r="AE507" i="3"/>
  <c r="AD507" i="3"/>
  <c r="AG507" i="3" s="1"/>
  <c r="AD509" i="3"/>
  <c r="AD510" i="3"/>
  <c r="AD511" i="3"/>
  <c r="AD512" i="3"/>
  <c r="AG512" i="3" s="1"/>
  <c r="AD513" i="3"/>
  <c r="AD514" i="3"/>
  <c r="AD515" i="3"/>
  <c r="AD516" i="3"/>
  <c r="AG516" i="3" s="1"/>
  <c r="AD517" i="3"/>
  <c r="AG517" i="3" s="1"/>
  <c r="AD520" i="3"/>
  <c r="AG520" i="3" s="1"/>
  <c r="AF17" i="2"/>
  <c r="AF23" i="2"/>
  <c r="AF22" i="2"/>
  <c r="AF27" i="2"/>
  <c r="AF26" i="2"/>
  <c r="AG28" i="2"/>
  <c r="AF31" i="2"/>
  <c r="AF30" i="2"/>
  <c r="AF35" i="2"/>
  <c r="AF34" i="2"/>
  <c r="AF39" i="2"/>
  <c r="AF38" i="2"/>
  <c r="AF43" i="2"/>
  <c r="AF42" i="2"/>
  <c r="AG44" i="2"/>
  <c r="AG59" i="2"/>
  <c r="AF46" i="2"/>
  <c r="AF50" i="2"/>
  <c r="AD53" i="2"/>
  <c r="AG55" i="2"/>
  <c r="AF4" i="2"/>
  <c r="AD4" i="2"/>
  <c r="AG4" i="2" s="1"/>
  <c r="AD6" i="2"/>
  <c r="AF6" i="2"/>
  <c r="AD8" i="2"/>
  <c r="AF8" i="2"/>
  <c r="AD10" i="2"/>
  <c r="AF10" i="2"/>
  <c r="AD12" i="2"/>
  <c r="AF12" i="2"/>
  <c r="AF14" i="2"/>
  <c r="AD14" i="2"/>
  <c r="AF16" i="2"/>
  <c r="AD16" i="2"/>
  <c r="AD18" i="2"/>
  <c r="AF18" i="2"/>
  <c r="AF21" i="2"/>
  <c r="AF20" i="2"/>
  <c r="AF25" i="2"/>
  <c r="AF24" i="2"/>
  <c r="AG26" i="2"/>
  <c r="AF29" i="2"/>
  <c r="AF28" i="2"/>
  <c r="AF33" i="2"/>
  <c r="AF32" i="2"/>
  <c r="AF37" i="2"/>
  <c r="AF36" i="2"/>
  <c r="AF41" i="2"/>
  <c r="AF40" i="2"/>
  <c r="AG42" i="2"/>
  <c r="AF45" i="2"/>
  <c r="AF44" i="2"/>
  <c r="AF49" i="2"/>
  <c r="AF57" i="2"/>
  <c r="AD57" i="2"/>
  <c r="AF48" i="2"/>
  <c r="AF52" i="2"/>
  <c r="AF56" i="2"/>
  <c r="AF69" i="2"/>
  <c r="AD69" i="2"/>
  <c r="AF77" i="2"/>
  <c r="AD77" i="2"/>
  <c r="AF81" i="2"/>
  <c r="AD81" i="2"/>
  <c r="AF89" i="2"/>
  <c r="AD89" i="2"/>
  <c r="AF93" i="2"/>
  <c r="AD93" i="2"/>
  <c r="AE146" i="2"/>
  <c r="AD146" i="2"/>
  <c r="AE263" i="2"/>
  <c r="AD263" i="2"/>
  <c r="AG273" i="2"/>
  <c r="AE327" i="2"/>
  <c r="AD327" i="2"/>
  <c r="AE352" i="2"/>
  <c r="AD352" i="2"/>
  <c r="AG352" i="2" s="1"/>
  <c r="AG354" i="2"/>
  <c r="AF388" i="2"/>
  <c r="AD388" i="2"/>
  <c r="AF431" i="2"/>
  <c r="AD431" i="2"/>
  <c r="AE52" i="2"/>
  <c r="AE62" i="2"/>
  <c r="AD62" i="2"/>
  <c r="AG62" i="2" s="1"/>
  <c r="AF64" i="2"/>
  <c r="AE66" i="2"/>
  <c r="AD66" i="2"/>
  <c r="AF68" i="2"/>
  <c r="AE70" i="2"/>
  <c r="AD70" i="2"/>
  <c r="AF72" i="2"/>
  <c r="AE74" i="2"/>
  <c r="AD74" i="2"/>
  <c r="AF76" i="2"/>
  <c r="AE78" i="2"/>
  <c r="AD78" i="2"/>
  <c r="AG78" i="2" s="1"/>
  <c r="AF80" i="2"/>
  <c r="AE82" i="2"/>
  <c r="AD82" i="2"/>
  <c r="AF84" i="2"/>
  <c r="AE86" i="2"/>
  <c r="AD86" i="2"/>
  <c r="AF88" i="2"/>
  <c r="AE90" i="2"/>
  <c r="AD90" i="2"/>
  <c r="AE94" i="2"/>
  <c r="AD94" i="2"/>
  <c r="AE98" i="2"/>
  <c r="AD98" i="2"/>
  <c r="AE102" i="2"/>
  <c r="AD102" i="2"/>
  <c r="AE106" i="2"/>
  <c r="AD106" i="2"/>
  <c r="AE110" i="2"/>
  <c r="AD110" i="2"/>
  <c r="AE114" i="2"/>
  <c r="AD114" i="2"/>
  <c r="AE118" i="2"/>
  <c r="AD118" i="2"/>
  <c r="AE122" i="2"/>
  <c r="AD122" i="2"/>
  <c r="AE126" i="2"/>
  <c r="AD126" i="2"/>
  <c r="AE130" i="2"/>
  <c r="AD130" i="2"/>
  <c r="AE134" i="2"/>
  <c r="AD134" i="2"/>
  <c r="AE138" i="2"/>
  <c r="AD138" i="2"/>
  <c r="AF141" i="2"/>
  <c r="AF142" i="2"/>
  <c r="AE144" i="2"/>
  <c r="AD144" i="2"/>
  <c r="AG144" i="2" s="1"/>
  <c r="AD145" i="2"/>
  <c r="AG145" i="2" s="1"/>
  <c r="AF149" i="2"/>
  <c r="AF150" i="2"/>
  <c r="AE152" i="2"/>
  <c r="AD152" i="2"/>
  <c r="AD153" i="2"/>
  <c r="AF157" i="2"/>
  <c r="AF158" i="2"/>
  <c r="AF161" i="2"/>
  <c r="AE240" i="2"/>
  <c r="AD240" i="2"/>
  <c r="AG240" i="2" s="1"/>
  <c r="AE256" i="2"/>
  <c r="AD256" i="2"/>
  <c r="AE272" i="2"/>
  <c r="AD272" i="2"/>
  <c r="AG272" i="2" s="1"/>
  <c r="AE288" i="2"/>
  <c r="AD288" i="2"/>
  <c r="AE304" i="2"/>
  <c r="AD304" i="2"/>
  <c r="AG304" i="2" s="1"/>
  <c r="AE320" i="2"/>
  <c r="AD320" i="2"/>
  <c r="AE344" i="2"/>
  <c r="AD344" i="2"/>
  <c r="AG344" i="2" s="1"/>
  <c r="AE351" i="2"/>
  <c r="AD351" i="2"/>
  <c r="AG351" i="2" s="1"/>
  <c r="AD379" i="2"/>
  <c r="AG379" i="2" s="1"/>
  <c r="AE379" i="2"/>
  <c r="AE378" i="2"/>
  <c r="AG384" i="2"/>
  <c r="AF105" i="2"/>
  <c r="AD105" i="2"/>
  <c r="AE154" i="2"/>
  <c r="AD154" i="2"/>
  <c r="AE247" i="2"/>
  <c r="AD247" i="2"/>
  <c r="AE279" i="2"/>
  <c r="AD279" i="2"/>
  <c r="AE295" i="2"/>
  <c r="AD295" i="2"/>
  <c r="AE311" i="2"/>
  <c r="AD311" i="2"/>
  <c r="AE358" i="2"/>
  <c r="AD358" i="2"/>
  <c r="AE403" i="2"/>
  <c r="AD403" i="2"/>
  <c r="AE419" i="2"/>
  <c r="AD419" i="2"/>
  <c r="AG517" i="2"/>
  <c r="AD3" i="2"/>
  <c r="AD5" i="2"/>
  <c r="AG5" i="2" s="1"/>
  <c r="AD7" i="2"/>
  <c r="AD9" i="2"/>
  <c r="AG9" i="2" s="1"/>
  <c r="AD11" i="2"/>
  <c r="AD13" i="2"/>
  <c r="AG13" i="2" s="1"/>
  <c r="AD15" i="2"/>
  <c r="AD17" i="2"/>
  <c r="AG17" i="2" s="1"/>
  <c r="AD19" i="2"/>
  <c r="AG19" i="2" s="1"/>
  <c r="AD21" i="2"/>
  <c r="AG21" i="2" s="1"/>
  <c r="AD23" i="2"/>
  <c r="AD25" i="2"/>
  <c r="AG25" i="2" s="1"/>
  <c r="AD27" i="2"/>
  <c r="AG27" i="2" s="1"/>
  <c r="AD29" i="2"/>
  <c r="AG29" i="2" s="1"/>
  <c r="AD31" i="2"/>
  <c r="AD33" i="2"/>
  <c r="AG33" i="2" s="1"/>
  <c r="AD35" i="2"/>
  <c r="AG35" i="2" s="1"/>
  <c r="AD37" i="2"/>
  <c r="AG37" i="2" s="1"/>
  <c r="AD39" i="2"/>
  <c r="AD41" i="2"/>
  <c r="AG41" i="2" s="1"/>
  <c r="AD43" i="2"/>
  <c r="AG43" i="2" s="1"/>
  <c r="AD45" i="2"/>
  <c r="AG45" i="2" s="1"/>
  <c r="AD47" i="2"/>
  <c r="AD49" i="2"/>
  <c r="AG49" i="2" s="1"/>
  <c r="AD51" i="2"/>
  <c r="AG51" i="2" s="1"/>
  <c r="AD54" i="2"/>
  <c r="AG54" i="2" s="1"/>
  <c r="AE56" i="2"/>
  <c r="AD58" i="2"/>
  <c r="AG58" i="2" s="1"/>
  <c r="AE60" i="2"/>
  <c r="AF63" i="2"/>
  <c r="AD63" i="2"/>
  <c r="AF67" i="2"/>
  <c r="AD67" i="2"/>
  <c r="AF71" i="2"/>
  <c r="AD71" i="2"/>
  <c r="AF75" i="2"/>
  <c r="AD75" i="2"/>
  <c r="AF79" i="2"/>
  <c r="AD79" i="2"/>
  <c r="AF83" i="2"/>
  <c r="AD83" i="2"/>
  <c r="AF87" i="2"/>
  <c r="AD87" i="2"/>
  <c r="AF91" i="2"/>
  <c r="AD91" i="2"/>
  <c r="AF95" i="2"/>
  <c r="AD95" i="2"/>
  <c r="AF99" i="2"/>
  <c r="AD99" i="2"/>
  <c r="AF103" i="2"/>
  <c r="AD103" i="2"/>
  <c r="AF107" i="2"/>
  <c r="AD107" i="2"/>
  <c r="AF111" i="2"/>
  <c r="AD111" i="2"/>
  <c r="AF115" i="2"/>
  <c r="AD115" i="2"/>
  <c r="AF119" i="2"/>
  <c r="AD119" i="2"/>
  <c r="AF123" i="2"/>
  <c r="AD123" i="2"/>
  <c r="AD125" i="2"/>
  <c r="AG125" i="2" s="1"/>
  <c r="AF127" i="2"/>
  <c r="AD129" i="2"/>
  <c r="AG129" i="2" s="1"/>
  <c r="AF131" i="2"/>
  <c r="AD133" i="2"/>
  <c r="AG133" i="2" s="1"/>
  <c r="AF135" i="2"/>
  <c r="AD137" i="2"/>
  <c r="AG137" i="2" s="1"/>
  <c r="AE142" i="2"/>
  <c r="AD142" i="2"/>
  <c r="AG142" i="2" s="1"/>
  <c r="AD143" i="2"/>
  <c r="AG143" i="2" s="1"/>
  <c r="AE150" i="2"/>
  <c r="AD150" i="2"/>
  <c r="AG150" i="2" s="1"/>
  <c r="AD151" i="2"/>
  <c r="AG151" i="2" s="1"/>
  <c r="AE158" i="2"/>
  <c r="AD158" i="2"/>
  <c r="AF160" i="2"/>
  <c r="AE239" i="2"/>
  <c r="AD239" i="2"/>
  <c r="AG249" i="2"/>
  <c r="AE255" i="2"/>
  <c r="AD255" i="2"/>
  <c r="AG255" i="2" s="1"/>
  <c r="AG265" i="2"/>
  <c r="AE271" i="2"/>
  <c r="AD271" i="2"/>
  <c r="AG281" i="2"/>
  <c r="AE287" i="2"/>
  <c r="AD287" i="2"/>
  <c r="AG287" i="2" s="1"/>
  <c r="AG297" i="2"/>
  <c r="AE303" i="2"/>
  <c r="AD303" i="2"/>
  <c r="AG313" i="2"/>
  <c r="AE319" i="2"/>
  <c r="AD319" i="2"/>
  <c r="AG319" i="2" s="1"/>
  <c r="AE336" i="2"/>
  <c r="AD336" i="2"/>
  <c r="AE343" i="2"/>
  <c r="AD343" i="2"/>
  <c r="AG343" i="2" s="1"/>
  <c r="AF371" i="2"/>
  <c r="AF369" i="2"/>
  <c r="AD373" i="2"/>
  <c r="AE373" i="2"/>
  <c r="AE372" i="2"/>
  <c r="AD375" i="2"/>
  <c r="AG375" i="2" s="1"/>
  <c r="AE375" i="2"/>
  <c r="AF61" i="2"/>
  <c r="AD61" i="2"/>
  <c r="AG60" i="2" s="1"/>
  <c r="AF65" i="2"/>
  <c r="AD65" i="2"/>
  <c r="AG65" i="2" s="1"/>
  <c r="AF73" i="2"/>
  <c r="AD73" i="2"/>
  <c r="AG73" i="2" s="1"/>
  <c r="AF85" i="2"/>
  <c r="AD85" i="2"/>
  <c r="AG85" i="2" s="1"/>
  <c r="AF97" i="2"/>
  <c r="AD97" i="2"/>
  <c r="AG97" i="2" s="1"/>
  <c r="AF101" i="2"/>
  <c r="AD101" i="2"/>
  <c r="AG101" i="2" s="1"/>
  <c r="AF109" i="2"/>
  <c r="AD109" i="2"/>
  <c r="AG109" i="2" s="1"/>
  <c r="AF113" i="2"/>
  <c r="AD113" i="2"/>
  <c r="AF117" i="2"/>
  <c r="AD117" i="2"/>
  <c r="AG117" i="2" s="1"/>
  <c r="AF121" i="2"/>
  <c r="AD121" i="2"/>
  <c r="AG127" i="2"/>
  <c r="AG131" i="2"/>
  <c r="AF356" i="2"/>
  <c r="AD356" i="2"/>
  <c r="AE390" i="2"/>
  <c r="AD390" i="2"/>
  <c r="AD475" i="2"/>
  <c r="AG475" i="2" s="1"/>
  <c r="AE475" i="2"/>
  <c r="AE474" i="2"/>
  <c r="AE473" i="2"/>
  <c r="AG485" i="2"/>
  <c r="AE53" i="2"/>
  <c r="AF55" i="2"/>
  <c r="AF59" i="2"/>
  <c r="AE64" i="2"/>
  <c r="AD64" i="2"/>
  <c r="AG64" i="2" s="1"/>
  <c r="AE68" i="2"/>
  <c r="AD68" i="2"/>
  <c r="AG68" i="2" s="1"/>
  <c r="AE72" i="2"/>
  <c r="AD72" i="2"/>
  <c r="AG72" i="2" s="1"/>
  <c r="AE76" i="2"/>
  <c r="AD76" i="2"/>
  <c r="AE80" i="2"/>
  <c r="AD80" i="2"/>
  <c r="AG80" i="2" s="1"/>
  <c r="AE84" i="2"/>
  <c r="AD84" i="2"/>
  <c r="AG84" i="2" s="1"/>
  <c r="AE88" i="2"/>
  <c r="AD88" i="2"/>
  <c r="AG88" i="2" s="1"/>
  <c r="AE92" i="2"/>
  <c r="AD92" i="2"/>
  <c r="AG92" i="2" s="1"/>
  <c r="AE96" i="2"/>
  <c r="AD96" i="2"/>
  <c r="AG96" i="2" s="1"/>
  <c r="AE100" i="2"/>
  <c r="AD100" i="2"/>
  <c r="AG100" i="2" s="1"/>
  <c r="AE104" i="2"/>
  <c r="AD104" i="2"/>
  <c r="AG104" i="2" s="1"/>
  <c r="AE108" i="2"/>
  <c r="AD108" i="2"/>
  <c r="AE112" i="2"/>
  <c r="AD112" i="2"/>
  <c r="AG112" i="2" s="1"/>
  <c r="AE116" i="2"/>
  <c r="AD116" i="2"/>
  <c r="AE120" i="2"/>
  <c r="AD120" i="2"/>
  <c r="AG120" i="2" s="1"/>
  <c r="AE124" i="2"/>
  <c r="AD124" i="2"/>
  <c r="AG124" i="2" s="1"/>
  <c r="AE128" i="2"/>
  <c r="AD128" i="2"/>
  <c r="AE132" i="2"/>
  <c r="AD132" i="2"/>
  <c r="AG132" i="2" s="1"/>
  <c r="AE136" i="2"/>
  <c r="AD136" i="2"/>
  <c r="AG135" i="2" s="1"/>
  <c r="AE140" i="2"/>
  <c r="AD140" i="2"/>
  <c r="AG140" i="2" s="1"/>
  <c r="AG141" i="2"/>
  <c r="AF145" i="2"/>
  <c r="AF146" i="2"/>
  <c r="AE148" i="2"/>
  <c r="AD148" i="2"/>
  <c r="AG148" i="2" s="1"/>
  <c r="AG149" i="2"/>
  <c r="AF153" i="2"/>
  <c r="AF154" i="2"/>
  <c r="AE156" i="2"/>
  <c r="AD156" i="2"/>
  <c r="AD157" i="2"/>
  <c r="AE161" i="2"/>
  <c r="AD161" i="2"/>
  <c r="AG161" i="2" s="1"/>
  <c r="AE165" i="2"/>
  <c r="AD165" i="2"/>
  <c r="AE248" i="2"/>
  <c r="AD248" i="2"/>
  <c r="AG248" i="2" s="1"/>
  <c r="AE264" i="2"/>
  <c r="AD264" i="2"/>
  <c r="AE280" i="2"/>
  <c r="AD280" i="2"/>
  <c r="AG280" i="2" s="1"/>
  <c r="AE296" i="2"/>
  <c r="AD296" i="2"/>
  <c r="AE312" i="2"/>
  <c r="AD312" i="2"/>
  <c r="AG312" i="2" s="1"/>
  <c r="AE328" i="2"/>
  <c r="AD328" i="2"/>
  <c r="AE335" i="2"/>
  <c r="AD335" i="2"/>
  <c r="AG335" i="2" s="1"/>
  <c r="AD361" i="2"/>
  <c r="AE360" i="2"/>
  <c r="AE361" i="2"/>
  <c r="AE162" i="2"/>
  <c r="AD162" i="2"/>
  <c r="AE166" i="2"/>
  <c r="AD166" i="2"/>
  <c r="AG166" i="2" s="1"/>
  <c r="AE167" i="2"/>
  <c r="AD167" i="2"/>
  <c r="AE168" i="2"/>
  <c r="AD168" i="2"/>
  <c r="AG168" i="2" s="1"/>
  <c r="AE169" i="2"/>
  <c r="AD169" i="2"/>
  <c r="AE170" i="2"/>
  <c r="AD170" i="2"/>
  <c r="AE171" i="2"/>
  <c r="AD171" i="2"/>
  <c r="AE172" i="2"/>
  <c r="AD172" i="2"/>
  <c r="AG172" i="2" s="1"/>
  <c r="AE173" i="2"/>
  <c r="AD173" i="2"/>
  <c r="AE174" i="2"/>
  <c r="AD174" i="2"/>
  <c r="AG174" i="2" s="1"/>
  <c r="AE175" i="2"/>
  <c r="AD175" i="2"/>
  <c r="AE176" i="2"/>
  <c r="AD176" i="2"/>
  <c r="AE177" i="2"/>
  <c r="AD177" i="2"/>
  <c r="AE178" i="2"/>
  <c r="AD178" i="2"/>
  <c r="AE179" i="2"/>
  <c r="AD179" i="2"/>
  <c r="AE180" i="2"/>
  <c r="AD180" i="2"/>
  <c r="AG180" i="2" s="1"/>
  <c r="AE181" i="2"/>
  <c r="AD181" i="2"/>
  <c r="AE182" i="2"/>
  <c r="AD182" i="2"/>
  <c r="AE183" i="2"/>
  <c r="AD183" i="2"/>
  <c r="AE184" i="2"/>
  <c r="AD184" i="2"/>
  <c r="AE185" i="2"/>
  <c r="AD185" i="2"/>
  <c r="AE186" i="2"/>
  <c r="AD186" i="2"/>
  <c r="AG186" i="2" s="1"/>
  <c r="AE187" i="2"/>
  <c r="AD187" i="2"/>
  <c r="AE188" i="2"/>
  <c r="AD188" i="2"/>
  <c r="AE189" i="2"/>
  <c r="AD189" i="2"/>
  <c r="AE190" i="2"/>
  <c r="AD190" i="2"/>
  <c r="AE191" i="2"/>
  <c r="AD191" i="2"/>
  <c r="AE192" i="2"/>
  <c r="AD192" i="2"/>
  <c r="AG192" i="2" s="1"/>
  <c r="AE193" i="2"/>
  <c r="AD193" i="2"/>
  <c r="AE194" i="2"/>
  <c r="AD194" i="2"/>
  <c r="AE195" i="2"/>
  <c r="AD195" i="2"/>
  <c r="AE196" i="2"/>
  <c r="AD196" i="2"/>
  <c r="AE197" i="2"/>
  <c r="AD197" i="2"/>
  <c r="AE198" i="2"/>
  <c r="AD198" i="2"/>
  <c r="AG198" i="2" s="1"/>
  <c r="AE199" i="2"/>
  <c r="AD199" i="2"/>
  <c r="AE200" i="2"/>
  <c r="AD200" i="2"/>
  <c r="AE201" i="2"/>
  <c r="AD201" i="2"/>
  <c r="AE202" i="2"/>
  <c r="AD202" i="2"/>
  <c r="AE203" i="2"/>
  <c r="AD203" i="2"/>
  <c r="AE204" i="2"/>
  <c r="AD204" i="2"/>
  <c r="AG204" i="2" s="1"/>
  <c r="AE205" i="2"/>
  <c r="AD205" i="2"/>
  <c r="AE206" i="2"/>
  <c r="AD206" i="2"/>
  <c r="AE207" i="2"/>
  <c r="AD207" i="2"/>
  <c r="AE208" i="2"/>
  <c r="AD208" i="2"/>
  <c r="AE209" i="2"/>
  <c r="AD209" i="2"/>
  <c r="AE210" i="2"/>
  <c r="AD210" i="2"/>
  <c r="AG210" i="2" s="1"/>
  <c r="AE211" i="2"/>
  <c r="AD211" i="2"/>
  <c r="AE212" i="2"/>
  <c r="AD212" i="2"/>
  <c r="AE213" i="2"/>
  <c r="AD213" i="2"/>
  <c r="AE214" i="2"/>
  <c r="AD214" i="2"/>
  <c r="AE215" i="2"/>
  <c r="AD215" i="2"/>
  <c r="AE216" i="2"/>
  <c r="AD216" i="2"/>
  <c r="AG216" i="2" s="1"/>
  <c r="AE217" i="2"/>
  <c r="AD217" i="2"/>
  <c r="AE218" i="2"/>
  <c r="AD218" i="2"/>
  <c r="AE219" i="2"/>
  <c r="AD219" i="2"/>
  <c r="AE220" i="2"/>
  <c r="AD220" i="2"/>
  <c r="AE221" i="2"/>
  <c r="AD221" i="2"/>
  <c r="AE222" i="2"/>
  <c r="AD222" i="2"/>
  <c r="AE223" i="2"/>
  <c r="AD223" i="2"/>
  <c r="AE224" i="2"/>
  <c r="AD224" i="2"/>
  <c r="AE225" i="2"/>
  <c r="AD225" i="2"/>
  <c r="AE226" i="2"/>
  <c r="AD226" i="2"/>
  <c r="AE227" i="2"/>
  <c r="AD227" i="2"/>
  <c r="AE228" i="2"/>
  <c r="AD228" i="2"/>
  <c r="AG228" i="2" s="1"/>
  <c r="AE229" i="2"/>
  <c r="AD229" i="2"/>
  <c r="AE230" i="2"/>
  <c r="AD230" i="2"/>
  <c r="AE231" i="2"/>
  <c r="AD231" i="2"/>
  <c r="AE232" i="2"/>
  <c r="AD232" i="2"/>
  <c r="AE233" i="2"/>
  <c r="AD233" i="2"/>
  <c r="AE234" i="2"/>
  <c r="AD234" i="2"/>
  <c r="AE235" i="2"/>
  <c r="AD235" i="2"/>
  <c r="AE236" i="2"/>
  <c r="AD236" i="2"/>
  <c r="AG236" i="2" s="1"/>
  <c r="AE237" i="2"/>
  <c r="AE238" i="2"/>
  <c r="AD238" i="2"/>
  <c r="AE245" i="2"/>
  <c r="AE246" i="2"/>
  <c r="AD246" i="2"/>
  <c r="AE253" i="2"/>
  <c r="AE254" i="2"/>
  <c r="AD254" i="2"/>
  <c r="AG254" i="2" s="1"/>
  <c r="AE261" i="2"/>
  <c r="AE262" i="2"/>
  <c r="AD262" i="2"/>
  <c r="AG262" i="2" s="1"/>
  <c r="AE269" i="2"/>
  <c r="AE270" i="2"/>
  <c r="AD270" i="2"/>
  <c r="AE277" i="2"/>
  <c r="AE278" i="2"/>
  <c r="AD278" i="2"/>
  <c r="AE285" i="2"/>
  <c r="AE286" i="2"/>
  <c r="AD286" i="2"/>
  <c r="AG286" i="2" s="1"/>
  <c r="AE293" i="2"/>
  <c r="AE294" i="2"/>
  <c r="AD294" i="2"/>
  <c r="AG294" i="2" s="1"/>
  <c r="AE301" i="2"/>
  <c r="AE302" i="2"/>
  <c r="AD302" i="2"/>
  <c r="AE309" i="2"/>
  <c r="AE310" i="2"/>
  <c r="AD310" i="2"/>
  <c r="AE317" i="2"/>
  <c r="AE318" i="2"/>
  <c r="AD318" i="2"/>
  <c r="AG318" i="2" s="1"/>
  <c r="AE325" i="2"/>
  <c r="AE326" i="2"/>
  <c r="AD326" i="2"/>
  <c r="AG326" i="2" s="1"/>
  <c r="AE333" i="2"/>
  <c r="AE334" i="2"/>
  <c r="AD334" i="2"/>
  <c r="AG334" i="2" s="1"/>
  <c r="AE341" i="2"/>
  <c r="AE342" i="2"/>
  <c r="AD342" i="2"/>
  <c r="AG342" i="2" s="1"/>
  <c r="AE349" i="2"/>
  <c r="AE350" i="2"/>
  <c r="AD350" i="2"/>
  <c r="AG350" i="2" s="1"/>
  <c r="AD355" i="2"/>
  <c r="AE355" i="2"/>
  <c r="AE354" i="2"/>
  <c r="AG360" i="2"/>
  <c r="AF364" i="2"/>
  <c r="AD364" i="2"/>
  <c r="AE366" i="2"/>
  <c r="AD366" i="2"/>
  <c r="AE376" i="2"/>
  <c r="AF379" i="2"/>
  <c r="AF377" i="2"/>
  <c r="AD381" i="2"/>
  <c r="AE381" i="2"/>
  <c r="AE380" i="2"/>
  <c r="AD383" i="2"/>
  <c r="AG383" i="2" s="1"/>
  <c r="AE383" i="2"/>
  <c r="AE385" i="2"/>
  <c r="AD387" i="2"/>
  <c r="AG387" i="2" s="1"/>
  <c r="AE387" i="2"/>
  <c r="AE386" i="2"/>
  <c r="AE402" i="2"/>
  <c r="AD402" i="2"/>
  <c r="AG402" i="2" s="1"/>
  <c r="AE418" i="2"/>
  <c r="AD418" i="2"/>
  <c r="AG418" i="2" s="1"/>
  <c r="AE55" i="2"/>
  <c r="AE57" i="2"/>
  <c r="AE59" i="2"/>
  <c r="AE61" i="2"/>
  <c r="AE63" i="2"/>
  <c r="AE65" i="2"/>
  <c r="AE67" i="2"/>
  <c r="AE69" i="2"/>
  <c r="AE71" i="2"/>
  <c r="AE73" i="2"/>
  <c r="AE75" i="2"/>
  <c r="AE77" i="2"/>
  <c r="AE79" i="2"/>
  <c r="AE81" i="2"/>
  <c r="AE83" i="2"/>
  <c r="AE85" i="2"/>
  <c r="AE87" i="2"/>
  <c r="AE89" i="2"/>
  <c r="AE91" i="2"/>
  <c r="AE93" i="2"/>
  <c r="AE95" i="2"/>
  <c r="AE97" i="2"/>
  <c r="AE99" i="2"/>
  <c r="AE101" i="2"/>
  <c r="AE103" i="2"/>
  <c r="AE105" i="2"/>
  <c r="AE107" i="2"/>
  <c r="AE109" i="2"/>
  <c r="AE111" i="2"/>
  <c r="AE113" i="2"/>
  <c r="AE115" i="2"/>
  <c r="AE117" i="2"/>
  <c r="AE119" i="2"/>
  <c r="AE121" i="2"/>
  <c r="AE123" i="2"/>
  <c r="AE125" i="2"/>
  <c r="AE127" i="2"/>
  <c r="AE129" i="2"/>
  <c r="AE131" i="2"/>
  <c r="AE133" i="2"/>
  <c r="AE135" i="2"/>
  <c r="AE137" i="2"/>
  <c r="AE139" i="2"/>
  <c r="AE141" i="2"/>
  <c r="AE143" i="2"/>
  <c r="AE145" i="2"/>
  <c r="AE147" i="2"/>
  <c r="AE149" i="2"/>
  <c r="AE151" i="2"/>
  <c r="AE153" i="2"/>
  <c r="AE155" i="2"/>
  <c r="AE157" i="2"/>
  <c r="AE159" i="2"/>
  <c r="AD159" i="2"/>
  <c r="AG159" i="2" s="1"/>
  <c r="AE163" i="2"/>
  <c r="AD163" i="2"/>
  <c r="AG163" i="2" s="1"/>
  <c r="AE244" i="2"/>
  <c r="AD244" i="2"/>
  <c r="AG244" i="2" s="1"/>
  <c r="AE252" i="2"/>
  <c r="AD252" i="2"/>
  <c r="AG252" i="2" s="1"/>
  <c r="AE260" i="2"/>
  <c r="AD260" i="2"/>
  <c r="AG260" i="2" s="1"/>
  <c r="AE268" i="2"/>
  <c r="AD268" i="2"/>
  <c r="AG268" i="2" s="1"/>
  <c r="AE276" i="2"/>
  <c r="AD276" i="2"/>
  <c r="AG276" i="2" s="1"/>
  <c r="AE284" i="2"/>
  <c r="AD284" i="2"/>
  <c r="AG284" i="2" s="1"/>
  <c r="AE292" i="2"/>
  <c r="AD292" i="2"/>
  <c r="AG292" i="2" s="1"/>
  <c r="AE300" i="2"/>
  <c r="AD300" i="2"/>
  <c r="AG300" i="2" s="1"/>
  <c r="AE308" i="2"/>
  <c r="AD308" i="2"/>
  <c r="AG308" i="2" s="1"/>
  <c r="AE316" i="2"/>
  <c r="AD316" i="2"/>
  <c r="AG316" i="2" s="1"/>
  <c r="AE324" i="2"/>
  <c r="AD324" i="2"/>
  <c r="AG324" i="2" s="1"/>
  <c r="AE332" i="2"/>
  <c r="AD332" i="2"/>
  <c r="AG331" i="2" s="1"/>
  <c r="AE340" i="2"/>
  <c r="AD340" i="2"/>
  <c r="AG340" i="2" s="1"/>
  <c r="AE348" i="2"/>
  <c r="AD348" i="2"/>
  <c r="AF355" i="2"/>
  <c r="AF353" i="2"/>
  <c r="AD357" i="2"/>
  <c r="AE357" i="2"/>
  <c r="AE356" i="2"/>
  <c r="AD359" i="2"/>
  <c r="AG359" i="2" s="1"/>
  <c r="AE359" i="2"/>
  <c r="AD363" i="2"/>
  <c r="AE363" i="2"/>
  <c r="AE362" i="2"/>
  <c r="AF372" i="2"/>
  <c r="AD372" i="2"/>
  <c r="AE374" i="2"/>
  <c r="AD374" i="2"/>
  <c r="AG374" i="2" s="1"/>
  <c r="AF387" i="2"/>
  <c r="AF385" i="2"/>
  <c r="AD389" i="2"/>
  <c r="AE389" i="2"/>
  <c r="AE388" i="2"/>
  <c r="AD391" i="2"/>
  <c r="AG391" i="2" s="1"/>
  <c r="AE391" i="2"/>
  <c r="AE395" i="2"/>
  <c r="AD395" i="2"/>
  <c r="AE411" i="2"/>
  <c r="AD411" i="2"/>
  <c r="AE160" i="2"/>
  <c r="AD160" i="2"/>
  <c r="AE164" i="2"/>
  <c r="AD164" i="2"/>
  <c r="AG237" i="2"/>
  <c r="AE241" i="2"/>
  <c r="AE242" i="2"/>
  <c r="AD242" i="2"/>
  <c r="AG245" i="2"/>
  <c r="AE249" i="2"/>
  <c r="AE250" i="2"/>
  <c r="AD250" i="2"/>
  <c r="AG253" i="2"/>
  <c r="AE257" i="2"/>
  <c r="AE258" i="2"/>
  <c r="AD258" i="2"/>
  <c r="AG261" i="2"/>
  <c r="AE265" i="2"/>
  <c r="AE266" i="2"/>
  <c r="AD266" i="2"/>
  <c r="AG269" i="2"/>
  <c r="AE273" i="2"/>
  <c r="AE274" i="2"/>
  <c r="AD274" i="2"/>
  <c r="AG277" i="2"/>
  <c r="AE281" i="2"/>
  <c r="AE282" i="2"/>
  <c r="AD282" i="2"/>
  <c r="AG285" i="2"/>
  <c r="AE289" i="2"/>
  <c r="AE290" i="2"/>
  <c r="AD290" i="2"/>
  <c r="AG293" i="2"/>
  <c r="AE297" i="2"/>
  <c r="AE298" i="2"/>
  <c r="AD298" i="2"/>
  <c r="AG301" i="2"/>
  <c r="AE305" i="2"/>
  <c r="AE306" i="2"/>
  <c r="AD306" i="2"/>
  <c r="AG309" i="2"/>
  <c r="AE313" i="2"/>
  <c r="AE314" i="2"/>
  <c r="AD314" i="2"/>
  <c r="AG317" i="2"/>
  <c r="AE321" i="2"/>
  <c r="AE322" i="2"/>
  <c r="AD322" i="2"/>
  <c r="AG325" i="2"/>
  <c r="AE329" i="2"/>
  <c r="AE330" i="2"/>
  <c r="AD330" i="2"/>
  <c r="AG333" i="2"/>
  <c r="AE337" i="2"/>
  <c r="AE338" i="2"/>
  <c r="AD338" i="2"/>
  <c r="AG341" i="2"/>
  <c r="AE345" i="2"/>
  <c r="AE346" i="2"/>
  <c r="AD346" i="2"/>
  <c r="AG349" i="2"/>
  <c r="AG353" i="2"/>
  <c r="AF363" i="2"/>
  <c r="AF361" i="2"/>
  <c r="AD365" i="2"/>
  <c r="AG365" i="2" s="1"/>
  <c r="AE365" i="2"/>
  <c r="AE364" i="2"/>
  <c r="AD367" i="2"/>
  <c r="AG367" i="2" s="1"/>
  <c r="AE367" i="2"/>
  <c r="AD371" i="2"/>
  <c r="AG371" i="2" s="1"/>
  <c r="AE371" i="2"/>
  <c r="AE370" i="2"/>
  <c r="AG376" i="2"/>
  <c r="AF380" i="2"/>
  <c r="AD380" i="2"/>
  <c r="AE382" i="2"/>
  <c r="AD382" i="2"/>
  <c r="AG382" i="2" s="1"/>
  <c r="AE394" i="2"/>
  <c r="AD394" i="2"/>
  <c r="AG394" i="2" s="1"/>
  <c r="AE410" i="2"/>
  <c r="AD410" i="2"/>
  <c r="AG410" i="2" s="1"/>
  <c r="AE392" i="2"/>
  <c r="AE393" i="2"/>
  <c r="AD393" i="2"/>
  <c r="AE400" i="2"/>
  <c r="AE401" i="2"/>
  <c r="AD401" i="2"/>
  <c r="AE408" i="2"/>
  <c r="AE409" i="2"/>
  <c r="AD409" i="2"/>
  <c r="AE416" i="2"/>
  <c r="AE417" i="2"/>
  <c r="AD417" i="2"/>
  <c r="AG417" i="2" s="1"/>
  <c r="AE422" i="2"/>
  <c r="AD422" i="2"/>
  <c r="AG428" i="2"/>
  <c r="AE398" i="2"/>
  <c r="AE399" i="2"/>
  <c r="AD399" i="2"/>
  <c r="AG399" i="2" s="1"/>
  <c r="AE406" i="2"/>
  <c r="AE407" i="2"/>
  <c r="AD407" i="2"/>
  <c r="AE414" i="2"/>
  <c r="AE415" i="2"/>
  <c r="AD415" i="2"/>
  <c r="AG415" i="2" s="1"/>
  <c r="AF427" i="2"/>
  <c r="AD427" i="2"/>
  <c r="AF435" i="2"/>
  <c r="AD435" i="2"/>
  <c r="AF354" i="2"/>
  <c r="AF362" i="2"/>
  <c r="AF370" i="2"/>
  <c r="AF378" i="2"/>
  <c r="AF386" i="2"/>
  <c r="AD392" i="2"/>
  <c r="AE396" i="2"/>
  <c r="AE397" i="2"/>
  <c r="AD397" i="2"/>
  <c r="AG397" i="2" s="1"/>
  <c r="AD400" i="2"/>
  <c r="AE404" i="2"/>
  <c r="AE405" i="2"/>
  <c r="AD405" i="2"/>
  <c r="AG405" i="2" s="1"/>
  <c r="AD408" i="2"/>
  <c r="AE412" i="2"/>
  <c r="AE413" i="2"/>
  <c r="AD413" i="2"/>
  <c r="AG413" i="2" s="1"/>
  <c r="AD416" i="2"/>
  <c r="AG416" i="2" s="1"/>
  <c r="AE421" i="2"/>
  <c r="AF422" i="2"/>
  <c r="AD423" i="2"/>
  <c r="AF426" i="2"/>
  <c r="AF430" i="2"/>
  <c r="AF434" i="2"/>
  <c r="AE440" i="2"/>
  <c r="AD440" i="2"/>
  <c r="AE461" i="2"/>
  <c r="AD461" i="2"/>
  <c r="AG464" i="2"/>
  <c r="AE420" i="2"/>
  <c r="AF421" i="2"/>
  <c r="AF425" i="2"/>
  <c r="AG426" i="2"/>
  <c r="AF429" i="2"/>
  <c r="AG430" i="2"/>
  <c r="AF433" i="2"/>
  <c r="AG434" i="2"/>
  <c r="AE460" i="2"/>
  <c r="AD460" i="2"/>
  <c r="AG460" i="2" s="1"/>
  <c r="AF420" i="2"/>
  <c r="AD421" i="2"/>
  <c r="AG421" i="2" s="1"/>
  <c r="AF424" i="2"/>
  <c r="AD425" i="2"/>
  <c r="AG425" i="2" s="1"/>
  <c r="AF428" i="2"/>
  <c r="AD429" i="2"/>
  <c r="AF432" i="2"/>
  <c r="AD433" i="2"/>
  <c r="AG433" i="2" s="1"/>
  <c r="AF436" i="2"/>
  <c r="AE439" i="2"/>
  <c r="AD439" i="2"/>
  <c r="AE458" i="2"/>
  <c r="AE459" i="2"/>
  <c r="AD459" i="2"/>
  <c r="AG459" i="2" s="1"/>
  <c r="AE467" i="2"/>
  <c r="AD467" i="2"/>
  <c r="AF481" i="2"/>
  <c r="AF480" i="2"/>
  <c r="AE484" i="2"/>
  <c r="AD484" i="2"/>
  <c r="AF497" i="2"/>
  <c r="AF496" i="2"/>
  <c r="AE500" i="2"/>
  <c r="AD500" i="2"/>
  <c r="AF513" i="2"/>
  <c r="AF512" i="2"/>
  <c r="AE516" i="2"/>
  <c r="AD516" i="2"/>
  <c r="AE438" i="2"/>
  <c r="AD438" i="2"/>
  <c r="AG438" i="2" s="1"/>
  <c r="AE456" i="2"/>
  <c r="AE457" i="2"/>
  <c r="AD457" i="2"/>
  <c r="AG457" i="2" s="1"/>
  <c r="AE464" i="2"/>
  <c r="AE465" i="2"/>
  <c r="AD465" i="2"/>
  <c r="AE437" i="2"/>
  <c r="AD437" i="2"/>
  <c r="AG437" i="2" s="1"/>
  <c r="AE455" i="2"/>
  <c r="AD455" i="2"/>
  <c r="AD458" i="2"/>
  <c r="AE463" i="2"/>
  <c r="AD463" i="2"/>
  <c r="AG463" i="2" s="1"/>
  <c r="AD466" i="2"/>
  <c r="AG466" i="2" s="1"/>
  <c r="AF489" i="2"/>
  <c r="AF488" i="2"/>
  <c r="AE492" i="2"/>
  <c r="AD492" i="2"/>
  <c r="AF505" i="2"/>
  <c r="AF504" i="2"/>
  <c r="AE508" i="2"/>
  <c r="AD508" i="2"/>
  <c r="AE477" i="2"/>
  <c r="AF479" i="2"/>
  <c r="AE482" i="2"/>
  <c r="AD482" i="2"/>
  <c r="AG482" i="2" s="1"/>
  <c r="AG483" i="2"/>
  <c r="AF487" i="2"/>
  <c r="AE490" i="2"/>
  <c r="AD490" i="2"/>
  <c r="AG490" i="2" s="1"/>
  <c r="AG491" i="2"/>
  <c r="AF495" i="2"/>
  <c r="AE498" i="2"/>
  <c r="AD498" i="2"/>
  <c r="AG498" i="2" s="1"/>
  <c r="AG499" i="2"/>
  <c r="AF503" i="2"/>
  <c r="AE506" i="2"/>
  <c r="AD506" i="2"/>
  <c r="AG506" i="2" s="1"/>
  <c r="AG507" i="2"/>
  <c r="AF511" i="2"/>
  <c r="AE514" i="2"/>
  <c r="AD514" i="2"/>
  <c r="AG514" i="2" s="1"/>
  <c r="AG515" i="2"/>
  <c r="AE520" i="2"/>
  <c r="AD520" i="2"/>
  <c r="AG520" i="2" s="1"/>
  <c r="AD441" i="2"/>
  <c r="AD442" i="2"/>
  <c r="AD443" i="2"/>
  <c r="AG443" i="2" s="1"/>
  <c r="AD444" i="2"/>
  <c r="AD445" i="2"/>
  <c r="AD446" i="2"/>
  <c r="AD447" i="2"/>
  <c r="AG447" i="2" s="1"/>
  <c r="AD448" i="2"/>
  <c r="AD449" i="2"/>
  <c r="AD450" i="2"/>
  <c r="AD451" i="2"/>
  <c r="AG451" i="2" s="1"/>
  <c r="AD452" i="2"/>
  <c r="AD453" i="2"/>
  <c r="AG453" i="2" s="1"/>
  <c r="AG477" i="2"/>
  <c r="AE480" i="2"/>
  <c r="AD480" i="2"/>
  <c r="AG480" i="2" s="1"/>
  <c r="AD481" i="2"/>
  <c r="AE488" i="2"/>
  <c r="AD488" i="2"/>
  <c r="AD489" i="2"/>
  <c r="AG489" i="2" s="1"/>
  <c r="AE496" i="2"/>
  <c r="AD496" i="2"/>
  <c r="AG496" i="2" s="1"/>
  <c r="AD497" i="2"/>
  <c r="AE504" i="2"/>
  <c r="AD504" i="2"/>
  <c r="AD505" i="2"/>
  <c r="AG505" i="2" s="1"/>
  <c r="AE512" i="2"/>
  <c r="AD512" i="2"/>
  <c r="AG512" i="2" s="1"/>
  <c r="AD513" i="2"/>
  <c r="AE519" i="2"/>
  <c r="AD519" i="2"/>
  <c r="AG519" i="2" s="1"/>
  <c r="AD469" i="2"/>
  <c r="AG468" i="2" s="1"/>
  <c r="AD470" i="2"/>
  <c r="AD471" i="2"/>
  <c r="AG471" i="2" s="1"/>
  <c r="AD472" i="2"/>
  <c r="AD473" i="2"/>
  <c r="AE478" i="2"/>
  <c r="AD478" i="2"/>
  <c r="AG476" i="2" s="1"/>
  <c r="AD479" i="2"/>
  <c r="AG479" i="2" s="1"/>
  <c r="AF483" i="2"/>
  <c r="AF484" i="2"/>
  <c r="AE486" i="2"/>
  <c r="AD486" i="2"/>
  <c r="AG486" i="2" s="1"/>
  <c r="AD487" i="2"/>
  <c r="AF491" i="2"/>
  <c r="AF492" i="2"/>
  <c r="AE494" i="2"/>
  <c r="AD494" i="2"/>
  <c r="AD495" i="2"/>
  <c r="AG495" i="2" s="1"/>
  <c r="AF499" i="2"/>
  <c r="AF500" i="2"/>
  <c r="AE502" i="2"/>
  <c r="AD502" i="2"/>
  <c r="AG502" i="2" s="1"/>
  <c r="AD503" i="2"/>
  <c r="AF507" i="2"/>
  <c r="AF508" i="2"/>
  <c r="AE510" i="2"/>
  <c r="AD510" i="2"/>
  <c r="AD511" i="2"/>
  <c r="AG511" i="2" s="1"/>
  <c r="AF515" i="2"/>
  <c r="AF516" i="2"/>
  <c r="AE518" i="2"/>
  <c r="AD518" i="2"/>
  <c r="AG518" i="2" s="1"/>
  <c r="AE479" i="2"/>
  <c r="AE481" i="2"/>
  <c r="AE483" i="2"/>
  <c r="AE485" i="2"/>
  <c r="AE487" i="2"/>
  <c r="AE489" i="2"/>
  <c r="AE491" i="2"/>
  <c r="AE493" i="2"/>
  <c r="AE495" i="2"/>
  <c r="AE497" i="2"/>
  <c r="AE499" i="2"/>
  <c r="AE501" i="2"/>
  <c r="AE503" i="2"/>
  <c r="AE505" i="2"/>
  <c r="AE507" i="2"/>
  <c r="AE509" i="2"/>
  <c r="AE511" i="2"/>
  <c r="AE513" i="2"/>
  <c r="AE515" i="2"/>
  <c r="AE517" i="2"/>
  <c r="AD61" i="1"/>
  <c r="AD2" i="1"/>
  <c r="AF161" i="1"/>
  <c r="AD189" i="1"/>
  <c r="AD260" i="1"/>
  <c r="AD77" i="1"/>
  <c r="AD73" i="1"/>
  <c r="AF5" i="1"/>
  <c r="AD157" i="1"/>
  <c r="AD258" i="1"/>
  <c r="AF230" i="1"/>
  <c r="AF222" i="1"/>
  <c r="AF194" i="1"/>
  <c r="AF166" i="1"/>
  <c r="AF86" i="1"/>
  <c r="AF78" i="1"/>
  <c r="AE7" i="1"/>
  <c r="AE60" i="1"/>
  <c r="AE28" i="1"/>
  <c r="AF246" i="1"/>
  <c r="AF238" i="1"/>
  <c r="AF214" i="1"/>
  <c r="AF206" i="1"/>
  <c r="AF102" i="1"/>
  <c r="AF98" i="1"/>
  <c r="AF70" i="1"/>
  <c r="AD57" i="1"/>
  <c r="AD41" i="1"/>
  <c r="AD29" i="1"/>
  <c r="AD25" i="1"/>
  <c r="AF250" i="1"/>
  <c r="AF242" i="1"/>
  <c r="AF234" i="1"/>
  <c r="AF226" i="1"/>
  <c r="AF218" i="1"/>
  <c r="AF210" i="1"/>
  <c r="AF202" i="1"/>
  <c r="AF165" i="1"/>
  <c r="AE156" i="1"/>
  <c r="AE143" i="1"/>
  <c r="AF58" i="1"/>
  <c r="AF26" i="1"/>
  <c r="AF3" i="1"/>
  <c r="AF138" i="1"/>
  <c r="AE2" i="1"/>
  <c r="AE100" i="1"/>
  <c r="AE45" i="1"/>
  <c r="AE21" i="1"/>
  <c r="AF17" i="1"/>
  <c r="AF11" i="1"/>
  <c r="AF239" i="1"/>
  <c r="AE191" i="1"/>
  <c r="AF188" i="1"/>
  <c r="AF178" i="1"/>
  <c r="AF169" i="1"/>
  <c r="AF155" i="1"/>
  <c r="AE154" i="1"/>
  <c r="AF152" i="1"/>
  <c r="AE151" i="1"/>
  <c r="AF146" i="1"/>
  <c r="AE138" i="1"/>
  <c r="AF136" i="1"/>
  <c r="AE135" i="1"/>
  <c r="AF130" i="1"/>
  <c r="AE126" i="1"/>
  <c r="AF124" i="1"/>
  <c r="AE118" i="1"/>
  <c r="AE112" i="1"/>
  <c r="AF101" i="1"/>
  <c r="AF94" i="1"/>
  <c r="AE83" i="1"/>
  <c r="AE79" i="1"/>
  <c r="AF76" i="1"/>
  <c r="AF73" i="1"/>
  <c r="AF66" i="1"/>
  <c r="AF62" i="1"/>
  <c r="AF59" i="1"/>
  <c r="AF54" i="1"/>
  <c r="AF50" i="1"/>
  <c r="AF42" i="1"/>
  <c r="AF38" i="1"/>
  <c r="AF34" i="1"/>
  <c r="AF30" i="1"/>
  <c r="AF22" i="1"/>
  <c r="AE13" i="1"/>
  <c r="AD9" i="1"/>
  <c r="AF254" i="1"/>
  <c r="AF110" i="1"/>
  <c r="AF81" i="1"/>
  <c r="AE188" i="1"/>
  <c r="AF186" i="1"/>
  <c r="AF183" i="1"/>
  <c r="AE182" i="1"/>
  <c r="AF174" i="1"/>
  <c r="AE171" i="1"/>
  <c r="AE167" i="1"/>
  <c r="AF104" i="1"/>
  <c r="AE92" i="1"/>
  <c r="AF87" i="1"/>
  <c r="AF82" i="1"/>
  <c r="AF74" i="1"/>
  <c r="AF69" i="1"/>
  <c r="AE64" i="1"/>
  <c r="AE52" i="1"/>
  <c r="AE48" i="1"/>
  <c r="AE44" i="1"/>
  <c r="AE36" i="1"/>
  <c r="AE32" i="1"/>
  <c r="AE20" i="1"/>
  <c r="AF14" i="1"/>
  <c r="AF10" i="1"/>
  <c r="AF4" i="1"/>
  <c r="AF191" i="1"/>
  <c r="AE91" i="1"/>
  <c r="AE53" i="1"/>
  <c r="AF187" i="1"/>
  <c r="AF156" i="1"/>
  <c r="AE146" i="1"/>
  <c r="AF144" i="1"/>
  <c r="AE130" i="1"/>
  <c r="AF128" i="1"/>
  <c r="AF125" i="1"/>
  <c r="AE122" i="1"/>
  <c r="AF107" i="1"/>
  <c r="AF95" i="1"/>
  <c r="AE87" i="1"/>
  <c r="AF43" i="1"/>
  <c r="AE16" i="1"/>
  <c r="AE12" i="1"/>
  <c r="AE196" i="1"/>
  <c r="AD196" i="1"/>
  <c r="AD254" i="1"/>
  <c r="AE254" i="1"/>
  <c r="AD250" i="1"/>
  <c r="AE250" i="1"/>
  <c r="AD246" i="1"/>
  <c r="AE246" i="1"/>
  <c r="AD242" i="1"/>
  <c r="AE242" i="1"/>
  <c r="AD238" i="1"/>
  <c r="AE238" i="1"/>
  <c r="AD234" i="1"/>
  <c r="AE234" i="1"/>
  <c r="AD230" i="1"/>
  <c r="AE230" i="1"/>
  <c r="AD226" i="1"/>
  <c r="AE226" i="1"/>
  <c r="AD222" i="1"/>
  <c r="AE222" i="1"/>
  <c r="AD218" i="1"/>
  <c r="AE218" i="1"/>
  <c r="AD214" i="1"/>
  <c r="AE214" i="1"/>
  <c r="AD210" i="1"/>
  <c r="AE210" i="1"/>
  <c r="AD206" i="1"/>
  <c r="AE206" i="1"/>
  <c r="AD202" i="1"/>
  <c r="AE202" i="1"/>
  <c r="AD200" i="1"/>
  <c r="AE200" i="1"/>
  <c r="AF201" i="1"/>
  <c r="AD5" i="1"/>
  <c r="AE5" i="1"/>
  <c r="AD256" i="1"/>
  <c r="AE256" i="1"/>
  <c r="AD249" i="1"/>
  <c r="AE249" i="1"/>
  <c r="AD248" i="1"/>
  <c r="AE248" i="1"/>
  <c r="AD241" i="1"/>
  <c r="AE241" i="1"/>
  <c r="AD240" i="1"/>
  <c r="AE240" i="1"/>
  <c r="AD233" i="1"/>
  <c r="AE233" i="1"/>
  <c r="AD232" i="1"/>
  <c r="AE232" i="1"/>
  <c r="AF220" i="1"/>
  <c r="AF219" i="1"/>
  <c r="AD216" i="1"/>
  <c r="AE216" i="1"/>
  <c r="AD209" i="1"/>
  <c r="AE209" i="1"/>
  <c r="AF2" i="1"/>
  <c r="AF253" i="1"/>
  <c r="AF245" i="1"/>
  <c r="AF237" i="1"/>
  <c r="AF229" i="1"/>
  <c r="AF221" i="1"/>
  <c r="AF213" i="1"/>
  <c r="AF205" i="1"/>
  <c r="AD201" i="1"/>
  <c r="AE201" i="1"/>
  <c r="AF199" i="1"/>
  <c r="AF182" i="1"/>
  <c r="AF180" i="1"/>
  <c r="AF176" i="1"/>
  <c r="AF164" i="1"/>
  <c r="AD165" i="1"/>
  <c r="AE150" i="1"/>
  <c r="AF148" i="1"/>
  <c r="AE147" i="1"/>
  <c r="AF145" i="1"/>
  <c r="AF141" i="1"/>
  <c r="AD140" i="1"/>
  <c r="AE140" i="1"/>
  <c r="AE134" i="1"/>
  <c r="AF132" i="1"/>
  <c r="AE131" i="1"/>
  <c r="AF129" i="1"/>
  <c r="AD128" i="1"/>
  <c r="AE128" i="1"/>
  <c r="AF126" i="1"/>
  <c r="AD125" i="1"/>
  <c r="AE125" i="1"/>
  <c r="AE123" i="1"/>
  <c r="AF121" i="1"/>
  <c r="AD120" i="1"/>
  <c r="AE120" i="1"/>
  <c r="AF118" i="1"/>
  <c r="AF116" i="1"/>
  <c r="AF114" i="1"/>
  <c r="AF112" i="1"/>
  <c r="AE109" i="1"/>
  <c r="AE107" i="1"/>
  <c r="AD95" i="1"/>
  <c r="AE95" i="1"/>
  <c r="AD90" i="1"/>
  <c r="AE90" i="1"/>
  <c r="AE88" i="1"/>
  <c r="AD72" i="1"/>
  <c r="AE72" i="1"/>
  <c r="AD67" i="1"/>
  <c r="AE67" i="1"/>
  <c r="AE55" i="1"/>
  <c r="AE39" i="1"/>
  <c r="AD255" i="1"/>
  <c r="AE255" i="1"/>
  <c r="AF252" i="1"/>
  <c r="AF244" i="1"/>
  <c r="AF243" i="1"/>
  <c r="AF236" i="1"/>
  <c r="AF235" i="1"/>
  <c r="AF228" i="1"/>
  <c r="AF227" i="1"/>
  <c r="AD225" i="1"/>
  <c r="AE225" i="1"/>
  <c r="AD224" i="1"/>
  <c r="AE224" i="1"/>
  <c r="AD217" i="1"/>
  <c r="AE217" i="1"/>
  <c r="AF212" i="1"/>
  <c r="AF211" i="1"/>
  <c r="AD208" i="1"/>
  <c r="AE208" i="1"/>
  <c r="AE253" i="1"/>
  <c r="AD252" i="1"/>
  <c r="AE252" i="1"/>
  <c r="AF248" i="1"/>
  <c r="AF247" i="1"/>
  <c r="AE245" i="1"/>
  <c r="AD244" i="1"/>
  <c r="AE244" i="1"/>
  <c r="AF240" i="1"/>
  <c r="AE237" i="1"/>
  <c r="AD235" i="1"/>
  <c r="AE235" i="1"/>
  <c r="AF232" i="1"/>
  <c r="AF231" i="1"/>
  <c r="AE229" i="1"/>
  <c r="AD228" i="1"/>
  <c r="AE228" i="1"/>
  <c r="AD227" i="1"/>
  <c r="AE227" i="1"/>
  <c r="AF224" i="1"/>
  <c r="AF223" i="1"/>
  <c r="AE221" i="1"/>
  <c r="AD220" i="1"/>
  <c r="AE220" i="1"/>
  <c r="AD219" i="1"/>
  <c r="AE219" i="1"/>
  <c r="AF216" i="1"/>
  <c r="AF215" i="1"/>
  <c r="AE213" i="1"/>
  <c r="AD212" i="1"/>
  <c r="AE212" i="1"/>
  <c r="AD211" i="1"/>
  <c r="AE211" i="1"/>
  <c r="AF208" i="1"/>
  <c r="AF207" i="1"/>
  <c r="AE205" i="1"/>
  <c r="AD204" i="1"/>
  <c r="AE204" i="1"/>
  <c r="AD203" i="1"/>
  <c r="AE203" i="1"/>
  <c r="AF200" i="1"/>
  <c r="AE199" i="1"/>
  <c r="AE198" i="1"/>
  <c r="AE197" i="1"/>
  <c r="AD193" i="1"/>
  <c r="AE193" i="1"/>
  <c r="AD185" i="1"/>
  <c r="AE185" i="1"/>
  <c r="AE180" i="1"/>
  <c r="AD180" i="1"/>
  <c r="AD176" i="1"/>
  <c r="AE176" i="1"/>
  <c r="AF172" i="1"/>
  <c r="AE164" i="1"/>
  <c r="AD164" i="1"/>
  <c r="AF142" i="1"/>
  <c r="AD141" i="1"/>
  <c r="AE141" i="1"/>
  <c r="AF122" i="1"/>
  <c r="AD116" i="1"/>
  <c r="AE116" i="1"/>
  <c r="AF92" i="1"/>
  <c r="AD75" i="1"/>
  <c r="AE75" i="1"/>
  <c r="AF46" i="1"/>
  <c r="AF44" i="1"/>
  <c r="AD257" i="1"/>
  <c r="AE257" i="1"/>
  <c r="AF251" i="1"/>
  <c r="AD247" i="1"/>
  <c r="AE247" i="1"/>
  <c r="AD239" i="1"/>
  <c r="AE239" i="1"/>
  <c r="AD231" i="1"/>
  <c r="AE231" i="1"/>
  <c r="AD223" i="1"/>
  <c r="AE223" i="1"/>
  <c r="AD215" i="1"/>
  <c r="AE215" i="1"/>
  <c r="AD207" i="1"/>
  <c r="AE207" i="1"/>
  <c r="AE4" i="1"/>
  <c r="AD3" i="1"/>
  <c r="AE3" i="1"/>
  <c r="AF256" i="1"/>
  <c r="AF255" i="1"/>
  <c r="AD251" i="1"/>
  <c r="AE251" i="1"/>
  <c r="AD243" i="1"/>
  <c r="AE243" i="1"/>
  <c r="AD236" i="1"/>
  <c r="AE236" i="1"/>
  <c r="AF257" i="1"/>
  <c r="AF249" i="1"/>
  <c r="AF241" i="1"/>
  <c r="AF233" i="1"/>
  <c r="AF225" i="1"/>
  <c r="AF217" i="1"/>
  <c r="AF209" i="1"/>
  <c r="AD197" i="1"/>
  <c r="AF195" i="1"/>
  <c r="AE194" i="1"/>
  <c r="AF192" i="1"/>
  <c r="AE190" i="1"/>
  <c r="AE189" i="1"/>
  <c r="AE186" i="1"/>
  <c r="AF184" i="1"/>
  <c r="AE183" i="1"/>
  <c r="AF181" i="1"/>
  <c r="AF177" i="1"/>
  <c r="AF175" i="1"/>
  <c r="AE172" i="1"/>
  <c r="AD172" i="1"/>
  <c r="AF168" i="1"/>
  <c r="AF160" i="1"/>
  <c r="AE159" i="1"/>
  <c r="AD156" i="1"/>
  <c r="AE155" i="1"/>
  <c r="AF149" i="1"/>
  <c r="AD148" i="1"/>
  <c r="AE148" i="1"/>
  <c r="AE142" i="1"/>
  <c r="AF140" i="1"/>
  <c r="AE139" i="1"/>
  <c r="AF137" i="1"/>
  <c r="AF133" i="1"/>
  <c r="AD132" i="1"/>
  <c r="AE132" i="1"/>
  <c r="AE127" i="1"/>
  <c r="AD124" i="1"/>
  <c r="AE124" i="1"/>
  <c r="AE119" i="1"/>
  <c r="AF113" i="1"/>
  <c r="AE108" i="1"/>
  <c r="AE103" i="1"/>
  <c r="AE99" i="1"/>
  <c r="AF85" i="1"/>
  <c r="AD84" i="1"/>
  <c r="AE84" i="1"/>
  <c r="AF77" i="1"/>
  <c r="AD76" i="1"/>
  <c r="AE76" i="1"/>
  <c r="AF60" i="1"/>
  <c r="AD56" i="1"/>
  <c r="AE56" i="1"/>
  <c r="AD40" i="1"/>
  <c r="AE40" i="1"/>
  <c r="AF28" i="1"/>
  <c r="AD24" i="1"/>
  <c r="AE24" i="1"/>
  <c r="AE23" i="1"/>
  <c r="AF12" i="1"/>
  <c r="AD259" i="1"/>
  <c r="AF204" i="1"/>
  <c r="AF203" i="1"/>
  <c r="AF198" i="1"/>
  <c r="AF197" i="1"/>
  <c r="AF196" i="1"/>
  <c r="AE195" i="1"/>
  <c r="AF193" i="1"/>
  <c r="AD192" i="1"/>
  <c r="AE192" i="1"/>
  <c r="AD188" i="1"/>
  <c r="AE187" i="1"/>
  <c r="AE181" i="1"/>
  <c r="AD181" i="1"/>
  <c r="AE179" i="1"/>
  <c r="AD177" i="1"/>
  <c r="AE177" i="1"/>
  <c r="AE175" i="1"/>
  <c r="AF173" i="1"/>
  <c r="AD168" i="1"/>
  <c r="AE168" i="1"/>
  <c r="AE163" i="1"/>
  <c r="AD160" i="1"/>
  <c r="AE160" i="1"/>
  <c r="AF150" i="1"/>
  <c r="AD149" i="1"/>
  <c r="AE149" i="1"/>
  <c r="AF134" i="1"/>
  <c r="AD133" i="1"/>
  <c r="AE133" i="1"/>
  <c r="AF120" i="1"/>
  <c r="AE117" i="1"/>
  <c r="AE115" i="1"/>
  <c r="AE111" i="1"/>
  <c r="AD106" i="1"/>
  <c r="AE106" i="1"/>
  <c r="AE104" i="1"/>
  <c r="AD97" i="1"/>
  <c r="AE97" i="1"/>
  <c r="AD80" i="1"/>
  <c r="AE80" i="1"/>
  <c r="AD8" i="1"/>
  <c r="AE8" i="1"/>
  <c r="AF72" i="1"/>
  <c r="AD71" i="1"/>
  <c r="AD70" i="1"/>
  <c r="AE70" i="1"/>
  <c r="AE69" i="1"/>
  <c r="AF67" i="1"/>
  <c r="AF64" i="1"/>
  <c r="AE63" i="1"/>
  <c r="AF57" i="1"/>
  <c r="AF52" i="1"/>
  <c r="AE51" i="1"/>
  <c r="AF49" i="1"/>
  <c r="AE42" i="1"/>
  <c r="AF40" i="1"/>
  <c r="AF37" i="1"/>
  <c r="AF32" i="1"/>
  <c r="AE31" i="1"/>
  <c r="AF25" i="1"/>
  <c r="AF20" i="1"/>
  <c r="AE19" i="1"/>
  <c r="AE10" i="1"/>
  <c r="AF8" i="1"/>
  <c r="AE6" i="1"/>
  <c r="AF190" i="1"/>
  <c r="AF189" i="1"/>
  <c r="AF185" i="1"/>
  <c r="AD184" i="1"/>
  <c r="AE184" i="1"/>
  <c r="AF179" i="1"/>
  <c r="AE178" i="1"/>
  <c r="AE174" i="1"/>
  <c r="AE173" i="1"/>
  <c r="AF170" i="1"/>
  <c r="AD169" i="1"/>
  <c r="AE169" i="1"/>
  <c r="AF167" i="1"/>
  <c r="AF158" i="1"/>
  <c r="AF157" i="1"/>
  <c r="AF153" i="1"/>
  <c r="AD152" i="1"/>
  <c r="AE152" i="1"/>
  <c r="AF147" i="1"/>
  <c r="AD144" i="1"/>
  <c r="AE144" i="1"/>
  <c r="AF139" i="1"/>
  <c r="AD136" i="1"/>
  <c r="AE136" i="1"/>
  <c r="AF131" i="1"/>
  <c r="AF123" i="1"/>
  <c r="AF117" i="1"/>
  <c r="AD113" i="1"/>
  <c r="AE113" i="1"/>
  <c r="AD111" i="1"/>
  <c r="AF111" i="1"/>
  <c r="AF108" i="1"/>
  <c r="AF105" i="1"/>
  <c r="AD101" i="1"/>
  <c r="AE101" i="1"/>
  <c r="AF99" i="1"/>
  <c r="AF96" i="1"/>
  <c r="AD94" i="1"/>
  <c r="AE94" i="1"/>
  <c r="AF89" i="1"/>
  <c r="AD81" i="1"/>
  <c r="AE81" i="1"/>
  <c r="AF79" i="1"/>
  <c r="AD69" i="1"/>
  <c r="AF68" i="1"/>
  <c r="AD66" i="1"/>
  <c r="AE66" i="1"/>
  <c r="AF61" i="1"/>
  <c r="AE57" i="1"/>
  <c r="AF55" i="1"/>
  <c r="AE54" i="1"/>
  <c r="AD49" i="1"/>
  <c r="AE49" i="1"/>
  <c r="AF47" i="1"/>
  <c r="AD46" i="1"/>
  <c r="AE46" i="1"/>
  <c r="AD43" i="1"/>
  <c r="AE43" i="1"/>
  <c r="AD37" i="1"/>
  <c r="AE37" i="1"/>
  <c r="AF35" i="1"/>
  <c r="AD34" i="1"/>
  <c r="AE34" i="1"/>
  <c r="AF29" i="1"/>
  <c r="AE25" i="1"/>
  <c r="AF23" i="1"/>
  <c r="AE22" i="1"/>
  <c r="AF18" i="1"/>
  <c r="AD17" i="1"/>
  <c r="AE17" i="1"/>
  <c r="AF15" i="1"/>
  <c r="AD14" i="1"/>
  <c r="AE14" i="1"/>
  <c r="AD11" i="1"/>
  <c r="AE11" i="1"/>
  <c r="AD173" i="1"/>
  <c r="AF171" i="1"/>
  <c r="AE170" i="1"/>
  <c r="AE166" i="1"/>
  <c r="AE165" i="1"/>
  <c r="AF162" i="1"/>
  <c r="AD161" i="1"/>
  <c r="AE161" i="1"/>
  <c r="AF159" i="1"/>
  <c r="AD145" i="1"/>
  <c r="AE145" i="1"/>
  <c r="AD137" i="1"/>
  <c r="AE137" i="1"/>
  <c r="AD129" i="1"/>
  <c r="AE129" i="1"/>
  <c r="AD121" i="1"/>
  <c r="AE121" i="1"/>
  <c r="AE110" i="1"/>
  <c r="AF106" i="1"/>
  <c r="AD105" i="1"/>
  <c r="AE105" i="1"/>
  <c r="AD103" i="1"/>
  <c r="AF103" i="1"/>
  <c r="AF100" i="1"/>
  <c r="AD98" i="1"/>
  <c r="AE98" i="1"/>
  <c r="AE96" i="1"/>
  <c r="AF93" i="1"/>
  <c r="AF90" i="1"/>
  <c r="AD89" i="1"/>
  <c r="AE89" i="1"/>
  <c r="AD85" i="1"/>
  <c r="AE85" i="1"/>
  <c r="AF83" i="1"/>
  <c r="AF80" i="1"/>
  <c r="AE78" i="1"/>
  <c r="AE77" i="1"/>
  <c r="AF75" i="1"/>
  <c r="AE68" i="1"/>
  <c r="AF65" i="1"/>
  <c r="AE61" i="1"/>
  <c r="AE58" i="1"/>
  <c r="AF56" i="1"/>
  <c r="AF53" i="1"/>
  <c r="AF48" i="1"/>
  <c r="AE47" i="1"/>
  <c r="AD45" i="1"/>
  <c r="AF41" i="1"/>
  <c r="AF36" i="1"/>
  <c r="AE35" i="1"/>
  <c r="AF33" i="1"/>
  <c r="AE29" i="1"/>
  <c r="AF27" i="1"/>
  <c r="AE26" i="1"/>
  <c r="AF24" i="1"/>
  <c r="AF21" i="1"/>
  <c r="AF16" i="1"/>
  <c r="AE15" i="1"/>
  <c r="AD13" i="1"/>
  <c r="AF9" i="1"/>
  <c r="AF6" i="1"/>
  <c r="AF163" i="1"/>
  <c r="AE162" i="1"/>
  <c r="AE158" i="1"/>
  <c r="AE157" i="1"/>
  <c r="AF154" i="1"/>
  <c r="AD153" i="1"/>
  <c r="AE153" i="1"/>
  <c r="AF151" i="1"/>
  <c r="AF143" i="1"/>
  <c r="AF135" i="1"/>
  <c r="AF127" i="1"/>
  <c r="AF119" i="1"/>
  <c r="AF115" i="1"/>
  <c r="AE114" i="1"/>
  <c r="AF109" i="1"/>
  <c r="AD102" i="1"/>
  <c r="AE102" i="1"/>
  <c r="AF97" i="1"/>
  <c r="AD93" i="1"/>
  <c r="AE93" i="1"/>
  <c r="AF91" i="1"/>
  <c r="AF88" i="1"/>
  <c r="AD86" i="1"/>
  <c r="AE86" i="1"/>
  <c r="AF84" i="1"/>
  <c r="AE82" i="1"/>
  <c r="AE74" i="1"/>
  <c r="AE73" i="1"/>
  <c r="AF71" i="1"/>
  <c r="AD65" i="1"/>
  <c r="AE65" i="1"/>
  <c r="AF63" i="1"/>
  <c r="AD62" i="1"/>
  <c r="AE62" i="1"/>
  <c r="AD59" i="1"/>
  <c r="AE59" i="1"/>
  <c r="AF51" i="1"/>
  <c r="AD50" i="1"/>
  <c r="AE50" i="1"/>
  <c r="AF45" i="1"/>
  <c r="AE41" i="1"/>
  <c r="AF39" i="1"/>
  <c r="AE38" i="1"/>
  <c r="AD33" i="1"/>
  <c r="AE33" i="1"/>
  <c r="AF31" i="1"/>
  <c r="AD30" i="1"/>
  <c r="AE30" i="1"/>
  <c r="AD27" i="1"/>
  <c r="AE27" i="1"/>
  <c r="AF19" i="1"/>
  <c r="AD18" i="1"/>
  <c r="AE18" i="1"/>
  <c r="AF13" i="1"/>
  <c r="AE9" i="1"/>
  <c r="AD7" i="1"/>
  <c r="AF7" i="1"/>
  <c r="AE71" i="1"/>
  <c r="AD245" i="1"/>
  <c r="AD229" i="1"/>
  <c r="AD213" i="1"/>
  <c r="AD253" i="1"/>
  <c r="AD237" i="1"/>
  <c r="AD221" i="1"/>
  <c r="AD205" i="1"/>
  <c r="AD195" i="1"/>
  <c r="AD194" i="1"/>
  <c r="AD187" i="1"/>
  <c r="AD186" i="1"/>
  <c r="AD179" i="1"/>
  <c r="AD178" i="1"/>
  <c r="AD171" i="1"/>
  <c r="AD170" i="1"/>
  <c r="AD163" i="1"/>
  <c r="AD162" i="1"/>
  <c r="AD155" i="1"/>
  <c r="AD154" i="1"/>
  <c r="AD117" i="1"/>
  <c r="AD12" i="1"/>
  <c r="AD87" i="1"/>
  <c r="AD53" i="1"/>
  <c r="AD21" i="1"/>
  <c r="AD99" i="1"/>
  <c r="AD47" i="1"/>
  <c r="AD44" i="1"/>
  <c r="AD15" i="1"/>
  <c r="AD199" i="1"/>
  <c r="AD198" i="1"/>
  <c r="AD191" i="1"/>
  <c r="AD190" i="1"/>
  <c r="AD183" i="1"/>
  <c r="AD182" i="1"/>
  <c r="AD175" i="1"/>
  <c r="AD174" i="1"/>
  <c r="AD167" i="1"/>
  <c r="AD166" i="1"/>
  <c r="AD159" i="1"/>
  <c r="AD158" i="1"/>
  <c r="AD151" i="1"/>
  <c r="AD150" i="1"/>
  <c r="AD147" i="1"/>
  <c r="AD146" i="1"/>
  <c r="AD143" i="1"/>
  <c r="AD142" i="1"/>
  <c r="AD139" i="1"/>
  <c r="AD138" i="1"/>
  <c r="AD135" i="1"/>
  <c r="AD134" i="1"/>
  <c r="AD131" i="1"/>
  <c r="AD130" i="1"/>
  <c r="AD127" i="1"/>
  <c r="AD126" i="1"/>
  <c r="AD123" i="1"/>
  <c r="AD122" i="1"/>
  <c r="AD119" i="1"/>
  <c r="AD118" i="1"/>
  <c r="AD109" i="1"/>
  <c r="AD91" i="1"/>
  <c r="AD63" i="1"/>
  <c r="AD60" i="1"/>
  <c r="AD31" i="1"/>
  <c r="AD28" i="1"/>
  <c r="AD114" i="1"/>
  <c r="AD110" i="1"/>
  <c r="AD107" i="1"/>
  <c r="AD104" i="1"/>
  <c r="AD100" i="1"/>
  <c r="AD96" i="1"/>
  <c r="AD92" i="1"/>
  <c r="AD88" i="1"/>
  <c r="AD83" i="1"/>
  <c r="AD82" i="1"/>
  <c r="AD79" i="1"/>
  <c r="AD78" i="1"/>
  <c r="AD68" i="1"/>
  <c r="AD64" i="1"/>
  <c r="AD54" i="1"/>
  <c r="AD51" i="1"/>
  <c r="AD48" i="1"/>
  <c r="AD38" i="1"/>
  <c r="AD35" i="1"/>
  <c r="AD32" i="1"/>
  <c r="AD22" i="1"/>
  <c r="AD19" i="1"/>
  <c r="AD16" i="1"/>
  <c r="AD115" i="1"/>
  <c r="AD112" i="1"/>
  <c r="AD108" i="1"/>
  <c r="AD74" i="1"/>
  <c r="AD58" i="1"/>
  <c r="AD55" i="1"/>
  <c r="AD52" i="1"/>
  <c r="AD42" i="1"/>
  <c r="AD39" i="1"/>
  <c r="AD36" i="1"/>
  <c r="AD26" i="1"/>
  <c r="AD23" i="1"/>
  <c r="AD20" i="1"/>
  <c r="AD10" i="1"/>
  <c r="AD6" i="1"/>
  <c r="AD4" i="1"/>
  <c r="AG405" i="6" l="1"/>
  <c r="AG385" i="6"/>
  <c r="AG367" i="6"/>
  <c r="AG184" i="6"/>
  <c r="AG170" i="6"/>
  <c r="AG166" i="6"/>
  <c r="AG162" i="6"/>
  <c r="AG158" i="6"/>
  <c r="AG154" i="6"/>
  <c r="AG150" i="6"/>
  <c r="AG148" i="6"/>
  <c r="AG214" i="6"/>
  <c r="AG182" i="6"/>
  <c r="AG31" i="6"/>
  <c r="AG29" i="6"/>
  <c r="AG23" i="6"/>
  <c r="AG46" i="6"/>
  <c r="AG22" i="6"/>
  <c r="AG6" i="6"/>
  <c r="AG15" i="6"/>
  <c r="AG515" i="6"/>
  <c r="AG511" i="6"/>
  <c r="AG507" i="6"/>
  <c r="AG503" i="6"/>
  <c r="AG499" i="6"/>
  <c r="AG495" i="6"/>
  <c r="AG491" i="6"/>
  <c r="AG487" i="6"/>
  <c r="AG483" i="6"/>
  <c r="AG479" i="6"/>
  <c r="AG506" i="6"/>
  <c r="AG502" i="6"/>
  <c r="AG498" i="6"/>
  <c r="AG494" i="6"/>
  <c r="AG490" i="6"/>
  <c r="AG486" i="6"/>
  <c r="AG482" i="6"/>
  <c r="AG475" i="6"/>
  <c r="AG445" i="6"/>
  <c r="AG441" i="6"/>
  <c r="AG474" i="6"/>
  <c r="AG464" i="6"/>
  <c r="AG418" i="6"/>
  <c r="AG402" i="6"/>
  <c r="AG473" i="6"/>
  <c r="AG366" i="6"/>
  <c r="AG358" i="6"/>
  <c r="AG468" i="6"/>
  <c r="AG428" i="6"/>
  <c r="AG404" i="6"/>
  <c r="AG396" i="6"/>
  <c r="AG388" i="6"/>
  <c r="AG355" i="6"/>
  <c r="AG397" i="6"/>
  <c r="AG373" i="6"/>
  <c r="AG272" i="6"/>
  <c r="AG240" i="6"/>
  <c r="AG314" i="6"/>
  <c r="AG306" i="6"/>
  <c r="AG323" i="6"/>
  <c r="AG307" i="6"/>
  <c r="AG210" i="6"/>
  <c r="AG203" i="6"/>
  <c r="AG178" i="6"/>
  <c r="AG461" i="6"/>
  <c r="AG265" i="6"/>
  <c r="AG346" i="6"/>
  <c r="AG342" i="6"/>
  <c r="AG338" i="6"/>
  <c r="AG334" i="6"/>
  <c r="AG330" i="6"/>
  <c r="AG313" i="6"/>
  <c r="AG293" i="6"/>
  <c r="AG284" i="6"/>
  <c r="AG273" i="6"/>
  <c r="AG261" i="6"/>
  <c r="AG252" i="6"/>
  <c r="AG241" i="6"/>
  <c r="AG229" i="6"/>
  <c r="AG220" i="6"/>
  <c r="AG197" i="6"/>
  <c r="AG188" i="6"/>
  <c r="AG303" i="6"/>
  <c r="AG291" i="6"/>
  <c r="AG250" i="6"/>
  <c r="AG227" i="6"/>
  <c r="AG120" i="6"/>
  <c r="AG116" i="6"/>
  <c r="AG112" i="6"/>
  <c r="AG108" i="6"/>
  <c r="AG104" i="6"/>
  <c r="AG100" i="6"/>
  <c r="AG96" i="6"/>
  <c r="AG92" i="6"/>
  <c r="AG88" i="6"/>
  <c r="AG84" i="6"/>
  <c r="AG80" i="6"/>
  <c r="AG76" i="6"/>
  <c r="AG72" i="6"/>
  <c r="AG68" i="6"/>
  <c r="AG64" i="6"/>
  <c r="AG60" i="6"/>
  <c r="AG56" i="6"/>
  <c r="AG52" i="6"/>
  <c r="AG309" i="6"/>
  <c r="AG294" i="6"/>
  <c r="AG246" i="6"/>
  <c r="AG217" i="6"/>
  <c r="AG177" i="6"/>
  <c r="AG139" i="6"/>
  <c r="AG135" i="6"/>
  <c r="AG131" i="6"/>
  <c r="AG127" i="6"/>
  <c r="AG514" i="6"/>
  <c r="AG510" i="6"/>
  <c r="AG444" i="6"/>
  <c r="AG440" i="6"/>
  <c r="AG436" i="6"/>
  <c r="AG435" i="6"/>
  <c r="AG417" i="6"/>
  <c r="AG401" i="6"/>
  <c r="AG350" i="6"/>
  <c r="AG413" i="6"/>
  <c r="AG386" i="6"/>
  <c r="AG351" i="6"/>
  <c r="AG345" i="6"/>
  <c r="AG341" i="6"/>
  <c r="AG337" i="6"/>
  <c r="AG333" i="6"/>
  <c r="AG329" i="6"/>
  <c r="AG296" i="6"/>
  <c r="AG232" i="6"/>
  <c r="AG321" i="6"/>
  <c r="AG283" i="6"/>
  <c r="AG200" i="6"/>
  <c r="AG286" i="6"/>
  <c r="AG254" i="6"/>
  <c r="AG171" i="6"/>
  <c r="AG169" i="6"/>
  <c r="AG167" i="6"/>
  <c r="AG165" i="6"/>
  <c r="AG163" i="6"/>
  <c r="AG161" i="6"/>
  <c r="AG159" i="6"/>
  <c r="AG157" i="6"/>
  <c r="AG155" i="6"/>
  <c r="AG153" i="6"/>
  <c r="AG151" i="6"/>
  <c r="AG149" i="6"/>
  <c r="AG469" i="6"/>
  <c r="AG409" i="6"/>
  <c r="AG278" i="6"/>
  <c r="AG230" i="6"/>
  <c r="AG192" i="6"/>
  <c r="AG266" i="6"/>
  <c r="AG198" i="6"/>
  <c r="AG191" i="6"/>
  <c r="AG119" i="6"/>
  <c r="AG115" i="6"/>
  <c r="AG111" i="6"/>
  <c r="AG107" i="6"/>
  <c r="AG103" i="6"/>
  <c r="AG99" i="6"/>
  <c r="AG95" i="6"/>
  <c r="AG91" i="6"/>
  <c r="AG87" i="6"/>
  <c r="AG83" i="6"/>
  <c r="AG79" i="6"/>
  <c r="AG75" i="6"/>
  <c r="AG71" i="6"/>
  <c r="AG67" i="6"/>
  <c r="AG63" i="6"/>
  <c r="AG59" i="6"/>
  <c r="AG55" i="6"/>
  <c r="AG51" i="6"/>
  <c r="AG269" i="6"/>
  <c r="AG260" i="6"/>
  <c r="AG237" i="6"/>
  <c r="AG228" i="6"/>
  <c r="AG208" i="6"/>
  <c r="AG176" i="6"/>
  <c r="AG138" i="6"/>
  <c r="AG134" i="6"/>
  <c r="AG130" i="6"/>
  <c r="AG126" i="6"/>
  <c r="AG44" i="6"/>
  <c r="AG36" i="6"/>
  <c r="AG28" i="6"/>
  <c r="AG20" i="6"/>
  <c r="AG12" i="6"/>
  <c r="AG4" i="6"/>
  <c r="AG19" i="6"/>
  <c r="AG49" i="6"/>
  <c r="AG41" i="6"/>
  <c r="AG33" i="6"/>
  <c r="AG17" i="6"/>
  <c r="AG47" i="6"/>
  <c r="AG11" i="6"/>
  <c r="AG42" i="6"/>
  <c r="AG34" i="6"/>
  <c r="AG26" i="6"/>
  <c r="AG18" i="6"/>
  <c r="AG10" i="6"/>
  <c r="AG2" i="6"/>
  <c r="AG39" i="6"/>
  <c r="AG27" i="6"/>
  <c r="AG3" i="6"/>
  <c r="AG421" i="6"/>
  <c r="AG389" i="6"/>
  <c r="AG216" i="6"/>
  <c r="AG168" i="6"/>
  <c r="AG164" i="6"/>
  <c r="AG160" i="6"/>
  <c r="AG156" i="6"/>
  <c r="AG152" i="6"/>
  <c r="AG275" i="6"/>
  <c r="AG185" i="6"/>
  <c r="AG7" i="6"/>
  <c r="AG38" i="6"/>
  <c r="AG30" i="6"/>
  <c r="AG14" i="6"/>
  <c r="AG35" i="6"/>
  <c r="AG517" i="6"/>
  <c r="AG513" i="6"/>
  <c r="AG509" i="6"/>
  <c r="AG505" i="6"/>
  <c r="AG501" i="6"/>
  <c r="AG497" i="6"/>
  <c r="AG493" i="6"/>
  <c r="AG489" i="6"/>
  <c r="AG485" i="6"/>
  <c r="AG481" i="6"/>
  <c r="AG477" i="6"/>
  <c r="AG508" i="6"/>
  <c r="AG504" i="6"/>
  <c r="AG500" i="6"/>
  <c r="AG496" i="6"/>
  <c r="AG492" i="6"/>
  <c r="AG488" i="6"/>
  <c r="AG484" i="6"/>
  <c r="AG480" i="6"/>
  <c r="AG443" i="6"/>
  <c r="AG439" i="6"/>
  <c r="AG472" i="6"/>
  <c r="AG456" i="6"/>
  <c r="AG426" i="6"/>
  <c r="AG410" i="6"/>
  <c r="AG394" i="6"/>
  <c r="AG457" i="6"/>
  <c r="AG434" i="6"/>
  <c r="AG370" i="6"/>
  <c r="AG362" i="6"/>
  <c r="AG354" i="6"/>
  <c r="AG460" i="6"/>
  <c r="AG437" i="6"/>
  <c r="AG424" i="6"/>
  <c r="AG416" i="6"/>
  <c r="AG408" i="6"/>
  <c r="AG400" i="6"/>
  <c r="AG392" i="6"/>
  <c r="AG361" i="6"/>
  <c r="AG349" i="6"/>
  <c r="AG371" i="6"/>
  <c r="AG429" i="6"/>
  <c r="AG357" i="6"/>
  <c r="AG393" i="6"/>
  <c r="AG325" i="6"/>
  <c r="AG359" i="6"/>
  <c r="AG425" i="6"/>
  <c r="AG310" i="6"/>
  <c r="AG302" i="6"/>
  <c r="AG327" i="6"/>
  <c r="AG315" i="6"/>
  <c r="AG219" i="6"/>
  <c r="AG194" i="6"/>
  <c r="AG187" i="6"/>
  <c r="AG262" i="6"/>
  <c r="AG348" i="6"/>
  <c r="AG344" i="6"/>
  <c r="AG340" i="6"/>
  <c r="AG336" i="6"/>
  <c r="AG332" i="6"/>
  <c r="AG328" i="6"/>
  <c r="AG305" i="6"/>
  <c r="AG300" i="6"/>
  <c r="AG289" i="6"/>
  <c r="AG277" i="6"/>
  <c r="AG268" i="6"/>
  <c r="AG257" i="6"/>
  <c r="AG245" i="6"/>
  <c r="AG236" i="6"/>
  <c r="AG225" i="6"/>
  <c r="AG213" i="6"/>
  <c r="AG204" i="6"/>
  <c r="AG181" i="6"/>
  <c r="AG301" i="6"/>
  <c r="AG292" i="6"/>
  <c r="AG253" i="6"/>
  <c r="AG244" i="6"/>
  <c r="AG209" i="6"/>
  <c r="AG311" i="6"/>
  <c r="AG282" i="6"/>
  <c r="AG259" i="6"/>
  <c r="AG215" i="6"/>
  <c r="AG190" i="6"/>
  <c r="AG183" i="6"/>
  <c r="AG122" i="6"/>
  <c r="AG118" i="6"/>
  <c r="AG114" i="6"/>
  <c r="AG110" i="6"/>
  <c r="AG106" i="6"/>
  <c r="AG102" i="6"/>
  <c r="AG98" i="6"/>
  <c r="AG94" i="6"/>
  <c r="AG90" i="6"/>
  <c r="AG86" i="6"/>
  <c r="AG82" i="6"/>
  <c r="AG78" i="6"/>
  <c r="AG74" i="6"/>
  <c r="AG70" i="6"/>
  <c r="AG66" i="6"/>
  <c r="AG62" i="6"/>
  <c r="AG58" i="6"/>
  <c r="AG54" i="6"/>
  <c r="AG50" i="6"/>
  <c r="AG320" i="6"/>
  <c r="AG297" i="6"/>
  <c r="AG249" i="6"/>
  <c r="AG224" i="6"/>
  <c r="AG137" i="6"/>
  <c r="AG133" i="6"/>
  <c r="AG129" i="6"/>
  <c r="AG125" i="6"/>
  <c r="AG193" i="5"/>
  <c r="AG385" i="5"/>
  <c r="AG146" i="5"/>
  <c r="AG490" i="5"/>
  <c r="AG26" i="5"/>
  <c r="AG49" i="5"/>
  <c r="AG496" i="5"/>
  <c r="AG480" i="5"/>
  <c r="AG478" i="5"/>
  <c r="AG481" i="5"/>
  <c r="AG461" i="5"/>
  <c r="AG498" i="5"/>
  <c r="AG471" i="5"/>
  <c r="AG489" i="5"/>
  <c r="AG473" i="5"/>
  <c r="AG465" i="5"/>
  <c r="AG408" i="5"/>
  <c r="AG419" i="5"/>
  <c r="AG468" i="5"/>
  <c r="AG475" i="5"/>
  <c r="AG459" i="5"/>
  <c r="AG451" i="5"/>
  <c r="AG443" i="5"/>
  <c r="AG435" i="5"/>
  <c r="AG423" i="5"/>
  <c r="AG407" i="5"/>
  <c r="AG399" i="5"/>
  <c r="AG361" i="5"/>
  <c r="AG356" i="5"/>
  <c r="AG345" i="5"/>
  <c r="AG340" i="5"/>
  <c r="AG386" i="5"/>
  <c r="AG332" i="5"/>
  <c r="AG328" i="5"/>
  <c r="AG324" i="5"/>
  <c r="AG320" i="5"/>
  <c r="AG316" i="5"/>
  <c r="AG309" i="5"/>
  <c r="AG379" i="5"/>
  <c r="AG363" i="5"/>
  <c r="AG347" i="5"/>
  <c r="AG286" i="5"/>
  <c r="AG406" i="5"/>
  <c r="AG398" i="5"/>
  <c r="AG232" i="5"/>
  <c r="AG224" i="5"/>
  <c r="AG216" i="5"/>
  <c r="AG208" i="5"/>
  <c r="AG200" i="5"/>
  <c r="AG192" i="5"/>
  <c r="AG184" i="5"/>
  <c r="AG176" i="5"/>
  <c r="AG367" i="5"/>
  <c r="AG351" i="5"/>
  <c r="AG302" i="5"/>
  <c r="AG269" i="5"/>
  <c r="AG265" i="5"/>
  <c r="AG261" i="5"/>
  <c r="AG257" i="5"/>
  <c r="AG253" i="5"/>
  <c r="AG249" i="5"/>
  <c r="AG245" i="5"/>
  <c r="AG241" i="5"/>
  <c r="AG161" i="5"/>
  <c r="AG284" i="5"/>
  <c r="AG280" i="5"/>
  <c r="AG217" i="5"/>
  <c r="AG185" i="5"/>
  <c r="AG145" i="5"/>
  <c r="AG378" i="5"/>
  <c r="AG139" i="5"/>
  <c r="AG131" i="5"/>
  <c r="AG123" i="5"/>
  <c r="AG115" i="5"/>
  <c r="AG107" i="5"/>
  <c r="AG99" i="5"/>
  <c r="AG91" i="5"/>
  <c r="AG83" i="5"/>
  <c r="AG75" i="5"/>
  <c r="AG67" i="5"/>
  <c r="AG149" i="5"/>
  <c r="AG283" i="5"/>
  <c r="AG279" i="5"/>
  <c r="AG275" i="5"/>
  <c r="AG271" i="5"/>
  <c r="AG221" i="5"/>
  <c r="AG189" i="5"/>
  <c r="AG394" i="5"/>
  <c r="AG231" i="5"/>
  <c r="AG153" i="5"/>
  <c r="AG58" i="5"/>
  <c r="AG27" i="5"/>
  <c r="AG9" i="5"/>
  <c r="AG2" i="5"/>
  <c r="AG128" i="5"/>
  <c r="AG80" i="5"/>
  <c r="AG57" i="5"/>
  <c r="AG18" i="5"/>
  <c r="AG21" i="5"/>
  <c r="AG41" i="5"/>
  <c r="AG7" i="5"/>
  <c r="AG132" i="5"/>
  <c r="AG112" i="5"/>
  <c r="AG84" i="5"/>
  <c r="AG36" i="5"/>
  <c r="AG225" i="5"/>
  <c r="AG147" i="5"/>
  <c r="AG116" i="5"/>
  <c r="AG500" i="5"/>
  <c r="AG502" i="5"/>
  <c r="AG491" i="5"/>
  <c r="AG452" i="5"/>
  <c r="AG436" i="5"/>
  <c r="AG482" i="5"/>
  <c r="AG457" i="5"/>
  <c r="AG449" i="5"/>
  <c r="AG441" i="5"/>
  <c r="AG433" i="5"/>
  <c r="AG499" i="5"/>
  <c r="AG467" i="5"/>
  <c r="AG428" i="5"/>
  <c r="AG422" i="5"/>
  <c r="AG417" i="5"/>
  <c r="AG360" i="5"/>
  <c r="AG344" i="5"/>
  <c r="AG366" i="5"/>
  <c r="AG358" i="5"/>
  <c r="AG350" i="5"/>
  <c r="AG342" i="5"/>
  <c r="AG335" i="5"/>
  <c r="AG331" i="5"/>
  <c r="AG327" i="5"/>
  <c r="AG323" i="5"/>
  <c r="AG319" i="5"/>
  <c r="AG315" i="5"/>
  <c r="AG314" i="5"/>
  <c r="AG268" i="5"/>
  <c r="AG264" i="5"/>
  <c r="AG260" i="5"/>
  <c r="AG256" i="5"/>
  <c r="AG252" i="5"/>
  <c r="AG248" i="5"/>
  <c r="AG244" i="5"/>
  <c r="AG240" i="5"/>
  <c r="AG164" i="5"/>
  <c r="AG160" i="5"/>
  <c r="AG209" i="5"/>
  <c r="AG177" i="5"/>
  <c r="AG152" i="5"/>
  <c r="AG144" i="5"/>
  <c r="AG485" i="5"/>
  <c r="AG223" i="5"/>
  <c r="AG165" i="5"/>
  <c r="AG285" i="5"/>
  <c r="AG159" i="5"/>
  <c r="AG151" i="5"/>
  <c r="AG143" i="5"/>
  <c r="AG229" i="5"/>
  <c r="AG197" i="5"/>
  <c r="AG168" i="5"/>
  <c r="AG158" i="5"/>
  <c r="AG150" i="5"/>
  <c r="AG142" i="5"/>
  <c r="AG479" i="5"/>
  <c r="AG215" i="5"/>
  <c r="AG46" i="5"/>
  <c r="AG108" i="5"/>
  <c r="AG76" i="5"/>
  <c r="AG45" i="5"/>
  <c r="AG8" i="5"/>
  <c r="AG62" i="5"/>
  <c r="AG44" i="5"/>
  <c r="AG40" i="5"/>
  <c r="AG124" i="5"/>
  <c r="AG104" i="5"/>
  <c r="AG64" i="5"/>
  <c r="AG25" i="5"/>
  <c r="AG518" i="5"/>
  <c r="AG503" i="5"/>
  <c r="AG301" i="5"/>
  <c r="AG155" i="5"/>
  <c r="AG154" i="5"/>
  <c r="AG140" i="5"/>
  <c r="AG68" i="5"/>
  <c r="AG48" i="5"/>
  <c r="AG488" i="5"/>
  <c r="AG519" i="5"/>
  <c r="AG486" i="5"/>
  <c r="AG477" i="5"/>
  <c r="AG470" i="5"/>
  <c r="AG448" i="5"/>
  <c r="AG432" i="5"/>
  <c r="AG464" i="5"/>
  <c r="AG494" i="5"/>
  <c r="AG483" i="5"/>
  <c r="AG429" i="5"/>
  <c r="AG410" i="5"/>
  <c r="AG426" i="5"/>
  <c r="AG420" i="5"/>
  <c r="AG413" i="5"/>
  <c r="AG396" i="5"/>
  <c r="AG455" i="5"/>
  <c r="AG447" i="5"/>
  <c r="AG439" i="5"/>
  <c r="AG431" i="5"/>
  <c r="AG416" i="5"/>
  <c r="AG403" i="5"/>
  <c r="AG393" i="5"/>
  <c r="AG364" i="5"/>
  <c r="AG353" i="5"/>
  <c r="AG348" i="5"/>
  <c r="AG337" i="5"/>
  <c r="AG425" i="5"/>
  <c r="AG389" i="5"/>
  <c r="AG334" i="5"/>
  <c r="AG330" i="5"/>
  <c r="AG326" i="5"/>
  <c r="AG322" i="5"/>
  <c r="AG318" i="5"/>
  <c r="AG313" i="5"/>
  <c r="AG305" i="5"/>
  <c r="AG371" i="5"/>
  <c r="AG355" i="5"/>
  <c r="AG339" i="5"/>
  <c r="AG312" i="5"/>
  <c r="AG402" i="5"/>
  <c r="AG382" i="5"/>
  <c r="AG236" i="5"/>
  <c r="AG228" i="5"/>
  <c r="AG220" i="5"/>
  <c r="AG212" i="5"/>
  <c r="AG204" i="5"/>
  <c r="AG196" i="5"/>
  <c r="AG188" i="5"/>
  <c r="AG180" i="5"/>
  <c r="AG172" i="5"/>
  <c r="AG375" i="5"/>
  <c r="AG359" i="5"/>
  <c r="AG343" i="5"/>
  <c r="AG310" i="5"/>
  <c r="AG267" i="5"/>
  <c r="AG263" i="5"/>
  <c r="AG259" i="5"/>
  <c r="AG255" i="5"/>
  <c r="AG251" i="5"/>
  <c r="AG247" i="5"/>
  <c r="AG243" i="5"/>
  <c r="AG239" i="5"/>
  <c r="AG163" i="5"/>
  <c r="AG370" i="5"/>
  <c r="AG282" i="5"/>
  <c r="AG278" i="5"/>
  <c r="AG274" i="5"/>
  <c r="AG233" i="5"/>
  <c r="AG201" i="5"/>
  <c r="AG169" i="5"/>
  <c r="AG207" i="5"/>
  <c r="AG157" i="5"/>
  <c r="AG235" i="5"/>
  <c r="AG203" i="5"/>
  <c r="AG171" i="5"/>
  <c r="AG135" i="5"/>
  <c r="AG127" i="5"/>
  <c r="AG119" i="5"/>
  <c r="AG111" i="5"/>
  <c r="AG103" i="5"/>
  <c r="AG95" i="5"/>
  <c r="AG87" i="5"/>
  <c r="AG79" i="5"/>
  <c r="AG71" i="5"/>
  <c r="AG63" i="5"/>
  <c r="AG287" i="5"/>
  <c r="AG281" i="5"/>
  <c r="AG277" i="5"/>
  <c r="AG273" i="5"/>
  <c r="AG237" i="5"/>
  <c r="AG205" i="5"/>
  <c r="AG173" i="5"/>
  <c r="AG495" i="5"/>
  <c r="AG476" i="5"/>
  <c r="AG199" i="5"/>
  <c r="AG92" i="5"/>
  <c r="AG72" i="5"/>
  <c r="AG37" i="5"/>
  <c r="AG138" i="5"/>
  <c r="AG130" i="5"/>
  <c r="AG122" i="5"/>
  <c r="AG114" i="5"/>
  <c r="AG106" i="5"/>
  <c r="AG98" i="5"/>
  <c r="AG90" i="5"/>
  <c r="AG82" i="5"/>
  <c r="AG74" i="5"/>
  <c r="AG66" i="5"/>
  <c r="AG60" i="5"/>
  <c r="AG47" i="5"/>
  <c r="AG43" i="5"/>
  <c r="AG120" i="5"/>
  <c r="AG100" i="5"/>
  <c r="AG56" i="5"/>
  <c r="AG17" i="5"/>
  <c r="AG475" i="4"/>
  <c r="AG367" i="4"/>
  <c r="AG343" i="4"/>
  <c r="AG344" i="4"/>
  <c r="AG281" i="4"/>
  <c r="AG490" i="4"/>
  <c r="AG86" i="4"/>
  <c r="AG496" i="4"/>
  <c r="AG480" i="4"/>
  <c r="AG518" i="4"/>
  <c r="AG497" i="4"/>
  <c r="AG469" i="4"/>
  <c r="AG462" i="4"/>
  <c r="AG443" i="4"/>
  <c r="AG435" i="4"/>
  <c r="AG427" i="4"/>
  <c r="AG482" i="4"/>
  <c r="AG456" i="4"/>
  <c r="AG423" i="4"/>
  <c r="AG415" i="4"/>
  <c r="AG474" i="4"/>
  <c r="AG466" i="4"/>
  <c r="AG458" i="4"/>
  <c r="AG450" i="4"/>
  <c r="AG400" i="4"/>
  <c r="AG396" i="4"/>
  <c r="AG392" i="4"/>
  <c r="AG388" i="4"/>
  <c r="AG384" i="4"/>
  <c r="AG380" i="4"/>
  <c r="AG376" i="4"/>
  <c r="AG372" i="4"/>
  <c r="AG426" i="4"/>
  <c r="AG416" i="4"/>
  <c r="AG406" i="4"/>
  <c r="AG370" i="4"/>
  <c r="AG362" i="4"/>
  <c r="AG354" i="4"/>
  <c r="AG346" i="4"/>
  <c r="AG356" i="4"/>
  <c r="AG321" i="4"/>
  <c r="AG314" i="4"/>
  <c r="AG229" i="4"/>
  <c r="AG222" i="4"/>
  <c r="AG368" i="4"/>
  <c r="AG339" i="4"/>
  <c r="AG316" i="4"/>
  <c r="AG307" i="4"/>
  <c r="AG287" i="4"/>
  <c r="AG279" i="4"/>
  <c r="AG271" i="4"/>
  <c r="AG263" i="4"/>
  <c r="AG255" i="4"/>
  <c r="AG247" i="4"/>
  <c r="AG239" i="4"/>
  <c r="AG364" i="4"/>
  <c r="AG262" i="4"/>
  <c r="AG254" i="4"/>
  <c r="AG246" i="4"/>
  <c r="AG238" i="4"/>
  <c r="AG221" i="4"/>
  <c r="AG188" i="4"/>
  <c r="AG184" i="4"/>
  <c r="AG180" i="4"/>
  <c r="AG176" i="4"/>
  <c r="AG172" i="4"/>
  <c r="AG501" i="4"/>
  <c r="AG213" i="4"/>
  <c r="AG335" i="4"/>
  <c r="AG319" i="4"/>
  <c r="AG303" i="4"/>
  <c r="AG230" i="4"/>
  <c r="AG210" i="4"/>
  <c r="AG168" i="4"/>
  <c r="AG155" i="4"/>
  <c r="AG147" i="4"/>
  <c r="AG139" i="4"/>
  <c r="AG131" i="4"/>
  <c r="AG123" i="4"/>
  <c r="AG115" i="4"/>
  <c r="AG107" i="4"/>
  <c r="AG99" i="4"/>
  <c r="AG91" i="4"/>
  <c r="AG83" i="4"/>
  <c r="AG75" i="4"/>
  <c r="AG67" i="4"/>
  <c r="AG59" i="4"/>
  <c r="AG51" i="4"/>
  <c r="AG43" i="4"/>
  <c r="AG39" i="4"/>
  <c r="AG35" i="4"/>
  <c r="AG31" i="4"/>
  <c r="AG27" i="4"/>
  <c r="AG23" i="4"/>
  <c r="AG19" i="4"/>
  <c r="AG15" i="4"/>
  <c r="AG11" i="4"/>
  <c r="AG7" i="4"/>
  <c r="AG3" i="4"/>
  <c r="AG167" i="4"/>
  <c r="AG327" i="4"/>
  <c r="AG216" i="4"/>
  <c r="AG140" i="4"/>
  <c r="AG132" i="4"/>
  <c r="AG124" i="4"/>
  <c r="AG84" i="4"/>
  <c r="AG68" i="4"/>
  <c r="AG60" i="4"/>
  <c r="AG52" i="4"/>
  <c r="AG158" i="4"/>
  <c r="AG150" i="4"/>
  <c r="AG142" i="4"/>
  <c r="AG134" i="4"/>
  <c r="AG126" i="4"/>
  <c r="AG118" i="4"/>
  <c r="AG110" i="4"/>
  <c r="AG94" i="4"/>
  <c r="AG78" i="4"/>
  <c r="AG70" i="4"/>
  <c r="AG62" i="4"/>
  <c r="AG54" i="4"/>
  <c r="AG46" i="4"/>
  <c r="AG409" i="4"/>
  <c r="AG351" i="4"/>
  <c r="AG484" i="4"/>
  <c r="AG493" i="4"/>
  <c r="AG444" i="4"/>
  <c r="AG436" i="4"/>
  <c r="AG428" i="4"/>
  <c r="AG489" i="4"/>
  <c r="AG473" i="4"/>
  <c r="AG465" i="4"/>
  <c r="AG457" i="4"/>
  <c r="AG449" i="4"/>
  <c r="AG399" i="4"/>
  <c r="AG395" i="4"/>
  <c r="AG391" i="4"/>
  <c r="AG387" i="4"/>
  <c r="AG383" i="4"/>
  <c r="AG379" i="4"/>
  <c r="AG375" i="4"/>
  <c r="AG371" i="4"/>
  <c r="AG434" i="4"/>
  <c r="AG424" i="4"/>
  <c r="AG365" i="4"/>
  <c r="AG357" i="4"/>
  <c r="AG349" i="4"/>
  <c r="AG341" i="4"/>
  <c r="AG407" i="4"/>
  <c r="AG363" i="4"/>
  <c r="AG355" i="4"/>
  <c r="AG347" i="4"/>
  <c r="AG338" i="4"/>
  <c r="AG306" i="4"/>
  <c r="AG352" i="4"/>
  <c r="AG348" i="4"/>
  <c r="AG284" i="4"/>
  <c r="AG268" i="4"/>
  <c r="AG328" i="4"/>
  <c r="AG187" i="4"/>
  <c r="AG183" i="4"/>
  <c r="AG179" i="4"/>
  <c r="AG175" i="4"/>
  <c r="AG171" i="4"/>
  <c r="AG360" i="4"/>
  <c r="AG295" i="4"/>
  <c r="AG224" i="4"/>
  <c r="AG209" i="4"/>
  <c r="AG160" i="4"/>
  <c r="AG38" i="4"/>
  <c r="AG34" i="4"/>
  <c r="AG30" i="4"/>
  <c r="AG26" i="4"/>
  <c r="AG22" i="4"/>
  <c r="AG18" i="4"/>
  <c r="AG14" i="4"/>
  <c r="AG10" i="4"/>
  <c r="AG6" i="4"/>
  <c r="AG320" i="4"/>
  <c r="AG285" i="4"/>
  <c r="AG277" i="4"/>
  <c r="AG269" i="4"/>
  <c r="AG261" i="4"/>
  <c r="AG253" i="4"/>
  <c r="AG245" i="4"/>
  <c r="AG237" i="4"/>
  <c r="AG220" i="4"/>
  <c r="AG479" i="4"/>
  <c r="AG156" i="4"/>
  <c r="AG148" i="4"/>
  <c r="AG116" i="4"/>
  <c r="AG108" i="4"/>
  <c r="AG100" i="4"/>
  <c r="AG92" i="4"/>
  <c r="AG76" i="4"/>
  <c r="AG44" i="4"/>
  <c r="AG114" i="4"/>
  <c r="AG90" i="4"/>
  <c r="AG82" i="4"/>
  <c r="AG74" i="4"/>
  <c r="AG66" i="4"/>
  <c r="AG50" i="4"/>
  <c r="AG519" i="4"/>
  <c r="AG359" i="4"/>
  <c r="AG296" i="4"/>
  <c r="AG289" i="4"/>
  <c r="AG273" i="4"/>
  <c r="AG488" i="4"/>
  <c r="AG502" i="4"/>
  <c r="AG491" i="4"/>
  <c r="AG453" i="4"/>
  <c r="AG447" i="4"/>
  <c r="AG439" i="4"/>
  <c r="AG431" i="4"/>
  <c r="AG503" i="4"/>
  <c r="AG472" i="4"/>
  <c r="AG463" i="4"/>
  <c r="AG419" i="4"/>
  <c r="AG412" i="4"/>
  <c r="AG499" i="4"/>
  <c r="AG414" i="4"/>
  <c r="AG398" i="4"/>
  <c r="AG394" i="4"/>
  <c r="AG390" i="4"/>
  <c r="AG386" i="4"/>
  <c r="AG382" i="4"/>
  <c r="AG378" i="4"/>
  <c r="AG374" i="4"/>
  <c r="AG468" i="4"/>
  <c r="AG442" i="4"/>
  <c r="AG410" i="4"/>
  <c r="AG402" i="4"/>
  <c r="AG366" i="4"/>
  <c r="AG358" i="4"/>
  <c r="AG350" i="4"/>
  <c r="AG342" i="4"/>
  <c r="AG337" i="4"/>
  <c r="AG330" i="4"/>
  <c r="AG305" i="4"/>
  <c r="AG298" i="4"/>
  <c r="AG225" i="4"/>
  <c r="AG332" i="4"/>
  <c r="AG323" i="4"/>
  <c r="AG300" i="4"/>
  <c r="AG291" i="4"/>
  <c r="AG259" i="4"/>
  <c r="AG251" i="4"/>
  <c r="AG243" i="4"/>
  <c r="AG235" i="4"/>
  <c r="AG280" i="4"/>
  <c r="AG266" i="4"/>
  <c r="AG258" i="4"/>
  <c r="AG250" i="4"/>
  <c r="AG242" i="4"/>
  <c r="AG234" i="4"/>
  <c r="AG312" i="4"/>
  <c r="AG186" i="4"/>
  <c r="AG182" i="4"/>
  <c r="AG178" i="4"/>
  <c r="AG174" i="4"/>
  <c r="AG170" i="4"/>
  <c r="AG485" i="4"/>
  <c r="AG218" i="4"/>
  <c r="AG207" i="4"/>
  <c r="AG164" i="4"/>
  <c r="AG159" i="4"/>
  <c r="AG151" i="4"/>
  <c r="AG143" i="4"/>
  <c r="AG135" i="4"/>
  <c r="AG127" i="4"/>
  <c r="AG119" i="4"/>
  <c r="AG111" i="4"/>
  <c r="AG103" i="4"/>
  <c r="AG95" i="4"/>
  <c r="AG87" i="4"/>
  <c r="AG79" i="4"/>
  <c r="AG71" i="4"/>
  <c r="AG63" i="4"/>
  <c r="AG55" i="4"/>
  <c r="AG47" i="4"/>
  <c r="AG41" i="4"/>
  <c r="AG37" i="4"/>
  <c r="AG33" i="4"/>
  <c r="AG29" i="4"/>
  <c r="AG25" i="4"/>
  <c r="AG21" i="4"/>
  <c r="AG17" i="4"/>
  <c r="AG13" i="4"/>
  <c r="AG9" i="4"/>
  <c r="AG5" i="4"/>
  <c r="AG430" i="4"/>
  <c r="AG212" i="4"/>
  <c r="AG304" i="4"/>
  <c r="AG205" i="4"/>
  <c r="AG495" i="4"/>
  <c r="AG476" i="4"/>
  <c r="AG438" i="4"/>
  <c r="AG311" i="4"/>
  <c r="AG228" i="4"/>
  <c r="AG204" i="4"/>
  <c r="AG128" i="4"/>
  <c r="AG112" i="4"/>
  <c r="AG104" i="4"/>
  <c r="AG96" i="4"/>
  <c r="AG72" i="4"/>
  <c r="AG154" i="4"/>
  <c r="AG146" i="4"/>
  <c r="AG138" i="4"/>
  <c r="AG130" i="4"/>
  <c r="AG122" i="4"/>
  <c r="AG106" i="4"/>
  <c r="AG98" i="4"/>
  <c r="AG58" i="4"/>
  <c r="AG498" i="3"/>
  <c r="AG490" i="3"/>
  <c r="AG474" i="3"/>
  <c r="AG387" i="3"/>
  <c r="AG315" i="3"/>
  <c r="AG251" i="3"/>
  <c r="AG515" i="3"/>
  <c r="AG511" i="3"/>
  <c r="AG518" i="3"/>
  <c r="AG519" i="3"/>
  <c r="AG444" i="3"/>
  <c r="AG440" i="3"/>
  <c r="AG464" i="3"/>
  <c r="AG435" i="3"/>
  <c r="AG428" i="3"/>
  <c r="AG457" i="3"/>
  <c r="AG433" i="3"/>
  <c r="AG468" i="3"/>
  <c r="AG399" i="3"/>
  <c r="AG411" i="3"/>
  <c r="AG385" i="3"/>
  <c r="AG381" i="3"/>
  <c r="AG377" i="3"/>
  <c r="AG373" i="3"/>
  <c r="AG369" i="3"/>
  <c r="AG365" i="3"/>
  <c r="AG361" i="3"/>
  <c r="AG324" i="3"/>
  <c r="AG301" i="3"/>
  <c r="AG292" i="3"/>
  <c r="AG269" i="3"/>
  <c r="AG260" i="3"/>
  <c r="AG237" i="3"/>
  <c r="AG229" i="3"/>
  <c r="AG221" i="3"/>
  <c r="AG236" i="3"/>
  <c r="AG352" i="3"/>
  <c r="AG326" i="3"/>
  <c r="AG294" i="3"/>
  <c r="AG262" i="3"/>
  <c r="AG212" i="3"/>
  <c r="AG204" i="3"/>
  <c r="AG314" i="3"/>
  <c r="AG250" i="3"/>
  <c r="AG224" i="3"/>
  <c r="AG329" i="3"/>
  <c r="AG297" i="3"/>
  <c r="AG235" i="3"/>
  <c r="AG461" i="3"/>
  <c r="AG323" i="3"/>
  <c r="AG306" i="3"/>
  <c r="AG259" i="3"/>
  <c r="AG242" i="3"/>
  <c r="AG186" i="3"/>
  <c r="AG179" i="3"/>
  <c r="AG169" i="3"/>
  <c r="AG161" i="3"/>
  <c r="AG145" i="3"/>
  <c r="AG136" i="3"/>
  <c r="AG114" i="3"/>
  <c r="AG80" i="3"/>
  <c r="AG15" i="3"/>
  <c r="AG7" i="3"/>
  <c r="AG69" i="3"/>
  <c r="AG33" i="3"/>
  <c r="AG217" i="3"/>
  <c r="AG182" i="3"/>
  <c r="AG139" i="3"/>
  <c r="AG61" i="3"/>
  <c r="AG18" i="3"/>
  <c r="AG211" i="3"/>
  <c r="AG202" i="3"/>
  <c r="AG192" i="3"/>
  <c r="AG174" i="3"/>
  <c r="AG151" i="3"/>
  <c r="AG117" i="3"/>
  <c r="AG106" i="3"/>
  <c r="AG98" i="3"/>
  <c r="AG74" i="3"/>
  <c r="AG62" i="3"/>
  <c r="AG28" i="3"/>
  <c r="AG19" i="3"/>
  <c r="AG11" i="3"/>
  <c r="AG196" i="3"/>
  <c r="AG178" i="3"/>
  <c r="AG128" i="3"/>
  <c r="AG109" i="3"/>
  <c r="AG70" i="3"/>
  <c r="AG22" i="3"/>
  <c r="AG502" i="3"/>
  <c r="AG486" i="3"/>
  <c r="AG514" i="3"/>
  <c r="AG510" i="3"/>
  <c r="AG505" i="3"/>
  <c r="AG501" i="3"/>
  <c r="AG497" i="3"/>
  <c r="AG493" i="3"/>
  <c r="AG489" i="3"/>
  <c r="AG485" i="3"/>
  <c r="AG481" i="3"/>
  <c r="AG477" i="3"/>
  <c r="AG508" i="3"/>
  <c r="AG504" i="3"/>
  <c r="AG500" i="3"/>
  <c r="AG496" i="3"/>
  <c r="AG492" i="3"/>
  <c r="AG488" i="3"/>
  <c r="AG484" i="3"/>
  <c r="AG480" i="3"/>
  <c r="AG447" i="3"/>
  <c r="AG443" i="3"/>
  <c r="AG439" i="3"/>
  <c r="AG412" i="3"/>
  <c r="AG404" i="3"/>
  <c r="AG396" i="3"/>
  <c r="AG388" i="3"/>
  <c r="AG393" i="3"/>
  <c r="AG415" i="3"/>
  <c r="AG427" i="3"/>
  <c r="AG386" i="3"/>
  <c r="AG382" i="3"/>
  <c r="AG378" i="3"/>
  <c r="AG374" i="3"/>
  <c r="AG370" i="3"/>
  <c r="AG366" i="3"/>
  <c r="AG362" i="3"/>
  <c r="AG358" i="3"/>
  <c r="AG423" i="3"/>
  <c r="AG391" i="3"/>
  <c r="AG300" i="3"/>
  <c r="AG268" i="3"/>
  <c r="AG350" i="3"/>
  <c r="AG311" i="3"/>
  <c r="AG279" i="3"/>
  <c r="AG247" i="3"/>
  <c r="AG234" i="3"/>
  <c r="AG283" i="3"/>
  <c r="AG266" i="3"/>
  <c r="AG403" i="3"/>
  <c r="AG296" i="3"/>
  <c r="AG289" i="3"/>
  <c r="AG264" i="3"/>
  <c r="AG478" i="3"/>
  <c r="AG357" i="3"/>
  <c r="AG322" i="3"/>
  <c r="AG258" i="3"/>
  <c r="AG213" i="3"/>
  <c r="AG205" i="3"/>
  <c r="AG160" i="3"/>
  <c r="AG135" i="3"/>
  <c r="AG113" i="3"/>
  <c r="AG6" i="3"/>
  <c r="AG54" i="3"/>
  <c r="AG14" i="3"/>
  <c r="AG201" i="3"/>
  <c r="AG173" i="3"/>
  <c r="AG126" i="3"/>
  <c r="AG85" i="3"/>
  <c r="AG27" i="3"/>
  <c r="AG10" i="3"/>
  <c r="AG133" i="3"/>
  <c r="AG105" i="3"/>
  <c r="AG73" i="3"/>
  <c r="AG48" i="3"/>
  <c r="AG195" i="3"/>
  <c r="AG177" i="3"/>
  <c r="AG144" i="3"/>
  <c r="AG122" i="3"/>
  <c r="AG100" i="3"/>
  <c r="AG55" i="3"/>
  <c r="AG13" i="3"/>
  <c r="AG506" i="3"/>
  <c r="AG494" i="3"/>
  <c r="AG482" i="3"/>
  <c r="AG395" i="3"/>
  <c r="AG407" i="3"/>
  <c r="AG338" i="3"/>
  <c r="AG333" i="3"/>
  <c r="AG79" i="3"/>
  <c r="AG513" i="3"/>
  <c r="AG509" i="3"/>
  <c r="AG476" i="3"/>
  <c r="AG446" i="3"/>
  <c r="AG442" i="3"/>
  <c r="AG438" i="3"/>
  <c r="AG472" i="3"/>
  <c r="AG456" i="3"/>
  <c r="AG420" i="3"/>
  <c r="AG473" i="3"/>
  <c r="AG460" i="3"/>
  <c r="AG430" i="3"/>
  <c r="AG422" i="3"/>
  <c r="AG414" i="3"/>
  <c r="AG406" i="3"/>
  <c r="AG398" i="3"/>
  <c r="AG390" i="3"/>
  <c r="AG431" i="3"/>
  <c r="AG434" i="3"/>
  <c r="AG383" i="3"/>
  <c r="AG379" i="3"/>
  <c r="AG375" i="3"/>
  <c r="AG371" i="3"/>
  <c r="AG367" i="3"/>
  <c r="AG363" i="3"/>
  <c r="AG359" i="3"/>
  <c r="AG351" i="3"/>
  <c r="AG337" i="3"/>
  <c r="AG308" i="3"/>
  <c r="AG276" i="3"/>
  <c r="AG244" i="3"/>
  <c r="AG218" i="3"/>
  <c r="AG220" i="3"/>
  <c r="AG419" i="3"/>
  <c r="AG334" i="3"/>
  <c r="AG310" i="3"/>
  <c r="AG278" i="3"/>
  <c r="AG246" i="3"/>
  <c r="AG216" i="3"/>
  <c r="AG208" i="3"/>
  <c r="AG299" i="3"/>
  <c r="AG282" i="3"/>
  <c r="AG232" i="3"/>
  <c r="AG340" i="3"/>
  <c r="AG313" i="3"/>
  <c r="AG288" i="3"/>
  <c r="AG281" i="3"/>
  <c r="AG249" i="3"/>
  <c r="AG227" i="3"/>
  <c r="AG291" i="3"/>
  <c r="AG274" i="3"/>
  <c r="AG228" i="3"/>
  <c r="AG198" i="3"/>
  <c r="AG181" i="3"/>
  <c r="AG159" i="3"/>
  <c r="AG147" i="3"/>
  <c r="AG112" i="3"/>
  <c r="AG91" i="3"/>
  <c r="AG57" i="3"/>
  <c r="AG89" i="3"/>
  <c r="AG49" i="3"/>
  <c r="AG5" i="3"/>
  <c r="AG191" i="3"/>
  <c r="AG150" i="3"/>
  <c r="AG125" i="3"/>
  <c r="AG84" i="3"/>
  <c r="AG52" i="3"/>
  <c r="AG215" i="3"/>
  <c r="AG207" i="3"/>
  <c r="AG167" i="3"/>
  <c r="AG153" i="3"/>
  <c r="AG64" i="3"/>
  <c r="AG47" i="3"/>
  <c r="AG39" i="3"/>
  <c r="AG30" i="3"/>
  <c r="AG21" i="3"/>
  <c r="AG185" i="3"/>
  <c r="AG168" i="3"/>
  <c r="AG143" i="3"/>
  <c r="AG121" i="3"/>
  <c r="AG88" i="3"/>
  <c r="AG41" i="3"/>
  <c r="AG4" i="3"/>
  <c r="AG456" i="2"/>
  <c r="AG398" i="2"/>
  <c r="AG230" i="2"/>
  <c r="AG224" i="2"/>
  <c r="AG218" i="2"/>
  <c r="AG212" i="2"/>
  <c r="AG206" i="2"/>
  <c r="AG200" i="2"/>
  <c r="AG194" i="2"/>
  <c r="AG188" i="2"/>
  <c r="AG182" i="2"/>
  <c r="AG176" i="2"/>
  <c r="AG170" i="2"/>
  <c r="AG403" i="2"/>
  <c r="AG16" i="2"/>
  <c r="AG494" i="2"/>
  <c r="AG487" i="2"/>
  <c r="AG474" i="2"/>
  <c r="AG470" i="2"/>
  <c r="AG513" i="2"/>
  <c r="AG504" i="2"/>
  <c r="AG481" i="2"/>
  <c r="AG450" i="2"/>
  <c r="AG446" i="2"/>
  <c r="AG442" i="2"/>
  <c r="AG465" i="2"/>
  <c r="AG516" i="2"/>
  <c r="AG500" i="2"/>
  <c r="AG484" i="2"/>
  <c r="AG467" i="2"/>
  <c r="AG439" i="2"/>
  <c r="AG440" i="2"/>
  <c r="AG432" i="2"/>
  <c r="AG435" i="2"/>
  <c r="AG420" i="2"/>
  <c r="AG407" i="2"/>
  <c r="AG422" i="2"/>
  <c r="AG380" i="2"/>
  <c r="AG346" i="2"/>
  <c r="AG338" i="2"/>
  <c r="AG330" i="2"/>
  <c r="AG322" i="2"/>
  <c r="AG314" i="2"/>
  <c r="AG306" i="2"/>
  <c r="AG298" i="2"/>
  <c r="AG290" i="2"/>
  <c r="AG282" i="2"/>
  <c r="AG274" i="2"/>
  <c r="AG266" i="2"/>
  <c r="AG258" i="2"/>
  <c r="AG250" i="2"/>
  <c r="AG242" i="2"/>
  <c r="AG164" i="2"/>
  <c r="AG414" i="2"/>
  <c r="AG395" i="2"/>
  <c r="AG372" i="2"/>
  <c r="AG364" i="2"/>
  <c r="AG302" i="2"/>
  <c r="AG270" i="2"/>
  <c r="AG238" i="2"/>
  <c r="AG116" i="2"/>
  <c r="AG108" i="2"/>
  <c r="AG76" i="2"/>
  <c r="AG390" i="2"/>
  <c r="AG257" i="2"/>
  <c r="AG139" i="2"/>
  <c r="AG121" i="2"/>
  <c r="AG113" i="2"/>
  <c r="AG373" i="2"/>
  <c r="AG303" i="2"/>
  <c r="AG271" i="2"/>
  <c r="AG239" i="2"/>
  <c r="AG119" i="2"/>
  <c r="AG111" i="2"/>
  <c r="AG103" i="2"/>
  <c r="AG95" i="2"/>
  <c r="AG87" i="2"/>
  <c r="AG79" i="2"/>
  <c r="AG71" i="2"/>
  <c r="AG63" i="2"/>
  <c r="AG47" i="2"/>
  <c r="AG39" i="2"/>
  <c r="AG31" i="2"/>
  <c r="AG23" i="2"/>
  <c r="AG15" i="2"/>
  <c r="AG7" i="2"/>
  <c r="AG419" i="2"/>
  <c r="AG323" i="2"/>
  <c r="AG295" i="2"/>
  <c r="AG154" i="2"/>
  <c r="AG153" i="2"/>
  <c r="AG134" i="2"/>
  <c r="AG126" i="2"/>
  <c r="AG118" i="2"/>
  <c r="AG110" i="2"/>
  <c r="AG102" i="2"/>
  <c r="AG94" i="2"/>
  <c r="AG82" i="2"/>
  <c r="AG66" i="2"/>
  <c r="AG321" i="2"/>
  <c r="AG263" i="2"/>
  <c r="AG146" i="2"/>
  <c r="AG89" i="2"/>
  <c r="AG77" i="2"/>
  <c r="AG57" i="2"/>
  <c r="AG46" i="2"/>
  <c r="AG30" i="2"/>
  <c r="AG12" i="2"/>
  <c r="AG8" i="2"/>
  <c r="AG53" i="2"/>
  <c r="AG56" i="2"/>
  <c r="AG32" i="2"/>
  <c r="AG493" i="2"/>
  <c r="AG234" i="2"/>
  <c r="AG222" i="2"/>
  <c r="AG147" i="2"/>
  <c r="AG279" i="2"/>
  <c r="AG473" i="2"/>
  <c r="AG469" i="2"/>
  <c r="AG449" i="2"/>
  <c r="AG445" i="2"/>
  <c r="AG441" i="2"/>
  <c r="AG458" i="2"/>
  <c r="AG429" i="2"/>
  <c r="AG423" i="2"/>
  <c r="AG424" i="2"/>
  <c r="AG412" i="2"/>
  <c r="AG404" i="2"/>
  <c r="AG396" i="2"/>
  <c r="AG385" i="2"/>
  <c r="AG411" i="2"/>
  <c r="AG377" i="2"/>
  <c r="AG363" i="2"/>
  <c r="AG348" i="2"/>
  <c r="AG332" i="2"/>
  <c r="AG381" i="2"/>
  <c r="AG369" i="2"/>
  <c r="AG310" i="2"/>
  <c r="AG278" i="2"/>
  <c r="AG246" i="2"/>
  <c r="AG235" i="2"/>
  <c r="AG233" i="2"/>
  <c r="AG231" i="2"/>
  <c r="AG229" i="2"/>
  <c r="AG227" i="2"/>
  <c r="AG225" i="2"/>
  <c r="AG223" i="2"/>
  <c r="AG221" i="2"/>
  <c r="AG219" i="2"/>
  <c r="AG217" i="2"/>
  <c r="AG215" i="2"/>
  <c r="AG213" i="2"/>
  <c r="AG211" i="2"/>
  <c r="AG209" i="2"/>
  <c r="AG207" i="2"/>
  <c r="AG205" i="2"/>
  <c r="AG203" i="2"/>
  <c r="AG201" i="2"/>
  <c r="AG199" i="2"/>
  <c r="AG197" i="2"/>
  <c r="AG195" i="2"/>
  <c r="AG193" i="2"/>
  <c r="AG191" i="2"/>
  <c r="AG189" i="2"/>
  <c r="AG187" i="2"/>
  <c r="AG185" i="2"/>
  <c r="AG183" i="2"/>
  <c r="AG181" i="2"/>
  <c r="AG179" i="2"/>
  <c r="AG177" i="2"/>
  <c r="AG175" i="2"/>
  <c r="AG173" i="2"/>
  <c r="AG171" i="2"/>
  <c r="AG169" i="2"/>
  <c r="AG167" i="2"/>
  <c r="AG162" i="2"/>
  <c r="AG361" i="2"/>
  <c r="AG328" i="2"/>
  <c r="AG296" i="2"/>
  <c r="AG264" i="2"/>
  <c r="AG165" i="2"/>
  <c r="AG157" i="2"/>
  <c r="AG241" i="2"/>
  <c r="AG339" i="2"/>
  <c r="AG386" i="2"/>
  <c r="AG311" i="2"/>
  <c r="AG275" i="2"/>
  <c r="AG320" i="2"/>
  <c r="AG288" i="2"/>
  <c r="AG256" i="2"/>
  <c r="AG152" i="2"/>
  <c r="AG86" i="2"/>
  <c r="AG70" i="2"/>
  <c r="AG388" i="2"/>
  <c r="AG305" i="2"/>
  <c r="AG34" i="2"/>
  <c r="AG14" i="2"/>
  <c r="AG52" i="2"/>
  <c r="AG36" i="2"/>
  <c r="AG20" i="2"/>
  <c r="AG232" i="2"/>
  <c r="AG226" i="2"/>
  <c r="AG220" i="2"/>
  <c r="AG214" i="2"/>
  <c r="AG208" i="2"/>
  <c r="AG202" i="2"/>
  <c r="AG196" i="2"/>
  <c r="AG190" i="2"/>
  <c r="AG184" i="2"/>
  <c r="AG178" i="2"/>
  <c r="AG158" i="2"/>
  <c r="AG307" i="2"/>
  <c r="AG431" i="2"/>
  <c r="AG243" i="2"/>
  <c r="AG510" i="2"/>
  <c r="AG503" i="2"/>
  <c r="AG478" i="2"/>
  <c r="AG472" i="2"/>
  <c r="AG497" i="2"/>
  <c r="AG488" i="2"/>
  <c r="AG452" i="2"/>
  <c r="AG448" i="2"/>
  <c r="AG444" i="2"/>
  <c r="AG508" i="2"/>
  <c r="AG492" i="2"/>
  <c r="AG455" i="2"/>
  <c r="AG509" i="2"/>
  <c r="AG462" i="2"/>
  <c r="AG454" i="2"/>
  <c r="AG461" i="2"/>
  <c r="AG408" i="2"/>
  <c r="AG400" i="2"/>
  <c r="AG392" i="2"/>
  <c r="AG427" i="2"/>
  <c r="AG436" i="2"/>
  <c r="AG409" i="2"/>
  <c r="AG401" i="2"/>
  <c r="AG393" i="2"/>
  <c r="AG378" i="2"/>
  <c r="AG160" i="2"/>
  <c r="AG389" i="2"/>
  <c r="AG370" i="2"/>
  <c r="AG357" i="2"/>
  <c r="AG366" i="2"/>
  <c r="AG362" i="2"/>
  <c r="AG355" i="2"/>
  <c r="AG345" i="2"/>
  <c r="AG337" i="2"/>
  <c r="AG329" i="2"/>
  <c r="AG156" i="2"/>
  <c r="AG136" i="2"/>
  <c r="AG128" i="2"/>
  <c r="AG356" i="2"/>
  <c r="AG155" i="2"/>
  <c r="AG61" i="2"/>
  <c r="AG336" i="2"/>
  <c r="AG315" i="2"/>
  <c r="AG299" i="2"/>
  <c r="AG283" i="2"/>
  <c r="AG267" i="2"/>
  <c r="AG251" i="2"/>
  <c r="AG123" i="2"/>
  <c r="AG115" i="2"/>
  <c r="AG107" i="2"/>
  <c r="AG99" i="2"/>
  <c r="AG91" i="2"/>
  <c r="AG83" i="2"/>
  <c r="AG75" i="2"/>
  <c r="AG67" i="2"/>
  <c r="AG11" i="2"/>
  <c r="AG3" i="2"/>
  <c r="AG406" i="2"/>
  <c r="AG358" i="2"/>
  <c r="AG289" i="2"/>
  <c r="AG247" i="2"/>
  <c r="AG105" i="2"/>
  <c r="AG347" i="2"/>
  <c r="AG138" i="2"/>
  <c r="AG130" i="2"/>
  <c r="AG122" i="2"/>
  <c r="AG114" i="2"/>
  <c r="AG106" i="2"/>
  <c r="AG98" i="2"/>
  <c r="AG90" i="2"/>
  <c r="AG74" i="2"/>
  <c r="AG501" i="2"/>
  <c r="AG327" i="2"/>
  <c r="AG291" i="2"/>
  <c r="AG259" i="2"/>
  <c r="AG93" i="2"/>
  <c r="AG81" i="2"/>
  <c r="AG69" i="2"/>
  <c r="AG50" i="2"/>
  <c r="AG38" i="2"/>
  <c r="AG22" i="2"/>
  <c r="AG18" i="2"/>
  <c r="AG10" i="2"/>
  <c r="AG6" i="2"/>
  <c r="AG48" i="2"/>
  <c r="AG40" i="2"/>
  <c r="AG24" i="2"/>
  <c r="AG42" i="1"/>
  <c r="AG115" i="1"/>
  <c r="AG6" i="1"/>
  <c r="AG96" i="1"/>
  <c r="AG7" i="1"/>
  <c r="AG10" i="1"/>
  <c r="AG199" i="1"/>
  <c r="AG237" i="1"/>
  <c r="AG79" i="1"/>
  <c r="AG175" i="1"/>
  <c r="AG205" i="1"/>
  <c r="AG221" i="1"/>
  <c r="AG229" i="1"/>
  <c r="AG74" i="1"/>
  <c r="AG131" i="1"/>
  <c r="AG191" i="1"/>
  <c r="AG64" i="1"/>
  <c r="AG155" i="1"/>
  <c r="AG171" i="1"/>
  <c r="AG69" i="1"/>
  <c r="AG70" i="1"/>
  <c r="AG112" i="1"/>
  <c r="AG48" i="1"/>
  <c r="AG68" i="1"/>
  <c r="AG100" i="1"/>
  <c r="AG245" i="1"/>
  <c r="AG39" i="1"/>
  <c r="AG32" i="1"/>
  <c r="AG65" i="1"/>
  <c r="AG23" i="1"/>
  <c r="AG123" i="1"/>
  <c r="AG139" i="1"/>
  <c r="AG213" i="1"/>
  <c r="AG208" i="1"/>
  <c r="AG26" i="1"/>
  <c r="AG60" i="1"/>
  <c r="AG187" i="1"/>
  <c r="AG215" i="1"/>
  <c r="AG231" i="1"/>
  <c r="AG247" i="1"/>
  <c r="AG143" i="1"/>
  <c r="AG151" i="1"/>
  <c r="AG183" i="1"/>
  <c r="AG93" i="1"/>
  <c r="AG71" i="1"/>
  <c r="AG88" i="1"/>
  <c r="AG195" i="1"/>
  <c r="AG207" i="1"/>
  <c r="AG223" i="1"/>
  <c r="AG239" i="1"/>
  <c r="AG20" i="1"/>
  <c r="AG57" i="1"/>
  <c r="AG28" i="1"/>
  <c r="AG157" i="1"/>
  <c r="AG27" i="1"/>
  <c r="AG82" i="1"/>
  <c r="AG118" i="1"/>
  <c r="AG126" i="1"/>
  <c r="AG134" i="1"/>
  <c r="AG142" i="1"/>
  <c r="AG150" i="1"/>
  <c r="AG166" i="1"/>
  <c r="AG182" i="1"/>
  <c r="AG198" i="1"/>
  <c r="AG56" i="1"/>
  <c r="AG172" i="1"/>
  <c r="AG243" i="1"/>
  <c r="AG224" i="1"/>
  <c r="AG52" i="1"/>
  <c r="AG108" i="1"/>
  <c r="AG19" i="1"/>
  <c r="AG38" i="1"/>
  <c r="AG110" i="1"/>
  <c r="AG47" i="1"/>
  <c r="AG87" i="1"/>
  <c r="AG160" i="1"/>
  <c r="AG188" i="1"/>
  <c r="AG12" i="1"/>
  <c r="AG29" i="1"/>
  <c r="AG73" i="1"/>
  <c r="AG128" i="1"/>
  <c r="AG78" i="1"/>
  <c r="AG122" i="1"/>
  <c r="AG130" i="1"/>
  <c r="AG138" i="1"/>
  <c r="AG174" i="1"/>
  <c r="AG190" i="1"/>
  <c r="AG77" i="1"/>
  <c r="AG105" i="1"/>
  <c r="AG121" i="1"/>
  <c r="AG137" i="1"/>
  <c r="AG212" i="1"/>
  <c r="AG252" i="1"/>
  <c r="AG255" i="1"/>
  <c r="AG18" i="1"/>
  <c r="AG86" i="1"/>
  <c r="AG37" i="1"/>
  <c r="AG136" i="1"/>
  <c r="AG148" i="1"/>
  <c r="AG36" i="1"/>
  <c r="AG55" i="1"/>
  <c r="AG22" i="1"/>
  <c r="AG83" i="1"/>
  <c r="AG114" i="1"/>
  <c r="AG63" i="1"/>
  <c r="AG119" i="1"/>
  <c r="AG127" i="1"/>
  <c r="AG135" i="1"/>
  <c r="AG167" i="1"/>
  <c r="AG99" i="1"/>
  <c r="AG162" i="1"/>
  <c r="AG178" i="1"/>
  <c r="AG194" i="1"/>
  <c r="AG33" i="1"/>
  <c r="AG62" i="1"/>
  <c r="AG153" i="1"/>
  <c r="AG13" i="1"/>
  <c r="AG45" i="1"/>
  <c r="AG161" i="1"/>
  <c r="AG11" i="1"/>
  <c r="AG34" i="1"/>
  <c r="AG66" i="1"/>
  <c r="AG94" i="1"/>
  <c r="AG101" i="1"/>
  <c r="AG111" i="1"/>
  <c r="AG8" i="1"/>
  <c r="AG97" i="1"/>
  <c r="AG149" i="1"/>
  <c r="AG181" i="1"/>
  <c r="AG189" i="1"/>
  <c r="AG132" i="1"/>
  <c r="AG197" i="1"/>
  <c r="AG141" i="1"/>
  <c r="AG193" i="1"/>
  <c r="AG204" i="1"/>
  <c r="AG219" i="1"/>
  <c r="AG67" i="1"/>
  <c r="AG95" i="1"/>
  <c r="AG120" i="1"/>
  <c r="AG125" i="1"/>
  <c r="AG209" i="1"/>
  <c r="AG233" i="1"/>
  <c r="AG241" i="1"/>
  <c r="AG249" i="1"/>
  <c r="AG5" i="1"/>
  <c r="AG200" i="1"/>
  <c r="AG206" i="1"/>
  <c r="AG214" i="1"/>
  <c r="AG222" i="1"/>
  <c r="AG230" i="1"/>
  <c r="AG238" i="1"/>
  <c r="AG246" i="1"/>
  <c r="AG254" i="1"/>
  <c r="AG169" i="1"/>
  <c r="AG58" i="1"/>
  <c r="AG51" i="1"/>
  <c r="AG104" i="1"/>
  <c r="AG91" i="1"/>
  <c r="AG146" i="1"/>
  <c r="AG158" i="1"/>
  <c r="AG15" i="1"/>
  <c r="AG21" i="1"/>
  <c r="AG117" i="1"/>
  <c r="AG163" i="1"/>
  <c r="AG179" i="1"/>
  <c r="AG253" i="1"/>
  <c r="AG25" i="1"/>
  <c r="AG30" i="1"/>
  <c r="AG89" i="1"/>
  <c r="AG103" i="1"/>
  <c r="AG129" i="1"/>
  <c r="AG145" i="1"/>
  <c r="AG17" i="1"/>
  <c r="AG43" i="1"/>
  <c r="AG81" i="1"/>
  <c r="AG152" i="1"/>
  <c r="AG133" i="1"/>
  <c r="AG40" i="1"/>
  <c r="AG84" i="1"/>
  <c r="AG124" i="1"/>
  <c r="AG236" i="1"/>
  <c r="AG251" i="1"/>
  <c r="AG3" i="1"/>
  <c r="AG257" i="1"/>
  <c r="AG116" i="1"/>
  <c r="AG211" i="1"/>
  <c r="AG228" i="1"/>
  <c r="AG41" i="1"/>
  <c r="AG140" i="1"/>
  <c r="AG196" i="1"/>
  <c r="AG85" i="1"/>
  <c r="AG46" i="1"/>
  <c r="AG106" i="1"/>
  <c r="AG180" i="1"/>
  <c r="AG227" i="1"/>
  <c r="AG165" i="1"/>
  <c r="AG4" i="1"/>
  <c r="AG16" i="1"/>
  <c r="AG35" i="1"/>
  <c r="AG54" i="1"/>
  <c r="AG92" i="1"/>
  <c r="AG107" i="1"/>
  <c r="AG31" i="1"/>
  <c r="AG109" i="1"/>
  <c r="AG147" i="1"/>
  <c r="AG159" i="1"/>
  <c r="AG44" i="1"/>
  <c r="AG53" i="1"/>
  <c r="AG154" i="1"/>
  <c r="AG170" i="1"/>
  <c r="AG186" i="1"/>
  <c r="AG50" i="1"/>
  <c r="AG59" i="1"/>
  <c r="AG102" i="1"/>
  <c r="AG98" i="1"/>
  <c r="AG173" i="1"/>
  <c r="AG14" i="1"/>
  <c r="AG49" i="1"/>
  <c r="AG113" i="1"/>
  <c r="AG144" i="1"/>
  <c r="AG184" i="1"/>
  <c r="AG61" i="1"/>
  <c r="AG80" i="1"/>
  <c r="AG168" i="1"/>
  <c r="AG177" i="1"/>
  <c r="AG192" i="1"/>
  <c r="AG24" i="1"/>
  <c r="AG76" i="1"/>
  <c r="AG156" i="1"/>
  <c r="AG9" i="1"/>
  <c r="AG75" i="1"/>
  <c r="AG164" i="1"/>
  <c r="AG176" i="1"/>
  <c r="AG185" i="1"/>
  <c r="AG203" i="1"/>
  <c r="AG220" i="1"/>
  <c r="AG235" i="1"/>
  <c r="AG244" i="1"/>
  <c r="AG217" i="1"/>
  <c r="AG225" i="1"/>
  <c r="AG72" i="1"/>
  <c r="AG90" i="1"/>
  <c r="AG201" i="1"/>
  <c r="AG216" i="1"/>
  <c r="AG232" i="1"/>
  <c r="AG240" i="1"/>
  <c r="AG248" i="1"/>
  <c r="AG256" i="1"/>
  <c r="AG2" i="1"/>
  <c r="AG202" i="1"/>
  <c r="AG210" i="1"/>
  <c r="AG218" i="1"/>
  <c r="AG226" i="1"/>
  <c r="AG234" i="1"/>
  <c r="AG242" i="1"/>
  <c r="AG25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<sst xmlns="http://schemas.openxmlformats.org/spreadsheetml/2006/main" count="6487" uniqueCount="57">
  <si>
    <t>Open:</t>
  </si>
  <si>
    <t>High:</t>
  </si>
  <si>
    <t>Low:</t>
  </si>
  <si>
    <t>Close:</t>
  </si>
  <si>
    <t>POC:</t>
  </si>
  <si>
    <t>VAH:</t>
  </si>
  <si>
    <t>VAL:</t>
  </si>
  <si>
    <t>RF:</t>
  </si>
  <si>
    <t>TPO Ab:</t>
  </si>
  <si>
    <t>TPO Bl:</t>
  </si>
  <si>
    <t>T. TPO:</t>
  </si>
  <si>
    <t>VTY:</t>
  </si>
  <si>
    <t>Range:</t>
  </si>
  <si>
    <t>V.A:</t>
  </si>
  <si>
    <t>Volume:</t>
  </si>
  <si>
    <t>Avg Volume:</t>
  </si>
  <si>
    <t>TFF:</t>
  </si>
  <si>
    <t>RE:</t>
  </si>
  <si>
    <t>SFC:</t>
  </si>
  <si>
    <t>SF:</t>
  </si>
  <si>
    <t>Quadrant 1:</t>
  </si>
  <si>
    <t>Quadrant 2:</t>
  </si>
  <si>
    <t>Quadrant 3:</t>
  </si>
  <si>
    <t>Quadrant 4:</t>
  </si>
  <si>
    <t>QC:</t>
  </si>
  <si>
    <t>Date:</t>
  </si>
  <si>
    <t>S. Asym</t>
  </si>
  <si>
    <t>Q4</t>
  </si>
  <si>
    <t>M. Asym</t>
  </si>
  <si>
    <t>Q3</t>
  </si>
  <si>
    <t>H. Asym</t>
  </si>
  <si>
    <t>Q1</t>
  </si>
  <si>
    <t>Q2</t>
  </si>
  <si>
    <t>M. Sym</t>
  </si>
  <si>
    <t>Q0</t>
  </si>
  <si>
    <t>Net Dir</t>
  </si>
  <si>
    <t>Net Act</t>
  </si>
  <si>
    <t>Net</t>
  </si>
  <si>
    <t>3D Net</t>
  </si>
  <si>
    <t>3D Net Dir</t>
  </si>
  <si>
    <t>3D Net Act</t>
  </si>
  <si>
    <t>Att Dir V.A</t>
  </si>
  <si>
    <t>Att Dir POC</t>
  </si>
  <si>
    <t>Range Expansion</t>
  </si>
  <si>
    <t>Close-V.A</t>
  </si>
  <si>
    <t>POC Movement</t>
  </si>
  <si>
    <t>Open Gap</t>
  </si>
  <si>
    <t>POC to Pev. VALUE</t>
  </si>
  <si>
    <t>TPO Imbalance</t>
  </si>
  <si>
    <t>Quad Imbalance</t>
  </si>
  <si>
    <t xml:space="preserve"> Dir QC</t>
  </si>
  <si>
    <t>QC Magnitude</t>
  </si>
  <si>
    <t>Date</t>
  </si>
  <si>
    <t>4-Day RI</t>
  </si>
  <si>
    <t>4-Day QC</t>
  </si>
  <si>
    <t>8-Day RI</t>
  </si>
  <si>
    <t>8-Day QC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</si>
</sst>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/dd/yyyy"/>
    <numFmt numFmtId="165" formatCode="0.0000"/>
    <numFmt numFmtId="166" formatCode="0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4" tint="0.39997558519241921"/>
      </left>
      <right/>
      <top style="thin">
        <color theme="5"/>
      </top>
      <bottom style="thin">
        <color theme="5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theme="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2" fontId="1" fillId="0" borderId="0" xfId="0" applyNumberFormat="1" applyFont="1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/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4" fontId="2" fillId="3" borderId="0" xfId="0" applyNumberFormat="1" applyFont="1" applyFill="1"/>
    <xf numFmtId="2" fontId="1" fillId="3" borderId="0" xfId="0" applyNumberFormat="1" applyFont="1" applyFill="1"/>
    <xf numFmtId="0" fontId="1" fillId="3" borderId="0" xfId="0" applyFont="1" applyFill="1"/>
  </cellXfs>
  <cellStyles count="1">
    <cellStyle name="Normal" xfId="0" builtinId="0"/>
  </cellStyles>
  <dxfs count="299">
    <dxf>
      <fill>
        <patternFill patternType="solid">
          <fgColor indexed="64"/>
          <bgColor theme="1"/>
        </patternFill>
      </fill>
    </dxf>
    <dxf>
      <numFmt numFmtId="2" formatCode="0.00"/>
    </dxf>
    <dxf>
      <numFmt numFmtId="2" formatCode="0.00"/>
    </dxf>
    <dxf>
      <numFmt numFmtId="164" formatCode="mm/dd/yyyy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theme="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theme="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/>
        </right>
        <top/>
        <bottom/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theme="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theme="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/>
        </right>
        <top/>
        <bottom/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theme="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theme="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/>
        </right>
        <top/>
        <bottom/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theme="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theme="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/>
        </right>
        <top/>
        <bottom/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theme="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theme="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2" formatCode="0.00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2" formatCode="0.00"/>
      <alignment horizontal="center" textRotation="0" wrapText="0" indent="0" justifyLastLine="0" shrinkToFit="0" readingOrder="0"/>
    </dxf>
    <dxf>
      <numFmt numFmtId="2" formatCode="0.00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2" formatCode="0.00"/>
      <alignment horizontal="center" textRotation="0" wrapText="0" indent="0" justifyLastLine="0" shrinkToFit="0" readingOrder="0"/>
    </dxf>
    <dxf>
      <numFmt numFmtId="2" formatCode="0.00"/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65" formatCode="0.0000"/>
      <alignment horizontal="center" textRotation="0" wrapText="0" indent="0" justifyLastLine="0" shrinkToFit="0" readingOrder="0"/>
    </dxf>
    <dxf>
      <numFmt numFmtId="165" formatCode="0.0000"/>
      <alignment horizontal="center" textRotation="0" wrapText="0" indent="0" justifyLastLine="0" shrinkToFit="0" readingOrder="0"/>
    </dxf>
    <dxf>
      <numFmt numFmtId="165" formatCode="0.0000"/>
      <alignment horizontal="center" textRotation="0" wrapText="0" indent="0" justifyLastLine="0" shrinkToFit="0" readingOrder="0"/>
    </dxf>
    <dxf>
      <numFmt numFmtId="165" formatCode="0.0000"/>
      <alignment horizontal="center" textRotation="0" wrapText="0" indent="0" justifyLastLine="0" shrinkToFit="0" readingOrder="0"/>
    </dxf>
    <dxf>
      <numFmt numFmtId="165" formatCode="0.0000"/>
      <alignment horizontal="center" textRotation="0" wrapText="0" indent="0" justifyLastLine="0" shrinkToFit="0" readingOrder="0"/>
    </dxf>
    <dxf>
      <numFmt numFmtId="165" formatCode="0.0000"/>
      <alignment horizontal="center" textRotation="0" wrapText="0" indent="0" justifyLastLine="0" shrinkToFit="0" readingOrder="0"/>
    </dxf>
    <dxf>
      <numFmt numFmtId="165" formatCode="0.0000"/>
      <alignment horizontal="center" textRotation="0" wrapText="0" indent="0" justifyLastLine="0" shrinkToFit="0" readingOrder="0"/>
    </dxf>
    <dxf>
      <numFmt numFmtId="164" formatCode="mm/dd/yyyy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4" formatCode="mm/d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4" formatCode="mm/d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4" formatCode="mm/d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4" formatCode="mm/d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5" formatCode="0.0000"/>
      <alignment horizontal="center" vertical="bottom" textRotation="0" wrapText="0" indent="0" justifyLastLine="0" shrinkToFit="0" readingOrder="0"/>
    </dxf>
    <dxf>
      <numFmt numFmtId="164" formatCode="mm/dd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gradientFill degree="27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ill>
        <gradientFill degree="270">
          <stop position="0">
            <color theme="5" tint="0.80001220740379042"/>
          </stop>
          <stop position="1">
            <color theme="5" tint="0.40000610370189521"/>
          </stop>
        </gradientFill>
      </fill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theme="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297B1A-0D44-4074-A50C-4732B2203AAE}" name="Flow_Table" displayName="Flow_Table" ref="A1:Z520" totalsRowShown="0" headerRowDxfId="276" dataDxfId="252">
  <autoFilter ref="A1:Z520" xr:uid="{45297B1A-0D44-4074-A50C-4732B2203A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</autoFilter>
  <tableColumns count="26">
    <tableColumn id="1" xr3:uid="{6E439378-3E87-4C40-89C4-F809560EDF6A}" name="Date:" dataDxfId="275"/>
    <tableColumn id="2" xr3:uid="{D92D8A11-30B0-4007-A3C5-363D82F1630B}" name="Open:" dataDxfId="274"/>
    <tableColumn id="3" xr3:uid="{B40391A1-1144-4ECF-968D-836F144BA697}" name="High:" dataDxfId="273"/>
    <tableColumn id="4" xr3:uid="{FF117E28-7824-488E-A2D3-614747FC274C}" name="Low:" dataDxfId="272"/>
    <tableColumn id="5" xr3:uid="{D402363D-2163-4EF9-BCF8-6990B36587F0}" name="Close:" dataDxfId="271"/>
    <tableColumn id="6" xr3:uid="{1AD8E49B-2BCE-40EF-B5E8-4916AA298E43}" name="POC:" dataDxfId="270"/>
    <tableColumn id="7" xr3:uid="{4AFE0349-C388-4233-A3DA-0CEAF7159300}" name="VAH:" dataDxfId="269"/>
    <tableColumn id="8" xr3:uid="{F30CCB78-5949-45F2-B2E6-DDF5E1C71C6F}" name="VAL:" dataDxfId="268"/>
    <tableColumn id="9" xr3:uid="{EBFD6C89-2B6F-42B7-8728-95268EAE4658}" name="RF:" dataDxfId="267"/>
    <tableColumn id="10" xr3:uid="{FDEA9391-2959-4B7C-8091-A1C8CF649C4B}" name="TPO Ab:" dataDxfId="266"/>
    <tableColumn id="11" xr3:uid="{68F1725E-9C72-4F91-9D9C-34C179C971A1}" name="TPO Bl:" dataDxfId="265"/>
    <tableColumn id="12" xr3:uid="{A77E916C-066D-4953-8ECE-3DC5CB62DE54}" name="T. TPO:" dataDxfId="264"/>
    <tableColumn id="13" xr3:uid="{92DC8CAD-4B6B-44CA-98F3-353DABD3D62F}" name="VTY:" dataDxfId="139"/>
    <tableColumn id="14" xr3:uid="{6C705AB0-0D96-45C8-A345-B506EE30B592}" name="Range:" dataDxfId="137"/>
    <tableColumn id="15" xr3:uid="{36179240-7B5E-44CA-94F4-FB5AB26C0D75}" name="V.A:" dataDxfId="138"/>
    <tableColumn id="16" xr3:uid="{7B964EBF-2C0D-4D32-B29B-12B0527BE660}" name="Volume:" dataDxfId="263"/>
    <tableColumn id="17" xr3:uid="{6DDEB2BD-3AD5-422B-BBFF-071C85F1E5F0}" name="Avg Volume:" dataDxfId="262"/>
    <tableColumn id="18" xr3:uid="{61CFDDA7-BA39-4985-952E-B39D9A539BF0}" name="TFF:" dataDxfId="261"/>
    <tableColumn id="19" xr3:uid="{196DF81F-2801-47D4-A31F-3480FF8021CB}" name="RE:" dataDxfId="260"/>
    <tableColumn id="20" xr3:uid="{8C57C278-26CC-4EA5-ABBE-A5EB54F2983D}" name="SFC:" dataDxfId="259"/>
    <tableColumn id="21" xr3:uid="{A62B9149-46B5-4FC6-9BC4-4B72E1B8F856}" name="SF:" dataDxfId="258"/>
    <tableColumn id="22" xr3:uid="{6B2FCBA4-B7C4-489D-A713-91E02F5777BD}" name="Quadrant 1:" dataDxfId="257"/>
    <tableColumn id="23" xr3:uid="{F1475DB5-BC41-48EC-B39D-1BCED1592A82}" name="Quadrant 2:" dataDxfId="256"/>
    <tableColumn id="24" xr3:uid="{2D7E1F91-659A-476C-81E2-B314D5BBD2F0}" name="Quadrant 3:" dataDxfId="255"/>
    <tableColumn id="25" xr3:uid="{779A0639-D404-4EF4-9BDC-BB7E65489102}" name="Quadrant 4:" dataDxfId="254"/>
    <tableColumn id="26" xr3:uid="{612339D3-91B6-4290-B7A8-E0454BB55ED6}" name="QC:" dataDxfId="25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8CACB7C-16D0-4969-8974-74C58EDA40E1}" name="Net_Table" displayName="Net_Table" ref="AB1:AG520" totalsRowShown="0" headerRowDxfId="298" dataDxfId="297">
  <autoFilter ref="AB1:AG520" xr:uid="{48CACB7C-16D0-4969-8974-74C58EDA40E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B27B3D3-BCB3-4C5B-88AE-4FF6098CB6F7}" name="Net Dir" dataDxfId="296">
      <calculatedColumnFormula array="1">SUM(IF(B2:I2&gt;B3:I3,1,-1))</calculatedColumnFormula>
    </tableColumn>
    <tableColumn id="2" xr3:uid="{69FAEDC7-CD5B-4074-845D-FCB6DD8AE799}" name="Net Act" dataDxfId="295">
      <calculatedColumnFormula array="1">SUM(IF(J2:S2&gt;J3:S3,1,-1))</calculatedColumnFormula>
    </tableColumn>
    <tableColumn id="3" xr3:uid="{DEB6FFED-F2C0-4FFE-9FBC-B0C6BB5A682E}" name="Net" dataDxfId="294">
      <calculatedColumnFormula>SUM(AB2:AC2)</calculatedColumnFormula>
    </tableColumn>
    <tableColumn id="4" xr3:uid="{A4C36788-F667-4F85-9252-D64D39D266D5}" name="3D Net Dir" dataDxfId="293"/>
    <tableColumn id="5" xr3:uid="{AFD41B78-690E-4D38-8D35-043AE85F931C}" name="3D Net Act" dataDxfId="292"/>
    <tableColumn id="6" xr3:uid="{FD7BE725-3ED2-43D4-A232-8E82A12BC17E}" name="3D Net" dataDxfId="29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5AA854A-408F-4B57-9ACC-222918AEEA72}" name="Custom" displayName="Custom" ref="AI1:AS520" totalsRowShown="0">
  <autoFilter ref="AI1:AS520" xr:uid="{95AA854A-408F-4B57-9ACC-222918AEEA7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FCDD4116-F2F6-488E-BC98-69E317E35C82}" name="Att Dir V.A" dataDxfId="290">
      <calculatedColumnFormula>IF(AND(H2&gt;=G3,G2&gt;=G3),"Higher",
IF(AND(H2&lt;=H3,G2&lt;=H3),"Lower",
IF(AND(G2&gt;=G3,H2&lt;=G3,H2&gt;H3),"OL Higher",
IF(AND(H2&lt;=H3,G2&gt;=H3,G2&lt;G3),"OL Lower",
IF(AND(G2&lt;=G3,H2&gt;=H3),"Inside",
IF(AND(G2&gt;=G3,H2&lt;=H3),"Outside","Undefined"))))))</calculatedColumnFormula>
    </tableColumn>
    <tableColumn id="2" xr3:uid="{D90B84D8-CC5B-4760-9301-105ACB0C0FD9}" name="Att Dir POC" dataDxfId="289">
      <calculatedColumnFormula>IF(F2 &gt;= ((C2 - D2) * 10%) + B2, "Up", IF(F2 &lt;= (B2 - (C2 - D2) * 10%), "Down", "Neutral"))</calculatedColumnFormula>
    </tableColumn>
    <tableColumn id="3" xr3:uid="{26B3E855-D337-4081-93FE-AA9B55824C0A}" name="POC Movement" dataDxfId="288">
      <calculatedColumnFormula>IF(F2 &gt; F3, "POC Up", IF(F2 &lt; F3, "POC Down", "POC Unchanged"))</calculatedColumnFormula>
    </tableColumn>
    <tableColumn id="7" xr3:uid="{87411C40-55E8-4B35-B21D-52B9A7F919C5}" name="POC to Pev. VALUE" dataDxfId="287">
      <calculatedColumnFormula>IF(F2 &lt; H3, "Bel. Val",
IF(F2 &gt; G3, "Ab. Val",
"In. Val"))</calculatedColumnFormula>
    </tableColumn>
    <tableColumn id="4" xr3:uid="{96D39EDC-867F-48C3-8510-B1A350A333A5}" name="Range Expansion" dataDxfId="286">
      <calculatedColumnFormula>IF(AND(D2 &lt; D3, C2 &gt; C3), "Both Sides Expand",
IF(D2 &lt; D3, "Lower Break",
IF(C2 &gt; C3, "Upper Break", "Inside Day")))</calculatedColumnFormula>
    </tableColumn>
    <tableColumn id="5" xr3:uid="{92D2D187-B173-4613-88D1-D772A96A4267}" name="Close-V.A" dataDxfId="285">
      <calculatedColumnFormula>IF(AND(E2 &lt; H2, E2 &lt; G2), "Bl. Val",
IF(AND(E2 &gt; G2, E2 &gt; H2), "Ab. Val",
"In Val"))</calculatedColumnFormula>
    </tableColumn>
    <tableColumn id="6" xr3:uid="{089099A5-E345-4CAC-A54D-BF6BD9161B74}" name="Open Gap" dataDxfId="284">
      <calculatedColumnFormula>IF(AND(B2 &gt; G3, E2 &lt; G3), "Gap Up - Failed",
IF(AND(B2 &gt; G3, E2 &gt; B2), "Gap Up - Follow Through",
IF(AND(B2 &gt; G3, E2 &lt; B2), "Gap Up - Faded",
IF(AND(B2 &lt; H3, E2 &gt; H3), "Gap Down - Failed",
IF(AND(B2 &lt; H3, E2 &lt; B2), "Gap Down - Follow Through",
IF(AND(B2 &lt; H3, E2 &gt; B2), "Gap Down - Rejected",
"No Gap"))))))</calculatedColumnFormula>
    </tableColumn>
    <tableColumn id="8" xr3:uid="{7947AB3F-A036-47C1-B473-B7D4AC938DB2}" name="TPO Imbalance" dataDxfId="283">
      <calculatedColumnFormula>IF(J2 &gt; K2, "Top-Weighted",
IF(K2 &gt; J2, "Bottom-Weighted",
"Balanced"))</calculatedColumnFormula>
    </tableColumn>
    <tableColumn id="9" xr3:uid="{E0A1990C-217E-4BDA-8B5A-E509D3817681}" name="Quad Imbalance" dataDxfId="282">
      <calculatedColumnFormula>IF(COUNTIF(V2:Y2, MAX(V2, W2, X2, Y2)) &gt; 1, "Tie",
IF(V2 &gt; MAX(W2, X2, Y2), "Skewed High",
IF(W2 &gt; MAX(V2, X2, Y2), "Skewed Mid-High",
IF(X2 &gt; MAX(V2, W2, Y2), "Skewed Mid-Low",
IF(Y2 &gt; MAX(V2, W2, X2), "Skewed Low", "Evenly Distributed")))))</calculatedColumnFormula>
    </tableColumn>
    <tableColumn id="10" xr3:uid="{1C139C43-8D94-4800-BAE4-47FCDDA009BF}" name=" Dir QC" dataDxfId="281">
      <calculatedColumnFormula>IF(Z2 &lt; Z3, "Closed Lower Quadrant",
IF(Z2 &gt; Z3, "Closed Higher Quadrant",
"Same"))</calculatedColumnFormula>
    </tableColumn>
    <tableColumn id="11" xr3:uid="{AE6CD921-D743-4ABB-AF1D-477944E35E99}" name="QC Magnitude" dataDxfId="280">
      <calculatedColumnFormula>_xlfn.NUMBERVALUE(SUBSTITUTE(Z2,"Q","")) - _xlfn.NUMBERVALUE(SUBSTITUTE(Z3,"Q",""))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87B1A0-2B00-4A40-9E19-696FD20A3C6C}" name="Table2" displayName="Table2" ref="A1:Z520" totalsRowShown="0" headerRowDxfId="78" dataDxfId="77" tableBorderDxfId="279" headerRowCellStyle="Normal">
  <autoFilter ref="A1:Z520" xr:uid="{5A87B1A0-2B00-4A40-9E19-696FD20A3C6C}"/>
  <tableColumns count="26">
    <tableColumn id="1" xr3:uid="{4682C1BF-CDE4-42BB-B57B-D54971CADA51}" name="Date:" dataDxfId="104" dataCellStyle="Normal"/>
    <tableColumn id="2" xr3:uid="{A16255A1-3266-4F7F-8342-AE5FBF5C35DD}" name="Open:" dataDxfId="103"/>
    <tableColumn id="3" xr3:uid="{52B0D4A5-043F-4E89-A4CC-4FA505A5F348}" name="High:" dataDxfId="102"/>
    <tableColumn id="4" xr3:uid="{D48DABC2-8E20-4BE2-BE80-3BEE01F76559}" name="Low:" dataDxfId="101"/>
    <tableColumn id="5" xr3:uid="{839AB5D8-933B-4730-B737-3F98BCC1C79F}" name="Close:" dataDxfId="100"/>
    <tableColumn id="6" xr3:uid="{F5F72D5C-5161-42FF-A387-595CFDF79DB2}" name="POC:" dataDxfId="99"/>
    <tableColumn id="7" xr3:uid="{05CCEC77-2F3F-4736-BB51-6C7364EC004E}" name="VAH:" dataDxfId="98"/>
    <tableColumn id="8" xr3:uid="{938471FC-744B-4392-9985-25C6C68E40F4}" name="VAL:" dataDxfId="97"/>
    <tableColumn id="9" xr3:uid="{79101B3D-8450-47AE-B22E-44A6EB719CA3}" name="RF:" dataDxfId="96"/>
    <tableColumn id="10" xr3:uid="{81AEA325-4904-4DF7-BA3A-F02B8511C411}" name="TPO Ab:" dataDxfId="95"/>
    <tableColumn id="11" xr3:uid="{B586915F-FDAF-4B45-9D46-1630BEFB6DB1}" name="TPO Bl:" dataDxfId="94"/>
    <tableColumn id="12" xr3:uid="{42CA81C4-C3C5-4521-99E7-6886EC3439E2}" name="T. TPO:" dataDxfId="93"/>
    <tableColumn id="13" xr3:uid="{6B4E9CF8-A12E-4B5F-A74C-C79E0490BFC9}" name="VTY:" dataDxfId="92"/>
    <tableColumn id="14" xr3:uid="{6B01D032-4264-4866-88B4-236465096163}" name="Range:" dataDxfId="91"/>
    <tableColumn id="15" xr3:uid="{4FF68AE3-23E0-46BB-9F2D-87F24564A1D3}" name="V.A:" dataDxfId="90"/>
    <tableColumn id="16" xr3:uid="{E83FA035-4681-4C9C-99C2-CA59972E8320}" name="Volume:" dataDxfId="89"/>
    <tableColumn id="17" xr3:uid="{2BA352A5-3BA8-4CAA-86FA-62EDEDD3D305}" name="Avg Volume:" dataDxfId="88"/>
    <tableColumn id="18" xr3:uid="{F1C6E0E0-7014-4F9D-AB22-38B47DC53A0E}" name="TFF:" dataDxfId="87"/>
    <tableColumn id="19" xr3:uid="{A393EA21-A1B1-4ABA-9DDB-416321793E6E}" name="RE:" dataDxfId="86"/>
    <tableColumn id="20" xr3:uid="{17BD74C4-DD4A-4FC3-8ACD-6D14A6906666}" name="SFC:" dataDxfId="85"/>
    <tableColumn id="21" xr3:uid="{BD4709A5-3BA6-4E64-80DC-385D3893A9FA}" name="SF:" dataDxfId="84"/>
    <tableColumn id="22" xr3:uid="{002DBB18-2598-41CA-ABE2-5CB8938DBF89}" name="Quadrant 1:" dataDxfId="83"/>
    <tableColumn id="23" xr3:uid="{024554DC-90F3-4467-9020-83EE38FB3ABA}" name="Quadrant 2:" dataDxfId="82"/>
    <tableColumn id="24" xr3:uid="{CC326F4C-4F7F-4438-83A7-6B78886C8314}" name="Quadrant 3:" dataDxfId="81"/>
    <tableColumn id="25" xr3:uid="{F7BBC6F8-2DE7-4979-9DED-A84601AD84CD}" name="Quadrant 4:" dataDxfId="80"/>
    <tableColumn id="26" xr3:uid="{5A3B7452-98F9-4C05-BC54-1FDF9BC22313}" name="QC:" dataDxfId="79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DED20CD-9A0D-45E1-BF8D-AA1B6634A945}" name="Net_Table13" displayName="Net_Table13" ref="AB1:AG520" totalsRowShown="0" headerRowDxfId="70" dataDxfId="69">
  <autoFilter ref="AB1:AG520" xr:uid="{EDED20CD-9A0D-45E1-BF8D-AA1B6634A945}"/>
  <tableColumns count="6">
    <tableColumn id="1" xr3:uid="{BD156740-0057-4F90-904F-36ACF1426679}" name="Net Dir" dataDxfId="76">
      <calculatedColumnFormula array="1">SUM(IF(B2:I2&gt;B3:I3,1,-1))</calculatedColumnFormula>
    </tableColumn>
    <tableColumn id="2" xr3:uid="{0D610416-6315-4E73-9935-42001AF5B9EE}" name="Net Act" dataDxfId="75">
      <calculatedColumnFormula array="1">SUM(IF(J2:S2&gt;J3:S3,1,-1))</calculatedColumnFormula>
    </tableColumn>
    <tableColumn id="3" xr3:uid="{8514FC31-DBD7-4541-BFE9-CA604AA4CA7F}" name="Net" dataDxfId="74">
      <calculatedColumnFormula>SUM(AB2:AC2)</calculatedColumnFormula>
    </tableColumn>
    <tableColumn id="4" xr3:uid="{85067243-A5BA-47E3-9E0F-9831C6E9F6F2}" name="3D Net Dir" dataDxfId="73">
      <calculatedColumnFormula>SUM(AB2:AB4)</calculatedColumnFormula>
    </tableColumn>
    <tableColumn id="5" xr3:uid="{F6D236BD-DD59-430F-8A31-AA4556C67711}" name="3D Net Act" dataDxfId="72">
      <calculatedColumnFormula>SUM(AC2:AC4)</calculatedColumnFormula>
    </tableColumn>
    <tableColumn id="6" xr3:uid="{C283ABB0-7172-4239-8A9D-065FA6608626}" name="3D Net" dataDxfId="71">
      <calculatedColumnFormula>SUM(AD2:AD4)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E351BDB9-14A0-4A25-ADF3-F4CD0150BCB8}" name="Custom18" displayName="Custom18" ref="AI1:AS520" totalsRowShown="0" headerRowDxfId="57" dataDxfId="56">
  <autoFilter ref="AI1:AS520" xr:uid="{E351BDB9-14A0-4A25-ADF3-F4CD0150BCB8}"/>
  <tableColumns count="11">
    <tableColumn id="1" xr3:uid="{4075CAA7-2B46-4EC8-BDDC-EEFB8DFB03C9}" name="Att Dir V.A" dataDxfId="68">
      <calculatedColumnFormula>IF(AND(H2&gt;=G3,G2&gt;=G3),"Higher",
IF(AND(H2&lt;=H3,G2&lt;=H3),"Lower",
IF(AND(G2&gt;=G3,H2&lt;=G3,H2&gt;H3),"OL Higher",
IF(AND(H2&lt;=H3,G2&gt;=H3,G2&lt;G3),"OL Lower",
IF(AND(G2&lt;=G3,H2&gt;=H3),"Inside",
IF(AND(G2&gt;=G3,H2&lt;=H3),"Outside","Undefined"))))))</calculatedColumnFormula>
    </tableColumn>
    <tableColumn id="2" xr3:uid="{17062234-5E4A-43D9-BCC4-329DA3EE5E94}" name="Att Dir POC" dataDxfId="67">
      <calculatedColumnFormula>IF(F2 &gt;= ((C2 - D2) * 10%) + B2, "Up", IF(F2 &lt;= (B2 - (C2 - D2) * 10%), "Down", "Neutral"))</calculatedColumnFormula>
    </tableColumn>
    <tableColumn id="3" xr3:uid="{37AD1B68-276A-41FE-B6C5-A3D8B706D29D}" name="POC Movement" dataDxfId="66">
      <calculatedColumnFormula>IF(F2 &gt; F3, "POC Up", IF(F2 &lt; F3, "POC Down", "POC Unchanged"))</calculatedColumnFormula>
    </tableColumn>
    <tableColumn id="7" xr3:uid="{DBC3B184-5911-4135-9E15-4ADB9EB6BB4B}" name="POC to Pev. VALUE" dataDxfId="65">
      <calculatedColumnFormula>IF(F2 &lt; H3, "Bel. Val",
IF(F2 &gt; G3, "Ab. Val",
"In. Val"))</calculatedColumnFormula>
    </tableColumn>
    <tableColumn id="4" xr3:uid="{BD21BCC1-CAA7-4255-85E0-33E3A60EEEE0}" name="Range Expansion" dataDxfId="64">
      <calculatedColumnFormula>IF(AND(D2 &lt; D3, C2 &gt; C3), "Both Sides Expand",
IF(D2 &lt; D3, "Lower Break",
IF(C2 &gt; C3, "Upper Break", "Inside Day")))</calculatedColumnFormula>
    </tableColumn>
    <tableColumn id="5" xr3:uid="{234DEDA8-4692-4419-8A31-B6FC35C7E7EA}" name="Close-V.A" dataDxfId="63">
      <calculatedColumnFormula>IF(AND(E2 &lt; H2, E2 &lt; G2), "Bl. Val",
IF(AND(E2 &gt; G2, E2 &gt; H2), "Ab. Val",
"In Val"))</calculatedColumnFormula>
    </tableColumn>
    <tableColumn id="6" xr3:uid="{CCBDB8A1-7BB2-46C2-8A4D-765DA7DBEBDA}" name="Open Gap" dataDxfId="62">
      <calculatedColumnFormula>IF(AND(B2 &gt; G3, E2 &lt; G3), "Gap Up - Failed",
IF(AND(B2 &gt; G3, E2 &gt; B2), "Gap Up - Follow Through",
IF(AND(B2 &gt; G3, E2 &lt; B2), "Gap Up - Faded",
IF(AND(B2 &lt; H3, E2 &gt; H3), "Gap Down - Failed",
IF(AND(B2 &lt; H3, E2 &lt; B2), "Gap Down - Follow Through",
IF(AND(B2 &lt; H3, E2 &gt; B2), "Gap Down - Rejected",
"No Gap"))))))</calculatedColumnFormula>
    </tableColumn>
    <tableColumn id="8" xr3:uid="{F5D79BD5-7F0B-4CD0-8350-F26C1607FF9F}" name="TPO Imbalance" dataDxfId="61">
      <calculatedColumnFormula>IF(J2 &gt; K2, "Top-Weighted",
IF(K2 &gt; J2, "Bottom-Weighted",
"Balanced"))</calculatedColumnFormula>
    </tableColumn>
    <tableColumn id="9" xr3:uid="{CE66FB67-0524-4A00-8C31-2C0B95330A6C}" name="Quad Imbalance" dataDxfId="60">
      <calculatedColumnFormula>IF(COUNTIF(V2:Y2, MAX(V2, W2, X2, Y2)) &gt; 1, "Tie",
IF(V2 &gt; MAX(W2, X2, Y2), "Skewed High",
IF(W2 &gt; MAX(V2, X2, Y2), "Skewed Mid-High",
IF(X2 &gt; MAX(V2, W2, Y2), "Skewed Mid-Low",
IF(Y2 &gt; MAX(V2, W2, X2), "Skewed Low", "Evenly Distributed")))))</calculatedColumnFormula>
    </tableColumn>
    <tableColumn id="10" xr3:uid="{9D333DE8-EE67-4847-A6AC-C8A99C0F28C3}" name=" Dir QC" dataDxfId="59">
      <calculatedColumnFormula>IF(Z2 &lt; Z3, "Closed Lower Quadrant",
IF(Z2 &gt; Z3, "Closed Higher Quadrant",
"Same"))</calculatedColumnFormula>
    </tableColumn>
    <tableColumn id="11" xr3:uid="{DD6A01A2-DC32-4452-9D67-F82183787770}" name="QC Magnitude" dataDxfId="58">
      <calculatedColumnFormula>_xlfn.NUMBERVALUE(SUBSTITUTE(Z2,"Q","")) - _xlfn.NUMBERVALUE(SUBSTITUTE(Z3,"Q",""))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E7FA0CE-7980-4032-B8FD-3153FB566220}" name="Table3" displayName="Table3" ref="A1:Z520" totalsRowShown="0" headerRowDxfId="226" dataDxfId="225" headerRowCellStyle="Normal" dataCellStyle="Normal">
  <autoFilter ref="A1:Z520" xr:uid="{8E7FA0CE-7980-4032-B8FD-3153FB566220}"/>
  <tableColumns count="26">
    <tableColumn id="1" xr3:uid="{9ED03654-B946-41DA-8DB2-780954F52E43}" name="Date:" dataDxfId="251" dataCellStyle="Normal"/>
    <tableColumn id="2" xr3:uid="{65750BE9-4F57-4E33-ADA5-DCA416DB60FF}" name="Open:" dataDxfId="250" dataCellStyle="Normal"/>
    <tableColumn id="3" xr3:uid="{A5F43B9A-1B7E-4C40-9784-0A58228CCF81}" name="High:" dataDxfId="249" dataCellStyle="Normal"/>
    <tableColumn id="4" xr3:uid="{70F9D81C-7A74-480E-B4A2-36FE0CF2939F}" name="Low:" dataDxfId="248" dataCellStyle="Normal"/>
    <tableColumn id="5" xr3:uid="{9EC11CB1-D2C4-4D1A-B96D-14EB276F5501}" name="Close:" dataDxfId="247" dataCellStyle="Normal"/>
    <tableColumn id="6" xr3:uid="{86A0DC56-F11D-4EEB-8878-BD88EF129DC8}" name="POC:" dataDxfId="246" dataCellStyle="Normal"/>
    <tableColumn id="7" xr3:uid="{213742C2-0344-4B78-B401-3D20B12C14C2}" name="VAH:" dataDxfId="245" dataCellStyle="Normal"/>
    <tableColumn id="8" xr3:uid="{D7613071-7D2D-4295-A78C-43DD9442BEE9}" name="VAL:" dataDxfId="244" dataCellStyle="Normal"/>
    <tableColumn id="9" xr3:uid="{72084D11-68B3-4856-AED3-3A3678B8D439}" name="RF:" dataDxfId="243" dataCellStyle="Normal"/>
    <tableColumn id="10" xr3:uid="{1B860E38-B095-45F8-96A2-B7675D6D461D}" name="TPO Ab:" dataDxfId="242" dataCellStyle="Normal"/>
    <tableColumn id="11" xr3:uid="{479D1E7A-11D4-4276-ADB8-FEDE1BABC3C4}" name="TPO Bl:" dataDxfId="241" dataCellStyle="Normal"/>
    <tableColumn id="12" xr3:uid="{ADE2A3E4-B7C2-472A-83EA-9174C18DA83D}" name="T. TPO:" dataDxfId="240" dataCellStyle="Normal"/>
    <tableColumn id="13" xr3:uid="{F60C8173-5018-4E39-A3C9-1346FA48CC66}" name="VTY:" dataDxfId="239" dataCellStyle="Normal"/>
    <tableColumn id="14" xr3:uid="{0EF97024-07D0-4469-BFA4-2698E98A3DA3}" name="Range:" dataDxfId="238" dataCellStyle="Normal"/>
    <tableColumn id="15" xr3:uid="{B35377ED-43AF-48F0-9E7F-D59B397BFFBE}" name="V.A:" dataDxfId="237" dataCellStyle="Normal"/>
    <tableColumn id="16" xr3:uid="{25F55519-AAE0-405E-8C04-841496BEA17A}" name="Volume:" dataDxfId="236" dataCellStyle="Normal"/>
    <tableColumn id="17" xr3:uid="{10C3C86D-FAED-4727-8C0E-E9DA01E4DD7F}" name="Avg Volume:" dataDxfId="235" dataCellStyle="Normal"/>
    <tableColumn id="18" xr3:uid="{92E594AB-92C9-4677-B651-6DD60AEAC563}" name="TFF:" dataDxfId="234" dataCellStyle="Normal"/>
    <tableColumn id="19" xr3:uid="{B94E2A8B-643B-4AF1-8709-20EE61D903AE}" name="RE:" dataDxfId="233" dataCellStyle="Normal"/>
    <tableColumn id="20" xr3:uid="{AEC43573-F125-4F3D-B296-AAAEB0353AC9}" name="SFC:" dataDxfId="232" dataCellStyle="Normal"/>
    <tableColumn id="21" xr3:uid="{304F5234-B65F-4239-AD7E-02EC156EEF95}" name="SF:" dataDxfId="143" dataCellStyle="Normal"/>
    <tableColumn id="22" xr3:uid="{F674270F-3F74-4DF4-862C-2DC473262565}" name="Quadrant 1:" dataDxfId="231" dataCellStyle="Normal"/>
    <tableColumn id="23" xr3:uid="{242605F1-173B-4A7A-B2D8-F97167391C36}" name="Quadrant 2:" dataDxfId="230" dataCellStyle="Normal"/>
    <tableColumn id="24" xr3:uid="{FDBE2C99-B500-43DE-AA08-E6A03BC02AD3}" name="Quadrant 3:" dataDxfId="229" dataCellStyle="Normal"/>
    <tableColumn id="25" xr3:uid="{F1F566F6-CBAA-4815-902D-47893E2F9017}" name="Quadrant 4:" dataDxfId="228" dataCellStyle="Normal"/>
    <tableColumn id="26" xr3:uid="{430C8128-B268-46AC-A80D-ACCE1C044459}" name="QC:" dataDxfId="227" dataCellStyle="Normal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A35EB44-AD8C-4DD4-8EE3-26285DB4B19E}" name="Net_Table1314" displayName="Net_Table1314" ref="AB1:AG520" totalsRowShown="0" headerRowDxfId="136" dataDxfId="135">
  <autoFilter ref="AB1:AG520" xr:uid="{1A35EB44-AD8C-4DD4-8EE3-26285DB4B19E}"/>
  <tableColumns count="6">
    <tableColumn id="1" xr3:uid="{1E6B17EA-612C-4F6A-836C-C2587420174D}" name="Net Dir" dataDxfId="134">
      <calculatedColumnFormula array="1">SUM(IF(B2:I2&gt;B3:I3,1,-1))</calculatedColumnFormula>
    </tableColumn>
    <tableColumn id="2" xr3:uid="{899D6601-827D-49EC-A738-CDE7073AF1E4}" name="Net Act" dataDxfId="133">
      <calculatedColumnFormula array="1">SUM(IF(J2:S2&gt;J3:S3,1,-1))</calculatedColumnFormula>
    </tableColumn>
    <tableColumn id="3" xr3:uid="{02D32EAC-D9D2-4AD6-B8B3-37FA14ACCC51}" name="Net" dataDxfId="132">
      <calculatedColumnFormula>SUM(AB2:AC2)</calculatedColumnFormula>
    </tableColumn>
    <tableColumn id="4" xr3:uid="{0D09F22C-3998-4502-9138-FE9388E059A7}" name="3D Net Dir" dataDxfId="131">
      <calculatedColumnFormula>SUM(AB2:AB4)</calculatedColumnFormula>
    </tableColumn>
    <tableColumn id="5" xr3:uid="{3B47715F-EF1A-44B1-B568-9D7C84BD401E}" name="3D Net Act" dataDxfId="130">
      <calculatedColumnFormula>SUM(AC2:AC4)</calculatedColumnFormula>
    </tableColumn>
    <tableColumn id="6" xr3:uid="{44FC61AC-1556-4201-A654-7E8FECD35801}" name="3D Net" dataDxfId="129">
      <calculatedColumnFormula>SUM(AD2:AD4)</calculatedColumnFormula>
    </tableColumn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8C4BB338-7B72-494D-8EA6-96C6764AF906}" name="Custom1819" displayName="Custom1819" ref="AI1:AS520" totalsRowShown="0" headerRowDxfId="55" dataDxfId="54">
  <autoFilter ref="AI1:AS520" xr:uid="{8C4BB338-7B72-494D-8EA6-96C6764AF906}"/>
  <tableColumns count="11">
    <tableColumn id="1" xr3:uid="{2A97ECF1-B80A-4A94-A057-0B0664317245}" name="Att Dir V.A" dataDxfId="53">
      <calculatedColumnFormula>IF(AND(H2&gt;=G3,G2&gt;=G3),"Higher",
IF(AND(H2&lt;=H3,G2&lt;=H3),"Lower",
IF(AND(G2&gt;=G3,H2&lt;=G3,H2&gt;H3),"OL Higher",
IF(AND(H2&lt;=H3,G2&gt;=H3,G2&lt;G3),"OL Lower",
IF(AND(G2&lt;=G3,H2&gt;=H3),"Inside",
IF(AND(G2&gt;=G3,H2&lt;=H3),"Outside","Undefined"))))))</calculatedColumnFormula>
    </tableColumn>
    <tableColumn id="2" xr3:uid="{2728CC75-BF6C-46C0-B44F-6CBB4C15D9B7}" name="Att Dir POC" dataDxfId="52">
      <calculatedColumnFormula>IF(F2 &gt;= ((C2 - D2) * 10%) + B2, "Up", IF(F2 &lt;= (B2 - (C2 - D2) * 10%), "Down", "Neutral"))</calculatedColumnFormula>
    </tableColumn>
    <tableColumn id="3" xr3:uid="{C70892DF-BF4F-4428-9C94-AD3FDEEC5220}" name="POC Movement" dataDxfId="51">
      <calculatedColumnFormula>IF(F2 &gt; F3, "POC Up", IF(F2 &lt; F3, "POC Down", "POC Unchanged"))</calculatedColumnFormula>
    </tableColumn>
    <tableColumn id="7" xr3:uid="{4CBEDDDE-11C2-4091-8B47-6A2472A9E6F7}" name="POC to Pev. VALUE" dataDxfId="50">
      <calculatedColumnFormula>IF(F2 &lt; H3, "Bel. Val",
IF(F2 &gt; G3, "Ab. Val",
"In. Val"))</calculatedColumnFormula>
    </tableColumn>
    <tableColumn id="4" xr3:uid="{43817778-41FA-4B6B-9DEB-B12D9181ACD1}" name="Range Expansion" dataDxfId="49">
      <calculatedColumnFormula>IF(AND(D2 &lt; D3, C2 &gt; C3), "Both Sides Expand",
IF(D2 &lt; D3, "Lower Break",
IF(C2 &gt; C3, "Upper Break", "Inside Day")))</calculatedColumnFormula>
    </tableColumn>
    <tableColumn id="5" xr3:uid="{46707721-D790-4FE6-A875-F5B7C8C4E471}" name="Close-V.A" dataDxfId="48">
      <calculatedColumnFormula>IF(AND(E2 &lt; H2, E2 &lt; G2), "Bl. Val",
IF(AND(E2 &gt; G2, E2 &gt; H2), "Ab. Val",
"In Val"))</calculatedColumnFormula>
    </tableColumn>
    <tableColumn id="6" xr3:uid="{0266DA64-4456-441F-B5DB-6BD7323493C1}" name="Open Gap" dataDxfId="47">
      <calculatedColumnFormula>IF(AND(B2 &gt; G3, E2 &lt; G3), "Gap Up - Failed",
IF(AND(B2 &gt; G3, E2 &gt; B2), "Gap Up - Follow Through",
IF(AND(B2 &gt; G3, E2 &lt; B2), "Gap Up - Faded",
IF(AND(B2 &lt; H3, E2 &gt; H3), "Gap Down - Failed",
IF(AND(B2 &lt; H3, E2 &lt; B2), "Gap Down - Follow Through",
IF(AND(B2 &lt; H3, E2 &gt; B2), "Gap Down - Rejected",
"No Gap"))))))</calculatedColumnFormula>
    </tableColumn>
    <tableColumn id="8" xr3:uid="{95C2EC37-824B-4FD5-A0A6-1844EDA43052}" name="TPO Imbalance" dataDxfId="46">
      <calculatedColumnFormula>IF(J2 &gt; K2, "Top-Weighted",
IF(K2 &gt; J2, "Bottom-Weighted",
"Balanced"))</calculatedColumnFormula>
    </tableColumn>
    <tableColumn id="9" xr3:uid="{589A5181-5192-4DE1-BE29-21F34D484D8B}" name="Quad Imbalance" dataDxfId="45">
      <calculatedColumnFormula>IF(COUNTIF(V2:Y2, MAX(V2, W2, X2, Y2)) &gt; 1, "Tie",
IF(V2 &gt; MAX(W2, X2, Y2), "Skewed High",
IF(W2 &gt; MAX(V2, X2, Y2), "Skewed Mid-High",
IF(X2 &gt; MAX(V2, W2, Y2), "Skewed Mid-Low",
IF(Y2 &gt; MAX(V2, W2, X2), "Skewed Low", "Evenly Distributed")))))</calculatedColumnFormula>
    </tableColumn>
    <tableColumn id="10" xr3:uid="{5B95B4FE-060B-4AA4-A7F7-A333344C995F}" name=" Dir QC" dataDxfId="44">
      <calculatedColumnFormula>IF(Z2 &lt; Z3, "Closed Lower Quadrant",
IF(Z2 &gt; Z3, "Closed Higher Quadrant",
"Same"))</calculatedColumnFormula>
    </tableColumn>
    <tableColumn id="11" xr3:uid="{FB651E37-07F8-4894-A4A5-A58C1BF21978}" name="QC Magnitude" dataDxfId="43">
      <calculatedColumnFormula>_xlfn.NUMBERVALUE(SUBSTITUTE(Z2,"Q","")) - _xlfn.NUMBERVALUE(SUBSTITUTE(Z3,"Q",""))</calculatedColumnFormula>
    </tableColumn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1295452-E7ED-41A1-8C0F-230E200FEDEF}" name="Table4" displayName="Table4" ref="A1:Z520" totalsRowShown="0" headerRowDxfId="145" dataDxfId="144" headerRowCellStyle="Normal" dataCellStyle="Normal">
  <autoFilter ref="A1:Z520" xr:uid="{51295452-E7ED-41A1-8C0F-230E200FEDEF}"/>
  <tableColumns count="26">
    <tableColumn id="1" xr3:uid="{5C8A409F-6033-4A98-BFDD-799AD0B8AF42}" name="Date:" dataDxfId="170" dataCellStyle="Normal"/>
    <tableColumn id="2" xr3:uid="{151CD9F7-3C2C-4D29-80D0-4AEEF7AF6E5F}" name="Open:" dataDxfId="169" dataCellStyle="Normal"/>
    <tableColumn id="3" xr3:uid="{BE866A2E-8C2F-45CA-B634-C87488953A55}" name="High:" dataDxfId="168" dataCellStyle="Normal"/>
    <tableColumn id="4" xr3:uid="{3B520A8A-305D-4E52-B69E-189FC96D97B1}" name="Low:" dataDxfId="167" dataCellStyle="Normal"/>
    <tableColumn id="5" xr3:uid="{990015AE-4146-464B-973A-303890D0B58D}" name="Close:" dataDxfId="166" dataCellStyle="Normal"/>
    <tableColumn id="6" xr3:uid="{B5D8BDF7-0A0A-45EC-8002-E87907A85400}" name="POC:" dataDxfId="165" dataCellStyle="Normal"/>
    <tableColumn id="7" xr3:uid="{8FA0E0CF-3272-44BC-8641-0A04F4D2DCDB}" name="VAH:" dataDxfId="164" dataCellStyle="Normal"/>
    <tableColumn id="8" xr3:uid="{5F275C4B-D9D8-4E80-AAA1-47F659D0840E}" name="VAL:" dataDxfId="163" dataCellStyle="Normal"/>
    <tableColumn id="9" xr3:uid="{8FA39943-9879-41E7-AC69-4E79000CD2C5}" name="RF:" dataDxfId="162" dataCellStyle="Normal"/>
    <tableColumn id="10" xr3:uid="{769AA242-DB1D-49B0-9FD7-D314F0CD209A}" name="TPO Ab:" dataDxfId="161" dataCellStyle="Normal"/>
    <tableColumn id="11" xr3:uid="{66074D8F-3DA5-4F2D-A1B2-B031FCB46257}" name="TPO Bl:" dataDxfId="160" dataCellStyle="Normal"/>
    <tableColumn id="12" xr3:uid="{E8DA240C-2144-4A66-8F54-D7F682C3BF6A}" name="T. TPO:" dataDxfId="159" dataCellStyle="Normal"/>
    <tableColumn id="13" xr3:uid="{3B89FD6E-97FC-4E5D-882F-444D3072113F}" name="VTY:" dataDxfId="158" dataCellStyle="Normal"/>
    <tableColumn id="14" xr3:uid="{6B18A369-7893-4931-B109-4138EF3CC96D}" name="Range:" dataDxfId="157" dataCellStyle="Normal"/>
    <tableColumn id="15" xr3:uid="{C7636E2A-4760-443F-B59D-5D9DFC80316E}" name="V.A:" dataDxfId="156" dataCellStyle="Normal"/>
    <tableColumn id="16" xr3:uid="{7F24F315-49AD-4FFB-9923-C6D60EA9099E}" name="Volume:" dataDxfId="155" dataCellStyle="Normal"/>
    <tableColumn id="17" xr3:uid="{560F0C1F-8763-4D31-A127-0AA891EC64A0}" name="Avg Volume:" dataDxfId="154" dataCellStyle="Normal"/>
    <tableColumn id="18" xr3:uid="{DB87D954-10CF-4744-9991-CE6E4770D525}" name="TFF:" dataDxfId="153" dataCellStyle="Normal"/>
    <tableColumn id="19" xr3:uid="{5DBA09C7-C53E-4B70-B053-C4FAB1692602}" name="RE:" dataDxfId="152" dataCellStyle="Normal"/>
    <tableColumn id="20" xr3:uid="{30E710C8-6BF9-4823-BDD9-BDFBF4B1DA5E}" name="SFC:" dataDxfId="151" dataCellStyle="Normal"/>
    <tableColumn id="21" xr3:uid="{7BC4C19D-FE20-46AF-A0E0-2236E97F2E3F}" name="SF:" dataDxfId="140" dataCellStyle="Normal"/>
    <tableColumn id="22" xr3:uid="{C8B4FF01-2C7A-4E32-AD92-4317F789AE69}" name="Quadrant 1:" dataDxfId="150" dataCellStyle="Normal"/>
    <tableColumn id="23" xr3:uid="{4803E1C7-ABA6-4DEE-9271-55893E340669}" name="Quadrant 2:" dataDxfId="149" dataCellStyle="Normal"/>
    <tableColumn id="24" xr3:uid="{23F4968F-B34A-49C6-8DAD-AE47EC8685C8}" name="Quadrant 3:" dataDxfId="148" dataCellStyle="Normal"/>
    <tableColumn id="25" xr3:uid="{B99212F4-5587-4560-88C5-E5CC548B3CB5}" name="Quadrant 4:" dataDxfId="147" dataCellStyle="Normal"/>
    <tableColumn id="26" xr3:uid="{9FB42A52-6CDB-4438-8C62-8AA626DEC569}" name="QC:" dataDxfId="146" dataCellStyle="Normal"/>
  </tableColumns>
  <tableStyleInfo name="TableStyleMedium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04B9A59-85AF-44A7-B955-7B79B253E7EB}" name="Net_Table131415" displayName="Net_Table131415" ref="AB1:AG520" totalsRowShown="0" headerRowDxfId="128" dataDxfId="127">
  <autoFilter ref="AB1:AG520" xr:uid="{F04B9A59-85AF-44A7-B955-7B79B253E7EB}"/>
  <tableColumns count="6">
    <tableColumn id="1" xr3:uid="{5A0280A3-2257-4C27-8463-36680C823A50}" name="Net Dir" dataDxfId="126">
      <calculatedColumnFormula array="1">SUM(IF(B2:I2&gt;B3:I3,1,-1))</calculatedColumnFormula>
    </tableColumn>
    <tableColumn id="2" xr3:uid="{73AA234D-7172-42F3-8674-717C04BDB0DA}" name="Net Act" dataDxfId="125">
      <calculatedColumnFormula array="1">SUM(IF(J2:S2&gt;J3:S3,1,-1))</calculatedColumnFormula>
    </tableColumn>
    <tableColumn id="3" xr3:uid="{0976B0D1-7BDB-4CD3-975E-DC1AF8F63B98}" name="Net" dataDxfId="124">
      <calculatedColumnFormula>SUM(AB2:AC2)</calculatedColumnFormula>
    </tableColumn>
    <tableColumn id="4" xr3:uid="{FCE3B26E-47ED-4531-ABFD-BB2009D23426}" name="3D Net Dir" dataDxfId="123">
      <calculatedColumnFormula>SUM(AB2:AB4)</calculatedColumnFormula>
    </tableColumn>
    <tableColumn id="5" xr3:uid="{DEB8FB65-9655-4C6E-816E-416BCD78BE5F}" name="3D Net Act" dataDxfId="122">
      <calculatedColumnFormula>SUM(AC2:AC4)</calculatedColumnFormula>
    </tableColumn>
    <tableColumn id="6" xr3:uid="{E0AFA982-5CE2-4F8F-B1E1-F18A13F67607}" name="3D Net" dataDxfId="121">
      <calculatedColumnFormula>SUM(AD2:AD4)</calculatedColumnFormula>
    </tableColumn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B79A0F66-76E5-408B-8D1D-72CC15A0416F}" name="Custom181920" displayName="Custom181920" ref="AI1:AS520" totalsRowShown="0" headerRowDxfId="42" dataDxfId="41">
  <autoFilter ref="AI1:AS520" xr:uid="{B79A0F66-76E5-408B-8D1D-72CC15A0416F}"/>
  <tableColumns count="11">
    <tableColumn id="1" xr3:uid="{0488587D-124E-446B-975E-BC1C4202F607}" name="Att Dir V.A" dataDxfId="40">
      <calculatedColumnFormula>IF(AND(H2&gt;=G3,G2&gt;=G3),"Higher",
IF(AND(H2&lt;=H3,G2&lt;=H3),"Lower",
IF(AND(G2&gt;=G3,H2&lt;=G3,H2&gt;H3),"OL Higher",
IF(AND(H2&lt;=H3,G2&gt;=H3,G2&lt;G3),"OL Lower",
IF(AND(G2&lt;=G3,H2&gt;=H3),"Inside",
IF(AND(G2&gt;=G3,H2&lt;=H3),"Outside","Undefined"))))))</calculatedColumnFormula>
    </tableColumn>
    <tableColumn id="2" xr3:uid="{81577798-C306-4F81-8788-9255FF274E0F}" name="Att Dir POC" dataDxfId="39">
      <calculatedColumnFormula>IF(F2 &gt;= ((C2 - D2) * 10%) + B2, "Up", IF(F2 &lt;= (B2 - (C2 - D2) * 10%), "Down", "Neutral"))</calculatedColumnFormula>
    </tableColumn>
    <tableColumn id="3" xr3:uid="{3DAC6EF2-640A-45EF-B871-155B8D8FE7ED}" name="POC Movement" dataDxfId="38">
      <calculatedColumnFormula>IF(F2 &gt; F3, "POC Up", IF(F2 &lt; F3, "POC Down", "POC Unchanged"))</calculatedColumnFormula>
    </tableColumn>
    <tableColumn id="7" xr3:uid="{83B1E7AB-A5F9-4B33-9D2A-938B102F3915}" name="POC to Pev. VALUE" dataDxfId="37">
      <calculatedColumnFormula>IF(F2 &lt; H3, "Bel. Val",
IF(F2 &gt; G3, "Ab. Val",
"In. Val"))</calculatedColumnFormula>
    </tableColumn>
    <tableColumn id="4" xr3:uid="{E0BC5BE6-D5EE-4507-82BF-CF1AC6FF8FF6}" name="Range Expansion" dataDxfId="36">
      <calculatedColumnFormula>IF(AND(D2 &lt; D3, C2 &gt; C3), "Both Sides Expand",
IF(D2 &lt; D3, "Lower Break",
IF(C2 &gt; C3, "Upper Break", "Inside Day")))</calculatedColumnFormula>
    </tableColumn>
    <tableColumn id="5" xr3:uid="{D46A697C-9BBB-46A8-84C2-92D93395C199}" name="Close-V.A" dataDxfId="35">
      <calculatedColumnFormula>IF(AND(E2 &lt; H2, E2 &lt; G2), "Bl. Val",
IF(AND(E2 &gt; G2, E2 &gt; H2), "Ab. Val",
"In Val"))</calculatedColumnFormula>
    </tableColumn>
    <tableColumn id="6" xr3:uid="{60720675-2D20-43E9-B928-A1F7A2F0D915}" name="Open Gap" dataDxfId="34">
      <calculatedColumnFormula>IF(AND(B2 &gt; G3, E2 &lt; G3), "Gap Up - Failed",
IF(AND(B2 &gt; G3, E2 &gt; B2), "Gap Up - Follow Through",
IF(AND(B2 &gt; G3, E2 &lt; B2), "Gap Up - Faded",
IF(AND(B2 &lt; H3, E2 &gt; H3), "Gap Down - Failed",
IF(AND(B2 &lt; H3, E2 &lt; B2), "Gap Down - Follow Through",
IF(AND(B2 &lt; H3, E2 &gt; B2), "Gap Down - Rejected",
"No Gap"))))))</calculatedColumnFormula>
    </tableColumn>
    <tableColumn id="8" xr3:uid="{BC66E68F-6058-4F06-9FD2-D20634338124}" name="TPO Imbalance" dataDxfId="33">
      <calculatedColumnFormula>IF(J2 &gt; K2, "Top-Weighted",
IF(K2 &gt; J2, "Bottom-Weighted",
"Balanced"))</calculatedColumnFormula>
    </tableColumn>
    <tableColumn id="9" xr3:uid="{F4406714-E99A-41F4-96D1-1626BCB0EDAD}" name="Quad Imbalance" dataDxfId="32">
      <calculatedColumnFormula>IF(COUNTIF(V2:Y2, MAX(V2, W2, X2, Y2)) &gt; 1, "Tie",
IF(V2 &gt; MAX(W2, X2, Y2), "Skewed High",
IF(W2 &gt; MAX(V2, X2, Y2), "Skewed Mid-High",
IF(X2 &gt; MAX(V2, W2, Y2), "Skewed Mid-Low",
IF(Y2 &gt; MAX(V2, W2, X2), "Skewed Low", "Evenly Distributed")))))</calculatedColumnFormula>
    </tableColumn>
    <tableColumn id="10" xr3:uid="{4D77DC29-6CD2-481D-A2A2-903C7631BDF1}" name=" Dir QC" dataDxfId="31">
      <calculatedColumnFormula>IF(Z2 &lt; Z3, "Closed Lower Quadrant",
IF(Z2 &gt; Z3, "Closed Higher Quadrant",
"Same"))</calculatedColumnFormula>
    </tableColumn>
    <tableColumn id="11" xr3:uid="{55B30F44-17EE-4FB6-90AA-59B70E884F2D}" name="QC Magnitude" dataDxfId="30">
      <calculatedColumnFormula>_xlfn.NUMBERVALUE(SUBSTITUTE(Z2,"Q","")) - _xlfn.NUMBERVALUE(SUBSTITUTE(Z3,"Q",""))</calculatedColumnFormula>
    </tableColumn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33BE039-411B-49DE-8EE3-481609011D94}" name="Table5" displayName="Table5" ref="A1:Z520" totalsRowShown="0" headerRowDxfId="172" dataDxfId="171" headerRowCellStyle="Normal" dataCellStyle="Normal">
  <autoFilter ref="A1:Z520" xr:uid="{733BE039-411B-49DE-8EE3-481609011D94}"/>
  <tableColumns count="26">
    <tableColumn id="1" xr3:uid="{0E5F71AD-16A0-44F5-A720-F3DC5DDFE11F}" name="Date:" dataDxfId="197" dataCellStyle="Normal"/>
    <tableColumn id="2" xr3:uid="{4CF2F5C5-4168-4A14-9A19-0104AE177CC2}" name="Open:" dataDxfId="196" dataCellStyle="Normal"/>
    <tableColumn id="3" xr3:uid="{0B196B1D-AF7F-4BEC-9E5D-64B4418014C6}" name="High:" dataDxfId="195" dataCellStyle="Normal"/>
    <tableColumn id="4" xr3:uid="{B8275D18-E4E4-425C-A684-F5A17A365651}" name="Low:" dataDxfId="194" dataCellStyle="Normal"/>
    <tableColumn id="5" xr3:uid="{A9539384-CC40-4F6C-A10F-2328F438A6BD}" name="Close:" dataDxfId="193" dataCellStyle="Normal"/>
    <tableColumn id="6" xr3:uid="{5A92CC13-2C1C-4AEC-9835-F1F6EB59A777}" name="POC:" dataDxfId="192" dataCellStyle="Normal"/>
    <tableColumn id="7" xr3:uid="{F9AE1930-A90A-4806-81AC-AB740CF56D6B}" name="VAH:" dataDxfId="191" dataCellStyle="Normal"/>
    <tableColumn id="8" xr3:uid="{7728ACBC-5DDB-45DD-842B-48B73C09F783}" name="VAL:" dataDxfId="190" dataCellStyle="Normal"/>
    <tableColumn id="9" xr3:uid="{7E7F9A8C-B200-4C58-BF3D-C94B46083D09}" name="RF:" dataDxfId="189" dataCellStyle="Normal"/>
    <tableColumn id="10" xr3:uid="{3075245E-69C9-41BF-9B9D-7BA28FABC1EA}" name="TPO Ab:" dataDxfId="188" dataCellStyle="Normal"/>
    <tableColumn id="11" xr3:uid="{90915C33-BC07-42B3-8C66-AB94555157D8}" name="TPO Bl:" dataDxfId="187" dataCellStyle="Normal"/>
    <tableColumn id="12" xr3:uid="{61630BD7-8F65-4730-81B5-2ACDC4CC35F1}" name="T. TPO:" dataDxfId="186" dataCellStyle="Normal"/>
    <tableColumn id="13" xr3:uid="{949E0C95-863A-46B4-A210-B4521FD27CC7}" name="VTY:" dataDxfId="185" dataCellStyle="Normal"/>
    <tableColumn id="14" xr3:uid="{DDABF3E9-9237-4655-AD41-10DB09DD6AEB}" name="Range:" dataDxfId="184" dataCellStyle="Normal"/>
    <tableColumn id="15" xr3:uid="{E6A53939-39BC-4C88-AEFE-CB87E693F661}" name="V.A:" dataDxfId="183" dataCellStyle="Normal"/>
    <tableColumn id="16" xr3:uid="{E3C426E9-6864-4A33-8945-7CEFBBFC1485}" name="Volume:" dataDxfId="182" dataCellStyle="Normal"/>
    <tableColumn id="17" xr3:uid="{B5B5B364-3DC1-49D0-A7D9-B77D2E6620B0}" name="Avg Volume:" dataDxfId="181" dataCellStyle="Normal"/>
    <tableColumn id="18" xr3:uid="{DF0797BC-C05A-4569-BEE7-E622F4684C82}" name="TFF:" dataDxfId="180" dataCellStyle="Normal"/>
    <tableColumn id="19" xr3:uid="{65486E34-3549-4E6E-9F62-FA2E0163CBF1}" name="RE:" dataDxfId="179" dataCellStyle="Normal"/>
    <tableColumn id="20" xr3:uid="{212B1BBC-CE43-4C31-9D3C-D2DDDEE1289B}" name="SFC:" dataDxfId="178" dataCellStyle="Normal"/>
    <tableColumn id="21" xr3:uid="{979E317B-1A5D-44DD-8AF0-46FBD68B6CD6}" name="SF:" dataDxfId="141" dataCellStyle="Normal"/>
    <tableColumn id="22" xr3:uid="{6ABC8443-F9AF-4F33-9941-11C11F995220}" name="Quadrant 1:" dataDxfId="177" dataCellStyle="Normal"/>
    <tableColumn id="23" xr3:uid="{1BBDFEA2-E766-4127-A5C9-A8DDBA1246E1}" name="Quadrant 2:" dataDxfId="176" dataCellStyle="Normal"/>
    <tableColumn id="24" xr3:uid="{6191E44B-E4FD-4E47-91C0-CEE824FEB65C}" name="Quadrant 3:" dataDxfId="175" dataCellStyle="Normal"/>
    <tableColumn id="25" xr3:uid="{72168A9E-B765-48A8-A649-A63B83022592}" name="Quadrant 4:" dataDxfId="174" dataCellStyle="Normal"/>
    <tableColumn id="26" xr3:uid="{AB35D172-393E-446A-A629-0AEA88AB9D8B}" name="QC:" dataDxfId="173" dataCellStyle="Normal"/>
  </tableColumns>
  <tableStyleInfo name="TableStyleLight2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BB8A4575-A6A4-48F8-8EEC-BD4D337E2EE8}" name="Net_Table13141516" displayName="Net_Table13141516" ref="AB1:AG520" totalsRowShown="0" headerRowDxfId="120" dataDxfId="119">
  <autoFilter ref="AB1:AG520" xr:uid="{BB8A4575-A6A4-48F8-8EEC-BD4D337E2EE8}"/>
  <tableColumns count="6">
    <tableColumn id="1" xr3:uid="{6B6B5E7B-B5C9-4E9E-9F50-BD470C433BB5}" name="Net Dir" dataDxfId="118">
      <calculatedColumnFormula array="1">SUM(IF(B2:I2&gt;B3:I3,1,-1))</calculatedColumnFormula>
    </tableColumn>
    <tableColumn id="2" xr3:uid="{AD0A4DDB-603A-4E9E-8ACE-2EC73DC190D2}" name="Net Act" dataDxfId="117">
      <calculatedColumnFormula array="1">SUM(IF(J2:S2&gt;J3:S3,1,-1))</calculatedColumnFormula>
    </tableColumn>
    <tableColumn id="3" xr3:uid="{97A95466-F20B-4F15-919C-140AB2879A93}" name="Net" dataDxfId="116">
      <calculatedColumnFormula>SUM(AB2:AC2)</calculatedColumnFormula>
    </tableColumn>
    <tableColumn id="4" xr3:uid="{36BC3C2F-123A-4EE7-B0C0-37F94421BF2B}" name="3D Net Dir" dataDxfId="115">
      <calculatedColumnFormula>SUM(AB2:AB4)</calculatedColumnFormula>
    </tableColumn>
    <tableColumn id="5" xr3:uid="{8252785E-2B83-4AE6-94E4-3D15CC49E950}" name="3D Net Act" dataDxfId="114">
      <calculatedColumnFormula>SUM(AC2:AC4)</calculatedColumnFormula>
    </tableColumn>
    <tableColumn id="6" xr3:uid="{6B3EC567-20BC-4088-AA67-D920B948613B}" name="3D Net" dataDxfId="113">
      <calculatedColumnFormula>SUM(AD2:AD4)</calculatedColumnFormula>
    </tableColumn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AB00B194-D0C4-4043-A8EC-0557BA34E7D4}" name="Custom18192021" displayName="Custom18192021" ref="AI1:AS520" totalsRowShown="0" headerRowDxfId="29" dataDxfId="28">
  <autoFilter ref="AI1:AS520" xr:uid="{AB00B194-D0C4-4043-A8EC-0557BA34E7D4}"/>
  <tableColumns count="11">
    <tableColumn id="1" xr3:uid="{EC6B7442-9A4E-4A77-90A0-3B3F23D4C47B}" name="Att Dir V.A" dataDxfId="27">
      <calculatedColumnFormula>IF(AND(H2&gt;=G3,G2&gt;=G3),"Higher",
IF(AND(H2&lt;=H3,G2&lt;=H3),"Lower",
IF(AND(G2&gt;=G3,H2&lt;=G3,H2&gt;H3),"OL Higher",
IF(AND(H2&lt;=H3,G2&gt;=H3,G2&lt;G3),"OL Lower",
IF(AND(G2&lt;=G3,H2&gt;=H3),"Inside",
IF(AND(G2&gt;=G3,H2&lt;=H3),"Outside","Undefined"))))))</calculatedColumnFormula>
    </tableColumn>
    <tableColumn id="2" xr3:uid="{8CADE84B-D6EF-4A98-96A1-799913E91981}" name="Att Dir POC" dataDxfId="26">
      <calculatedColumnFormula>IF(F2 &gt;= ((C2 - D2) * 10%) + B2, "Up", IF(F2 &lt;= (B2 - (C2 - D2) * 10%), "Down", "Neutral"))</calculatedColumnFormula>
    </tableColumn>
    <tableColumn id="3" xr3:uid="{7671B056-8BC1-4526-9AAA-26BF1F2444ED}" name="POC Movement" dataDxfId="25">
      <calculatedColumnFormula>IF(F2 &gt; F3, "POC Up", IF(F2 &lt; F3, "POC Down", "POC Unchanged"))</calculatedColumnFormula>
    </tableColumn>
    <tableColumn id="7" xr3:uid="{E9A8D8CD-F247-47C7-9420-A7F097B9D6CC}" name="POC to Pev. VALUE" dataDxfId="24">
      <calculatedColumnFormula>IF(F2 &lt; H3, "Bel. Val",
IF(F2 &gt; G3, "Ab. Val",
"In. Val"))</calculatedColumnFormula>
    </tableColumn>
    <tableColumn id="4" xr3:uid="{5C7DB237-C797-4750-9111-19024806D402}" name="Range Expansion" dataDxfId="23">
      <calculatedColumnFormula>IF(AND(D2 &lt; D3, C2 &gt; C3), "Both Sides Expand",
IF(D2 &lt; D3, "Lower Break",
IF(C2 &gt; C3, "Upper Break", "Inside Day")))</calculatedColumnFormula>
    </tableColumn>
    <tableColumn id="5" xr3:uid="{28AD442F-2563-4BC4-B659-A87E2C8F6386}" name="Close-V.A" dataDxfId="22">
      <calculatedColumnFormula>IF(AND(E2 &lt; H2, E2 &lt; G2), "Bl. Val",
IF(AND(E2 &gt; G2, E2 &gt; H2), "Ab. Val",
"In Val"))</calculatedColumnFormula>
    </tableColumn>
    <tableColumn id="6" xr3:uid="{0435536E-DB8D-43A4-B3B6-F7BDABC290F9}" name="Open Gap" dataDxfId="21">
      <calculatedColumnFormula>IF(AND(B2 &gt; G3, E2 &lt; G3), "Gap Up - Failed",
IF(AND(B2 &gt; G3, E2 &gt; B2), "Gap Up - Follow Through",
IF(AND(B2 &gt; G3, E2 &lt; B2), "Gap Up - Faded",
IF(AND(B2 &lt; H3, E2 &gt; H3), "Gap Down - Failed",
IF(AND(B2 &lt; H3, E2 &lt; B2), "Gap Down - Follow Through",
IF(AND(B2 &lt; H3, E2 &gt; B2), "Gap Down - Rejected",
"No Gap"))))))</calculatedColumnFormula>
    </tableColumn>
    <tableColumn id="8" xr3:uid="{A0332C46-107A-4FEB-8B29-AFF3D23BF92C}" name="TPO Imbalance" dataDxfId="20">
      <calculatedColumnFormula>IF(J2 &gt; K2, "Top-Weighted",
IF(K2 &gt; J2, "Bottom-Weighted",
"Balanced"))</calculatedColumnFormula>
    </tableColumn>
    <tableColumn id="9" xr3:uid="{34E53A46-1803-4A67-9E93-77C6E98B7F8B}" name="Quad Imbalance" dataDxfId="19">
      <calculatedColumnFormula>IF(COUNTIF(V2:Y2, MAX(V2, W2, X2, Y2)) &gt; 1, "Tie",
IF(V2 &gt; MAX(W2, X2, Y2), "Skewed High",
IF(W2 &gt; MAX(V2, X2, Y2), "Skewed Mid-High",
IF(X2 &gt; MAX(V2, W2, Y2), "Skewed Mid-Low",
IF(Y2 &gt; MAX(V2, W2, X2), "Skewed Low", "Evenly Distributed")))))</calculatedColumnFormula>
    </tableColumn>
    <tableColumn id="10" xr3:uid="{2A66F143-A6AA-42BC-A70E-87BB562535A1}" name=" Dir QC" dataDxfId="18">
      <calculatedColumnFormula>IF(Z2 &lt; Z3, "Closed Lower Quadrant",
IF(Z2 &gt; Z3, "Closed Higher Quadrant",
"Same"))</calculatedColumnFormula>
    </tableColumn>
    <tableColumn id="11" xr3:uid="{ED33F4BE-322D-47DB-A60E-8BF0DC61DC71}" name="QC Magnitude" dataDxfId="17">
      <calculatedColumnFormula>_xlfn.NUMBERVALUE(SUBSTITUTE(Z2,"Q","")) - _xlfn.NUMBERVALUE(SUBSTITUTE(Z3,"Q",""))</calculatedColumnFormula>
    </tableColumn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90877C2-794F-4EDE-AC89-87A8BDF222B8}" name="Table6" displayName="Table6" ref="A1:Z520" totalsRowShown="0" headerRowDxfId="199" dataDxfId="198" headerRowCellStyle="Normal" dataCellStyle="Normal">
  <autoFilter ref="A1:Z520" xr:uid="{590877C2-794F-4EDE-AC89-87A8BDF222B8}"/>
  <tableColumns count="26">
    <tableColumn id="1" xr3:uid="{8CFE40D7-0003-4859-961F-B85F05EEC834}" name="Date:" dataDxfId="224" dataCellStyle="Normal"/>
    <tableColumn id="2" xr3:uid="{3CDE76C7-ED80-4EA3-8382-88CFBB717D28}" name="Open:" dataDxfId="223" dataCellStyle="Normal"/>
    <tableColumn id="3" xr3:uid="{F2B4DF3D-E209-41D1-BB98-D0F328B7747C}" name="High:" dataDxfId="222" dataCellStyle="Normal"/>
    <tableColumn id="4" xr3:uid="{B4D38D6A-CC86-4FAF-BC25-CB3445D9D9D5}" name="Low:" dataDxfId="221" dataCellStyle="Normal"/>
    <tableColumn id="5" xr3:uid="{6DBF0840-3DEA-4583-BC3B-AFBE33FA6424}" name="Close:" dataDxfId="220" dataCellStyle="Normal"/>
    <tableColumn id="6" xr3:uid="{DC767880-8B00-419F-9159-6C0EF85CED4F}" name="POC:" dataDxfId="219" dataCellStyle="Normal"/>
    <tableColumn id="7" xr3:uid="{42E813E1-1745-4D23-A51E-BC48678FE23A}" name="VAH:" dataDxfId="218" dataCellStyle="Normal"/>
    <tableColumn id="8" xr3:uid="{3A163061-0D5B-4242-A881-1319177E27BD}" name="VAL:" dataDxfId="217" dataCellStyle="Normal"/>
    <tableColumn id="9" xr3:uid="{708A5364-573D-480E-A805-A57CA85B9C8C}" name="RF:" dataDxfId="216" dataCellStyle="Normal"/>
    <tableColumn id="10" xr3:uid="{985BBC7D-836A-44CC-BC9D-466F5CD4710D}" name="TPO Ab:" dataDxfId="215" dataCellStyle="Normal"/>
    <tableColumn id="11" xr3:uid="{7C983056-8847-42F4-924F-CB65E681496B}" name="TPO Bl:" dataDxfId="214" dataCellStyle="Normal"/>
    <tableColumn id="12" xr3:uid="{66035AF4-2BEA-4FB2-9F52-25D51DBEA59D}" name="T. TPO:" dataDxfId="213" dataCellStyle="Normal"/>
    <tableColumn id="13" xr3:uid="{B065F0E4-6760-4961-AD82-A7EA60F8FC5F}" name="VTY:" dataDxfId="212" dataCellStyle="Normal"/>
    <tableColumn id="14" xr3:uid="{CBDC2EDC-6AE0-461E-B03A-921C4F6AC5A5}" name="Range:" dataDxfId="211" dataCellStyle="Normal"/>
    <tableColumn id="15" xr3:uid="{8FA80B3C-1961-46C0-874A-9A23FB31F8F6}" name="V.A:" dataDxfId="210" dataCellStyle="Normal"/>
    <tableColumn id="16" xr3:uid="{4BB7181E-6739-419F-9355-DF9A7ABF8985}" name="Volume:" dataDxfId="209" dataCellStyle="Normal"/>
    <tableColumn id="17" xr3:uid="{EC732160-AE1D-45F8-A56D-65266318C5F5}" name="Avg Volume:" dataDxfId="208" dataCellStyle="Normal"/>
    <tableColumn id="18" xr3:uid="{04F96E5E-D70B-4C60-81C8-1F402800006C}" name="TFF:" dataDxfId="207" dataCellStyle="Normal"/>
    <tableColumn id="19" xr3:uid="{E6660A2B-CA13-4B83-B3F0-350C1E29BCAC}" name="RE:" dataDxfId="206" dataCellStyle="Normal"/>
    <tableColumn id="20" xr3:uid="{2FBE1F9A-19F9-4CC6-82E0-80E6F2EDE945}" name="SFC:" dataDxfId="205" dataCellStyle="Normal"/>
    <tableColumn id="21" xr3:uid="{8209E22D-1CF8-4AF5-AEE5-D06A2E670905}" name="SF:" dataDxfId="142" dataCellStyle="Normal"/>
    <tableColumn id="22" xr3:uid="{DC8ABF8A-47A2-4E02-B719-AC332CE85481}" name="Quadrant 1:" dataDxfId="204" dataCellStyle="Normal"/>
    <tableColumn id="23" xr3:uid="{B0DE339B-8957-49FE-8B41-8C9AA23CF9CC}" name="Quadrant 2:" dataDxfId="203" dataCellStyle="Normal"/>
    <tableColumn id="24" xr3:uid="{0D74E4E0-68E1-4A05-BB0C-C17102656AE5}" name="Quadrant 3:" dataDxfId="202" dataCellStyle="Normal"/>
    <tableColumn id="25" xr3:uid="{66F76109-FCC1-4F43-AB07-320AA06A4C41}" name="Quadrant 4:" dataDxfId="201" dataCellStyle="Normal"/>
    <tableColumn id="26" xr3:uid="{CE0AE933-18C8-45E1-8C25-AFC6E4242255}" name="QC:" dataDxfId="200" dataCellStyle="Normal"/>
  </tableColumns>
  <tableStyleInfo name="TableStyleLight2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9C3C5B9C-1276-4EC0-BC86-BFB217786DD4}" name="Net_Table1314151617" displayName="Net_Table1314151617" ref="AB1:AG520" totalsRowShown="0" headerRowDxfId="112" dataDxfId="111">
  <autoFilter ref="AB1:AG520" xr:uid="{9C3C5B9C-1276-4EC0-BC86-BFB217786DD4}"/>
  <tableColumns count="6">
    <tableColumn id="1" xr3:uid="{7B8C8B2E-F6B8-4B5D-B2D4-4C632458FC2B}" name="Net Dir" dataDxfId="110">
      <calculatedColumnFormula array="1">SUM(IF(B2:I2&gt;B3:I3,1,-1))</calculatedColumnFormula>
    </tableColumn>
    <tableColumn id="2" xr3:uid="{032CF93D-87D2-4E6F-87D4-BD77D673AC2A}" name="Net Act" dataDxfId="109">
      <calculatedColumnFormula array="1">SUM(IF(J2:S2&gt;J3:S3,1,-1))</calculatedColumnFormula>
    </tableColumn>
    <tableColumn id="3" xr3:uid="{8A5F6DD3-F4B4-4E8F-BBE0-7F1919CE2A67}" name="Net" dataDxfId="108">
      <calculatedColumnFormula>SUM(AB2:AC2)</calculatedColumnFormula>
    </tableColumn>
    <tableColumn id="4" xr3:uid="{B68D2686-ECB5-499F-B9DD-AA17BC1D7C61}" name="3D Net Dir" dataDxfId="107">
      <calculatedColumnFormula>SUM(AB2:AB4)</calculatedColumnFormula>
    </tableColumn>
    <tableColumn id="5" xr3:uid="{10868118-5006-4FC0-B75D-E99FE73E722B}" name="3D Net Act" dataDxfId="106">
      <calculatedColumnFormula>SUM(AC2:AC4)</calculatedColumnFormula>
    </tableColumn>
    <tableColumn id="6" xr3:uid="{575A899E-9AA1-423C-A312-47D9F5A006F0}" name="3D Net" dataDxfId="105">
      <calculatedColumnFormula>SUM(AD2:AD4)</calculatedColumnFormula>
    </tableColumn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574179A-A064-414A-B2B3-42E811772CFD}" name="Custom1819202122" displayName="Custom1819202122" ref="AI1:AS520" totalsRowShown="0" headerRowDxfId="16" dataDxfId="15">
  <autoFilter ref="AI1:AS520" xr:uid="{8574179A-A064-414A-B2B3-42E811772CFD}"/>
  <tableColumns count="11">
    <tableColumn id="1" xr3:uid="{706E7CE3-2D74-4137-9453-980B80F95AB8}" name="Att Dir V.A" dataDxfId="14">
      <calculatedColumnFormula>IF(AND(H2&gt;=G3,G2&gt;=G3),"Higher",
IF(AND(H2&lt;=H3,G2&lt;=H3),"Lower",
IF(AND(G2&gt;=G3,H2&lt;=G3,H2&gt;H3),"OL Higher",
IF(AND(H2&lt;=H3,G2&gt;=H3,G2&lt;G3),"OL Lower",
IF(AND(G2&lt;=G3,H2&gt;=H3),"Inside",
IF(AND(G2&gt;=G3,H2&lt;=H3),"Outside","Undefined"))))))</calculatedColumnFormula>
    </tableColumn>
    <tableColumn id="2" xr3:uid="{815178A1-904C-4102-92F2-FC84AE593C4D}" name="Att Dir POC" dataDxfId="13">
      <calculatedColumnFormula>IF(F2 &gt;= ((C2 - D2) * 10%) + B2, "Up", IF(F2 &lt;= (B2 - (C2 - D2) * 10%), "Down", "Neutral"))</calculatedColumnFormula>
    </tableColumn>
    <tableColumn id="3" xr3:uid="{B4F438C9-C3AF-4C6E-A87E-5022A12CA9B0}" name="POC Movement" dataDxfId="12">
      <calculatedColumnFormula>IF(F2 &gt; F3, "POC Up", IF(F2 &lt; F3, "POC Down", "POC Unchanged"))</calculatedColumnFormula>
    </tableColumn>
    <tableColumn id="7" xr3:uid="{4E126C12-BAFE-46A1-869C-4AD3AA6BB3E7}" name="POC to Pev. VALUE" dataDxfId="11">
      <calculatedColumnFormula>IF(F2 &lt; H3, "Bel. Val",
IF(F2 &gt; G3, "Ab. Val",
"In. Val"))</calculatedColumnFormula>
    </tableColumn>
    <tableColumn id="4" xr3:uid="{657FE820-836A-4F25-B793-59863495749F}" name="Range Expansion" dataDxfId="10">
      <calculatedColumnFormula>IF(AND(D2 &lt; D3, C2 &gt; C3), "Both Sides Expand",
IF(D2 &lt; D3, "Lower Break",
IF(C2 &gt; C3, "Upper Break", "Inside Day")))</calculatedColumnFormula>
    </tableColumn>
    <tableColumn id="5" xr3:uid="{D9F9A330-27D6-4872-931E-50F472A2739F}" name="Close-V.A" dataDxfId="9">
      <calculatedColumnFormula>IF(AND(E2 &lt; H2, E2 &lt; G2), "Bl. Val",
IF(AND(E2 &gt; G2, E2 &gt; H2), "Ab. Val",
"In Val"))</calculatedColumnFormula>
    </tableColumn>
    <tableColumn id="6" xr3:uid="{AAECBB6B-C7C5-4B8C-AC4D-5761F7BC95DD}" name="Open Gap" dataDxfId="8">
      <calculatedColumnFormula>IF(AND(B2 &gt; G3, E2 &lt; G3), "Gap Up - Failed",
IF(AND(B2 &gt; G3, E2 &gt; B2), "Gap Up - Follow Through",
IF(AND(B2 &gt; G3, E2 &lt; B2), "Gap Up - Faded",
IF(AND(B2 &lt; H3, E2 &gt; H3), "Gap Down - Failed",
IF(AND(B2 &lt; H3, E2 &lt; B2), "Gap Down - Follow Through",
IF(AND(B2 &lt; H3, E2 &gt; B2), "Gap Down - Rejected",
"No Gap"))))))</calculatedColumnFormula>
    </tableColumn>
    <tableColumn id="8" xr3:uid="{1CCAE5BB-EAB7-4B63-AF47-402FB40B80EB}" name="TPO Imbalance" dataDxfId="7">
      <calculatedColumnFormula>IF(J2 &gt; K2, "Top-Weighted",
IF(K2 &gt; J2, "Bottom-Weighted",
"Balanced"))</calculatedColumnFormula>
    </tableColumn>
    <tableColumn id="9" xr3:uid="{8E710ED6-BBF3-40FF-9D18-E6931D333C7F}" name="Quad Imbalance" dataDxfId="6">
      <calculatedColumnFormula>IF(COUNTIF(V2:Y2, MAX(V2, W2, X2, Y2)) &gt; 1, "Tie",
IF(V2 &gt; MAX(W2, X2, Y2), "Skewed High",
IF(W2 &gt; MAX(V2, X2, Y2), "Skewed Mid-High",
IF(X2 &gt; MAX(V2, W2, Y2), "Skewed Mid-Low",
IF(Y2 &gt; MAX(V2, W2, X2), "Skewed Low", "Evenly Distributed")))))</calculatedColumnFormula>
    </tableColumn>
    <tableColumn id="10" xr3:uid="{3A68BE97-2AD7-422A-8CD7-0A20954B444B}" name=" Dir QC" dataDxfId="5">
      <calculatedColumnFormula>IF(Z2 &lt; Z3, "Closed Lower Quadrant",
IF(Z2 &gt; Z3, "Closed Higher Quadrant",
"Same"))</calculatedColumnFormula>
    </tableColumn>
    <tableColumn id="11" xr3:uid="{3BFD8231-996F-4B0F-98B3-3B472E4EC094}" name="QC Magnitude" dataDxfId="4">
      <calculatedColumnFormula>_xlfn.NUMBERVALUE(SUBSTITUTE(Z2,"Q","")) - _xlfn.NUMBERVALUE(SUBSTITUTE(Z3,"Q",""))</calculatedColumnFormula>
    </tableColumn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4D15858B-F914-4671-8FF2-E41EA46F030A}" name="Table22" displayName="Table22" ref="A1:E261" totalsRowShown="0" headerRowDxfId="0">
  <autoFilter ref="A1:E261" xr:uid="{4D15858B-F914-4671-8FF2-E41EA46F030A}"/>
  <tableColumns count="5">
    <tableColumn id="1" xr3:uid="{FA08D216-EAB1-4592-965C-49964075CE2B}" name="Date" dataDxfId="3"/>
    <tableColumn id="2" xr3:uid="{E30A2B56-E596-42BE-8D82-665E5E56DFCF}" name="4-Day RI" dataDxfId="2"/>
    <tableColumn id="3" xr3:uid="{C7A78592-B0A1-4580-AB77-423E6576751F}" name="4-Day QC"/>
    <tableColumn id="4" xr3:uid="{E71445E0-4FE0-456B-AB70-9743D05EDE0A}" name="8-Day RI" dataDxfId="1"/>
    <tableColumn id="5" xr3:uid="{14FBE90D-EDD2-4AD6-970E-54D9637F768F}" name="8-Day Q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table" Target="../tables/table1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AS520"/>
  <sheetViews>
    <sheetView tabSelected="1" zoomScale="58" zoomScaleNormal="58" workbookViewId="0"/>
  </sheetViews>
  <sheetFormatPr defaultRowHeight="14.5" x14ac:dyDescent="0.35"/>
  <cols>
    <col min="1" max="1" width="11.453125" customWidth="1"/>
    <col min="10" max="10" width="9.54296875" customWidth="1"/>
    <col min="11" max="12" width="8.81640625" customWidth="1"/>
    <col min="16" max="16" width="9.81640625" customWidth="1"/>
    <col min="17" max="17" width="13.26953125" customWidth="1"/>
    <col min="22" max="25" width="12.81640625" customWidth="1"/>
    <col min="28" max="28" width="9.08984375" customWidth="1"/>
    <col min="29" max="29" width="9.26953125" customWidth="1"/>
    <col min="30" max="30" width="6.453125" customWidth="1"/>
    <col min="31" max="31" width="12" customWidth="1"/>
    <col min="32" max="32" width="12.1796875" customWidth="1"/>
    <col min="33" max="33" width="10.26953125" customWidth="1"/>
    <col min="35" max="35" width="14" customWidth="1"/>
    <col min="36" max="36" width="12.90625" customWidth="1"/>
    <col min="37" max="37" width="15.7265625" bestFit="1" customWidth="1"/>
    <col min="38" max="38" width="17.26953125" bestFit="1" customWidth="1"/>
    <col min="39" max="39" width="18.6328125" bestFit="1" customWidth="1"/>
    <col min="40" max="40" width="10.7265625" bestFit="1" customWidth="1"/>
    <col min="41" max="41" width="27.54296875" bestFit="1" customWidth="1"/>
    <col min="42" max="42" width="17.90625" bestFit="1" customWidth="1"/>
    <col min="43" max="43" width="18.453125" bestFit="1" customWidth="1"/>
    <col min="44" max="44" width="23.90625" bestFit="1" customWidth="1"/>
    <col min="45" max="45" width="13.08984375" bestFit="1" customWidth="1"/>
    <col min="47" max="47" width="12" customWidth="1"/>
    <col min="55" max="55" width="13.453125" bestFit="1" customWidth="1"/>
    <col min="56" max="56" width="9.6328125" customWidth="1"/>
    <col min="57" max="57" width="9.08984375" customWidth="1"/>
    <col min="58" max="58" width="8.90625" customWidth="1"/>
    <col min="62" max="62" width="9.90625" customWidth="1"/>
    <col min="63" max="63" width="13.7265625" customWidth="1"/>
    <col min="67" max="70" width="12.90625" customWidth="1"/>
    <col min="72" max="73" width="13" bestFit="1" customWidth="1"/>
    <col min="74" max="77" width="14.1796875" bestFit="1" customWidth="1"/>
    <col min="78" max="78" width="8.7265625" customWidth="1"/>
    <col min="79" max="79" width="11" customWidth="1"/>
    <col min="87" max="87" width="9.81640625" bestFit="1" customWidth="1"/>
    <col min="88" max="88" width="9.54296875" customWidth="1"/>
    <col min="89" max="89" width="8.81640625" customWidth="1"/>
    <col min="94" max="94" width="10" customWidth="1"/>
    <col min="95" max="95" width="13.453125" customWidth="1"/>
    <col min="99" max="102" width="12.90625" customWidth="1"/>
    <col min="104" max="104" width="11" bestFit="1" customWidth="1"/>
    <col min="113" max="113" width="9.54296875" customWidth="1"/>
    <col min="114" max="114" width="8.81640625" customWidth="1"/>
    <col min="119" max="119" width="10" customWidth="1"/>
    <col min="120" max="120" width="13.453125" customWidth="1"/>
    <col min="124" max="127" width="12.90625" customWidth="1"/>
    <col min="129" max="129" width="16.36328125" customWidth="1"/>
    <col min="130" max="130" width="11.36328125" bestFit="1" customWidth="1"/>
    <col min="133" max="133" width="21.26953125" bestFit="1" customWidth="1"/>
    <col min="134" max="134" width="19.54296875" bestFit="1" customWidth="1"/>
  </cols>
  <sheetData>
    <row r="1" spans="1:45" ht="15.5" x14ac:dyDescent="0.35">
      <c r="A1" s="1" t="s">
        <v>25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2" t="s">
        <v>11</v>
      </c>
      <c r="N1" s="2" t="s">
        <v>12</v>
      </c>
      <c r="O1" s="1" t="s">
        <v>13</v>
      </c>
      <c r="P1" s="1" t="s">
        <v>14</v>
      </c>
      <c r="Q1" s="2" t="s">
        <v>15</v>
      </c>
      <c r="R1" s="2" t="s">
        <v>16</v>
      </c>
      <c r="S1" s="1" t="s">
        <v>17</v>
      </c>
      <c r="T1" s="1" t="s">
        <v>18</v>
      </c>
      <c r="U1" s="2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t="s">
        <v>24</v>
      </c>
      <c r="AB1" s="6" t="s">
        <v>35</v>
      </c>
      <c r="AC1" s="6" t="s">
        <v>36</v>
      </c>
      <c r="AD1" s="6" t="s">
        <v>37</v>
      </c>
      <c r="AE1" s="6" t="s">
        <v>39</v>
      </c>
      <c r="AF1" s="6" t="s">
        <v>40</v>
      </c>
      <c r="AG1" s="6" t="s">
        <v>38</v>
      </c>
      <c r="AI1" s="10" t="s">
        <v>41</v>
      </c>
      <c r="AJ1" s="11" t="s">
        <v>42</v>
      </c>
      <c r="AK1" s="11" t="s">
        <v>45</v>
      </c>
      <c r="AL1" s="11" t="s">
        <v>47</v>
      </c>
      <c r="AM1" s="11" t="s">
        <v>43</v>
      </c>
      <c r="AN1" s="11" t="s">
        <v>44</v>
      </c>
      <c r="AO1" s="11" t="s">
        <v>46</v>
      </c>
      <c r="AP1" s="12" t="s">
        <v>48</v>
      </c>
      <c r="AQ1" s="11" t="s">
        <v>49</v>
      </c>
      <c r="AR1" s="11" t="s">
        <v>50</v>
      </c>
      <c r="AS1" t="s">
        <v>51</v>
      </c>
    </row>
    <row r="2" spans="1:45" ht="15.5" x14ac:dyDescent="0.35">
      <c r="A2" s="13">
        <v>45657</v>
      </c>
      <c r="B2" s="15">
        <v>1.2547699999999999</v>
      </c>
      <c r="C2" s="15">
        <v>1.2568999999999999</v>
      </c>
      <c r="D2" s="15">
        <v>1.2504900000000001</v>
      </c>
      <c r="E2" s="15">
        <v>1.25122</v>
      </c>
      <c r="F2" s="15">
        <v>1.2546999999999999</v>
      </c>
      <c r="G2" s="15">
        <v>1.2557</v>
      </c>
      <c r="H2" s="15">
        <v>1.2522</v>
      </c>
      <c r="I2" s="5">
        <v>-21</v>
      </c>
      <c r="J2" s="5">
        <v>153</v>
      </c>
      <c r="K2" s="5">
        <v>367</v>
      </c>
      <c r="L2" s="5">
        <v>538</v>
      </c>
      <c r="M2" s="14">
        <v>12.104545454545574</v>
      </c>
      <c r="N2" s="14">
        <v>64.099999999998047</v>
      </c>
      <c r="O2" s="5">
        <v>35.000000000000583</v>
      </c>
      <c r="P2" s="5">
        <v>56847</v>
      </c>
      <c r="Q2" s="14">
        <v>1291.9772727272727</v>
      </c>
      <c r="R2" s="14">
        <v>8.3931357254292731</v>
      </c>
      <c r="S2" s="5">
        <v>15</v>
      </c>
      <c r="T2" s="5" t="s">
        <v>26</v>
      </c>
      <c r="U2" s="14">
        <v>0.52991952349062921</v>
      </c>
      <c r="V2" s="5">
        <v>68</v>
      </c>
      <c r="W2" s="5">
        <v>195</v>
      </c>
      <c r="X2" s="5">
        <v>146</v>
      </c>
      <c r="Y2" s="5">
        <v>116</v>
      </c>
      <c r="Z2" s="5" t="s">
        <v>27</v>
      </c>
      <c r="AB2" s="6" cm="1">
        <f t="array" ref="AB2">SUM(IF(B2:I2&gt;B3:I3,1,-1))</f>
        <v>-8</v>
      </c>
      <c r="AC2" s="6" cm="1">
        <f t="array" ref="AC2">SUM(IF(J2:S2&gt;J3:S3,1,-1))</f>
        <v>-4</v>
      </c>
      <c r="AD2" s="6">
        <f>SUM(AB2:AC2)</f>
        <v>-12</v>
      </c>
      <c r="AE2" s="6">
        <f>SUM(AB2:AB4)</f>
        <v>0</v>
      </c>
      <c r="AF2" s="6">
        <f>SUM(AC2:AC4)</f>
        <v>4</v>
      </c>
      <c r="AG2" s="6">
        <f>SUM(AD2:AD4)</f>
        <v>4</v>
      </c>
      <c r="AI2" s="8" t="str">
        <f t="shared" ref="AI2:AI65" si="0">IF(AND(H2&gt;=G3,G2&gt;=G3),"Higher",
IF(AND(H2&lt;=H3,G2&lt;=H3),"Lower",
IF(AND(G2&gt;=G3,H2&lt;=G3,H2&gt;H3),"OL Higher",
IF(AND(H2&lt;=H3,G2&gt;=H3,G2&lt;G3),"OL Lower",
IF(AND(G2&lt;=G3,H2&gt;=H3),"Inside",
IF(AND(G2&gt;=G3,H2&lt;=H3),"Outside","Undefined"))))))</f>
        <v>OL Lower</v>
      </c>
      <c r="AJ2" s="7" t="str">
        <f t="shared" ref="AJ2:AJ65" si="1">IF(F2 &gt;= ((C2 - D2) * 10%) + B2, "Up", IF(F2 &lt;= (B2 - (C2 - D2) * 10%), "Down", "Neutral"))</f>
        <v>Neutral</v>
      </c>
      <c r="AK2" s="7" t="str">
        <f t="shared" ref="AK2:AK65" si="2">IF(F2 &gt; F3, "POC Up", IF(F2 &lt; F3, "POC Down", "POC Unchanged"))</f>
        <v>POC Down</v>
      </c>
      <c r="AL2" s="9" t="str">
        <f t="shared" ref="AL2:AL65" si="3">IF(F2 &lt; H3, "Bel. Val",
IF(F2 &gt; G3, "Ab. Val",
"In. Val"))</f>
        <v>In. Val</v>
      </c>
      <c r="AM2" s="9" t="str">
        <f t="shared" ref="AM2:AM65" si="4">IF(AND(D2 &lt; D3, C2 &gt; C3), "Both Sides Expand",
IF(D2 &lt; D3, "Lower Break",
IF(C2 &gt; C3, "Upper Break", "Inside Day")))</f>
        <v>Lower Break</v>
      </c>
      <c r="AN2" s="9" t="str">
        <f t="shared" ref="AN2:AN65" si="5">IF(AND(E2 &lt; H2, E2 &lt; G2), "Bl. Val",
IF(AND(E2 &gt; G2, E2 &gt; H2), "Ab. Val",
"In Val"))</f>
        <v>Bl. Val</v>
      </c>
      <c r="AO2" s="9" t="str">
        <f t="shared" ref="AO2:AO65" si="6">IF(AND(B2 &gt; G3, E2 &lt; G3), "Gap Up - Failed",
IF(AND(B2 &gt; G3, E2 &gt; B2), "Gap Up - Follow Through",
IF(AND(B2 &gt; G3, E2 &lt; B2), "Gap Up - Faded",
IF(AND(B2 &lt; H3, E2 &gt; H3), "Gap Down - Failed",
IF(AND(B2 &lt; H3, E2 &lt; B2), "Gap Down - Follow Through",
IF(AND(B2 &lt; H3, E2 &gt; B2), "Gap Down - Rejected",
"No Gap"))))))</f>
        <v>No Gap</v>
      </c>
      <c r="AP2" s="9" t="str">
        <f t="shared" ref="AP2:AP65" si="7">IF(J2 &gt; K2, "Top-Weighted",
IF(K2 &gt; J2, "Bottom-Weighted",
"Balanced"))</f>
        <v>Bottom-Weighted</v>
      </c>
      <c r="AQ2" s="9" t="str">
        <f t="shared" ref="AQ2:AQ65" si="8">IF(COUNTIF(V2:Y2, MAX(V2, W2, X2, Y2)) &gt; 1, "Tie",
IF(V2 &gt; MAX(W2, X2, Y2), "Skewed High",
IF(W2 &gt; MAX(V2, X2, Y2), "Skewed Mid-High",
IF(X2 &gt; MAX(V2, W2, Y2), "Skewed Mid-Low",
IF(Y2 &gt; MAX(V2, W2, X2), "Skewed Low", "Evenly Distributed")))))</f>
        <v>Skewed Mid-High</v>
      </c>
      <c r="AR2" s="9" t="str">
        <f t="shared" ref="AR2:AR65" si="9">IF(Z2 &lt; Z3, "Closed Lower Quadrant",
IF(Z2 &gt; Z3, "Closed Higher Quadrant",
"Same"))</f>
        <v>Closed Higher Quadrant</v>
      </c>
      <c r="AS2" s="5">
        <f t="shared" ref="AS2:AS65" si="10">_xlfn.NUMBERVALUE(SUBSTITUTE(Z2,"Q","")) - _xlfn.NUMBERVALUE(SUBSTITUTE(Z3,"Q",""))</f>
        <v>1</v>
      </c>
    </row>
    <row r="3" spans="1:45" ht="15.5" x14ac:dyDescent="0.35">
      <c r="A3" s="13">
        <v>45656</v>
      </c>
      <c r="B3" s="15">
        <v>1.2577199999999999</v>
      </c>
      <c r="C3" s="15">
        <v>1.26068</v>
      </c>
      <c r="D3" s="15">
        <v>1.25058</v>
      </c>
      <c r="E3" s="15">
        <v>1.2547699999999999</v>
      </c>
      <c r="F3" s="15">
        <v>1.2578000000000003</v>
      </c>
      <c r="G3" s="15">
        <v>1.2603000000000002</v>
      </c>
      <c r="H3" s="15">
        <v>1.2546000000000002</v>
      </c>
      <c r="I3" s="5">
        <v>7</v>
      </c>
      <c r="J3" s="5">
        <v>157</v>
      </c>
      <c r="K3" s="5">
        <v>394</v>
      </c>
      <c r="L3" s="5">
        <v>567</v>
      </c>
      <c r="M3" s="14">
        <v>11.785416666666899</v>
      </c>
      <c r="N3" s="14">
        <v>100.99999999999997</v>
      </c>
      <c r="O3" s="5">
        <v>57.000000000000384</v>
      </c>
      <c r="P3" s="5">
        <v>56942</v>
      </c>
      <c r="Q3" s="14">
        <v>1186.2916666666667</v>
      </c>
      <c r="R3" s="14">
        <v>5.6138613861386153</v>
      </c>
      <c r="S3" s="5">
        <v>17</v>
      </c>
      <c r="T3" s="5" t="s">
        <v>26</v>
      </c>
      <c r="U3" s="14">
        <v>0.52803356165398774</v>
      </c>
      <c r="V3" s="5">
        <v>114</v>
      </c>
      <c r="W3" s="5">
        <v>163</v>
      </c>
      <c r="X3" s="5">
        <v>187</v>
      </c>
      <c r="Y3" s="5">
        <v>84</v>
      </c>
      <c r="Z3" s="5" t="s">
        <v>29</v>
      </c>
      <c r="AB3" s="6" cm="1">
        <f t="array" ref="AB3">SUM(IF(B3:I3&gt;B4:I4,1,-1))</f>
        <v>6</v>
      </c>
      <c r="AC3" s="6" cm="1">
        <f t="array" ref="AC3">SUM(IF(J3:S3&gt;J4:S4,1,-1))</f>
        <v>2</v>
      </c>
      <c r="AD3" s="6">
        <f t="shared" ref="AD3:AD5" si="11">SUM(AB3:AC3)</f>
        <v>8</v>
      </c>
      <c r="AE3" s="6">
        <f t="shared" ref="AE3:AG3" si="12">SUM(AB3:AB5)</f>
        <v>2</v>
      </c>
      <c r="AF3" s="6">
        <f t="shared" ref="AF3:AF66" si="13">SUM(AC3:AC5)</f>
        <v>2</v>
      </c>
      <c r="AG3" s="6">
        <f t="shared" si="12"/>
        <v>4</v>
      </c>
      <c r="AI3" s="8" t="str">
        <f t="shared" si="0"/>
        <v>OL Higher</v>
      </c>
      <c r="AJ3" s="7" t="str">
        <f t="shared" si="1"/>
        <v>Neutral</v>
      </c>
      <c r="AK3" s="7" t="str">
        <f t="shared" si="2"/>
        <v>POC Up</v>
      </c>
      <c r="AL3" s="9" t="str">
        <f t="shared" si="3"/>
        <v>Ab. Val</v>
      </c>
      <c r="AM3" s="9" t="str">
        <f t="shared" si="4"/>
        <v>Upper Break</v>
      </c>
      <c r="AN3" s="9" t="str">
        <f t="shared" si="5"/>
        <v>In Val</v>
      </c>
      <c r="AO3" s="9" t="str">
        <f t="shared" si="6"/>
        <v>Gap Up - Failed</v>
      </c>
      <c r="AP3" s="9" t="str">
        <f t="shared" si="7"/>
        <v>Bottom-Weighted</v>
      </c>
      <c r="AQ3" s="9" t="str">
        <f t="shared" si="8"/>
        <v>Skewed Mid-Low</v>
      </c>
      <c r="AR3" s="9" t="str">
        <f t="shared" si="9"/>
        <v>Closed Higher Quadrant</v>
      </c>
      <c r="AS3" s="5">
        <f t="shared" si="10"/>
        <v>2</v>
      </c>
    </row>
    <row r="4" spans="1:45" ht="15.5" x14ac:dyDescent="0.35">
      <c r="A4" s="13">
        <v>45653</v>
      </c>
      <c r="B4" s="15">
        <v>1.25274</v>
      </c>
      <c r="C4" s="15">
        <v>1.25922</v>
      </c>
      <c r="D4" s="15">
        <v>1.2504599999999999</v>
      </c>
      <c r="E4" s="15">
        <v>1.2577199999999999</v>
      </c>
      <c r="F4" s="15">
        <v>1.2524</v>
      </c>
      <c r="G4" s="15">
        <v>1.2568999999999999</v>
      </c>
      <c r="H4" s="15">
        <v>1.2508999999999999</v>
      </c>
      <c r="I4" s="5">
        <v>3</v>
      </c>
      <c r="J4" s="5">
        <v>413</v>
      </c>
      <c r="K4" s="5">
        <v>87</v>
      </c>
      <c r="L4" s="5">
        <v>517</v>
      </c>
      <c r="M4" s="14">
        <v>10.716666666666653</v>
      </c>
      <c r="N4" s="14">
        <v>87.600000000001017</v>
      </c>
      <c r="O4" s="5">
        <v>60.000000000000057</v>
      </c>
      <c r="P4" s="5">
        <v>53690</v>
      </c>
      <c r="Q4" s="14">
        <v>1118.5416666666667</v>
      </c>
      <c r="R4" s="14">
        <v>5.901826484018196</v>
      </c>
      <c r="S4" s="5">
        <v>17</v>
      </c>
      <c r="T4" s="5" t="s">
        <v>28</v>
      </c>
      <c r="U4" s="14">
        <v>0.42274109985149849</v>
      </c>
      <c r="V4" s="5">
        <v>128</v>
      </c>
      <c r="W4" s="5">
        <v>180</v>
      </c>
      <c r="X4" s="5">
        <v>52</v>
      </c>
      <c r="Y4" s="5">
        <v>134</v>
      </c>
      <c r="Z4" s="5" t="s">
        <v>31</v>
      </c>
      <c r="AB4" s="6" cm="1">
        <f t="array" ref="AB4">SUM(IF(B4:I4&gt;B5:I5,1,-1))</f>
        <v>2</v>
      </c>
      <c r="AC4" s="6" cm="1">
        <f t="array" ref="AC4">SUM(IF(J4:S4&gt;J5:S5,1,-1))</f>
        <v>6</v>
      </c>
      <c r="AD4" s="6">
        <f t="shared" si="11"/>
        <v>8</v>
      </c>
      <c r="AE4" s="6">
        <f t="shared" ref="AE4:AG4" si="14">SUM(AB4:AB6)</f>
        <v>-2</v>
      </c>
      <c r="AF4" s="6">
        <f t="shared" si="13"/>
        <v>-6</v>
      </c>
      <c r="AG4" s="6">
        <f t="shared" si="14"/>
        <v>-8</v>
      </c>
      <c r="AI4" s="8" t="str">
        <f t="shared" si="0"/>
        <v>Outside</v>
      </c>
      <c r="AJ4" s="7" t="str">
        <f t="shared" si="1"/>
        <v>Neutral</v>
      </c>
      <c r="AK4" s="7" t="str">
        <f t="shared" si="2"/>
        <v>POC Unchanged</v>
      </c>
      <c r="AL4" s="9" t="str">
        <f t="shared" si="3"/>
        <v>In. Val</v>
      </c>
      <c r="AM4" s="9" t="str">
        <f t="shared" si="4"/>
        <v>Upper Break</v>
      </c>
      <c r="AN4" s="9" t="str">
        <f t="shared" si="5"/>
        <v>Ab. Val</v>
      </c>
      <c r="AO4" s="9" t="str">
        <f t="shared" si="6"/>
        <v>No Gap</v>
      </c>
      <c r="AP4" s="9" t="str">
        <f t="shared" si="7"/>
        <v>Top-Weighted</v>
      </c>
      <c r="AQ4" s="9" t="str">
        <f t="shared" si="8"/>
        <v>Skewed Mid-High</v>
      </c>
      <c r="AR4" s="9" t="str">
        <f t="shared" si="9"/>
        <v>Closed Lower Quadrant</v>
      </c>
      <c r="AS4" s="5">
        <f t="shared" si="10"/>
        <v>-1</v>
      </c>
    </row>
    <row r="5" spans="1:45" ht="15.5" x14ac:dyDescent="0.35">
      <c r="A5" s="13">
        <v>45652</v>
      </c>
      <c r="B5" s="15">
        <v>1.25427</v>
      </c>
      <c r="C5" s="15">
        <v>1.2547999999999999</v>
      </c>
      <c r="D5" s="15">
        <v>1.25007</v>
      </c>
      <c r="E5" s="15">
        <v>1.25274</v>
      </c>
      <c r="F5" s="15">
        <v>1.2524</v>
      </c>
      <c r="G5" s="15">
        <v>1.2533000000000001</v>
      </c>
      <c r="H5" s="15">
        <v>1.2509999999999999</v>
      </c>
      <c r="I5" s="5">
        <v>1</v>
      </c>
      <c r="J5" s="5">
        <v>213</v>
      </c>
      <c r="K5" s="5">
        <v>147</v>
      </c>
      <c r="L5" s="5">
        <v>377</v>
      </c>
      <c r="M5" s="14">
        <v>7.7333333333332499</v>
      </c>
      <c r="N5" s="14">
        <v>47.29999999999901</v>
      </c>
      <c r="O5" s="5">
        <v>23.000000000001908</v>
      </c>
      <c r="P5" s="5">
        <v>39218</v>
      </c>
      <c r="Q5" s="14">
        <v>817.04166666666663</v>
      </c>
      <c r="R5" s="14">
        <v>7.970401691332091</v>
      </c>
      <c r="S5" s="5">
        <v>7</v>
      </c>
      <c r="T5" s="5" t="s">
        <v>26</v>
      </c>
      <c r="U5" s="14">
        <v>0.67799667006225572</v>
      </c>
      <c r="V5" s="5">
        <v>84</v>
      </c>
      <c r="W5" s="5">
        <v>112</v>
      </c>
      <c r="X5" s="5">
        <v>131</v>
      </c>
      <c r="Y5" s="5">
        <v>33</v>
      </c>
      <c r="Z5" s="5" t="s">
        <v>32</v>
      </c>
      <c r="AB5" s="6" cm="1">
        <f t="array" ref="AB5">SUM(IF(B5:I5&gt;B6:I6,1,-1))</f>
        <v>-6</v>
      </c>
      <c r="AC5" s="6" cm="1">
        <f t="array" ref="AC5">SUM(IF(J5:S5&gt;J6:S6,1,-1))</f>
        <v>-6</v>
      </c>
      <c r="AD5" s="6">
        <f t="shared" si="11"/>
        <v>-12</v>
      </c>
      <c r="AE5" s="6">
        <f t="shared" ref="AE5:AG5" si="15">SUM(AB5:AB7)</f>
        <v>-2</v>
      </c>
      <c r="AF5" s="6">
        <f t="shared" si="13"/>
        <v>-20</v>
      </c>
      <c r="AG5" s="6">
        <f t="shared" si="15"/>
        <v>-22</v>
      </c>
      <c r="AI5" s="8" t="str">
        <f t="shared" si="0"/>
        <v>OL Lower</v>
      </c>
      <c r="AJ5" s="7" t="str">
        <f t="shared" si="1"/>
        <v>Down</v>
      </c>
      <c r="AK5" s="7" t="str">
        <f t="shared" si="2"/>
        <v>POC Down</v>
      </c>
      <c r="AL5" s="9" t="str">
        <f t="shared" si="3"/>
        <v>Bel. Val</v>
      </c>
      <c r="AM5" s="9" t="str">
        <f t="shared" si="4"/>
        <v>Lower Break</v>
      </c>
      <c r="AN5" s="9" t="str">
        <f t="shared" si="5"/>
        <v>In Val</v>
      </c>
      <c r="AO5" s="9" t="str">
        <f t="shared" si="6"/>
        <v>No Gap</v>
      </c>
      <c r="AP5" s="9" t="str">
        <f t="shared" si="7"/>
        <v>Top-Weighted</v>
      </c>
      <c r="AQ5" s="9" t="str">
        <f t="shared" si="8"/>
        <v>Skewed Mid-Low</v>
      </c>
      <c r="AR5" s="9" t="str">
        <f t="shared" si="9"/>
        <v>Closed Lower Quadrant</v>
      </c>
      <c r="AS5" s="5">
        <f t="shared" si="10"/>
        <v>-1</v>
      </c>
    </row>
    <row r="6" spans="1:45" ht="15.5" x14ac:dyDescent="0.35">
      <c r="A6" s="13">
        <v>45650</v>
      </c>
      <c r="B6" s="15">
        <v>1.25322</v>
      </c>
      <c r="C6" s="15">
        <v>1.25743</v>
      </c>
      <c r="D6" s="15">
        <v>1.2518</v>
      </c>
      <c r="E6" s="15">
        <v>1.2542800000000001</v>
      </c>
      <c r="F6" s="15">
        <v>1.2534000000000001</v>
      </c>
      <c r="G6" s="15">
        <v>1.2544</v>
      </c>
      <c r="H6" s="15">
        <v>1.2524999999999999</v>
      </c>
      <c r="I6" s="5">
        <v>10</v>
      </c>
      <c r="J6" s="5">
        <v>249</v>
      </c>
      <c r="K6" s="5">
        <v>159</v>
      </c>
      <c r="L6" s="5">
        <v>436</v>
      </c>
      <c r="M6" s="14">
        <v>9.0645833333335517</v>
      </c>
      <c r="N6" s="14">
        <v>56.300000000000239</v>
      </c>
      <c r="O6" s="5">
        <v>19.000000000000128</v>
      </c>
      <c r="P6" s="5">
        <v>39836</v>
      </c>
      <c r="Q6" s="14">
        <v>829.91666666666663</v>
      </c>
      <c r="R6" s="14">
        <v>7.7442273534635548</v>
      </c>
      <c r="S6" s="5">
        <v>12</v>
      </c>
      <c r="T6" s="5" t="s">
        <v>26</v>
      </c>
      <c r="U6" s="14">
        <v>0.59382709019555613</v>
      </c>
      <c r="V6" s="5">
        <v>41</v>
      </c>
      <c r="W6" s="5">
        <v>54</v>
      </c>
      <c r="X6" s="5">
        <v>206</v>
      </c>
      <c r="Y6" s="5">
        <v>132</v>
      </c>
      <c r="Z6" s="5" t="s">
        <v>29</v>
      </c>
      <c r="AB6" s="6" cm="1">
        <f t="array" ref="AB6">SUM(IF(B6:I6&gt;B7:I7,1,-1))</f>
        <v>2</v>
      </c>
      <c r="AC6" s="6" cm="1">
        <f t="array" ref="AC6">SUM(IF(J6:S6&gt;J7:S7,1,-1))</f>
        <v>-6</v>
      </c>
      <c r="AD6" s="6">
        <f t="shared" ref="AD6:AD69" si="16">SUM(AB6:AC6)</f>
        <v>-4</v>
      </c>
      <c r="AE6" s="6">
        <f t="shared" ref="AE6:AG6" si="17">SUM(AB6:AB8)</f>
        <v>0</v>
      </c>
      <c r="AF6" s="6">
        <f t="shared" si="13"/>
        <v>-20</v>
      </c>
      <c r="AG6" s="6">
        <f t="shared" si="17"/>
        <v>-20</v>
      </c>
      <c r="AI6" s="8" t="str">
        <f t="shared" si="0"/>
        <v>Inside</v>
      </c>
      <c r="AJ6" s="7" t="str">
        <f t="shared" si="1"/>
        <v>Neutral</v>
      </c>
      <c r="AK6" s="7" t="str">
        <f t="shared" si="2"/>
        <v>POC Up</v>
      </c>
      <c r="AL6" s="9" t="str">
        <f t="shared" si="3"/>
        <v>In. Val</v>
      </c>
      <c r="AM6" s="9" t="str">
        <f t="shared" si="4"/>
        <v>Inside Day</v>
      </c>
      <c r="AN6" s="9" t="str">
        <f t="shared" si="5"/>
        <v>In Val</v>
      </c>
      <c r="AO6" s="9" t="str">
        <f t="shared" si="6"/>
        <v>No Gap</v>
      </c>
      <c r="AP6" s="9" t="str">
        <f t="shared" si="7"/>
        <v>Top-Weighted</v>
      </c>
      <c r="AQ6" s="9" t="str">
        <f t="shared" si="8"/>
        <v>Skewed Mid-Low</v>
      </c>
      <c r="AR6" s="9" t="str">
        <f t="shared" si="9"/>
        <v>Same</v>
      </c>
      <c r="AS6" s="5">
        <f t="shared" si="10"/>
        <v>0</v>
      </c>
    </row>
    <row r="7" spans="1:45" ht="15.5" x14ac:dyDescent="0.35">
      <c r="A7" s="13">
        <v>45649</v>
      </c>
      <c r="B7" s="15">
        <v>1.2569999999999999</v>
      </c>
      <c r="C7" s="15">
        <v>1.2587699999999999</v>
      </c>
      <c r="D7" s="15">
        <v>1.2509600000000001</v>
      </c>
      <c r="E7" s="15">
        <v>1.25322</v>
      </c>
      <c r="F7" s="15">
        <v>1.2530000000000001</v>
      </c>
      <c r="G7" s="15">
        <v>1.2565000000000002</v>
      </c>
      <c r="H7" s="15">
        <v>1.2513000000000001</v>
      </c>
      <c r="I7" s="5">
        <v>-4</v>
      </c>
      <c r="J7" s="5">
        <v>305</v>
      </c>
      <c r="K7" s="5">
        <v>157</v>
      </c>
      <c r="L7" s="5">
        <v>478</v>
      </c>
      <c r="M7" s="14">
        <v>9.8333333333333144</v>
      </c>
      <c r="N7" s="14">
        <v>78.09999999999873</v>
      </c>
      <c r="O7" s="5">
        <v>52.000000000000938</v>
      </c>
      <c r="P7" s="5">
        <v>52622</v>
      </c>
      <c r="Q7" s="14">
        <v>1096.2916666666667</v>
      </c>
      <c r="R7" s="14">
        <v>6.1203585147248116</v>
      </c>
      <c r="S7" s="5">
        <v>13</v>
      </c>
      <c r="T7" s="5" t="s">
        <v>26</v>
      </c>
      <c r="U7" s="14">
        <v>0.53556948985869646</v>
      </c>
      <c r="V7" s="5">
        <v>122</v>
      </c>
      <c r="W7" s="5">
        <v>70</v>
      </c>
      <c r="X7" s="5">
        <v>129</v>
      </c>
      <c r="Y7" s="5">
        <v>157</v>
      </c>
      <c r="Z7" s="5" t="s">
        <v>29</v>
      </c>
      <c r="AB7" s="6" cm="1">
        <f t="array" ref="AB7">SUM(IF(B7:I7&gt;B8:I8,1,-1))</f>
        <v>2</v>
      </c>
      <c r="AC7" s="6" cm="1">
        <f t="array" ref="AC7">SUM(IF(J7:S7&gt;J8:S8,1,-1))</f>
        <v>-8</v>
      </c>
      <c r="AD7" s="6">
        <f t="shared" si="16"/>
        <v>-6</v>
      </c>
      <c r="AE7" s="6">
        <f t="shared" ref="AE7:AG7" si="18">SUM(AB7:AB9)</f>
        <v>-8</v>
      </c>
      <c r="AF7" s="6">
        <f t="shared" si="13"/>
        <v>-8</v>
      </c>
      <c r="AG7" s="6">
        <f t="shared" si="18"/>
        <v>-16</v>
      </c>
      <c r="AI7" s="8" t="str">
        <f t="shared" si="0"/>
        <v>OL Higher</v>
      </c>
      <c r="AJ7" s="7" t="str">
        <f t="shared" si="1"/>
        <v>Down</v>
      </c>
      <c r="AK7" s="7" t="str">
        <f t="shared" si="2"/>
        <v>POC Up</v>
      </c>
      <c r="AL7" s="9" t="str">
        <f t="shared" si="3"/>
        <v>In. Val</v>
      </c>
      <c r="AM7" s="9" t="str">
        <f t="shared" si="4"/>
        <v>Inside Day</v>
      </c>
      <c r="AN7" s="9" t="str">
        <f t="shared" si="5"/>
        <v>In Val</v>
      </c>
      <c r="AO7" s="9" t="str">
        <f t="shared" si="6"/>
        <v>Gap Up - Failed</v>
      </c>
      <c r="AP7" s="9" t="str">
        <f t="shared" si="7"/>
        <v>Top-Weighted</v>
      </c>
      <c r="AQ7" s="9" t="str">
        <f t="shared" si="8"/>
        <v>Skewed Low</v>
      </c>
      <c r="AR7" s="9" t="str">
        <f t="shared" si="9"/>
        <v>Closed Higher Quadrant</v>
      </c>
      <c r="AS7" s="5">
        <f t="shared" si="10"/>
        <v>1</v>
      </c>
    </row>
    <row r="8" spans="1:45" ht="15.5" x14ac:dyDescent="0.35">
      <c r="A8" s="13">
        <v>45646</v>
      </c>
      <c r="B8" s="15">
        <v>1.2496700000000001</v>
      </c>
      <c r="C8" s="15">
        <v>1.2613399999999999</v>
      </c>
      <c r="D8" s="15">
        <v>1.2474099999999999</v>
      </c>
      <c r="E8" s="15">
        <v>1.2569999999999999</v>
      </c>
      <c r="F8" s="15">
        <v>1.2505000000000002</v>
      </c>
      <c r="G8" s="15">
        <v>1.2561</v>
      </c>
      <c r="H8" s="15">
        <v>1.2477</v>
      </c>
      <c r="I8" s="5">
        <v>4</v>
      </c>
      <c r="J8" s="5">
        <v>465</v>
      </c>
      <c r="K8" s="5">
        <v>191</v>
      </c>
      <c r="L8" s="5">
        <v>668</v>
      </c>
      <c r="M8" s="14">
        <v>13.900000000000208</v>
      </c>
      <c r="N8" s="14">
        <v>139.29999999999998</v>
      </c>
      <c r="O8" s="5">
        <v>83.999999999999631</v>
      </c>
      <c r="P8" s="5">
        <v>70006</v>
      </c>
      <c r="Q8" s="14">
        <v>1458.4583333333333</v>
      </c>
      <c r="R8" s="14">
        <v>4.7954055994257008</v>
      </c>
      <c r="S8" s="5">
        <v>19</v>
      </c>
      <c r="T8" s="5" t="s">
        <v>26</v>
      </c>
      <c r="U8" s="14">
        <v>0.52290700512304999</v>
      </c>
      <c r="V8" s="5">
        <v>137</v>
      </c>
      <c r="W8" s="5">
        <v>177</v>
      </c>
      <c r="X8" s="5">
        <v>118</v>
      </c>
      <c r="Y8" s="5">
        <v>236</v>
      </c>
      <c r="Z8" s="5" t="s">
        <v>32</v>
      </c>
      <c r="AB8" s="6" cm="1">
        <f t="array" ref="AB8">SUM(IF(B8:I8&gt;B9:I9,1,-1))</f>
        <v>-4</v>
      </c>
      <c r="AC8" s="6" cm="1">
        <f t="array" ref="AC8">SUM(IF(J8:S8&gt;J9:S9,1,-1))</f>
        <v>-6</v>
      </c>
      <c r="AD8" s="6">
        <f t="shared" si="16"/>
        <v>-10</v>
      </c>
      <c r="AE8" s="6">
        <f t="shared" ref="AE8:AG8" si="19">SUM(AB8:AB10)</f>
        <v>-12</v>
      </c>
      <c r="AF8" s="6">
        <f t="shared" si="13"/>
        <v>4</v>
      </c>
      <c r="AG8" s="6">
        <f t="shared" si="19"/>
        <v>-8</v>
      </c>
      <c r="AI8" s="8" t="str">
        <f t="shared" si="0"/>
        <v>OL Lower</v>
      </c>
      <c r="AJ8" s="7" t="str">
        <f t="shared" si="1"/>
        <v>Neutral</v>
      </c>
      <c r="AK8" s="7" t="str">
        <f t="shared" si="2"/>
        <v>POC Down</v>
      </c>
      <c r="AL8" s="9" t="str">
        <f t="shared" si="3"/>
        <v>Bel. Val</v>
      </c>
      <c r="AM8" s="9" t="str">
        <f t="shared" si="4"/>
        <v>Lower Break</v>
      </c>
      <c r="AN8" s="9" t="str">
        <f t="shared" si="5"/>
        <v>Ab. Val</v>
      </c>
      <c r="AO8" s="9" t="str">
        <f t="shared" si="6"/>
        <v>Gap Down - Failed</v>
      </c>
      <c r="AP8" s="9" t="str">
        <f t="shared" si="7"/>
        <v>Top-Weighted</v>
      </c>
      <c r="AQ8" s="9" t="str">
        <f t="shared" si="8"/>
        <v>Skewed Low</v>
      </c>
      <c r="AR8" s="9" t="str">
        <f t="shared" si="9"/>
        <v>Closed Lower Quadrant</v>
      </c>
      <c r="AS8" s="5">
        <f t="shared" si="10"/>
        <v>-2</v>
      </c>
    </row>
    <row r="9" spans="1:45" ht="15.5" x14ac:dyDescent="0.35">
      <c r="A9" s="13">
        <v>45645</v>
      </c>
      <c r="B9" s="15">
        <v>1.25671</v>
      </c>
      <c r="C9" s="15">
        <v>1.26664</v>
      </c>
      <c r="D9" s="15">
        <v>1.2494499999999999</v>
      </c>
      <c r="E9" s="15">
        <v>1.24966</v>
      </c>
      <c r="F9" s="15">
        <v>1.2586000000000002</v>
      </c>
      <c r="G9" s="15">
        <v>1.2666000000000002</v>
      </c>
      <c r="H9" s="15">
        <v>1.2555000000000001</v>
      </c>
      <c r="I9" s="5">
        <v>-3</v>
      </c>
      <c r="J9" s="5">
        <v>356</v>
      </c>
      <c r="K9" s="5">
        <v>336</v>
      </c>
      <c r="L9" s="5">
        <v>707</v>
      </c>
      <c r="M9" s="14">
        <v>14.668750000000109</v>
      </c>
      <c r="N9" s="14">
        <v>171.90000000000038</v>
      </c>
      <c r="O9" s="5">
        <v>111.00000000000109</v>
      </c>
      <c r="P9" s="5">
        <v>83119</v>
      </c>
      <c r="Q9" s="14">
        <v>1731.6458333333333</v>
      </c>
      <c r="R9" s="14">
        <v>4.1128563118091828</v>
      </c>
      <c r="S9" s="5">
        <v>21</v>
      </c>
      <c r="T9" s="5" t="s">
        <v>26</v>
      </c>
      <c r="U9" s="14">
        <v>0.66904475665843888</v>
      </c>
      <c r="V9" s="5">
        <v>117</v>
      </c>
      <c r="W9" s="5">
        <v>307</v>
      </c>
      <c r="X9" s="5">
        <v>112</v>
      </c>
      <c r="Y9" s="5">
        <v>171</v>
      </c>
      <c r="Z9" s="5" t="s">
        <v>27</v>
      </c>
      <c r="AB9" s="6" cm="1">
        <f t="array" ref="AB9">SUM(IF(B9:I9&gt;B10:I10,1,-1))</f>
        <v>-6</v>
      </c>
      <c r="AC9" s="6" cm="1">
        <f t="array" ref="AC9">SUM(IF(J9:S9&gt;J10:S10,1,-1))</f>
        <v>6</v>
      </c>
      <c r="AD9" s="6">
        <f t="shared" si="16"/>
        <v>0</v>
      </c>
      <c r="AE9" s="6">
        <f t="shared" ref="AE9:AG9" si="20">SUM(AB9:AB11)</f>
        <v>-2</v>
      </c>
      <c r="AF9" s="6">
        <f t="shared" si="13"/>
        <v>14</v>
      </c>
      <c r="AG9" s="6">
        <f t="shared" si="20"/>
        <v>12</v>
      </c>
      <c r="AI9" s="8" t="str">
        <f t="shared" si="0"/>
        <v>OL Lower</v>
      </c>
      <c r="AJ9" s="7" t="str">
        <f t="shared" si="1"/>
        <v>Up</v>
      </c>
      <c r="AK9" s="7" t="str">
        <f t="shared" si="2"/>
        <v>POC Down</v>
      </c>
      <c r="AL9" s="9" t="str">
        <f t="shared" si="3"/>
        <v>Bel. Val</v>
      </c>
      <c r="AM9" s="9" t="str">
        <f t="shared" si="4"/>
        <v>Lower Break</v>
      </c>
      <c r="AN9" s="9" t="str">
        <f t="shared" si="5"/>
        <v>Bl. Val</v>
      </c>
      <c r="AO9" s="9" t="str">
        <f t="shared" si="6"/>
        <v>Gap Down - Follow Through</v>
      </c>
      <c r="AP9" s="9" t="str">
        <f t="shared" si="7"/>
        <v>Top-Weighted</v>
      </c>
      <c r="AQ9" s="9" t="str">
        <f t="shared" si="8"/>
        <v>Skewed Mid-High</v>
      </c>
      <c r="AR9" s="9" t="str">
        <f t="shared" si="9"/>
        <v>Same</v>
      </c>
      <c r="AS9" s="5">
        <f t="shared" si="10"/>
        <v>0</v>
      </c>
    </row>
    <row r="10" spans="1:45" ht="15.5" x14ac:dyDescent="0.35">
      <c r="A10" s="13">
        <v>45644</v>
      </c>
      <c r="B10" s="15">
        <v>1.27101</v>
      </c>
      <c r="C10" s="15">
        <v>1.27275</v>
      </c>
      <c r="D10" s="15">
        <v>1.2561800000000001</v>
      </c>
      <c r="E10" s="15">
        <v>1.2566999999999999</v>
      </c>
      <c r="F10" s="15">
        <v>1.2704</v>
      </c>
      <c r="G10" s="15">
        <v>1.2726999999999999</v>
      </c>
      <c r="H10" s="15">
        <v>1.2654000000000001</v>
      </c>
      <c r="I10" s="5">
        <v>-14</v>
      </c>
      <c r="J10" s="5">
        <v>195</v>
      </c>
      <c r="K10" s="5">
        <v>482</v>
      </c>
      <c r="L10" s="5">
        <v>696</v>
      </c>
      <c r="M10" s="14">
        <v>14.32291666666687</v>
      </c>
      <c r="N10" s="14">
        <v>165.69999999999973</v>
      </c>
      <c r="O10" s="5">
        <v>72.999999999998622</v>
      </c>
      <c r="P10" s="5">
        <v>79061</v>
      </c>
      <c r="Q10" s="14">
        <v>1647.1041666666667</v>
      </c>
      <c r="R10" s="14">
        <v>4.2003621001810565</v>
      </c>
      <c r="S10" s="5">
        <v>15</v>
      </c>
      <c r="T10" s="5" t="s">
        <v>28</v>
      </c>
      <c r="U10" s="14">
        <v>0.46213455533809122</v>
      </c>
      <c r="V10" s="5">
        <v>421</v>
      </c>
      <c r="W10" s="5">
        <v>65</v>
      </c>
      <c r="X10" s="5">
        <v>53</v>
      </c>
      <c r="Y10" s="5">
        <v>147</v>
      </c>
      <c r="Z10" s="5" t="s">
        <v>27</v>
      </c>
      <c r="AB10" s="6" cm="1">
        <f t="array" ref="AB10">SUM(IF(B10:I10&gt;B11:I11,1,-1))</f>
        <v>-2</v>
      </c>
      <c r="AC10" s="6" cm="1">
        <f t="array" ref="AC10">SUM(IF(J10:S10&gt;J11:S11,1,-1))</f>
        <v>4</v>
      </c>
      <c r="AD10" s="6">
        <f t="shared" si="16"/>
        <v>2</v>
      </c>
      <c r="AE10" s="6">
        <f t="shared" ref="AE10:AG10" si="21">SUM(AB10:AB12)</f>
        <v>10</v>
      </c>
      <c r="AF10" s="6">
        <f t="shared" si="13"/>
        <v>4</v>
      </c>
      <c r="AG10" s="6">
        <f t="shared" si="21"/>
        <v>14</v>
      </c>
      <c r="AI10" s="8" t="str">
        <f t="shared" si="0"/>
        <v>Outside</v>
      </c>
      <c r="AJ10" s="7" t="str">
        <f t="shared" si="1"/>
        <v>Neutral</v>
      </c>
      <c r="AK10" s="7" t="str">
        <f t="shared" si="2"/>
        <v>POC Up</v>
      </c>
      <c r="AL10" s="9" t="str">
        <f t="shared" si="3"/>
        <v>In. Val</v>
      </c>
      <c r="AM10" s="9" t="str">
        <f t="shared" si="4"/>
        <v>Lower Break</v>
      </c>
      <c r="AN10" s="9" t="str">
        <f t="shared" si="5"/>
        <v>Bl. Val</v>
      </c>
      <c r="AO10" s="9" t="str">
        <f t="shared" si="6"/>
        <v>No Gap</v>
      </c>
      <c r="AP10" s="9" t="str">
        <f t="shared" si="7"/>
        <v>Bottom-Weighted</v>
      </c>
      <c r="AQ10" s="9" t="str">
        <f t="shared" si="8"/>
        <v>Skewed High</v>
      </c>
      <c r="AR10" s="9" t="str">
        <f t="shared" si="9"/>
        <v>Closed Higher Quadrant</v>
      </c>
      <c r="AS10" s="5">
        <f t="shared" si="10"/>
        <v>2</v>
      </c>
    </row>
    <row r="11" spans="1:45" ht="15.5" x14ac:dyDescent="0.35">
      <c r="A11" s="13">
        <v>45643</v>
      </c>
      <c r="B11" s="15">
        <v>1.2689699999999999</v>
      </c>
      <c r="C11" s="15">
        <v>1.27284</v>
      </c>
      <c r="D11" s="15">
        <v>1.2665599999999999</v>
      </c>
      <c r="E11" s="15">
        <v>1.27101</v>
      </c>
      <c r="F11" s="15">
        <v>1.2693999999999999</v>
      </c>
      <c r="G11" s="15">
        <v>1.2712999999999999</v>
      </c>
      <c r="H11" s="15">
        <v>1.2685</v>
      </c>
      <c r="I11" s="5">
        <v>-6</v>
      </c>
      <c r="J11" s="5">
        <v>292</v>
      </c>
      <c r="K11" s="5">
        <v>202</v>
      </c>
      <c r="L11" s="5">
        <v>511</v>
      </c>
      <c r="M11" s="14">
        <v>10.539583333333223</v>
      </c>
      <c r="N11" s="14">
        <v>62.800000000000637</v>
      </c>
      <c r="O11" s="5">
        <v>27.999999999999137</v>
      </c>
      <c r="P11" s="5">
        <v>57292</v>
      </c>
      <c r="Q11" s="14">
        <v>1193.5833333333333</v>
      </c>
      <c r="R11" s="14">
        <v>8.1369426751591529</v>
      </c>
      <c r="S11" s="5">
        <v>17</v>
      </c>
      <c r="T11" s="5" t="s">
        <v>26</v>
      </c>
      <c r="U11" s="14">
        <v>0.67457408382030981</v>
      </c>
      <c r="V11" s="5">
        <v>67</v>
      </c>
      <c r="W11" s="5">
        <v>186</v>
      </c>
      <c r="X11" s="5">
        <v>189</v>
      </c>
      <c r="Y11" s="5">
        <v>59</v>
      </c>
      <c r="Z11" s="5" t="s">
        <v>32</v>
      </c>
      <c r="AB11" s="6" cm="1">
        <f t="array" ref="AB11">SUM(IF(B11:I11&gt;B12:I12,1,-1))</f>
        <v>6</v>
      </c>
      <c r="AC11" s="6" cm="1">
        <f t="array" ref="AC11">SUM(IF(J11:S11&gt;J12:S12,1,-1))</f>
        <v>4</v>
      </c>
      <c r="AD11" s="6">
        <f t="shared" si="16"/>
        <v>10</v>
      </c>
      <c r="AE11" s="6">
        <f t="shared" ref="AE11:AG11" si="22">SUM(AB11:AB13)</f>
        <v>6</v>
      </c>
      <c r="AF11" s="6">
        <f t="shared" si="13"/>
        <v>-6</v>
      </c>
      <c r="AG11" s="6">
        <f t="shared" si="22"/>
        <v>0</v>
      </c>
      <c r="AI11" s="8" t="str">
        <f t="shared" si="0"/>
        <v>Higher</v>
      </c>
      <c r="AJ11" s="7" t="str">
        <f t="shared" si="1"/>
        <v>Neutral</v>
      </c>
      <c r="AK11" s="7" t="str">
        <f t="shared" si="2"/>
        <v>POC Up</v>
      </c>
      <c r="AL11" s="9" t="str">
        <f t="shared" si="3"/>
        <v>Ab. Val</v>
      </c>
      <c r="AM11" s="9" t="str">
        <f t="shared" si="4"/>
        <v>Upper Break</v>
      </c>
      <c r="AN11" s="9" t="str">
        <f t="shared" si="5"/>
        <v>In Val</v>
      </c>
      <c r="AO11" s="9" t="str">
        <f t="shared" si="6"/>
        <v>Gap Up - Follow Through</v>
      </c>
      <c r="AP11" s="9" t="str">
        <f t="shared" si="7"/>
        <v>Top-Weighted</v>
      </c>
      <c r="AQ11" s="9" t="str">
        <f t="shared" si="8"/>
        <v>Skewed Mid-Low</v>
      </c>
      <c r="AR11" s="9" t="str">
        <f t="shared" si="9"/>
        <v>Closed Higher Quadrant</v>
      </c>
      <c r="AS11" s="5">
        <f t="shared" si="10"/>
        <v>1</v>
      </c>
    </row>
    <row r="12" spans="1:45" ht="15.5" x14ac:dyDescent="0.35">
      <c r="A12" s="13">
        <v>45642</v>
      </c>
      <c r="B12" s="15">
        <v>1.2625900000000001</v>
      </c>
      <c r="C12" s="15">
        <v>1.26983</v>
      </c>
      <c r="D12" s="15">
        <v>1.2625599999999999</v>
      </c>
      <c r="E12" s="15">
        <v>1.2689600000000001</v>
      </c>
      <c r="F12" s="15">
        <v>1.2632999999999999</v>
      </c>
      <c r="G12" s="15">
        <v>1.268</v>
      </c>
      <c r="H12" s="15">
        <v>1.2626999999999999</v>
      </c>
      <c r="I12" s="5">
        <v>18</v>
      </c>
      <c r="J12" s="5">
        <v>414</v>
      </c>
      <c r="K12" s="5">
        <v>39</v>
      </c>
      <c r="L12" s="5">
        <v>465</v>
      </c>
      <c r="M12" s="14">
        <v>9.6437500000001268</v>
      </c>
      <c r="N12" s="14">
        <v>72.700000000001097</v>
      </c>
      <c r="O12" s="5">
        <v>53.000000000000824</v>
      </c>
      <c r="P12" s="5">
        <v>52437</v>
      </c>
      <c r="Q12" s="14">
        <v>1092.4375</v>
      </c>
      <c r="R12" s="14">
        <v>6.3961485557082938</v>
      </c>
      <c r="S12" s="5">
        <v>12</v>
      </c>
      <c r="T12" s="5" t="s">
        <v>28</v>
      </c>
      <c r="U12" s="14">
        <v>0.3528808669022202</v>
      </c>
      <c r="V12" s="5">
        <v>139</v>
      </c>
      <c r="W12" s="5">
        <v>68</v>
      </c>
      <c r="X12" s="5">
        <v>133</v>
      </c>
      <c r="Y12" s="5">
        <v>125</v>
      </c>
      <c r="Z12" s="5" t="s">
        <v>31</v>
      </c>
      <c r="AB12" s="6" cm="1">
        <f t="array" ref="AB12">SUM(IF(B12:I12&gt;B13:I13,1,-1))</f>
        <v>6</v>
      </c>
      <c r="AC12" s="6" cm="1">
        <f t="array" ref="AC12">SUM(IF(J12:S12&gt;J13:S13,1,-1))</f>
        <v>-4</v>
      </c>
      <c r="AD12" s="6">
        <f t="shared" si="16"/>
        <v>2</v>
      </c>
      <c r="AE12" s="6">
        <f t="shared" ref="AE12:AG12" si="23">SUM(AB12:AB14)</f>
        <v>-2</v>
      </c>
      <c r="AF12" s="6">
        <f t="shared" si="13"/>
        <v>-6</v>
      </c>
      <c r="AG12" s="6">
        <f t="shared" si="23"/>
        <v>-8</v>
      </c>
      <c r="AI12" s="8" t="str">
        <f t="shared" si="0"/>
        <v>OL Higher</v>
      </c>
      <c r="AJ12" s="7" t="str">
        <f t="shared" si="1"/>
        <v>Neutral</v>
      </c>
      <c r="AK12" s="7" t="str">
        <f t="shared" si="2"/>
        <v>POC Up</v>
      </c>
      <c r="AL12" s="9" t="str">
        <f t="shared" si="3"/>
        <v>In. Val</v>
      </c>
      <c r="AM12" s="9" t="str">
        <f t="shared" si="4"/>
        <v>Upper Break</v>
      </c>
      <c r="AN12" s="9" t="str">
        <f t="shared" si="5"/>
        <v>Ab. Val</v>
      </c>
      <c r="AO12" s="9" t="str">
        <f t="shared" si="6"/>
        <v>No Gap</v>
      </c>
      <c r="AP12" s="9" t="str">
        <f t="shared" si="7"/>
        <v>Top-Weighted</v>
      </c>
      <c r="AQ12" s="9" t="str">
        <f t="shared" si="8"/>
        <v>Skewed High</v>
      </c>
      <c r="AR12" s="9" t="str">
        <f t="shared" si="9"/>
        <v>Closed Lower Quadrant</v>
      </c>
      <c r="AS12" s="5">
        <f t="shared" si="10"/>
        <v>-2</v>
      </c>
    </row>
    <row r="13" spans="1:45" ht="15.5" x14ac:dyDescent="0.35">
      <c r="A13" s="13">
        <v>45639</v>
      </c>
      <c r="B13" s="15">
        <v>1.26763</v>
      </c>
      <c r="C13" s="15">
        <v>1.2678700000000001</v>
      </c>
      <c r="D13" s="15">
        <v>1.2597799999999999</v>
      </c>
      <c r="E13" s="15">
        <v>1.26261</v>
      </c>
      <c r="F13" s="15">
        <v>1.2625999999999999</v>
      </c>
      <c r="G13" s="15">
        <v>1.2659</v>
      </c>
      <c r="H13" s="15">
        <v>1.2613000000000001</v>
      </c>
      <c r="I13" s="5">
        <v>-3</v>
      </c>
      <c r="J13" s="5">
        <v>343</v>
      </c>
      <c r="K13" s="5">
        <v>168</v>
      </c>
      <c r="L13" s="5">
        <v>526</v>
      </c>
      <c r="M13" s="14">
        <v>10.843750000000124</v>
      </c>
      <c r="N13" s="14">
        <v>80.900000000001526</v>
      </c>
      <c r="O13" s="5">
        <v>45.999999999999375</v>
      </c>
      <c r="P13" s="5">
        <v>59614</v>
      </c>
      <c r="Q13" s="14">
        <v>1241.9583333333333</v>
      </c>
      <c r="R13" s="14">
        <v>6.5018541409145865</v>
      </c>
      <c r="S13" s="5">
        <v>11</v>
      </c>
      <c r="T13" s="5" t="s">
        <v>26</v>
      </c>
      <c r="U13" s="14">
        <v>0.54773044865469733</v>
      </c>
      <c r="V13" s="5">
        <v>128</v>
      </c>
      <c r="W13" s="5">
        <v>125</v>
      </c>
      <c r="X13" s="5">
        <v>194</v>
      </c>
      <c r="Y13" s="5">
        <v>79</v>
      </c>
      <c r="Z13" s="5" t="s">
        <v>29</v>
      </c>
      <c r="AB13" s="6" cm="1">
        <f t="array" ref="AB13">SUM(IF(B13:I13&gt;B14:I14,1,-1))</f>
        <v>-6</v>
      </c>
      <c r="AC13" s="6" cm="1">
        <f t="array" ref="AC13">SUM(IF(J13:S13&gt;J14:S14,1,-1))</f>
        <v>-6</v>
      </c>
      <c r="AD13" s="6">
        <f t="shared" si="16"/>
        <v>-12</v>
      </c>
      <c r="AE13" s="6">
        <f t="shared" ref="AE13:AG13" si="24">SUM(AB13:AB15)</f>
        <v>-8</v>
      </c>
      <c r="AF13" s="6">
        <f t="shared" si="13"/>
        <v>2</v>
      </c>
      <c r="AG13" s="6">
        <f t="shared" si="24"/>
        <v>-6</v>
      </c>
      <c r="AI13" s="8" t="str">
        <f t="shared" si="0"/>
        <v>Lower</v>
      </c>
      <c r="AJ13" s="7" t="str">
        <f t="shared" si="1"/>
        <v>Down</v>
      </c>
      <c r="AK13" s="7" t="str">
        <f t="shared" si="2"/>
        <v>POC Down</v>
      </c>
      <c r="AL13" s="9" t="str">
        <f t="shared" si="3"/>
        <v>Bel. Val</v>
      </c>
      <c r="AM13" s="9" t="str">
        <f t="shared" si="4"/>
        <v>Lower Break</v>
      </c>
      <c r="AN13" s="9" t="str">
        <f t="shared" si="5"/>
        <v>In Val</v>
      </c>
      <c r="AO13" s="9" t="str">
        <f t="shared" si="6"/>
        <v>Gap Down - Follow Through</v>
      </c>
      <c r="AP13" s="9" t="str">
        <f t="shared" si="7"/>
        <v>Top-Weighted</v>
      </c>
      <c r="AQ13" s="9" t="str">
        <f t="shared" si="8"/>
        <v>Skewed Mid-Low</v>
      </c>
      <c r="AR13" s="9" t="str">
        <f t="shared" si="9"/>
        <v>Closed Lower Quadrant</v>
      </c>
      <c r="AS13" s="5">
        <f t="shared" si="10"/>
        <v>-1</v>
      </c>
    </row>
    <row r="14" spans="1:45" ht="15.5" x14ac:dyDescent="0.35">
      <c r="A14" s="13">
        <v>45638</v>
      </c>
      <c r="B14" s="15">
        <v>1.2764500000000001</v>
      </c>
      <c r="C14" s="15">
        <v>1.2787500000000001</v>
      </c>
      <c r="D14" s="15">
        <v>1.2664899999999999</v>
      </c>
      <c r="E14" s="15">
        <v>1.26766</v>
      </c>
      <c r="F14" s="15">
        <v>1.2766</v>
      </c>
      <c r="G14" s="15">
        <v>1.2786999999999999</v>
      </c>
      <c r="H14" s="15">
        <v>1.2704</v>
      </c>
      <c r="I14" s="5">
        <v>-24</v>
      </c>
      <c r="J14" s="5">
        <v>68</v>
      </c>
      <c r="K14" s="5">
        <v>486</v>
      </c>
      <c r="L14" s="5">
        <v>571</v>
      </c>
      <c r="M14" s="14">
        <v>11.825000000000168</v>
      </c>
      <c r="N14" s="14">
        <v>122.6000000000016</v>
      </c>
      <c r="O14" s="5">
        <v>82.999999999999744</v>
      </c>
      <c r="P14" s="5">
        <v>71256</v>
      </c>
      <c r="Q14" s="14">
        <v>1484.5</v>
      </c>
      <c r="R14" s="14">
        <v>4.6574225122348496</v>
      </c>
      <c r="S14" s="5">
        <v>19</v>
      </c>
      <c r="T14" s="5" t="s">
        <v>28</v>
      </c>
      <c r="U14" s="14">
        <v>0.42736930518757116</v>
      </c>
      <c r="V14" s="5">
        <v>170</v>
      </c>
      <c r="W14" s="5">
        <v>106</v>
      </c>
      <c r="X14" s="5">
        <v>161</v>
      </c>
      <c r="Y14" s="5">
        <v>127</v>
      </c>
      <c r="Z14" s="5" t="s">
        <v>27</v>
      </c>
      <c r="AB14" s="6" cm="1">
        <f t="array" ref="AB14">SUM(IF(B14:I14&gt;B15:I15,1,-1))</f>
        <v>-2</v>
      </c>
      <c r="AC14" s="6" cm="1">
        <f t="array" ref="AC14">SUM(IF(J14:S14&gt;J15:S15,1,-1))</f>
        <v>4</v>
      </c>
      <c r="AD14" s="6">
        <f t="shared" si="16"/>
        <v>2</v>
      </c>
      <c r="AE14" s="6">
        <f t="shared" ref="AE14:AG14" si="25">SUM(AB14:AB16)</f>
        <v>-2</v>
      </c>
      <c r="AF14" s="6">
        <f t="shared" si="13"/>
        <v>8</v>
      </c>
      <c r="AG14" s="6">
        <f t="shared" si="25"/>
        <v>6</v>
      </c>
      <c r="AI14" s="8" t="str">
        <f t="shared" si="0"/>
        <v>Outside</v>
      </c>
      <c r="AJ14" s="7" t="str">
        <f t="shared" si="1"/>
        <v>Neutral</v>
      </c>
      <c r="AK14" s="7" t="str">
        <f t="shared" si="2"/>
        <v>POC Up</v>
      </c>
      <c r="AL14" s="9" t="str">
        <f t="shared" si="3"/>
        <v>In. Val</v>
      </c>
      <c r="AM14" s="9" t="str">
        <f t="shared" si="4"/>
        <v>Both Sides Expand</v>
      </c>
      <c r="AN14" s="9" t="str">
        <f t="shared" si="5"/>
        <v>Bl. Val</v>
      </c>
      <c r="AO14" s="9" t="str">
        <f t="shared" si="6"/>
        <v>No Gap</v>
      </c>
      <c r="AP14" s="9" t="str">
        <f t="shared" si="7"/>
        <v>Bottom-Weighted</v>
      </c>
      <c r="AQ14" s="9" t="str">
        <f t="shared" si="8"/>
        <v>Skewed High</v>
      </c>
      <c r="AR14" s="9" t="str">
        <f t="shared" si="9"/>
        <v>Closed Higher Quadrant</v>
      </c>
      <c r="AS14" s="5">
        <f t="shared" si="10"/>
        <v>4</v>
      </c>
    </row>
    <row r="15" spans="1:45" ht="15.5" x14ac:dyDescent="0.35">
      <c r="A15" s="13">
        <v>45637</v>
      </c>
      <c r="B15" s="15">
        <v>1.2779</v>
      </c>
      <c r="C15" s="15">
        <v>1.2781199999999999</v>
      </c>
      <c r="D15" s="15">
        <v>1.2712699999999999</v>
      </c>
      <c r="E15" s="15">
        <v>1.2764500000000001</v>
      </c>
      <c r="F15" s="15">
        <v>1.2747000000000002</v>
      </c>
      <c r="G15" s="15">
        <v>1.2767000000000002</v>
      </c>
      <c r="H15" s="15">
        <v>1.2736000000000001</v>
      </c>
      <c r="I15" s="5">
        <v>-1</v>
      </c>
      <c r="J15" s="5">
        <v>328</v>
      </c>
      <c r="K15" s="5">
        <v>223</v>
      </c>
      <c r="L15" s="5">
        <v>573</v>
      </c>
      <c r="M15" s="14">
        <v>11.810416666666834</v>
      </c>
      <c r="N15" s="14">
        <v>68.500000000000227</v>
      </c>
      <c r="O15" s="5">
        <v>31.000000000001027</v>
      </c>
      <c r="P15" s="5">
        <v>69142</v>
      </c>
      <c r="Q15" s="14">
        <v>1440.4583333333333</v>
      </c>
      <c r="R15" s="14">
        <v>8.3649635036496068</v>
      </c>
      <c r="S15" s="5">
        <v>9</v>
      </c>
      <c r="T15" s="5" t="s">
        <v>26</v>
      </c>
      <c r="U15" s="14">
        <v>0.66504387236760398</v>
      </c>
      <c r="V15" s="5">
        <v>121</v>
      </c>
      <c r="W15" s="5">
        <v>218</v>
      </c>
      <c r="X15" s="5">
        <v>175</v>
      </c>
      <c r="Y15" s="5">
        <v>48</v>
      </c>
      <c r="Z15" s="5" t="s">
        <v>34</v>
      </c>
      <c r="AB15" s="6" cm="1">
        <f t="array" ref="AB15">SUM(IF(B15:I15&gt;B16:I16,1,-1))</f>
        <v>0</v>
      </c>
      <c r="AC15" s="6" cm="1">
        <f t="array" ref="AC15">SUM(IF(J15:S15&gt;J16:S16,1,-1))</f>
        <v>4</v>
      </c>
      <c r="AD15" s="6">
        <f t="shared" si="16"/>
        <v>4</v>
      </c>
      <c r="AE15" s="6">
        <f t="shared" ref="AE15:AG15" si="26">SUM(AB15:AB17)</f>
        <v>0</v>
      </c>
      <c r="AF15" s="6">
        <f t="shared" si="13"/>
        <v>0</v>
      </c>
      <c r="AG15" s="6">
        <f t="shared" si="26"/>
        <v>0</v>
      </c>
      <c r="AI15" s="8" t="str">
        <f t="shared" si="0"/>
        <v>Outside</v>
      </c>
      <c r="AJ15" s="7" t="str">
        <f t="shared" si="1"/>
        <v>Down</v>
      </c>
      <c r="AK15" s="7" t="str">
        <f t="shared" si="2"/>
        <v>POC Up</v>
      </c>
      <c r="AL15" s="9" t="str">
        <f t="shared" si="3"/>
        <v>In. Val</v>
      </c>
      <c r="AM15" s="9" t="str">
        <f t="shared" si="4"/>
        <v>Both Sides Expand</v>
      </c>
      <c r="AN15" s="9" t="str">
        <f t="shared" si="5"/>
        <v>In Val</v>
      </c>
      <c r="AO15" s="9" t="str">
        <f t="shared" si="6"/>
        <v>Gap Up - Faded</v>
      </c>
      <c r="AP15" s="9" t="str">
        <f t="shared" si="7"/>
        <v>Top-Weighted</v>
      </c>
      <c r="AQ15" s="9" t="str">
        <f t="shared" si="8"/>
        <v>Skewed Mid-High</v>
      </c>
      <c r="AR15" s="9" t="str">
        <f t="shared" si="9"/>
        <v>Closed Lower Quadrant</v>
      </c>
      <c r="AS15" s="5">
        <f t="shared" si="10"/>
        <v>-1</v>
      </c>
    </row>
    <row r="16" spans="1:45" ht="15.5" x14ac:dyDescent="0.35">
      <c r="A16" s="13">
        <v>45636</v>
      </c>
      <c r="B16" s="15">
        <v>1.27481</v>
      </c>
      <c r="C16" s="15">
        <v>1.2779</v>
      </c>
      <c r="D16" s="15">
        <v>1.2723500000000001</v>
      </c>
      <c r="E16" s="15">
        <v>1.2779</v>
      </c>
      <c r="F16" s="15">
        <v>1.2745</v>
      </c>
      <c r="G16" s="15">
        <v>1.2761</v>
      </c>
      <c r="H16" s="15">
        <v>1.2741</v>
      </c>
      <c r="I16" s="5">
        <v>2</v>
      </c>
      <c r="J16" s="5">
        <v>354</v>
      </c>
      <c r="K16" s="5">
        <v>113</v>
      </c>
      <c r="L16" s="5">
        <v>490</v>
      </c>
      <c r="M16" s="14">
        <v>10.131250000000081</v>
      </c>
      <c r="N16" s="14">
        <v>55.499999999999439</v>
      </c>
      <c r="O16" s="5">
        <v>20.000000000000018</v>
      </c>
      <c r="P16" s="5">
        <v>57610</v>
      </c>
      <c r="Q16" s="14">
        <v>1200.2083333333333</v>
      </c>
      <c r="R16" s="14">
        <v>8.8288288288289181</v>
      </c>
      <c r="S16" s="5">
        <v>13</v>
      </c>
      <c r="T16" s="5" t="s">
        <v>28</v>
      </c>
      <c r="U16" s="14">
        <v>0.49314536965931599</v>
      </c>
      <c r="V16" s="5">
        <v>61</v>
      </c>
      <c r="W16" s="5">
        <v>156</v>
      </c>
      <c r="X16" s="5">
        <v>223</v>
      </c>
      <c r="Y16" s="5">
        <v>34</v>
      </c>
      <c r="Z16" s="5" t="s">
        <v>31</v>
      </c>
      <c r="AB16" s="6" cm="1">
        <f t="array" ref="AB16">SUM(IF(B16:I16&gt;B17:I17,1,-1))</f>
        <v>0</v>
      </c>
      <c r="AC16" s="6" cm="1">
        <f t="array" ref="AC16">SUM(IF(J16:S16&gt;J17:S17,1,-1))</f>
        <v>0</v>
      </c>
      <c r="AD16" s="6">
        <f t="shared" si="16"/>
        <v>0</v>
      </c>
      <c r="AE16" s="6">
        <f t="shared" ref="AE16:AG16" si="27">SUM(AB16:AB18)</f>
        <v>2</v>
      </c>
      <c r="AF16" s="6">
        <f t="shared" si="13"/>
        <v>-2</v>
      </c>
      <c r="AG16" s="6">
        <f t="shared" si="27"/>
        <v>0</v>
      </c>
      <c r="AI16" s="8" t="str">
        <f t="shared" si="0"/>
        <v>OL Lower</v>
      </c>
      <c r="AJ16" s="7" t="str">
        <f t="shared" si="1"/>
        <v>Neutral</v>
      </c>
      <c r="AK16" s="7" t="str">
        <f t="shared" si="2"/>
        <v>POC Down</v>
      </c>
      <c r="AL16" s="9" t="str">
        <f t="shared" si="3"/>
        <v>Bel. Val</v>
      </c>
      <c r="AM16" s="9" t="str">
        <f t="shared" si="4"/>
        <v>Inside Day</v>
      </c>
      <c r="AN16" s="9" t="str">
        <f t="shared" si="5"/>
        <v>Ab. Val</v>
      </c>
      <c r="AO16" s="9" t="str">
        <f t="shared" si="6"/>
        <v>No Gap</v>
      </c>
      <c r="AP16" s="9" t="str">
        <f t="shared" si="7"/>
        <v>Top-Weighted</v>
      </c>
      <c r="AQ16" s="9" t="str">
        <f t="shared" si="8"/>
        <v>Skewed Mid-Low</v>
      </c>
      <c r="AR16" s="9" t="str">
        <f t="shared" si="9"/>
        <v>Closed Lower Quadrant</v>
      </c>
      <c r="AS16" s="5">
        <f t="shared" si="10"/>
        <v>-2</v>
      </c>
    </row>
    <row r="17" spans="1:45" ht="15.5" x14ac:dyDescent="0.35">
      <c r="A17" s="13">
        <v>45635</v>
      </c>
      <c r="B17" s="15">
        <v>1.2739</v>
      </c>
      <c r="C17" s="15">
        <v>1.2798499999999999</v>
      </c>
      <c r="D17" s="15">
        <v>1.27163</v>
      </c>
      <c r="E17" s="15">
        <v>1.27481</v>
      </c>
      <c r="F17" s="15">
        <v>1.2777000000000001</v>
      </c>
      <c r="G17" s="15">
        <v>1.2786</v>
      </c>
      <c r="H17" s="15">
        <v>1.2747000000000002</v>
      </c>
      <c r="I17" s="5">
        <v>-7</v>
      </c>
      <c r="J17" s="5">
        <v>93</v>
      </c>
      <c r="K17" s="5">
        <v>363</v>
      </c>
      <c r="L17" s="5">
        <v>469</v>
      </c>
      <c r="M17" s="14">
        <v>10.804651162790686</v>
      </c>
      <c r="N17" s="14">
        <v>82.199999999998937</v>
      </c>
      <c r="O17" s="5">
        <v>38.999999999997925</v>
      </c>
      <c r="P17" s="5">
        <v>51367</v>
      </c>
      <c r="Q17" s="14">
        <v>1194.5813953488373</v>
      </c>
      <c r="R17" s="14">
        <v>5.705596107056035</v>
      </c>
      <c r="S17" s="5">
        <v>14</v>
      </c>
      <c r="T17" s="5" t="s">
        <v>28</v>
      </c>
      <c r="U17" s="14">
        <v>0.426063656896981</v>
      </c>
      <c r="V17" s="5">
        <v>93</v>
      </c>
      <c r="W17" s="5">
        <v>196</v>
      </c>
      <c r="X17" s="5">
        <v>115</v>
      </c>
      <c r="Y17" s="5">
        <v>65</v>
      </c>
      <c r="Z17" s="5" t="s">
        <v>29</v>
      </c>
      <c r="AB17" s="6" cm="1">
        <f t="array" ref="AB17">SUM(IF(B17:I17&gt;B18:I18,1,-1))</f>
        <v>0</v>
      </c>
      <c r="AC17" s="6" cm="1">
        <f t="array" ref="AC17">SUM(IF(J17:S17&gt;J18:S18,1,-1))</f>
        <v>-4</v>
      </c>
      <c r="AD17" s="6">
        <f t="shared" si="16"/>
        <v>-4</v>
      </c>
      <c r="AE17" s="6">
        <f t="shared" ref="AE17:AG17" si="28">SUM(AB17:AB19)</f>
        <v>10</v>
      </c>
      <c r="AF17" s="6">
        <f t="shared" si="13"/>
        <v>-6</v>
      </c>
      <c r="AG17" s="6">
        <f t="shared" si="28"/>
        <v>4</v>
      </c>
      <c r="AI17" s="8" t="str">
        <f t="shared" si="0"/>
        <v>OL Higher</v>
      </c>
      <c r="AJ17" s="7" t="str">
        <f t="shared" si="1"/>
        <v>Up</v>
      </c>
      <c r="AK17" s="7" t="str">
        <f t="shared" si="2"/>
        <v>POC Up</v>
      </c>
      <c r="AL17" s="9" t="str">
        <f t="shared" si="3"/>
        <v>Ab. Val</v>
      </c>
      <c r="AM17" s="9" t="str">
        <f t="shared" si="4"/>
        <v>Lower Break</v>
      </c>
      <c r="AN17" s="9" t="str">
        <f t="shared" si="5"/>
        <v>In Val</v>
      </c>
      <c r="AO17" s="9" t="str">
        <f t="shared" si="6"/>
        <v>No Gap</v>
      </c>
      <c r="AP17" s="9" t="str">
        <f t="shared" si="7"/>
        <v>Bottom-Weighted</v>
      </c>
      <c r="AQ17" s="9" t="str">
        <f t="shared" si="8"/>
        <v>Skewed Mid-High</v>
      </c>
      <c r="AR17" s="9" t="str">
        <f t="shared" si="9"/>
        <v>Same</v>
      </c>
      <c r="AS17" s="5">
        <f t="shared" si="10"/>
        <v>0</v>
      </c>
    </row>
    <row r="18" spans="1:45" ht="15.5" x14ac:dyDescent="0.35">
      <c r="A18" s="13">
        <v>45632</v>
      </c>
      <c r="B18" s="15">
        <v>1.276</v>
      </c>
      <c r="C18" s="15">
        <v>1.2810900000000001</v>
      </c>
      <c r="D18" s="15">
        <v>1.2720899999999999</v>
      </c>
      <c r="E18" s="15">
        <v>1.2747599999999999</v>
      </c>
      <c r="F18" s="15">
        <v>1.2746999999999999</v>
      </c>
      <c r="G18" s="15">
        <v>1.2764</v>
      </c>
      <c r="H18" s="15">
        <v>1.2728999999999999</v>
      </c>
      <c r="I18" s="5">
        <v>-1</v>
      </c>
      <c r="J18" s="5">
        <v>318</v>
      </c>
      <c r="K18" s="5">
        <v>231</v>
      </c>
      <c r="L18" s="5">
        <v>566</v>
      </c>
      <c r="M18" s="14">
        <v>11.610416666666724</v>
      </c>
      <c r="N18" s="14">
        <v>90.000000000001194</v>
      </c>
      <c r="O18" s="5">
        <v>35.000000000000583</v>
      </c>
      <c r="P18" s="5">
        <v>65364</v>
      </c>
      <c r="Q18" s="14">
        <v>1361.75</v>
      </c>
      <c r="R18" s="14">
        <v>6.2888888888888053</v>
      </c>
      <c r="S18" s="5">
        <v>9</v>
      </c>
      <c r="T18" s="5" t="s">
        <v>26</v>
      </c>
      <c r="U18" s="14">
        <v>0.63319636226843445</v>
      </c>
      <c r="V18" s="5">
        <v>30</v>
      </c>
      <c r="W18" s="5">
        <v>99</v>
      </c>
      <c r="X18" s="5">
        <v>246</v>
      </c>
      <c r="Y18" s="5">
        <v>189</v>
      </c>
      <c r="Z18" s="5" t="s">
        <v>29</v>
      </c>
      <c r="AB18" s="6" cm="1">
        <f t="array" ref="AB18">SUM(IF(B18:I18&gt;B19:I19,1,-1))</f>
        <v>2</v>
      </c>
      <c r="AC18" s="6" cm="1">
        <f t="array" ref="AC18">SUM(IF(J18:S18&gt;J19:S19,1,-1))</f>
        <v>2</v>
      </c>
      <c r="AD18" s="6">
        <f t="shared" si="16"/>
        <v>4</v>
      </c>
      <c r="AE18" s="6">
        <f t="shared" ref="AE18:AG18" si="29">SUM(AB18:AB20)</f>
        <v>14</v>
      </c>
      <c r="AF18" s="6">
        <f t="shared" si="13"/>
        <v>4</v>
      </c>
      <c r="AG18" s="6">
        <f t="shared" si="29"/>
        <v>18</v>
      </c>
      <c r="AI18" s="8" t="str">
        <f t="shared" si="0"/>
        <v>OL Higher</v>
      </c>
      <c r="AJ18" s="7" t="str">
        <f t="shared" si="1"/>
        <v>Down</v>
      </c>
      <c r="AK18" s="7" t="str">
        <f t="shared" si="2"/>
        <v>POC Down</v>
      </c>
      <c r="AL18" s="9" t="str">
        <f t="shared" si="3"/>
        <v>In. Val</v>
      </c>
      <c r="AM18" s="9" t="str">
        <f t="shared" si="4"/>
        <v>Upper Break</v>
      </c>
      <c r="AN18" s="9" t="str">
        <f t="shared" si="5"/>
        <v>In Val</v>
      </c>
      <c r="AO18" s="9" t="str">
        <f t="shared" si="6"/>
        <v>No Gap</v>
      </c>
      <c r="AP18" s="9" t="str">
        <f t="shared" si="7"/>
        <v>Top-Weighted</v>
      </c>
      <c r="AQ18" s="9" t="str">
        <f t="shared" si="8"/>
        <v>Skewed Mid-Low</v>
      </c>
      <c r="AR18" s="9" t="str">
        <f t="shared" si="9"/>
        <v>Closed Higher Quadrant</v>
      </c>
      <c r="AS18" s="5">
        <f t="shared" si="10"/>
        <v>2</v>
      </c>
    </row>
    <row r="19" spans="1:45" ht="15.5" x14ac:dyDescent="0.35">
      <c r="A19" s="13">
        <v>45631</v>
      </c>
      <c r="B19" s="15">
        <v>1.27007</v>
      </c>
      <c r="C19" s="15">
        <v>1.27702</v>
      </c>
      <c r="D19" s="15">
        <v>1.26925</v>
      </c>
      <c r="E19" s="15">
        <v>1.27597</v>
      </c>
      <c r="F19" s="15">
        <v>1.2756000000000001</v>
      </c>
      <c r="G19" s="15">
        <v>1.2761</v>
      </c>
      <c r="H19" s="15">
        <v>1.272</v>
      </c>
      <c r="I19" s="5">
        <v>14</v>
      </c>
      <c r="J19" s="5">
        <v>62</v>
      </c>
      <c r="K19" s="5">
        <v>447</v>
      </c>
      <c r="L19" s="5">
        <v>524</v>
      </c>
      <c r="M19" s="14">
        <v>10.760416666666384</v>
      </c>
      <c r="N19" s="14">
        <v>77.700000000000543</v>
      </c>
      <c r="O19" s="5">
        <v>40.999999999999929</v>
      </c>
      <c r="P19" s="5">
        <v>60697</v>
      </c>
      <c r="Q19" s="14">
        <v>1264.5208333333333</v>
      </c>
      <c r="R19" s="14">
        <v>6.743886743886697</v>
      </c>
      <c r="S19" s="5">
        <v>13</v>
      </c>
      <c r="T19" s="5" t="s">
        <v>28</v>
      </c>
      <c r="U19" s="14">
        <v>0.37802133548775352</v>
      </c>
      <c r="V19" s="5">
        <v>134</v>
      </c>
      <c r="W19" s="5">
        <v>140</v>
      </c>
      <c r="X19" s="5">
        <v>166</v>
      </c>
      <c r="Y19" s="5">
        <v>84</v>
      </c>
      <c r="Z19" s="5" t="s">
        <v>31</v>
      </c>
      <c r="AB19" s="6" cm="1">
        <f t="array" ref="AB19">SUM(IF(B19:I19&gt;B20:I20,1,-1))</f>
        <v>8</v>
      </c>
      <c r="AC19" s="6" cm="1">
        <f t="array" ref="AC19">SUM(IF(J19:S19&gt;J20:S20,1,-1))</f>
        <v>-4</v>
      </c>
      <c r="AD19" s="6">
        <f t="shared" si="16"/>
        <v>4</v>
      </c>
      <c r="AE19" s="6">
        <f t="shared" ref="AE19:AG19" si="30">SUM(AB19:AB21)</f>
        <v>8</v>
      </c>
      <c r="AF19" s="6">
        <f t="shared" si="13"/>
        <v>-6</v>
      </c>
      <c r="AG19" s="6">
        <f t="shared" si="30"/>
        <v>2</v>
      </c>
      <c r="AI19" s="8" t="str">
        <f t="shared" si="0"/>
        <v>Higher</v>
      </c>
      <c r="AJ19" s="7" t="str">
        <f t="shared" si="1"/>
        <v>Up</v>
      </c>
      <c r="AK19" s="7" t="str">
        <f t="shared" si="2"/>
        <v>POC Up</v>
      </c>
      <c r="AL19" s="9" t="str">
        <f t="shared" si="3"/>
        <v>Ab. Val</v>
      </c>
      <c r="AM19" s="9" t="str">
        <f t="shared" si="4"/>
        <v>Upper Break</v>
      </c>
      <c r="AN19" s="9" t="str">
        <f t="shared" si="5"/>
        <v>In Val</v>
      </c>
      <c r="AO19" s="9" t="str">
        <f t="shared" si="6"/>
        <v>No Gap</v>
      </c>
      <c r="AP19" s="9" t="str">
        <f t="shared" si="7"/>
        <v>Bottom-Weighted</v>
      </c>
      <c r="AQ19" s="9" t="str">
        <f t="shared" si="8"/>
        <v>Skewed Mid-Low</v>
      </c>
      <c r="AR19" s="9" t="str">
        <f t="shared" si="9"/>
        <v>Same</v>
      </c>
      <c r="AS19" s="5">
        <f t="shared" si="10"/>
        <v>0</v>
      </c>
    </row>
    <row r="20" spans="1:45" ht="15.5" x14ac:dyDescent="0.35">
      <c r="A20" s="13">
        <v>45630</v>
      </c>
      <c r="B20" s="15">
        <v>1.26735</v>
      </c>
      <c r="C20" s="15">
        <v>1.2721100000000001</v>
      </c>
      <c r="D20" s="15">
        <v>1.2629699999999999</v>
      </c>
      <c r="E20" s="15">
        <v>1.27006</v>
      </c>
      <c r="F20" s="15">
        <v>1.2668000000000001</v>
      </c>
      <c r="G20" s="15">
        <v>1.2701000000000002</v>
      </c>
      <c r="H20" s="15">
        <v>1.2662000000000002</v>
      </c>
      <c r="I20" s="5">
        <v>1</v>
      </c>
      <c r="J20" s="5">
        <v>491</v>
      </c>
      <c r="K20" s="5">
        <v>140</v>
      </c>
      <c r="L20" s="5">
        <v>648</v>
      </c>
      <c r="M20" s="14">
        <v>13.554166666666784</v>
      </c>
      <c r="N20" s="14">
        <v>91.400000000001484</v>
      </c>
      <c r="O20" s="5">
        <v>39.000000000000142</v>
      </c>
      <c r="P20" s="5">
        <v>78806</v>
      </c>
      <c r="Q20" s="14">
        <v>1641.7916666666667</v>
      </c>
      <c r="R20" s="14">
        <v>7.0897155361049178</v>
      </c>
      <c r="S20" s="5">
        <v>12</v>
      </c>
      <c r="T20" s="5" t="s">
        <v>28</v>
      </c>
      <c r="U20" s="14">
        <v>0.43903701268435813</v>
      </c>
      <c r="V20" s="5">
        <v>156</v>
      </c>
      <c r="W20" s="5">
        <v>227</v>
      </c>
      <c r="X20" s="5">
        <v>240</v>
      </c>
      <c r="Y20" s="5">
        <v>25</v>
      </c>
      <c r="Z20" s="5" t="s">
        <v>31</v>
      </c>
      <c r="AB20" s="6" cm="1">
        <f t="array" ref="AB20">SUM(IF(B20:I20&gt;B21:I21,1,-1))</f>
        <v>4</v>
      </c>
      <c r="AC20" s="6" cm="1">
        <f t="array" ref="AC20">SUM(IF(J20:S20&gt;J21:S21,1,-1))</f>
        <v>6</v>
      </c>
      <c r="AD20" s="6">
        <f t="shared" si="16"/>
        <v>10</v>
      </c>
      <c r="AE20" s="6">
        <f t="shared" ref="AE20:AG20" si="31">SUM(AB20:AB22)</f>
        <v>-6</v>
      </c>
      <c r="AF20" s="6">
        <f t="shared" si="13"/>
        <v>4</v>
      </c>
      <c r="AG20" s="6">
        <f t="shared" si="31"/>
        <v>-2</v>
      </c>
      <c r="AI20" s="8" t="str">
        <f t="shared" si="0"/>
        <v>OL Higher</v>
      </c>
      <c r="AJ20" s="7" t="str">
        <f t="shared" si="1"/>
        <v>Neutral</v>
      </c>
      <c r="AK20" s="7" t="str">
        <f t="shared" si="2"/>
        <v>POC Down</v>
      </c>
      <c r="AL20" s="9" t="str">
        <f t="shared" si="3"/>
        <v>In. Val</v>
      </c>
      <c r="AM20" s="9" t="str">
        <f t="shared" si="4"/>
        <v>Both Sides Expand</v>
      </c>
      <c r="AN20" s="9" t="str">
        <f t="shared" si="5"/>
        <v>In Val</v>
      </c>
      <c r="AO20" s="9" t="str">
        <f t="shared" si="6"/>
        <v>No Gap</v>
      </c>
      <c r="AP20" s="9" t="str">
        <f t="shared" si="7"/>
        <v>Top-Weighted</v>
      </c>
      <c r="AQ20" s="9" t="str">
        <f t="shared" si="8"/>
        <v>Skewed Mid-Low</v>
      </c>
      <c r="AR20" s="9" t="str">
        <f t="shared" si="9"/>
        <v>Closed Lower Quadrant</v>
      </c>
      <c r="AS20" s="5">
        <f t="shared" si="10"/>
        <v>-1</v>
      </c>
    </row>
    <row r="21" spans="1:45" ht="15.5" x14ac:dyDescent="0.35">
      <c r="A21" s="13">
        <v>45629</v>
      </c>
      <c r="B21" s="15">
        <v>1.2658</v>
      </c>
      <c r="C21" s="15">
        <v>1.2699400000000001</v>
      </c>
      <c r="D21" s="15">
        <v>1.26363</v>
      </c>
      <c r="E21" s="15">
        <v>1.26736</v>
      </c>
      <c r="F21" s="15">
        <v>1.2669000000000001</v>
      </c>
      <c r="G21" s="15">
        <v>1.2675000000000001</v>
      </c>
      <c r="H21" s="15">
        <v>1.2644</v>
      </c>
      <c r="I21" s="5">
        <v>-5</v>
      </c>
      <c r="J21" s="5">
        <v>209</v>
      </c>
      <c r="K21" s="5">
        <v>351</v>
      </c>
      <c r="L21" s="5">
        <v>578</v>
      </c>
      <c r="M21" s="14">
        <v>12.025000000000045</v>
      </c>
      <c r="N21" s="14">
        <v>63.100000000000378</v>
      </c>
      <c r="O21" s="5">
        <v>31.000000000001027</v>
      </c>
      <c r="P21" s="5">
        <v>68271</v>
      </c>
      <c r="Q21" s="14">
        <v>1422.3125</v>
      </c>
      <c r="R21" s="14">
        <v>9.160063391442101</v>
      </c>
      <c r="S21" s="5">
        <v>10</v>
      </c>
      <c r="T21" s="5" t="s">
        <v>26</v>
      </c>
      <c r="U21" s="14">
        <v>0.58856269696282537</v>
      </c>
      <c r="V21" s="5">
        <v>68</v>
      </c>
      <c r="W21" s="5">
        <v>176</v>
      </c>
      <c r="X21" s="5">
        <v>177</v>
      </c>
      <c r="Y21" s="5">
        <v>157</v>
      </c>
      <c r="Z21" s="5" t="s">
        <v>32</v>
      </c>
      <c r="AB21" s="6" cm="1">
        <f t="array" ref="AB21">SUM(IF(B21:I21&gt;B22:I22,1,-1))</f>
        <v>-4</v>
      </c>
      <c r="AC21" s="6" cm="1">
        <f t="array" ref="AC21">SUM(IF(J21:S21&gt;J22:S22,1,-1))</f>
        <v>-8</v>
      </c>
      <c r="AD21" s="6">
        <f t="shared" si="16"/>
        <v>-12</v>
      </c>
      <c r="AE21" s="6">
        <f t="shared" ref="AE21:AG21" si="32">SUM(AB21:AB23)</f>
        <v>-2</v>
      </c>
      <c r="AF21" s="6">
        <f t="shared" si="13"/>
        <v>6</v>
      </c>
      <c r="AG21" s="6">
        <f t="shared" si="32"/>
        <v>4</v>
      </c>
      <c r="AI21" s="8" t="str">
        <f t="shared" si="0"/>
        <v>OL Lower</v>
      </c>
      <c r="AJ21" s="7" t="str">
        <f t="shared" si="1"/>
        <v>Up</v>
      </c>
      <c r="AK21" s="7" t="str">
        <f t="shared" si="2"/>
        <v>POC Down</v>
      </c>
      <c r="AL21" s="9" t="str">
        <f t="shared" si="3"/>
        <v>In. Val</v>
      </c>
      <c r="AM21" s="9" t="str">
        <f t="shared" si="4"/>
        <v>Inside Day</v>
      </c>
      <c r="AN21" s="9" t="str">
        <f t="shared" si="5"/>
        <v>In Val</v>
      </c>
      <c r="AO21" s="9" t="str">
        <f t="shared" si="6"/>
        <v>No Gap</v>
      </c>
      <c r="AP21" s="9" t="str">
        <f t="shared" si="7"/>
        <v>Bottom-Weighted</v>
      </c>
      <c r="AQ21" s="9" t="str">
        <f t="shared" si="8"/>
        <v>Skewed Mid-Low</v>
      </c>
      <c r="AR21" s="9" t="str">
        <f t="shared" si="9"/>
        <v>Closed Lower Quadrant</v>
      </c>
      <c r="AS21" s="5">
        <f t="shared" si="10"/>
        <v>-1</v>
      </c>
    </row>
    <row r="22" spans="1:45" ht="15.5" x14ac:dyDescent="0.35">
      <c r="A22" s="13">
        <v>45628</v>
      </c>
      <c r="B22" s="15">
        <v>1.2701100000000001</v>
      </c>
      <c r="C22" s="15">
        <v>1.2722100000000001</v>
      </c>
      <c r="D22" s="15">
        <v>1.2616400000000001</v>
      </c>
      <c r="E22" s="15">
        <v>1.2658100000000001</v>
      </c>
      <c r="F22" s="15">
        <v>1.2689000000000001</v>
      </c>
      <c r="G22" s="15">
        <v>1.2713000000000001</v>
      </c>
      <c r="H22" s="15">
        <v>1.2654000000000001</v>
      </c>
      <c r="I22" s="5">
        <v>7</v>
      </c>
      <c r="J22" s="5">
        <v>238</v>
      </c>
      <c r="K22" s="5">
        <v>399</v>
      </c>
      <c r="L22" s="5">
        <v>655</v>
      </c>
      <c r="M22" s="14">
        <v>13.56874999999989</v>
      </c>
      <c r="N22" s="14">
        <v>105.69999999999968</v>
      </c>
      <c r="O22" s="5">
        <v>59.000000000000163</v>
      </c>
      <c r="P22" s="5">
        <v>80556</v>
      </c>
      <c r="Q22" s="14">
        <v>1678.25</v>
      </c>
      <c r="R22" s="14">
        <v>6.1967833491012492</v>
      </c>
      <c r="S22" s="5">
        <v>13</v>
      </c>
      <c r="T22" s="5" t="s">
        <v>26</v>
      </c>
      <c r="U22" s="14">
        <v>0.58909477226417195</v>
      </c>
      <c r="V22" s="5">
        <v>141</v>
      </c>
      <c r="W22" s="5">
        <v>250</v>
      </c>
      <c r="X22" s="5">
        <v>167</v>
      </c>
      <c r="Y22" s="5">
        <v>97</v>
      </c>
      <c r="Z22" s="5" t="s">
        <v>29</v>
      </c>
      <c r="AB22" s="6" cm="1">
        <f t="array" ref="AB22">SUM(IF(B22:I22&gt;B23:I23,1,-1))</f>
        <v>-6</v>
      </c>
      <c r="AC22" s="6" cm="1">
        <f t="array" ref="AC22">SUM(IF(J22:S22&gt;J23:S23,1,-1))</f>
        <v>6</v>
      </c>
      <c r="AD22" s="6">
        <f t="shared" si="16"/>
        <v>0</v>
      </c>
      <c r="AE22" s="6">
        <f t="shared" ref="AE22:AG22" si="33">SUM(AB22:AB24)</f>
        <v>4</v>
      </c>
      <c r="AF22" s="6">
        <f t="shared" si="13"/>
        <v>8</v>
      </c>
      <c r="AG22" s="6">
        <f t="shared" si="33"/>
        <v>12</v>
      </c>
      <c r="AI22" s="8" t="str">
        <f t="shared" si="0"/>
        <v>OL Lower</v>
      </c>
      <c r="AJ22" s="7" t="str">
        <f t="shared" si="1"/>
        <v>Down</v>
      </c>
      <c r="AK22" s="7" t="str">
        <f t="shared" si="2"/>
        <v>POC Down</v>
      </c>
      <c r="AL22" s="9" t="str">
        <f t="shared" si="3"/>
        <v>In. Val</v>
      </c>
      <c r="AM22" s="9" t="str">
        <f t="shared" si="4"/>
        <v>Lower Break</v>
      </c>
      <c r="AN22" s="9" t="str">
        <f t="shared" si="5"/>
        <v>In Val</v>
      </c>
      <c r="AO22" s="9" t="str">
        <f t="shared" si="6"/>
        <v>No Gap</v>
      </c>
      <c r="AP22" s="9" t="str">
        <f t="shared" si="7"/>
        <v>Bottom-Weighted</v>
      </c>
      <c r="AQ22" s="9" t="str">
        <f t="shared" si="8"/>
        <v>Skewed Mid-High</v>
      </c>
      <c r="AR22" s="9" t="str">
        <f t="shared" si="9"/>
        <v>Same</v>
      </c>
      <c r="AS22" s="5">
        <f t="shared" si="10"/>
        <v>0</v>
      </c>
    </row>
    <row r="23" spans="1:45" ht="15.5" x14ac:dyDescent="0.35">
      <c r="A23" s="13">
        <v>45625</v>
      </c>
      <c r="B23" s="15">
        <v>1.2694799999999999</v>
      </c>
      <c r="C23" s="15">
        <v>1.2749900000000001</v>
      </c>
      <c r="D23" s="15">
        <v>1.26715</v>
      </c>
      <c r="E23" s="15">
        <v>1.2701100000000001</v>
      </c>
      <c r="F23" s="15">
        <v>1.2696000000000001</v>
      </c>
      <c r="G23" s="15">
        <v>1.2721</v>
      </c>
      <c r="H23" s="15">
        <v>1.2685000000000002</v>
      </c>
      <c r="I23" s="5">
        <v>12</v>
      </c>
      <c r="J23" s="5">
        <v>440</v>
      </c>
      <c r="K23" s="5">
        <v>156</v>
      </c>
      <c r="L23" s="5">
        <v>612</v>
      </c>
      <c r="M23" s="14">
        <v>12.745833333333289</v>
      </c>
      <c r="N23" s="14">
        <v>78.400000000000688</v>
      </c>
      <c r="O23" s="5">
        <v>35.999999999998252</v>
      </c>
      <c r="P23" s="5">
        <v>68498</v>
      </c>
      <c r="Q23" s="14">
        <v>1427.0416666666667</v>
      </c>
      <c r="R23" s="14">
        <v>7.8061224489795231</v>
      </c>
      <c r="S23" s="5">
        <v>12</v>
      </c>
      <c r="T23" s="5" t="s">
        <v>28</v>
      </c>
      <c r="U23" s="14">
        <v>0.49682359559436096</v>
      </c>
      <c r="V23" s="5">
        <v>75</v>
      </c>
      <c r="W23" s="5">
        <v>153</v>
      </c>
      <c r="X23" s="5">
        <v>281</v>
      </c>
      <c r="Y23" s="5">
        <v>103</v>
      </c>
      <c r="Z23" s="5" t="s">
        <v>29</v>
      </c>
      <c r="AB23" s="6" cm="1">
        <f t="array" ref="AB23">SUM(IF(B23:I23&gt;B24:I24,1,-1))</f>
        <v>8</v>
      </c>
      <c r="AC23" s="6" cm="1">
        <f t="array" ref="AC23">SUM(IF(J23:S23&gt;J24:S24,1,-1))</f>
        <v>8</v>
      </c>
      <c r="AD23" s="6">
        <f t="shared" si="16"/>
        <v>16</v>
      </c>
      <c r="AE23" s="6">
        <f t="shared" ref="AE23:AG23" si="34">SUM(AB23:AB25)</f>
        <v>18</v>
      </c>
      <c r="AF23" s="6">
        <f t="shared" si="13"/>
        <v>0</v>
      </c>
      <c r="AG23" s="6">
        <f t="shared" si="34"/>
        <v>18</v>
      </c>
      <c r="AI23" s="8" t="str">
        <f t="shared" si="0"/>
        <v>OL Higher</v>
      </c>
      <c r="AJ23" s="7" t="str">
        <f t="shared" si="1"/>
        <v>Neutral</v>
      </c>
      <c r="AK23" s="7" t="str">
        <f t="shared" si="2"/>
        <v>POC Up</v>
      </c>
      <c r="AL23" s="9" t="str">
        <f t="shared" si="3"/>
        <v>Ab. Val</v>
      </c>
      <c r="AM23" s="9" t="str">
        <f t="shared" si="4"/>
        <v>Upper Break</v>
      </c>
      <c r="AN23" s="9" t="str">
        <f t="shared" si="5"/>
        <v>In Val</v>
      </c>
      <c r="AO23" s="9" t="str">
        <f t="shared" si="6"/>
        <v>Gap Up - Follow Through</v>
      </c>
      <c r="AP23" s="9" t="str">
        <f t="shared" si="7"/>
        <v>Top-Weighted</v>
      </c>
      <c r="AQ23" s="9" t="str">
        <f t="shared" si="8"/>
        <v>Skewed Mid-Low</v>
      </c>
      <c r="AR23" s="9" t="str">
        <f t="shared" si="9"/>
        <v>Closed Higher Quadrant</v>
      </c>
      <c r="AS23" s="5">
        <f t="shared" si="10"/>
        <v>2</v>
      </c>
    </row>
    <row r="24" spans="1:45" ht="15.5" x14ac:dyDescent="0.35">
      <c r="A24" s="13">
        <v>45624</v>
      </c>
      <c r="B24" s="15">
        <v>1.26766</v>
      </c>
      <c r="C24" s="15">
        <v>1.2695700000000001</v>
      </c>
      <c r="D24" s="15">
        <v>1.26444</v>
      </c>
      <c r="E24" s="15">
        <v>1.26949</v>
      </c>
      <c r="F24" s="15">
        <v>1.2665</v>
      </c>
      <c r="G24" s="15">
        <v>1.2685999999999999</v>
      </c>
      <c r="H24" s="15">
        <v>1.2658</v>
      </c>
      <c r="I24" s="5">
        <v>9</v>
      </c>
      <c r="J24" s="5">
        <v>218</v>
      </c>
      <c r="K24" s="5">
        <v>138</v>
      </c>
      <c r="L24" s="5">
        <v>375</v>
      </c>
      <c r="M24" s="14">
        <v>7.670833333333257</v>
      </c>
      <c r="N24" s="14">
        <v>51.300000000000793</v>
      </c>
      <c r="O24" s="5">
        <v>27.999999999999137</v>
      </c>
      <c r="P24" s="5">
        <v>48301</v>
      </c>
      <c r="Q24" s="14">
        <v>1006.2708333333334</v>
      </c>
      <c r="R24" s="14">
        <v>7.3099415204677234</v>
      </c>
      <c r="S24" s="5">
        <v>17</v>
      </c>
      <c r="T24" s="5" t="s">
        <v>26</v>
      </c>
      <c r="U24" s="14">
        <v>0.59150442166705752</v>
      </c>
      <c r="V24" s="5">
        <v>74</v>
      </c>
      <c r="W24" s="5">
        <v>63</v>
      </c>
      <c r="X24" s="5">
        <v>163</v>
      </c>
      <c r="Y24" s="5">
        <v>66</v>
      </c>
      <c r="Z24" s="5" t="s">
        <v>31</v>
      </c>
      <c r="AB24" s="6" cm="1">
        <f t="array" ref="AB24">SUM(IF(B24:I24&gt;B25:I25,1,-1))</f>
        <v>2</v>
      </c>
      <c r="AC24" s="6" cm="1">
        <f t="array" ref="AC24">SUM(IF(J24:S24&gt;J25:S25,1,-1))</f>
        <v>-6</v>
      </c>
      <c r="AD24" s="6">
        <f t="shared" si="16"/>
        <v>-4</v>
      </c>
      <c r="AE24" s="6">
        <f t="shared" ref="AE24:AG24" si="35">SUM(AB24:AB26)</f>
        <v>8</v>
      </c>
      <c r="AF24" s="6">
        <f t="shared" si="13"/>
        <v>-4</v>
      </c>
      <c r="AG24" s="6">
        <f t="shared" si="35"/>
        <v>4</v>
      </c>
      <c r="AI24" s="8" t="str">
        <f t="shared" si="0"/>
        <v>Inside</v>
      </c>
      <c r="AJ24" s="7" t="str">
        <f t="shared" si="1"/>
        <v>Down</v>
      </c>
      <c r="AK24" s="7" t="str">
        <f t="shared" si="2"/>
        <v>POC Down</v>
      </c>
      <c r="AL24" s="9" t="str">
        <f t="shared" si="3"/>
        <v>In. Val</v>
      </c>
      <c r="AM24" s="9" t="str">
        <f t="shared" si="4"/>
        <v>Upper Break</v>
      </c>
      <c r="AN24" s="9" t="str">
        <f t="shared" si="5"/>
        <v>Ab. Val</v>
      </c>
      <c r="AO24" s="9" t="str">
        <f t="shared" si="6"/>
        <v>No Gap</v>
      </c>
      <c r="AP24" s="9" t="str">
        <f t="shared" si="7"/>
        <v>Top-Weighted</v>
      </c>
      <c r="AQ24" s="9" t="str">
        <f t="shared" si="8"/>
        <v>Skewed Mid-Low</v>
      </c>
      <c r="AR24" s="9" t="str">
        <f t="shared" si="9"/>
        <v>Same</v>
      </c>
      <c r="AS24" s="5">
        <f t="shared" si="10"/>
        <v>0</v>
      </c>
    </row>
    <row r="25" spans="1:45" ht="15.5" x14ac:dyDescent="0.35">
      <c r="A25" s="13">
        <v>45623</v>
      </c>
      <c r="B25" s="15">
        <v>1.2573099999999999</v>
      </c>
      <c r="C25" s="15">
        <v>1.26942</v>
      </c>
      <c r="D25" s="15">
        <v>1.2565999999999999</v>
      </c>
      <c r="E25" s="15">
        <v>1.26766</v>
      </c>
      <c r="F25" s="15">
        <v>1.2677000000000003</v>
      </c>
      <c r="G25" s="15">
        <v>1.2694000000000001</v>
      </c>
      <c r="H25" s="15">
        <v>1.2604000000000002</v>
      </c>
      <c r="I25" s="5">
        <v>9</v>
      </c>
      <c r="J25" s="5">
        <v>82</v>
      </c>
      <c r="K25" s="5">
        <v>489</v>
      </c>
      <c r="L25" s="5">
        <v>586</v>
      </c>
      <c r="M25" s="14">
        <v>12.118749999999967</v>
      </c>
      <c r="N25" s="14">
        <v>128.20000000000053</v>
      </c>
      <c r="O25" s="5">
        <v>89.999999999998977</v>
      </c>
      <c r="P25" s="5">
        <v>71399</v>
      </c>
      <c r="Q25" s="14">
        <v>1487.4791666666667</v>
      </c>
      <c r="R25" s="14">
        <v>4.5709828393135536</v>
      </c>
      <c r="S25" s="5">
        <v>18</v>
      </c>
      <c r="T25" s="5" t="s">
        <v>28</v>
      </c>
      <c r="U25" s="14">
        <v>0.41687889512936227</v>
      </c>
      <c r="V25" s="5">
        <v>188</v>
      </c>
      <c r="W25" s="5">
        <v>103</v>
      </c>
      <c r="X25" s="5">
        <v>144</v>
      </c>
      <c r="Y25" s="5">
        <v>143</v>
      </c>
      <c r="Z25" s="5" t="s">
        <v>31</v>
      </c>
      <c r="AB25" s="6" cm="1">
        <f t="array" ref="AB25">SUM(IF(B25:I25&gt;B26:I26,1,-1))</f>
        <v>8</v>
      </c>
      <c r="AC25" s="6" cm="1">
        <f t="array" ref="AC25">SUM(IF(J25:S25&gt;J26:S26,1,-1))</f>
        <v>-2</v>
      </c>
      <c r="AD25" s="6">
        <f t="shared" si="16"/>
        <v>6</v>
      </c>
      <c r="AE25" s="6">
        <f t="shared" ref="AE25:AG25" si="36">SUM(AB25:AB27)</f>
        <v>10</v>
      </c>
      <c r="AF25" s="6">
        <f t="shared" si="13"/>
        <v>-4</v>
      </c>
      <c r="AG25" s="6">
        <f t="shared" si="36"/>
        <v>6</v>
      </c>
      <c r="AI25" s="8" t="str">
        <f t="shared" si="0"/>
        <v>Higher</v>
      </c>
      <c r="AJ25" s="7" t="str">
        <f t="shared" si="1"/>
        <v>Up</v>
      </c>
      <c r="AK25" s="7" t="str">
        <f t="shared" si="2"/>
        <v>POC Up</v>
      </c>
      <c r="AL25" s="9" t="str">
        <f t="shared" si="3"/>
        <v>Ab. Val</v>
      </c>
      <c r="AM25" s="9" t="str">
        <f t="shared" si="4"/>
        <v>Upper Break</v>
      </c>
      <c r="AN25" s="9" t="str">
        <f t="shared" si="5"/>
        <v>In Val</v>
      </c>
      <c r="AO25" s="9" t="str">
        <f t="shared" si="6"/>
        <v>No Gap</v>
      </c>
      <c r="AP25" s="9" t="str">
        <f t="shared" si="7"/>
        <v>Bottom-Weighted</v>
      </c>
      <c r="AQ25" s="9" t="str">
        <f t="shared" si="8"/>
        <v>Skewed High</v>
      </c>
      <c r="AR25" s="9" t="str">
        <f t="shared" si="9"/>
        <v>Closed Lower Quadrant</v>
      </c>
      <c r="AS25" s="5">
        <f t="shared" si="10"/>
        <v>-1</v>
      </c>
    </row>
    <row r="26" spans="1:45" ht="15.5" x14ac:dyDescent="0.35">
      <c r="A26" s="13">
        <v>45622</v>
      </c>
      <c r="B26" s="15">
        <v>1.2532300000000001</v>
      </c>
      <c r="C26" s="15">
        <v>1.26159</v>
      </c>
      <c r="D26" s="15">
        <v>1.2506900000000001</v>
      </c>
      <c r="E26" s="15">
        <v>1.2573099999999999</v>
      </c>
      <c r="F26" s="15">
        <v>1.2549000000000001</v>
      </c>
      <c r="G26" s="15">
        <v>1.2580000000000002</v>
      </c>
      <c r="H26" s="15">
        <v>1.2530000000000001</v>
      </c>
      <c r="I26" s="5">
        <v>0</v>
      </c>
      <c r="J26" s="5">
        <v>392</v>
      </c>
      <c r="K26" s="5">
        <v>275</v>
      </c>
      <c r="L26" s="5">
        <v>682</v>
      </c>
      <c r="M26" s="14">
        <v>14.204166666666602</v>
      </c>
      <c r="N26" s="14">
        <v>108.99999999999909</v>
      </c>
      <c r="O26" s="5">
        <v>50.000000000001151</v>
      </c>
      <c r="P26" s="5">
        <v>85924</v>
      </c>
      <c r="Q26" s="14">
        <v>1790.0833333333333</v>
      </c>
      <c r="R26" s="14">
        <v>6.2568807339450068</v>
      </c>
      <c r="S26" s="5">
        <v>9</v>
      </c>
      <c r="T26" s="5" t="s">
        <v>26</v>
      </c>
      <c r="U26" s="14">
        <v>0.64698597407646263</v>
      </c>
      <c r="V26" s="5">
        <v>63</v>
      </c>
      <c r="W26" s="5">
        <v>209</v>
      </c>
      <c r="X26" s="5">
        <v>269</v>
      </c>
      <c r="Y26" s="5">
        <v>134</v>
      </c>
      <c r="Z26" s="5" t="s">
        <v>32</v>
      </c>
      <c r="AB26" s="6" cm="1">
        <f t="array" ref="AB26">SUM(IF(B26:I26&gt;B27:I27,1,-1))</f>
        <v>-2</v>
      </c>
      <c r="AC26" s="6" cm="1">
        <f t="array" ref="AC26">SUM(IF(J26:S26&gt;J27:S27,1,-1))</f>
        <v>4</v>
      </c>
      <c r="AD26" s="6">
        <f t="shared" si="16"/>
        <v>2</v>
      </c>
      <c r="AE26" s="6">
        <f t="shared" ref="AE26:AG26" si="37">SUM(AB26:AB28)</f>
        <v>-2</v>
      </c>
      <c r="AF26" s="6">
        <f t="shared" si="13"/>
        <v>2</v>
      </c>
      <c r="AG26" s="6">
        <f t="shared" si="37"/>
        <v>0</v>
      </c>
      <c r="AI26" s="8" t="str">
        <f t="shared" si="0"/>
        <v>OL Lower</v>
      </c>
      <c r="AJ26" s="7" t="str">
        <f t="shared" si="1"/>
        <v>Up</v>
      </c>
      <c r="AK26" s="7" t="str">
        <f t="shared" si="2"/>
        <v>POC Down</v>
      </c>
      <c r="AL26" s="9" t="str">
        <f t="shared" si="3"/>
        <v>In. Val</v>
      </c>
      <c r="AM26" s="9" t="str">
        <f t="shared" si="4"/>
        <v>Both Sides Expand</v>
      </c>
      <c r="AN26" s="9" t="str">
        <f t="shared" si="5"/>
        <v>In Val</v>
      </c>
      <c r="AO26" s="9" t="str">
        <f t="shared" si="6"/>
        <v>Gap Down - Failed</v>
      </c>
      <c r="AP26" s="9" t="str">
        <f t="shared" si="7"/>
        <v>Top-Weighted</v>
      </c>
      <c r="AQ26" s="9" t="str">
        <f t="shared" si="8"/>
        <v>Skewed Mid-Low</v>
      </c>
      <c r="AR26" s="9" t="str">
        <f t="shared" si="9"/>
        <v>Closed Lower Quadrant</v>
      </c>
      <c r="AS26" s="5">
        <f t="shared" si="10"/>
        <v>-2</v>
      </c>
    </row>
    <row r="27" spans="1:45" ht="15.5" x14ac:dyDescent="0.35">
      <c r="A27" s="13">
        <v>45621</v>
      </c>
      <c r="B27" s="15">
        <v>1.2592399999999999</v>
      </c>
      <c r="C27" s="15">
        <v>1.26132</v>
      </c>
      <c r="D27" s="15">
        <v>1.25292</v>
      </c>
      <c r="E27" s="15">
        <v>1.2532099999999999</v>
      </c>
      <c r="F27" s="15">
        <v>1.2572000000000001</v>
      </c>
      <c r="G27" s="15">
        <v>1.2593000000000001</v>
      </c>
      <c r="H27" s="15">
        <v>1.2549000000000001</v>
      </c>
      <c r="I27" s="5">
        <v>-3</v>
      </c>
      <c r="J27" s="5">
        <v>336</v>
      </c>
      <c r="K27" s="5">
        <v>281</v>
      </c>
      <c r="L27" s="5">
        <v>634</v>
      </c>
      <c r="M27" s="14">
        <v>13.150000000000013</v>
      </c>
      <c r="N27" s="14">
        <v>83.999999999999631</v>
      </c>
      <c r="O27" s="5">
        <v>43.999999999999595</v>
      </c>
      <c r="P27" s="5">
        <v>71915</v>
      </c>
      <c r="Q27" s="14">
        <v>1498.2291666666667</v>
      </c>
      <c r="R27" s="14">
        <v>7.5476190476190812</v>
      </c>
      <c r="S27" s="5">
        <v>10</v>
      </c>
      <c r="T27" s="5" t="s">
        <v>33</v>
      </c>
      <c r="U27" s="14">
        <v>0.71604070748525794</v>
      </c>
      <c r="V27" s="5">
        <v>158</v>
      </c>
      <c r="W27" s="5">
        <v>195</v>
      </c>
      <c r="X27" s="5">
        <v>232</v>
      </c>
      <c r="Y27" s="5">
        <v>49</v>
      </c>
      <c r="Z27" s="5" t="s">
        <v>27</v>
      </c>
      <c r="AB27" s="6" cm="1">
        <f t="array" ref="AB27">SUM(IF(B27:I27&gt;B28:I28,1,-1))</f>
        <v>4</v>
      </c>
      <c r="AC27" s="6" cm="1">
        <f t="array" ref="AC27">SUM(IF(J27:S27&gt;J28:S28,1,-1))</f>
        <v>-6</v>
      </c>
      <c r="AD27" s="6">
        <f t="shared" si="16"/>
        <v>-2</v>
      </c>
      <c r="AE27" s="6">
        <f t="shared" ref="AE27:AG27" si="38">SUM(AB27:AB29)</f>
        <v>-6</v>
      </c>
      <c r="AF27" s="6">
        <f t="shared" si="13"/>
        <v>6</v>
      </c>
      <c r="AG27" s="6">
        <f t="shared" si="38"/>
        <v>0</v>
      </c>
      <c r="AI27" s="8" t="str">
        <f t="shared" si="0"/>
        <v>OL Higher</v>
      </c>
      <c r="AJ27" s="7" t="str">
        <f t="shared" si="1"/>
        <v>Down</v>
      </c>
      <c r="AK27" s="7" t="str">
        <f t="shared" si="2"/>
        <v>POC Up</v>
      </c>
      <c r="AL27" s="9" t="str">
        <f t="shared" si="3"/>
        <v>Ab. Val</v>
      </c>
      <c r="AM27" s="9" t="str">
        <f t="shared" si="4"/>
        <v>Upper Break</v>
      </c>
      <c r="AN27" s="9" t="str">
        <f t="shared" si="5"/>
        <v>Bl. Val</v>
      </c>
      <c r="AO27" s="9" t="str">
        <f t="shared" si="6"/>
        <v>Gap Up - Failed</v>
      </c>
      <c r="AP27" s="9" t="str">
        <f t="shared" si="7"/>
        <v>Top-Weighted</v>
      </c>
      <c r="AQ27" s="9" t="str">
        <f t="shared" si="8"/>
        <v>Skewed Mid-Low</v>
      </c>
      <c r="AR27" s="9" t="str">
        <f t="shared" si="9"/>
        <v>Closed Higher Quadrant</v>
      </c>
      <c r="AS27" s="5">
        <f t="shared" si="10"/>
        <v>3</v>
      </c>
    </row>
    <row r="28" spans="1:45" ht="15.5" x14ac:dyDescent="0.35">
      <c r="A28" s="13">
        <v>45618</v>
      </c>
      <c r="B28" s="15">
        <v>1.25844</v>
      </c>
      <c r="C28" s="15">
        <v>1.2596400000000001</v>
      </c>
      <c r="D28" s="15">
        <v>1.2486699999999999</v>
      </c>
      <c r="E28" s="15">
        <v>1.2592399999999999</v>
      </c>
      <c r="F28" s="15">
        <v>1.2522000000000002</v>
      </c>
      <c r="G28" s="15">
        <v>1.2568000000000001</v>
      </c>
      <c r="H28" s="15">
        <v>1.2493000000000001</v>
      </c>
      <c r="I28" s="5">
        <v>0</v>
      </c>
      <c r="J28" s="5">
        <v>433</v>
      </c>
      <c r="K28" s="5">
        <v>232</v>
      </c>
      <c r="L28" s="5">
        <v>681</v>
      </c>
      <c r="M28" s="14">
        <v>14.193749999999959</v>
      </c>
      <c r="N28" s="14">
        <v>109.70000000000147</v>
      </c>
      <c r="O28" s="5">
        <v>75.000000000000625</v>
      </c>
      <c r="P28" s="5">
        <v>87061</v>
      </c>
      <c r="Q28" s="14">
        <v>1813.7708333333333</v>
      </c>
      <c r="R28" s="14">
        <v>6.2078395624429437</v>
      </c>
      <c r="S28" s="5">
        <v>13</v>
      </c>
      <c r="T28" s="5" t="s">
        <v>26</v>
      </c>
      <c r="U28" s="14">
        <v>0.57171298386795433</v>
      </c>
      <c r="V28" s="5">
        <v>191</v>
      </c>
      <c r="W28" s="5">
        <v>64</v>
      </c>
      <c r="X28" s="5">
        <v>285</v>
      </c>
      <c r="Y28" s="5">
        <v>140</v>
      </c>
      <c r="Z28" s="5" t="s">
        <v>31</v>
      </c>
      <c r="AB28" s="6" cm="1">
        <f t="array" ref="AB28">SUM(IF(B28:I28&gt;B29:I29,1,-1))</f>
        <v>-4</v>
      </c>
      <c r="AC28" s="6" cm="1">
        <f t="array" ref="AC28">SUM(IF(J28:S28&gt;J29:S29,1,-1))</f>
        <v>4</v>
      </c>
      <c r="AD28" s="6">
        <f t="shared" si="16"/>
        <v>0</v>
      </c>
      <c r="AE28" s="6">
        <f t="shared" ref="AE28:AG28" si="39">SUM(AB28:AB30)</f>
        <v>-12</v>
      </c>
      <c r="AF28" s="6">
        <f t="shared" si="13"/>
        <v>10</v>
      </c>
      <c r="AG28" s="6">
        <f t="shared" si="39"/>
        <v>-2</v>
      </c>
      <c r="AI28" s="8" t="str">
        <f t="shared" si="0"/>
        <v>Lower</v>
      </c>
      <c r="AJ28" s="7" t="str">
        <f t="shared" si="1"/>
        <v>Down</v>
      </c>
      <c r="AK28" s="7" t="str">
        <f t="shared" si="2"/>
        <v>POC Down</v>
      </c>
      <c r="AL28" s="9" t="str">
        <f t="shared" si="3"/>
        <v>Bel. Val</v>
      </c>
      <c r="AM28" s="9" t="str">
        <f t="shared" si="4"/>
        <v>Lower Break</v>
      </c>
      <c r="AN28" s="9" t="str">
        <f t="shared" si="5"/>
        <v>Ab. Val</v>
      </c>
      <c r="AO28" s="9" t="str">
        <f t="shared" si="6"/>
        <v>Gap Down - Rejected</v>
      </c>
      <c r="AP28" s="9" t="str">
        <f t="shared" si="7"/>
        <v>Top-Weighted</v>
      </c>
      <c r="AQ28" s="9" t="str">
        <f t="shared" si="8"/>
        <v>Skewed Mid-Low</v>
      </c>
      <c r="AR28" s="9" t="str">
        <f t="shared" si="9"/>
        <v>Closed Lower Quadrant</v>
      </c>
      <c r="AS28" s="5">
        <f t="shared" si="10"/>
        <v>-3</v>
      </c>
    </row>
    <row r="29" spans="1:45" ht="15.5" x14ac:dyDescent="0.35">
      <c r="A29" s="13">
        <v>45617</v>
      </c>
      <c r="B29" s="15">
        <v>1.2654799999999999</v>
      </c>
      <c r="C29" s="15">
        <v>1.2659899999999999</v>
      </c>
      <c r="D29" s="15">
        <v>1.25756</v>
      </c>
      <c r="E29" s="15">
        <v>1.2584500000000001</v>
      </c>
      <c r="F29" s="15">
        <v>1.2637</v>
      </c>
      <c r="G29" s="15">
        <v>1.2659</v>
      </c>
      <c r="H29" s="15">
        <v>1.2607000000000002</v>
      </c>
      <c r="I29" s="5">
        <v>-17</v>
      </c>
      <c r="J29" s="5">
        <v>224</v>
      </c>
      <c r="K29" s="5">
        <v>298</v>
      </c>
      <c r="L29" s="5">
        <v>536</v>
      </c>
      <c r="M29" s="14">
        <v>11.041666666666467</v>
      </c>
      <c r="N29" s="14">
        <v>84.299999999999372</v>
      </c>
      <c r="O29" s="5">
        <v>51.999999999998714</v>
      </c>
      <c r="P29" s="5">
        <v>63904</v>
      </c>
      <c r="Q29" s="14">
        <v>1331.3333333333333</v>
      </c>
      <c r="R29" s="14">
        <v>6.3582443653618501</v>
      </c>
      <c r="S29" s="5">
        <v>18</v>
      </c>
      <c r="T29" s="5" t="s">
        <v>26</v>
      </c>
      <c r="U29" s="14">
        <v>0.60901565291029813</v>
      </c>
      <c r="V29" s="5">
        <v>211</v>
      </c>
      <c r="W29" s="5">
        <v>151</v>
      </c>
      <c r="X29" s="5">
        <v>80</v>
      </c>
      <c r="Y29" s="5">
        <v>94</v>
      </c>
      <c r="Z29" s="5" t="s">
        <v>27</v>
      </c>
      <c r="AB29" s="6" cm="1">
        <f t="array" ref="AB29">SUM(IF(B29:I29&gt;B30:I30,1,-1))</f>
        <v>-6</v>
      </c>
      <c r="AC29" s="6" cm="1">
        <f t="array" ref="AC29">SUM(IF(J29:S29&gt;J30:S30,1,-1))</f>
        <v>8</v>
      </c>
      <c r="AD29" s="6">
        <f t="shared" si="16"/>
        <v>2</v>
      </c>
      <c r="AE29" s="6">
        <f t="shared" ref="AE29:AG29" si="40">SUM(AB29:AB31)</f>
        <v>-2</v>
      </c>
      <c r="AF29" s="6">
        <f t="shared" si="13"/>
        <v>12</v>
      </c>
      <c r="AG29" s="6">
        <f t="shared" si="40"/>
        <v>10</v>
      </c>
      <c r="AI29" s="8" t="str">
        <f t="shared" si="0"/>
        <v>OL Lower</v>
      </c>
      <c r="AJ29" s="7" t="str">
        <f t="shared" si="1"/>
        <v>Down</v>
      </c>
      <c r="AK29" s="7" t="str">
        <f t="shared" si="2"/>
        <v>POC Down</v>
      </c>
      <c r="AL29" s="9" t="str">
        <f t="shared" si="3"/>
        <v>In. Val</v>
      </c>
      <c r="AM29" s="9" t="str">
        <f t="shared" si="4"/>
        <v>Lower Break</v>
      </c>
      <c r="AN29" s="9" t="str">
        <f t="shared" si="5"/>
        <v>Bl. Val</v>
      </c>
      <c r="AO29" s="9" t="str">
        <f t="shared" si="6"/>
        <v>No Gap</v>
      </c>
      <c r="AP29" s="9" t="str">
        <f t="shared" si="7"/>
        <v>Bottom-Weighted</v>
      </c>
      <c r="AQ29" s="9" t="str">
        <f t="shared" si="8"/>
        <v>Skewed High</v>
      </c>
      <c r="AR29" s="9" t="str">
        <f t="shared" si="9"/>
        <v>Closed Higher Quadrant</v>
      </c>
      <c r="AS29" s="5">
        <f t="shared" si="10"/>
        <v>1</v>
      </c>
    </row>
    <row r="30" spans="1:45" ht="15.5" x14ac:dyDescent="0.35">
      <c r="A30" s="13">
        <v>45616</v>
      </c>
      <c r="B30" s="15">
        <v>1.26936</v>
      </c>
      <c r="C30" s="15">
        <v>1.2714300000000001</v>
      </c>
      <c r="D30" s="15">
        <v>1.2630300000000001</v>
      </c>
      <c r="E30" s="15">
        <v>1.26549</v>
      </c>
      <c r="F30" s="15">
        <v>1.2646000000000002</v>
      </c>
      <c r="G30" s="15">
        <v>1.2682000000000002</v>
      </c>
      <c r="H30" s="15">
        <v>1.2634000000000001</v>
      </c>
      <c r="I30" s="5">
        <v>-18</v>
      </c>
      <c r="J30" s="5">
        <v>416</v>
      </c>
      <c r="K30" s="5">
        <v>76</v>
      </c>
      <c r="L30" s="5">
        <v>507</v>
      </c>
      <c r="M30" s="14">
        <v>10.510416666666643</v>
      </c>
      <c r="N30" s="14">
        <v>83.999999999999631</v>
      </c>
      <c r="O30" s="5">
        <v>48.000000000001378</v>
      </c>
      <c r="P30" s="5">
        <v>58505</v>
      </c>
      <c r="Q30" s="14">
        <v>1218.8541666666667</v>
      </c>
      <c r="R30" s="14">
        <v>6.0357142857143122</v>
      </c>
      <c r="S30" s="5">
        <v>16</v>
      </c>
      <c r="T30" s="5" t="s">
        <v>28</v>
      </c>
      <c r="U30" s="14">
        <v>0.4013024145478315</v>
      </c>
      <c r="V30" s="5">
        <v>40</v>
      </c>
      <c r="W30" s="5">
        <v>143</v>
      </c>
      <c r="X30" s="5">
        <v>160</v>
      </c>
      <c r="Y30" s="5">
        <v>164</v>
      </c>
      <c r="Z30" s="5" t="s">
        <v>29</v>
      </c>
      <c r="AB30" s="6" cm="1">
        <f t="array" ref="AB30">SUM(IF(B30:I30&gt;B31:I31,1,-1))</f>
        <v>-2</v>
      </c>
      <c r="AC30" s="6" cm="1">
        <f t="array" ref="AC30">SUM(IF(J30:S30&gt;J31:S31,1,-1))</f>
        <v>-2</v>
      </c>
      <c r="AD30" s="6">
        <f t="shared" si="16"/>
        <v>-4</v>
      </c>
      <c r="AE30" s="6">
        <f t="shared" ref="AE30:AG30" si="41">SUM(AB30:AB32)</f>
        <v>2</v>
      </c>
      <c r="AF30" s="6">
        <f t="shared" si="13"/>
        <v>-2</v>
      </c>
      <c r="AG30" s="6">
        <f t="shared" si="41"/>
        <v>0</v>
      </c>
      <c r="AI30" s="8" t="str">
        <f t="shared" si="0"/>
        <v>OL Lower</v>
      </c>
      <c r="AJ30" s="7" t="str">
        <f t="shared" si="1"/>
        <v>Down</v>
      </c>
      <c r="AK30" s="7" t="str">
        <f t="shared" si="2"/>
        <v>POC Down</v>
      </c>
      <c r="AL30" s="9" t="str">
        <f t="shared" si="3"/>
        <v>In. Val</v>
      </c>
      <c r="AM30" s="9" t="str">
        <f t="shared" si="4"/>
        <v>Upper Break</v>
      </c>
      <c r="AN30" s="9" t="str">
        <f t="shared" si="5"/>
        <v>In Val</v>
      </c>
      <c r="AO30" s="9" t="str">
        <f t="shared" si="6"/>
        <v>Gap Up - Failed</v>
      </c>
      <c r="AP30" s="9" t="str">
        <f t="shared" si="7"/>
        <v>Top-Weighted</v>
      </c>
      <c r="AQ30" s="9" t="str">
        <f t="shared" si="8"/>
        <v>Skewed Low</v>
      </c>
      <c r="AR30" s="9" t="str">
        <f t="shared" si="9"/>
        <v>Closed Higher Quadrant</v>
      </c>
      <c r="AS30" s="5">
        <f t="shared" si="10"/>
        <v>2</v>
      </c>
    </row>
    <row r="31" spans="1:45" ht="15.5" x14ac:dyDescent="0.35">
      <c r="A31" s="13">
        <v>45615</v>
      </c>
      <c r="B31" s="15">
        <v>1.2678</v>
      </c>
      <c r="C31" s="15">
        <v>1.2693700000000001</v>
      </c>
      <c r="D31" s="15">
        <v>1.26125</v>
      </c>
      <c r="E31" s="15">
        <v>1.2693700000000001</v>
      </c>
      <c r="F31" s="15">
        <v>1.2678</v>
      </c>
      <c r="G31" s="15">
        <v>1.2688000000000001</v>
      </c>
      <c r="H31" s="15">
        <v>1.2644000000000002</v>
      </c>
      <c r="I31" s="5">
        <v>4</v>
      </c>
      <c r="J31" s="5">
        <v>76</v>
      </c>
      <c r="K31" s="5">
        <v>481</v>
      </c>
      <c r="L31" s="5">
        <v>579</v>
      </c>
      <c r="M31" s="14">
        <v>11.966666666666699</v>
      </c>
      <c r="N31" s="14">
        <v>81.200000000001268</v>
      </c>
      <c r="O31" s="5">
        <v>43.999999999999595</v>
      </c>
      <c r="P31" s="5">
        <v>69031</v>
      </c>
      <c r="Q31" s="14">
        <v>1438.1458333333333</v>
      </c>
      <c r="R31" s="14">
        <v>7.1305418719210714</v>
      </c>
      <c r="S31" s="5">
        <v>9</v>
      </c>
      <c r="T31" s="5" t="s">
        <v>28</v>
      </c>
      <c r="U31" s="14">
        <v>0.39814347067348171</v>
      </c>
      <c r="V31" s="5">
        <v>177</v>
      </c>
      <c r="W31" s="5">
        <v>170</v>
      </c>
      <c r="X31" s="5">
        <v>170</v>
      </c>
      <c r="Y31" s="5">
        <v>62</v>
      </c>
      <c r="Z31" s="5" t="s">
        <v>31</v>
      </c>
      <c r="AB31" s="6" cm="1">
        <f t="array" ref="AB31">SUM(IF(B31:I31&gt;B32:I32,1,-1))</f>
        <v>6</v>
      </c>
      <c r="AC31" s="6" cm="1">
        <f t="array" ref="AC31">SUM(IF(J31:S31&gt;J32:S32,1,-1))</f>
        <v>6</v>
      </c>
      <c r="AD31" s="6">
        <f t="shared" si="16"/>
        <v>12</v>
      </c>
      <c r="AE31" s="6">
        <f t="shared" ref="AE31:AG31" si="42">SUM(AB31:AB33)</f>
        <v>-2</v>
      </c>
      <c r="AF31" s="6">
        <f t="shared" si="13"/>
        <v>6</v>
      </c>
      <c r="AG31" s="6">
        <f t="shared" si="42"/>
        <v>4</v>
      </c>
      <c r="AI31" s="8" t="str">
        <f t="shared" si="0"/>
        <v>Higher</v>
      </c>
      <c r="AJ31" s="7" t="str">
        <f t="shared" si="1"/>
        <v>Neutral</v>
      </c>
      <c r="AK31" s="7" t="str">
        <f t="shared" si="2"/>
        <v>POC Up</v>
      </c>
      <c r="AL31" s="9" t="str">
        <f t="shared" si="3"/>
        <v>Ab. Val</v>
      </c>
      <c r="AM31" s="9" t="str">
        <f t="shared" si="4"/>
        <v>Upper Break</v>
      </c>
      <c r="AN31" s="9" t="str">
        <f t="shared" si="5"/>
        <v>Ab. Val</v>
      </c>
      <c r="AO31" s="9" t="str">
        <f t="shared" si="6"/>
        <v>Gap Up - Follow Through</v>
      </c>
      <c r="AP31" s="9" t="str">
        <f t="shared" si="7"/>
        <v>Bottom-Weighted</v>
      </c>
      <c r="AQ31" s="9" t="str">
        <f t="shared" si="8"/>
        <v>Skewed High</v>
      </c>
      <c r="AR31" s="9" t="str">
        <f t="shared" si="9"/>
        <v>Same</v>
      </c>
      <c r="AS31" s="5">
        <f t="shared" si="10"/>
        <v>0</v>
      </c>
    </row>
    <row r="32" spans="1:45" ht="15.5" x14ac:dyDescent="0.35">
      <c r="A32" s="13">
        <v>45614</v>
      </c>
      <c r="B32" s="15">
        <v>1.2619</v>
      </c>
      <c r="C32" s="15">
        <v>1.26864</v>
      </c>
      <c r="D32" s="15">
        <v>1.2612399999999999</v>
      </c>
      <c r="E32" s="15">
        <v>1.2678100000000001</v>
      </c>
      <c r="F32" s="15">
        <v>1.2626000000000002</v>
      </c>
      <c r="G32" s="15">
        <v>1.264</v>
      </c>
      <c r="H32" s="15">
        <v>1.2615000000000001</v>
      </c>
      <c r="I32" s="5">
        <v>17</v>
      </c>
      <c r="J32" s="5">
        <v>334</v>
      </c>
      <c r="K32" s="5">
        <v>151</v>
      </c>
      <c r="L32" s="5">
        <v>506</v>
      </c>
      <c r="M32" s="14">
        <v>10.46874999999998</v>
      </c>
      <c r="N32" s="14">
        <v>74.000000000000739</v>
      </c>
      <c r="O32" s="5">
        <v>24.999999999999467</v>
      </c>
      <c r="P32" s="5">
        <v>59992</v>
      </c>
      <c r="Q32" s="14">
        <v>1249.8333333333333</v>
      </c>
      <c r="R32" s="14">
        <v>6.8378378378377693</v>
      </c>
      <c r="S32" s="5">
        <v>11</v>
      </c>
      <c r="T32" s="5" t="s">
        <v>26</v>
      </c>
      <c r="U32" s="14">
        <v>0.51976877719318382</v>
      </c>
      <c r="V32" s="5">
        <v>85</v>
      </c>
      <c r="W32" s="5">
        <v>42</v>
      </c>
      <c r="X32" s="5">
        <v>131</v>
      </c>
      <c r="Y32" s="5">
        <v>248</v>
      </c>
      <c r="Z32" s="5" t="s">
        <v>31</v>
      </c>
      <c r="AB32" s="6" cm="1">
        <f t="array" ref="AB32">SUM(IF(B32:I32&gt;B33:I33,1,-1))</f>
        <v>-2</v>
      </c>
      <c r="AC32" s="6" cm="1">
        <f t="array" ref="AC32">SUM(IF(J32:S32&gt;J33:S33,1,-1))</f>
        <v>-6</v>
      </c>
      <c r="AD32" s="6">
        <f t="shared" si="16"/>
        <v>-8</v>
      </c>
      <c r="AE32" s="6">
        <f t="shared" ref="AE32:AG32" si="43">SUM(AB32:AB34)</f>
        <v>-16</v>
      </c>
      <c r="AF32" s="6">
        <f t="shared" si="13"/>
        <v>6</v>
      </c>
      <c r="AG32" s="6">
        <f t="shared" si="43"/>
        <v>-10</v>
      </c>
      <c r="AI32" s="8" t="str">
        <f t="shared" si="0"/>
        <v>OL Lower</v>
      </c>
      <c r="AJ32" s="7" t="str">
        <f t="shared" si="1"/>
        <v>Neutral</v>
      </c>
      <c r="AK32" s="7" t="str">
        <f t="shared" si="2"/>
        <v>POC Down</v>
      </c>
      <c r="AL32" s="9" t="str">
        <f t="shared" si="3"/>
        <v>Bel. Val</v>
      </c>
      <c r="AM32" s="9" t="str">
        <f t="shared" si="4"/>
        <v>Inside Day</v>
      </c>
      <c r="AN32" s="9" t="str">
        <f t="shared" si="5"/>
        <v>Ab. Val</v>
      </c>
      <c r="AO32" s="9" t="str">
        <f t="shared" si="6"/>
        <v>Gap Down - Failed</v>
      </c>
      <c r="AP32" s="9" t="str">
        <f t="shared" si="7"/>
        <v>Top-Weighted</v>
      </c>
      <c r="AQ32" s="9" t="str">
        <f t="shared" si="8"/>
        <v>Skewed Low</v>
      </c>
      <c r="AR32" s="9" t="str">
        <f t="shared" si="9"/>
        <v>Closed Lower Quadrant</v>
      </c>
      <c r="AS32" s="5">
        <f t="shared" si="10"/>
        <v>-3</v>
      </c>
    </row>
    <row r="33" spans="1:45" ht="15.5" x14ac:dyDescent="0.35">
      <c r="A33" s="13">
        <v>45611</v>
      </c>
      <c r="B33" s="15">
        <v>1.2666599999999999</v>
      </c>
      <c r="C33" s="15">
        <v>1.26966</v>
      </c>
      <c r="D33" s="15">
        <v>1.25966</v>
      </c>
      <c r="E33" s="15">
        <v>1.26189</v>
      </c>
      <c r="F33" s="15">
        <v>1.2675000000000001</v>
      </c>
      <c r="G33" s="15">
        <v>1.2692000000000001</v>
      </c>
      <c r="H33" s="15">
        <v>1.2629000000000001</v>
      </c>
      <c r="I33" s="5">
        <v>-22</v>
      </c>
      <c r="J33" s="5">
        <v>131</v>
      </c>
      <c r="K33" s="5">
        <v>515</v>
      </c>
      <c r="L33" s="5">
        <v>665</v>
      </c>
      <c r="M33" s="14">
        <v>13.774999999999991</v>
      </c>
      <c r="N33" s="14">
        <v>100.00000000000009</v>
      </c>
      <c r="O33" s="5">
        <v>62.999999999999723</v>
      </c>
      <c r="P33" s="5">
        <v>78278</v>
      </c>
      <c r="Q33" s="14">
        <v>1630.7916666666667</v>
      </c>
      <c r="R33" s="14">
        <v>6.6499999999999941</v>
      </c>
      <c r="S33" s="5">
        <v>17</v>
      </c>
      <c r="T33" s="5" t="s">
        <v>28</v>
      </c>
      <c r="U33" s="14">
        <v>0.44503794175440214</v>
      </c>
      <c r="V33" s="5">
        <v>191</v>
      </c>
      <c r="W33" s="5">
        <v>195</v>
      </c>
      <c r="X33" s="5">
        <v>148</v>
      </c>
      <c r="Y33" s="5">
        <v>131</v>
      </c>
      <c r="Z33" s="5" t="s">
        <v>27</v>
      </c>
      <c r="AB33" s="6" cm="1">
        <f t="array" ref="AB33">SUM(IF(B33:I33&gt;B34:I34,1,-1))</f>
        <v>-6</v>
      </c>
      <c r="AC33" s="6" cm="1">
        <f t="array" ref="AC33">SUM(IF(J33:S33&gt;J34:S34,1,-1))</f>
        <v>6</v>
      </c>
      <c r="AD33" s="6">
        <f t="shared" si="16"/>
        <v>0</v>
      </c>
      <c r="AE33" s="6">
        <f t="shared" ref="AE33:AG33" si="44">SUM(AB33:AB35)</f>
        <v>-20</v>
      </c>
      <c r="AF33" s="6">
        <f t="shared" si="13"/>
        <v>10</v>
      </c>
      <c r="AG33" s="6">
        <f t="shared" si="44"/>
        <v>-10</v>
      </c>
      <c r="AI33" s="8" t="str">
        <f t="shared" si="0"/>
        <v>OL Lower</v>
      </c>
      <c r="AJ33" s="7" t="str">
        <f t="shared" si="1"/>
        <v>Neutral</v>
      </c>
      <c r="AK33" s="7" t="str">
        <f t="shared" si="2"/>
        <v>POC Down</v>
      </c>
      <c r="AL33" s="9" t="str">
        <f t="shared" si="3"/>
        <v>In. Val</v>
      </c>
      <c r="AM33" s="9" t="str">
        <f t="shared" si="4"/>
        <v>Lower Break</v>
      </c>
      <c r="AN33" s="9" t="str">
        <f t="shared" si="5"/>
        <v>Bl. Val</v>
      </c>
      <c r="AO33" s="9" t="str">
        <f t="shared" si="6"/>
        <v>No Gap</v>
      </c>
      <c r="AP33" s="9" t="str">
        <f t="shared" si="7"/>
        <v>Bottom-Weighted</v>
      </c>
      <c r="AQ33" s="9" t="str">
        <f t="shared" si="8"/>
        <v>Skewed Mid-High</v>
      </c>
      <c r="AR33" s="9" t="str">
        <f t="shared" si="9"/>
        <v>Closed Higher Quadrant</v>
      </c>
      <c r="AS33" s="5">
        <f t="shared" si="10"/>
        <v>1</v>
      </c>
    </row>
    <row r="34" spans="1:45" ht="15.5" x14ac:dyDescent="0.35">
      <c r="A34" s="13">
        <v>45610</v>
      </c>
      <c r="B34" s="15">
        <v>1.27067</v>
      </c>
      <c r="C34" s="15">
        <v>1.27197</v>
      </c>
      <c r="D34" s="15">
        <v>1.26291</v>
      </c>
      <c r="E34" s="15">
        <v>1.2666500000000001</v>
      </c>
      <c r="F34" s="15">
        <v>1.2686000000000002</v>
      </c>
      <c r="G34" s="15">
        <v>1.2695000000000001</v>
      </c>
      <c r="H34" s="15">
        <v>1.2651000000000001</v>
      </c>
      <c r="I34" s="5">
        <v>-24</v>
      </c>
      <c r="J34" s="5">
        <v>240</v>
      </c>
      <c r="K34" s="5">
        <v>403</v>
      </c>
      <c r="L34" s="5">
        <v>660</v>
      </c>
      <c r="M34" s="14">
        <v>13.76249999999991</v>
      </c>
      <c r="N34" s="14">
        <v>90.600000000000676</v>
      </c>
      <c r="O34" s="5">
        <v>43.999999999999595</v>
      </c>
      <c r="P34" s="5">
        <v>78216</v>
      </c>
      <c r="Q34" s="14">
        <v>1629.5</v>
      </c>
      <c r="R34" s="14">
        <v>7.2847682119204755</v>
      </c>
      <c r="S34" s="5">
        <v>15</v>
      </c>
      <c r="T34" s="5" t="s">
        <v>26</v>
      </c>
      <c r="U34" s="14">
        <v>0.52659069356474719</v>
      </c>
      <c r="V34" s="5">
        <v>113</v>
      </c>
      <c r="W34" s="5">
        <v>243</v>
      </c>
      <c r="X34" s="5">
        <v>229</v>
      </c>
      <c r="Y34" s="5">
        <v>75</v>
      </c>
      <c r="Z34" s="5" t="s">
        <v>29</v>
      </c>
      <c r="AB34" s="6" cm="1">
        <f t="array" ref="AB34">SUM(IF(B34:I34&gt;B35:I35,1,-1))</f>
        <v>-8</v>
      </c>
      <c r="AC34" s="6" cm="1">
        <f t="array" ref="AC34">SUM(IF(J34:S34&gt;J35:S35,1,-1))</f>
        <v>6</v>
      </c>
      <c r="AD34" s="6">
        <f t="shared" si="16"/>
        <v>-2</v>
      </c>
      <c r="AE34" s="6">
        <f t="shared" ref="AE34:AG34" si="45">SUM(AB34:AB36)</f>
        <v>-22</v>
      </c>
      <c r="AF34" s="6">
        <f t="shared" si="13"/>
        <v>10</v>
      </c>
      <c r="AG34" s="6">
        <f t="shared" si="45"/>
        <v>-12</v>
      </c>
      <c r="AI34" s="8" t="str">
        <f t="shared" si="0"/>
        <v>Lower</v>
      </c>
      <c r="AJ34" s="7" t="str">
        <f t="shared" si="1"/>
        <v>Down</v>
      </c>
      <c r="AK34" s="7" t="str">
        <f t="shared" si="2"/>
        <v>POC Down</v>
      </c>
      <c r="AL34" s="9" t="str">
        <f t="shared" si="3"/>
        <v>Bel. Val</v>
      </c>
      <c r="AM34" s="9" t="str">
        <f t="shared" si="4"/>
        <v>Lower Break</v>
      </c>
      <c r="AN34" s="9" t="str">
        <f t="shared" si="5"/>
        <v>In Val</v>
      </c>
      <c r="AO34" s="9" t="str">
        <f t="shared" si="6"/>
        <v>Gap Down - Follow Through</v>
      </c>
      <c r="AP34" s="9" t="str">
        <f t="shared" si="7"/>
        <v>Bottom-Weighted</v>
      </c>
      <c r="AQ34" s="9" t="str">
        <f t="shared" si="8"/>
        <v>Skewed Mid-High</v>
      </c>
      <c r="AR34" s="9" t="str">
        <f t="shared" si="9"/>
        <v>Closed Higher Quadrant</v>
      </c>
      <c r="AS34" s="5">
        <f t="shared" si="10"/>
        <v>3</v>
      </c>
    </row>
    <row r="35" spans="1:45" ht="15.5" x14ac:dyDescent="0.35">
      <c r="A35" s="13">
        <v>45609</v>
      </c>
      <c r="B35" s="15">
        <v>1.27363</v>
      </c>
      <c r="C35" s="15">
        <v>1.2768600000000001</v>
      </c>
      <c r="D35" s="15">
        <v>1.2685999999999999</v>
      </c>
      <c r="E35" s="15">
        <v>1.2706599999999999</v>
      </c>
      <c r="F35" s="15">
        <v>1.2743</v>
      </c>
      <c r="G35" s="15">
        <v>1.2767999999999999</v>
      </c>
      <c r="H35" s="15">
        <v>1.2710999999999999</v>
      </c>
      <c r="I35" s="5">
        <v>2</v>
      </c>
      <c r="J35" s="5">
        <v>160</v>
      </c>
      <c r="K35" s="5">
        <v>419</v>
      </c>
      <c r="L35" s="5">
        <v>600</v>
      </c>
      <c r="M35" s="14">
        <v>12.431250000000254</v>
      </c>
      <c r="N35" s="14">
        <v>82.600000000001558</v>
      </c>
      <c r="O35" s="5">
        <v>57.000000000000384</v>
      </c>
      <c r="P35" s="5">
        <v>74816</v>
      </c>
      <c r="Q35" s="14">
        <v>1558.6666666666667</v>
      </c>
      <c r="R35" s="14">
        <v>7.2639225181596689</v>
      </c>
      <c r="S35" s="5">
        <v>11</v>
      </c>
      <c r="T35" s="5" t="s">
        <v>26</v>
      </c>
      <c r="U35" s="14">
        <v>0.5595764285495578</v>
      </c>
      <c r="V35" s="5">
        <v>75</v>
      </c>
      <c r="W35" s="5">
        <v>242</v>
      </c>
      <c r="X35" s="5">
        <v>146</v>
      </c>
      <c r="Y35" s="5">
        <v>106</v>
      </c>
      <c r="Z35" s="5" t="s">
        <v>34</v>
      </c>
      <c r="AB35" s="6" cm="1">
        <f t="array" ref="AB35">SUM(IF(B35:I35&gt;B36:I36,1,-1))</f>
        <v>-6</v>
      </c>
      <c r="AC35" s="6" cm="1">
        <f t="array" ref="AC35">SUM(IF(J35:S35&gt;J36:S36,1,-1))</f>
        <v>-2</v>
      </c>
      <c r="AD35" s="6">
        <f t="shared" si="16"/>
        <v>-8</v>
      </c>
      <c r="AE35" s="6">
        <f t="shared" ref="AE35:AG35" si="46">SUM(AB35:AB37)</f>
        <v>-22</v>
      </c>
      <c r="AF35" s="6">
        <f t="shared" si="13"/>
        <v>0</v>
      </c>
      <c r="AG35" s="6">
        <f t="shared" si="46"/>
        <v>-22</v>
      </c>
      <c r="AI35" s="8" t="str">
        <f t="shared" si="0"/>
        <v>Lower</v>
      </c>
      <c r="AJ35" s="7" t="str">
        <f t="shared" si="1"/>
        <v>Neutral</v>
      </c>
      <c r="AK35" s="7" t="str">
        <f t="shared" si="2"/>
        <v>POC Down</v>
      </c>
      <c r="AL35" s="9" t="str">
        <f t="shared" si="3"/>
        <v>Bel. Val</v>
      </c>
      <c r="AM35" s="9" t="str">
        <f t="shared" si="4"/>
        <v>Lower Break</v>
      </c>
      <c r="AN35" s="9" t="str">
        <f t="shared" si="5"/>
        <v>Bl. Val</v>
      </c>
      <c r="AO35" s="9" t="str">
        <f t="shared" si="6"/>
        <v>Gap Down - Follow Through</v>
      </c>
      <c r="AP35" s="9" t="str">
        <f t="shared" si="7"/>
        <v>Bottom-Weighted</v>
      </c>
      <c r="AQ35" s="9" t="str">
        <f t="shared" si="8"/>
        <v>Skewed Mid-High</v>
      </c>
      <c r="AR35" s="9" t="str">
        <f t="shared" si="9"/>
        <v>Closed Lower Quadrant</v>
      </c>
      <c r="AS35" s="5">
        <f t="shared" si="10"/>
        <v>-4</v>
      </c>
    </row>
    <row r="36" spans="1:45" ht="15.5" x14ac:dyDescent="0.35">
      <c r="A36" s="13">
        <v>45608</v>
      </c>
      <c r="B36" s="15">
        <v>1.2873000000000001</v>
      </c>
      <c r="C36" s="15">
        <v>1.2873000000000001</v>
      </c>
      <c r="D36" s="15">
        <v>1.2718499999999999</v>
      </c>
      <c r="E36" s="15">
        <v>1.27362</v>
      </c>
      <c r="F36" s="15">
        <v>1.2815000000000001</v>
      </c>
      <c r="G36" s="15">
        <v>1.2873000000000001</v>
      </c>
      <c r="H36" s="15">
        <v>1.2782</v>
      </c>
      <c r="I36" s="5">
        <v>-37</v>
      </c>
      <c r="J36" s="5">
        <v>270</v>
      </c>
      <c r="K36" s="5">
        <v>334</v>
      </c>
      <c r="L36" s="5">
        <v>617</v>
      </c>
      <c r="M36" s="14">
        <v>12.770833333333499</v>
      </c>
      <c r="N36" s="14">
        <v>154.50000000000185</v>
      </c>
      <c r="O36" s="5">
        <v>91.00000000000108</v>
      </c>
      <c r="P36" s="5">
        <v>70436</v>
      </c>
      <c r="Q36" s="14">
        <v>1467.4166666666667</v>
      </c>
      <c r="R36" s="14">
        <v>3.9935275080905672</v>
      </c>
      <c r="S36" s="5">
        <v>20</v>
      </c>
      <c r="T36" s="5" t="s">
        <v>26</v>
      </c>
      <c r="U36" s="14">
        <v>0.64366988582663065</v>
      </c>
      <c r="V36" s="5">
        <v>113</v>
      </c>
      <c r="W36" s="5">
        <v>290</v>
      </c>
      <c r="X36" s="5">
        <v>65</v>
      </c>
      <c r="Y36" s="5">
        <v>149</v>
      </c>
      <c r="Z36" s="5" t="s">
        <v>27</v>
      </c>
      <c r="AB36" s="6" cm="1">
        <f t="array" ref="AB36">SUM(IF(B36:I36&gt;B37:I37,1,-1))</f>
        <v>-8</v>
      </c>
      <c r="AC36" s="6" cm="1">
        <f t="array" ref="AC36">SUM(IF(J36:S36&gt;J37:S37,1,-1))</f>
        <v>6</v>
      </c>
      <c r="AD36" s="6">
        <f t="shared" si="16"/>
        <v>-2</v>
      </c>
      <c r="AE36" s="6">
        <f t="shared" ref="AE36:AG36" si="47">SUM(AB36:AB38)</f>
        <v>-18</v>
      </c>
      <c r="AF36" s="6">
        <f t="shared" si="13"/>
        <v>-4</v>
      </c>
      <c r="AG36" s="6">
        <f t="shared" si="47"/>
        <v>-22</v>
      </c>
      <c r="AI36" s="8" t="str">
        <f t="shared" si="0"/>
        <v>OL Lower</v>
      </c>
      <c r="AJ36" s="7" t="str">
        <f t="shared" si="1"/>
        <v>Down</v>
      </c>
      <c r="AK36" s="7" t="str">
        <f t="shared" si="2"/>
        <v>POC Down</v>
      </c>
      <c r="AL36" s="9" t="str">
        <f t="shared" si="3"/>
        <v>Bel. Val</v>
      </c>
      <c r="AM36" s="9" t="str">
        <f t="shared" si="4"/>
        <v>Lower Break</v>
      </c>
      <c r="AN36" s="9" t="str">
        <f t="shared" si="5"/>
        <v>Bl. Val</v>
      </c>
      <c r="AO36" s="9" t="str">
        <f t="shared" si="6"/>
        <v>No Gap</v>
      </c>
      <c r="AP36" s="9" t="str">
        <f t="shared" si="7"/>
        <v>Bottom-Weighted</v>
      </c>
      <c r="AQ36" s="9" t="str">
        <f t="shared" si="8"/>
        <v>Skewed Mid-High</v>
      </c>
      <c r="AR36" s="9" t="str">
        <f t="shared" si="9"/>
        <v>Closed Higher Quadrant</v>
      </c>
      <c r="AS36" s="5">
        <f t="shared" si="10"/>
        <v>4</v>
      </c>
    </row>
    <row r="37" spans="1:45" ht="15.5" x14ac:dyDescent="0.35">
      <c r="A37" s="13">
        <v>45607</v>
      </c>
      <c r="B37" s="15">
        <v>1.29148</v>
      </c>
      <c r="C37" s="15">
        <v>1.29254</v>
      </c>
      <c r="D37" s="15">
        <v>1.28556</v>
      </c>
      <c r="E37" s="15">
        <v>1.2873399999999999</v>
      </c>
      <c r="F37" s="15">
        <v>1.2866000000000002</v>
      </c>
      <c r="G37" s="15">
        <v>1.2902</v>
      </c>
      <c r="H37" s="15">
        <v>1.2859</v>
      </c>
      <c r="I37" s="5">
        <v>-6</v>
      </c>
      <c r="J37" s="5">
        <v>405</v>
      </c>
      <c r="K37" s="5">
        <v>79</v>
      </c>
      <c r="L37" s="5">
        <v>503</v>
      </c>
      <c r="M37" s="14">
        <v>10.356249999999799</v>
      </c>
      <c r="N37" s="14">
        <v>69.799999999999869</v>
      </c>
      <c r="O37" s="5">
        <v>42.999999999999702</v>
      </c>
      <c r="P37" s="5">
        <v>54497</v>
      </c>
      <c r="Q37" s="14">
        <v>1135.3541666666667</v>
      </c>
      <c r="R37" s="14">
        <v>7.2063037249283806</v>
      </c>
      <c r="S37" s="5">
        <v>14</v>
      </c>
      <c r="T37" s="5" t="s">
        <v>28</v>
      </c>
      <c r="U37" s="14">
        <v>0.41083387318950793</v>
      </c>
      <c r="V37" s="5">
        <v>120</v>
      </c>
      <c r="W37" s="5">
        <v>103</v>
      </c>
      <c r="X37" s="5">
        <v>102</v>
      </c>
      <c r="Y37" s="5">
        <v>178</v>
      </c>
      <c r="Z37" s="5" t="s">
        <v>34</v>
      </c>
      <c r="AB37" s="6" cm="1">
        <f t="array" ref="AB37">SUM(IF(B37:I37&gt;B38:I38,1,-1))</f>
        <v>-8</v>
      </c>
      <c r="AC37" s="6" cm="1">
        <f t="array" ref="AC37">SUM(IF(J37:S37&gt;J38:S38,1,-1))</f>
        <v>-4</v>
      </c>
      <c r="AD37" s="6">
        <f t="shared" si="16"/>
        <v>-12</v>
      </c>
      <c r="AE37" s="6">
        <f t="shared" ref="AE37:AG37" si="48">SUM(AB37:AB39)</f>
        <v>-6</v>
      </c>
      <c r="AF37" s="6">
        <f t="shared" si="13"/>
        <v>-14</v>
      </c>
      <c r="AG37" s="6">
        <f t="shared" si="48"/>
        <v>-20</v>
      </c>
      <c r="AI37" s="8" t="str">
        <f t="shared" si="0"/>
        <v>Lower</v>
      </c>
      <c r="AJ37" s="7" t="str">
        <f t="shared" si="1"/>
        <v>Down</v>
      </c>
      <c r="AK37" s="7" t="str">
        <f t="shared" si="2"/>
        <v>POC Down</v>
      </c>
      <c r="AL37" s="9" t="str">
        <f t="shared" si="3"/>
        <v>Bel. Val</v>
      </c>
      <c r="AM37" s="9" t="str">
        <f t="shared" si="4"/>
        <v>Lower Break</v>
      </c>
      <c r="AN37" s="9" t="str">
        <f t="shared" si="5"/>
        <v>In Val</v>
      </c>
      <c r="AO37" s="9" t="str">
        <f t="shared" si="6"/>
        <v>Gap Down - Follow Through</v>
      </c>
      <c r="AP37" s="9" t="str">
        <f t="shared" si="7"/>
        <v>Top-Weighted</v>
      </c>
      <c r="AQ37" s="9" t="str">
        <f t="shared" si="8"/>
        <v>Skewed Low</v>
      </c>
      <c r="AR37" s="9" t="str">
        <f t="shared" si="9"/>
        <v>Closed Lower Quadrant</v>
      </c>
      <c r="AS37" s="5">
        <f t="shared" si="10"/>
        <v>-3</v>
      </c>
    </row>
    <row r="38" spans="1:45" ht="15.5" x14ac:dyDescent="0.35">
      <c r="A38" s="13">
        <v>45604</v>
      </c>
      <c r="B38" s="15">
        <v>1.29823</v>
      </c>
      <c r="C38" s="15">
        <v>1.2983899999999999</v>
      </c>
      <c r="D38" s="15">
        <v>1.2882800000000001</v>
      </c>
      <c r="E38" s="15">
        <v>1.29149</v>
      </c>
      <c r="F38" s="15">
        <v>1.2966</v>
      </c>
      <c r="G38" s="15">
        <v>1.2982</v>
      </c>
      <c r="H38" s="15">
        <v>1.2924</v>
      </c>
      <c r="I38" s="5">
        <v>-4</v>
      </c>
      <c r="J38" s="5">
        <v>122</v>
      </c>
      <c r="K38" s="5">
        <v>437</v>
      </c>
      <c r="L38" s="5">
        <v>576</v>
      </c>
      <c r="M38" s="14">
        <v>11.874999999999988</v>
      </c>
      <c r="N38" s="14">
        <v>101.09999999999842</v>
      </c>
      <c r="O38" s="5">
        <v>58.00000000000027</v>
      </c>
      <c r="P38" s="5">
        <v>68438</v>
      </c>
      <c r="Q38" s="14">
        <v>1425.7916666666667</v>
      </c>
      <c r="R38" s="14">
        <v>5.6973293768546887</v>
      </c>
      <c r="S38" s="5">
        <v>12</v>
      </c>
      <c r="T38" s="5" t="s">
        <v>28</v>
      </c>
      <c r="U38" s="14">
        <v>0.43680371040314125</v>
      </c>
      <c r="V38" s="5">
        <v>212</v>
      </c>
      <c r="W38" s="5">
        <v>160</v>
      </c>
      <c r="X38" s="5">
        <v>106</v>
      </c>
      <c r="Y38" s="5">
        <v>92</v>
      </c>
      <c r="Z38" s="5" t="s">
        <v>29</v>
      </c>
      <c r="AB38" s="6" cm="1">
        <f t="array" ref="AB38">SUM(IF(B38:I38&gt;B39:I39,1,-1))</f>
        <v>-2</v>
      </c>
      <c r="AC38" s="6" cm="1">
        <f t="array" ref="AC38">SUM(IF(J38:S38&gt;J39:S39,1,-1))</f>
        <v>-6</v>
      </c>
      <c r="AD38" s="6">
        <f t="shared" si="16"/>
        <v>-8</v>
      </c>
      <c r="AE38" s="6">
        <f t="shared" ref="AE38:AG38" si="49">SUM(AB38:AB40)</f>
        <v>-4</v>
      </c>
      <c r="AF38" s="6">
        <f t="shared" si="13"/>
        <v>-4</v>
      </c>
      <c r="AG38" s="6">
        <f t="shared" si="49"/>
        <v>-8</v>
      </c>
      <c r="AI38" s="8" t="str">
        <f t="shared" si="0"/>
        <v>Inside</v>
      </c>
      <c r="AJ38" s="7" t="str">
        <f t="shared" si="1"/>
        <v>Down</v>
      </c>
      <c r="AK38" s="7" t="str">
        <f t="shared" si="2"/>
        <v>POC Down</v>
      </c>
      <c r="AL38" s="9" t="str">
        <f t="shared" si="3"/>
        <v>In. Val</v>
      </c>
      <c r="AM38" s="9" t="str">
        <f t="shared" si="4"/>
        <v>Inside Day</v>
      </c>
      <c r="AN38" s="9" t="str">
        <f t="shared" si="5"/>
        <v>Bl. Val</v>
      </c>
      <c r="AO38" s="9" t="str">
        <f t="shared" si="6"/>
        <v>No Gap</v>
      </c>
      <c r="AP38" s="9" t="str">
        <f t="shared" si="7"/>
        <v>Bottom-Weighted</v>
      </c>
      <c r="AQ38" s="9" t="str">
        <f t="shared" si="8"/>
        <v>Skewed High</v>
      </c>
      <c r="AR38" s="9" t="str">
        <f t="shared" si="9"/>
        <v>Closed Higher Quadrant</v>
      </c>
      <c r="AS38" s="5">
        <f t="shared" si="10"/>
        <v>2</v>
      </c>
    </row>
    <row r="39" spans="1:45" ht="15.5" x14ac:dyDescent="0.35">
      <c r="A39" s="13">
        <v>45603</v>
      </c>
      <c r="B39" s="15">
        <v>1.2882</v>
      </c>
      <c r="C39" s="15">
        <v>1.30088</v>
      </c>
      <c r="D39" s="15">
        <v>1.2875399999999999</v>
      </c>
      <c r="E39" s="15">
        <v>1.29823</v>
      </c>
      <c r="F39" s="15">
        <v>1.2985</v>
      </c>
      <c r="G39" s="15">
        <v>1.3008000000000002</v>
      </c>
      <c r="H39" s="15">
        <v>1.2922</v>
      </c>
      <c r="I39" s="5">
        <v>16</v>
      </c>
      <c r="J39" s="5">
        <v>95</v>
      </c>
      <c r="K39" s="5">
        <v>577</v>
      </c>
      <c r="L39" s="5">
        <v>687</v>
      </c>
      <c r="M39" s="14">
        <v>14.258333333333622</v>
      </c>
      <c r="N39" s="14">
        <v>133.40000000000128</v>
      </c>
      <c r="O39" s="5">
        <v>86.000000000001634</v>
      </c>
      <c r="P39" s="5">
        <v>86814</v>
      </c>
      <c r="Q39" s="14">
        <v>1808.625</v>
      </c>
      <c r="R39" s="14">
        <v>5.1499250374812098</v>
      </c>
      <c r="S39" s="5">
        <v>16</v>
      </c>
      <c r="T39" s="5" t="s">
        <v>28</v>
      </c>
      <c r="U39" s="14">
        <v>0.443668725047275</v>
      </c>
      <c r="V39" s="5">
        <v>199</v>
      </c>
      <c r="W39" s="5">
        <v>145</v>
      </c>
      <c r="X39" s="5">
        <v>227</v>
      </c>
      <c r="Y39" s="5">
        <v>116</v>
      </c>
      <c r="Z39" s="5" t="s">
        <v>31</v>
      </c>
      <c r="AB39" s="6" cm="1">
        <f t="array" ref="AB39">SUM(IF(B39:I39&gt;B40:I40,1,-1))</f>
        <v>4</v>
      </c>
      <c r="AC39" s="6" cm="1">
        <f t="array" ref="AC39">SUM(IF(J39:S39&gt;J40:S40,1,-1))</f>
        <v>-4</v>
      </c>
      <c r="AD39" s="6">
        <f t="shared" si="16"/>
        <v>0</v>
      </c>
      <c r="AE39" s="6">
        <f t="shared" ref="AE39:AG39" si="50">SUM(AB39:AB41)</f>
        <v>6</v>
      </c>
      <c r="AF39" s="6">
        <f t="shared" si="13"/>
        <v>0</v>
      </c>
      <c r="AG39" s="6">
        <f t="shared" si="50"/>
        <v>6</v>
      </c>
      <c r="AI39" s="8" t="str">
        <f t="shared" si="0"/>
        <v>Higher</v>
      </c>
      <c r="AJ39" s="7" t="str">
        <f t="shared" si="1"/>
        <v>Up</v>
      </c>
      <c r="AK39" s="7" t="str">
        <f t="shared" si="2"/>
        <v>POC Up</v>
      </c>
      <c r="AL39" s="9" t="str">
        <f t="shared" si="3"/>
        <v>Ab. Val</v>
      </c>
      <c r="AM39" s="9" t="str">
        <f t="shared" si="4"/>
        <v>Inside Day</v>
      </c>
      <c r="AN39" s="9" t="str">
        <f t="shared" si="5"/>
        <v>In Val</v>
      </c>
      <c r="AO39" s="9" t="str">
        <f t="shared" si="6"/>
        <v>No Gap</v>
      </c>
      <c r="AP39" s="9" t="str">
        <f t="shared" si="7"/>
        <v>Bottom-Weighted</v>
      </c>
      <c r="AQ39" s="9" t="str">
        <f t="shared" si="8"/>
        <v>Skewed Mid-Low</v>
      </c>
      <c r="AR39" s="9" t="str">
        <f t="shared" si="9"/>
        <v>Closed Lower Quadrant</v>
      </c>
      <c r="AS39" s="5">
        <f t="shared" si="10"/>
        <v>-3</v>
      </c>
    </row>
    <row r="40" spans="1:45" ht="15.5" x14ac:dyDescent="0.35">
      <c r="A40" s="13">
        <v>45602</v>
      </c>
      <c r="B40" s="15">
        <v>1.3042100000000001</v>
      </c>
      <c r="C40" s="15">
        <v>1.3043400000000001</v>
      </c>
      <c r="D40" s="15">
        <v>1.2833600000000001</v>
      </c>
      <c r="E40" s="15">
        <v>1.2882199999999999</v>
      </c>
      <c r="F40" s="15">
        <v>1.2889000000000002</v>
      </c>
      <c r="G40" s="15">
        <v>1.2915000000000001</v>
      </c>
      <c r="H40" s="15">
        <v>1.2855000000000001</v>
      </c>
      <c r="I40" s="5">
        <v>-16</v>
      </c>
      <c r="J40" s="5">
        <v>603</v>
      </c>
      <c r="K40" s="5">
        <v>502</v>
      </c>
      <c r="L40" s="5">
        <v>1125</v>
      </c>
      <c r="M40" s="14">
        <v>23.400000000000087</v>
      </c>
      <c r="N40" s="14">
        <v>209.79999999999998</v>
      </c>
      <c r="O40" s="5">
        <v>60.000000000000057</v>
      </c>
      <c r="P40" s="5">
        <v>160825</v>
      </c>
      <c r="Q40" s="14">
        <v>3350.5208333333335</v>
      </c>
      <c r="R40" s="14">
        <v>5.3622497616777887</v>
      </c>
      <c r="S40" s="5">
        <v>9</v>
      </c>
      <c r="T40" s="5" t="s">
        <v>26</v>
      </c>
      <c r="U40" s="14">
        <v>0.62337893975353709</v>
      </c>
      <c r="V40" s="5">
        <v>54</v>
      </c>
      <c r="W40" s="5">
        <v>134</v>
      </c>
      <c r="X40" s="5">
        <v>469</v>
      </c>
      <c r="Y40" s="5">
        <v>454</v>
      </c>
      <c r="Z40" s="5" t="s">
        <v>27</v>
      </c>
      <c r="AB40" s="6" cm="1">
        <f t="array" ref="AB40">SUM(IF(B40:I40&gt;B41:I41,1,-1))</f>
        <v>-6</v>
      </c>
      <c r="AC40" s="6" cm="1">
        <f t="array" ref="AC40">SUM(IF(J40:S40&gt;J41:S41,1,-1))</f>
        <v>6</v>
      </c>
      <c r="AD40" s="6">
        <f t="shared" si="16"/>
        <v>0</v>
      </c>
      <c r="AE40" s="6">
        <f t="shared" ref="AE40:AG40" si="51">SUM(AB40:AB42)</f>
        <v>10</v>
      </c>
      <c r="AF40" s="6">
        <f t="shared" si="13"/>
        <v>0</v>
      </c>
      <c r="AG40" s="6">
        <f t="shared" si="51"/>
        <v>10</v>
      </c>
      <c r="AI40" s="8" t="str">
        <f t="shared" si="0"/>
        <v>Lower</v>
      </c>
      <c r="AJ40" s="7" t="str">
        <f t="shared" si="1"/>
        <v>Down</v>
      </c>
      <c r="AK40" s="7" t="str">
        <f t="shared" si="2"/>
        <v>POC Down</v>
      </c>
      <c r="AL40" s="9" t="str">
        <f t="shared" si="3"/>
        <v>Bel. Val</v>
      </c>
      <c r="AM40" s="9" t="str">
        <f t="shared" si="4"/>
        <v>Lower Break</v>
      </c>
      <c r="AN40" s="9" t="str">
        <f t="shared" si="5"/>
        <v>In Val</v>
      </c>
      <c r="AO40" s="9" t="str">
        <f t="shared" si="6"/>
        <v>Gap Up - Failed</v>
      </c>
      <c r="AP40" s="9" t="str">
        <f t="shared" si="7"/>
        <v>Top-Weighted</v>
      </c>
      <c r="AQ40" s="9" t="str">
        <f t="shared" si="8"/>
        <v>Skewed Mid-Low</v>
      </c>
      <c r="AR40" s="9" t="str">
        <f t="shared" si="9"/>
        <v>Closed Higher Quadrant</v>
      </c>
      <c r="AS40" s="5">
        <f t="shared" si="10"/>
        <v>3</v>
      </c>
    </row>
    <row r="41" spans="1:45" ht="15.5" x14ac:dyDescent="0.35">
      <c r="A41" s="13">
        <v>45601</v>
      </c>
      <c r="B41" s="15">
        <v>1.2953699999999999</v>
      </c>
      <c r="C41" s="15">
        <v>1.30474</v>
      </c>
      <c r="D41" s="15">
        <v>1.29474</v>
      </c>
      <c r="E41" s="15">
        <v>1.3042</v>
      </c>
      <c r="F41" s="15">
        <v>1.3025</v>
      </c>
      <c r="G41" s="15">
        <v>1.3042</v>
      </c>
      <c r="H41" s="15">
        <v>1.2981</v>
      </c>
      <c r="I41" s="5">
        <v>15</v>
      </c>
      <c r="J41" s="5">
        <v>106</v>
      </c>
      <c r="K41" s="5">
        <v>388</v>
      </c>
      <c r="L41" s="5">
        <v>506</v>
      </c>
      <c r="M41" s="14">
        <v>10.399999999999947</v>
      </c>
      <c r="N41" s="14">
        <v>100.00000000000009</v>
      </c>
      <c r="O41" s="5">
        <v>60.999999999999943</v>
      </c>
      <c r="P41" s="5">
        <v>50859</v>
      </c>
      <c r="Q41" s="14">
        <v>1059.5625</v>
      </c>
      <c r="R41" s="14">
        <v>5.0599999999999961</v>
      </c>
      <c r="S41" s="5">
        <v>20</v>
      </c>
      <c r="T41" s="5" t="s">
        <v>28</v>
      </c>
      <c r="U41" s="14">
        <v>0.46800581753785142</v>
      </c>
      <c r="V41" s="5">
        <v>139</v>
      </c>
      <c r="W41" s="5">
        <v>121</v>
      </c>
      <c r="X41" s="5">
        <v>141</v>
      </c>
      <c r="Y41" s="5">
        <v>103</v>
      </c>
      <c r="Z41" s="5" t="s">
        <v>31</v>
      </c>
      <c r="AB41" s="6" cm="1">
        <f t="array" ref="AB41">SUM(IF(B41:I41&gt;B42:I42,1,-1))</f>
        <v>8</v>
      </c>
      <c r="AC41" s="6" cm="1">
        <f t="array" ref="AC41">SUM(IF(J41:S41&gt;J42:S42,1,-1))</f>
        <v>-2</v>
      </c>
      <c r="AD41" s="6">
        <f t="shared" si="16"/>
        <v>6</v>
      </c>
      <c r="AE41" s="6">
        <f t="shared" ref="AE41:AG41" si="52">SUM(AB41:AB43)</f>
        <v>12</v>
      </c>
      <c r="AF41" s="6">
        <f t="shared" si="13"/>
        <v>-10</v>
      </c>
      <c r="AG41" s="6">
        <f t="shared" si="52"/>
        <v>2</v>
      </c>
      <c r="AI41" s="8" t="str">
        <f t="shared" si="0"/>
        <v>Higher</v>
      </c>
      <c r="AJ41" s="7" t="str">
        <f t="shared" si="1"/>
        <v>Up</v>
      </c>
      <c r="AK41" s="7" t="str">
        <f t="shared" si="2"/>
        <v>POC Up</v>
      </c>
      <c r="AL41" s="9" t="str">
        <f t="shared" si="3"/>
        <v>Ab. Val</v>
      </c>
      <c r="AM41" s="9" t="str">
        <f t="shared" si="4"/>
        <v>Upper Break</v>
      </c>
      <c r="AN41" s="9" t="str">
        <f t="shared" si="5"/>
        <v>In Val</v>
      </c>
      <c r="AO41" s="9" t="str">
        <f t="shared" si="6"/>
        <v>No Gap</v>
      </c>
      <c r="AP41" s="9" t="str">
        <f t="shared" si="7"/>
        <v>Bottom-Weighted</v>
      </c>
      <c r="AQ41" s="9" t="str">
        <f t="shared" si="8"/>
        <v>Skewed Mid-Low</v>
      </c>
      <c r="AR41" s="9" t="str">
        <f t="shared" si="9"/>
        <v>Closed Lower Quadrant</v>
      </c>
      <c r="AS41" s="5">
        <f t="shared" si="10"/>
        <v>-2</v>
      </c>
    </row>
    <row r="42" spans="1:45" ht="15.5" x14ac:dyDescent="0.35">
      <c r="A42" s="13">
        <v>45600</v>
      </c>
      <c r="B42" s="15">
        <v>1.2951900000000001</v>
      </c>
      <c r="C42" s="15">
        <v>1.29983</v>
      </c>
      <c r="D42" s="15">
        <v>1.29338</v>
      </c>
      <c r="E42" s="15">
        <v>1.2953699999999999</v>
      </c>
      <c r="F42" s="15">
        <v>1.2954000000000001</v>
      </c>
      <c r="G42" s="15">
        <v>1.2979000000000001</v>
      </c>
      <c r="H42" s="15">
        <v>1.2950000000000002</v>
      </c>
      <c r="I42" s="5">
        <v>-1</v>
      </c>
      <c r="J42" s="5">
        <v>424</v>
      </c>
      <c r="K42" s="5">
        <v>110</v>
      </c>
      <c r="L42" s="5">
        <v>552</v>
      </c>
      <c r="M42" s="14">
        <v>11.470833333333356</v>
      </c>
      <c r="N42" s="14">
        <v>64.500000000000668</v>
      </c>
      <c r="O42" s="5">
        <v>28.999999999999027</v>
      </c>
      <c r="P42" s="5">
        <v>60135</v>
      </c>
      <c r="Q42" s="14">
        <v>1252.8125</v>
      </c>
      <c r="R42" s="14">
        <v>8.5581395348836331</v>
      </c>
      <c r="S42" s="5">
        <v>8</v>
      </c>
      <c r="T42" s="5" t="s">
        <v>28</v>
      </c>
      <c r="U42" s="14">
        <v>0.37202537199872904</v>
      </c>
      <c r="V42" s="5">
        <v>84</v>
      </c>
      <c r="W42" s="5">
        <v>196</v>
      </c>
      <c r="X42" s="5">
        <v>205</v>
      </c>
      <c r="Y42" s="5">
        <v>53</v>
      </c>
      <c r="Z42" s="5" t="s">
        <v>29</v>
      </c>
      <c r="AB42" s="6" cm="1">
        <f t="array" ref="AB42">SUM(IF(B42:I42&gt;B43:I43,1,-1))</f>
        <v>8</v>
      </c>
      <c r="AC42" s="6" cm="1">
        <f t="array" ref="AC42">SUM(IF(J42:S42&gt;J43:S43,1,-1))</f>
        <v>-4</v>
      </c>
      <c r="AD42" s="6">
        <f t="shared" si="16"/>
        <v>4</v>
      </c>
      <c r="AE42" s="6">
        <f t="shared" ref="AE42:AG42" si="53">SUM(AB42:AB44)</f>
        <v>-2</v>
      </c>
      <c r="AF42" s="6">
        <f t="shared" si="13"/>
        <v>-2</v>
      </c>
      <c r="AG42" s="6">
        <f t="shared" si="53"/>
        <v>-4</v>
      </c>
      <c r="AI42" s="8" t="str">
        <f t="shared" si="0"/>
        <v>OL Higher</v>
      </c>
      <c r="AJ42" s="7" t="str">
        <f t="shared" si="1"/>
        <v>Neutral</v>
      </c>
      <c r="AK42" s="7" t="str">
        <f t="shared" si="2"/>
        <v>POC Up</v>
      </c>
      <c r="AL42" s="9" t="str">
        <f t="shared" si="3"/>
        <v>Ab. Val</v>
      </c>
      <c r="AM42" s="9" t="str">
        <f t="shared" si="4"/>
        <v>Upper Break</v>
      </c>
      <c r="AN42" s="9" t="str">
        <f t="shared" si="5"/>
        <v>In Val</v>
      </c>
      <c r="AO42" s="9" t="str">
        <f t="shared" si="6"/>
        <v>No Gap</v>
      </c>
      <c r="AP42" s="9" t="str">
        <f t="shared" si="7"/>
        <v>Top-Weighted</v>
      </c>
      <c r="AQ42" s="9" t="str">
        <f t="shared" si="8"/>
        <v>Skewed Mid-Low</v>
      </c>
      <c r="AR42" s="9" t="str">
        <f t="shared" si="9"/>
        <v>Closed Higher Quadrant</v>
      </c>
      <c r="AS42" s="5">
        <f t="shared" si="10"/>
        <v>1</v>
      </c>
    </row>
    <row r="43" spans="1:45" ht="15.5" x14ac:dyDescent="0.35">
      <c r="A43" s="13">
        <v>45597</v>
      </c>
      <c r="B43" s="15">
        <v>1.2896300000000001</v>
      </c>
      <c r="C43" s="15">
        <v>1.2979799999999999</v>
      </c>
      <c r="D43" s="15">
        <v>1.2884</v>
      </c>
      <c r="E43" s="15">
        <v>1.2951699999999999</v>
      </c>
      <c r="F43" s="15">
        <v>1.2893999999999999</v>
      </c>
      <c r="G43" s="15">
        <v>1.2952999999999999</v>
      </c>
      <c r="H43" s="15">
        <v>1.2887999999999999</v>
      </c>
      <c r="I43" s="5">
        <v>-12</v>
      </c>
      <c r="J43" s="5">
        <v>475</v>
      </c>
      <c r="K43" s="5">
        <v>58</v>
      </c>
      <c r="L43" s="5">
        <v>547</v>
      </c>
      <c r="M43" s="14">
        <v>11.889130434782492</v>
      </c>
      <c r="N43" s="14">
        <v>95.799999999999216</v>
      </c>
      <c r="O43" s="5">
        <v>64.999999999999503</v>
      </c>
      <c r="P43" s="5">
        <v>62987</v>
      </c>
      <c r="Q43" s="14">
        <v>1369.2826086956522</v>
      </c>
      <c r="R43" s="14">
        <v>5.7098121085595457</v>
      </c>
      <c r="S43" s="5">
        <v>11</v>
      </c>
      <c r="T43" s="5" t="s">
        <v>28</v>
      </c>
      <c r="U43" s="14">
        <v>0.36043293173123486</v>
      </c>
      <c r="V43" s="5">
        <v>135</v>
      </c>
      <c r="W43" s="5">
        <v>105</v>
      </c>
      <c r="X43" s="5">
        <v>133</v>
      </c>
      <c r="Y43" s="5">
        <v>164</v>
      </c>
      <c r="Z43" s="5" t="s">
        <v>32</v>
      </c>
      <c r="AB43" s="6" cm="1">
        <f t="array" ref="AB43">SUM(IF(B43:I43&gt;B44:I44,1,-1))</f>
        <v>-4</v>
      </c>
      <c r="AC43" s="6" cm="1">
        <f t="array" ref="AC43">SUM(IF(J43:S43&gt;J44:S44,1,-1))</f>
        <v>-4</v>
      </c>
      <c r="AD43" s="6">
        <f t="shared" si="16"/>
        <v>-8</v>
      </c>
      <c r="AE43" s="6">
        <f t="shared" ref="AE43:AG43" si="54">SUM(AB43:AB45)</f>
        <v>-8</v>
      </c>
      <c r="AF43" s="6">
        <f t="shared" si="13"/>
        <v>8</v>
      </c>
      <c r="AG43" s="6">
        <f t="shared" si="54"/>
        <v>0</v>
      </c>
      <c r="AI43" s="8" t="str">
        <f t="shared" si="0"/>
        <v>OL Lower</v>
      </c>
      <c r="AJ43" s="7" t="str">
        <f t="shared" si="1"/>
        <v>Neutral</v>
      </c>
      <c r="AK43" s="7" t="str">
        <f t="shared" si="2"/>
        <v>POC Down</v>
      </c>
      <c r="AL43" s="9" t="str">
        <f t="shared" si="3"/>
        <v>In. Val</v>
      </c>
      <c r="AM43" s="9" t="str">
        <f t="shared" si="4"/>
        <v>Inside Day</v>
      </c>
      <c r="AN43" s="9" t="str">
        <f t="shared" si="5"/>
        <v>In Val</v>
      </c>
      <c r="AO43" s="9" t="str">
        <f t="shared" si="6"/>
        <v>No Gap</v>
      </c>
      <c r="AP43" s="9" t="str">
        <f t="shared" si="7"/>
        <v>Top-Weighted</v>
      </c>
      <c r="AQ43" s="9" t="str">
        <f t="shared" si="8"/>
        <v>Skewed Low</v>
      </c>
      <c r="AR43" s="9" t="str">
        <f t="shared" si="9"/>
        <v>Closed Lower Quadrant</v>
      </c>
      <c r="AS43" s="5">
        <f t="shared" si="10"/>
        <v>-1</v>
      </c>
    </row>
    <row r="44" spans="1:45" ht="15.5" x14ac:dyDescent="0.35">
      <c r="A44" s="13">
        <v>45596</v>
      </c>
      <c r="B44" s="15">
        <v>1.29579</v>
      </c>
      <c r="C44" s="15">
        <v>1.2999499999999999</v>
      </c>
      <c r="D44" s="15">
        <v>1.2843</v>
      </c>
      <c r="E44" s="15">
        <v>1.2896300000000001</v>
      </c>
      <c r="F44" s="15">
        <v>1.2948999999999999</v>
      </c>
      <c r="G44" s="15">
        <v>1.2999000000000001</v>
      </c>
      <c r="H44" s="15">
        <v>1.2891999999999999</v>
      </c>
      <c r="I44" s="5">
        <v>10</v>
      </c>
      <c r="J44" s="5">
        <v>326</v>
      </c>
      <c r="K44" s="5">
        <v>408</v>
      </c>
      <c r="L44" s="5">
        <v>745</v>
      </c>
      <c r="M44" s="14">
        <v>15.406250000000037</v>
      </c>
      <c r="N44" s="14">
        <v>156.49999999999943</v>
      </c>
      <c r="O44" s="5">
        <v>107.00000000000153</v>
      </c>
      <c r="P44" s="5">
        <v>75740</v>
      </c>
      <c r="Q44" s="14">
        <v>1577.9166666666667</v>
      </c>
      <c r="R44" s="14">
        <v>4.7603833865814869</v>
      </c>
      <c r="S44" s="5">
        <v>9</v>
      </c>
      <c r="T44" s="5" t="s">
        <v>26</v>
      </c>
      <c r="U44" s="14">
        <v>0.62012519512703967</v>
      </c>
      <c r="V44" s="5">
        <v>257</v>
      </c>
      <c r="W44" s="5">
        <v>159</v>
      </c>
      <c r="X44" s="5">
        <v>155</v>
      </c>
      <c r="Y44" s="5">
        <v>174</v>
      </c>
      <c r="Z44" s="5" t="s">
        <v>29</v>
      </c>
      <c r="AB44" s="6" cm="1">
        <f t="array" ref="AB44">SUM(IF(B44:I44&gt;B45:I45,1,-1))</f>
        <v>-6</v>
      </c>
      <c r="AC44" s="6" cm="1">
        <f t="array" ref="AC44">SUM(IF(J44:S44&gt;J45:S45,1,-1))</f>
        <v>6</v>
      </c>
      <c r="AD44" s="6">
        <f t="shared" si="16"/>
        <v>0</v>
      </c>
      <c r="AE44" s="6">
        <f t="shared" ref="AE44:AG44" si="55">SUM(AB44:AB46)</f>
        <v>4</v>
      </c>
      <c r="AF44" s="6">
        <f t="shared" si="13"/>
        <v>16</v>
      </c>
      <c r="AG44" s="6">
        <f t="shared" si="55"/>
        <v>20</v>
      </c>
      <c r="AI44" s="8" t="str">
        <f t="shared" si="0"/>
        <v>OL Lower</v>
      </c>
      <c r="AJ44" s="7" t="str">
        <f t="shared" si="1"/>
        <v>Neutral</v>
      </c>
      <c r="AK44" s="7" t="str">
        <f t="shared" si="2"/>
        <v>POC Down</v>
      </c>
      <c r="AL44" s="9" t="str">
        <f t="shared" si="3"/>
        <v>Bel. Val</v>
      </c>
      <c r="AM44" s="9" t="str">
        <f t="shared" si="4"/>
        <v>Lower Break</v>
      </c>
      <c r="AN44" s="9" t="str">
        <f t="shared" si="5"/>
        <v>In Val</v>
      </c>
      <c r="AO44" s="9" t="str">
        <f t="shared" si="6"/>
        <v>Gap Down - Follow Through</v>
      </c>
      <c r="AP44" s="9" t="str">
        <f t="shared" si="7"/>
        <v>Bottom-Weighted</v>
      </c>
      <c r="AQ44" s="9" t="str">
        <f t="shared" si="8"/>
        <v>Skewed High</v>
      </c>
      <c r="AR44" s="9" t="str">
        <f t="shared" si="9"/>
        <v>Closed Lower Quadrant</v>
      </c>
      <c r="AS44" s="5">
        <f t="shared" si="10"/>
        <v>-1</v>
      </c>
    </row>
    <row r="45" spans="1:45" ht="15.5" x14ac:dyDescent="0.35">
      <c r="A45" s="13">
        <v>45595</v>
      </c>
      <c r="B45" s="15">
        <v>1.3010699999999999</v>
      </c>
      <c r="C45" s="15">
        <v>1.3043100000000001</v>
      </c>
      <c r="D45" s="15">
        <v>1.2936399999999999</v>
      </c>
      <c r="E45" s="15">
        <v>1.29579</v>
      </c>
      <c r="F45" s="15">
        <v>1.2999000000000001</v>
      </c>
      <c r="G45" s="15">
        <v>1.3024</v>
      </c>
      <c r="H45" s="15">
        <v>1.2972000000000001</v>
      </c>
      <c r="I45" s="5">
        <v>-24</v>
      </c>
      <c r="J45" s="5">
        <v>283</v>
      </c>
      <c r="K45" s="5">
        <v>336</v>
      </c>
      <c r="L45" s="5">
        <v>633</v>
      </c>
      <c r="M45" s="14">
        <v>13.083333333333373</v>
      </c>
      <c r="N45" s="14">
        <v>106.70000000000179</v>
      </c>
      <c r="O45" s="5">
        <v>51.999999999998714</v>
      </c>
      <c r="P45" s="5">
        <v>68928</v>
      </c>
      <c r="Q45" s="14">
        <v>1436</v>
      </c>
      <c r="R45" s="14">
        <v>5.932521087160163</v>
      </c>
      <c r="S45" s="5">
        <v>18</v>
      </c>
      <c r="T45" s="5" t="s">
        <v>26</v>
      </c>
      <c r="U45" s="14">
        <v>0.63561359134644302</v>
      </c>
      <c r="V45" s="5">
        <v>76</v>
      </c>
      <c r="W45" s="5">
        <v>288</v>
      </c>
      <c r="X45" s="5">
        <v>170</v>
      </c>
      <c r="Y45" s="5">
        <v>99</v>
      </c>
      <c r="Z45" s="5" t="s">
        <v>27</v>
      </c>
      <c r="AB45" s="6" cm="1">
        <f t="array" ref="AB45">SUM(IF(B45:I45&gt;B46:I46,1,-1))</f>
        <v>2</v>
      </c>
      <c r="AC45" s="6" cm="1">
        <f t="array" ref="AC45">SUM(IF(J45:S45&gt;J46:S46,1,-1))</f>
        <v>6</v>
      </c>
      <c r="AD45" s="6">
        <f t="shared" si="16"/>
        <v>8</v>
      </c>
      <c r="AE45" s="6">
        <f t="shared" ref="AE45:AG45" si="56">SUM(AB45:AB47)</f>
        <v>12</v>
      </c>
      <c r="AF45" s="6">
        <f t="shared" si="13"/>
        <v>16</v>
      </c>
      <c r="AG45" s="6">
        <f t="shared" si="56"/>
        <v>28</v>
      </c>
      <c r="AI45" s="8" t="str">
        <f t="shared" si="0"/>
        <v>OL Higher</v>
      </c>
      <c r="AJ45" s="7" t="str">
        <f t="shared" si="1"/>
        <v>Down</v>
      </c>
      <c r="AK45" s="7" t="str">
        <f t="shared" si="2"/>
        <v>POC Up</v>
      </c>
      <c r="AL45" s="9" t="str">
        <f t="shared" si="3"/>
        <v>In. Val</v>
      </c>
      <c r="AM45" s="9" t="str">
        <f t="shared" si="4"/>
        <v>Both Sides Expand</v>
      </c>
      <c r="AN45" s="9" t="str">
        <f t="shared" si="5"/>
        <v>Bl. Val</v>
      </c>
      <c r="AO45" s="9" t="str">
        <f t="shared" si="6"/>
        <v>Gap Up - Failed</v>
      </c>
      <c r="AP45" s="9" t="str">
        <f t="shared" si="7"/>
        <v>Bottom-Weighted</v>
      </c>
      <c r="AQ45" s="9" t="str">
        <f t="shared" si="8"/>
        <v>Skewed Mid-High</v>
      </c>
      <c r="AR45" s="9" t="str">
        <f t="shared" si="9"/>
        <v>Closed Higher Quadrant</v>
      </c>
      <c r="AS45" s="5">
        <f t="shared" si="10"/>
        <v>3</v>
      </c>
    </row>
    <row r="46" spans="1:45" ht="15.5" x14ac:dyDescent="0.35">
      <c r="A46" s="13">
        <v>45594</v>
      </c>
      <c r="B46" s="15">
        <v>1.29741</v>
      </c>
      <c r="C46" s="15">
        <v>1.30165</v>
      </c>
      <c r="D46" s="15">
        <v>1.29575</v>
      </c>
      <c r="E46" s="15">
        <v>1.30108</v>
      </c>
      <c r="F46" s="15">
        <v>1.2970000000000002</v>
      </c>
      <c r="G46" s="15">
        <v>1.3002</v>
      </c>
      <c r="H46" s="15">
        <v>1.2968000000000002</v>
      </c>
      <c r="I46" s="5">
        <v>9</v>
      </c>
      <c r="J46" s="5">
        <v>371</v>
      </c>
      <c r="K46" s="5">
        <v>65</v>
      </c>
      <c r="L46" s="5">
        <v>449</v>
      </c>
      <c r="M46" s="14">
        <v>9.1979166666665098</v>
      </c>
      <c r="N46" s="14">
        <v>59.000000000000163</v>
      </c>
      <c r="O46" s="5">
        <v>33.999999999998479</v>
      </c>
      <c r="P46" s="5">
        <v>57835</v>
      </c>
      <c r="Q46" s="14">
        <v>1204.8958333333333</v>
      </c>
      <c r="R46" s="14">
        <v>7.6101694915254026</v>
      </c>
      <c r="S46" s="5">
        <v>14</v>
      </c>
      <c r="T46" s="5" t="s">
        <v>30</v>
      </c>
      <c r="U46" s="14">
        <v>0.28628377793945153</v>
      </c>
      <c r="V46" s="5">
        <v>94</v>
      </c>
      <c r="W46" s="5">
        <v>104</v>
      </c>
      <c r="X46" s="5">
        <v>150</v>
      </c>
      <c r="Y46" s="5">
        <v>101</v>
      </c>
      <c r="Z46" s="5" t="s">
        <v>31</v>
      </c>
      <c r="AB46" s="6" cm="1">
        <f t="array" ref="AB46">SUM(IF(B46:I46&gt;B47:I47,1,-1))</f>
        <v>8</v>
      </c>
      <c r="AC46" s="6" cm="1">
        <f t="array" ref="AC46">SUM(IF(J46:S46&gt;J47:S47,1,-1))</f>
        <v>4</v>
      </c>
      <c r="AD46" s="6">
        <f t="shared" si="16"/>
        <v>12</v>
      </c>
      <c r="AE46" s="6">
        <f t="shared" ref="AE46:AG46" si="57">SUM(AB46:AB48)</f>
        <v>12</v>
      </c>
      <c r="AF46" s="6">
        <f t="shared" si="13"/>
        <v>6</v>
      </c>
      <c r="AG46" s="6">
        <f t="shared" si="57"/>
        <v>18</v>
      </c>
      <c r="AI46" s="8" t="str">
        <f t="shared" si="0"/>
        <v>OL Higher</v>
      </c>
      <c r="AJ46" s="7" t="str">
        <f t="shared" si="1"/>
        <v>Neutral</v>
      </c>
      <c r="AK46" s="7" t="str">
        <f t="shared" si="2"/>
        <v>POC Up</v>
      </c>
      <c r="AL46" s="9" t="str">
        <f t="shared" si="3"/>
        <v>In. Val</v>
      </c>
      <c r="AM46" s="9" t="str">
        <f t="shared" si="4"/>
        <v>Upper Break</v>
      </c>
      <c r="AN46" s="9" t="str">
        <f t="shared" si="5"/>
        <v>Ab. Val</v>
      </c>
      <c r="AO46" s="9" t="str">
        <f t="shared" si="6"/>
        <v>No Gap</v>
      </c>
      <c r="AP46" s="9" t="str">
        <f t="shared" si="7"/>
        <v>Top-Weighted</v>
      </c>
      <c r="AQ46" s="9" t="str">
        <f t="shared" si="8"/>
        <v>Skewed Mid-Low</v>
      </c>
      <c r="AR46" s="9" t="str">
        <f t="shared" si="9"/>
        <v>Closed Lower Quadrant</v>
      </c>
      <c r="AS46" s="5">
        <f t="shared" si="10"/>
        <v>-1</v>
      </c>
    </row>
    <row r="47" spans="1:45" ht="15.5" x14ac:dyDescent="0.35">
      <c r="A47" s="13">
        <v>45593</v>
      </c>
      <c r="B47" s="15">
        <v>1.2957000000000001</v>
      </c>
      <c r="C47" s="15">
        <v>1.3001400000000001</v>
      </c>
      <c r="D47" s="15">
        <v>1.2939000000000001</v>
      </c>
      <c r="E47" s="15">
        <v>1.29741</v>
      </c>
      <c r="F47" s="15">
        <v>1.2968999999999999</v>
      </c>
      <c r="G47" s="15">
        <v>1.2997000000000001</v>
      </c>
      <c r="H47" s="15">
        <v>1.2964</v>
      </c>
      <c r="I47" s="5">
        <v>-8</v>
      </c>
      <c r="J47" s="5">
        <v>246</v>
      </c>
      <c r="K47" s="5">
        <v>169</v>
      </c>
      <c r="L47" s="5">
        <v>431</v>
      </c>
      <c r="M47" s="14">
        <v>8.9125000000000085</v>
      </c>
      <c r="N47" s="14">
        <v>62.400000000000233</v>
      </c>
      <c r="O47" s="5">
        <v>33.00000000000081</v>
      </c>
      <c r="P47" s="5">
        <v>50273</v>
      </c>
      <c r="Q47" s="14">
        <v>1047.3541666666667</v>
      </c>
      <c r="R47" s="14">
        <v>6.9070512820512562</v>
      </c>
      <c r="S47" s="5">
        <v>15</v>
      </c>
      <c r="T47" s="5" t="s">
        <v>26</v>
      </c>
      <c r="U47" s="14">
        <v>0.6443816358411083</v>
      </c>
      <c r="V47" s="5">
        <v>80</v>
      </c>
      <c r="W47" s="5">
        <v>152</v>
      </c>
      <c r="X47" s="5">
        <v>123</v>
      </c>
      <c r="Y47" s="5">
        <v>76</v>
      </c>
      <c r="Z47" s="5" t="s">
        <v>32</v>
      </c>
      <c r="AB47" s="6" cm="1">
        <f t="array" ref="AB47">SUM(IF(B47:I47&gt;B48:I48,1,-1))</f>
        <v>2</v>
      </c>
      <c r="AC47" s="6" cm="1">
        <f t="array" ref="AC47">SUM(IF(J47:S47&gt;J48:S48,1,-1))</f>
        <v>6</v>
      </c>
      <c r="AD47" s="6">
        <f t="shared" si="16"/>
        <v>8</v>
      </c>
      <c r="AE47" s="6">
        <f t="shared" ref="AE47:AG47" si="58">SUM(AB47:AB49)</f>
        <v>4</v>
      </c>
      <c r="AF47" s="6">
        <f t="shared" si="13"/>
        <v>0</v>
      </c>
      <c r="AG47" s="6">
        <f t="shared" si="58"/>
        <v>4</v>
      </c>
      <c r="AI47" s="8" t="str">
        <f t="shared" si="0"/>
        <v>OL Higher</v>
      </c>
      <c r="AJ47" s="7" t="str">
        <f t="shared" si="1"/>
        <v>Up</v>
      </c>
      <c r="AK47" s="7" t="str">
        <f t="shared" si="2"/>
        <v>POC Up</v>
      </c>
      <c r="AL47" s="9" t="str">
        <f t="shared" si="3"/>
        <v>In. Val</v>
      </c>
      <c r="AM47" s="9" t="str">
        <f t="shared" si="4"/>
        <v>Both Sides Expand</v>
      </c>
      <c r="AN47" s="9" t="str">
        <f t="shared" si="5"/>
        <v>In Val</v>
      </c>
      <c r="AO47" s="9" t="str">
        <f t="shared" si="6"/>
        <v>Gap Down - Failed</v>
      </c>
      <c r="AP47" s="9" t="str">
        <f t="shared" si="7"/>
        <v>Top-Weighted</v>
      </c>
      <c r="AQ47" s="9" t="str">
        <f t="shared" si="8"/>
        <v>Skewed Mid-High</v>
      </c>
      <c r="AR47" s="9" t="str">
        <f t="shared" si="9"/>
        <v>Closed Lower Quadrant</v>
      </c>
      <c r="AS47" s="5">
        <f t="shared" si="10"/>
        <v>-2</v>
      </c>
    </row>
    <row r="48" spans="1:45" ht="15.5" x14ac:dyDescent="0.35">
      <c r="A48" s="13">
        <v>45590</v>
      </c>
      <c r="B48" s="15">
        <v>1.29714</v>
      </c>
      <c r="C48" s="15">
        <v>1.29982</v>
      </c>
      <c r="D48" s="15">
        <v>1.29494</v>
      </c>
      <c r="E48" s="15">
        <v>1.29573</v>
      </c>
      <c r="F48" s="15">
        <v>1.2968000000000002</v>
      </c>
      <c r="G48" s="15">
        <v>1.2983000000000002</v>
      </c>
      <c r="H48" s="15">
        <v>1.2958000000000001</v>
      </c>
      <c r="I48" s="5">
        <v>-7</v>
      </c>
      <c r="J48" s="5">
        <v>219</v>
      </c>
      <c r="K48" s="5">
        <v>139</v>
      </c>
      <c r="L48" s="5">
        <v>374</v>
      </c>
      <c r="M48" s="14">
        <v>7.6937499999999801</v>
      </c>
      <c r="N48" s="14">
        <v>48.799999999999955</v>
      </c>
      <c r="O48" s="5">
        <v>25.000000000001688</v>
      </c>
      <c r="P48" s="5">
        <v>47360</v>
      </c>
      <c r="Q48" s="14">
        <v>986.66666666666663</v>
      </c>
      <c r="R48" s="14">
        <v>7.663934426229515</v>
      </c>
      <c r="S48" s="5">
        <v>17</v>
      </c>
      <c r="T48" s="5" t="s">
        <v>26</v>
      </c>
      <c r="U48" s="14">
        <v>0.60762473646332804</v>
      </c>
      <c r="V48" s="5">
        <v>71</v>
      </c>
      <c r="W48" s="5">
        <v>90</v>
      </c>
      <c r="X48" s="5">
        <v>141</v>
      </c>
      <c r="Y48" s="5">
        <v>50</v>
      </c>
      <c r="Z48" s="5" t="s">
        <v>27</v>
      </c>
      <c r="AB48" s="6" cm="1">
        <f t="array" ref="AB48">SUM(IF(B48:I48&gt;B49:I49,1,-1))</f>
        <v>2</v>
      </c>
      <c r="AC48" s="6" cm="1">
        <f t="array" ref="AC48">SUM(IF(J48:S48&gt;J49:S49,1,-1))</f>
        <v>-4</v>
      </c>
      <c r="AD48" s="6">
        <f t="shared" si="16"/>
        <v>-2</v>
      </c>
      <c r="AE48" s="6">
        <f t="shared" ref="AE48:AG48" si="59">SUM(AB48:AB50)</f>
        <v>-2</v>
      </c>
      <c r="AF48" s="6">
        <f t="shared" si="13"/>
        <v>-4</v>
      </c>
      <c r="AG48" s="6">
        <f t="shared" si="59"/>
        <v>-6</v>
      </c>
      <c r="AI48" s="8" t="str">
        <f t="shared" si="0"/>
        <v>OL Higher</v>
      </c>
      <c r="AJ48" s="7" t="str">
        <f t="shared" si="1"/>
        <v>Neutral</v>
      </c>
      <c r="AK48" s="7" t="str">
        <f t="shared" si="2"/>
        <v>POC Down</v>
      </c>
      <c r="AL48" s="9" t="str">
        <f t="shared" si="3"/>
        <v>In. Val</v>
      </c>
      <c r="AM48" s="9" t="str">
        <f t="shared" si="4"/>
        <v>Upper Break</v>
      </c>
      <c r="AN48" s="9" t="str">
        <f t="shared" si="5"/>
        <v>Bl. Val</v>
      </c>
      <c r="AO48" s="9" t="str">
        <f t="shared" si="6"/>
        <v>No Gap</v>
      </c>
      <c r="AP48" s="9" t="str">
        <f t="shared" si="7"/>
        <v>Top-Weighted</v>
      </c>
      <c r="AQ48" s="9" t="str">
        <f t="shared" si="8"/>
        <v>Skewed Mid-Low</v>
      </c>
      <c r="AR48" s="9" t="str">
        <f t="shared" si="9"/>
        <v>Closed Higher Quadrant</v>
      </c>
      <c r="AS48" s="5">
        <f t="shared" si="10"/>
        <v>3</v>
      </c>
    </row>
    <row r="49" spans="1:45" ht="15.5" x14ac:dyDescent="0.35">
      <c r="A49" s="13">
        <v>45589</v>
      </c>
      <c r="B49" s="15">
        <v>1.2915300000000001</v>
      </c>
      <c r="C49" s="15">
        <v>1.29878</v>
      </c>
      <c r="D49" s="15">
        <v>1.2911300000000001</v>
      </c>
      <c r="E49" s="15">
        <v>1.2970999999999999</v>
      </c>
      <c r="F49" s="15">
        <v>1.2972000000000001</v>
      </c>
      <c r="G49" s="15">
        <v>1.2981</v>
      </c>
      <c r="H49" s="15">
        <v>1.2955000000000001</v>
      </c>
      <c r="I49" s="5">
        <v>20</v>
      </c>
      <c r="J49" s="5">
        <v>103</v>
      </c>
      <c r="K49" s="5">
        <v>332</v>
      </c>
      <c r="L49" s="5">
        <v>454</v>
      </c>
      <c r="M49" s="14">
        <v>9.4708333333333918</v>
      </c>
      <c r="N49" s="14">
        <v>76.499999999999346</v>
      </c>
      <c r="O49" s="5">
        <v>25.999999999999357</v>
      </c>
      <c r="P49" s="5">
        <v>53932</v>
      </c>
      <c r="Q49" s="14">
        <v>1123.5833333333333</v>
      </c>
      <c r="R49" s="14">
        <v>5.9346405228758679</v>
      </c>
      <c r="S49" s="5">
        <v>15</v>
      </c>
      <c r="T49" s="5" t="s">
        <v>28</v>
      </c>
      <c r="U49" s="14">
        <v>0.44356747469279939</v>
      </c>
      <c r="V49" s="5">
        <v>174</v>
      </c>
      <c r="W49" s="5">
        <v>172</v>
      </c>
      <c r="X49" s="5">
        <v>32</v>
      </c>
      <c r="Y49" s="5">
        <v>76</v>
      </c>
      <c r="Z49" s="5" t="s">
        <v>31</v>
      </c>
      <c r="AB49" s="6" cm="1">
        <f t="array" ref="AB49">SUM(IF(B49:I49&gt;B50:I50,1,-1))</f>
        <v>0</v>
      </c>
      <c r="AC49" s="6" cm="1">
        <f t="array" ref="AC49">SUM(IF(J49:S49&gt;J50:S50,1,-1))</f>
        <v>-2</v>
      </c>
      <c r="AD49" s="6">
        <f t="shared" si="16"/>
        <v>-2</v>
      </c>
      <c r="AE49" s="6">
        <f t="shared" ref="AE49:AG49" si="60">SUM(AB49:AB51)</f>
        <v>-10</v>
      </c>
      <c r="AF49" s="6">
        <f t="shared" si="13"/>
        <v>4</v>
      </c>
      <c r="AG49" s="6">
        <f t="shared" si="60"/>
        <v>-6</v>
      </c>
      <c r="AI49" s="8" t="str">
        <f t="shared" si="0"/>
        <v>Inside</v>
      </c>
      <c r="AJ49" s="7" t="str">
        <f t="shared" si="1"/>
        <v>Up</v>
      </c>
      <c r="AK49" s="7" t="str">
        <f t="shared" si="2"/>
        <v>POC Down</v>
      </c>
      <c r="AL49" s="9" t="str">
        <f t="shared" si="3"/>
        <v>In. Val</v>
      </c>
      <c r="AM49" s="9" t="str">
        <f t="shared" si="4"/>
        <v>Inside Day</v>
      </c>
      <c r="AN49" s="9" t="str">
        <f t="shared" si="5"/>
        <v>In Val</v>
      </c>
      <c r="AO49" s="9" t="str">
        <f t="shared" si="6"/>
        <v>Gap Down - Failed</v>
      </c>
      <c r="AP49" s="9" t="str">
        <f t="shared" si="7"/>
        <v>Bottom-Weighted</v>
      </c>
      <c r="AQ49" s="9" t="str">
        <f t="shared" si="8"/>
        <v>Skewed High</v>
      </c>
      <c r="AR49" s="9" t="str">
        <f t="shared" si="9"/>
        <v>Closed Lower Quadrant</v>
      </c>
      <c r="AS49" s="5">
        <f t="shared" si="10"/>
        <v>-3</v>
      </c>
    </row>
    <row r="50" spans="1:45" ht="15.5" x14ac:dyDescent="0.35">
      <c r="A50" s="13">
        <v>45588</v>
      </c>
      <c r="B50" s="15">
        <v>1.298</v>
      </c>
      <c r="C50" s="15">
        <v>1.29945</v>
      </c>
      <c r="D50" s="15">
        <v>1.29068</v>
      </c>
      <c r="E50" s="15">
        <v>1.2915000000000001</v>
      </c>
      <c r="F50" s="15">
        <v>1.2985</v>
      </c>
      <c r="G50" s="15">
        <v>1.2992999999999999</v>
      </c>
      <c r="H50" s="15">
        <v>1.2937000000000001</v>
      </c>
      <c r="I50" s="5">
        <v>-17</v>
      </c>
      <c r="J50" s="5">
        <v>40</v>
      </c>
      <c r="K50" s="5">
        <v>414</v>
      </c>
      <c r="L50" s="5">
        <v>465</v>
      </c>
      <c r="M50" s="14">
        <v>9.6104166666666675</v>
      </c>
      <c r="N50" s="14">
        <v>87.699999999999449</v>
      </c>
      <c r="O50" s="5">
        <v>55.999999999998273</v>
      </c>
      <c r="P50" s="5">
        <v>50386</v>
      </c>
      <c r="Q50" s="14">
        <v>1049.7083333333333</v>
      </c>
      <c r="R50" s="14">
        <v>5.3021664766248904</v>
      </c>
      <c r="S50" s="5">
        <v>20</v>
      </c>
      <c r="T50" s="5" t="s">
        <v>30</v>
      </c>
      <c r="U50" s="14">
        <v>0.2905866646623223</v>
      </c>
      <c r="V50" s="5">
        <v>150</v>
      </c>
      <c r="W50" s="5">
        <v>107</v>
      </c>
      <c r="X50" s="5">
        <v>74</v>
      </c>
      <c r="Y50" s="5">
        <v>113</v>
      </c>
      <c r="Z50" s="5" t="s">
        <v>27</v>
      </c>
      <c r="AB50" s="6" cm="1">
        <f t="array" ref="AB50">SUM(IF(B50:I50&gt;B51:I51,1,-1))</f>
        <v>-4</v>
      </c>
      <c r="AC50" s="6" cm="1">
        <f t="array" ref="AC50">SUM(IF(J50:S50&gt;J51:S51,1,-1))</f>
        <v>2</v>
      </c>
      <c r="AD50" s="6">
        <f t="shared" si="16"/>
        <v>-2</v>
      </c>
      <c r="AE50" s="6">
        <f t="shared" ref="AE50:AG50" si="61">SUM(AB50:AB52)</f>
        <v>-16</v>
      </c>
      <c r="AF50" s="6">
        <f t="shared" si="13"/>
        <v>4</v>
      </c>
      <c r="AG50" s="6">
        <f t="shared" si="61"/>
        <v>-12</v>
      </c>
      <c r="AI50" s="8" t="str">
        <f t="shared" si="0"/>
        <v>Outside</v>
      </c>
      <c r="AJ50" s="7" t="str">
        <f t="shared" si="1"/>
        <v>Neutral</v>
      </c>
      <c r="AK50" s="7" t="str">
        <f t="shared" si="2"/>
        <v>POC Up</v>
      </c>
      <c r="AL50" s="9" t="str">
        <f t="shared" si="3"/>
        <v>In. Val</v>
      </c>
      <c r="AM50" s="9" t="str">
        <f t="shared" si="4"/>
        <v>Lower Break</v>
      </c>
      <c r="AN50" s="9" t="str">
        <f t="shared" si="5"/>
        <v>Bl. Val</v>
      </c>
      <c r="AO50" s="9" t="str">
        <f t="shared" si="6"/>
        <v>No Gap</v>
      </c>
      <c r="AP50" s="9" t="str">
        <f t="shared" si="7"/>
        <v>Bottom-Weighted</v>
      </c>
      <c r="AQ50" s="9" t="str">
        <f t="shared" si="8"/>
        <v>Skewed High</v>
      </c>
      <c r="AR50" s="9" t="str">
        <f t="shared" si="9"/>
        <v>Closed Higher Quadrant</v>
      </c>
      <c r="AS50" s="5">
        <f t="shared" si="10"/>
        <v>2</v>
      </c>
    </row>
    <row r="51" spans="1:45" ht="15.5" x14ac:dyDescent="0.35">
      <c r="A51" s="13">
        <v>45587</v>
      </c>
      <c r="B51" s="15">
        <v>1.29823</v>
      </c>
      <c r="C51" s="15">
        <v>1.3014399999999999</v>
      </c>
      <c r="D51" s="15">
        <v>1.2944100000000001</v>
      </c>
      <c r="E51" s="15">
        <v>1.29803</v>
      </c>
      <c r="F51" s="15">
        <v>1.2981</v>
      </c>
      <c r="G51" s="15">
        <v>1.2991999999999999</v>
      </c>
      <c r="H51" s="15">
        <v>1.2962</v>
      </c>
      <c r="I51" s="5">
        <v>6</v>
      </c>
      <c r="J51" s="5">
        <v>197</v>
      </c>
      <c r="K51" s="5">
        <v>234</v>
      </c>
      <c r="L51" s="5">
        <v>453</v>
      </c>
      <c r="M51" s="14">
        <v>9.2770833333333709</v>
      </c>
      <c r="N51" s="14">
        <v>70.299999999998704</v>
      </c>
      <c r="O51" s="5">
        <v>29.999999999998916</v>
      </c>
      <c r="P51" s="5">
        <v>50914</v>
      </c>
      <c r="Q51" s="14">
        <v>1060.7083333333333</v>
      </c>
      <c r="R51" s="14">
        <v>6.4438122332860361</v>
      </c>
      <c r="S51" s="5">
        <v>15</v>
      </c>
      <c r="T51" s="5" t="s">
        <v>33</v>
      </c>
      <c r="U51" s="14">
        <v>0.77102619808449524</v>
      </c>
      <c r="V51" s="5">
        <v>74</v>
      </c>
      <c r="W51" s="5">
        <v>164</v>
      </c>
      <c r="X51" s="5">
        <v>172</v>
      </c>
      <c r="Y51" s="5">
        <v>43</v>
      </c>
      <c r="Z51" s="5" t="s">
        <v>32</v>
      </c>
      <c r="AB51" s="6" cm="1">
        <f t="array" ref="AB51">SUM(IF(B51:I51&gt;B52:I52,1,-1))</f>
        <v>-6</v>
      </c>
      <c r="AC51" s="6" cm="1">
        <f t="array" ref="AC51">SUM(IF(J51:S51&gt;J52:S52,1,-1))</f>
        <v>4</v>
      </c>
      <c r="AD51" s="6">
        <f t="shared" si="16"/>
        <v>-2</v>
      </c>
      <c r="AE51" s="6">
        <f t="shared" ref="AE51:AG51" si="62">SUM(AB51:AB53)</f>
        <v>-4</v>
      </c>
      <c r="AF51" s="6">
        <f t="shared" si="13"/>
        <v>-2</v>
      </c>
      <c r="AG51" s="6">
        <f t="shared" si="62"/>
        <v>-6</v>
      </c>
      <c r="AI51" s="8" t="str">
        <f t="shared" si="0"/>
        <v>OL Lower</v>
      </c>
      <c r="AJ51" s="7" t="str">
        <f t="shared" si="1"/>
        <v>Neutral</v>
      </c>
      <c r="AK51" s="7" t="str">
        <f t="shared" si="2"/>
        <v>POC Down</v>
      </c>
      <c r="AL51" s="9" t="str">
        <f t="shared" si="3"/>
        <v>In. Val</v>
      </c>
      <c r="AM51" s="9" t="str">
        <f t="shared" si="4"/>
        <v>Lower Break</v>
      </c>
      <c r="AN51" s="9" t="str">
        <f t="shared" si="5"/>
        <v>In Val</v>
      </c>
      <c r="AO51" s="9" t="str">
        <f t="shared" si="6"/>
        <v>No Gap</v>
      </c>
      <c r="AP51" s="9" t="str">
        <f t="shared" si="7"/>
        <v>Bottom-Weighted</v>
      </c>
      <c r="AQ51" s="9" t="str">
        <f t="shared" si="8"/>
        <v>Skewed Mid-Low</v>
      </c>
      <c r="AR51" s="9" t="str">
        <f t="shared" si="9"/>
        <v>Closed Lower Quadrant</v>
      </c>
      <c r="AS51" s="5">
        <f t="shared" si="10"/>
        <v>-2</v>
      </c>
    </row>
    <row r="52" spans="1:45" ht="15.5" x14ac:dyDescent="0.35">
      <c r="A52" s="13">
        <v>45586</v>
      </c>
      <c r="B52" s="15">
        <v>1.30514</v>
      </c>
      <c r="C52" s="15">
        <v>1.30531</v>
      </c>
      <c r="D52" s="15">
        <v>1.2976399999999999</v>
      </c>
      <c r="E52" s="15">
        <v>1.2982199999999999</v>
      </c>
      <c r="F52" s="15">
        <v>1.2982</v>
      </c>
      <c r="G52" s="15">
        <v>1.3029000000000002</v>
      </c>
      <c r="H52" s="15">
        <v>1.2977000000000001</v>
      </c>
      <c r="I52" s="5">
        <v>-21</v>
      </c>
      <c r="J52" s="5">
        <v>341</v>
      </c>
      <c r="K52" s="5">
        <v>30</v>
      </c>
      <c r="L52" s="5">
        <v>385</v>
      </c>
      <c r="M52" s="14">
        <v>7.9708333333333252</v>
      </c>
      <c r="N52" s="14">
        <v>76.700000000000657</v>
      </c>
      <c r="O52" s="5">
        <v>52.000000000000938</v>
      </c>
      <c r="P52" s="5">
        <v>48804</v>
      </c>
      <c r="Q52" s="14">
        <v>1016.75</v>
      </c>
      <c r="R52" s="14">
        <v>5.0195567144719258</v>
      </c>
      <c r="S52" s="5">
        <v>14</v>
      </c>
      <c r="T52" s="5" t="s">
        <v>28</v>
      </c>
      <c r="U52" s="14">
        <v>0.32463773072778646</v>
      </c>
      <c r="V52" s="5">
        <v>87</v>
      </c>
      <c r="W52" s="5">
        <v>160</v>
      </c>
      <c r="X52" s="5">
        <v>32</v>
      </c>
      <c r="Y52" s="5">
        <v>106</v>
      </c>
      <c r="Z52" s="5" t="s">
        <v>27</v>
      </c>
      <c r="AB52" s="6" cm="1">
        <f t="array" ref="AB52">SUM(IF(B52:I52&gt;B53:I53,1,-1))</f>
        <v>-6</v>
      </c>
      <c r="AC52" s="6" cm="1">
        <f t="array" ref="AC52">SUM(IF(J52:S52&gt;J53:S53,1,-1))</f>
        <v>-2</v>
      </c>
      <c r="AD52" s="6">
        <f t="shared" si="16"/>
        <v>-8</v>
      </c>
      <c r="AE52" s="6">
        <f t="shared" ref="AE52:AG52" si="63">SUM(AB52:AB54)</f>
        <v>0</v>
      </c>
      <c r="AF52" s="6">
        <f t="shared" si="13"/>
        <v>-6</v>
      </c>
      <c r="AG52" s="6">
        <f t="shared" si="63"/>
        <v>-6</v>
      </c>
      <c r="AI52" s="8" t="str">
        <f t="shared" si="0"/>
        <v>Lower</v>
      </c>
      <c r="AJ52" s="7" t="str">
        <f t="shared" si="1"/>
        <v>Down</v>
      </c>
      <c r="AK52" s="7" t="str">
        <f t="shared" si="2"/>
        <v>POC Down</v>
      </c>
      <c r="AL52" s="9" t="str">
        <f t="shared" si="3"/>
        <v>Bel. Val</v>
      </c>
      <c r="AM52" s="9" t="str">
        <f t="shared" si="4"/>
        <v>Lower Break</v>
      </c>
      <c r="AN52" s="9" t="str">
        <f t="shared" si="5"/>
        <v>In Val</v>
      </c>
      <c r="AO52" s="9" t="str">
        <f t="shared" si="6"/>
        <v>No Gap</v>
      </c>
      <c r="AP52" s="9" t="str">
        <f t="shared" si="7"/>
        <v>Top-Weighted</v>
      </c>
      <c r="AQ52" s="9" t="str">
        <f t="shared" si="8"/>
        <v>Skewed Mid-High</v>
      </c>
      <c r="AR52" s="9" t="str">
        <f t="shared" si="9"/>
        <v>Closed Higher Quadrant</v>
      </c>
      <c r="AS52" s="5">
        <f t="shared" si="10"/>
        <v>2</v>
      </c>
    </row>
    <row r="53" spans="1:45" ht="15.5" x14ac:dyDescent="0.35">
      <c r="A53" s="13">
        <v>45583</v>
      </c>
      <c r="B53" s="15">
        <v>1.30141</v>
      </c>
      <c r="C53" s="15">
        <v>1.3070600000000001</v>
      </c>
      <c r="D53" s="15">
        <v>1.30104</v>
      </c>
      <c r="E53" s="15">
        <v>1.3051200000000001</v>
      </c>
      <c r="F53" s="15">
        <v>1.3041000000000003</v>
      </c>
      <c r="G53" s="15">
        <v>1.3061000000000003</v>
      </c>
      <c r="H53" s="15">
        <v>1.3033000000000001</v>
      </c>
      <c r="I53" s="5">
        <v>10</v>
      </c>
      <c r="J53" s="5">
        <v>236</v>
      </c>
      <c r="K53" s="5">
        <v>196</v>
      </c>
      <c r="L53" s="5">
        <v>451</v>
      </c>
      <c r="M53" s="14">
        <v>9.3479166666667979</v>
      </c>
      <c r="N53" s="14">
        <v>60.200000000001367</v>
      </c>
      <c r="O53" s="5">
        <v>28.000000000001357</v>
      </c>
      <c r="P53" s="5">
        <v>55886</v>
      </c>
      <c r="Q53" s="14">
        <v>1164.2916666666667</v>
      </c>
      <c r="R53" s="14">
        <v>7.491694352159298</v>
      </c>
      <c r="S53" s="5">
        <v>4</v>
      </c>
      <c r="T53" s="5" t="s">
        <v>33</v>
      </c>
      <c r="U53" s="14">
        <v>0.72744516271759863</v>
      </c>
      <c r="V53" s="5">
        <v>57</v>
      </c>
      <c r="W53" s="5">
        <v>198</v>
      </c>
      <c r="X53" s="5">
        <v>119</v>
      </c>
      <c r="Y53" s="5">
        <v>72</v>
      </c>
      <c r="Z53" s="5" t="s">
        <v>32</v>
      </c>
      <c r="AB53" s="6" cm="1">
        <f t="array" ref="AB53">SUM(IF(B53:I53&gt;B54:I54,1,-1))</f>
        <v>8</v>
      </c>
      <c r="AC53" s="6" cm="1">
        <f t="array" ref="AC53">SUM(IF(J53:S53&gt;J54:S54,1,-1))</f>
        <v>-4</v>
      </c>
      <c r="AD53" s="6">
        <f t="shared" si="16"/>
        <v>4</v>
      </c>
      <c r="AE53" s="6">
        <f t="shared" ref="AE53:AG53" si="64">SUM(AB53:AB55)</f>
        <v>0</v>
      </c>
      <c r="AF53" s="6">
        <f t="shared" si="13"/>
        <v>2</v>
      </c>
      <c r="AG53" s="6">
        <f t="shared" si="64"/>
        <v>2</v>
      </c>
      <c r="AI53" s="8" t="str">
        <f t="shared" si="0"/>
        <v>Higher</v>
      </c>
      <c r="AJ53" s="7" t="str">
        <f t="shared" si="1"/>
        <v>Up</v>
      </c>
      <c r="AK53" s="7" t="str">
        <f t="shared" si="2"/>
        <v>POC Up</v>
      </c>
      <c r="AL53" s="9" t="str">
        <f t="shared" si="3"/>
        <v>Ab. Val</v>
      </c>
      <c r="AM53" s="9" t="str">
        <f t="shared" si="4"/>
        <v>Upper Break</v>
      </c>
      <c r="AN53" s="9" t="str">
        <f t="shared" si="5"/>
        <v>In Val</v>
      </c>
      <c r="AO53" s="9" t="str">
        <f t="shared" si="6"/>
        <v>No Gap</v>
      </c>
      <c r="AP53" s="9" t="str">
        <f t="shared" si="7"/>
        <v>Top-Weighted</v>
      </c>
      <c r="AQ53" s="9" t="str">
        <f t="shared" si="8"/>
        <v>Skewed Mid-High</v>
      </c>
      <c r="AR53" s="9" t="str">
        <f t="shared" si="9"/>
        <v>Closed Higher Quadrant</v>
      </c>
      <c r="AS53" s="5">
        <f t="shared" si="10"/>
        <v>1</v>
      </c>
    </row>
    <row r="54" spans="1:45" ht="15.5" x14ac:dyDescent="0.35">
      <c r="A54" s="13">
        <v>45582</v>
      </c>
      <c r="B54" s="15">
        <v>1.2990699999999999</v>
      </c>
      <c r="C54" s="15">
        <v>1.3022800000000001</v>
      </c>
      <c r="D54" s="15">
        <v>1.29732</v>
      </c>
      <c r="E54" s="15">
        <v>1.3013999999999999</v>
      </c>
      <c r="F54" s="15">
        <v>1.3009000000000002</v>
      </c>
      <c r="G54" s="15">
        <v>1.3015000000000001</v>
      </c>
      <c r="H54" s="15">
        <v>1.2988000000000002</v>
      </c>
      <c r="I54" s="5">
        <v>4</v>
      </c>
      <c r="J54" s="5">
        <v>93</v>
      </c>
      <c r="K54" s="5">
        <v>365</v>
      </c>
      <c r="L54" s="5">
        <v>476</v>
      </c>
      <c r="M54" s="14">
        <v>9.9604166666666938</v>
      </c>
      <c r="N54" s="14">
        <v>49.600000000000755</v>
      </c>
      <c r="O54" s="5">
        <v>26.999999999999247</v>
      </c>
      <c r="P54" s="5">
        <v>62376</v>
      </c>
      <c r="Q54" s="14">
        <v>1299.5</v>
      </c>
      <c r="R54" s="14">
        <v>9.5967741935482405</v>
      </c>
      <c r="S54" s="5">
        <v>11</v>
      </c>
      <c r="T54" s="5" t="s">
        <v>28</v>
      </c>
      <c r="U54" s="14">
        <v>0.42831291980546066</v>
      </c>
      <c r="V54" s="5">
        <v>77</v>
      </c>
      <c r="W54" s="5">
        <v>143</v>
      </c>
      <c r="X54" s="5">
        <v>169</v>
      </c>
      <c r="Y54" s="5">
        <v>72</v>
      </c>
      <c r="Z54" s="5" t="s">
        <v>31</v>
      </c>
      <c r="AB54" s="6" cm="1">
        <f t="array" ref="AB54">SUM(IF(B54:I54&gt;B55:I55,1,-1))</f>
        <v>-2</v>
      </c>
      <c r="AC54" s="6" cm="1">
        <f t="array" ref="AC54">SUM(IF(J54:S54&gt;J55:S55,1,-1))</f>
        <v>0</v>
      </c>
      <c r="AD54" s="6">
        <f t="shared" si="16"/>
        <v>-2</v>
      </c>
      <c r="AE54" s="6">
        <f t="shared" ref="AE54:AG54" si="65">SUM(AB54:AB56)</f>
        <v>-4</v>
      </c>
      <c r="AF54" s="6">
        <f t="shared" si="13"/>
        <v>12</v>
      </c>
      <c r="AG54" s="6">
        <f t="shared" si="65"/>
        <v>8</v>
      </c>
      <c r="AI54" s="8" t="str">
        <f t="shared" si="0"/>
        <v>Inside</v>
      </c>
      <c r="AJ54" s="7" t="str">
        <f t="shared" si="1"/>
        <v>Up</v>
      </c>
      <c r="AK54" s="7" t="str">
        <f t="shared" si="2"/>
        <v>POC Up</v>
      </c>
      <c r="AL54" s="9" t="str">
        <f t="shared" si="3"/>
        <v>In. Val</v>
      </c>
      <c r="AM54" s="9" t="str">
        <f t="shared" si="4"/>
        <v>Lower Break</v>
      </c>
      <c r="AN54" s="9" t="str">
        <f t="shared" si="5"/>
        <v>In Val</v>
      </c>
      <c r="AO54" s="9" t="str">
        <f t="shared" si="6"/>
        <v>No Gap</v>
      </c>
      <c r="AP54" s="9" t="str">
        <f t="shared" si="7"/>
        <v>Bottom-Weighted</v>
      </c>
      <c r="AQ54" s="9" t="str">
        <f t="shared" si="8"/>
        <v>Skewed Mid-Low</v>
      </c>
      <c r="AR54" s="9" t="str">
        <f t="shared" si="9"/>
        <v>Closed Lower Quadrant</v>
      </c>
      <c r="AS54" s="5">
        <f t="shared" si="10"/>
        <v>-3</v>
      </c>
    </row>
    <row r="55" spans="1:45" ht="15.5" x14ac:dyDescent="0.35">
      <c r="A55" s="13">
        <v>45581</v>
      </c>
      <c r="B55" s="15">
        <v>1.3064499999999999</v>
      </c>
      <c r="C55" s="15">
        <v>1.30769</v>
      </c>
      <c r="D55" s="15">
        <v>1.2976399999999999</v>
      </c>
      <c r="E55" s="15">
        <v>1.2990900000000001</v>
      </c>
      <c r="F55" s="15">
        <v>1.3002</v>
      </c>
      <c r="G55" s="15">
        <v>1.3031000000000001</v>
      </c>
      <c r="H55" s="15">
        <v>1.2987000000000002</v>
      </c>
      <c r="I55" s="5">
        <v>4</v>
      </c>
      <c r="J55" s="5">
        <v>347</v>
      </c>
      <c r="K55" s="5">
        <v>154</v>
      </c>
      <c r="L55" s="5">
        <v>513</v>
      </c>
      <c r="M55" s="14">
        <v>10.660416666666746</v>
      </c>
      <c r="N55" s="14">
        <v>100.50000000000114</v>
      </c>
      <c r="O55" s="5">
        <v>43.999999999999595</v>
      </c>
      <c r="P55" s="5">
        <v>56202</v>
      </c>
      <c r="Q55" s="14">
        <v>1170.875</v>
      </c>
      <c r="R55" s="14">
        <v>5.1044776119402409</v>
      </c>
      <c r="S55" s="5">
        <v>10</v>
      </c>
      <c r="T55" s="5" t="s">
        <v>28</v>
      </c>
      <c r="U55" s="14">
        <v>0.47215629351573829</v>
      </c>
      <c r="V55" s="5">
        <v>92</v>
      </c>
      <c r="W55" s="5">
        <v>52</v>
      </c>
      <c r="X55" s="5">
        <v>215</v>
      </c>
      <c r="Y55" s="5">
        <v>154</v>
      </c>
      <c r="Z55" s="5" t="s">
        <v>27</v>
      </c>
      <c r="AB55" s="6" cm="1">
        <f t="array" ref="AB55">SUM(IF(B55:I55&gt;B56:I56,1,-1))</f>
        <v>-6</v>
      </c>
      <c r="AC55" s="6" cm="1">
        <f t="array" ref="AC55">SUM(IF(J55:S55&gt;J56:S56,1,-1))</f>
        <v>6</v>
      </c>
      <c r="AD55" s="6">
        <f t="shared" si="16"/>
        <v>0</v>
      </c>
      <c r="AE55" s="6">
        <f t="shared" ref="AE55:AG55" si="66">SUM(AB55:AB57)</f>
        <v>-8</v>
      </c>
      <c r="AF55" s="6">
        <f t="shared" si="13"/>
        <v>16</v>
      </c>
      <c r="AG55" s="6">
        <f t="shared" si="66"/>
        <v>8</v>
      </c>
      <c r="AI55" s="8" t="str">
        <f t="shared" si="0"/>
        <v>Lower</v>
      </c>
      <c r="AJ55" s="7" t="str">
        <f t="shared" si="1"/>
        <v>Down</v>
      </c>
      <c r="AK55" s="7" t="str">
        <f t="shared" si="2"/>
        <v>POC Down</v>
      </c>
      <c r="AL55" s="9" t="str">
        <f t="shared" si="3"/>
        <v>Bel. Val</v>
      </c>
      <c r="AM55" s="9" t="str">
        <f t="shared" si="4"/>
        <v>Lower Break</v>
      </c>
      <c r="AN55" s="9" t="str">
        <f t="shared" si="5"/>
        <v>In Val</v>
      </c>
      <c r="AO55" s="9" t="str">
        <f t="shared" si="6"/>
        <v>No Gap</v>
      </c>
      <c r="AP55" s="9" t="str">
        <f t="shared" si="7"/>
        <v>Top-Weighted</v>
      </c>
      <c r="AQ55" s="9" t="str">
        <f t="shared" si="8"/>
        <v>Skewed Mid-Low</v>
      </c>
      <c r="AR55" s="9" t="str">
        <f t="shared" si="9"/>
        <v>Closed Higher Quadrant</v>
      </c>
      <c r="AS55" s="5">
        <f t="shared" si="10"/>
        <v>1</v>
      </c>
    </row>
    <row r="56" spans="1:45" ht="15.5" x14ac:dyDescent="0.35">
      <c r="A56" s="13">
        <v>45580</v>
      </c>
      <c r="B56" s="15">
        <v>1.3066500000000001</v>
      </c>
      <c r="C56" s="15">
        <v>1.31023</v>
      </c>
      <c r="D56" s="15">
        <v>1.3035099999999999</v>
      </c>
      <c r="E56" s="15">
        <v>1.3064499999999999</v>
      </c>
      <c r="F56" s="15">
        <v>1.3066000000000002</v>
      </c>
      <c r="G56" s="15">
        <v>1.3091000000000002</v>
      </c>
      <c r="H56" s="15">
        <v>1.3061</v>
      </c>
      <c r="I56" s="5">
        <v>-9</v>
      </c>
      <c r="J56" s="5">
        <v>311</v>
      </c>
      <c r="K56" s="5">
        <v>150</v>
      </c>
      <c r="L56" s="5">
        <v>479</v>
      </c>
      <c r="M56" s="14">
        <v>10.022916666666687</v>
      </c>
      <c r="N56" s="14">
        <v>67.200000000000585</v>
      </c>
      <c r="O56" s="5">
        <v>30.000000000001137</v>
      </c>
      <c r="P56" s="5">
        <v>55764</v>
      </c>
      <c r="Q56" s="14">
        <v>1161.75</v>
      </c>
      <c r="R56" s="14">
        <v>7.1279761904761285</v>
      </c>
      <c r="S56" s="5">
        <v>15</v>
      </c>
      <c r="T56" s="5" t="s">
        <v>26</v>
      </c>
      <c r="U56" s="14">
        <v>0.55900606589666135</v>
      </c>
      <c r="V56" s="5">
        <v>103</v>
      </c>
      <c r="W56" s="5">
        <v>175</v>
      </c>
      <c r="X56" s="5">
        <v>147</v>
      </c>
      <c r="Y56" s="5">
        <v>54</v>
      </c>
      <c r="Z56" s="5" t="s">
        <v>29</v>
      </c>
      <c r="AB56" s="6" cm="1">
        <f t="array" ref="AB56">SUM(IF(B56:I56&gt;B57:I57,1,-1))</f>
        <v>4</v>
      </c>
      <c r="AC56" s="6" cm="1">
        <f t="array" ref="AC56">SUM(IF(J56:S56&gt;J57:S57,1,-1))</f>
        <v>6</v>
      </c>
      <c r="AD56" s="6">
        <f t="shared" si="16"/>
        <v>10</v>
      </c>
      <c r="AE56" s="6">
        <f t="shared" ref="AE56:AG56" si="67">SUM(AB56:AB58)</f>
        <v>-4</v>
      </c>
      <c r="AF56" s="6">
        <f t="shared" si="13"/>
        <v>6</v>
      </c>
      <c r="AG56" s="6">
        <f t="shared" si="67"/>
        <v>2</v>
      </c>
      <c r="AI56" s="8" t="str">
        <f t="shared" si="0"/>
        <v>Higher</v>
      </c>
      <c r="AJ56" s="7" t="str">
        <f t="shared" si="1"/>
        <v>Neutral</v>
      </c>
      <c r="AK56" s="7" t="str">
        <f t="shared" si="2"/>
        <v>POC Up</v>
      </c>
      <c r="AL56" s="9" t="str">
        <f t="shared" si="3"/>
        <v>Ab. Val</v>
      </c>
      <c r="AM56" s="9" t="str">
        <f t="shared" si="4"/>
        <v>Upper Break</v>
      </c>
      <c r="AN56" s="9" t="str">
        <f t="shared" si="5"/>
        <v>In Val</v>
      </c>
      <c r="AO56" s="9" t="str">
        <f t="shared" si="6"/>
        <v>Gap Up - Faded</v>
      </c>
      <c r="AP56" s="9" t="str">
        <f t="shared" si="7"/>
        <v>Top-Weighted</v>
      </c>
      <c r="AQ56" s="9" t="str">
        <f t="shared" si="8"/>
        <v>Skewed Mid-High</v>
      </c>
      <c r="AR56" s="9" t="str">
        <f t="shared" si="9"/>
        <v>Closed Higher Quadrant</v>
      </c>
      <c r="AS56" s="5">
        <f t="shared" si="10"/>
        <v>2</v>
      </c>
    </row>
    <row r="57" spans="1:45" ht="15.5" x14ac:dyDescent="0.35">
      <c r="A57" s="13">
        <v>45579</v>
      </c>
      <c r="B57" s="15">
        <v>1.3048</v>
      </c>
      <c r="C57" s="15">
        <v>1.30714</v>
      </c>
      <c r="D57" s="15">
        <v>1.30294</v>
      </c>
      <c r="E57" s="15">
        <v>1.3066500000000001</v>
      </c>
      <c r="F57" s="15">
        <v>1.3057000000000001</v>
      </c>
      <c r="G57" s="15">
        <v>1.3061000000000003</v>
      </c>
      <c r="H57" s="15">
        <v>1.3044000000000002</v>
      </c>
      <c r="I57" s="5">
        <v>4</v>
      </c>
      <c r="J57" s="5">
        <v>142</v>
      </c>
      <c r="K57" s="5">
        <v>269</v>
      </c>
      <c r="L57" s="5">
        <v>434</v>
      </c>
      <c r="M57" s="14">
        <v>8.9291666666665535</v>
      </c>
      <c r="N57" s="14">
        <v>41.999999999999815</v>
      </c>
      <c r="O57" s="5">
        <v>17.000000000000348</v>
      </c>
      <c r="P57" s="5">
        <v>51627</v>
      </c>
      <c r="Q57" s="14">
        <v>1075.5625</v>
      </c>
      <c r="R57" s="14">
        <v>10.333333333333378</v>
      </c>
      <c r="S57" s="5">
        <v>11</v>
      </c>
      <c r="T57" s="5" t="s">
        <v>26</v>
      </c>
      <c r="U57" s="14">
        <v>0.54264451680077219</v>
      </c>
      <c r="V57" s="5">
        <v>84</v>
      </c>
      <c r="W57" s="5">
        <v>166</v>
      </c>
      <c r="X57" s="5">
        <v>135</v>
      </c>
      <c r="Y57" s="5">
        <v>33</v>
      </c>
      <c r="Z57" s="5" t="s">
        <v>31</v>
      </c>
      <c r="AB57" s="6" cm="1">
        <f t="array" ref="AB57">SUM(IF(B57:I57&gt;B58:I58,1,-1))</f>
        <v>-6</v>
      </c>
      <c r="AC57" s="6" cm="1">
        <f t="array" ref="AC57">SUM(IF(J57:S57&gt;J58:S58,1,-1))</f>
        <v>4</v>
      </c>
      <c r="AD57" s="6">
        <f t="shared" si="16"/>
        <v>-2</v>
      </c>
      <c r="AE57" s="6">
        <f t="shared" ref="AE57:AG57" si="68">SUM(AB57:AB59)</f>
        <v>-12</v>
      </c>
      <c r="AF57" s="6">
        <f t="shared" si="13"/>
        <v>6</v>
      </c>
      <c r="AG57" s="6">
        <f t="shared" si="68"/>
        <v>-6</v>
      </c>
      <c r="AI57" s="8" t="str">
        <f t="shared" si="0"/>
        <v>OL Lower</v>
      </c>
      <c r="AJ57" s="7" t="str">
        <f t="shared" si="1"/>
        <v>Up</v>
      </c>
      <c r="AK57" s="7" t="str">
        <f t="shared" si="2"/>
        <v>POC Down</v>
      </c>
      <c r="AL57" s="9" t="str">
        <f t="shared" si="3"/>
        <v>In. Val</v>
      </c>
      <c r="AM57" s="9" t="str">
        <f t="shared" si="4"/>
        <v>Lower Break</v>
      </c>
      <c r="AN57" s="9" t="str">
        <f t="shared" si="5"/>
        <v>Ab. Val</v>
      </c>
      <c r="AO57" s="9" t="str">
        <f t="shared" si="6"/>
        <v>Gap Down - Failed</v>
      </c>
      <c r="AP57" s="9" t="str">
        <f t="shared" si="7"/>
        <v>Bottom-Weighted</v>
      </c>
      <c r="AQ57" s="9" t="str">
        <f t="shared" si="8"/>
        <v>Skewed Mid-High</v>
      </c>
      <c r="AR57" s="9" t="str">
        <f t="shared" si="9"/>
        <v>Closed Lower Quadrant</v>
      </c>
      <c r="AS57" s="5">
        <f t="shared" si="10"/>
        <v>-3</v>
      </c>
    </row>
    <row r="58" spans="1:45" ht="15.5" x14ac:dyDescent="0.35">
      <c r="A58" s="13">
        <v>45576</v>
      </c>
      <c r="B58" s="15">
        <v>1.30609</v>
      </c>
      <c r="C58" s="15">
        <v>1.3082800000000001</v>
      </c>
      <c r="D58" s="15">
        <v>1.3041100000000001</v>
      </c>
      <c r="E58" s="15">
        <v>1.3048</v>
      </c>
      <c r="F58" s="15">
        <v>1.3062</v>
      </c>
      <c r="G58" s="15">
        <v>1.3073000000000001</v>
      </c>
      <c r="H58" s="15">
        <v>1.3052000000000001</v>
      </c>
      <c r="I58" s="5">
        <v>4</v>
      </c>
      <c r="J58" s="5">
        <v>223</v>
      </c>
      <c r="K58" s="5">
        <v>183</v>
      </c>
      <c r="L58" s="5">
        <v>423</v>
      </c>
      <c r="M58" s="14">
        <v>8.7937499999999709</v>
      </c>
      <c r="N58" s="14">
        <v>41.700000000000074</v>
      </c>
      <c r="O58" s="5">
        <v>20.999999999999908</v>
      </c>
      <c r="P58" s="5">
        <v>50307</v>
      </c>
      <c r="Q58" s="14">
        <v>1048.0625</v>
      </c>
      <c r="R58" s="14">
        <v>10.143884892086312</v>
      </c>
      <c r="S58" s="5">
        <v>13</v>
      </c>
      <c r="T58" s="5" t="s">
        <v>33</v>
      </c>
      <c r="U58" s="14">
        <v>0.75780621501711642</v>
      </c>
      <c r="V58" s="5">
        <v>87</v>
      </c>
      <c r="W58" s="5">
        <v>153</v>
      </c>
      <c r="X58" s="5">
        <v>130</v>
      </c>
      <c r="Y58" s="5">
        <v>53</v>
      </c>
      <c r="Z58" s="5" t="s">
        <v>27</v>
      </c>
      <c r="AB58" s="6" cm="1">
        <f t="array" ref="AB58">SUM(IF(B58:I58&gt;B59:I59,1,-1))</f>
        <v>-2</v>
      </c>
      <c r="AC58" s="6" cm="1">
        <f t="array" ref="AC58">SUM(IF(J58:S58&gt;J59:S59,1,-1))</f>
        <v>-4</v>
      </c>
      <c r="AD58" s="6">
        <f t="shared" si="16"/>
        <v>-6</v>
      </c>
      <c r="AE58" s="6">
        <f t="shared" ref="AE58:AG58" si="69">SUM(AB58:AB60)</f>
        <v>-12</v>
      </c>
      <c r="AF58" s="6">
        <f t="shared" si="13"/>
        <v>-2</v>
      </c>
      <c r="AG58" s="6">
        <f t="shared" si="69"/>
        <v>-14</v>
      </c>
      <c r="AI58" s="8" t="str">
        <f t="shared" si="0"/>
        <v>Inside</v>
      </c>
      <c r="AJ58" s="7" t="str">
        <f t="shared" si="1"/>
        <v>Neutral</v>
      </c>
      <c r="AK58" s="7" t="str">
        <f t="shared" si="2"/>
        <v>POC Down</v>
      </c>
      <c r="AL58" s="9" t="str">
        <f t="shared" si="3"/>
        <v>In. Val</v>
      </c>
      <c r="AM58" s="9" t="str">
        <f t="shared" si="4"/>
        <v>Inside Day</v>
      </c>
      <c r="AN58" s="9" t="str">
        <f t="shared" si="5"/>
        <v>Bl. Val</v>
      </c>
      <c r="AO58" s="9" t="str">
        <f t="shared" si="6"/>
        <v>No Gap</v>
      </c>
      <c r="AP58" s="9" t="str">
        <f t="shared" si="7"/>
        <v>Top-Weighted</v>
      </c>
      <c r="AQ58" s="9" t="str">
        <f t="shared" si="8"/>
        <v>Skewed Mid-High</v>
      </c>
      <c r="AR58" s="9" t="str">
        <f t="shared" si="9"/>
        <v>Closed Higher Quadrant</v>
      </c>
      <c r="AS58" s="5">
        <f t="shared" si="10"/>
        <v>2</v>
      </c>
    </row>
    <row r="59" spans="1:45" ht="15.5" x14ac:dyDescent="0.35">
      <c r="A59" s="13">
        <v>45575</v>
      </c>
      <c r="B59" s="15">
        <v>1.30663</v>
      </c>
      <c r="C59" s="15">
        <v>1.3093399999999999</v>
      </c>
      <c r="D59" s="15">
        <v>1.3021499999999999</v>
      </c>
      <c r="E59" s="15">
        <v>1.3061</v>
      </c>
      <c r="F59" s="15">
        <v>1.3074000000000001</v>
      </c>
      <c r="G59" s="15">
        <v>1.3088</v>
      </c>
      <c r="H59" s="15">
        <v>1.3048999999999999</v>
      </c>
      <c r="I59" s="5">
        <v>2</v>
      </c>
      <c r="J59" s="5">
        <v>134</v>
      </c>
      <c r="K59" s="5">
        <v>416</v>
      </c>
      <c r="L59" s="5">
        <v>571</v>
      </c>
      <c r="M59" s="14">
        <v>11.808333333333438</v>
      </c>
      <c r="N59" s="14">
        <v>71.90000000000029</v>
      </c>
      <c r="O59" s="5">
        <v>39.000000000000142</v>
      </c>
      <c r="P59" s="5">
        <v>71178</v>
      </c>
      <c r="Q59" s="14">
        <v>1482.875</v>
      </c>
      <c r="R59" s="14">
        <v>7.9415855354658929</v>
      </c>
      <c r="S59" s="5">
        <v>11</v>
      </c>
      <c r="T59" s="5" t="s">
        <v>28</v>
      </c>
      <c r="U59" s="14">
        <v>0.49976470144803764</v>
      </c>
      <c r="V59" s="5">
        <v>113</v>
      </c>
      <c r="W59" s="5">
        <v>204</v>
      </c>
      <c r="X59" s="5">
        <v>184</v>
      </c>
      <c r="Y59" s="5">
        <v>70</v>
      </c>
      <c r="Z59" s="5" t="s">
        <v>32</v>
      </c>
      <c r="AB59" s="6" cm="1">
        <f t="array" ref="AB59">SUM(IF(B59:I59&gt;B60:I60,1,-1))</f>
        <v>-4</v>
      </c>
      <c r="AC59" s="6" cm="1">
        <f t="array" ref="AC59">SUM(IF(J59:S59&gt;J60:S60,1,-1))</f>
        <v>6</v>
      </c>
      <c r="AD59" s="6">
        <f t="shared" si="16"/>
        <v>2</v>
      </c>
      <c r="AE59" s="6">
        <f t="shared" ref="AE59:AG59" si="70">SUM(AB59:AB61)</f>
        <v>-8</v>
      </c>
      <c r="AF59" s="6">
        <f t="shared" si="13"/>
        <v>-4</v>
      </c>
      <c r="AG59" s="6">
        <f t="shared" si="70"/>
        <v>-12</v>
      </c>
      <c r="AI59" s="8" t="str">
        <f t="shared" si="0"/>
        <v>Outside</v>
      </c>
      <c r="AJ59" s="7" t="str">
        <f t="shared" si="1"/>
        <v>Up</v>
      </c>
      <c r="AK59" s="7" t="str">
        <f t="shared" si="2"/>
        <v>POC Up</v>
      </c>
      <c r="AL59" s="9" t="str">
        <f t="shared" si="3"/>
        <v>In. Val</v>
      </c>
      <c r="AM59" s="9" t="str">
        <f t="shared" si="4"/>
        <v>Lower Break</v>
      </c>
      <c r="AN59" s="9" t="str">
        <f t="shared" si="5"/>
        <v>In Val</v>
      </c>
      <c r="AO59" s="9" t="str">
        <f t="shared" si="6"/>
        <v>No Gap</v>
      </c>
      <c r="AP59" s="9" t="str">
        <f t="shared" si="7"/>
        <v>Bottom-Weighted</v>
      </c>
      <c r="AQ59" s="9" t="str">
        <f t="shared" si="8"/>
        <v>Skewed Mid-High</v>
      </c>
      <c r="AR59" s="9" t="str">
        <f t="shared" si="9"/>
        <v>Closed Lower Quadrant</v>
      </c>
      <c r="AS59" s="5">
        <f t="shared" si="10"/>
        <v>-2</v>
      </c>
    </row>
    <row r="60" spans="1:45" ht="15.5" x14ac:dyDescent="0.35">
      <c r="A60" s="13">
        <v>45574</v>
      </c>
      <c r="B60" s="15">
        <v>1.3092699999999999</v>
      </c>
      <c r="C60" s="15">
        <v>1.3102799999999999</v>
      </c>
      <c r="D60" s="15">
        <v>1.30552</v>
      </c>
      <c r="E60" s="15">
        <v>1.3066199999999999</v>
      </c>
      <c r="F60" s="15">
        <v>1.3066000000000002</v>
      </c>
      <c r="G60" s="15">
        <v>1.3088000000000002</v>
      </c>
      <c r="H60" s="15">
        <v>1.3065</v>
      </c>
      <c r="I60" s="5">
        <v>-11</v>
      </c>
      <c r="J60" s="5">
        <v>392</v>
      </c>
      <c r="K60" s="5">
        <v>43</v>
      </c>
      <c r="L60" s="5">
        <v>452</v>
      </c>
      <c r="M60" s="14">
        <v>9.4145833333333009</v>
      </c>
      <c r="N60" s="14">
        <v>47.599999999998758</v>
      </c>
      <c r="O60" s="5">
        <v>23.000000000001908</v>
      </c>
      <c r="P60" s="5">
        <v>58714</v>
      </c>
      <c r="Q60" s="14">
        <v>1223.2083333333333</v>
      </c>
      <c r="R60" s="14">
        <v>9.495798319327978</v>
      </c>
      <c r="S60" s="5">
        <v>8</v>
      </c>
      <c r="T60" s="5" t="s">
        <v>28</v>
      </c>
      <c r="U60" s="14">
        <v>0.33976863167783544</v>
      </c>
      <c r="V60" s="5">
        <v>83</v>
      </c>
      <c r="W60" s="5">
        <v>153</v>
      </c>
      <c r="X60" s="5">
        <v>141</v>
      </c>
      <c r="Y60" s="5">
        <v>60</v>
      </c>
      <c r="Z60" s="5" t="s">
        <v>27</v>
      </c>
      <c r="AB60" s="6" cm="1">
        <f t="array" ref="AB60">SUM(IF(B60:I60&gt;B61:I61,1,-1))</f>
        <v>-6</v>
      </c>
      <c r="AC60" s="6" cm="1">
        <f t="array" ref="AC60">SUM(IF(J60:S60&gt;J61:S61,1,-1))</f>
        <v>-4</v>
      </c>
      <c r="AD60" s="6">
        <f t="shared" si="16"/>
        <v>-10</v>
      </c>
      <c r="AE60" s="6">
        <f t="shared" ref="AE60:AG60" si="71">SUM(AB60:AB62)</f>
        <v>-12</v>
      </c>
      <c r="AF60" s="6">
        <f t="shared" si="13"/>
        <v>-16</v>
      </c>
      <c r="AG60" s="6">
        <f t="shared" si="71"/>
        <v>-28</v>
      </c>
      <c r="AI60" s="8" t="str">
        <f t="shared" si="0"/>
        <v>OL Lower</v>
      </c>
      <c r="AJ60" s="7" t="str">
        <f t="shared" si="1"/>
        <v>Down</v>
      </c>
      <c r="AK60" s="7" t="str">
        <f t="shared" si="2"/>
        <v>POC Down</v>
      </c>
      <c r="AL60" s="9" t="str">
        <f t="shared" si="3"/>
        <v>Bel. Val</v>
      </c>
      <c r="AM60" s="9" t="str">
        <f t="shared" si="4"/>
        <v>Lower Break</v>
      </c>
      <c r="AN60" s="9" t="str">
        <f t="shared" si="5"/>
        <v>In Val</v>
      </c>
      <c r="AO60" s="9" t="str">
        <f t="shared" si="6"/>
        <v>No Gap</v>
      </c>
      <c r="AP60" s="9" t="str">
        <f t="shared" si="7"/>
        <v>Top-Weighted</v>
      </c>
      <c r="AQ60" s="9" t="str">
        <f t="shared" si="8"/>
        <v>Skewed Mid-High</v>
      </c>
      <c r="AR60" s="9" t="str">
        <f t="shared" si="9"/>
        <v>Closed Higher Quadrant</v>
      </c>
      <c r="AS60" s="5">
        <f t="shared" si="10"/>
        <v>2</v>
      </c>
    </row>
    <row r="61" spans="1:45" ht="15.5" x14ac:dyDescent="0.35">
      <c r="A61" s="13">
        <v>45573</v>
      </c>
      <c r="B61" s="15">
        <v>1.30837</v>
      </c>
      <c r="C61" s="15">
        <v>1.31131</v>
      </c>
      <c r="D61" s="15">
        <v>1.3063400000000001</v>
      </c>
      <c r="E61" s="15">
        <v>1.3092900000000001</v>
      </c>
      <c r="F61" s="15">
        <v>1.3092999999999999</v>
      </c>
      <c r="G61" s="15">
        <v>1.3102</v>
      </c>
      <c r="H61" s="15">
        <v>1.3087</v>
      </c>
      <c r="I61" s="5">
        <v>7</v>
      </c>
      <c r="J61" s="5">
        <v>246</v>
      </c>
      <c r="K61" s="5">
        <v>205</v>
      </c>
      <c r="L61" s="5">
        <v>480</v>
      </c>
      <c r="M61" s="14">
        <v>9.8020833333332487</v>
      </c>
      <c r="N61" s="14">
        <v>49.699999999999193</v>
      </c>
      <c r="O61" s="5">
        <v>15.000000000000568</v>
      </c>
      <c r="P61" s="5">
        <v>61793</v>
      </c>
      <c r="Q61" s="14">
        <v>1287.3541666666667</v>
      </c>
      <c r="R61" s="14">
        <v>9.6579476861168576</v>
      </c>
      <c r="S61" s="5">
        <v>6</v>
      </c>
      <c r="T61" s="5" t="s">
        <v>33</v>
      </c>
      <c r="U61" s="14">
        <v>0.7080606942876031</v>
      </c>
      <c r="V61" s="5">
        <v>90</v>
      </c>
      <c r="W61" s="5">
        <v>276</v>
      </c>
      <c r="X61" s="5">
        <v>96</v>
      </c>
      <c r="Y61" s="5">
        <v>18</v>
      </c>
      <c r="Z61" s="5" t="s">
        <v>32</v>
      </c>
      <c r="AB61" s="6" cm="1">
        <f t="array" ref="AB61">SUM(IF(B61:I61&gt;B62:I62,1,-1))</f>
        <v>2</v>
      </c>
      <c r="AC61" s="6" cm="1">
        <f t="array" ref="AC61">SUM(IF(J61:S61&gt;J62:S62,1,-1))</f>
        <v>-6</v>
      </c>
      <c r="AD61" s="6">
        <f t="shared" si="16"/>
        <v>-4</v>
      </c>
      <c r="AE61" s="6">
        <f t="shared" ref="AE61:AG61" si="72">SUM(AB61:AB63)</f>
        <v>-10</v>
      </c>
      <c r="AF61" s="6">
        <f t="shared" si="13"/>
        <v>-18</v>
      </c>
      <c r="AG61" s="6">
        <f t="shared" si="72"/>
        <v>-28</v>
      </c>
      <c r="AI61" s="8" t="str">
        <f t="shared" si="0"/>
        <v>Inside</v>
      </c>
      <c r="AJ61" s="7" t="str">
        <f t="shared" si="1"/>
        <v>Up</v>
      </c>
      <c r="AK61" s="7" t="str">
        <f t="shared" si="2"/>
        <v>POC Up</v>
      </c>
      <c r="AL61" s="9" t="str">
        <f t="shared" si="3"/>
        <v>In. Val</v>
      </c>
      <c r="AM61" s="9" t="str">
        <f t="shared" si="4"/>
        <v>Inside Day</v>
      </c>
      <c r="AN61" s="9" t="str">
        <f t="shared" si="5"/>
        <v>In Val</v>
      </c>
      <c r="AO61" s="9" t="str">
        <f t="shared" si="6"/>
        <v>No Gap</v>
      </c>
      <c r="AP61" s="9" t="str">
        <f t="shared" si="7"/>
        <v>Top-Weighted</v>
      </c>
      <c r="AQ61" s="9" t="str">
        <f t="shared" si="8"/>
        <v>Skewed Mid-High</v>
      </c>
      <c r="AR61" s="9" t="str">
        <f t="shared" si="9"/>
        <v>Closed Lower Quadrant</v>
      </c>
      <c r="AS61" s="5">
        <f t="shared" si="10"/>
        <v>-1</v>
      </c>
    </row>
    <row r="62" spans="1:45" ht="15.5" x14ac:dyDescent="0.35">
      <c r="A62" s="13">
        <v>45572</v>
      </c>
      <c r="B62" s="15">
        <v>1.3122499999999999</v>
      </c>
      <c r="C62" s="15">
        <v>1.3134399999999999</v>
      </c>
      <c r="D62" s="15">
        <v>1.30589</v>
      </c>
      <c r="E62" s="15">
        <v>1.3083800000000001</v>
      </c>
      <c r="F62" s="15">
        <v>1.3081</v>
      </c>
      <c r="G62" s="15">
        <v>1.3107</v>
      </c>
      <c r="H62" s="15">
        <v>1.3063</v>
      </c>
      <c r="I62" s="5">
        <v>2</v>
      </c>
      <c r="J62" s="5">
        <v>325</v>
      </c>
      <c r="K62" s="5">
        <v>190</v>
      </c>
      <c r="L62" s="5">
        <v>535</v>
      </c>
      <c r="M62" s="14">
        <v>11.095833333333259</v>
      </c>
      <c r="N62" s="14">
        <v>75.49999999999946</v>
      </c>
      <c r="O62" s="5">
        <v>43.999999999999595</v>
      </c>
      <c r="P62" s="5">
        <v>65029</v>
      </c>
      <c r="Q62" s="14">
        <v>1354.7708333333333</v>
      </c>
      <c r="R62" s="14">
        <v>7.0860927152318389</v>
      </c>
      <c r="S62" s="5">
        <v>12</v>
      </c>
      <c r="T62" s="5" t="s">
        <v>26</v>
      </c>
      <c r="U62" s="14">
        <v>0.58254632569574305</v>
      </c>
      <c r="V62" s="5">
        <v>99</v>
      </c>
      <c r="W62" s="5">
        <v>93</v>
      </c>
      <c r="X62" s="5">
        <v>205</v>
      </c>
      <c r="Y62" s="5">
        <v>138</v>
      </c>
      <c r="Z62" s="5" t="s">
        <v>29</v>
      </c>
      <c r="AB62" s="6" cm="1">
        <f t="array" ref="AB62">SUM(IF(B62:I62&gt;B63:I63,1,-1))</f>
        <v>-8</v>
      </c>
      <c r="AC62" s="6" cm="1">
        <f t="array" ref="AC62">SUM(IF(J62:S62&gt;J63:S63,1,-1))</f>
        <v>-6</v>
      </c>
      <c r="AD62" s="6">
        <f t="shared" si="16"/>
        <v>-14</v>
      </c>
      <c r="AE62" s="6">
        <f t="shared" ref="AE62:AG62" si="73">SUM(AB62:AB64)</f>
        <v>-20</v>
      </c>
      <c r="AF62" s="6">
        <f t="shared" si="13"/>
        <v>-6</v>
      </c>
      <c r="AG62" s="6">
        <f t="shared" si="73"/>
        <v>-26</v>
      </c>
      <c r="AI62" s="8" t="str">
        <f t="shared" si="0"/>
        <v>OL Lower</v>
      </c>
      <c r="AJ62" s="7" t="str">
        <f t="shared" si="1"/>
        <v>Down</v>
      </c>
      <c r="AK62" s="7" t="str">
        <f t="shared" si="2"/>
        <v>POC Down</v>
      </c>
      <c r="AL62" s="9" t="str">
        <f t="shared" si="3"/>
        <v>Bel. Val</v>
      </c>
      <c r="AM62" s="9" t="str">
        <f t="shared" si="4"/>
        <v>Lower Break</v>
      </c>
      <c r="AN62" s="9" t="str">
        <f t="shared" si="5"/>
        <v>In Val</v>
      </c>
      <c r="AO62" s="9" t="str">
        <f t="shared" si="6"/>
        <v>No Gap</v>
      </c>
      <c r="AP62" s="9" t="str">
        <f t="shared" si="7"/>
        <v>Top-Weighted</v>
      </c>
      <c r="AQ62" s="9" t="str">
        <f t="shared" si="8"/>
        <v>Skewed Mid-Low</v>
      </c>
      <c r="AR62" s="9" t="str">
        <f t="shared" si="9"/>
        <v>Closed Higher Quadrant</v>
      </c>
      <c r="AS62" s="5">
        <f t="shared" si="10"/>
        <v>1</v>
      </c>
    </row>
    <row r="63" spans="1:45" ht="15.5" x14ac:dyDescent="0.35">
      <c r="A63" s="13">
        <v>45569</v>
      </c>
      <c r="B63" s="15">
        <v>1.3127899999999999</v>
      </c>
      <c r="C63" s="15">
        <v>1.31745</v>
      </c>
      <c r="D63" s="15">
        <v>1.30694</v>
      </c>
      <c r="E63" s="15">
        <v>1.3122499999999999</v>
      </c>
      <c r="F63" s="15">
        <v>1.3128000000000002</v>
      </c>
      <c r="G63" s="15">
        <v>1.3150000000000002</v>
      </c>
      <c r="H63" s="15">
        <v>1.3093000000000001</v>
      </c>
      <c r="I63" s="5">
        <v>19</v>
      </c>
      <c r="J63" s="5">
        <v>267</v>
      </c>
      <c r="K63" s="5">
        <v>357</v>
      </c>
      <c r="L63" s="5">
        <v>638</v>
      </c>
      <c r="M63" s="14">
        <v>13.243749999999842</v>
      </c>
      <c r="N63" s="14">
        <v>105.10000000000019</v>
      </c>
      <c r="O63" s="5">
        <v>57.000000000000384</v>
      </c>
      <c r="P63" s="5">
        <v>77499</v>
      </c>
      <c r="Q63" s="14">
        <v>1614.5625</v>
      </c>
      <c r="R63" s="14">
        <v>6.0704091341579334</v>
      </c>
      <c r="S63" s="5">
        <v>13</v>
      </c>
      <c r="T63" s="5" t="s">
        <v>26</v>
      </c>
      <c r="U63" s="14">
        <v>0.69798921759138255</v>
      </c>
      <c r="V63" s="5">
        <v>143</v>
      </c>
      <c r="W63" s="5">
        <v>195</v>
      </c>
      <c r="X63" s="5">
        <v>211</v>
      </c>
      <c r="Y63" s="5">
        <v>73</v>
      </c>
      <c r="Z63" s="5" t="s">
        <v>32</v>
      </c>
      <c r="AB63" s="6" cm="1">
        <f t="array" ref="AB63">SUM(IF(B63:I63&gt;B64:I64,1,-1))</f>
        <v>-4</v>
      </c>
      <c r="AC63" s="6" cm="1">
        <f t="array" ref="AC63">SUM(IF(J63:S63&gt;J64:S64,1,-1))</f>
        <v>-6</v>
      </c>
      <c r="AD63" s="6">
        <f t="shared" si="16"/>
        <v>-10</v>
      </c>
      <c r="AE63" s="6">
        <f t="shared" ref="AE63:AG63" si="74">SUM(AB63:AB65)</f>
        <v>-12</v>
      </c>
      <c r="AF63" s="6">
        <f t="shared" si="13"/>
        <v>-6</v>
      </c>
      <c r="AG63" s="6">
        <f t="shared" si="74"/>
        <v>-18</v>
      </c>
      <c r="AI63" s="8" t="str">
        <f t="shared" si="0"/>
        <v>OL Lower</v>
      </c>
      <c r="AJ63" s="7" t="str">
        <f t="shared" si="1"/>
        <v>Neutral</v>
      </c>
      <c r="AK63" s="7" t="str">
        <f t="shared" si="2"/>
        <v>POC Up</v>
      </c>
      <c r="AL63" s="9" t="str">
        <f t="shared" si="3"/>
        <v>In. Val</v>
      </c>
      <c r="AM63" s="9" t="str">
        <f t="shared" si="4"/>
        <v>Lower Break</v>
      </c>
      <c r="AN63" s="9" t="str">
        <f t="shared" si="5"/>
        <v>In Val</v>
      </c>
      <c r="AO63" s="9" t="str">
        <f t="shared" si="6"/>
        <v>No Gap</v>
      </c>
      <c r="AP63" s="9" t="str">
        <f t="shared" si="7"/>
        <v>Bottom-Weighted</v>
      </c>
      <c r="AQ63" s="9" t="str">
        <f t="shared" si="8"/>
        <v>Skewed Mid-Low</v>
      </c>
      <c r="AR63" s="9" t="str">
        <f t="shared" si="9"/>
        <v>Closed Lower Quadrant</v>
      </c>
      <c r="AS63" s="5">
        <f t="shared" si="10"/>
        <v>-2</v>
      </c>
    </row>
    <row r="64" spans="1:45" ht="15.5" x14ac:dyDescent="0.35">
      <c r="A64" s="13">
        <v>45568</v>
      </c>
      <c r="B64" s="15">
        <v>1.3262</v>
      </c>
      <c r="C64" s="15">
        <v>1.3264899999999999</v>
      </c>
      <c r="D64" s="15">
        <v>1.30914</v>
      </c>
      <c r="E64" s="15">
        <v>1.3128</v>
      </c>
      <c r="F64" s="15">
        <v>1.3120000000000001</v>
      </c>
      <c r="G64" s="15">
        <v>1.3172000000000001</v>
      </c>
      <c r="H64" s="15">
        <v>1.3093000000000001</v>
      </c>
      <c r="I64" s="5">
        <v>-12</v>
      </c>
      <c r="J64" s="5">
        <v>395</v>
      </c>
      <c r="K64" s="5">
        <v>264</v>
      </c>
      <c r="L64" s="5">
        <v>678</v>
      </c>
      <c r="M64" s="14">
        <v>14.066666666666718</v>
      </c>
      <c r="N64" s="14">
        <v>173.49999999999977</v>
      </c>
      <c r="O64" s="5">
        <v>79.000000000000185</v>
      </c>
      <c r="P64" s="5">
        <v>84075</v>
      </c>
      <c r="Q64" s="14">
        <v>1751.5625</v>
      </c>
      <c r="R64" s="14">
        <v>3.9077809798270944</v>
      </c>
      <c r="S64" s="5">
        <v>17</v>
      </c>
      <c r="T64" s="5" t="s">
        <v>26</v>
      </c>
      <c r="U64" s="14">
        <v>0.52215355491519289</v>
      </c>
      <c r="V64" s="5">
        <v>103</v>
      </c>
      <c r="W64" s="5">
        <v>74</v>
      </c>
      <c r="X64" s="5">
        <v>92</v>
      </c>
      <c r="Y64" s="5">
        <v>409</v>
      </c>
      <c r="Z64" s="5" t="s">
        <v>27</v>
      </c>
      <c r="AB64" s="6" cm="1">
        <f t="array" ref="AB64">SUM(IF(B64:I64&gt;B65:I65,1,-1))</f>
        <v>-8</v>
      </c>
      <c r="AC64" s="6" cm="1">
        <f t="array" ref="AC64">SUM(IF(J64:S64&gt;J65:S65,1,-1))</f>
        <v>6</v>
      </c>
      <c r="AD64" s="6">
        <f t="shared" si="16"/>
        <v>-2</v>
      </c>
      <c r="AE64" s="6">
        <f t="shared" ref="AE64:AG64" si="75">SUM(AB64:AB66)</f>
        <v>-16</v>
      </c>
      <c r="AF64" s="6">
        <f t="shared" si="13"/>
        <v>2</v>
      </c>
      <c r="AG64" s="6">
        <f t="shared" si="75"/>
        <v>-14</v>
      </c>
      <c r="AI64" s="8" t="str">
        <f t="shared" si="0"/>
        <v>Lower</v>
      </c>
      <c r="AJ64" s="7" t="str">
        <f t="shared" si="1"/>
        <v>Down</v>
      </c>
      <c r="AK64" s="7" t="str">
        <f t="shared" si="2"/>
        <v>POC Down</v>
      </c>
      <c r="AL64" s="9" t="str">
        <f t="shared" si="3"/>
        <v>Bel. Val</v>
      </c>
      <c r="AM64" s="9" t="str">
        <f t="shared" si="4"/>
        <v>Lower Break</v>
      </c>
      <c r="AN64" s="9" t="str">
        <f t="shared" si="5"/>
        <v>In Val</v>
      </c>
      <c r="AO64" s="9" t="str">
        <f t="shared" si="6"/>
        <v>Gap Down - Follow Through</v>
      </c>
      <c r="AP64" s="9" t="str">
        <f t="shared" si="7"/>
        <v>Top-Weighted</v>
      </c>
      <c r="AQ64" s="9" t="str">
        <f t="shared" si="8"/>
        <v>Skewed Low</v>
      </c>
      <c r="AR64" s="9" t="str">
        <f t="shared" si="9"/>
        <v>Closed Higher Quadrant</v>
      </c>
      <c r="AS64" s="5">
        <f t="shared" si="10"/>
        <v>1</v>
      </c>
    </row>
    <row r="65" spans="1:45" ht="15.5" x14ac:dyDescent="0.35">
      <c r="A65" s="13">
        <v>45567</v>
      </c>
      <c r="B65" s="15">
        <v>1.32738</v>
      </c>
      <c r="C65" s="15">
        <v>1.3305</v>
      </c>
      <c r="D65" s="15">
        <v>1.3245</v>
      </c>
      <c r="E65" s="15">
        <v>1.32622</v>
      </c>
      <c r="F65" s="15">
        <v>1.3284</v>
      </c>
      <c r="G65" s="15">
        <v>1.3294999999999999</v>
      </c>
      <c r="H65" s="15">
        <v>1.3267</v>
      </c>
      <c r="I65" s="5">
        <v>-11</v>
      </c>
      <c r="J65" s="5">
        <v>169</v>
      </c>
      <c r="K65" s="5">
        <v>356</v>
      </c>
      <c r="L65" s="5">
        <v>544</v>
      </c>
      <c r="M65" s="14">
        <v>11.187500000000062</v>
      </c>
      <c r="N65" s="14">
        <v>60.000000000000057</v>
      </c>
      <c r="O65" s="5">
        <v>27.999999999999137</v>
      </c>
      <c r="P65" s="5">
        <v>61986</v>
      </c>
      <c r="Q65" s="14">
        <v>1291.375</v>
      </c>
      <c r="R65" s="14">
        <v>9.0666666666666575</v>
      </c>
      <c r="S65" s="5">
        <v>12</v>
      </c>
      <c r="T65" s="5" t="s">
        <v>28</v>
      </c>
      <c r="U65" s="14">
        <v>0.49923289181785468</v>
      </c>
      <c r="V65" s="5">
        <v>89</v>
      </c>
      <c r="W65" s="5">
        <v>195</v>
      </c>
      <c r="X65" s="5">
        <v>213</v>
      </c>
      <c r="Y65" s="5">
        <v>38</v>
      </c>
      <c r="Z65" s="5" t="s">
        <v>29</v>
      </c>
      <c r="AB65" s="6" cm="1">
        <f t="array" ref="AB65">SUM(IF(B65:I65&gt;B66:I66,1,-1))</f>
        <v>0</v>
      </c>
      <c r="AC65" s="6" cm="1">
        <f t="array" ref="AC65">SUM(IF(J65:S65&gt;J66:S66,1,-1))</f>
        <v>-6</v>
      </c>
      <c r="AD65" s="6">
        <f t="shared" si="16"/>
        <v>-6</v>
      </c>
      <c r="AE65" s="6">
        <f t="shared" ref="AE65:AG65" si="76">SUM(AB65:AB67)</f>
        <v>-10</v>
      </c>
      <c r="AF65" s="6">
        <f t="shared" si="13"/>
        <v>6</v>
      </c>
      <c r="AG65" s="6">
        <f t="shared" si="76"/>
        <v>-4</v>
      </c>
      <c r="AI65" s="8" t="str">
        <f t="shared" si="0"/>
        <v>Inside</v>
      </c>
      <c r="AJ65" s="7" t="str">
        <f t="shared" si="1"/>
        <v>Up</v>
      </c>
      <c r="AK65" s="7" t="str">
        <f t="shared" si="2"/>
        <v>POC Up</v>
      </c>
      <c r="AL65" s="9" t="str">
        <f t="shared" si="3"/>
        <v>In. Val</v>
      </c>
      <c r="AM65" s="9" t="str">
        <f t="shared" si="4"/>
        <v>Inside Day</v>
      </c>
      <c r="AN65" s="9" t="str">
        <f t="shared" si="5"/>
        <v>Bl. Val</v>
      </c>
      <c r="AO65" s="9" t="str">
        <f t="shared" si="6"/>
        <v>No Gap</v>
      </c>
      <c r="AP65" s="9" t="str">
        <f t="shared" si="7"/>
        <v>Bottom-Weighted</v>
      </c>
      <c r="AQ65" s="9" t="str">
        <f t="shared" si="8"/>
        <v>Skewed Mid-Low</v>
      </c>
      <c r="AR65" s="9" t="str">
        <f t="shared" si="9"/>
        <v>Closed Lower Quadrant</v>
      </c>
      <c r="AS65" s="5">
        <f t="shared" si="10"/>
        <v>-1</v>
      </c>
    </row>
    <row r="66" spans="1:45" ht="15.5" x14ac:dyDescent="0.35">
      <c r="A66" s="13">
        <v>45566</v>
      </c>
      <c r="B66" s="15">
        <v>1.3376999999999999</v>
      </c>
      <c r="C66" s="15">
        <v>1.33893</v>
      </c>
      <c r="D66" s="15">
        <v>1.3236699999999999</v>
      </c>
      <c r="E66" s="15">
        <v>1.32734</v>
      </c>
      <c r="F66" s="15">
        <v>1.3282</v>
      </c>
      <c r="G66" s="15">
        <v>1.3340000000000001</v>
      </c>
      <c r="H66" s="15">
        <v>1.3245</v>
      </c>
      <c r="I66" s="5">
        <v>-18</v>
      </c>
      <c r="J66" s="5">
        <v>456</v>
      </c>
      <c r="K66" s="5">
        <v>165</v>
      </c>
      <c r="L66" s="5">
        <v>634</v>
      </c>
      <c r="M66" s="14">
        <v>13.127083333333474</v>
      </c>
      <c r="N66" s="14">
        <v>152.60000000000051</v>
      </c>
      <c r="O66" s="5">
        <v>95.000000000000639</v>
      </c>
      <c r="P66" s="5">
        <v>85457</v>
      </c>
      <c r="Q66" s="14">
        <v>1780.3541666666667</v>
      </c>
      <c r="R66" s="14">
        <v>4.1546526867627644</v>
      </c>
      <c r="S66" s="5">
        <v>16</v>
      </c>
      <c r="T66" s="5" t="s">
        <v>28</v>
      </c>
      <c r="U66" s="14">
        <v>0.47280165355256482</v>
      </c>
      <c r="V66" s="5">
        <v>153</v>
      </c>
      <c r="W66" s="5">
        <v>199</v>
      </c>
      <c r="X66" s="5">
        <v>179</v>
      </c>
      <c r="Y66" s="5">
        <v>103</v>
      </c>
      <c r="Z66" s="5" t="s">
        <v>27</v>
      </c>
      <c r="AB66" s="6" cm="1">
        <f t="array" ref="AB66">SUM(IF(B66:I66&gt;B67:I67,1,-1))</f>
        <v>-8</v>
      </c>
      <c r="AC66" s="6" cm="1">
        <f t="array" ref="AC66">SUM(IF(J66:S66&gt;J67:S67,1,-1))</f>
        <v>2</v>
      </c>
      <c r="AD66" s="6">
        <f t="shared" si="16"/>
        <v>-6</v>
      </c>
      <c r="AE66" s="6">
        <f t="shared" ref="AE66:AG66" si="77">SUM(AB66:AB68)</f>
        <v>-12</v>
      </c>
      <c r="AF66" s="6">
        <f t="shared" si="13"/>
        <v>10</v>
      </c>
      <c r="AG66" s="6">
        <f t="shared" si="77"/>
        <v>-2</v>
      </c>
      <c r="AI66" s="8" t="str">
        <f t="shared" ref="AI66:AI129" si="78">IF(AND(H66&gt;=G67,G66&gt;=G67),"Higher",
IF(AND(H66&lt;=H67,G66&lt;=H67),"Lower",
IF(AND(G66&gt;=G67,H66&lt;=G67,H66&gt;H67),"OL Higher",
IF(AND(H66&lt;=H67,G66&gt;=H67,G66&lt;G67),"OL Lower",
IF(AND(G66&lt;=G67,H66&gt;=H67),"Inside",
IF(AND(G66&gt;=G67,H66&lt;=H67),"Outside","Undefined"))))))</f>
        <v>Lower</v>
      </c>
      <c r="AJ66" s="7" t="str">
        <f t="shared" ref="AJ66:AJ129" si="79">IF(F66 &gt;= ((C66 - D66) * 10%) + B66, "Up", IF(F66 &lt;= (B66 - (C66 - D66) * 10%), "Down", "Neutral"))</f>
        <v>Down</v>
      </c>
      <c r="AK66" s="7" t="str">
        <f t="shared" ref="AK66:AK129" si="80">IF(F66 &gt; F67, "POC Up", IF(F66 &lt; F67, "POC Down", "POC Unchanged"))</f>
        <v>POC Down</v>
      </c>
      <c r="AL66" s="9" t="str">
        <f t="shared" ref="AL66:AL129" si="81">IF(F66 &lt; H67, "Bel. Val",
IF(F66 &gt; G67, "Ab. Val",
"In. Val"))</f>
        <v>Bel. Val</v>
      </c>
      <c r="AM66" s="9" t="str">
        <f t="shared" ref="AM66:AM129" si="82">IF(AND(D66 &lt; D67, C66 &gt; C67), "Both Sides Expand",
IF(D66 &lt; D67, "Lower Break",
IF(C66 &gt; C67, "Upper Break", "Inside Day")))</f>
        <v>Lower Break</v>
      </c>
      <c r="AN66" s="9" t="str">
        <f t="shared" ref="AN66:AN129" si="83">IF(AND(E66 &lt; H66, E66 &lt; G66), "Bl. Val",
IF(AND(E66 &gt; G66, E66 &gt; H66), "Ab. Val",
"In Val"))</f>
        <v>In Val</v>
      </c>
      <c r="AO66" s="9" t="str">
        <f t="shared" ref="AO66:AO129" si="84">IF(AND(B66 &gt; G67, E66 &lt; G67), "Gap Up - Failed",
IF(AND(B66 &gt; G67, E66 &gt; B66), "Gap Up - Follow Through",
IF(AND(B66 &gt; G67, E66 &lt; B66), "Gap Up - Faded",
IF(AND(B66 &lt; H67, E66 &gt; H67), "Gap Down - Failed",
IF(AND(B66 &lt; H67, E66 &lt; B66), "Gap Down - Follow Through",
IF(AND(B66 &lt; H67, E66 &gt; B66), "Gap Down - Rejected",
"No Gap"))))))</f>
        <v>No Gap</v>
      </c>
      <c r="AP66" s="9" t="str">
        <f t="shared" ref="AP66:AP129" si="85">IF(J66 &gt; K66, "Top-Weighted",
IF(K66 &gt; J66, "Bottom-Weighted",
"Balanced"))</f>
        <v>Top-Weighted</v>
      </c>
      <c r="AQ66" s="9" t="str">
        <f t="shared" ref="AQ66:AQ129" si="86">IF(COUNTIF(V66:Y66, MAX(V66, W66, X66, Y66)) &gt; 1, "Tie",
IF(V66 &gt; MAX(W66, X66, Y66), "Skewed High",
IF(W66 &gt; MAX(V66, X66, Y66), "Skewed Mid-High",
IF(X66 &gt; MAX(V66, W66, Y66), "Skewed Mid-Low",
IF(Y66 &gt; MAX(V66, W66, X66), "Skewed Low", "Evenly Distributed")))))</f>
        <v>Skewed Mid-High</v>
      </c>
      <c r="AR66" s="9" t="str">
        <f t="shared" ref="AR66:AR129" si="87">IF(Z66 &lt; Z67, "Closed Lower Quadrant",
IF(Z66 &gt; Z67, "Closed Higher Quadrant",
"Same"))</f>
        <v>Closed Higher Quadrant</v>
      </c>
      <c r="AS66" s="5">
        <f t="shared" ref="AS66:AS129" si="88">_xlfn.NUMBERVALUE(SUBSTITUTE(Z66,"Q","")) - _xlfn.NUMBERVALUE(SUBSTITUTE(Z67,"Q",""))</f>
        <v>1</v>
      </c>
    </row>
    <row r="67" spans="1:45" ht="15.5" x14ac:dyDescent="0.35">
      <c r="A67" s="13">
        <v>45565</v>
      </c>
      <c r="B67" s="15">
        <v>1.3382000000000001</v>
      </c>
      <c r="C67" s="15">
        <v>1.3422499999999999</v>
      </c>
      <c r="D67" s="15">
        <v>1.3349599999999999</v>
      </c>
      <c r="E67" s="15">
        <v>1.33768</v>
      </c>
      <c r="F67" s="15">
        <v>1.3381000000000001</v>
      </c>
      <c r="G67" s="15">
        <v>1.3407</v>
      </c>
      <c r="H67" s="15">
        <v>1.3375999999999999</v>
      </c>
      <c r="I67" s="5">
        <v>4</v>
      </c>
      <c r="J67" s="5">
        <v>435</v>
      </c>
      <c r="K67" s="5">
        <v>215</v>
      </c>
      <c r="L67" s="5">
        <v>670</v>
      </c>
      <c r="M67" s="14">
        <v>13.914583333333129</v>
      </c>
      <c r="N67" s="14">
        <v>72.90000000000019</v>
      </c>
      <c r="O67" s="5">
        <v>31.000000000001027</v>
      </c>
      <c r="P67" s="5">
        <v>71357</v>
      </c>
      <c r="Q67" s="14">
        <v>1486.6041666666667</v>
      </c>
      <c r="R67" s="14">
        <v>9.1906721536350933</v>
      </c>
      <c r="S67" s="5">
        <v>13</v>
      </c>
      <c r="T67" s="5" t="s">
        <v>26</v>
      </c>
      <c r="U67" s="14">
        <v>0.54023352839624972</v>
      </c>
      <c r="V67" s="5">
        <v>101</v>
      </c>
      <c r="W67" s="5">
        <v>260</v>
      </c>
      <c r="X67" s="5">
        <v>251</v>
      </c>
      <c r="Y67" s="5">
        <v>58</v>
      </c>
      <c r="Z67" s="5" t="s">
        <v>29</v>
      </c>
      <c r="AB67" s="6" cm="1">
        <f t="array" ref="AB67">SUM(IF(B67:I67&gt;B68:I68,1,-1))</f>
        <v>-2</v>
      </c>
      <c r="AC67" s="6" cm="1">
        <f t="array" ref="AC67">SUM(IF(J67:S67&gt;J68:S68,1,-1))</f>
        <v>10</v>
      </c>
      <c r="AD67" s="6">
        <f t="shared" si="16"/>
        <v>8</v>
      </c>
      <c r="AE67" s="6">
        <f t="shared" ref="AE67:AG67" si="89">SUM(AB67:AB69)</f>
        <v>0</v>
      </c>
      <c r="AF67" s="6">
        <f t="shared" si="89"/>
        <v>12</v>
      </c>
      <c r="AG67" s="6">
        <f t="shared" si="89"/>
        <v>12</v>
      </c>
      <c r="AI67" s="8" t="str">
        <f t="shared" si="78"/>
        <v>OL Higher</v>
      </c>
      <c r="AJ67" s="7" t="str">
        <f t="shared" si="79"/>
        <v>Neutral</v>
      </c>
      <c r="AK67" s="7" t="str">
        <f t="shared" si="80"/>
        <v>POC Unchanged</v>
      </c>
      <c r="AL67" s="9" t="str">
        <f t="shared" si="81"/>
        <v>In. Val</v>
      </c>
      <c r="AM67" s="9" t="str">
        <f t="shared" si="82"/>
        <v>Lower Break</v>
      </c>
      <c r="AN67" s="9" t="str">
        <f t="shared" si="83"/>
        <v>In Val</v>
      </c>
      <c r="AO67" s="9" t="str">
        <f t="shared" si="84"/>
        <v>No Gap</v>
      </c>
      <c r="AP67" s="9" t="str">
        <f t="shared" si="85"/>
        <v>Top-Weighted</v>
      </c>
      <c r="AQ67" s="9" t="str">
        <f t="shared" si="86"/>
        <v>Skewed Mid-High</v>
      </c>
      <c r="AR67" s="9" t="str">
        <f t="shared" si="87"/>
        <v>Same</v>
      </c>
      <c r="AS67" s="5">
        <f t="shared" si="88"/>
        <v>0</v>
      </c>
    </row>
    <row r="68" spans="1:45" ht="15.5" x14ac:dyDescent="0.35">
      <c r="A68" s="13">
        <v>45562</v>
      </c>
      <c r="B68" s="15">
        <v>1.3410299999999999</v>
      </c>
      <c r="C68" s="15">
        <v>1.3427100000000001</v>
      </c>
      <c r="D68" s="15">
        <v>1.3359300000000001</v>
      </c>
      <c r="E68" s="15">
        <v>1.3382000000000001</v>
      </c>
      <c r="F68" s="15">
        <v>1.3381000000000001</v>
      </c>
      <c r="G68" s="15">
        <v>1.3398000000000001</v>
      </c>
      <c r="H68" s="15">
        <v>1.3370000000000002</v>
      </c>
      <c r="I68" s="5">
        <v>-10</v>
      </c>
      <c r="J68" s="5">
        <v>372</v>
      </c>
      <c r="K68" s="5">
        <v>155</v>
      </c>
      <c r="L68" s="5">
        <v>548</v>
      </c>
      <c r="M68" s="14">
        <v>11.377083333333527</v>
      </c>
      <c r="N68" s="14">
        <v>67.800000000000082</v>
      </c>
      <c r="O68" s="5">
        <v>27.999999999999137</v>
      </c>
      <c r="P68" s="5">
        <v>70946</v>
      </c>
      <c r="Q68" s="14">
        <v>1478.0416666666667</v>
      </c>
      <c r="R68" s="14">
        <v>8.0825958702064806</v>
      </c>
      <c r="S68" s="5">
        <v>10</v>
      </c>
      <c r="T68" s="5" t="s">
        <v>26</v>
      </c>
      <c r="U68" s="14">
        <v>0.54510878093674986</v>
      </c>
      <c r="V68" s="5">
        <v>52</v>
      </c>
      <c r="W68" s="5">
        <v>122</v>
      </c>
      <c r="X68" s="5">
        <v>273</v>
      </c>
      <c r="Y68" s="5">
        <v>96</v>
      </c>
      <c r="Z68" s="5" t="s">
        <v>29</v>
      </c>
      <c r="AB68" s="6" cm="1">
        <f t="array" ref="AB68">SUM(IF(B68:I68&gt;B69:I69,1,-1))</f>
        <v>-2</v>
      </c>
      <c r="AC68" s="6" cm="1">
        <f t="array" ref="AC68">SUM(IF(J68:S68&gt;J69:S69,1,-1))</f>
        <v>-2</v>
      </c>
      <c r="AD68" s="6">
        <f t="shared" si="16"/>
        <v>-4</v>
      </c>
      <c r="AE68" s="6">
        <f t="shared" ref="AE68:AG68" si="90">SUM(AB68:AB70)</f>
        <v>0</v>
      </c>
      <c r="AF68" s="6">
        <f t="shared" si="90"/>
        <v>6</v>
      </c>
      <c r="AG68" s="6">
        <f t="shared" si="90"/>
        <v>6</v>
      </c>
      <c r="AI68" s="8" t="str">
        <f t="shared" si="78"/>
        <v>Inside</v>
      </c>
      <c r="AJ68" s="7" t="str">
        <f t="shared" si="79"/>
        <v>Down</v>
      </c>
      <c r="AK68" s="7" t="str">
        <f t="shared" si="80"/>
        <v>POC Down</v>
      </c>
      <c r="AL68" s="9" t="str">
        <f t="shared" si="81"/>
        <v>In. Val</v>
      </c>
      <c r="AM68" s="9" t="str">
        <f t="shared" si="82"/>
        <v>Inside Day</v>
      </c>
      <c r="AN68" s="9" t="str">
        <f t="shared" si="83"/>
        <v>In Val</v>
      </c>
      <c r="AO68" s="9" t="str">
        <f t="shared" si="84"/>
        <v>No Gap</v>
      </c>
      <c r="AP68" s="9" t="str">
        <f t="shared" si="85"/>
        <v>Top-Weighted</v>
      </c>
      <c r="AQ68" s="9" t="str">
        <f t="shared" si="86"/>
        <v>Skewed Mid-Low</v>
      </c>
      <c r="AR68" s="9" t="str">
        <f t="shared" si="87"/>
        <v>Closed Higher Quadrant</v>
      </c>
      <c r="AS68" s="5">
        <f t="shared" si="88"/>
        <v>2</v>
      </c>
    </row>
    <row r="69" spans="1:45" ht="15.5" x14ac:dyDescent="0.35">
      <c r="A69" s="13">
        <v>45561</v>
      </c>
      <c r="B69" s="15">
        <v>1.3313200000000001</v>
      </c>
      <c r="C69" s="15">
        <v>1.3433900000000001</v>
      </c>
      <c r="D69" s="15">
        <v>1.3311999999999999</v>
      </c>
      <c r="E69" s="15">
        <v>1.34104</v>
      </c>
      <c r="F69" s="15">
        <v>1.3412000000000002</v>
      </c>
      <c r="G69" s="15">
        <v>1.3433000000000002</v>
      </c>
      <c r="H69" s="15">
        <v>1.3354000000000001</v>
      </c>
      <c r="I69" s="5">
        <v>11</v>
      </c>
      <c r="J69" s="5">
        <v>101</v>
      </c>
      <c r="K69" s="5">
        <v>478</v>
      </c>
      <c r="L69" s="5">
        <v>594</v>
      </c>
      <c r="M69" s="14">
        <v>12.233333333333402</v>
      </c>
      <c r="N69" s="14">
        <v>121.90000000000146</v>
      </c>
      <c r="O69" s="5">
        <v>79.000000000000185</v>
      </c>
      <c r="P69" s="5">
        <v>70548</v>
      </c>
      <c r="Q69" s="14">
        <v>1469.75</v>
      </c>
      <c r="R69" s="14">
        <v>4.8728465955700813</v>
      </c>
      <c r="S69" s="5">
        <v>17</v>
      </c>
      <c r="T69" s="5" t="s">
        <v>28</v>
      </c>
      <c r="U69" s="14">
        <v>0.44076683504964209</v>
      </c>
      <c r="V69" s="5">
        <v>172</v>
      </c>
      <c r="W69" s="5">
        <v>100</v>
      </c>
      <c r="X69" s="5">
        <v>222</v>
      </c>
      <c r="Y69" s="5">
        <v>99</v>
      </c>
      <c r="Z69" s="5" t="s">
        <v>31</v>
      </c>
      <c r="AB69" s="6" cm="1">
        <f t="array" ref="AB69">SUM(IF(B69:I69&gt;B70:I70,1,-1))</f>
        <v>4</v>
      </c>
      <c r="AC69" s="6" cm="1">
        <f t="array" ref="AC69">SUM(IF(J69:S69&gt;J70:S70,1,-1))</f>
        <v>4</v>
      </c>
      <c r="AD69" s="6">
        <f t="shared" si="16"/>
        <v>8</v>
      </c>
      <c r="AE69" s="6">
        <f t="shared" ref="AE69:AG69" si="91">SUM(AB69:AB71)</f>
        <v>10</v>
      </c>
      <c r="AF69" s="6">
        <f t="shared" si="91"/>
        <v>6</v>
      </c>
      <c r="AG69" s="6">
        <f t="shared" si="91"/>
        <v>16</v>
      </c>
      <c r="AI69" s="8" t="str">
        <f t="shared" si="78"/>
        <v>OL Higher</v>
      </c>
      <c r="AJ69" s="7" t="str">
        <f t="shared" si="79"/>
        <v>Up</v>
      </c>
      <c r="AK69" s="7" t="str">
        <f t="shared" si="80"/>
        <v>POC Up</v>
      </c>
      <c r="AL69" s="9" t="str">
        <f t="shared" si="81"/>
        <v>Ab. Val</v>
      </c>
      <c r="AM69" s="9" t="str">
        <f t="shared" si="82"/>
        <v>Upper Break</v>
      </c>
      <c r="AN69" s="9" t="str">
        <f t="shared" si="83"/>
        <v>In Val</v>
      </c>
      <c r="AO69" s="9" t="str">
        <f t="shared" si="84"/>
        <v>No Gap</v>
      </c>
      <c r="AP69" s="9" t="str">
        <f t="shared" si="85"/>
        <v>Bottom-Weighted</v>
      </c>
      <c r="AQ69" s="9" t="str">
        <f t="shared" si="86"/>
        <v>Skewed Mid-Low</v>
      </c>
      <c r="AR69" s="9" t="str">
        <f t="shared" si="87"/>
        <v>Closed Lower Quadrant</v>
      </c>
      <c r="AS69" s="5">
        <f t="shared" si="88"/>
        <v>-3</v>
      </c>
    </row>
    <row r="70" spans="1:45" ht="15.5" x14ac:dyDescent="0.35">
      <c r="A70" s="13">
        <v>45560</v>
      </c>
      <c r="B70" s="15">
        <v>1.3426</v>
      </c>
      <c r="C70" s="15">
        <v>1.3429500000000001</v>
      </c>
      <c r="D70" s="15">
        <v>1.3311999999999999</v>
      </c>
      <c r="E70" s="15">
        <v>1.33134</v>
      </c>
      <c r="F70" s="15">
        <v>1.3319000000000001</v>
      </c>
      <c r="G70" s="15">
        <v>1.3397000000000001</v>
      </c>
      <c r="H70" s="15">
        <v>1.3313000000000001</v>
      </c>
      <c r="I70" s="5">
        <v>-34</v>
      </c>
      <c r="J70" s="5">
        <v>508</v>
      </c>
      <c r="K70" s="5">
        <v>35</v>
      </c>
      <c r="L70" s="5">
        <v>554</v>
      </c>
      <c r="M70" s="14">
        <v>11.502083333333468</v>
      </c>
      <c r="N70" s="14">
        <v>117.50000000000149</v>
      </c>
      <c r="O70" s="5">
        <v>83.999999999999631</v>
      </c>
      <c r="P70" s="5">
        <v>66532</v>
      </c>
      <c r="Q70" s="14">
        <v>1386.0833333333333</v>
      </c>
      <c r="R70" s="14">
        <v>4.7148936170212163</v>
      </c>
      <c r="S70" s="5">
        <v>19</v>
      </c>
      <c r="T70" s="5" t="s">
        <v>28</v>
      </c>
      <c r="U70" s="14">
        <v>0.30842839477267731</v>
      </c>
      <c r="V70" s="5">
        <v>145</v>
      </c>
      <c r="W70" s="5">
        <v>202</v>
      </c>
      <c r="X70" s="5">
        <v>56</v>
      </c>
      <c r="Y70" s="5">
        <v>144</v>
      </c>
      <c r="Z70" s="5" t="s">
        <v>27</v>
      </c>
      <c r="AB70" s="6" cm="1">
        <f t="array" ref="AB70">SUM(IF(B70:I70&gt;B71:I71,1,-1))</f>
        <v>-2</v>
      </c>
      <c r="AC70" s="6" cm="1">
        <f t="array" ref="AC70">SUM(IF(J70:S70&gt;J71:S71,1,-1))</f>
        <v>4</v>
      </c>
      <c r="AD70" s="6">
        <f t="shared" ref="AD70:AD133" si="92">SUM(AB70:AC70)</f>
        <v>2</v>
      </c>
      <c r="AE70" s="6">
        <f t="shared" ref="AE70:AG70" si="93">SUM(AB70:AB72)</f>
        <v>12</v>
      </c>
      <c r="AF70" s="6">
        <f t="shared" si="93"/>
        <v>0</v>
      </c>
      <c r="AG70" s="6">
        <f t="shared" si="93"/>
        <v>12</v>
      </c>
      <c r="AI70" s="8" t="str">
        <f t="shared" si="78"/>
        <v>Outside</v>
      </c>
      <c r="AJ70" s="7" t="str">
        <f t="shared" si="79"/>
        <v>Down</v>
      </c>
      <c r="AK70" s="7" t="str">
        <f t="shared" si="80"/>
        <v>POC Down</v>
      </c>
      <c r="AL70" s="9" t="str">
        <f t="shared" si="81"/>
        <v>Bel. Val</v>
      </c>
      <c r="AM70" s="9" t="str">
        <f t="shared" si="82"/>
        <v>Both Sides Expand</v>
      </c>
      <c r="AN70" s="9" t="str">
        <f t="shared" si="83"/>
        <v>In Val</v>
      </c>
      <c r="AO70" s="9" t="str">
        <f t="shared" si="84"/>
        <v>Gap Up - Failed</v>
      </c>
      <c r="AP70" s="9" t="str">
        <f t="shared" si="85"/>
        <v>Top-Weighted</v>
      </c>
      <c r="AQ70" s="9" t="str">
        <f t="shared" si="86"/>
        <v>Skewed Mid-High</v>
      </c>
      <c r="AR70" s="9" t="str">
        <f t="shared" si="87"/>
        <v>Closed Higher Quadrant</v>
      </c>
      <c r="AS70" s="5">
        <f t="shared" si="88"/>
        <v>3</v>
      </c>
    </row>
    <row r="71" spans="1:45" ht="15.5" x14ac:dyDescent="0.35">
      <c r="A71" s="13">
        <v>45559</v>
      </c>
      <c r="B71" s="15">
        <v>1.3348199999999999</v>
      </c>
      <c r="C71" s="15">
        <v>1.3427500000000001</v>
      </c>
      <c r="D71" s="15">
        <v>1.3331500000000001</v>
      </c>
      <c r="E71" s="15">
        <v>1.3426499999999999</v>
      </c>
      <c r="F71" s="15">
        <v>1.3353000000000002</v>
      </c>
      <c r="G71" s="15">
        <v>1.3389000000000002</v>
      </c>
      <c r="H71" s="15">
        <v>1.3342000000000003</v>
      </c>
      <c r="I71" s="5">
        <v>27</v>
      </c>
      <c r="J71" s="5">
        <v>391</v>
      </c>
      <c r="K71" s="5">
        <v>120</v>
      </c>
      <c r="L71" s="5">
        <v>523</v>
      </c>
      <c r="M71" s="14">
        <v>10.893750000000081</v>
      </c>
      <c r="N71" s="14">
        <v>96.000000000000526</v>
      </c>
      <c r="O71" s="5">
        <v>46.999999999999261</v>
      </c>
      <c r="P71" s="5">
        <v>60888</v>
      </c>
      <c r="Q71" s="14">
        <v>1268.5</v>
      </c>
      <c r="R71" s="14">
        <v>5.4479166666666368</v>
      </c>
      <c r="S71" s="5">
        <v>20</v>
      </c>
      <c r="T71" s="5" t="s">
        <v>28</v>
      </c>
      <c r="U71" s="14">
        <v>0.40683504977108975</v>
      </c>
      <c r="V71" s="5">
        <v>59</v>
      </c>
      <c r="W71" s="5">
        <v>155</v>
      </c>
      <c r="X71" s="5">
        <v>157</v>
      </c>
      <c r="Y71" s="5">
        <v>151</v>
      </c>
      <c r="Z71" s="5" t="s">
        <v>31</v>
      </c>
      <c r="AB71" s="6" cm="1">
        <f t="array" ref="AB71">SUM(IF(B71:I71&gt;B72:I72,1,-1))</f>
        <v>8</v>
      </c>
      <c r="AC71" s="6" cm="1">
        <f t="array" ref="AC71">SUM(IF(J71:S71&gt;J72:S72,1,-1))</f>
        <v>-2</v>
      </c>
      <c r="AD71" s="6">
        <f t="shared" si="92"/>
        <v>6</v>
      </c>
      <c r="AE71" s="6">
        <f t="shared" ref="AE71:AG71" si="94">SUM(AB71:AB73)</f>
        <v>20</v>
      </c>
      <c r="AF71" s="6">
        <f t="shared" si="94"/>
        <v>-10</v>
      </c>
      <c r="AG71" s="6">
        <f t="shared" si="94"/>
        <v>10</v>
      </c>
      <c r="AI71" s="8" t="str">
        <f t="shared" si="78"/>
        <v>OL Higher</v>
      </c>
      <c r="AJ71" s="7" t="str">
        <f t="shared" si="79"/>
        <v>Neutral</v>
      </c>
      <c r="AK71" s="7" t="str">
        <f t="shared" si="80"/>
        <v>POC Up</v>
      </c>
      <c r="AL71" s="9" t="str">
        <f t="shared" si="81"/>
        <v>In. Val</v>
      </c>
      <c r="AM71" s="9" t="str">
        <f t="shared" si="82"/>
        <v>Upper Break</v>
      </c>
      <c r="AN71" s="9" t="str">
        <f t="shared" si="83"/>
        <v>Ab. Val</v>
      </c>
      <c r="AO71" s="9" t="str">
        <f t="shared" si="84"/>
        <v>No Gap</v>
      </c>
      <c r="AP71" s="9" t="str">
        <f t="shared" si="85"/>
        <v>Top-Weighted</v>
      </c>
      <c r="AQ71" s="9" t="str">
        <f t="shared" si="86"/>
        <v>Skewed Mid-Low</v>
      </c>
      <c r="AR71" s="9" t="str">
        <f t="shared" si="87"/>
        <v>Same</v>
      </c>
      <c r="AS71" s="5">
        <f t="shared" si="88"/>
        <v>0</v>
      </c>
    </row>
    <row r="72" spans="1:45" ht="15.5" x14ac:dyDescent="0.35">
      <c r="A72" s="13">
        <v>45558</v>
      </c>
      <c r="B72" s="15">
        <v>1.33117</v>
      </c>
      <c r="C72" s="15">
        <v>1.3359000000000001</v>
      </c>
      <c r="D72" s="15">
        <v>1.32481</v>
      </c>
      <c r="E72" s="15">
        <v>1.3348199999999999</v>
      </c>
      <c r="F72" s="15">
        <v>1.3345</v>
      </c>
      <c r="G72" s="15">
        <v>1.3359000000000001</v>
      </c>
      <c r="H72" s="15">
        <v>1.3304</v>
      </c>
      <c r="I72" s="5">
        <v>13</v>
      </c>
      <c r="J72" s="5">
        <v>83</v>
      </c>
      <c r="K72" s="5">
        <v>433</v>
      </c>
      <c r="L72" s="5">
        <v>532</v>
      </c>
      <c r="M72" s="14">
        <v>11.031250000000011</v>
      </c>
      <c r="N72" s="14">
        <v>110.90000000000045</v>
      </c>
      <c r="O72" s="5">
        <v>55.000000000000604</v>
      </c>
      <c r="P72" s="5">
        <v>58515</v>
      </c>
      <c r="Q72" s="14">
        <v>1219.0625</v>
      </c>
      <c r="R72" s="14">
        <v>4.7971145175833891</v>
      </c>
      <c r="S72" s="5">
        <v>20</v>
      </c>
      <c r="T72" s="5" t="s">
        <v>28</v>
      </c>
      <c r="U72" s="14">
        <v>0.38740420496327743</v>
      </c>
      <c r="V72" s="5">
        <v>173</v>
      </c>
      <c r="W72" s="5">
        <v>199</v>
      </c>
      <c r="X72" s="5">
        <v>83</v>
      </c>
      <c r="Y72" s="5">
        <v>71</v>
      </c>
      <c r="Z72" s="5" t="s">
        <v>31</v>
      </c>
      <c r="AB72" s="6" cm="1">
        <f t="array" ref="AB72">SUM(IF(B72:I72&gt;B73:I73,1,-1))</f>
        <v>6</v>
      </c>
      <c r="AC72" s="6" cm="1">
        <f t="array" ref="AC72">SUM(IF(J72:S72&gt;J73:S73,1,-1))</f>
        <v>-2</v>
      </c>
      <c r="AD72" s="6">
        <f t="shared" si="92"/>
        <v>4</v>
      </c>
      <c r="AE72" s="6">
        <f t="shared" ref="AE72:AG72" si="95">SUM(AB72:AB74)</f>
        <v>18</v>
      </c>
      <c r="AF72" s="6">
        <f t="shared" si="95"/>
        <v>-8</v>
      </c>
      <c r="AG72" s="6">
        <f t="shared" si="95"/>
        <v>10</v>
      </c>
      <c r="AI72" s="8" t="str">
        <f t="shared" si="78"/>
        <v>OL Higher</v>
      </c>
      <c r="AJ72" s="7" t="str">
        <f t="shared" si="79"/>
        <v>Up</v>
      </c>
      <c r="AK72" s="7" t="str">
        <f t="shared" si="80"/>
        <v>POC Up</v>
      </c>
      <c r="AL72" s="9" t="str">
        <f t="shared" si="81"/>
        <v>Ab. Val</v>
      </c>
      <c r="AM72" s="9" t="str">
        <f t="shared" si="82"/>
        <v>Both Sides Expand</v>
      </c>
      <c r="AN72" s="9" t="str">
        <f t="shared" si="83"/>
        <v>In Val</v>
      </c>
      <c r="AO72" s="9" t="str">
        <f t="shared" si="84"/>
        <v>No Gap</v>
      </c>
      <c r="AP72" s="9" t="str">
        <f t="shared" si="85"/>
        <v>Bottom-Weighted</v>
      </c>
      <c r="AQ72" s="9" t="str">
        <f t="shared" si="86"/>
        <v>Skewed Mid-High</v>
      </c>
      <c r="AR72" s="9" t="str">
        <f t="shared" si="87"/>
        <v>Closed Lower Quadrant</v>
      </c>
      <c r="AS72" s="5">
        <f t="shared" si="88"/>
        <v>-1</v>
      </c>
    </row>
    <row r="73" spans="1:45" ht="15.5" x14ac:dyDescent="0.35">
      <c r="A73" s="13">
        <v>45555</v>
      </c>
      <c r="B73" s="15">
        <v>1.32805</v>
      </c>
      <c r="C73" s="15">
        <v>1.3339799999999999</v>
      </c>
      <c r="D73" s="15">
        <v>1.32677</v>
      </c>
      <c r="E73" s="15">
        <v>1.33118</v>
      </c>
      <c r="F73" s="15">
        <v>1.3314999999999999</v>
      </c>
      <c r="G73" s="15">
        <v>1.3323</v>
      </c>
      <c r="H73" s="15">
        <v>1.3288</v>
      </c>
      <c r="I73" s="5">
        <v>8</v>
      </c>
      <c r="J73" s="5">
        <v>151</v>
      </c>
      <c r="K73" s="5">
        <v>427</v>
      </c>
      <c r="L73" s="5">
        <v>598</v>
      </c>
      <c r="M73" s="14">
        <v>12.352083333333162</v>
      </c>
      <c r="N73" s="14">
        <v>72.099999999999383</v>
      </c>
      <c r="O73" s="5">
        <v>35.000000000000583</v>
      </c>
      <c r="P73" s="5">
        <v>65468</v>
      </c>
      <c r="Q73" s="14">
        <v>1363.9166666666667</v>
      </c>
      <c r="R73" s="14">
        <v>8.2940360610264232</v>
      </c>
      <c r="S73" s="5">
        <v>8</v>
      </c>
      <c r="T73" s="5" t="s">
        <v>28</v>
      </c>
      <c r="U73" s="14">
        <v>0.43996519737769779</v>
      </c>
      <c r="V73" s="5">
        <v>63</v>
      </c>
      <c r="W73" s="5">
        <v>220</v>
      </c>
      <c r="X73" s="5">
        <v>202</v>
      </c>
      <c r="Y73" s="5">
        <v>113</v>
      </c>
      <c r="Z73" s="5" t="s">
        <v>32</v>
      </c>
      <c r="AB73" s="6" cm="1">
        <f t="array" ref="AB73">SUM(IF(B73:I73&gt;B74:I74,1,-1))</f>
        <v>6</v>
      </c>
      <c r="AC73" s="6" cm="1">
        <f t="array" ref="AC73">SUM(IF(J73:S73&gt;J74:S74,1,-1))</f>
        <v>-6</v>
      </c>
      <c r="AD73" s="6">
        <f t="shared" si="92"/>
        <v>0</v>
      </c>
      <c r="AE73" s="6">
        <f t="shared" ref="AE73:AG73" si="96">SUM(AB73:AB75)</f>
        <v>18</v>
      </c>
      <c r="AF73" s="6">
        <f t="shared" si="96"/>
        <v>2</v>
      </c>
      <c r="AG73" s="6">
        <f t="shared" si="96"/>
        <v>20</v>
      </c>
      <c r="AI73" s="8" t="str">
        <f t="shared" si="78"/>
        <v>OL Higher</v>
      </c>
      <c r="AJ73" s="7" t="str">
        <f t="shared" si="79"/>
        <v>Up</v>
      </c>
      <c r="AK73" s="7" t="str">
        <f t="shared" si="80"/>
        <v>POC Up</v>
      </c>
      <c r="AL73" s="9" t="str">
        <f t="shared" si="81"/>
        <v>Ab. Val</v>
      </c>
      <c r="AM73" s="9" t="str">
        <f t="shared" si="82"/>
        <v>Upper Break</v>
      </c>
      <c r="AN73" s="9" t="str">
        <f t="shared" si="83"/>
        <v>In Val</v>
      </c>
      <c r="AO73" s="9" t="str">
        <f t="shared" si="84"/>
        <v>No Gap</v>
      </c>
      <c r="AP73" s="9" t="str">
        <f t="shared" si="85"/>
        <v>Bottom-Weighted</v>
      </c>
      <c r="AQ73" s="9" t="str">
        <f t="shared" si="86"/>
        <v>Skewed Mid-High</v>
      </c>
      <c r="AR73" s="9" t="str">
        <f t="shared" si="87"/>
        <v>Closed Higher Quadrant</v>
      </c>
      <c r="AS73" s="5">
        <f t="shared" si="88"/>
        <v>1</v>
      </c>
    </row>
    <row r="74" spans="1:45" ht="15.5" x14ac:dyDescent="0.35">
      <c r="A74" s="13">
        <v>45554</v>
      </c>
      <c r="B74" s="15">
        <v>1.32029</v>
      </c>
      <c r="C74" s="15">
        <v>1.33141</v>
      </c>
      <c r="D74" s="15">
        <v>1.31528</v>
      </c>
      <c r="E74" s="15">
        <v>1.32806</v>
      </c>
      <c r="F74" s="15">
        <v>1.3281000000000001</v>
      </c>
      <c r="G74" s="15">
        <v>1.3290000000000002</v>
      </c>
      <c r="H74" s="15">
        <v>1.3224000000000002</v>
      </c>
      <c r="I74" s="5">
        <v>21</v>
      </c>
      <c r="J74" s="5">
        <v>118</v>
      </c>
      <c r="K74" s="5">
        <v>584</v>
      </c>
      <c r="L74" s="5">
        <v>723</v>
      </c>
      <c r="M74" s="14">
        <v>15.008333333333169</v>
      </c>
      <c r="N74" s="14">
        <v>161.29999999999978</v>
      </c>
      <c r="O74" s="5">
        <v>65.999999999999389</v>
      </c>
      <c r="P74" s="5">
        <v>76211</v>
      </c>
      <c r="Q74" s="14">
        <v>1587.7291666666667</v>
      </c>
      <c r="R74" s="14">
        <v>4.4823310601363975</v>
      </c>
      <c r="S74" s="5">
        <v>11</v>
      </c>
      <c r="T74" s="5" t="s">
        <v>28</v>
      </c>
      <c r="U74" s="14">
        <v>0.35978598433094572</v>
      </c>
      <c r="V74" s="5">
        <v>238</v>
      </c>
      <c r="W74" s="5">
        <v>267</v>
      </c>
      <c r="X74" s="5">
        <v>123</v>
      </c>
      <c r="Y74" s="5">
        <v>95</v>
      </c>
      <c r="Z74" s="5" t="s">
        <v>31</v>
      </c>
      <c r="AB74" s="6" cm="1">
        <f t="array" ref="AB74">SUM(IF(B74:I74&gt;B75:I75,1,-1))</f>
        <v>6</v>
      </c>
      <c r="AC74" s="6" cm="1">
        <f t="array" ref="AC74">SUM(IF(J74:S74&gt;J75:S75,1,-1))</f>
        <v>0</v>
      </c>
      <c r="AD74" s="6">
        <f t="shared" si="92"/>
        <v>6</v>
      </c>
      <c r="AE74" s="6">
        <f t="shared" ref="AE74:AG74" si="97">SUM(AB74:AB76)</f>
        <v>14</v>
      </c>
      <c r="AF74" s="6">
        <f t="shared" si="97"/>
        <v>16</v>
      </c>
      <c r="AG74" s="6">
        <f t="shared" si="97"/>
        <v>30</v>
      </c>
      <c r="AI74" s="8" t="str">
        <f t="shared" si="78"/>
        <v>OL Higher</v>
      </c>
      <c r="AJ74" s="7" t="str">
        <f t="shared" si="79"/>
        <v>Up</v>
      </c>
      <c r="AK74" s="7" t="str">
        <f t="shared" si="80"/>
        <v>POC Up</v>
      </c>
      <c r="AL74" s="9" t="str">
        <f t="shared" si="81"/>
        <v>Ab. Val</v>
      </c>
      <c r="AM74" s="9" t="str">
        <f t="shared" si="82"/>
        <v>Both Sides Expand</v>
      </c>
      <c r="AN74" s="9" t="str">
        <f t="shared" si="83"/>
        <v>In Val</v>
      </c>
      <c r="AO74" s="9" t="str">
        <f t="shared" si="84"/>
        <v>No Gap</v>
      </c>
      <c r="AP74" s="9" t="str">
        <f t="shared" si="85"/>
        <v>Bottom-Weighted</v>
      </c>
      <c r="AQ74" s="9" t="str">
        <f t="shared" si="86"/>
        <v>Skewed Mid-High</v>
      </c>
      <c r="AR74" s="9" t="str">
        <f t="shared" si="87"/>
        <v>Closed Lower Quadrant</v>
      </c>
      <c r="AS74" s="5">
        <f t="shared" si="88"/>
        <v>-2</v>
      </c>
    </row>
    <row r="75" spans="1:45" ht="15.5" x14ac:dyDescent="0.35">
      <c r="A75" s="13">
        <v>45553</v>
      </c>
      <c r="B75" s="15">
        <v>1.3166599999999999</v>
      </c>
      <c r="C75" s="15">
        <v>1.3297300000000001</v>
      </c>
      <c r="D75" s="15">
        <v>1.31559</v>
      </c>
      <c r="E75" s="15">
        <v>1.3202700000000001</v>
      </c>
      <c r="F75" s="15">
        <v>1.3209000000000002</v>
      </c>
      <c r="G75" s="15">
        <v>1.3253000000000001</v>
      </c>
      <c r="H75" s="15">
        <v>1.3191000000000002</v>
      </c>
      <c r="I75" s="5">
        <v>10</v>
      </c>
      <c r="J75" s="5">
        <v>388</v>
      </c>
      <c r="K75" s="5">
        <v>300</v>
      </c>
      <c r="L75" s="5">
        <v>707</v>
      </c>
      <c r="M75" s="14">
        <v>14.685416666666608</v>
      </c>
      <c r="N75" s="14">
        <v>141.4000000000004</v>
      </c>
      <c r="O75" s="5">
        <v>61.999999999999829</v>
      </c>
      <c r="P75" s="5">
        <v>88561</v>
      </c>
      <c r="Q75" s="14">
        <v>1845.0208333333333</v>
      </c>
      <c r="R75" s="14">
        <v>4.9999999999999858</v>
      </c>
      <c r="S75" s="5">
        <v>17</v>
      </c>
      <c r="T75" s="5" t="s">
        <v>26</v>
      </c>
      <c r="U75" s="14">
        <v>0.63594130649615099</v>
      </c>
      <c r="V75" s="5">
        <v>61</v>
      </c>
      <c r="W75" s="5">
        <v>134</v>
      </c>
      <c r="X75" s="5">
        <v>369</v>
      </c>
      <c r="Y75" s="5">
        <v>136</v>
      </c>
      <c r="Z75" s="5" t="s">
        <v>29</v>
      </c>
      <c r="AB75" s="6" cm="1">
        <f t="array" ref="AB75">SUM(IF(B75:I75&gt;B76:I76,1,-1))</f>
        <v>6</v>
      </c>
      <c r="AC75" s="6" cm="1">
        <f t="array" ref="AC75">SUM(IF(J75:S75&gt;J76:S76,1,-1))</f>
        <v>8</v>
      </c>
      <c r="AD75" s="6">
        <f t="shared" si="92"/>
        <v>14</v>
      </c>
      <c r="AE75" s="6">
        <f t="shared" ref="AE75:AG75" si="98">SUM(AB75:AB77)</f>
        <v>16</v>
      </c>
      <c r="AF75" s="6">
        <f t="shared" si="98"/>
        <v>14</v>
      </c>
      <c r="AG75" s="6">
        <f t="shared" si="98"/>
        <v>30</v>
      </c>
      <c r="AI75" s="8" t="str">
        <f t="shared" si="78"/>
        <v>OL Higher</v>
      </c>
      <c r="AJ75" s="7" t="str">
        <f t="shared" si="79"/>
        <v>Up</v>
      </c>
      <c r="AK75" s="7" t="str">
        <f t="shared" si="80"/>
        <v>POC Up</v>
      </c>
      <c r="AL75" s="9" t="str">
        <f t="shared" si="81"/>
        <v>In. Val</v>
      </c>
      <c r="AM75" s="9" t="str">
        <f t="shared" si="82"/>
        <v>Upper Break</v>
      </c>
      <c r="AN75" s="9" t="str">
        <f t="shared" si="83"/>
        <v>In Val</v>
      </c>
      <c r="AO75" s="9" t="str">
        <f t="shared" si="84"/>
        <v>Gap Down - Failed</v>
      </c>
      <c r="AP75" s="9" t="str">
        <f t="shared" si="85"/>
        <v>Top-Weighted</v>
      </c>
      <c r="AQ75" s="9" t="str">
        <f t="shared" si="86"/>
        <v>Skewed Mid-Low</v>
      </c>
      <c r="AR75" s="9" t="str">
        <f t="shared" si="87"/>
        <v>Closed Higher Quadrant</v>
      </c>
      <c r="AS75" s="5">
        <f t="shared" si="88"/>
        <v>3</v>
      </c>
    </row>
    <row r="76" spans="1:45" ht="15.5" x14ac:dyDescent="0.35">
      <c r="A76" s="13">
        <v>45552</v>
      </c>
      <c r="B76" s="15">
        <v>1.3209599999999999</v>
      </c>
      <c r="C76" s="15">
        <v>1.32294</v>
      </c>
      <c r="D76" s="15">
        <v>1.31454</v>
      </c>
      <c r="E76" s="15">
        <v>1.3166899999999999</v>
      </c>
      <c r="F76" s="15">
        <v>1.3205</v>
      </c>
      <c r="G76" s="15">
        <v>1.3229</v>
      </c>
      <c r="H76" s="15">
        <v>1.3171999999999999</v>
      </c>
      <c r="I76" s="5">
        <v>-7</v>
      </c>
      <c r="J76" s="5">
        <v>189</v>
      </c>
      <c r="K76" s="5">
        <v>269</v>
      </c>
      <c r="L76" s="5">
        <v>473</v>
      </c>
      <c r="M76" s="14">
        <v>9.6895833333334362</v>
      </c>
      <c r="N76" s="14">
        <v>83.999999999999631</v>
      </c>
      <c r="O76" s="5">
        <v>57.000000000000384</v>
      </c>
      <c r="P76" s="5">
        <v>51571</v>
      </c>
      <c r="Q76" s="14">
        <v>1074.3958333333333</v>
      </c>
      <c r="R76" s="14">
        <v>5.6309523809524054</v>
      </c>
      <c r="S76" s="5">
        <v>16</v>
      </c>
      <c r="T76" s="5" t="s">
        <v>26</v>
      </c>
      <c r="U76" s="14">
        <v>0.60613723921841378</v>
      </c>
      <c r="V76" s="5">
        <v>149</v>
      </c>
      <c r="W76" s="5">
        <v>151</v>
      </c>
      <c r="X76" s="5">
        <v>44</v>
      </c>
      <c r="Y76" s="5">
        <v>129</v>
      </c>
      <c r="Z76" s="5" t="s">
        <v>34</v>
      </c>
      <c r="AB76" s="6" cm="1">
        <f t="array" ref="AB76">SUM(IF(B76:I76&gt;B77:I77,1,-1))</f>
        <v>2</v>
      </c>
      <c r="AC76" s="6" cm="1">
        <f t="array" ref="AC76">SUM(IF(J76:S76&gt;J77:S77,1,-1))</f>
        <v>8</v>
      </c>
      <c r="AD76" s="6">
        <f t="shared" si="92"/>
        <v>10</v>
      </c>
      <c r="AE76" s="6">
        <f t="shared" ref="AE76:AG76" si="99">SUM(AB76:AB78)</f>
        <v>16</v>
      </c>
      <c r="AF76" s="6">
        <f t="shared" si="99"/>
        <v>4</v>
      </c>
      <c r="AG76" s="6">
        <f t="shared" si="99"/>
        <v>20</v>
      </c>
      <c r="AI76" s="8" t="str">
        <f t="shared" si="78"/>
        <v>Outside</v>
      </c>
      <c r="AJ76" s="7" t="str">
        <f t="shared" si="79"/>
        <v>Neutral</v>
      </c>
      <c r="AK76" s="7" t="str">
        <f t="shared" si="80"/>
        <v>POC Up</v>
      </c>
      <c r="AL76" s="9" t="str">
        <f t="shared" si="81"/>
        <v>In. Val</v>
      </c>
      <c r="AM76" s="9" t="str">
        <f t="shared" si="82"/>
        <v>Upper Break</v>
      </c>
      <c r="AN76" s="9" t="str">
        <f t="shared" si="83"/>
        <v>Bl. Val</v>
      </c>
      <c r="AO76" s="9" t="str">
        <f t="shared" si="84"/>
        <v>No Gap</v>
      </c>
      <c r="AP76" s="9" t="str">
        <f t="shared" si="85"/>
        <v>Bottom-Weighted</v>
      </c>
      <c r="AQ76" s="9" t="str">
        <f t="shared" si="86"/>
        <v>Skewed Mid-High</v>
      </c>
      <c r="AR76" s="9" t="str">
        <f t="shared" si="87"/>
        <v>Closed Lower Quadrant</v>
      </c>
      <c r="AS76" s="5">
        <f t="shared" si="88"/>
        <v>-1</v>
      </c>
    </row>
    <row r="77" spans="1:45" ht="15.5" x14ac:dyDescent="0.35">
      <c r="A77" s="13">
        <v>45551</v>
      </c>
      <c r="B77" s="15">
        <v>1.31345</v>
      </c>
      <c r="C77" s="15">
        <v>1.3218000000000001</v>
      </c>
      <c r="D77" s="15">
        <v>1.31345</v>
      </c>
      <c r="E77" s="15">
        <v>1.3209500000000001</v>
      </c>
      <c r="F77" s="15">
        <v>1.3199000000000001</v>
      </c>
      <c r="G77" s="15">
        <v>1.3217000000000001</v>
      </c>
      <c r="H77" s="15">
        <v>1.3177000000000001</v>
      </c>
      <c r="I77" s="5">
        <v>29</v>
      </c>
      <c r="J77" s="5">
        <v>163</v>
      </c>
      <c r="K77" s="5">
        <v>248</v>
      </c>
      <c r="L77" s="5">
        <v>426</v>
      </c>
      <c r="M77" s="14">
        <v>8.7729166666668252</v>
      </c>
      <c r="N77" s="14">
        <v>83.500000000000796</v>
      </c>
      <c r="O77" s="5">
        <v>40.000000000000036</v>
      </c>
      <c r="P77" s="5">
        <v>43024</v>
      </c>
      <c r="Q77" s="14">
        <v>896.33333333333337</v>
      </c>
      <c r="R77" s="14">
        <v>5.1017964071855797</v>
      </c>
      <c r="S77" s="5">
        <v>19</v>
      </c>
      <c r="T77" s="5" t="s">
        <v>26</v>
      </c>
      <c r="U77" s="14">
        <v>0.58759187151765047</v>
      </c>
      <c r="V77" s="5">
        <v>192</v>
      </c>
      <c r="W77" s="5">
        <v>107</v>
      </c>
      <c r="X77" s="5">
        <v>66</v>
      </c>
      <c r="Y77" s="5">
        <v>61</v>
      </c>
      <c r="Z77" s="5" t="s">
        <v>31</v>
      </c>
      <c r="AB77" s="6" cm="1">
        <f t="array" ref="AB77">SUM(IF(B77:I77&gt;B78:I78,1,-1))</f>
        <v>8</v>
      </c>
      <c r="AC77" s="6" cm="1">
        <f t="array" ref="AC77">SUM(IF(J77:S77&gt;J78:S78,1,-1))</f>
        <v>-2</v>
      </c>
      <c r="AD77" s="6">
        <f t="shared" si="92"/>
        <v>6</v>
      </c>
      <c r="AE77" s="6">
        <f t="shared" ref="AE77:AG77" si="100">SUM(AB77:AB79)</f>
        <v>14</v>
      </c>
      <c r="AF77" s="6">
        <f t="shared" si="100"/>
        <v>-10</v>
      </c>
      <c r="AG77" s="6">
        <f t="shared" si="100"/>
        <v>4</v>
      </c>
      <c r="AI77" s="8" t="str">
        <f t="shared" si="78"/>
        <v>Higher</v>
      </c>
      <c r="AJ77" s="7" t="str">
        <f t="shared" si="79"/>
        <v>Up</v>
      </c>
      <c r="AK77" s="7" t="str">
        <f t="shared" si="80"/>
        <v>POC Up</v>
      </c>
      <c r="AL77" s="9" t="str">
        <f t="shared" si="81"/>
        <v>Ab. Val</v>
      </c>
      <c r="AM77" s="9" t="str">
        <f t="shared" si="82"/>
        <v>Upper Break</v>
      </c>
      <c r="AN77" s="9" t="str">
        <f t="shared" si="83"/>
        <v>In Val</v>
      </c>
      <c r="AO77" s="9" t="str">
        <f t="shared" si="84"/>
        <v>No Gap</v>
      </c>
      <c r="AP77" s="9" t="str">
        <f t="shared" si="85"/>
        <v>Bottom-Weighted</v>
      </c>
      <c r="AQ77" s="9" t="str">
        <f t="shared" si="86"/>
        <v>Skewed High</v>
      </c>
      <c r="AR77" s="9" t="str">
        <f t="shared" si="87"/>
        <v>Closed Higher Quadrant</v>
      </c>
      <c r="AS77" s="5">
        <f t="shared" si="88"/>
        <v>1</v>
      </c>
    </row>
    <row r="78" spans="1:45" ht="15.5" x14ac:dyDescent="0.35">
      <c r="A78" s="13">
        <v>45548</v>
      </c>
      <c r="B78" s="15">
        <v>1.3131900000000001</v>
      </c>
      <c r="C78" s="15">
        <v>1.31576</v>
      </c>
      <c r="D78" s="15">
        <v>1.3110599999999999</v>
      </c>
      <c r="E78" s="15">
        <v>1.31345</v>
      </c>
      <c r="F78" s="15">
        <v>1.3142000000000003</v>
      </c>
      <c r="G78" s="15">
        <v>1.3149000000000002</v>
      </c>
      <c r="H78" s="15">
        <v>1.3128000000000002</v>
      </c>
      <c r="I78" s="5">
        <v>-10</v>
      </c>
      <c r="J78" s="5">
        <v>148</v>
      </c>
      <c r="K78" s="5">
        <v>290</v>
      </c>
      <c r="L78" s="5">
        <v>458</v>
      </c>
      <c r="M78" s="14">
        <v>9.550000000000022</v>
      </c>
      <c r="N78" s="14">
        <v>47.000000000001485</v>
      </c>
      <c r="O78" s="5">
        <v>20.999999999999908</v>
      </c>
      <c r="P78" s="5">
        <v>51093</v>
      </c>
      <c r="Q78" s="14">
        <v>1064.4375</v>
      </c>
      <c r="R78" s="14">
        <v>9.7446808510635226</v>
      </c>
      <c r="S78" s="5">
        <v>14</v>
      </c>
      <c r="T78" s="5" t="s">
        <v>26</v>
      </c>
      <c r="U78" s="14">
        <v>0.56960110730496083</v>
      </c>
      <c r="V78" s="5">
        <v>90</v>
      </c>
      <c r="W78" s="5">
        <v>159</v>
      </c>
      <c r="X78" s="5">
        <v>138</v>
      </c>
      <c r="Y78" s="5">
        <v>40</v>
      </c>
      <c r="Z78" s="5" t="s">
        <v>34</v>
      </c>
      <c r="AB78" s="6" cm="1">
        <f t="array" ref="AB78">SUM(IF(B78:I78&gt;B79:I79,1,-1))</f>
        <v>6</v>
      </c>
      <c r="AC78" s="6" cm="1">
        <f t="array" ref="AC78">SUM(IF(J78:S78&gt;J79:S79,1,-1))</f>
        <v>-2</v>
      </c>
      <c r="AD78" s="6">
        <f t="shared" si="92"/>
        <v>4</v>
      </c>
      <c r="AE78" s="6">
        <f t="shared" ref="AE78:AG78" si="101">SUM(AB78:AB80)</f>
        <v>6</v>
      </c>
      <c r="AF78" s="6">
        <f t="shared" si="101"/>
        <v>-4</v>
      </c>
      <c r="AG78" s="6">
        <f t="shared" si="101"/>
        <v>2</v>
      </c>
      <c r="AI78" s="8" t="str">
        <f t="shared" si="78"/>
        <v>Higher</v>
      </c>
      <c r="AJ78" s="7" t="str">
        <f t="shared" si="79"/>
        <v>Up</v>
      </c>
      <c r="AK78" s="7" t="str">
        <f t="shared" si="80"/>
        <v>POC Up</v>
      </c>
      <c r="AL78" s="9" t="str">
        <f t="shared" si="81"/>
        <v>Ab. Val</v>
      </c>
      <c r="AM78" s="9" t="str">
        <f t="shared" si="82"/>
        <v>Upper Break</v>
      </c>
      <c r="AN78" s="9" t="str">
        <f t="shared" si="83"/>
        <v>In Val</v>
      </c>
      <c r="AO78" s="9" t="str">
        <f t="shared" si="84"/>
        <v>Gap Up - Follow Through</v>
      </c>
      <c r="AP78" s="9" t="str">
        <f t="shared" si="85"/>
        <v>Bottom-Weighted</v>
      </c>
      <c r="AQ78" s="9" t="str">
        <f t="shared" si="86"/>
        <v>Skewed Mid-High</v>
      </c>
      <c r="AR78" s="9" t="str">
        <f t="shared" si="87"/>
        <v>Closed Lower Quadrant</v>
      </c>
      <c r="AS78" s="5">
        <f t="shared" si="88"/>
        <v>-1</v>
      </c>
    </row>
    <row r="79" spans="1:45" ht="15.5" x14ac:dyDescent="0.35">
      <c r="A79" s="13">
        <v>45547</v>
      </c>
      <c r="B79" s="15">
        <v>1.3037399999999999</v>
      </c>
      <c r="C79" s="15">
        <v>1.31321</v>
      </c>
      <c r="D79" s="15">
        <v>1.30315</v>
      </c>
      <c r="E79" s="15">
        <v>1.3131900000000001</v>
      </c>
      <c r="F79" s="15">
        <v>1.3049000000000002</v>
      </c>
      <c r="G79" s="15">
        <v>1.3081</v>
      </c>
      <c r="H79" s="15">
        <v>1.3032000000000001</v>
      </c>
      <c r="I79" s="5">
        <v>44</v>
      </c>
      <c r="J79" s="5">
        <v>293</v>
      </c>
      <c r="K79" s="5">
        <v>136</v>
      </c>
      <c r="L79" s="5">
        <v>443</v>
      </c>
      <c r="M79" s="14">
        <v>9.1499999999998529</v>
      </c>
      <c r="N79" s="14">
        <v>100.59999999999958</v>
      </c>
      <c r="O79" s="5">
        <v>48.999999999999048</v>
      </c>
      <c r="P79" s="5">
        <v>51761</v>
      </c>
      <c r="Q79" s="14">
        <v>1078.3541666666667</v>
      </c>
      <c r="R79" s="14">
        <v>4.4035785288270564</v>
      </c>
      <c r="S79" s="5">
        <v>30</v>
      </c>
      <c r="T79" s="5" t="s">
        <v>28</v>
      </c>
      <c r="U79" s="14">
        <v>0.49036947287847715</v>
      </c>
      <c r="V79" s="5">
        <v>52</v>
      </c>
      <c r="W79" s="5">
        <v>76</v>
      </c>
      <c r="X79" s="5">
        <v>85</v>
      </c>
      <c r="Y79" s="5">
        <v>227</v>
      </c>
      <c r="Z79" s="5" t="s">
        <v>31</v>
      </c>
      <c r="AB79" s="6" cm="1">
        <f t="array" ref="AB79">SUM(IF(B79:I79&gt;B80:I80,1,-1))</f>
        <v>0</v>
      </c>
      <c r="AC79" s="6" cm="1">
        <f t="array" ref="AC79">SUM(IF(J79:S79&gt;J80:S80,1,-1))</f>
        <v>-6</v>
      </c>
      <c r="AD79" s="6">
        <f t="shared" si="92"/>
        <v>-6</v>
      </c>
      <c r="AE79" s="6">
        <f t="shared" ref="AE79:AG79" si="102">SUM(AB79:AB81)</f>
        <v>-4</v>
      </c>
      <c r="AF79" s="6">
        <f t="shared" si="102"/>
        <v>-6</v>
      </c>
      <c r="AG79" s="6">
        <f t="shared" si="102"/>
        <v>-10</v>
      </c>
      <c r="AI79" s="8" t="str">
        <f t="shared" si="78"/>
        <v>OL Lower</v>
      </c>
      <c r="AJ79" s="7" t="str">
        <f t="shared" si="79"/>
        <v>Up</v>
      </c>
      <c r="AK79" s="7" t="str">
        <f t="shared" si="80"/>
        <v>POC Down</v>
      </c>
      <c r="AL79" s="9" t="str">
        <f t="shared" si="81"/>
        <v>In. Val</v>
      </c>
      <c r="AM79" s="9" t="str">
        <f t="shared" si="82"/>
        <v>Upper Break</v>
      </c>
      <c r="AN79" s="9" t="str">
        <f t="shared" si="83"/>
        <v>Ab. Val</v>
      </c>
      <c r="AO79" s="9" t="str">
        <f t="shared" si="84"/>
        <v>Gap Down - Failed</v>
      </c>
      <c r="AP79" s="9" t="str">
        <f t="shared" si="85"/>
        <v>Top-Weighted</v>
      </c>
      <c r="AQ79" s="9" t="str">
        <f t="shared" si="86"/>
        <v>Skewed Low</v>
      </c>
      <c r="AR79" s="9" t="str">
        <f t="shared" si="87"/>
        <v>Closed Lower Quadrant</v>
      </c>
      <c r="AS79" s="5">
        <f t="shared" si="88"/>
        <v>-2</v>
      </c>
    </row>
    <row r="80" spans="1:45" ht="15.5" x14ac:dyDescent="0.35">
      <c r="A80" s="13">
        <v>45546</v>
      </c>
      <c r="B80" s="15">
        <v>1.3079000000000001</v>
      </c>
      <c r="C80" s="15">
        <v>1.3111299999999999</v>
      </c>
      <c r="D80" s="15">
        <v>1.3001499999999999</v>
      </c>
      <c r="E80" s="15">
        <v>1.3037399999999999</v>
      </c>
      <c r="F80" s="15">
        <v>1.3086</v>
      </c>
      <c r="G80" s="15">
        <v>1.3109</v>
      </c>
      <c r="H80" s="15">
        <v>1.3043</v>
      </c>
      <c r="I80" s="5">
        <v>2</v>
      </c>
      <c r="J80" s="5">
        <v>151</v>
      </c>
      <c r="K80" s="5">
        <v>341</v>
      </c>
      <c r="L80" s="5">
        <v>506</v>
      </c>
      <c r="M80" s="14">
        <v>10.454166666666552</v>
      </c>
      <c r="N80" s="14">
        <v>109.7999999999999</v>
      </c>
      <c r="O80" s="5">
        <v>65.999999999999389</v>
      </c>
      <c r="P80" s="5">
        <v>58990</v>
      </c>
      <c r="Q80" s="14">
        <v>1228.9583333333333</v>
      </c>
      <c r="R80" s="14">
        <v>4.608378870673957</v>
      </c>
      <c r="S80" s="5">
        <v>10</v>
      </c>
      <c r="T80" s="5" t="s">
        <v>26</v>
      </c>
      <c r="U80" s="14">
        <v>0.53329637651215622</v>
      </c>
      <c r="V80" s="5">
        <v>188</v>
      </c>
      <c r="W80" s="5">
        <v>113</v>
      </c>
      <c r="X80" s="5">
        <v>141</v>
      </c>
      <c r="Y80" s="5">
        <v>60</v>
      </c>
      <c r="Z80" s="5" t="s">
        <v>29</v>
      </c>
      <c r="AB80" s="6" cm="1">
        <f t="array" ref="AB80">SUM(IF(B80:I80&gt;B81:I81,1,-1))</f>
        <v>0</v>
      </c>
      <c r="AC80" s="6" cm="1">
        <f t="array" ref="AC80">SUM(IF(J80:S80&gt;J81:S81,1,-1))</f>
        <v>4</v>
      </c>
      <c r="AD80" s="6">
        <f t="shared" si="92"/>
        <v>4</v>
      </c>
      <c r="AE80" s="6">
        <f t="shared" ref="AE80:AG80" si="103">SUM(AB80:AB82)</f>
        <v>-12</v>
      </c>
      <c r="AF80" s="6">
        <f t="shared" si="103"/>
        <v>-6</v>
      </c>
      <c r="AG80" s="6">
        <f t="shared" si="103"/>
        <v>-18</v>
      </c>
      <c r="AI80" s="8" t="str">
        <f t="shared" si="78"/>
        <v>Outside</v>
      </c>
      <c r="AJ80" s="7" t="str">
        <f t="shared" si="79"/>
        <v>Neutral</v>
      </c>
      <c r="AK80" s="7" t="str">
        <f t="shared" si="80"/>
        <v>POC Up</v>
      </c>
      <c r="AL80" s="9" t="str">
        <f t="shared" si="81"/>
        <v>In. Val</v>
      </c>
      <c r="AM80" s="9" t="str">
        <f t="shared" si="82"/>
        <v>Both Sides Expand</v>
      </c>
      <c r="AN80" s="9" t="str">
        <f t="shared" si="83"/>
        <v>Bl. Val</v>
      </c>
      <c r="AO80" s="9" t="str">
        <f t="shared" si="84"/>
        <v>No Gap</v>
      </c>
      <c r="AP80" s="9" t="str">
        <f t="shared" si="85"/>
        <v>Bottom-Weighted</v>
      </c>
      <c r="AQ80" s="9" t="str">
        <f t="shared" si="86"/>
        <v>Skewed High</v>
      </c>
      <c r="AR80" s="9" t="str">
        <f t="shared" si="87"/>
        <v>Closed Higher Quadrant</v>
      </c>
      <c r="AS80" s="5">
        <f t="shared" si="88"/>
        <v>1</v>
      </c>
    </row>
    <row r="81" spans="1:45" ht="15.5" x14ac:dyDescent="0.35">
      <c r="A81" s="13">
        <v>45545</v>
      </c>
      <c r="B81" s="15">
        <v>1.3070299999999999</v>
      </c>
      <c r="C81" s="15">
        <v>1.31074</v>
      </c>
      <c r="D81" s="15">
        <v>1.3048900000000001</v>
      </c>
      <c r="E81" s="15">
        <v>1.3079099999999999</v>
      </c>
      <c r="F81" s="15">
        <v>1.3082</v>
      </c>
      <c r="G81" s="15">
        <v>1.3092999999999999</v>
      </c>
      <c r="H81" s="15">
        <v>1.3062</v>
      </c>
      <c r="I81" s="5">
        <v>19</v>
      </c>
      <c r="J81" s="5">
        <v>155</v>
      </c>
      <c r="K81" s="5">
        <v>252</v>
      </c>
      <c r="L81" s="5">
        <v>423</v>
      </c>
      <c r="M81" s="14">
        <v>8.5666666666665829</v>
      </c>
      <c r="N81" s="14">
        <v>58.499999999999105</v>
      </c>
      <c r="O81" s="5">
        <v>30.999999999998806</v>
      </c>
      <c r="P81" s="5">
        <v>46855</v>
      </c>
      <c r="Q81" s="14">
        <v>976.14583333333337</v>
      </c>
      <c r="R81" s="14">
        <v>7.2307692307693419</v>
      </c>
      <c r="S81" s="5">
        <v>11</v>
      </c>
      <c r="T81" s="5" t="s">
        <v>26</v>
      </c>
      <c r="U81" s="14">
        <v>0.6754727982042803</v>
      </c>
      <c r="V81" s="5">
        <v>68</v>
      </c>
      <c r="W81" s="5">
        <v>131</v>
      </c>
      <c r="X81" s="5">
        <v>145</v>
      </c>
      <c r="Y81" s="5">
        <v>70</v>
      </c>
      <c r="Z81" s="5" t="s">
        <v>32</v>
      </c>
      <c r="AB81" s="6" cm="1">
        <f t="array" ref="AB81">SUM(IF(B81:I81&gt;B82:I82,1,-1))</f>
        <v>-4</v>
      </c>
      <c r="AC81" s="6" cm="1">
        <f t="array" ref="AC81">SUM(IF(J81:S81&gt;J82:S82,1,-1))</f>
        <v>-4</v>
      </c>
      <c r="AD81" s="6">
        <f t="shared" si="92"/>
        <v>-8</v>
      </c>
      <c r="AE81" s="6">
        <f t="shared" ref="AE81:AG81" si="104">SUM(AB81:AB83)</f>
        <v>-12</v>
      </c>
      <c r="AF81" s="6">
        <f t="shared" si="104"/>
        <v>-2</v>
      </c>
      <c r="AG81" s="6">
        <f t="shared" si="104"/>
        <v>-14</v>
      </c>
      <c r="AI81" s="8" t="str">
        <f t="shared" si="78"/>
        <v>OL Lower</v>
      </c>
      <c r="AJ81" s="7" t="str">
        <f t="shared" si="79"/>
        <v>Up</v>
      </c>
      <c r="AK81" s="7" t="str">
        <f t="shared" si="80"/>
        <v>POC Down</v>
      </c>
      <c r="AL81" s="9" t="str">
        <f t="shared" si="81"/>
        <v>In. Val</v>
      </c>
      <c r="AM81" s="9" t="str">
        <f t="shared" si="82"/>
        <v>Lower Break</v>
      </c>
      <c r="AN81" s="9" t="str">
        <f t="shared" si="83"/>
        <v>In Val</v>
      </c>
      <c r="AO81" s="9" t="str">
        <f t="shared" si="84"/>
        <v>No Gap</v>
      </c>
      <c r="AP81" s="9" t="str">
        <f t="shared" si="85"/>
        <v>Bottom-Weighted</v>
      </c>
      <c r="AQ81" s="9" t="str">
        <f t="shared" si="86"/>
        <v>Skewed Mid-Low</v>
      </c>
      <c r="AR81" s="9" t="str">
        <f t="shared" si="87"/>
        <v>Closed Lower Quadrant</v>
      </c>
      <c r="AS81" s="5">
        <f t="shared" si="88"/>
        <v>-2</v>
      </c>
    </row>
    <row r="82" spans="1:45" ht="15.5" x14ac:dyDescent="0.35">
      <c r="A82" s="13">
        <v>45544</v>
      </c>
      <c r="B82" s="15">
        <v>1.3131299999999999</v>
      </c>
      <c r="C82" s="15">
        <v>1.3142799999999999</v>
      </c>
      <c r="D82" s="15">
        <v>1.30671</v>
      </c>
      <c r="E82" s="15">
        <v>1.30705</v>
      </c>
      <c r="F82" s="15">
        <v>1.3085</v>
      </c>
      <c r="G82" s="15">
        <v>1.31</v>
      </c>
      <c r="H82" s="15">
        <v>1.3069999999999999</v>
      </c>
      <c r="I82" s="5">
        <v>-22</v>
      </c>
      <c r="J82" s="5">
        <v>281</v>
      </c>
      <c r="K82" s="5">
        <v>151</v>
      </c>
      <c r="L82" s="5">
        <v>448</v>
      </c>
      <c r="M82" s="14">
        <v>9.160416666666773</v>
      </c>
      <c r="N82" s="14">
        <v>75.699999999998539</v>
      </c>
      <c r="O82" s="5">
        <v>30.000000000001137</v>
      </c>
      <c r="P82" s="5">
        <v>47406</v>
      </c>
      <c r="Q82" s="14">
        <v>987.625</v>
      </c>
      <c r="R82" s="14">
        <v>5.9180977542933775</v>
      </c>
      <c r="S82" s="5">
        <v>14</v>
      </c>
      <c r="T82" s="5" t="s">
        <v>26</v>
      </c>
      <c r="U82" s="14">
        <v>0.5597585349926657</v>
      </c>
      <c r="V82" s="5">
        <v>71</v>
      </c>
      <c r="W82" s="5">
        <v>41</v>
      </c>
      <c r="X82" s="5">
        <v>157</v>
      </c>
      <c r="Y82" s="5">
        <v>179</v>
      </c>
      <c r="Z82" s="5" t="s">
        <v>27</v>
      </c>
      <c r="AB82" s="6" cm="1">
        <f t="array" ref="AB82">SUM(IF(B82:I82&gt;B83:I83,1,-1))</f>
        <v>-8</v>
      </c>
      <c r="AC82" s="6" cm="1">
        <f t="array" ref="AC82">SUM(IF(J82:S82&gt;J83:S83,1,-1))</f>
        <v>-6</v>
      </c>
      <c r="AD82" s="6">
        <f t="shared" si="92"/>
        <v>-14</v>
      </c>
      <c r="AE82" s="6">
        <f t="shared" ref="AE82:AG82" si="105">SUM(AB82:AB84)</f>
        <v>-2</v>
      </c>
      <c r="AF82" s="6">
        <f t="shared" si="105"/>
        <v>-4</v>
      </c>
      <c r="AG82" s="6">
        <f t="shared" si="105"/>
        <v>-6</v>
      </c>
      <c r="AI82" s="8" t="str">
        <f t="shared" si="78"/>
        <v>Lower</v>
      </c>
      <c r="AJ82" s="7" t="str">
        <f t="shared" si="79"/>
        <v>Down</v>
      </c>
      <c r="AK82" s="7" t="str">
        <f t="shared" si="80"/>
        <v>POC Down</v>
      </c>
      <c r="AL82" s="9" t="str">
        <f t="shared" si="81"/>
        <v>Bel. Val</v>
      </c>
      <c r="AM82" s="9" t="str">
        <f t="shared" si="82"/>
        <v>Lower Break</v>
      </c>
      <c r="AN82" s="9" t="str">
        <f t="shared" si="83"/>
        <v>In Val</v>
      </c>
      <c r="AO82" s="9" t="str">
        <f t="shared" si="84"/>
        <v>Gap Down - Follow Through</v>
      </c>
      <c r="AP82" s="9" t="str">
        <f t="shared" si="85"/>
        <v>Top-Weighted</v>
      </c>
      <c r="AQ82" s="9" t="str">
        <f t="shared" si="86"/>
        <v>Skewed Low</v>
      </c>
      <c r="AR82" s="9" t="str">
        <f t="shared" si="87"/>
        <v>Same</v>
      </c>
      <c r="AS82" s="5">
        <f t="shared" si="88"/>
        <v>0</v>
      </c>
    </row>
    <row r="83" spans="1:45" ht="15.5" x14ac:dyDescent="0.35">
      <c r="A83" s="13">
        <v>45541</v>
      </c>
      <c r="B83" s="15">
        <v>1.3175300000000001</v>
      </c>
      <c r="C83" s="15">
        <v>1.3237699999999999</v>
      </c>
      <c r="D83" s="15">
        <v>1.3109200000000001</v>
      </c>
      <c r="E83" s="15">
        <v>1.3130999999999999</v>
      </c>
      <c r="F83" s="15">
        <v>1.3176999999999999</v>
      </c>
      <c r="G83" s="15">
        <v>1.3215999999999999</v>
      </c>
      <c r="H83" s="15">
        <v>1.3143</v>
      </c>
      <c r="I83" s="5">
        <v>4</v>
      </c>
      <c r="J83" s="5">
        <v>215</v>
      </c>
      <c r="K83" s="5">
        <v>439</v>
      </c>
      <c r="L83" s="5">
        <v>678</v>
      </c>
      <c r="M83" s="14">
        <v>14.056249999999936</v>
      </c>
      <c r="N83" s="14">
        <v>128.49999999999807</v>
      </c>
      <c r="O83" s="5">
        <v>72.999999999998622</v>
      </c>
      <c r="P83" s="5">
        <v>75848</v>
      </c>
      <c r="Q83" s="14">
        <v>1580.1666666666667</v>
      </c>
      <c r="R83" s="14">
        <v>5.2762645914397677</v>
      </c>
      <c r="S83" s="5">
        <v>16</v>
      </c>
      <c r="T83" s="5" t="s">
        <v>26</v>
      </c>
      <c r="U83" s="14">
        <v>0.62368973076911016</v>
      </c>
      <c r="V83" s="5">
        <v>43</v>
      </c>
      <c r="W83" s="5">
        <v>238</v>
      </c>
      <c r="X83" s="5">
        <v>199</v>
      </c>
      <c r="Y83" s="5">
        <v>180</v>
      </c>
      <c r="Z83" s="5" t="s">
        <v>27</v>
      </c>
      <c r="AB83" s="6" cm="1">
        <f t="array" ref="AB83">SUM(IF(B83:I83&gt;B84:I84,1,-1))</f>
        <v>0</v>
      </c>
      <c r="AC83" s="6" cm="1">
        <f t="array" ref="AC83">SUM(IF(J83:S83&gt;J84:S84,1,-1))</f>
        <v>8</v>
      </c>
      <c r="AD83" s="6">
        <f t="shared" si="92"/>
        <v>8</v>
      </c>
      <c r="AE83" s="6">
        <f t="shared" ref="AE83:AG83" si="106">SUM(AB83:AB85)</f>
        <v>6</v>
      </c>
      <c r="AF83" s="6">
        <f t="shared" si="106"/>
        <v>0</v>
      </c>
      <c r="AG83" s="6">
        <f t="shared" si="106"/>
        <v>6</v>
      </c>
      <c r="AI83" s="8" t="str">
        <f t="shared" si="78"/>
        <v>Outside</v>
      </c>
      <c r="AJ83" s="7" t="str">
        <f t="shared" si="79"/>
        <v>Neutral</v>
      </c>
      <c r="AK83" s="7" t="str">
        <f t="shared" si="80"/>
        <v>POC Up</v>
      </c>
      <c r="AL83" s="9" t="str">
        <f t="shared" si="81"/>
        <v>In. Val</v>
      </c>
      <c r="AM83" s="9" t="str">
        <f t="shared" si="82"/>
        <v>Both Sides Expand</v>
      </c>
      <c r="AN83" s="9" t="str">
        <f t="shared" si="83"/>
        <v>Bl. Val</v>
      </c>
      <c r="AO83" s="9" t="str">
        <f t="shared" si="84"/>
        <v>No Gap</v>
      </c>
      <c r="AP83" s="9" t="str">
        <f t="shared" si="85"/>
        <v>Bottom-Weighted</v>
      </c>
      <c r="AQ83" s="9" t="str">
        <f t="shared" si="86"/>
        <v>Skewed Mid-High</v>
      </c>
      <c r="AR83" s="9" t="str">
        <f t="shared" si="87"/>
        <v>Closed Higher Quadrant</v>
      </c>
      <c r="AS83" s="5">
        <f t="shared" si="88"/>
        <v>3</v>
      </c>
    </row>
    <row r="84" spans="1:45" ht="15.5" x14ac:dyDescent="0.35">
      <c r="A84" s="13">
        <v>45540</v>
      </c>
      <c r="B84" s="15">
        <v>1.31437</v>
      </c>
      <c r="C84" s="15">
        <v>1.3185100000000001</v>
      </c>
      <c r="D84" s="15">
        <v>1.3136399999999999</v>
      </c>
      <c r="E84" s="15">
        <v>1.3175300000000001</v>
      </c>
      <c r="F84" s="15">
        <v>1.3171000000000002</v>
      </c>
      <c r="G84" s="15">
        <v>1.3179000000000001</v>
      </c>
      <c r="H84" s="15">
        <v>1.3155000000000001</v>
      </c>
      <c r="I84" s="5">
        <v>5</v>
      </c>
      <c r="J84" s="5">
        <v>111</v>
      </c>
      <c r="K84" s="5">
        <v>320</v>
      </c>
      <c r="L84" s="5">
        <v>449</v>
      </c>
      <c r="M84" s="14">
        <v>9.2833333333331343</v>
      </c>
      <c r="N84" s="14">
        <v>48.700000000001523</v>
      </c>
      <c r="O84" s="5">
        <v>23.999999999999577</v>
      </c>
      <c r="P84" s="5">
        <v>53007</v>
      </c>
      <c r="Q84" s="14">
        <v>1104.3125</v>
      </c>
      <c r="R84" s="14">
        <v>9.2197125256670631</v>
      </c>
      <c r="S84" s="5">
        <v>11</v>
      </c>
      <c r="T84" s="5" t="s">
        <v>28</v>
      </c>
      <c r="U84" s="14">
        <v>0.49715921107664524</v>
      </c>
      <c r="V84" s="5">
        <v>96</v>
      </c>
      <c r="W84" s="5">
        <v>175</v>
      </c>
      <c r="X84" s="5">
        <v>115</v>
      </c>
      <c r="Y84" s="5">
        <v>54</v>
      </c>
      <c r="Z84" s="5" t="s">
        <v>31</v>
      </c>
      <c r="AB84" s="6" cm="1">
        <f t="array" ref="AB84">SUM(IF(B84:I84&gt;B85:I85,1,-1))</f>
        <v>6</v>
      </c>
      <c r="AC84" s="6" cm="1">
        <f t="array" ref="AC84">SUM(IF(J84:S84&gt;J85:S85,1,-1))</f>
        <v>-6</v>
      </c>
      <c r="AD84" s="6">
        <f t="shared" si="92"/>
        <v>0</v>
      </c>
      <c r="AE84" s="6">
        <f t="shared" ref="AE84:AG84" si="107">SUM(AB84:AB86)</f>
        <v>0</v>
      </c>
      <c r="AF84" s="6">
        <f t="shared" si="107"/>
        <v>0</v>
      </c>
      <c r="AG84" s="6">
        <f t="shared" si="107"/>
        <v>0</v>
      </c>
      <c r="AI84" s="8" t="str">
        <f t="shared" si="78"/>
        <v>Higher</v>
      </c>
      <c r="AJ84" s="7" t="str">
        <f t="shared" si="79"/>
        <v>Up</v>
      </c>
      <c r="AK84" s="7" t="str">
        <f t="shared" si="80"/>
        <v>POC Up</v>
      </c>
      <c r="AL84" s="9" t="str">
        <f t="shared" si="81"/>
        <v>Ab. Val</v>
      </c>
      <c r="AM84" s="9" t="str">
        <f t="shared" si="82"/>
        <v>Upper Break</v>
      </c>
      <c r="AN84" s="9" t="str">
        <f t="shared" si="83"/>
        <v>In Val</v>
      </c>
      <c r="AO84" s="9" t="str">
        <f t="shared" si="84"/>
        <v>Gap Up - Follow Through</v>
      </c>
      <c r="AP84" s="9" t="str">
        <f t="shared" si="85"/>
        <v>Bottom-Weighted</v>
      </c>
      <c r="AQ84" s="9" t="str">
        <f t="shared" si="86"/>
        <v>Skewed Mid-High</v>
      </c>
      <c r="AR84" s="9" t="str">
        <f t="shared" si="87"/>
        <v>Closed Lower Quadrant</v>
      </c>
      <c r="AS84" s="5">
        <f t="shared" si="88"/>
        <v>-1</v>
      </c>
    </row>
    <row r="85" spans="1:45" ht="15.5" x14ac:dyDescent="0.35">
      <c r="A85" s="13">
        <v>45539</v>
      </c>
      <c r="B85" s="15">
        <v>1.3111900000000001</v>
      </c>
      <c r="C85" s="15">
        <v>1.3174699999999999</v>
      </c>
      <c r="D85" s="15">
        <v>1.31002</v>
      </c>
      <c r="E85" s="15">
        <v>1.3143400000000001</v>
      </c>
      <c r="F85" s="15">
        <v>1.3111000000000002</v>
      </c>
      <c r="G85" s="15">
        <v>1.3142</v>
      </c>
      <c r="H85" s="15">
        <v>1.3104</v>
      </c>
      <c r="I85" s="5">
        <v>8</v>
      </c>
      <c r="J85" s="5">
        <v>366</v>
      </c>
      <c r="K85" s="5">
        <v>77</v>
      </c>
      <c r="L85" s="5">
        <v>463</v>
      </c>
      <c r="M85" s="14">
        <v>9.6166666666667542</v>
      </c>
      <c r="N85" s="14">
        <v>74.499999999999574</v>
      </c>
      <c r="O85" s="5">
        <v>38.000000000000256</v>
      </c>
      <c r="P85" s="5">
        <v>53661</v>
      </c>
      <c r="Q85" s="14">
        <v>1117.9375</v>
      </c>
      <c r="R85" s="14">
        <v>6.2147651006711762</v>
      </c>
      <c r="S85" s="5">
        <v>12</v>
      </c>
      <c r="T85" s="5" t="s">
        <v>28</v>
      </c>
      <c r="U85" s="14">
        <v>0.39975428964912479</v>
      </c>
      <c r="V85" s="5">
        <v>31</v>
      </c>
      <c r="W85" s="5">
        <v>144</v>
      </c>
      <c r="X85" s="5">
        <v>92</v>
      </c>
      <c r="Y85" s="5">
        <v>196</v>
      </c>
      <c r="Z85" s="5" t="s">
        <v>32</v>
      </c>
      <c r="AB85" s="6" cm="1">
        <f t="array" ref="AB85">SUM(IF(B85:I85&gt;B86:I86,1,-1))</f>
        <v>0</v>
      </c>
      <c r="AC85" s="6" cm="1">
        <f t="array" ref="AC85">SUM(IF(J85:S85&gt;J86:S86,1,-1))</f>
        <v>-2</v>
      </c>
      <c r="AD85" s="6">
        <f t="shared" si="92"/>
        <v>-2</v>
      </c>
      <c r="AE85" s="6">
        <f t="shared" ref="AE85:AG85" si="108">SUM(AB85:AB87)</f>
        <v>-10</v>
      </c>
      <c r="AF85" s="6">
        <f t="shared" si="108"/>
        <v>-2</v>
      </c>
      <c r="AG85" s="6">
        <f t="shared" si="108"/>
        <v>-12</v>
      </c>
      <c r="AI85" s="8" t="str">
        <f t="shared" si="78"/>
        <v>OL Lower</v>
      </c>
      <c r="AJ85" s="7" t="str">
        <f t="shared" si="79"/>
        <v>Neutral</v>
      </c>
      <c r="AK85" s="7" t="str">
        <f t="shared" si="80"/>
        <v>POC Down</v>
      </c>
      <c r="AL85" s="9" t="str">
        <f t="shared" si="81"/>
        <v>In. Val</v>
      </c>
      <c r="AM85" s="9" t="str">
        <f t="shared" si="82"/>
        <v>Upper Break</v>
      </c>
      <c r="AN85" s="9" t="str">
        <f t="shared" si="83"/>
        <v>Ab. Val</v>
      </c>
      <c r="AO85" s="9" t="str">
        <f t="shared" si="84"/>
        <v>No Gap</v>
      </c>
      <c r="AP85" s="9" t="str">
        <f t="shared" si="85"/>
        <v>Top-Weighted</v>
      </c>
      <c r="AQ85" s="9" t="str">
        <f t="shared" si="86"/>
        <v>Skewed Low</v>
      </c>
      <c r="AR85" s="9" t="str">
        <f t="shared" si="87"/>
        <v>Closed Lower Quadrant</v>
      </c>
      <c r="AS85" s="5">
        <f t="shared" si="88"/>
        <v>-1</v>
      </c>
    </row>
    <row r="86" spans="1:45" ht="15.5" x14ac:dyDescent="0.35">
      <c r="A86" s="13">
        <v>45538</v>
      </c>
      <c r="B86" s="15">
        <v>1.31395</v>
      </c>
      <c r="C86" s="15">
        <v>1.3146899999999999</v>
      </c>
      <c r="D86" s="15">
        <v>1.3087</v>
      </c>
      <c r="E86" s="15">
        <v>1.31121</v>
      </c>
      <c r="F86" s="15">
        <v>1.3123</v>
      </c>
      <c r="G86" s="15">
        <v>1.3143</v>
      </c>
      <c r="H86" s="15">
        <v>1.3107</v>
      </c>
      <c r="I86" s="5">
        <v>-1</v>
      </c>
      <c r="J86" s="5">
        <v>179</v>
      </c>
      <c r="K86" s="5">
        <v>306</v>
      </c>
      <c r="L86" s="5">
        <v>501</v>
      </c>
      <c r="M86" s="14">
        <v>10.383333333333123</v>
      </c>
      <c r="N86" s="14">
        <v>59.899999999999395</v>
      </c>
      <c r="O86" s="5">
        <v>36.000000000000476</v>
      </c>
      <c r="P86" s="5">
        <v>56657</v>
      </c>
      <c r="Q86" s="14">
        <v>1180.3541666666667</v>
      </c>
      <c r="R86" s="14">
        <v>8.3639398998331398</v>
      </c>
      <c r="S86" s="5">
        <v>11</v>
      </c>
      <c r="T86" s="5" t="s">
        <v>26</v>
      </c>
      <c r="U86" s="14">
        <v>0.64448439713734618</v>
      </c>
      <c r="V86" s="5">
        <v>89</v>
      </c>
      <c r="W86" s="5">
        <v>163</v>
      </c>
      <c r="X86" s="5">
        <v>132</v>
      </c>
      <c r="Y86" s="5">
        <v>99</v>
      </c>
      <c r="Z86" s="5" t="s">
        <v>29</v>
      </c>
      <c r="AB86" s="6" cm="1">
        <f t="array" ref="AB86">SUM(IF(B86:I86&gt;B87:I87,1,-1))</f>
        <v>-6</v>
      </c>
      <c r="AC86" s="6" cm="1">
        <f t="array" ref="AC86">SUM(IF(J86:S86&gt;J87:S87,1,-1))</f>
        <v>8</v>
      </c>
      <c r="AD86" s="6">
        <f t="shared" si="92"/>
        <v>2</v>
      </c>
      <c r="AE86" s="6">
        <f t="shared" ref="AE86:AG86" si="109">SUM(AB86:AB88)</f>
        <v>-16</v>
      </c>
      <c r="AF86" s="6">
        <f t="shared" si="109"/>
        <v>-2</v>
      </c>
      <c r="AG86" s="6">
        <f t="shared" si="109"/>
        <v>-18</v>
      </c>
      <c r="AI86" s="8" t="str">
        <f t="shared" si="78"/>
        <v>OL Lower</v>
      </c>
      <c r="AJ86" s="7" t="str">
        <f t="shared" si="79"/>
        <v>Down</v>
      </c>
      <c r="AK86" s="7" t="str">
        <f t="shared" si="80"/>
        <v>POC Down</v>
      </c>
      <c r="AL86" s="9" t="str">
        <f t="shared" si="81"/>
        <v>Bel. Val</v>
      </c>
      <c r="AM86" s="9" t="str">
        <f t="shared" si="82"/>
        <v>Lower Break</v>
      </c>
      <c r="AN86" s="9" t="str">
        <f t="shared" si="83"/>
        <v>In Val</v>
      </c>
      <c r="AO86" s="9" t="str">
        <f t="shared" si="84"/>
        <v>No Gap</v>
      </c>
      <c r="AP86" s="9" t="str">
        <f t="shared" si="85"/>
        <v>Bottom-Weighted</v>
      </c>
      <c r="AQ86" s="9" t="str">
        <f t="shared" si="86"/>
        <v>Skewed Mid-High</v>
      </c>
      <c r="AR86" s="9" t="str">
        <f t="shared" si="87"/>
        <v>Closed Higher Quadrant</v>
      </c>
      <c r="AS86" s="5">
        <f t="shared" si="88"/>
        <v>1</v>
      </c>
    </row>
    <row r="87" spans="1:45" ht="15.5" x14ac:dyDescent="0.35">
      <c r="A87" s="13">
        <v>45537</v>
      </c>
      <c r="B87" s="15">
        <v>1.31294</v>
      </c>
      <c r="C87" s="15">
        <v>1.31549</v>
      </c>
      <c r="D87" s="15">
        <v>1.3119400000000001</v>
      </c>
      <c r="E87" s="15">
        <v>1.31395</v>
      </c>
      <c r="F87" s="15">
        <v>1.3145</v>
      </c>
      <c r="G87" s="15">
        <v>1.3146</v>
      </c>
      <c r="H87" s="15">
        <v>1.3131000000000002</v>
      </c>
      <c r="I87" s="5">
        <v>5</v>
      </c>
      <c r="J87" s="5">
        <v>36</v>
      </c>
      <c r="K87" s="5">
        <v>281</v>
      </c>
      <c r="L87" s="5">
        <v>335</v>
      </c>
      <c r="M87" s="14">
        <v>7.0208333333333002</v>
      </c>
      <c r="N87" s="14">
        <v>35.499999999999417</v>
      </c>
      <c r="O87" s="5">
        <v>14.999999999998348</v>
      </c>
      <c r="P87" s="5">
        <v>29907</v>
      </c>
      <c r="Q87" s="14">
        <v>623.0625</v>
      </c>
      <c r="R87" s="14">
        <v>9.4366197183100144</v>
      </c>
      <c r="S87" s="5">
        <v>9</v>
      </c>
      <c r="T87" s="5" t="s">
        <v>30</v>
      </c>
      <c r="U87" s="14">
        <v>0.25684750802687628</v>
      </c>
      <c r="V87" s="5">
        <v>24</v>
      </c>
      <c r="W87" s="5">
        <v>136</v>
      </c>
      <c r="X87" s="5">
        <v>129</v>
      </c>
      <c r="Y87" s="5">
        <v>46</v>
      </c>
      <c r="Z87" s="5" t="s">
        <v>32</v>
      </c>
      <c r="AB87" s="6" cm="1">
        <f t="array" ref="AB87">SUM(IF(B87:I87&gt;B88:I88,1,-1))</f>
        <v>-4</v>
      </c>
      <c r="AC87" s="6" cm="1">
        <f t="array" ref="AC87">SUM(IF(J87:S87&gt;J88:S88,1,-1))</f>
        <v>-8</v>
      </c>
      <c r="AD87" s="6">
        <f t="shared" si="92"/>
        <v>-12</v>
      </c>
      <c r="AE87" s="6">
        <f t="shared" ref="AE87:AG87" si="110">SUM(AB87:AB89)</f>
        <v>-16</v>
      </c>
      <c r="AF87" s="6">
        <f t="shared" si="110"/>
        <v>-8</v>
      </c>
      <c r="AG87" s="6">
        <f t="shared" si="110"/>
        <v>-24</v>
      </c>
      <c r="AI87" s="8" t="str">
        <f t="shared" si="78"/>
        <v>OL Lower</v>
      </c>
      <c r="AJ87" s="7" t="str">
        <f t="shared" si="79"/>
        <v>Up</v>
      </c>
      <c r="AK87" s="7" t="str">
        <f t="shared" si="80"/>
        <v>POC Down</v>
      </c>
      <c r="AL87" s="9" t="str">
        <f t="shared" si="81"/>
        <v>In. Val</v>
      </c>
      <c r="AM87" s="9" t="str">
        <f t="shared" si="82"/>
        <v>Inside Day</v>
      </c>
      <c r="AN87" s="9" t="str">
        <f t="shared" si="83"/>
        <v>In Val</v>
      </c>
      <c r="AO87" s="9" t="str">
        <f t="shared" si="84"/>
        <v>Gap Down - Failed</v>
      </c>
      <c r="AP87" s="9" t="str">
        <f t="shared" si="85"/>
        <v>Bottom-Weighted</v>
      </c>
      <c r="AQ87" s="9" t="str">
        <f t="shared" si="86"/>
        <v>Skewed Mid-High</v>
      </c>
      <c r="AR87" s="9" t="str">
        <f t="shared" si="87"/>
        <v>Closed Lower Quadrant</v>
      </c>
      <c r="AS87" s="5">
        <f t="shared" si="88"/>
        <v>-2</v>
      </c>
    </row>
    <row r="88" spans="1:45" ht="15.5" x14ac:dyDescent="0.35">
      <c r="A88" s="13">
        <v>45534</v>
      </c>
      <c r="B88" s="15">
        <v>1.3165</v>
      </c>
      <c r="C88" s="15">
        <v>1.3199700000000001</v>
      </c>
      <c r="D88" s="15">
        <v>1.3109200000000001</v>
      </c>
      <c r="E88" s="15">
        <v>1.31294</v>
      </c>
      <c r="F88" s="15">
        <v>1.3165</v>
      </c>
      <c r="G88" s="15">
        <v>1.3197999999999999</v>
      </c>
      <c r="H88" s="15">
        <v>1.3132999999999999</v>
      </c>
      <c r="I88" s="5">
        <v>6</v>
      </c>
      <c r="J88" s="5">
        <v>190</v>
      </c>
      <c r="K88" s="5">
        <v>287</v>
      </c>
      <c r="L88" s="5">
        <v>489</v>
      </c>
      <c r="M88" s="14">
        <v>10.172916666666559</v>
      </c>
      <c r="N88" s="14">
        <v>90.500000000000028</v>
      </c>
      <c r="O88" s="5">
        <v>64.999999999999503</v>
      </c>
      <c r="P88" s="5">
        <v>41524</v>
      </c>
      <c r="Q88" s="14">
        <v>865.08333333333337</v>
      </c>
      <c r="R88" s="14">
        <v>5.4033149171270702</v>
      </c>
      <c r="S88" s="5">
        <v>16</v>
      </c>
      <c r="T88" s="5" t="s">
        <v>26</v>
      </c>
      <c r="U88" s="14">
        <v>0.60744164241360554</v>
      </c>
      <c r="V88" s="5">
        <v>95</v>
      </c>
      <c r="W88" s="5">
        <v>141</v>
      </c>
      <c r="X88" s="5">
        <v>100</v>
      </c>
      <c r="Y88" s="5">
        <v>134</v>
      </c>
      <c r="Z88" s="5" t="s">
        <v>27</v>
      </c>
      <c r="AB88" s="6" cm="1">
        <f t="array" ref="AB88">SUM(IF(B88:I88&gt;B89:I89,1,-1))</f>
        <v>-6</v>
      </c>
      <c r="AC88" s="6" cm="1">
        <f t="array" ref="AC88">SUM(IF(J88:S88&gt;J89:S89,1,-1))</f>
        <v>-2</v>
      </c>
      <c r="AD88" s="6">
        <f t="shared" si="92"/>
        <v>-8</v>
      </c>
      <c r="AE88" s="6">
        <f t="shared" ref="AE88:AG88" si="111">SUM(AB88:AB90)</f>
        <v>-12</v>
      </c>
      <c r="AF88" s="6">
        <f t="shared" si="111"/>
        <v>6</v>
      </c>
      <c r="AG88" s="6">
        <f t="shared" si="111"/>
        <v>-6</v>
      </c>
      <c r="AI88" s="8" t="str">
        <f t="shared" si="78"/>
        <v>OL Lower</v>
      </c>
      <c r="AJ88" s="7" t="str">
        <f t="shared" si="79"/>
        <v>Neutral</v>
      </c>
      <c r="AK88" s="7" t="str">
        <f t="shared" si="80"/>
        <v>POC Down</v>
      </c>
      <c r="AL88" s="9" t="str">
        <f t="shared" si="81"/>
        <v>In. Val</v>
      </c>
      <c r="AM88" s="9" t="str">
        <f t="shared" si="82"/>
        <v>Lower Break</v>
      </c>
      <c r="AN88" s="9" t="str">
        <f t="shared" si="83"/>
        <v>Bl. Val</v>
      </c>
      <c r="AO88" s="9" t="str">
        <f t="shared" si="84"/>
        <v>No Gap</v>
      </c>
      <c r="AP88" s="9" t="str">
        <f t="shared" si="85"/>
        <v>Bottom-Weighted</v>
      </c>
      <c r="AQ88" s="9" t="str">
        <f t="shared" si="86"/>
        <v>Skewed Mid-High</v>
      </c>
      <c r="AR88" s="9" t="str">
        <f t="shared" si="87"/>
        <v>Same</v>
      </c>
      <c r="AS88" s="5">
        <f t="shared" si="88"/>
        <v>0</v>
      </c>
    </row>
    <row r="89" spans="1:45" ht="15.5" x14ac:dyDescent="0.35">
      <c r="A89" s="13">
        <v>45533</v>
      </c>
      <c r="B89" s="15">
        <v>1.3192600000000001</v>
      </c>
      <c r="C89" s="15">
        <v>1.32267</v>
      </c>
      <c r="D89" s="15">
        <v>1.31447</v>
      </c>
      <c r="E89" s="15">
        <v>1.31646</v>
      </c>
      <c r="F89" s="15">
        <v>1.3166</v>
      </c>
      <c r="G89" s="15">
        <v>1.3201000000000001</v>
      </c>
      <c r="H89" s="15">
        <v>1.3157000000000001</v>
      </c>
      <c r="I89" s="5">
        <v>4</v>
      </c>
      <c r="J89" s="5">
        <v>411</v>
      </c>
      <c r="K89" s="5">
        <v>117</v>
      </c>
      <c r="L89" s="5">
        <v>543</v>
      </c>
      <c r="M89" s="14">
        <v>11.306250000000007</v>
      </c>
      <c r="N89" s="14">
        <v>81.999999999999858</v>
      </c>
      <c r="O89" s="5">
        <v>43.999999999999595</v>
      </c>
      <c r="P89" s="5">
        <v>45267</v>
      </c>
      <c r="Q89" s="14">
        <v>943.0625</v>
      </c>
      <c r="R89" s="14">
        <v>6.6219512195122068</v>
      </c>
      <c r="S89" s="5">
        <v>9</v>
      </c>
      <c r="T89" s="5" t="s">
        <v>28</v>
      </c>
      <c r="U89" s="14">
        <v>0.36175059557946232</v>
      </c>
      <c r="V89" s="5">
        <v>87</v>
      </c>
      <c r="W89" s="5">
        <v>150</v>
      </c>
      <c r="X89" s="5">
        <v>189</v>
      </c>
      <c r="Y89" s="5">
        <v>117</v>
      </c>
      <c r="Z89" s="5" t="s">
        <v>27</v>
      </c>
      <c r="AB89" s="6" cm="1">
        <f t="array" ref="AB89">SUM(IF(B89:I89&gt;B90:I90,1,-1))</f>
        <v>-6</v>
      </c>
      <c r="AC89" s="6" cm="1">
        <f t="array" ref="AC89">SUM(IF(J89:S89&gt;J90:S90,1,-1))</f>
        <v>2</v>
      </c>
      <c r="AD89" s="6">
        <f t="shared" si="92"/>
        <v>-4</v>
      </c>
      <c r="AE89" s="6">
        <f t="shared" ref="AE89:AG89" si="112">SUM(AB89:AB91)</f>
        <v>-2</v>
      </c>
      <c r="AF89" s="6">
        <f t="shared" si="112"/>
        <v>12</v>
      </c>
      <c r="AG89" s="6">
        <f t="shared" si="112"/>
        <v>10</v>
      </c>
      <c r="AI89" s="8" t="str">
        <f t="shared" si="78"/>
        <v>OL Lower</v>
      </c>
      <c r="AJ89" s="7" t="str">
        <f t="shared" si="79"/>
        <v>Down</v>
      </c>
      <c r="AK89" s="7" t="str">
        <f t="shared" si="80"/>
        <v>POC Down</v>
      </c>
      <c r="AL89" s="9" t="str">
        <f t="shared" si="81"/>
        <v>Bel. Val</v>
      </c>
      <c r="AM89" s="9" t="str">
        <f t="shared" si="82"/>
        <v>Lower Break</v>
      </c>
      <c r="AN89" s="9" t="str">
        <f t="shared" si="83"/>
        <v>In Val</v>
      </c>
      <c r="AO89" s="9" t="str">
        <f t="shared" si="84"/>
        <v>Gap Down - Follow Through</v>
      </c>
      <c r="AP89" s="9" t="str">
        <f t="shared" si="85"/>
        <v>Top-Weighted</v>
      </c>
      <c r="AQ89" s="9" t="str">
        <f t="shared" si="86"/>
        <v>Skewed Mid-Low</v>
      </c>
      <c r="AR89" s="9" t="str">
        <f t="shared" si="87"/>
        <v>Closed Higher Quadrant</v>
      </c>
      <c r="AS89" s="5">
        <f t="shared" si="88"/>
        <v>1</v>
      </c>
    </row>
    <row r="90" spans="1:45" ht="15.5" x14ac:dyDescent="0.35">
      <c r="A90" s="13">
        <v>45532</v>
      </c>
      <c r="B90" s="15">
        <v>1.3254999999999999</v>
      </c>
      <c r="C90" s="15">
        <v>1.32602</v>
      </c>
      <c r="D90" s="15">
        <v>1.31671</v>
      </c>
      <c r="E90" s="15">
        <v>1.31925</v>
      </c>
      <c r="F90" s="15">
        <v>1.3229</v>
      </c>
      <c r="G90" s="15">
        <v>1.3254999999999999</v>
      </c>
      <c r="H90" s="15">
        <v>1.3195999999999999</v>
      </c>
      <c r="I90" s="5">
        <v>-12</v>
      </c>
      <c r="J90" s="5">
        <v>143</v>
      </c>
      <c r="K90" s="5">
        <v>354</v>
      </c>
      <c r="L90" s="5">
        <v>507</v>
      </c>
      <c r="M90" s="14">
        <v>10.406250000000034</v>
      </c>
      <c r="N90" s="14">
        <v>93.099999999999298</v>
      </c>
      <c r="O90" s="5">
        <v>59.000000000000163</v>
      </c>
      <c r="P90" s="5">
        <v>37704</v>
      </c>
      <c r="Q90" s="14">
        <v>785.5</v>
      </c>
      <c r="R90" s="14">
        <v>5.4457572502685698</v>
      </c>
      <c r="S90" s="5">
        <v>19</v>
      </c>
      <c r="T90" s="5" t="s">
        <v>26</v>
      </c>
      <c r="U90" s="14">
        <v>0.58609286269792571</v>
      </c>
      <c r="V90" s="5">
        <v>90</v>
      </c>
      <c r="W90" s="5">
        <v>162</v>
      </c>
      <c r="X90" s="5">
        <v>127</v>
      </c>
      <c r="Y90" s="5">
        <v>112</v>
      </c>
      <c r="Z90" s="5" t="s">
        <v>29</v>
      </c>
      <c r="AB90" s="6" cm="1">
        <f t="array" ref="AB90">SUM(IF(B90:I90&gt;B91:I91,1,-1))</f>
        <v>0</v>
      </c>
      <c r="AC90" s="6" cm="1">
        <f t="array" ref="AC90">SUM(IF(J90:S90&gt;J91:S91,1,-1))</f>
        <v>6</v>
      </c>
      <c r="AD90" s="6">
        <f t="shared" si="92"/>
        <v>6</v>
      </c>
      <c r="AE90" s="6">
        <f t="shared" ref="AE90:AG90" si="113">SUM(AB90:AB92)</f>
        <v>2</v>
      </c>
      <c r="AF90" s="6">
        <f t="shared" si="113"/>
        <v>6</v>
      </c>
      <c r="AG90" s="6">
        <f t="shared" si="113"/>
        <v>8</v>
      </c>
      <c r="AI90" s="8" t="str">
        <f t="shared" si="78"/>
        <v>OL Higher</v>
      </c>
      <c r="AJ90" s="7" t="str">
        <f t="shared" si="79"/>
        <v>Down</v>
      </c>
      <c r="AK90" s="7" t="str">
        <f t="shared" si="80"/>
        <v>POC Up</v>
      </c>
      <c r="AL90" s="9" t="str">
        <f t="shared" si="81"/>
        <v>In. Val</v>
      </c>
      <c r="AM90" s="9" t="str">
        <f t="shared" si="82"/>
        <v>Lower Break</v>
      </c>
      <c r="AN90" s="9" t="str">
        <f t="shared" si="83"/>
        <v>Bl. Val</v>
      </c>
      <c r="AO90" s="9" t="str">
        <f t="shared" si="84"/>
        <v>Gap Up - Failed</v>
      </c>
      <c r="AP90" s="9" t="str">
        <f t="shared" si="85"/>
        <v>Bottom-Weighted</v>
      </c>
      <c r="AQ90" s="9" t="str">
        <f t="shared" si="86"/>
        <v>Skewed Mid-High</v>
      </c>
      <c r="AR90" s="9" t="str">
        <f t="shared" si="87"/>
        <v>Closed Higher Quadrant</v>
      </c>
      <c r="AS90" s="5">
        <f t="shared" si="88"/>
        <v>2</v>
      </c>
    </row>
    <row r="91" spans="1:45" ht="15.5" x14ac:dyDescent="0.35">
      <c r="A91" s="13">
        <v>45531</v>
      </c>
      <c r="B91" s="15">
        <v>1.31915</v>
      </c>
      <c r="C91" s="15">
        <v>1.3265899999999999</v>
      </c>
      <c r="D91" s="15">
        <v>1.3179399999999999</v>
      </c>
      <c r="E91" s="15">
        <v>1.3254900000000001</v>
      </c>
      <c r="F91" s="15">
        <v>1.3218000000000001</v>
      </c>
      <c r="G91" s="15">
        <v>1.3241000000000001</v>
      </c>
      <c r="H91" s="15">
        <v>1.3191000000000002</v>
      </c>
      <c r="I91" s="5">
        <v>19</v>
      </c>
      <c r="J91" s="5">
        <v>262</v>
      </c>
      <c r="K91" s="5">
        <v>200</v>
      </c>
      <c r="L91" s="5">
        <v>472</v>
      </c>
      <c r="M91" s="14">
        <v>9.8666666666667275</v>
      </c>
      <c r="N91" s="14">
        <v>86.500000000000469</v>
      </c>
      <c r="O91" s="5">
        <v>49.999999999998934</v>
      </c>
      <c r="P91" s="5">
        <v>35738</v>
      </c>
      <c r="Q91" s="14">
        <v>744.54166666666663</v>
      </c>
      <c r="R91" s="14">
        <v>5.4566473988439013</v>
      </c>
      <c r="S91" s="5">
        <v>13</v>
      </c>
      <c r="T91" s="5" t="s">
        <v>26</v>
      </c>
      <c r="U91" s="14">
        <v>0.69690464481624048</v>
      </c>
      <c r="V91" s="5">
        <v>84</v>
      </c>
      <c r="W91" s="5">
        <v>142</v>
      </c>
      <c r="X91" s="5">
        <v>134</v>
      </c>
      <c r="Y91" s="5">
        <v>112</v>
      </c>
      <c r="Z91" s="5" t="s">
        <v>31</v>
      </c>
      <c r="AB91" s="6" cm="1">
        <f t="array" ref="AB91">SUM(IF(B91:I91&gt;B92:I92,1,-1))</f>
        <v>4</v>
      </c>
      <c r="AC91" s="6" cm="1">
        <f t="array" ref="AC91">SUM(IF(J91:S91&gt;J92:S92,1,-1))</f>
        <v>4</v>
      </c>
      <c r="AD91" s="6">
        <f t="shared" si="92"/>
        <v>8</v>
      </c>
      <c r="AE91" s="6">
        <f t="shared" ref="AE91:AG91" si="114">SUM(AB91:AB93)</f>
        <v>10</v>
      </c>
      <c r="AF91" s="6">
        <f t="shared" si="114"/>
        <v>6</v>
      </c>
      <c r="AG91" s="6">
        <f t="shared" si="114"/>
        <v>16</v>
      </c>
      <c r="AI91" s="8" t="str">
        <f t="shared" si="78"/>
        <v>OL Higher</v>
      </c>
      <c r="AJ91" s="7" t="str">
        <f t="shared" si="79"/>
        <v>Up</v>
      </c>
      <c r="AK91" s="7" t="str">
        <f t="shared" si="80"/>
        <v>POC Up</v>
      </c>
      <c r="AL91" s="9" t="str">
        <f t="shared" si="81"/>
        <v>Ab. Val</v>
      </c>
      <c r="AM91" s="9" t="str">
        <f t="shared" si="82"/>
        <v>Upper Break</v>
      </c>
      <c r="AN91" s="9" t="str">
        <f t="shared" si="83"/>
        <v>Ab. Val</v>
      </c>
      <c r="AO91" s="9" t="str">
        <f t="shared" si="84"/>
        <v>No Gap</v>
      </c>
      <c r="AP91" s="9" t="str">
        <f t="shared" si="85"/>
        <v>Top-Weighted</v>
      </c>
      <c r="AQ91" s="9" t="str">
        <f t="shared" si="86"/>
        <v>Skewed Mid-High</v>
      </c>
      <c r="AR91" s="9" t="str">
        <f t="shared" si="87"/>
        <v>Closed Lower Quadrant</v>
      </c>
      <c r="AS91" s="5">
        <f t="shared" si="88"/>
        <v>-2</v>
      </c>
    </row>
    <row r="92" spans="1:45" ht="15.5" x14ac:dyDescent="0.35">
      <c r="A92" s="13">
        <v>45530</v>
      </c>
      <c r="B92" s="15">
        <v>1.3213999999999999</v>
      </c>
      <c r="C92" s="15">
        <v>1.3222</v>
      </c>
      <c r="D92" s="15">
        <v>1.3179399999999999</v>
      </c>
      <c r="E92" s="15">
        <v>1.3191299999999999</v>
      </c>
      <c r="F92" s="15">
        <v>1.3189</v>
      </c>
      <c r="G92" s="15">
        <v>1.3202</v>
      </c>
      <c r="H92" s="15">
        <v>1.3185</v>
      </c>
      <c r="I92" s="5">
        <v>-20</v>
      </c>
      <c r="J92" s="5">
        <v>328</v>
      </c>
      <c r="K92" s="5">
        <v>97</v>
      </c>
      <c r="L92" s="5">
        <v>446</v>
      </c>
      <c r="M92" s="14">
        <v>9.181250000000011</v>
      </c>
      <c r="N92" s="14">
        <v>42.600000000001529</v>
      </c>
      <c r="O92" s="5">
        <v>17.000000000000348</v>
      </c>
      <c r="P92" s="5">
        <v>32157</v>
      </c>
      <c r="Q92" s="14">
        <v>669.9375</v>
      </c>
      <c r="R92" s="14">
        <v>10.469483568074741</v>
      </c>
      <c r="S92" s="5">
        <v>14</v>
      </c>
      <c r="T92" s="5" t="s">
        <v>28</v>
      </c>
      <c r="U92" s="14">
        <v>0.39188058355259275</v>
      </c>
      <c r="V92" s="5">
        <v>36</v>
      </c>
      <c r="W92" s="5">
        <v>88</v>
      </c>
      <c r="X92" s="5">
        <v>184</v>
      </c>
      <c r="Y92" s="5">
        <v>138</v>
      </c>
      <c r="Z92" s="5" t="s">
        <v>29</v>
      </c>
      <c r="AB92" s="6" cm="1">
        <f t="array" ref="AB92">SUM(IF(B92:I92&gt;B93:I93,1,-1))</f>
        <v>-2</v>
      </c>
      <c r="AC92" s="6" cm="1">
        <f t="array" ref="AC92">SUM(IF(J92:S92&gt;J93:S93,1,-1))</f>
        <v>-4</v>
      </c>
      <c r="AD92" s="6">
        <f t="shared" si="92"/>
        <v>-6</v>
      </c>
      <c r="AE92" s="6">
        <f t="shared" ref="AE92:AG92" si="115">SUM(AB92:AB94)</f>
        <v>12</v>
      </c>
      <c r="AF92" s="6">
        <f t="shared" si="115"/>
        <v>0</v>
      </c>
      <c r="AG92" s="6">
        <f t="shared" si="115"/>
        <v>12</v>
      </c>
      <c r="AI92" s="8" t="str">
        <f t="shared" si="78"/>
        <v>Inside</v>
      </c>
      <c r="AJ92" s="7" t="str">
        <f t="shared" si="79"/>
        <v>Down</v>
      </c>
      <c r="AK92" s="7" t="str">
        <f t="shared" si="80"/>
        <v>POC Down</v>
      </c>
      <c r="AL92" s="9" t="str">
        <f t="shared" si="81"/>
        <v>In. Val</v>
      </c>
      <c r="AM92" s="9" t="str">
        <f t="shared" si="82"/>
        <v>Inside Day</v>
      </c>
      <c r="AN92" s="9" t="str">
        <f t="shared" si="83"/>
        <v>In Val</v>
      </c>
      <c r="AO92" s="9" t="str">
        <f t="shared" si="84"/>
        <v>No Gap</v>
      </c>
      <c r="AP92" s="9" t="str">
        <f t="shared" si="85"/>
        <v>Top-Weighted</v>
      </c>
      <c r="AQ92" s="9" t="str">
        <f t="shared" si="86"/>
        <v>Skewed Mid-Low</v>
      </c>
      <c r="AR92" s="9" t="str">
        <f t="shared" si="87"/>
        <v>Closed Higher Quadrant</v>
      </c>
      <c r="AS92" s="5">
        <f t="shared" si="88"/>
        <v>2</v>
      </c>
    </row>
    <row r="93" spans="1:45" ht="15.5" x14ac:dyDescent="0.35">
      <c r="A93" s="13">
        <v>45527</v>
      </c>
      <c r="B93" s="15">
        <v>1.3096099999999999</v>
      </c>
      <c r="C93" s="15">
        <v>1.32301</v>
      </c>
      <c r="D93" s="15">
        <v>1.3091200000000001</v>
      </c>
      <c r="E93" s="15">
        <v>1.3213900000000001</v>
      </c>
      <c r="F93" s="15">
        <v>1.3209000000000002</v>
      </c>
      <c r="G93" s="15">
        <v>1.3230000000000002</v>
      </c>
      <c r="H93" s="15">
        <v>1.3123000000000002</v>
      </c>
      <c r="I93" s="5">
        <v>18</v>
      </c>
      <c r="J93" s="5">
        <v>98</v>
      </c>
      <c r="K93" s="5">
        <v>503</v>
      </c>
      <c r="L93" s="5">
        <v>618</v>
      </c>
      <c r="M93" s="14">
        <v>12.852083333333059</v>
      </c>
      <c r="N93" s="14">
        <v>138.89999999999958</v>
      </c>
      <c r="O93" s="5">
        <v>106.99999999999932</v>
      </c>
      <c r="P93" s="5">
        <v>44463</v>
      </c>
      <c r="Q93" s="14">
        <v>926.3125</v>
      </c>
      <c r="R93" s="14">
        <v>4.4492440604751753</v>
      </c>
      <c r="S93" s="5">
        <v>13</v>
      </c>
      <c r="T93" s="5" t="s">
        <v>28</v>
      </c>
      <c r="U93" s="14">
        <v>0.41573133867792983</v>
      </c>
      <c r="V93" s="5">
        <v>230</v>
      </c>
      <c r="W93" s="5">
        <v>108</v>
      </c>
      <c r="X93" s="5">
        <v>71</v>
      </c>
      <c r="Y93" s="5">
        <v>201</v>
      </c>
      <c r="Z93" s="5" t="s">
        <v>31</v>
      </c>
      <c r="AB93" s="6" cm="1">
        <f t="array" ref="AB93">SUM(IF(B93:I93&gt;B94:I94,1,-1))</f>
        <v>8</v>
      </c>
      <c r="AC93" s="6" cm="1">
        <f t="array" ref="AC93">SUM(IF(J93:S93&gt;J94:S94,1,-1))</f>
        <v>6</v>
      </c>
      <c r="AD93" s="6">
        <f t="shared" si="92"/>
        <v>14</v>
      </c>
      <c r="AE93" s="6">
        <f t="shared" ref="AE93:AG93" si="116">SUM(AB93:AB95)</f>
        <v>20</v>
      </c>
      <c r="AF93" s="6">
        <f t="shared" si="116"/>
        <v>8</v>
      </c>
      <c r="AG93" s="6">
        <f t="shared" si="116"/>
        <v>28</v>
      </c>
      <c r="AI93" s="8" t="str">
        <f t="shared" si="78"/>
        <v>Higher</v>
      </c>
      <c r="AJ93" s="7" t="str">
        <f t="shared" si="79"/>
        <v>Up</v>
      </c>
      <c r="AK93" s="7" t="str">
        <f t="shared" si="80"/>
        <v>POC Up</v>
      </c>
      <c r="AL93" s="9" t="str">
        <f t="shared" si="81"/>
        <v>Ab. Val</v>
      </c>
      <c r="AM93" s="9" t="str">
        <f t="shared" si="82"/>
        <v>Upper Break</v>
      </c>
      <c r="AN93" s="9" t="str">
        <f t="shared" si="83"/>
        <v>In Val</v>
      </c>
      <c r="AO93" s="9" t="str">
        <f t="shared" si="84"/>
        <v>No Gap</v>
      </c>
      <c r="AP93" s="9" t="str">
        <f t="shared" si="85"/>
        <v>Bottom-Weighted</v>
      </c>
      <c r="AQ93" s="9" t="str">
        <f t="shared" si="86"/>
        <v>Skewed High</v>
      </c>
      <c r="AR93" s="9" t="str">
        <f t="shared" si="87"/>
        <v>Closed Lower Quadrant</v>
      </c>
      <c r="AS93" s="5">
        <f t="shared" si="88"/>
        <v>-2</v>
      </c>
    </row>
    <row r="94" spans="1:45" ht="15.5" x14ac:dyDescent="0.35">
      <c r="A94" s="13">
        <v>45526</v>
      </c>
      <c r="B94" s="15">
        <v>1.3091999999999999</v>
      </c>
      <c r="C94" s="15">
        <v>1.3129999999999999</v>
      </c>
      <c r="D94" s="15">
        <v>1.30758</v>
      </c>
      <c r="E94" s="15">
        <v>1.3096399999999999</v>
      </c>
      <c r="F94" s="15">
        <v>1.3085</v>
      </c>
      <c r="G94" s="15">
        <v>1.3109000000000002</v>
      </c>
      <c r="H94" s="15">
        <v>1.3081</v>
      </c>
      <c r="I94" s="5">
        <v>-2</v>
      </c>
      <c r="J94" s="5">
        <v>435</v>
      </c>
      <c r="K94" s="5">
        <v>57</v>
      </c>
      <c r="L94" s="5">
        <v>513</v>
      </c>
      <c r="M94" s="14">
        <v>10.554166666666744</v>
      </c>
      <c r="N94" s="14">
        <v>54.199999999999804</v>
      </c>
      <c r="O94" s="5">
        <v>28.000000000001357</v>
      </c>
      <c r="P94" s="5">
        <v>34186</v>
      </c>
      <c r="Q94" s="14">
        <v>712.20833333333337</v>
      </c>
      <c r="R94" s="14">
        <v>9.4649446494465295</v>
      </c>
      <c r="S94" s="5">
        <v>12</v>
      </c>
      <c r="T94" s="5" t="s">
        <v>28</v>
      </c>
      <c r="U94" s="14">
        <v>0.35542562485810891</v>
      </c>
      <c r="V94" s="5">
        <v>83</v>
      </c>
      <c r="W94" s="5">
        <v>108</v>
      </c>
      <c r="X94" s="5">
        <v>169</v>
      </c>
      <c r="Y94" s="5">
        <v>153</v>
      </c>
      <c r="Z94" s="5" t="s">
        <v>29</v>
      </c>
      <c r="AB94" s="6" cm="1">
        <f t="array" ref="AB94">SUM(IF(B94:I94&gt;B95:I95,1,-1))</f>
        <v>6</v>
      </c>
      <c r="AC94" s="6" cm="1">
        <f t="array" ref="AC94">SUM(IF(J94:S94&gt;J95:S95,1,-1))</f>
        <v>-2</v>
      </c>
      <c r="AD94" s="6">
        <f t="shared" si="92"/>
        <v>4</v>
      </c>
      <c r="AE94" s="6">
        <f t="shared" ref="AE94:AG94" si="117">SUM(AB94:AB96)</f>
        <v>20</v>
      </c>
      <c r="AF94" s="6">
        <f t="shared" si="117"/>
        <v>6</v>
      </c>
      <c r="AG94" s="6">
        <f t="shared" si="117"/>
        <v>26</v>
      </c>
      <c r="AI94" s="8" t="str">
        <f t="shared" si="78"/>
        <v>Higher</v>
      </c>
      <c r="AJ94" s="7" t="str">
        <f t="shared" si="79"/>
        <v>Down</v>
      </c>
      <c r="AK94" s="7" t="str">
        <f t="shared" si="80"/>
        <v>POC Up</v>
      </c>
      <c r="AL94" s="9" t="str">
        <f t="shared" si="81"/>
        <v>Ab. Val</v>
      </c>
      <c r="AM94" s="9" t="str">
        <f t="shared" si="82"/>
        <v>Upper Break</v>
      </c>
      <c r="AN94" s="9" t="str">
        <f t="shared" si="83"/>
        <v>In Val</v>
      </c>
      <c r="AO94" s="9" t="str">
        <f t="shared" si="84"/>
        <v>Gap Up - Follow Through</v>
      </c>
      <c r="AP94" s="9" t="str">
        <f t="shared" si="85"/>
        <v>Top-Weighted</v>
      </c>
      <c r="AQ94" s="9" t="str">
        <f t="shared" si="86"/>
        <v>Skewed Mid-Low</v>
      </c>
      <c r="AR94" s="9" t="str">
        <f t="shared" si="87"/>
        <v>Closed Higher Quadrant</v>
      </c>
      <c r="AS94" s="5">
        <f t="shared" si="88"/>
        <v>2</v>
      </c>
    </row>
    <row r="95" spans="1:45" ht="15.5" x14ac:dyDescent="0.35">
      <c r="A95" s="13">
        <v>45525</v>
      </c>
      <c r="B95" s="15">
        <v>1.3033300000000001</v>
      </c>
      <c r="C95" s="15">
        <v>1.31193</v>
      </c>
      <c r="D95" s="15">
        <v>1.3009999999999999</v>
      </c>
      <c r="E95" s="15">
        <v>1.3092200000000001</v>
      </c>
      <c r="F95" s="15">
        <v>1.3025000000000002</v>
      </c>
      <c r="G95" s="15">
        <v>1.3080000000000001</v>
      </c>
      <c r="H95" s="15">
        <v>1.3013000000000001</v>
      </c>
      <c r="I95" s="5">
        <v>11</v>
      </c>
      <c r="J95" s="5">
        <v>354</v>
      </c>
      <c r="K95" s="5">
        <v>80</v>
      </c>
      <c r="L95" s="5">
        <v>448</v>
      </c>
      <c r="M95" s="14">
        <v>9.4645833333334899</v>
      </c>
      <c r="N95" s="14">
        <v>109.30000000000106</v>
      </c>
      <c r="O95" s="5">
        <v>66.999999999999289</v>
      </c>
      <c r="P95" s="5">
        <v>37859</v>
      </c>
      <c r="Q95" s="14">
        <v>788.72916666666663</v>
      </c>
      <c r="R95" s="14">
        <v>4.0988106129917261</v>
      </c>
      <c r="S95" s="5">
        <v>19</v>
      </c>
      <c r="T95" s="5" t="s">
        <v>28</v>
      </c>
      <c r="U95" s="14">
        <v>0.39333923030379853</v>
      </c>
      <c r="V95" s="5">
        <v>75</v>
      </c>
      <c r="W95" s="5">
        <v>92</v>
      </c>
      <c r="X95" s="5">
        <v>86</v>
      </c>
      <c r="Y95" s="5">
        <v>192</v>
      </c>
      <c r="Z95" s="5" t="s">
        <v>31</v>
      </c>
      <c r="AB95" s="6" cm="1">
        <f t="array" ref="AB95">SUM(IF(B95:I95&gt;B96:I96,1,-1))</f>
        <v>6</v>
      </c>
      <c r="AC95" s="6" cm="1">
        <f t="array" ref="AC95">SUM(IF(J95:S95&gt;J96:S96,1,-1))</f>
        <v>4</v>
      </c>
      <c r="AD95" s="6">
        <f t="shared" si="92"/>
        <v>10</v>
      </c>
      <c r="AE95" s="6">
        <f t="shared" ref="AE95:AG95" si="118">SUM(AB95:AB97)</f>
        <v>20</v>
      </c>
      <c r="AF95" s="6">
        <f t="shared" si="118"/>
        <v>6</v>
      </c>
      <c r="AG95" s="6">
        <f t="shared" si="118"/>
        <v>26</v>
      </c>
      <c r="AI95" s="8" t="str">
        <f t="shared" si="78"/>
        <v>OL Higher</v>
      </c>
      <c r="AJ95" s="7" t="str">
        <f t="shared" si="79"/>
        <v>Neutral</v>
      </c>
      <c r="AK95" s="7" t="str">
        <f t="shared" si="80"/>
        <v>POC Down</v>
      </c>
      <c r="AL95" s="9" t="str">
        <f t="shared" si="81"/>
        <v>In. Val</v>
      </c>
      <c r="AM95" s="9" t="str">
        <f t="shared" si="82"/>
        <v>Upper Break</v>
      </c>
      <c r="AN95" s="9" t="str">
        <f t="shared" si="83"/>
        <v>Ab. Val</v>
      </c>
      <c r="AO95" s="9" t="str">
        <f t="shared" si="84"/>
        <v>No Gap</v>
      </c>
      <c r="AP95" s="9" t="str">
        <f t="shared" si="85"/>
        <v>Top-Weighted</v>
      </c>
      <c r="AQ95" s="9" t="str">
        <f t="shared" si="86"/>
        <v>Skewed Low</v>
      </c>
      <c r="AR95" s="9" t="str">
        <f t="shared" si="87"/>
        <v>Same</v>
      </c>
      <c r="AS95" s="5">
        <f t="shared" si="88"/>
        <v>0</v>
      </c>
    </row>
    <row r="96" spans="1:45" ht="15.5" x14ac:dyDescent="0.35">
      <c r="A96" s="13">
        <v>45524</v>
      </c>
      <c r="B96" s="15">
        <v>1.2988900000000001</v>
      </c>
      <c r="C96" s="15">
        <v>1.3051900000000001</v>
      </c>
      <c r="D96" s="15">
        <v>1.29738</v>
      </c>
      <c r="E96" s="15">
        <v>1.3033399999999999</v>
      </c>
      <c r="F96" s="15">
        <v>1.3026000000000002</v>
      </c>
      <c r="G96" s="15">
        <v>1.3035000000000001</v>
      </c>
      <c r="H96" s="15">
        <v>1.2997000000000001</v>
      </c>
      <c r="I96" s="5">
        <v>7</v>
      </c>
      <c r="J96" s="5">
        <v>105</v>
      </c>
      <c r="K96" s="5">
        <v>330</v>
      </c>
      <c r="L96" s="5">
        <v>448</v>
      </c>
      <c r="M96" s="14">
        <v>9.308333333333298</v>
      </c>
      <c r="N96" s="14">
        <v>78.100000000000946</v>
      </c>
      <c r="O96" s="5">
        <v>38.000000000000256</v>
      </c>
      <c r="P96" s="5">
        <v>33487</v>
      </c>
      <c r="Q96" s="14">
        <v>697.64583333333337</v>
      </c>
      <c r="R96" s="14">
        <v>5.7362355953904558</v>
      </c>
      <c r="S96" s="5">
        <v>14</v>
      </c>
      <c r="T96" s="5" t="s">
        <v>28</v>
      </c>
      <c r="U96" s="14">
        <v>0.47681249270779535</v>
      </c>
      <c r="V96" s="5">
        <v>35</v>
      </c>
      <c r="W96" s="5">
        <v>191</v>
      </c>
      <c r="X96" s="5">
        <v>129</v>
      </c>
      <c r="Y96" s="5">
        <v>93</v>
      </c>
      <c r="Z96" s="5" t="s">
        <v>31</v>
      </c>
      <c r="AB96" s="6" cm="1">
        <f t="array" ref="AB96">SUM(IF(B96:I96&gt;B97:I97,1,-1))</f>
        <v>8</v>
      </c>
      <c r="AC96" s="6" cm="1">
        <f t="array" ref="AC96">SUM(IF(J96:S96&gt;J97:S97,1,-1))</f>
        <v>4</v>
      </c>
      <c r="AD96" s="6">
        <f t="shared" si="92"/>
        <v>12</v>
      </c>
      <c r="AE96" s="6">
        <f t="shared" ref="AE96:AG96" si="119">SUM(AB96:AB98)</f>
        <v>22</v>
      </c>
      <c r="AF96" s="6">
        <f t="shared" si="119"/>
        <v>0</v>
      </c>
      <c r="AG96" s="6">
        <f t="shared" si="119"/>
        <v>22</v>
      </c>
      <c r="AI96" s="8" t="str">
        <f t="shared" si="78"/>
        <v>Higher</v>
      </c>
      <c r="AJ96" s="7" t="str">
        <f t="shared" si="79"/>
        <v>Up</v>
      </c>
      <c r="AK96" s="7" t="str">
        <f t="shared" si="80"/>
        <v>POC Up</v>
      </c>
      <c r="AL96" s="9" t="str">
        <f t="shared" si="81"/>
        <v>Ab. Val</v>
      </c>
      <c r="AM96" s="9" t="str">
        <f t="shared" si="82"/>
        <v>Upper Break</v>
      </c>
      <c r="AN96" s="9" t="str">
        <f t="shared" si="83"/>
        <v>In Val</v>
      </c>
      <c r="AO96" s="9" t="str">
        <f t="shared" si="84"/>
        <v>No Gap</v>
      </c>
      <c r="AP96" s="9" t="str">
        <f t="shared" si="85"/>
        <v>Bottom-Weighted</v>
      </c>
      <c r="AQ96" s="9" t="str">
        <f t="shared" si="86"/>
        <v>Skewed Mid-High</v>
      </c>
      <c r="AR96" s="9" t="str">
        <f t="shared" si="87"/>
        <v>Same</v>
      </c>
      <c r="AS96" s="5">
        <f t="shared" si="88"/>
        <v>0</v>
      </c>
    </row>
    <row r="97" spans="1:45" ht="15.5" x14ac:dyDescent="0.35">
      <c r="A97" s="13">
        <v>45523</v>
      </c>
      <c r="B97" s="15">
        <v>1.29457</v>
      </c>
      <c r="C97" s="15">
        <v>1.2996700000000001</v>
      </c>
      <c r="D97" s="15">
        <v>1.2939499999999999</v>
      </c>
      <c r="E97" s="15">
        <v>1.29887</v>
      </c>
      <c r="F97" s="15">
        <v>1.2988999999999999</v>
      </c>
      <c r="G97" s="15">
        <v>1.2994000000000001</v>
      </c>
      <c r="H97" s="15">
        <v>1.2954000000000001</v>
      </c>
      <c r="I97" s="5">
        <v>1</v>
      </c>
      <c r="J97" s="5">
        <v>38</v>
      </c>
      <c r="K97" s="5">
        <v>364</v>
      </c>
      <c r="L97" s="5">
        <v>417</v>
      </c>
      <c r="M97" s="14">
        <v>8.6729166666667705</v>
      </c>
      <c r="N97" s="14">
        <v>57.200000000001694</v>
      </c>
      <c r="O97" s="5">
        <v>40.000000000000036</v>
      </c>
      <c r="P97" s="5">
        <v>28376</v>
      </c>
      <c r="Q97" s="14">
        <v>591.16666666666663</v>
      </c>
      <c r="R97" s="14">
        <v>7.2902097902095742</v>
      </c>
      <c r="S97" s="5">
        <v>10</v>
      </c>
      <c r="T97" s="5" t="s">
        <v>28</v>
      </c>
      <c r="U97" s="14">
        <v>0.32831664257065235</v>
      </c>
      <c r="V97" s="5">
        <v>94</v>
      </c>
      <c r="W97" s="5">
        <v>65</v>
      </c>
      <c r="X97" s="5">
        <v>140</v>
      </c>
      <c r="Y97" s="5">
        <v>114</v>
      </c>
      <c r="Z97" s="5" t="s">
        <v>31</v>
      </c>
      <c r="AB97" s="6" cm="1">
        <f t="array" ref="AB97">SUM(IF(B97:I97&gt;B98:I98,1,-1))</f>
        <v>6</v>
      </c>
      <c r="AC97" s="6" cm="1">
        <f t="array" ref="AC97">SUM(IF(J97:S97&gt;J98:S98,1,-1))</f>
        <v>-2</v>
      </c>
      <c r="AD97" s="6">
        <f t="shared" si="92"/>
        <v>4</v>
      </c>
      <c r="AE97" s="6">
        <f t="shared" ref="AE97:AG97" si="120">SUM(AB97:AB99)</f>
        <v>18</v>
      </c>
      <c r="AF97" s="6">
        <f t="shared" si="120"/>
        <v>-6</v>
      </c>
      <c r="AG97" s="6">
        <f t="shared" si="120"/>
        <v>12</v>
      </c>
      <c r="AI97" s="8" t="str">
        <f t="shared" si="78"/>
        <v>Higher</v>
      </c>
      <c r="AJ97" s="7" t="str">
        <f t="shared" si="79"/>
        <v>Up</v>
      </c>
      <c r="AK97" s="7" t="str">
        <f t="shared" si="80"/>
        <v>POC Up</v>
      </c>
      <c r="AL97" s="9" t="str">
        <f t="shared" si="81"/>
        <v>Ab. Val</v>
      </c>
      <c r="AM97" s="9" t="str">
        <f t="shared" si="82"/>
        <v>Upper Break</v>
      </c>
      <c r="AN97" s="9" t="str">
        <f t="shared" si="83"/>
        <v>In Val</v>
      </c>
      <c r="AO97" s="9" t="str">
        <f t="shared" si="84"/>
        <v>Gap Up - Follow Through</v>
      </c>
      <c r="AP97" s="9" t="str">
        <f t="shared" si="85"/>
        <v>Bottom-Weighted</v>
      </c>
      <c r="AQ97" s="9" t="str">
        <f t="shared" si="86"/>
        <v>Skewed Mid-Low</v>
      </c>
      <c r="AR97" s="9" t="str">
        <f t="shared" si="87"/>
        <v>Same</v>
      </c>
      <c r="AS97" s="5">
        <f t="shared" si="88"/>
        <v>0</v>
      </c>
    </row>
    <row r="98" spans="1:45" ht="15.5" x14ac:dyDescent="0.35">
      <c r="A98" s="13">
        <v>45520</v>
      </c>
      <c r="B98" s="15">
        <v>1.2858499999999999</v>
      </c>
      <c r="C98" s="15">
        <v>1.29504</v>
      </c>
      <c r="D98" s="15">
        <v>1.2856799999999999</v>
      </c>
      <c r="E98" s="15">
        <v>1.2945800000000001</v>
      </c>
      <c r="F98" s="15">
        <v>1.2903</v>
      </c>
      <c r="G98" s="15">
        <v>1.2916000000000001</v>
      </c>
      <c r="H98" s="15">
        <v>1.2866</v>
      </c>
      <c r="I98" s="5">
        <v>33</v>
      </c>
      <c r="J98" s="5">
        <v>164</v>
      </c>
      <c r="K98" s="5">
        <v>222</v>
      </c>
      <c r="L98" s="5">
        <v>395</v>
      </c>
      <c r="M98" s="14">
        <v>8.0937500000000107</v>
      </c>
      <c r="N98" s="14">
        <v>93.60000000000035</v>
      </c>
      <c r="O98" s="5">
        <v>50.000000000001151</v>
      </c>
      <c r="P98" s="5">
        <v>35151</v>
      </c>
      <c r="Q98" s="14">
        <v>732.3125</v>
      </c>
      <c r="R98" s="14">
        <v>4.2200854700854542</v>
      </c>
      <c r="S98" s="5">
        <v>23</v>
      </c>
      <c r="T98" s="5" t="s">
        <v>26</v>
      </c>
      <c r="U98" s="14">
        <v>0.63209819650898147</v>
      </c>
      <c r="V98" s="5">
        <v>88</v>
      </c>
      <c r="W98" s="5">
        <v>76</v>
      </c>
      <c r="X98" s="5">
        <v>133</v>
      </c>
      <c r="Y98" s="5">
        <v>98</v>
      </c>
      <c r="Z98" s="5" t="s">
        <v>31</v>
      </c>
      <c r="AB98" s="6" cm="1">
        <f t="array" ref="AB98">SUM(IF(B98:I98&gt;B99:I99,1,-1))</f>
        <v>8</v>
      </c>
      <c r="AC98" s="6" cm="1">
        <f t="array" ref="AC98">SUM(IF(J98:S98&gt;J99:S99,1,-1))</f>
        <v>-2</v>
      </c>
      <c r="AD98" s="6">
        <f t="shared" si="92"/>
        <v>6</v>
      </c>
      <c r="AE98" s="6">
        <f t="shared" ref="AE98:AG98" si="121">SUM(AB98:AB100)</f>
        <v>14</v>
      </c>
      <c r="AF98" s="6">
        <f t="shared" si="121"/>
        <v>-6</v>
      </c>
      <c r="AG98" s="6">
        <f t="shared" si="121"/>
        <v>8</v>
      </c>
      <c r="AI98" s="8" t="str">
        <f t="shared" si="78"/>
        <v>OL Higher</v>
      </c>
      <c r="AJ98" s="7" t="str">
        <f t="shared" si="79"/>
        <v>Up</v>
      </c>
      <c r="AK98" s="7" t="str">
        <f t="shared" si="80"/>
        <v>POC Up</v>
      </c>
      <c r="AL98" s="9" t="str">
        <f t="shared" si="81"/>
        <v>Ab. Val</v>
      </c>
      <c r="AM98" s="9" t="str">
        <f t="shared" si="82"/>
        <v>Upper Break</v>
      </c>
      <c r="AN98" s="9" t="str">
        <f t="shared" si="83"/>
        <v>Ab. Val</v>
      </c>
      <c r="AO98" s="9" t="str">
        <f t="shared" si="84"/>
        <v>No Gap</v>
      </c>
      <c r="AP98" s="9" t="str">
        <f t="shared" si="85"/>
        <v>Bottom-Weighted</v>
      </c>
      <c r="AQ98" s="9" t="str">
        <f t="shared" si="86"/>
        <v>Skewed Mid-Low</v>
      </c>
      <c r="AR98" s="9" t="str">
        <f t="shared" si="87"/>
        <v>Same</v>
      </c>
      <c r="AS98" s="5">
        <f t="shared" si="88"/>
        <v>0</v>
      </c>
    </row>
    <row r="99" spans="1:45" ht="15.5" x14ac:dyDescent="0.35">
      <c r="A99" s="13">
        <v>45519</v>
      </c>
      <c r="B99" s="15">
        <v>1.2824</v>
      </c>
      <c r="C99" s="15">
        <v>1.28714</v>
      </c>
      <c r="D99" s="15">
        <v>1.27983</v>
      </c>
      <c r="E99" s="15">
        <v>1.28583</v>
      </c>
      <c r="F99" s="15">
        <v>1.2855000000000001</v>
      </c>
      <c r="G99" s="15">
        <v>1.2867999999999999</v>
      </c>
      <c r="H99" s="15">
        <v>1.2837000000000001</v>
      </c>
      <c r="I99" s="5">
        <v>21</v>
      </c>
      <c r="J99" s="5">
        <v>121</v>
      </c>
      <c r="K99" s="5">
        <v>307</v>
      </c>
      <c r="L99" s="5">
        <v>446</v>
      </c>
      <c r="M99" s="14">
        <v>9.1083333333334675</v>
      </c>
      <c r="N99" s="14">
        <v>73.099999999999284</v>
      </c>
      <c r="O99" s="5">
        <v>30.999999999998806</v>
      </c>
      <c r="P99" s="5">
        <v>42691</v>
      </c>
      <c r="Q99" s="14">
        <v>889.39583333333337</v>
      </c>
      <c r="R99" s="14">
        <v>6.1012311901505383</v>
      </c>
      <c r="S99" s="5">
        <v>17</v>
      </c>
      <c r="T99" s="5" t="s">
        <v>26</v>
      </c>
      <c r="U99" s="14">
        <v>0.51318161008076635</v>
      </c>
      <c r="V99" s="5">
        <v>156</v>
      </c>
      <c r="W99" s="5">
        <v>171</v>
      </c>
      <c r="X99" s="5">
        <v>94</v>
      </c>
      <c r="Y99" s="5">
        <v>25</v>
      </c>
      <c r="Z99" s="5" t="s">
        <v>31</v>
      </c>
      <c r="AB99" s="6" cm="1">
        <f t="array" ref="AB99">SUM(IF(B99:I99&gt;B100:I100,1,-1))</f>
        <v>4</v>
      </c>
      <c r="AC99" s="6" cm="1">
        <f t="array" ref="AC99">SUM(IF(J99:S99&gt;J100:S100,1,-1))</f>
        <v>-2</v>
      </c>
      <c r="AD99" s="6">
        <f t="shared" si="92"/>
        <v>2</v>
      </c>
      <c r="AE99" s="6">
        <f t="shared" ref="AE99:AG99" si="122">SUM(AB99:AB101)</f>
        <v>14</v>
      </c>
      <c r="AF99" s="6">
        <f t="shared" si="122"/>
        <v>2</v>
      </c>
      <c r="AG99" s="6">
        <f t="shared" si="122"/>
        <v>16</v>
      </c>
      <c r="AI99" s="8" t="str">
        <f t="shared" si="78"/>
        <v>OL Higher</v>
      </c>
      <c r="AJ99" s="7" t="str">
        <f t="shared" si="79"/>
        <v>Up</v>
      </c>
      <c r="AK99" s="7" t="str">
        <f t="shared" si="80"/>
        <v>POC Up</v>
      </c>
      <c r="AL99" s="9" t="str">
        <f t="shared" si="81"/>
        <v>Ab. Val</v>
      </c>
      <c r="AM99" s="9" t="str">
        <f t="shared" si="82"/>
        <v>Both Sides Expand</v>
      </c>
      <c r="AN99" s="9" t="str">
        <f t="shared" si="83"/>
        <v>In Val</v>
      </c>
      <c r="AO99" s="9" t="str">
        <f t="shared" si="84"/>
        <v>No Gap</v>
      </c>
      <c r="AP99" s="9" t="str">
        <f t="shared" si="85"/>
        <v>Bottom-Weighted</v>
      </c>
      <c r="AQ99" s="9" t="str">
        <f t="shared" si="86"/>
        <v>Skewed Mid-High</v>
      </c>
      <c r="AR99" s="9" t="str">
        <f t="shared" si="87"/>
        <v>Closed Lower Quadrant</v>
      </c>
      <c r="AS99" s="5">
        <f t="shared" si="88"/>
        <v>-3</v>
      </c>
    </row>
    <row r="100" spans="1:45" ht="15.5" x14ac:dyDescent="0.35">
      <c r="A100" s="13">
        <v>45518</v>
      </c>
      <c r="B100" s="15">
        <v>1.28647</v>
      </c>
      <c r="C100" s="15">
        <v>1.2867999999999999</v>
      </c>
      <c r="D100" s="15">
        <v>1.2817400000000001</v>
      </c>
      <c r="E100" s="15">
        <v>1.28241</v>
      </c>
      <c r="F100" s="15">
        <v>1.2827</v>
      </c>
      <c r="G100" s="15">
        <v>1.2851000000000001</v>
      </c>
      <c r="H100" s="15">
        <v>1.2824</v>
      </c>
      <c r="I100" s="5">
        <v>0</v>
      </c>
      <c r="J100" s="5">
        <v>391</v>
      </c>
      <c r="K100" s="5">
        <v>43</v>
      </c>
      <c r="L100" s="5">
        <v>450</v>
      </c>
      <c r="M100" s="14">
        <v>9.262500000000081</v>
      </c>
      <c r="N100" s="14">
        <v>50.599999999998424</v>
      </c>
      <c r="O100" s="5">
        <v>27.000000000001467</v>
      </c>
      <c r="P100" s="5">
        <v>46640</v>
      </c>
      <c r="Q100" s="14">
        <v>971.66666666666663</v>
      </c>
      <c r="R100" s="14">
        <v>8.8932806324113436</v>
      </c>
      <c r="S100" s="5">
        <v>5</v>
      </c>
      <c r="T100" s="5" t="s">
        <v>28</v>
      </c>
      <c r="U100" s="14">
        <v>0.36378704764215375</v>
      </c>
      <c r="V100" s="5">
        <v>82</v>
      </c>
      <c r="W100" s="5">
        <v>149</v>
      </c>
      <c r="X100" s="5">
        <v>122</v>
      </c>
      <c r="Y100" s="5">
        <v>97</v>
      </c>
      <c r="Z100" s="5" t="s">
        <v>27</v>
      </c>
      <c r="AB100" s="6" cm="1">
        <f t="array" ref="AB100">SUM(IF(B100:I100&gt;B101:I101,1,-1))</f>
        <v>2</v>
      </c>
      <c r="AC100" s="6" cm="1">
        <f t="array" ref="AC100">SUM(IF(J100:S100&gt;J101:S101,1,-1))</f>
        <v>-2</v>
      </c>
      <c r="AD100" s="6">
        <f t="shared" si="92"/>
        <v>0</v>
      </c>
      <c r="AE100" s="6">
        <f t="shared" ref="AE100:AG100" si="123">SUM(AB100:AB102)</f>
        <v>18</v>
      </c>
      <c r="AF100" s="6">
        <f t="shared" si="123"/>
        <v>-6</v>
      </c>
      <c r="AG100" s="6">
        <f t="shared" si="123"/>
        <v>12</v>
      </c>
      <c r="AI100" s="8" t="str">
        <f t="shared" si="78"/>
        <v>OL Higher</v>
      </c>
      <c r="AJ100" s="7" t="str">
        <f t="shared" si="79"/>
        <v>Down</v>
      </c>
      <c r="AK100" s="7" t="str">
        <f t="shared" si="80"/>
        <v>POC Up</v>
      </c>
      <c r="AL100" s="9" t="str">
        <f t="shared" si="81"/>
        <v>In. Val</v>
      </c>
      <c r="AM100" s="9" t="str">
        <f t="shared" si="82"/>
        <v>Inside Day</v>
      </c>
      <c r="AN100" s="9" t="str">
        <f t="shared" si="83"/>
        <v>In Val</v>
      </c>
      <c r="AO100" s="9" t="str">
        <f t="shared" si="84"/>
        <v>Gap Up - Failed</v>
      </c>
      <c r="AP100" s="9" t="str">
        <f t="shared" si="85"/>
        <v>Top-Weighted</v>
      </c>
      <c r="AQ100" s="9" t="str">
        <f t="shared" si="86"/>
        <v>Skewed Mid-High</v>
      </c>
      <c r="AR100" s="9" t="str">
        <f t="shared" si="87"/>
        <v>Closed Higher Quadrant</v>
      </c>
      <c r="AS100" s="5">
        <f t="shared" si="88"/>
        <v>3</v>
      </c>
    </row>
    <row r="101" spans="1:45" ht="15.5" x14ac:dyDescent="0.35">
      <c r="A101" s="13">
        <v>45517</v>
      </c>
      <c r="B101" s="15">
        <v>1.2769999999999999</v>
      </c>
      <c r="C101" s="15">
        <v>1.28725</v>
      </c>
      <c r="D101" s="15">
        <v>1.2762899999999999</v>
      </c>
      <c r="E101" s="15">
        <v>1.2864800000000001</v>
      </c>
      <c r="F101" s="15">
        <v>1.28</v>
      </c>
      <c r="G101" s="15">
        <v>1.2837000000000001</v>
      </c>
      <c r="H101" s="15">
        <v>1.2767999999999999</v>
      </c>
      <c r="I101" s="5">
        <v>23</v>
      </c>
      <c r="J101" s="5">
        <v>276</v>
      </c>
      <c r="K101" s="5">
        <v>177</v>
      </c>
      <c r="L101" s="5">
        <v>462</v>
      </c>
      <c r="M101" s="14">
        <v>9.4687500000002292</v>
      </c>
      <c r="N101" s="14">
        <v>109.6000000000008</v>
      </c>
      <c r="O101" s="5">
        <v>69.000000000001279</v>
      </c>
      <c r="P101" s="5">
        <v>45787</v>
      </c>
      <c r="Q101" s="14">
        <v>953.89583333333337</v>
      </c>
      <c r="R101" s="14">
        <v>4.2153284671532534</v>
      </c>
      <c r="S101" s="5">
        <v>17</v>
      </c>
      <c r="T101" s="5" t="s">
        <v>26</v>
      </c>
      <c r="U101" s="14">
        <v>0.62999551123149722</v>
      </c>
      <c r="V101" s="5">
        <v>111</v>
      </c>
      <c r="W101" s="5">
        <v>76</v>
      </c>
      <c r="X101" s="5">
        <v>147</v>
      </c>
      <c r="Y101" s="5">
        <v>120</v>
      </c>
      <c r="Z101" s="5" t="s">
        <v>31</v>
      </c>
      <c r="AB101" s="6" cm="1">
        <f t="array" ref="AB101">SUM(IF(B101:I101&gt;B102:I102,1,-1))</f>
        <v>8</v>
      </c>
      <c r="AC101" s="6" cm="1">
        <f t="array" ref="AC101">SUM(IF(J101:S101&gt;J102:S102,1,-1))</f>
        <v>6</v>
      </c>
      <c r="AD101" s="6">
        <f t="shared" si="92"/>
        <v>14</v>
      </c>
      <c r="AE101" s="6">
        <f t="shared" ref="AE101:AG101" si="124">SUM(AB101:AB103)</f>
        <v>22</v>
      </c>
      <c r="AF101" s="6">
        <f t="shared" si="124"/>
        <v>-10</v>
      </c>
      <c r="AG101" s="6">
        <f t="shared" si="124"/>
        <v>12</v>
      </c>
      <c r="AI101" s="8" t="str">
        <f t="shared" si="78"/>
        <v>OL Higher</v>
      </c>
      <c r="AJ101" s="7" t="str">
        <f t="shared" si="79"/>
        <v>Up</v>
      </c>
      <c r="AK101" s="7" t="str">
        <f t="shared" si="80"/>
        <v>POC Up</v>
      </c>
      <c r="AL101" s="9" t="str">
        <f t="shared" si="81"/>
        <v>Ab. Val</v>
      </c>
      <c r="AM101" s="9" t="str">
        <f t="shared" si="82"/>
        <v>Upper Break</v>
      </c>
      <c r="AN101" s="9" t="str">
        <f t="shared" si="83"/>
        <v>Ab. Val</v>
      </c>
      <c r="AO101" s="9" t="str">
        <f t="shared" si="84"/>
        <v>No Gap</v>
      </c>
      <c r="AP101" s="9" t="str">
        <f t="shared" si="85"/>
        <v>Top-Weighted</v>
      </c>
      <c r="AQ101" s="9" t="str">
        <f t="shared" si="86"/>
        <v>Skewed Mid-Low</v>
      </c>
      <c r="AR101" s="9" t="str">
        <f t="shared" si="87"/>
        <v>Closed Higher Quadrant</v>
      </c>
      <c r="AS101" s="5">
        <f t="shared" si="88"/>
        <v>1</v>
      </c>
    </row>
    <row r="102" spans="1:45" ht="15.5" x14ac:dyDescent="0.35">
      <c r="A102" s="13">
        <v>45516</v>
      </c>
      <c r="B102" s="15">
        <v>1.2748200000000001</v>
      </c>
      <c r="C102" s="15">
        <v>1.2793300000000001</v>
      </c>
      <c r="D102" s="15">
        <v>1.27464</v>
      </c>
      <c r="E102" s="15">
        <v>1.2769999999999999</v>
      </c>
      <c r="F102" s="15">
        <v>1.2766</v>
      </c>
      <c r="G102" s="15">
        <v>1.2769999999999999</v>
      </c>
      <c r="H102" s="15">
        <v>1.2757000000000001</v>
      </c>
      <c r="I102" s="5">
        <v>8</v>
      </c>
      <c r="J102" s="5">
        <v>151</v>
      </c>
      <c r="K102" s="5">
        <v>210</v>
      </c>
      <c r="L102" s="5">
        <v>386</v>
      </c>
      <c r="M102" s="14">
        <v>7.9458333333333</v>
      </c>
      <c r="N102" s="14">
        <v>46.90000000000083</v>
      </c>
      <c r="O102" s="5">
        <v>12.999999999998568</v>
      </c>
      <c r="P102" s="5">
        <v>40664</v>
      </c>
      <c r="Q102" s="14">
        <v>847.16666666666663</v>
      </c>
      <c r="R102" s="14">
        <v>8.2302771855009205</v>
      </c>
      <c r="S102" s="5">
        <v>10</v>
      </c>
      <c r="T102" s="5" t="s">
        <v>26</v>
      </c>
      <c r="U102" s="14">
        <v>0.64374110596911638</v>
      </c>
      <c r="V102" s="5">
        <v>20</v>
      </c>
      <c r="W102" s="5">
        <v>55</v>
      </c>
      <c r="X102" s="5">
        <v>236</v>
      </c>
      <c r="Y102" s="5">
        <v>63</v>
      </c>
      <c r="Z102" s="5" t="s">
        <v>34</v>
      </c>
      <c r="AB102" s="6" cm="1">
        <f t="array" ref="AB102">SUM(IF(B102:I102&gt;B103:I103,1,-1))</f>
        <v>8</v>
      </c>
      <c r="AC102" s="6" cm="1">
        <f t="array" ref="AC102">SUM(IF(J102:S102&gt;J103:S103,1,-1))</f>
        <v>-10</v>
      </c>
      <c r="AD102" s="6">
        <f t="shared" si="92"/>
        <v>-2</v>
      </c>
      <c r="AE102" s="6">
        <f t="shared" ref="AE102:AG102" si="125">SUM(AB102:AB104)</f>
        <v>14</v>
      </c>
      <c r="AF102" s="6">
        <f t="shared" si="125"/>
        <v>-14</v>
      </c>
      <c r="AG102" s="6">
        <f t="shared" si="125"/>
        <v>0</v>
      </c>
      <c r="AI102" s="8" t="str">
        <f t="shared" si="78"/>
        <v>OL Higher</v>
      </c>
      <c r="AJ102" s="7" t="str">
        <f t="shared" si="79"/>
        <v>Up</v>
      </c>
      <c r="AK102" s="7" t="str">
        <f t="shared" si="80"/>
        <v>POC Up</v>
      </c>
      <c r="AL102" s="9" t="str">
        <f t="shared" si="81"/>
        <v>In. Val</v>
      </c>
      <c r="AM102" s="9" t="str">
        <f t="shared" si="82"/>
        <v>Upper Break</v>
      </c>
      <c r="AN102" s="9" t="str">
        <f t="shared" si="83"/>
        <v>In Val</v>
      </c>
      <c r="AO102" s="9" t="str">
        <f t="shared" si="84"/>
        <v>No Gap</v>
      </c>
      <c r="AP102" s="9" t="str">
        <f t="shared" si="85"/>
        <v>Bottom-Weighted</v>
      </c>
      <c r="AQ102" s="9" t="str">
        <f t="shared" si="86"/>
        <v>Skewed Mid-Low</v>
      </c>
      <c r="AR102" s="9" t="str">
        <f t="shared" si="87"/>
        <v>Closed Lower Quadrant</v>
      </c>
      <c r="AS102" s="5">
        <f t="shared" si="88"/>
        <v>-3</v>
      </c>
    </row>
    <row r="103" spans="1:45" ht="15.5" x14ac:dyDescent="0.35">
      <c r="A103" s="13">
        <v>45513</v>
      </c>
      <c r="B103" s="15">
        <v>1.2744899999999999</v>
      </c>
      <c r="C103" s="15">
        <v>1.2773300000000001</v>
      </c>
      <c r="D103" s="15">
        <v>1.2725500000000001</v>
      </c>
      <c r="E103" s="15">
        <v>1.2748299999999999</v>
      </c>
      <c r="F103" s="15">
        <v>1.2756000000000001</v>
      </c>
      <c r="G103" s="15">
        <v>1.2768999999999999</v>
      </c>
      <c r="H103" s="15">
        <v>1.2747999999999999</v>
      </c>
      <c r="I103" s="5">
        <v>-1</v>
      </c>
      <c r="J103" s="5">
        <v>183</v>
      </c>
      <c r="K103" s="5">
        <v>216</v>
      </c>
      <c r="L103" s="5">
        <v>420</v>
      </c>
      <c r="M103" s="14">
        <v>8.7375000000000185</v>
      </c>
      <c r="N103" s="14">
        <v>47.800000000000068</v>
      </c>
      <c r="O103" s="5">
        <v>20.999999999999908</v>
      </c>
      <c r="P103" s="5">
        <v>44409</v>
      </c>
      <c r="Q103" s="14">
        <v>925.1875</v>
      </c>
      <c r="R103" s="14">
        <v>8.7866108786610759</v>
      </c>
      <c r="S103" s="5">
        <v>13</v>
      </c>
      <c r="T103" s="5" t="s">
        <v>26</v>
      </c>
      <c r="U103" s="14">
        <v>0.67094140505459154</v>
      </c>
      <c r="V103" s="5">
        <v>104</v>
      </c>
      <c r="W103" s="5">
        <v>178</v>
      </c>
      <c r="X103" s="5">
        <v>91</v>
      </c>
      <c r="Y103" s="5">
        <v>33</v>
      </c>
      <c r="Z103" s="5" t="s">
        <v>29</v>
      </c>
      <c r="AB103" s="6" cm="1">
        <f t="array" ref="AB103">SUM(IF(B103:I103&gt;B104:I104,1,-1))</f>
        <v>6</v>
      </c>
      <c r="AC103" s="6" cm="1">
        <f t="array" ref="AC103">SUM(IF(J103:S103&gt;J104:S104,1,-1))</f>
        <v>-6</v>
      </c>
      <c r="AD103" s="6">
        <f t="shared" si="92"/>
        <v>0</v>
      </c>
      <c r="AE103" s="6">
        <f t="shared" ref="AE103:AG103" si="126">SUM(AB103:AB105)</f>
        <v>6</v>
      </c>
      <c r="AF103" s="6">
        <f t="shared" si="126"/>
        <v>-10</v>
      </c>
      <c r="AG103" s="6">
        <f t="shared" si="126"/>
        <v>-4</v>
      </c>
      <c r="AI103" s="8" t="str">
        <f t="shared" si="78"/>
        <v>Higher</v>
      </c>
      <c r="AJ103" s="7" t="str">
        <f t="shared" si="79"/>
        <v>Up</v>
      </c>
      <c r="AK103" s="7" t="str">
        <f t="shared" si="80"/>
        <v>POC Up</v>
      </c>
      <c r="AL103" s="9" t="str">
        <f t="shared" si="81"/>
        <v>Ab. Val</v>
      </c>
      <c r="AM103" s="9" t="str">
        <f t="shared" si="82"/>
        <v>Upper Break</v>
      </c>
      <c r="AN103" s="9" t="str">
        <f t="shared" si="83"/>
        <v>In Val</v>
      </c>
      <c r="AO103" s="9" t="str">
        <f t="shared" si="84"/>
        <v>Gap Up - Follow Through</v>
      </c>
      <c r="AP103" s="9" t="str">
        <f t="shared" si="85"/>
        <v>Bottom-Weighted</v>
      </c>
      <c r="AQ103" s="9" t="str">
        <f t="shared" si="86"/>
        <v>Skewed Mid-High</v>
      </c>
      <c r="AR103" s="9" t="str">
        <f t="shared" si="87"/>
        <v>Closed Higher Quadrant</v>
      </c>
      <c r="AS103" s="5">
        <f t="shared" si="88"/>
        <v>2</v>
      </c>
    </row>
    <row r="104" spans="1:45" ht="15.5" x14ac:dyDescent="0.35">
      <c r="A104" s="13">
        <v>45512</v>
      </c>
      <c r="B104" s="15">
        <v>1.2682</v>
      </c>
      <c r="C104" s="15">
        <v>1.27518</v>
      </c>
      <c r="D104" s="15">
        <v>1.2664299999999999</v>
      </c>
      <c r="E104" s="15">
        <v>1.2744899999999999</v>
      </c>
      <c r="F104" s="15">
        <v>1.2693999999999999</v>
      </c>
      <c r="G104" s="15">
        <v>1.272</v>
      </c>
      <c r="H104" s="15">
        <v>1.2673999999999999</v>
      </c>
      <c r="I104" s="5">
        <v>16</v>
      </c>
      <c r="J104" s="5">
        <v>317</v>
      </c>
      <c r="K104" s="5">
        <v>202</v>
      </c>
      <c r="L104" s="5">
        <v>536</v>
      </c>
      <c r="M104" s="14">
        <v>11.114583333333195</v>
      </c>
      <c r="N104" s="14">
        <v>87.500000000000355</v>
      </c>
      <c r="O104" s="5">
        <v>46.000000000001592</v>
      </c>
      <c r="P104" s="5">
        <v>60395</v>
      </c>
      <c r="Q104" s="14">
        <v>1258.2291666666667</v>
      </c>
      <c r="R104" s="14">
        <v>6.1257142857142606</v>
      </c>
      <c r="S104" s="5">
        <v>17</v>
      </c>
      <c r="T104" s="5" t="s">
        <v>26</v>
      </c>
      <c r="U104" s="14">
        <v>0.60904819926442288</v>
      </c>
      <c r="V104" s="5">
        <v>122</v>
      </c>
      <c r="W104" s="5">
        <v>49</v>
      </c>
      <c r="X104" s="5">
        <v>233</v>
      </c>
      <c r="Y104" s="5">
        <v>117</v>
      </c>
      <c r="Z104" s="5" t="s">
        <v>31</v>
      </c>
      <c r="AB104" s="6" cm="1">
        <f t="array" ref="AB104">SUM(IF(B104:I104&gt;B105:I105,1,-1))</f>
        <v>0</v>
      </c>
      <c r="AC104" s="6" cm="1">
        <f t="array" ref="AC104">SUM(IF(J104:S104&gt;J105:S105,1,-1))</f>
        <v>2</v>
      </c>
      <c r="AD104" s="6">
        <f t="shared" si="92"/>
        <v>2</v>
      </c>
      <c r="AE104" s="6">
        <f t="shared" ref="AE104:AG104" si="127">SUM(AB104:AB106)</f>
        <v>-6</v>
      </c>
      <c r="AF104" s="6">
        <f t="shared" si="127"/>
        <v>-6</v>
      </c>
      <c r="AG104" s="6">
        <f t="shared" si="127"/>
        <v>-12</v>
      </c>
      <c r="AI104" s="8" t="str">
        <f t="shared" si="78"/>
        <v>Outside</v>
      </c>
      <c r="AJ104" s="7" t="str">
        <f t="shared" si="79"/>
        <v>Up</v>
      </c>
      <c r="AK104" s="7" t="str">
        <f t="shared" si="80"/>
        <v>POC Down</v>
      </c>
      <c r="AL104" s="9" t="str">
        <f t="shared" si="81"/>
        <v>In. Val</v>
      </c>
      <c r="AM104" s="9" t="str">
        <f t="shared" si="82"/>
        <v>Both Sides Expand</v>
      </c>
      <c r="AN104" s="9" t="str">
        <f t="shared" si="83"/>
        <v>Ab. Val</v>
      </c>
      <c r="AO104" s="9" t="str">
        <f t="shared" si="84"/>
        <v>Gap Down - Failed</v>
      </c>
      <c r="AP104" s="9" t="str">
        <f t="shared" si="85"/>
        <v>Top-Weighted</v>
      </c>
      <c r="AQ104" s="9" t="str">
        <f t="shared" si="86"/>
        <v>Skewed Mid-Low</v>
      </c>
      <c r="AR104" s="9" t="str">
        <f t="shared" si="87"/>
        <v>Closed Lower Quadrant</v>
      </c>
      <c r="AS104" s="5">
        <f t="shared" si="88"/>
        <v>-3</v>
      </c>
    </row>
    <row r="105" spans="1:45" ht="15.5" x14ac:dyDescent="0.35">
      <c r="A105" s="13">
        <v>45511</v>
      </c>
      <c r="B105" s="15">
        <v>1.2683899999999999</v>
      </c>
      <c r="C105" s="15">
        <v>1.2735300000000001</v>
      </c>
      <c r="D105" s="15">
        <v>1.26779</v>
      </c>
      <c r="E105" s="15">
        <v>1.2682100000000001</v>
      </c>
      <c r="F105" s="15">
        <v>1.2706</v>
      </c>
      <c r="G105" s="15">
        <v>1.2716000000000001</v>
      </c>
      <c r="H105" s="15">
        <v>1.2690000000000001</v>
      </c>
      <c r="I105" s="5">
        <v>1</v>
      </c>
      <c r="J105" s="5">
        <v>227</v>
      </c>
      <c r="K105" s="5">
        <v>275</v>
      </c>
      <c r="L105" s="5">
        <v>520</v>
      </c>
      <c r="M105" s="14">
        <v>10.752083333333228</v>
      </c>
      <c r="N105" s="14">
        <v>57.400000000000787</v>
      </c>
      <c r="O105" s="5">
        <v>25.999999999999357</v>
      </c>
      <c r="P105" s="5">
        <v>62352</v>
      </c>
      <c r="Q105" s="14">
        <v>1299</v>
      </c>
      <c r="R105" s="14">
        <v>9.0592334494772278</v>
      </c>
      <c r="S105" s="5">
        <v>10</v>
      </c>
      <c r="T105" s="5" t="s">
        <v>33</v>
      </c>
      <c r="U105" s="14">
        <v>0.73164063764585607</v>
      </c>
      <c r="V105" s="5">
        <v>58</v>
      </c>
      <c r="W105" s="5">
        <v>154</v>
      </c>
      <c r="X105" s="5">
        <v>187</v>
      </c>
      <c r="Y105" s="5">
        <v>106</v>
      </c>
      <c r="Z105" s="5" t="s">
        <v>27</v>
      </c>
      <c r="AB105" s="6" cm="1">
        <f t="array" ref="AB105">SUM(IF(B105:I105&gt;B106:I106,1,-1))</f>
        <v>0</v>
      </c>
      <c r="AC105" s="6" cm="1">
        <f t="array" ref="AC105">SUM(IF(J105:S105&gt;J106:S106,1,-1))</f>
        <v>-6</v>
      </c>
      <c r="AD105" s="6">
        <f t="shared" si="92"/>
        <v>-6</v>
      </c>
      <c r="AE105" s="6">
        <f t="shared" ref="AE105:AG105" si="128">SUM(AB105:AB107)</f>
        <v>-4</v>
      </c>
      <c r="AF105" s="6">
        <f t="shared" si="128"/>
        <v>-4</v>
      </c>
      <c r="AG105" s="6">
        <f t="shared" si="128"/>
        <v>-8</v>
      </c>
      <c r="AI105" s="8" t="str">
        <f t="shared" si="78"/>
        <v>Inside</v>
      </c>
      <c r="AJ105" s="7" t="str">
        <f t="shared" si="79"/>
        <v>Up</v>
      </c>
      <c r="AK105" s="7" t="str">
        <f t="shared" si="80"/>
        <v>POC Up</v>
      </c>
      <c r="AL105" s="9" t="str">
        <f t="shared" si="81"/>
        <v>In. Val</v>
      </c>
      <c r="AM105" s="9" t="str">
        <f t="shared" si="82"/>
        <v>Inside Day</v>
      </c>
      <c r="AN105" s="9" t="str">
        <f t="shared" si="83"/>
        <v>Bl. Val</v>
      </c>
      <c r="AO105" s="9" t="str">
        <f t="shared" si="84"/>
        <v>No Gap</v>
      </c>
      <c r="AP105" s="9" t="str">
        <f t="shared" si="85"/>
        <v>Bottom-Weighted</v>
      </c>
      <c r="AQ105" s="9" t="str">
        <f t="shared" si="86"/>
        <v>Skewed Mid-Low</v>
      </c>
      <c r="AR105" s="9" t="str">
        <f t="shared" si="87"/>
        <v>Same</v>
      </c>
      <c r="AS105" s="5">
        <f t="shared" si="88"/>
        <v>0</v>
      </c>
    </row>
    <row r="106" spans="1:45" ht="15.5" x14ac:dyDescent="0.35">
      <c r="A106" s="13">
        <v>45510</v>
      </c>
      <c r="B106" s="15">
        <v>1.2787500000000001</v>
      </c>
      <c r="C106" s="15">
        <v>1.28027</v>
      </c>
      <c r="D106" s="15">
        <v>1.2672300000000001</v>
      </c>
      <c r="E106" s="15">
        <v>1.26841</v>
      </c>
      <c r="F106" s="15">
        <v>1.2689000000000001</v>
      </c>
      <c r="G106" s="15">
        <v>1.2741</v>
      </c>
      <c r="H106" s="15">
        <v>1.2675000000000001</v>
      </c>
      <c r="I106" s="5">
        <v>-25</v>
      </c>
      <c r="J106" s="5">
        <v>547</v>
      </c>
      <c r="K106" s="5">
        <v>105</v>
      </c>
      <c r="L106" s="5">
        <v>670</v>
      </c>
      <c r="M106" s="14">
        <v>13.985416666666509</v>
      </c>
      <c r="N106" s="14">
        <v>130.39999999999941</v>
      </c>
      <c r="O106" s="5">
        <v>65.999999999999389</v>
      </c>
      <c r="P106" s="5">
        <v>79121</v>
      </c>
      <c r="Q106" s="14">
        <v>1648.3541666666667</v>
      </c>
      <c r="R106" s="14">
        <v>5.1380368098159739</v>
      </c>
      <c r="S106" s="5">
        <v>17</v>
      </c>
      <c r="T106" s="5" t="s">
        <v>28</v>
      </c>
      <c r="U106" s="14">
        <v>0.3805586063392371</v>
      </c>
      <c r="V106" s="5">
        <v>120</v>
      </c>
      <c r="W106" s="5">
        <v>94</v>
      </c>
      <c r="X106" s="5">
        <v>132</v>
      </c>
      <c r="Y106" s="5">
        <v>314</v>
      </c>
      <c r="Z106" s="5" t="s">
        <v>27</v>
      </c>
      <c r="AB106" s="6" cm="1">
        <f t="array" ref="AB106">SUM(IF(B106:I106&gt;B107:I107,1,-1))</f>
        <v>-6</v>
      </c>
      <c r="AC106" s="6" cm="1">
        <f t="array" ref="AC106">SUM(IF(J106:S106&gt;J107:S107,1,-1))</f>
        <v>-2</v>
      </c>
      <c r="AD106" s="6">
        <f t="shared" si="92"/>
        <v>-8</v>
      </c>
      <c r="AE106" s="6">
        <f t="shared" ref="AE106:AG106" si="129">SUM(AB106:AB108)</f>
        <v>-8</v>
      </c>
      <c r="AF106" s="6">
        <f t="shared" si="129"/>
        <v>-2</v>
      </c>
      <c r="AG106" s="6">
        <f t="shared" si="129"/>
        <v>-10</v>
      </c>
      <c r="AI106" s="8" t="str">
        <f t="shared" si="78"/>
        <v>Lower</v>
      </c>
      <c r="AJ106" s="7" t="str">
        <f t="shared" si="79"/>
        <v>Down</v>
      </c>
      <c r="AK106" s="7" t="str">
        <f t="shared" si="80"/>
        <v>POC Down</v>
      </c>
      <c r="AL106" s="9" t="str">
        <f t="shared" si="81"/>
        <v>Bel. Val</v>
      </c>
      <c r="AM106" s="9" t="str">
        <f t="shared" si="82"/>
        <v>Lower Break</v>
      </c>
      <c r="AN106" s="9" t="str">
        <f t="shared" si="83"/>
        <v>In Val</v>
      </c>
      <c r="AO106" s="9" t="str">
        <f t="shared" si="84"/>
        <v>No Gap</v>
      </c>
      <c r="AP106" s="9" t="str">
        <f t="shared" si="85"/>
        <v>Top-Weighted</v>
      </c>
      <c r="AQ106" s="9" t="str">
        <f t="shared" si="86"/>
        <v>Skewed Low</v>
      </c>
      <c r="AR106" s="9" t="str">
        <f t="shared" si="87"/>
        <v>Closed Higher Quadrant</v>
      </c>
      <c r="AS106" s="5">
        <f t="shared" si="88"/>
        <v>2</v>
      </c>
    </row>
    <row r="107" spans="1:45" ht="15.5" x14ac:dyDescent="0.35">
      <c r="A107" s="13">
        <v>45509</v>
      </c>
      <c r="B107" s="15">
        <v>1.27867</v>
      </c>
      <c r="C107" s="15">
        <v>1.2816399999999999</v>
      </c>
      <c r="D107" s="15">
        <v>1.2709999999999999</v>
      </c>
      <c r="E107" s="15">
        <v>1.27871</v>
      </c>
      <c r="F107" s="15">
        <v>1.2764000000000002</v>
      </c>
      <c r="G107" s="15">
        <v>1.2790000000000001</v>
      </c>
      <c r="H107" s="15">
        <v>1.2749000000000001</v>
      </c>
      <c r="I107" s="5">
        <v>14</v>
      </c>
      <c r="J107" s="5">
        <v>542</v>
      </c>
      <c r="K107" s="5">
        <v>401</v>
      </c>
      <c r="L107" s="5">
        <v>966</v>
      </c>
      <c r="M107" s="14">
        <v>20.079166666666833</v>
      </c>
      <c r="N107" s="14">
        <v>106.39999999999984</v>
      </c>
      <c r="O107" s="5">
        <v>40.999999999999929</v>
      </c>
      <c r="P107" s="5">
        <v>116945</v>
      </c>
      <c r="Q107" s="14">
        <v>2436.3541666666665</v>
      </c>
      <c r="R107" s="14">
        <v>9.0789473684210673</v>
      </c>
      <c r="S107" s="5">
        <v>10</v>
      </c>
      <c r="T107" s="5" t="s">
        <v>26</v>
      </c>
      <c r="U107" s="14">
        <v>0.68585750481829899</v>
      </c>
      <c r="V107" s="5">
        <v>160</v>
      </c>
      <c r="W107" s="5">
        <v>405</v>
      </c>
      <c r="X107" s="5">
        <v>322</v>
      </c>
      <c r="Y107" s="5">
        <v>57</v>
      </c>
      <c r="Z107" s="5" t="s">
        <v>32</v>
      </c>
      <c r="AB107" s="6" cm="1">
        <f t="array" ref="AB107">SUM(IF(B107:I107&gt;B108:I108,1,-1))</f>
        <v>2</v>
      </c>
      <c r="AC107" s="6" cm="1">
        <f t="array" ref="AC107">SUM(IF(J107:S107&gt;J108:S108,1,-1))</f>
        <v>4</v>
      </c>
      <c r="AD107" s="6">
        <f t="shared" si="92"/>
        <v>6</v>
      </c>
      <c r="AE107" s="6">
        <f t="shared" ref="AE107:AG107" si="130">SUM(AB107:AB109)</f>
        <v>-4</v>
      </c>
      <c r="AF107" s="6">
        <f t="shared" si="130"/>
        <v>6</v>
      </c>
      <c r="AG107" s="6">
        <f t="shared" si="130"/>
        <v>2</v>
      </c>
      <c r="AI107" s="8" t="str">
        <f t="shared" si="78"/>
        <v>Inside</v>
      </c>
      <c r="AJ107" s="7" t="str">
        <f t="shared" si="79"/>
        <v>Down</v>
      </c>
      <c r="AK107" s="7" t="str">
        <f t="shared" si="80"/>
        <v>POC Up</v>
      </c>
      <c r="AL107" s="9" t="str">
        <f t="shared" si="81"/>
        <v>In. Val</v>
      </c>
      <c r="AM107" s="9" t="str">
        <f t="shared" si="82"/>
        <v>Inside Day</v>
      </c>
      <c r="AN107" s="9" t="str">
        <f t="shared" si="83"/>
        <v>In Val</v>
      </c>
      <c r="AO107" s="9" t="str">
        <f t="shared" si="84"/>
        <v>No Gap</v>
      </c>
      <c r="AP107" s="9" t="str">
        <f t="shared" si="85"/>
        <v>Top-Weighted</v>
      </c>
      <c r="AQ107" s="9" t="str">
        <f t="shared" si="86"/>
        <v>Skewed Mid-High</v>
      </c>
      <c r="AR107" s="9" t="str">
        <f t="shared" si="87"/>
        <v>Same</v>
      </c>
      <c r="AS107" s="5">
        <f t="shared" si="88"/>
        <v>0</v>
      </c>
    </row>
    <row r="108" spans="1:45" ht="15.5" x14ac:dyDescent="0.35">
      <c r="A108" s="13">
        <v>45506</v>
      </c>
      <c r="B108" s="15">
        <v>1.2727200000000001</v>
      </c>
      <c r="C108" s="15">
        <v>1.2839700000000001</v>
      </c>
      <c r="D108" s="15">
        <v>1.2706500000000001</v>
      </c>
      <c r="E108" s="15">
        <v>1.27867</v>
      </c>
      <c r="F108" s="15">
        <v>1.2723</v>
      </c>
      <c r="G108" s="15">
        <v>1.2801</v>
      </c>
      <c r="H108" s="15">
        <v>1.2708999999999999</v>
      </c>
      <c r="I108" s="5">
        <v>27</v>
      </c>
      <c r="J108" s="5">
        <v>527</v>
      </c>
      <c r="K108" s="5">
        <v>76</v>
      </c>
      <c r="L108" s="5">
        <v>616</v>
      </c>
      <c r="M108" s="14">
        <v>12.791666666666462</v>
      </c>
      <c r="N108" s="14">
        <v>133.19999999999999</v>
      </c>
      <c r="O108" s="5">
        <v>92.000000000000966</v>
      </c>
      <c r="P108" s="5">
        <v>65335</v>
      </c>
      <c r="Q108" s="14">
        <v>1361.1458333333333</v>
      </c>
      <c r="R108" s="14">
        <v>4.6246246246246248</v>
      </c>
      <c r="S108" s="5">
        <v>17</v>
      </c>
      <c r="T108" s="5" t="s">
        <v>28</v>
      </c>
      <c r="U108" s="14">
        <v>0.35934632304763331</v>
      </c>
      <c r="V108" s="5">
        <v>109</v>
      </c>
      <c r="W108" s="5">
        <v>223</v>
      </c>
      <c r="X108" s="5">
        <v>70</v>
      </c>
      <c r="Y108" s="5">
        <v>202</v>
      </c>
      <c r="Z108" s="5" t="s">
        <v>32</v>
      </c>
      <c r="AB108" s="6" cm="1">
        <f t="array" ref="AB108">SUM(IF(B108:I108&gt;B109:I109,1,-1))</f>
        <v>-4</v>
      </c>
      <c r="AC108" s="6" cm="1">
        <f t="array" ref="AC108">SUM(IF(J108:S108&gt;J109:S109,1,-1))</f>
        <v>-4</v>
      </c>
      <c r="AD108" s="6">
        <f t="shared" si="92"/>
        <v>-8</v>
      </c>
      <c r="AE108" s="6">
        <f t="shared" ref="AE108:AG108" si="131">SUM(AB108:AB110)</f>
        <v>-6</v>
      </c>
      <c r="AF108" s="6">
        <f t="shared" si="131"/>
        <v>6</v>
      </c>
      <c r="AG108" s="6">
        <f t="shared" si="131"/>
        <v>0</v>
      </c>
      <c r="AI108" s="8" t="str">
        <f t="shared" si="78"/>
        <v>OL Lower</v>
      </c>
      <c r="AJ108" s="7" t="str">
        <f t="shared" si="79"/>
        <v>Neutral</v>
      </c>
      <c r="AK108" s="7" t="str">
        <f t="shared" si="80"/>
        <v>POC Down</v>
      </c>
      <c r="AL108" s="9" t="str">
        <f t="shared" si="81"/>
        <v>Bel. Val</v>
      </c>
      <c r="AM108" s="9" t="str">
        <f t="shared" si="82"/>
        <v>Lower Break</v>
      </c>
      <c r="AN108" s="9" t="str">
        <f t="shared" si="83"/>
        <v>In Val</v>
      </c>
      <c r="AO108" s="9" t="str">
        <f t="shared" si="84"/>
        <v>Gap Down - Failed</v>
      </c>
      <c r="AP108" s="9" t="str">
        <f t="shared" si="85"/>
        <v>Top-Weighted</v>
      </c>
      <c r="AQ108" s="9" t="str">
        <f t="shared" si="86"/>
        <v>Skewed Mid-High</v>
      </c>
      <c r="AR108" s="9" t="str">
        <f t="shared" si="87"/>
        <v>Closed Lower Quadrant</v>
      </c>
      <c r="AS108" s="5">
        <f t="shared" si="88"/>
        <v>-2</v>
      </c>
    </row>
    <row r="109" spans="1:45" ht="15.5" x14ac:dyDescent="0.35">
      <c r="A109" s="13">
        <v>45505</v>
      </c>
      <c r="B109" s="15">
        <v>1.2851999999999999</v>
      </c>
      <c r="C109" s="15">
        <v>1.286</v>
      </c>
      <c r="D109" s="15">
        <v>1.27261</v>
      </c>
      <c r="E109" s="15">
        <v>1.27274</v>
      </c>
      <c r="F109" s="15">
        <v>1.2851999999999999</v>
      </c>
      <c r="G109" s="15">
        <v>1.286</v>
      </c>
      <c r="H109" s="15">
        <v>1.2767999999999999</v>
      </c>
      <c r="I109" s="5">
        <v>-22</v>
      </c>
      <c r="J109" s="5">
        <v>45</v>
      </c>
      <c r="K109" s="5">
        <v>606</v>
      </c>
      <c r="L109" s="5">
        <v>662</v>
      </c>
      <c r="M109" s="14">
        <v>13.795833333333414</v>
      </c>
      <c r="N109" s="14">
        <v>133.90000000000012</v>
      </c>
      <c r="O109" s="5">
        <v>92.000000000000966</v>
      </c>
      <c r="P109" s="5">
        <v>59203</v>
      </c>
      <c r="Q109" s="14">
        <v>1233.3958333333333</v>
      </c>
      <c r="R109" s="14">
        <v>4.9439880507841627</v>
      </c>
      <c r="S109" s="5">
        <v>17</v>
      </c>
      <c r="T109" s="5" t="s">
        <v>28</v>
      </c>
      <c r="U109" s="14">
        <v>0.32949424730425037</v>
      </c>
      <c r="V109" s="5">
        <v>113</v>
      </c>
      <c r="W109" s="5">
        <v>170</v>
      </c>
      <c r="X109" s="5">
        <v>227</v>
      </c>
      <c r="Y109" s="5">
        <v>146</v>
      </c>
      <c r="Z109" s="5" t="s">
        <v>27</v>
      </c>
      <c r="AB109" s="6" cm="1">
        <f t="array" ref="AB109">SUM(IF(B109:I109&gt;B110:I110,1,-1))</f>
        <v>-2</v>
      </c>
      <c r="AC109" s="6" cm="1">
        <f t="array" ref="AC109">SUM(IF(J109:S109&gt;J110:S110,1,-1))</f>
        <v>6</v>
      </c>
      <c r="AD109" s="6">
        <f t="shared" si="92"/>
        <v>4</v>
      </c>
      <c r="AE109" s="6">
        <f t="shared" ref="AE109:AG109" si="132">SUM(AB109:AB111)</f>
        <v>-4</v>
      </c>
      <c r="AF109" s="6">
        <f t="shared" si="132"/>
        <v>6</v>
      </c>
      <c r="AG109" s="6">
        <f t="shared" si="132"/>
        <v>2</v>
      </c>
      <c r="AI109" s="8" t="str">
        <f t="shared" si="78"/>
        <v>Outside</v>
      </c>
      <c r="AJ109" s="7" t="str">
        <f t="shared" si="79"/>
        <v>Neutral</v>
      </c>
      <c r="AK109" s="7" t="str">
        <f t="shared" si="80"/>
        <v>POC Up</v>
      </c>
      <c r="AL109" s="9" t="str">
        <f t="shared" si="81"/>
        <v>Ab. Val</v>
      </c>
      <c r="AM109" s="9" t="str">
        <f t="shared" si="82"/>
        <v>Lower Break</v>
      </c>
      <c r="AN109" s="9" t="str">
        <f t="shared" si="83"/>
        <v>Bl. Val</v>
      </c>
      <c r="AO109" s="9" t="str">
        <f t="shared" si="84"/>
        <v>Gap Up - Failed</v>
      </c>
      <c r="AP109" s="9" t="str">
        <f t="shared" si="85"/>
        <v>Bottom-Weighted</v>
      </c>
      <c r="AQ109" s="9" t="str">
        <f t="shared" si="86"/>
        <v>Skewed Mid-Low</v>
      </c>
      <c r="AR109" s="9" t="str">
        <f t="shared" si="87"/>
        <v>Closed Higher Quadrant</v>
      </c>
      <c r="AS109" s="5">
        <f t="shared" si="88"/>
        <v>4</v>
      </c>
    </row>
    <row r="110" spans="1:45" ht="15.5" x14ac:dyDescent="0.35">
      <c r="A110" s="13">
        <v>45504</v>
      </c>
      <c r="B110" s="15">
        <v>1.28372</v>
      </c>
      <c r="C110" s="15">
        <v>1.28637</v>
      </c>
      <c r="D110" s="15">
        <v>1.2820199999999999</v>
      </c>
      <c r="E110" s="15">
        <v>1.2852300000000001</v>
      </c>
      <c r="F110" s="15">
        <v>1.2839</v>
      </c>
      <c r="G110" s="15">
        <v>1.2849999999999999</v>
      </c>
      <c r="H110" s="15">
        <v>1.2829999999999999</v>
      </c>
      <c r="I110" s="5">
        <v>-3</v>
      </c>
      <c r="J110" s="5">
        <v>272</v>
      </c>
      <c r="K110" s="5">
        <v>201</v>
      </c>
      <c r="L110" s="5">
        <v>497</v>
      </c>
      <c r="M110" s="14">
        <v>10.270833333333359</v>
      </c>
      <c r="N110" s="14">
        <v>43.50000000000076</v>
      </c>
      <c r="O110" s="5">
        <v>20.000000000000018</v>
      </c>
      <c r="P110" s="5">
        <v>57652</v>
      </c>
      <c r="Q110" s="14">
        <v>1201.0833333333333</v>
      </c>
      <c r="R110" s="14">
        <v>11.42528735632164</v>
      </c>
      <c r="S110" s="5">
        <v>11</v>
      </c>
      <c r="T110" s="5" t="s">
        <v>33</v>
      </c>
      <c r="U110" s="14">
        <v>0.73428942087890547</v>
      </c>
      <c r="V110" s="5">
        <v>73</v>
      </c>
      <c r="W110" s="5">
        <v>158</v>
      </c>
      <c r="X110" s="5">
        <v>190</v>
      </c>
      <c r="Y110" s="5">
        <v>76</v>
      </c>
      <c r="Z110" s="5" t="s">
        <v>34</v>
      </c>
      <c r="AB110" s="6" cm="1">
        <f t="array" ref="AB110">SUM(IF(B110:I110&gt;B111:I111,1,-1))</f>
        <v>0</v>
      </c>
      <c r="AC110" s="6" cm="1">
        <f t="array" ref="AC110">SUM(IF(J110:S110&gt;J111:S111,1,-1))</f>
        <v>4</v>
      </c>
      <c r="AD110" s="6">
        <f t="shared" si="92"/>
        <v>4</v>
      </c>
      <c r="AE110" s="6">
        <f t="shared" ref="AE110:AG110" si="133">SUM(AB110:AB112)</f>
        <v>-6</v>
      </c>
      <c r="AF110" s="6">
        <f t="shared" si="133"/>
        <v>4</v>
      </c>
      <c r="AG110" s="6">
        <f t="shared" si="133"/>
        <v>-2</v>
      </c>
      <c r="AI110" s="8" t="str">
        <f t="shared" si="78"/>
        <v>Inside</v>
      </c>
      <c r="AJ110" s="7" t="str">
        <f t="shared" si="79"/>
        <v>Neutral</v>
      </c>
      <c r="AK110" s="7" t="str">
        <f t="shared" si="80"/>
        <v>POC Up</v>
      </c>
      <c r="AL110" s="9" t="str">
        <f t="shared" si="81"/>
        <v>In. Val</v>
      </c>
      <c r="AM110" s="9" t="str">
        <f t="shared" si="82"/>
        <v>Inside Day</v>
      </c>
      <c r="AN110" s="9" t="str">
        <f t="shared" si="83"/>
        <v>Ab. Val</v>
      </c>
      <c r="AO110" s="9" t="str">
        <f t="shared" si="84"/>
        <v>No Gap</v>
      </c>
      <c r="AP110" s="9" t="str">
        <f t="shared" si="85"/>
        <v>Top-Weighted</v>
      </c>
      <c r="AQ110" s="9" t="str">
        <f t="shared" si="86"/>
        <v>Skewed Mid-Low</v>
      </c>
      <c r="AR110" s="9" t="str">
        <f t="shared" si="87"/>
        <v>Closed Lower Quadrant</v>
      </c>
      <c r="AS110" s="5">
        <f t="shared" si="88"/>
        <v>-3</v>
      </c>
    </row>
    <row r="111" spans="1:45" ht="15.5" x14ac:dyDescent="0.35">
      <c r="A111" s="13">
        <v>45503</v>
      </c>
      <c r="B111" s="15">
        <v>1.28592</v>
      </c>
      <c r="C111" s="15">
        <v>1.2864100000000001</v>
      </c>
      <c r="D111" s="15">
        <v>1.2819499999999999</v>
      </c>
      <c r="E111" s="15">
        <v>1.28372</v>
      </c>
      <c r="F111" s="15">
        <v>1.2833000000000001</v>
      </c>
      <c r="G111" s="15">
        <v>1.2852000000000001</v>
      </c>
      <c r="H111" s="15">
        <v>1.2824</v>
      </c>
      <c r="I111" s="5">
        <v>-1</v>
      </c>
      <c r="J111" s="5">
        <v>233</v>
      </c>
      <c r="K111" s="5">
        <v>97</v>
      </c>
      <c r="L111" s="5">
        <v>348</v>
      </c>
      <c r="M111" s="14">
        <v>7.2416666666665543</v>
      </c>
      <c r="N111" s="14">
        <v>44.600000000001302</v>
      </c>
      <c r="O111" s="5">
        <v>28.000000000001357</v>
      </c>
      <c r="P111" s="5">
        <v>39230</v>
      </c>
      <c r="Q111" s="14">
        <v>817.29166666666663</v>
      </c>
      <c r="R111" s="14">
        <v>7.8026905829594133</v>
      </c>
      <c r="S111" s="5">
        <v>12</v>
      </c>
      <c r="T111" s="5" t="s">
        <v>26</v>
      </c>
      <c r="U111" s="14">
        <v>0.54174983244355324</v>
      </c>
      <c r="V111" s="5">
        <v>86</v>
      </c>
      <c r="W111" s="5">
        <v>75</v>
      </c>
      <c r="X111" s="5">
        <v>123</v>
      </c>
      <c r="Y111" s="5">
        <v>64</v>
      </c>
      <c r="Z111" s="5" t="s">
        <v>29</v>
      </c>
      <c r="AB111" s="6" cm="1">
        <f t="array" ref="AB111">SUM(IF(B111:I111&gt;B112:I112,1,-1))</f>
        <v>-2</v>
      </c>
      <c r="AC111" s="6" cm="1">
        <f t="array" ref="AC111">SUM(IF(J111:S111&gt;J112:S112,1,-1))</f>
        <v>-4</v>
      </c>
      <c r="AD111" s="6">
        <f t="shared" si="92"/>
        <v>-6</v>
      </c>
      <c r="AE111" s="6">
        <f t="shared" ref="AE111:AG111" si="134">SUM(AB111:AB113)</f>
        <v>-8</v>
      </c>
      <c r="AF111" s="6">
        <f t="shared" si="134"/>
        <v>-6</v>
      </c>
      <c r="AG111" s="6">
        <f t="shared" si="134"/>
        <v>-14</v>
      </c>
      <c r="AI111" s="8" t="str">
        <f t="shared" si="78"/>
        <v>Inside</v>
      </c>
      <c r="AJ111" s="7" t="str">
        <f t="shared" si="79"/>
        <v>Down</v>
      </c>
      <c r="AK111" s="7" t="str">
        <f t="shared" si="80"/>
        <v>POC Down</v>
      </c>
      <c r="AL111" s="9" t="str">
        <f t="shared" si="81"/>
        <v>In. Val</v>
      </c>
      <c r="AM111" s="9" t="str">
        <f t="shared" si="82"/>
        <v>Inside Day</v>
      </c>
      <c r="AN111" s="9" t="str">
        <f t="shared" si="83"/>
        <v>In Val</v>
      </c>
      <c r="AO111" s="9" t="str">
        <f t="shared" si="84"/>
        <v>No Gap</v>
      </c>
      <c r="AP111" s="9" t="str">
        <f t="shared" si="85"/>
        <v>Top-Weighted</v>
      </c>
      <c r="AQ111" s="9" t="str">
        <f t="shared" si="86"/>
        <v>Skewed Mid-Low</v>
      </c>
      <c r="AR111" s="9" t="str">
        <f t="shared" si="87"/>
        <v>Closed Higher Quadrant</v>
      </c>
      <c r="AS111" s="5">
        <f t="shared" si="88"/>
        <v>1</v>
      </c>
    </row>
    <row r="112" spans="1:45" ht="15.5" x14ac:dyDescent="0.35">
      <c r="A112" s="13">
        <v>45502</v>
      </c>
      <c r="B112" s="15">
        <v>1.2866</v>
      </c>
      <c r="C112" s="15">
        <v>1.28878</v>
      </c>
      <c r="D112" s="15">
        <v>1.28061</v>
      </c>
      <c r="E112" s="15">
        <v>1.28592</v>
      </c>
      <c r="F112" s="15">
        <v>1.286</v>
      </c>
      <c r="G112" s="15">
        <v>1.2867</v>
      </c>
      <c r="H112" s="15">
        <v>1.2823</v>
      </c>
      <c r="I112" s="5">
        <v>-14</v>
      </c>
      <c r="J112" s="5">
        <v>148</v>
      </c>
      <c r="K112" s="5">
        <v>296</v>
      </c>
      <c r="L112" s="5">
        <v>455</v>
      </c>
      <c r="M112" s="14">
        <v>9.3500000000000991</v>
      </c>
      <c r="N112" s="14">
        <v>81.700000000000102</v>
      </c>
      <c r="O112" s="5">
        <v>43.999999999999595</v>
      </c>
      <c r="P112" s="5">
        <v>40280</v>
      </c>
      <c r="Q112" s="14">
        <v>839.16666666666663</v>
      </c>
      <c r="R112" s="14">
        <v>5.5691554467564188</v>
      </c>
      <c r="S112" s="5">
        <v>6</v>
      </c>
      <c r="T112" s="5" t="s">
        <v>28</v>
      </c>
      <c r="U112" s="14">
        <v>0.48235016533925268</v>
      </c>
      <c r="V112" s="5">
        <v>88</v>
      </c>
      <c r="W112" s="5">
        <v>147</v>
      </c>
      <c r="X112" s="5">
        <v>155</v>
      </c>
      <c r="Y112" s="5">
        <v>62</v>
      </c>
      <c r="Z112" s="5" t="s">
        <v>32</v>
      </c>
      <c r="AB112" s="6" cm="1">
        <f t="array" ref="AB112">SUM(IF(B112:I112&gt;B113:I113,1,-1))</f>
        <v>-4</v>
      </c>
      <c r="AC112" s="6" cm="1">
        <f t="array" ref="AC112">SUM(IF(J112:S112&gt;J113:S113,1,-1))</f>
        <v>4</v>
      </c>
      <c r="AD112" s="6">
        <f t="shared" si="92"/>
        <v>0</v>
      </c>
      <c r="AE112" s="6">
        <f t="shared" ref="AE112:AG112" si="135">SUM(AB112:AB114)</f>
        <v>-14</v>
      </c>
      <c r="AF112" s="6">
        <f t="shared" si="135"/>
        <v>2</v>
      </c>
      <c r="AG112" s="6">
        <f t="shared" si="135"/>
        <v>-12</v>
      </c>
      <c r="AI112" s="8" t="str">
        <f t="shared" si="78"/>
        <v>OL Lower</v>
      </c>
      <c r="AJ112" s="7" t="str">
        <f t="shared" si="79"/>
        <v>Neutral</v>
      </c>
      <c r="AK112" s="7" t="str">
        <f t="shared" si="80"/>
        <v>POC Down</v>
      </c>
      <c r="AL112" s="9" t="str">
        <f t="shared" si="81"/>
        <v>In. Val</v>
      </c>
      <c r="AM112" s="9" t="str">
        <f t="shared" si="82"/>
        <v>Both Sides Expand</v>
      </c>
      <c r="AN112" s="9" t="str">
        <f t="shared" si="83"/>
        <v>In Val</v>
      </c>
      <c r="AO112" s="9" t="str">
        <f t="shared" si="84"/>
        <v>No Gap</v>
      </c>
      <c r="AP112" s="9" t="str">
        <f t="shared" si="85"/>
        <v>Bottom-Weighted</v>
      </c>
      <c r="AQ112" s="9" t="str">
        <f t="shared" si="86"/>
        <v>Skewed Mid-Low</v>
      </c>
      <c r="AR112" s="9" t="str">
        <f t="shared" si="87"/>
        <v>Same</v>
      </c>
      <c r="AS112" s="5">
        <f t="shared" si="88"/>
        <v>0</v>
      </c>
    </row>
    <row r="113" spans="1:45" ht="15.5" x14ac:dyDescent="0.35">
      <c r="A113" s="13">
        <v>45499</v>
      </c>
      <c r="B113" s="15">
        <v>1.2855099999999999</v>
      </c>
      <c r="C113" s="15">
        <v>1.28775</v>
      </c>
      <c r="D113" s="15">
        <v>1.2845599999999999</v>
      </c>
      <c r="E113" s="15">
        <v>1.2866</v>
      </c>
      <c r="F113" s="15">
        <v>1.2862</v>
      </c>
      <c r="G113" s="15">
        <v>1.2870999999999999</v>
      </c>
      <c r="H113" s="15">
        <v>1.2859</v>
      </c>
      <c r="I113" s="5">
        <v>4</v>
      </c>
      <c r="J113" s="5">
        <v>219</v>
      </c>
      <c r="K113" s="5">
        <v>128</v>
      </c>
      <c r="L113" s="5">
        <v>371</v>
      </c>
      <c r="M113" s="14">
        <v>7.6708333333334409</v>
      </c>
      <c r="N113" s="14">
        <v>31.900000000000261</v>
      </c>
      <c r="O113" s="5">
        <v>11.999999999998678</v>
      </c>
      <c r="P113" s="5">
        <v>39140</v>
      </c>
      <c r="Q113" s="14">
        <v>815.41666666666663</v>
      </c>
      <c r="R113" s="14">
        <v>11.630094043887052</v>
      </c>
      <c r="S113" s="5">
        <v>15</v>
      </c>
      <c r="T113" s="5" t="s">
        <v>26</v>
      </c>
      <c r="U113" s="14">
        <v>0.59680790470790612</v>
      </c>
      <c r="V113" s="5">
        <v>53</v>
      </c>
      <c r="W113" s="5">
        <v>170</v>
      </c>
      <c r="X113" s="5">
        <v>100</v>
      </c>
      <c r="Y113" s="5">
        <v>21</v>
      </c>
      <c r="Z113" s="5" t="s">
        <v>32</v>
      </c>
      <c r="AB113" s="6" cm="1">
        <f t="array" ref="AB113">SUM(IF(B113:I113&gt;B114:I114,1,-1))</f>
        <v>-2</v>
      </c>
      <c r="AC113" s="6" cm="1">
        <f t="array" ref="AC113">SUM(IF(J113:S113&gt;J114:S114,1,-1))</f>
        <v>-6</v>
      </c>
      <c r="AD113" s="6">
        <f t="shared" si="92"/>
        <v>-8</v>
      </c>
      <c r="AE113" s="6">
        <f t="shared" ref="AE113:AG113" si="136">SUM(AB113:AB115)</f>
        <v>-14</v>
      </c>
      <c r="AF113" s="6">
        <f t="shared" si="136"/>
        <v>4</v>
      </c>
      <c r="AG113" s="6">
        <f t="shared" si="136"/>
        <v>-10</v>
      </c>
      <c r="AI113" s="8" t="str">
        <f t="shared" si="78"/>
        <v>OL Lower</v>
      </c>
      <c r="AJ113" s="7" t="str">
        <f t="shared" si="79"/>
        <v>Up</v>
      </c>
      <c r="AK113" s="7" t="str">
        <f t="shared" si="80"/>
        <v>POC Down</v>
      </c>
      <c r="AL113" s="9" t="str">
        <f t="shared" si="81"/>
        <v>Bel. Val</v>
      </c>
      <c r="AM113" s="9" t="str">
        <f t="shared" si="82"/>
        <v>Inside Day</v>
      </c>
      <c r="AN113" s="9" t="str">
        <f t="shared" si="83"/>
        <v>In Val</v>
      </c>
      <c r="AO113" s="9" t="str">
        <f t="shared" si="84"/>
        <v>Gap Down - Rejected</v>
      </c>
      <c r="AP113" s="9" t="str">
        <f t="shared" si="85"/>
        <v>Top-Weighted</v>
      </c>
      <c r="AQ113" s="9" t="str">
        <f t="shared" si="86"/>
        <v>Skewed Mid-High</v>
      </c>
      <c r="AR113" s="9" t="str">
        <f t="shared" si="87"/>
        <v>Closed Lower Quadrant</v>
      </c>
      <c r="AS113" s="5">
        <f t="shared" si="88"/>
        <v>-2</v>
      </c>
    </row>
    <row r="114" spans="1:45" ht="15.5" x14ac:dyDescent="0.35">
      <c r="A114" s="13">
        <v>45498</v>
      </c>
      <c r="B114" s="15">
        <v>1.28976</v>
      </c>
      <c r="C114" s="15">
        <v>1.2912999999999999</v>
      </c>
      <c r="D114" s="15">
        <v>1.2842800000000001</v>
      </c>
      <c r="E114" s="15">
        <v>1.2854699999999999</v>
      </c>
      <c r="F114" s="15">
        <v>1.2886</v>
      </c>
      <c r="G114" s="15">
        <v>1.2895000000000001</v>
      </c>
      <c r="H114" s="15">
        <v>1.2869999999999999</v>
      </c>
      <c r="I114" s="5">
        <v>-19</v>
      </c>
      <c r="J114" s="5">
        <v>144</v>
      </c>
      <c r="K114" s="5">
        <v>272</v>
      </c>
      <c r="L114" s="5">
        <v>432</v>
      </c>
      <c r="M114" s="14">
        <v>8.9729166666668387</v>
      </c>
      <c r="N114" s="14">
        <v>70.199999999998042</v>
      </c>
      <c r="O114" s="5">
        <v>25.000000000001688</v>
      </c>
      <c r="P114" s="5">
        <v>51842</v>
      </c>
      <c r="Q114" s="14">
        <v>1080.0416666666667</v>
      </c>
      <c r="R114" s="14">
        <v>6.1538461538463256</v>
      </c>
      <c r="S114" s="5">
        <v>17</v>
      </c>
      <c r="T114" s="5" t="s">
        <v>26</v>
      </c>
      <c r="U114" s="14">
        <v>0.58258973699419814</v>
      </c>
      <c r="V114" s="5">
        <v>27</v>
      </c>
      <c r="W114" s="5">
        <v>230</v>
      </c>
      <c r="X114" s="5">
        <v>117</v>
      </c>
      <c r="Y114" s="5">
        <v>58</v>
      </c>
      <c r="Z114" s="5" t="s">
        <v>27</v>
      </c>
      <c r="AB114" s="6" cm="1">
        <f t="array" ref="AB114">SUM(IF(B114:I114&gt;B115:I115,1,-1))</f>
        <v>-8</v>
      </c>
      <c r="AC114" s="6" cm="1">
        <f t="array" ref="AC114">SUM(IF(J114:S114&gt;J115:S115,1,-1))</f>
        <v>4</v>
      </c>
      <c r="AD114" s="6">
        <f t="shared" si="92"/>
        <v>-4</v>
      </c>
      <c r="AE114" s="6">
        <f t="shared" ref="AE114:AG114" si="137">SUM(AB114:AB116)</f>
        <v>-20</v>
      </c>
      <c r="AF114" s="6">
        <f t="shared" si="137"/>
        <v>10</v>
      </c>
      <c r="AG114" s="6">
        <f t="shared" si="137"/>
        <v>-10</v>
      </c>
      <c r="AI114" s="8" t="str">
        <f t="shared" si="78"/>
        <v>OL Lower</v>
      </c>
      <c r="AJ114" s="7" t="str">
        <f t="shared" si="79"/>
        <v>Down</v>
      </c>
      <c r="AK114" s="7" t="str">
        <f t="shared" si="80"/>
        <v>POC Down</v>
      </c>
      <c r="AL114" s="9" t="str">
        <f t="shared" si="81"/>
        <v>In. Val</v>
      </c>
      <c r="AM114" s="9" t="str">
        <f t="shared" si="82"/>
        <v>Lower Break</v>
      </c>
      <c r="AN114" s="9" t="str">
        <f t="shared" si="83"/>
        <v>Bl. Val</v>
      </c>
      <c r="AO114" s="9" t="str">
        <f t="shared" si="84"/>
        <v>No Gap</v>
      </c>
      <c r="AP114" s="9" t="str">
        <f t="shared" si="85"/>
        <v>Bottom-Weighted</v>
      </c>
      <c r="AQ114" s="9" t="str">
        <f t="shared" si="86"/>
        <v>Skewed Mid-High</v>
      </c>
      <c r="AR114" s="9" t="str">
        <f t="shared" si="87"/>
        <v>Closed Higher Quadrant</v>
      </c>
      <c r="AS114" s="5">
        <f t="shared" si="88"/>
        <v>1</v>
      </c>
    </row>
    <row r="115" spans="1:45" ht="15.5" x14ac:dyDescent="0.35">
      <c r="A115" s="13">
        <v>45497</v>
      </c>
      <c r="B115" s="15">
        <v>1.29003</v>
      </c>
      <c r="C115" s="15">
        <v>1.2937099999999999</v>
      </c>
      <c r="D115" s="15">
        <v>1.28772</v>
      </c>
      <c r="E115" s="15">
        <v>1.2897400000000001</v>
      </c>
      <c r="F115" s="15">
        <v>1.2905</v>
      </c>
      <c r="G115" s="15">
        <v>1.2917000000000001</v>
      </c>
      <c r="H115" s="15">
        <v>1.2883</v>
      </c>
      <c r="I115" s="5">
        <v>-12</v>
      </c>
      <c r="J115" s="5">
        <v>165</v>
      </c>
      <c r="K115" s="5">
        <v>198</v>
      </c>
      <c r="L115" s="5">
        <v>376</v>
      </c>
      <c r="M115" s="14">
        <v>7.8416666666665993</v>
      </c>
      <c r="N115" s="14">
        <v>59.899999999999395</v>
      </c>
      <c r="O115" s="5">
        <v>34.000000000000696</v>
      </c>
      <c r="P115" s="5">
        <v>43095</v>
      </c>
      <c r="Q115" s="14">
        <v>897.8125</v>
      </c>
      <c r="R115" s="14">
        <v>6.2771285475793626</v>
      </c>
      <c r="S115" s="5">
        <v>14</v>
      </c>
      <c r="T115" s="5" t="s">
        <v>33</v>
      </c>
      <c r="U115" s="14">
        <v>0.70425672522731608</v>
      </c>
      <c r="V115" s="5">
        <v>68</v>
      </c>
      <c r="W115" s="5">
        <v>76</v>
      </c>
      <c r="X115" s="5">
        <v>145</v>
      </c>
      <c r="Y115" s="5">
        <v>87</v>
      </c>
      <c r="Z115" s="5" t="s">
        <v>29</v>
      </c>
      <c r="AB115" s="6" cm="1">
        <f t="array" ref="AB115">SUM(IF(B115:I115&gt;B116:I116,1,-1))</f>
        <v>-4</v>
      </c>
      <c r="AC115" s="6" cm="1">
        <f t="array" ref="AC115">SUM(IF(J115:S115&gt;J116:S116,1,-1))</f>
        <v>6</v>
      </c>
      <c r="AD115" s="6">
        <f t="shared" si="92"/>
        <v>2</v>
      </c>
      <c r="AE115" s="6">
        <f t="shared" ref="AE115:AG115" si="138">SUM(AB115:AB117)</f>
        <v>-12</v>
      </c>
      <c r="AF115" s="6">
        <f t="shared" si="138"/>
        <v>2</v>
      </c>
      <c r="AG115" s="6">
        <f t="shared" si="138"/>
        <v>-10</v>
      </c>
      <c r="AI115" s="8" t="str">
        <f t="shared" si="78"/>
        <v>OL Lower</v>
      </c>
      <c r="AJ115" s="7" t="str">
        <f t="shared" si="79"/>
        <v>Neutral</v>
      </c>
      <c r="AK115" s="7" t="str">
        <f t="shared" si="80"/>
        <v>POC Down</v>
      </c>
      <c r="AL115" s="9" t="str">
        <f t="shared" si="81"/>
        <v>In. Val</v>
      </c>
      <c r="AM115" s="9" t="str">
        <f t="shared" si="82"/>
        <v>Both Sides Expand</v>
      </c>
      <c r="AN115" s="9" t="str">
        <f t="shared" si="83"/>
        <v>In Val</v>
      </c>
      <c r="AO115" s="9" t="str">
        <f t="shared" si="84"/>
        <v>No Gap</v>
      </c>
      <c r="AP115" s="9" t="str">
        <f t="shared" si="85"/>
        <v>Bottom-Weighted</v>
      </c>
      <c r="AQ115" s="9" t="str">
        <f t="shared" si="86"/>
        <v>Skewed Mid-Low</v>
      </c>
      <c r="AR115" s="9" t="str">
        <f t="shared" si="87"/>
        <v>Same</v>
      </c>
      <c r="AS115" s="5">
        <f t="shared" si="88"/>
        <v>0</v>
      </c>
    </row>
    <row r="116" spans="1:45" ht="15.5" x14ac:dyDescent="0.35">
      <c r="A116" s="13">
        <v>45496</v>
      </c>
      <c r="B116" s="15">
        <v>1.2930200000000001</v>
      </c>
      <c r="C116" s="15">
        <v>1.2934399999999999</v>
      </c>
      <c r="D116" s="15">
        <v>1.28871</v>
      </c>
      <c r="E116" s="15">
        <v>1.29003</v>
      </c>
      <c r="F116" s="15">
        <v>1.2910999999999999</v>
      </c>
      <c r="G116" s="15">
        <v>1.2922</v>
      </c>
      <c r="H116" s="15">
        <v>1.29</v>
      </c>
      <c r="I116" s="5">
        <v>-17</v>
      </c>
      <c r="J116" s="5">
        <v>185</v>
      </c>
      <c r="K116" s="5">
        <v>147</v>
      </c>
      <c r="L116" s="5">
        <v>348</v>
      </c>
      <c r="M116" s="14">
        <v>7.1291666666665563</v>
      </c>
      <c r="N116" s="14">
        <v>47.29999999999901</v>
      </c>
      <c r="O116" s="5">
        <v>21.999999999999797</v>
      </c>
      <c r="P116" s="5">
        <v>38314</v>
      </c>
      <c r="Q116" s="14">
        <v>798.20833333333337</v>
      </c>
      <c r="R116" s="14">
        <v>7.3572938689219303</v>
      </c>
      <c r="S116" s="5">
        <v>8</v>
      </c>
      <c r="T116" s="5" t="s">
        <v>33</v>
      </c>
      <c r="U116" s="14">
        <v>0.73078613456132935</v>
      </c>
      <c r="V116" s="5">
        <v>78</v>
      </c>
      <c r="W116" s="5">
        <v>107</v>
      </c>
      <c r="X116" s="5">
        <v>125</v>
      </c>
      <c r="Y116" s="5">
        <v>22</v>
      </c>
      <c r="Z116" s="5" t="s">
        <v>29</v>
      </c>
      <c r="AB116" s="6" cm="1">
        <f t="array" ref="AB116">SUM(IF(B116:I116&gt;B117:I117,1,-1))</f>
        <v>-8</v>
      </c>
      <c r="AC116" s="6" cm="1">
        <f t="array" ref="AC116">SUM(IF(J116:S116&gt;J117:S117,1,-1))</f>
        <v>0</v>
      </c>
      <c r="AD116" s="6">
        <f t="shared" si="92"/>
        <v>-8</v>
      </c>
      <c r="AE116" s="6">
        <f t="shared" ref="AE116:AG116" si="139">SUM(AB116:AB118)</f>
        <v>-14</v>
      </c>
      <c r="AF116" s="6">
        <f t="shared" si="139"/>
        <v>-6</v>
      </c>
      <c r="AG116" s="6">
        <f t="shared" si="139"/>
        <v>-20</v>
      </c>
      <c r="AI116" s="8" t="str">
        <f t="shared" si="78"/>
        <v>OL Lower</v>
      </c>
      <c r="AJ116" s="7" t="str">
        <f t="shared" si="79"/>
        <v>Down</v>
      </c>
      <c r="AK116" s="7" t="str">
        <f t="shared" si="80"/>
        <v>POC Down</v>
      </c>
      <c r="AL116" s="9" t="str">
        <f t="shared" si="81"/>
        <v>Bel. Val</v>
      </c>
      <c r="AM116" s="9" t="str">
        <f t="shared" si="82"/>
        <v>Lower Break</v>
      </c>
      <c r="AN116" s="9" t="str">
        <f t="shared" si="83"/>
        <v>In Val</v>
      </c>
      <c r="AO116" s="9" t="str">
        <f t="shared" si="84"/>
        <v>No Gap</v>
      </c>
      <c r="AP116" s="9" t="str">
        <f t="shared" si="85"/>
        <v>Top-Weighted</v>
      </c>
      <c r="AQ116" s="9" t="str">
        <f t="shared" si="86"/>
        <v>Skewed Mid-Low</v>
      </c>
      <c r="AR116" s="9" t="str">
        <f t="shared" si="87"/>
        <v>Closed Higher Quadrant</v>
      </c>
      <c r="AS116" s="5">
        <f t="shared" si="88"/>
        <v>1</v>
      </c>
    </row>
    <row r="117" spans="1:45" ht="15.5" x14ac:dyDescent="0.35">
      <c r="A117" s="13">
        <v>45495</v>
      </c>
      <c r="B117" s="15">
        <v>1.29318</v>
      </c>
      <c r="C117" s="15">
        <v>1.2941800000000001</v>
      </c>
      <c r="D117" s="15">
        <v>1.29044</v>
      </c>
      <c r="E117" s="15">
        <v>1.2930200000000001</v>
      </c>
      <c r="F117" s="15">
        <v>1.2924</v>
      </c>
      <c r="G117" s="15">
        <v>1.2931999999999999</v>
      </c>
      <c r="H117" s="15">
        <v>1.2916000000000001</v>
      </c>
      <c r="I117" s="5">
        <v>5</v>
      </c>
      <c r="J117" s="5">
        <v>139</v>
      </c>
      <c r="K117" s="5">
        <v>182</v>
      </c>
      <c r="L117" s="5">
        <v>339</v>
      </c>
      <c r="M117" s="14">
        <v>6.9645833333333487</v>
      </c>
      <c r="N117" s="14">
        <v>37.400000000000766</v>
      </c>
      <c r="O117" s="5">
        <v>15.999999999998238</v>
      </c>
      <c r="P117" s="5">
        <v>39101</v>
      </c>
      <c r="Q117" s="14">
        <v>814.60416666666663</v>
      </c>
      <c r="R117" s="14">
        <v>9.0641711229944661</v>
      </c>
      <c r="S117" s="5">
        <v>11</v>
      </c>
      <c r="T117" s="5" t="s">
        <v>33</v>
      </c>
      <c r="U117" s="14">
        <v>0.74691169077276709</v>
      </c>
      <c r="V117" s="5">
        <v>18</v>
      </c>
      <c r="W117" s="5">
        <v>132</v>
      </c>
      <c r="X117" s="5">
        <v>121</v>
      </c>
      <c r="Y117" s="5">
        <v>47</v>
      </c>
      <c r="Z117" s="5" t="s">
        <v>32</v>
      </c>
      <c r="AB117" s="6" cm="1">
        <f t="array" ref="AB117">SUM(IF(B117:I117&gt;B118:I118,1,-1))</f>
        <v>0</v>
      </c>
      <c r="AC117" s="6" cm="1">
        <f t="array" ref="AC117">SUM(IF(J117:S117&gt;J118:S118,1,-1))</f>
        <v>-4</v>
      </c>
      <c r="AD117" s="6">
        <f t="shared" si="92"/>
        <v>-4</v>
      </c>
      <c r="AE117" s="6">
        <f t="shared" ref="AE117:AG117" si="140">SUM(AB117:AB119)</f>
        <v>-12</v>
      </c>
      <c r="AF117" s="6">
        <f t="shared" si="140"/>
        <v>-12</v>
      </c>
      <c r="AG117" s="6">
        <f t="shared" si="140"/>
        <v>-24</v>
      </c>
      <c r="AI117" s="8" t="str">
        <f t="shared" si="78"/>
        <v>Inside</v>
      </c>
      <c r="AJ117" s="7" t="str">
        <f t="shared" si="79"/>
        <v>Down</v>
      </c>
      <c r="AK117" s="7" t="str">
        <f t="shared" si="80"/>
        <v>POC Up</v>
      </c>
      <c r="AL117" s="9" t="str">
        <f t="shared" si="81"/>
        <v>In. Val</v>
      </c>
      <c r="AM117" s="9" t="str">
        <f t="shared" si="82"/>
        <v>Inside Day</v>
      </c>
      <c r="AN117" s="9" t="str">
        <f t="shared" si="83"/>
        <v>In Val</v>
      </c>
      <c r="AO117" s="9" t="str">
        <f t="shared" si="84"/>
        <v>No Gap</v>
      </c>
      <c r="AP117" s="9" t="str">
        <f t="shared" si="85"/>
        <v>Bottom-Weighted</v>
      </c>
      <c r="AQ117" s="9" t="str">
        <f t="shared" si="86"/>
        <v>Skewed Mid-High</v>
      </c>
      <c r="AR117" s="9" t="str">
        <f t="shared" si="87"/>
        <v>Same</v>
      </c>
      <c r="AS117" s="5">
        <f t="shared" si="88"/>
        <v>0</v>
      </c>
    </row>
    <row r="118" spans="1:45" ht="15.5" x14ac:dyDescent="0.35">
      <c r="A118" s="13">
        <v>45492</v>
      </c>
      <c r="B118" s="15">
        <v>1.2948900000000001</v>
      </c>
      <c r="C118" s="15">
        <v>1.2948999999999999</v>
      </c>
      <c r="D118" s="15">
        <v>1.2896799999999999</v>
      </c>
      <c r="E118" s="15">
        <v>1.2931699999999999</v>
      </c>
      <c r="F118" s="15">
        <v>1.292</v>
      </c>
      <c r="G118" s="15">
        <v>1.2936000000000001</v>
      </c>
      <c r="H118" s="15">
        <v>1.2909000000000002</v>
      </c>
      <c r="I118" s="5">
        <v>-8</v>
      </c>
      <c r="J118" s="5">
        <v>211</v>
      </c>
      <c r="K118" s="5">
        <v>157</v>
      </c>
      <c r="L118" s="5">
        <v>383</v>
      </c>
      <c r="M118" s="14">
        <v>7.7999999999998435</v>
      </c>
      <c r="N118" s="14">
        <v>52.200000000000024</v>
      </c>
      <c r="O118" s="5">
        <v>26.999999999999247</v>
      </c>
      <c r="P118" s="5">
        <v>42050</v>
      </c>
      <c r="Q118" s="14">
        <v>876.04166666666663</v>
      </c>
      <c r="R118" s="14">
        <v>7.337164750957851</v>
      </c>
      <c r="S118" s="5">
        <v>10</v>
      </c>
      <c r="T118" s="5" t="s">
        <v>26</v>
      </c>
      <c r="U118" s="14">
        <v>0.66704630731514558</v>
      </c>
      <c r="V118" s="5">
        <v>83</v>
      </c>
      <c r="W118" s="5">
        <v>100</v>
      </c>
      <c r="X118" s="5">
        <v>160</v>
      </c>
      <c r="Y118" s="5">
        <v>40</v>
      </c>
      <c r="Z118" s="5" t="s">
        <v>32</v>
      </c>
      <c r="AB118" s="6" cm="1">
        <f t="array" ref="AB118">SUM(IF(B118:I118&gt;B119:I119,1,-1))</f>
        <v>-6</v>
      </c>
      <c r="AC118" s="6" cm="1">
        <f t="array" ref="AC118">SUM(IF(J118:S118&gt;J119:S119,1,-1))</f>
        <v>-2</v>
      </c>
      <c r="AD118" s="6">
        <f t="shared" si="92"/>
        <v>-8</v>
      </c>
      <c r="AE118" s="6">
        <f t="shared" ref="AE118:AG118" si="141">SUM(AB118:AB120)</f>
        <v>-4</v>
      </c>
      <c r="AF118" s="6">
        <f t="shared" si="141"/>
        <v>-2</v>
      </c>
      <c r="AG118" s="6">
        <f t="shared" si="141"/>
        <v>-6</v>
      </c>
      <c r="AI118" s="8" t="str">
        <f t="shared" si="78"/>
        <v>Lower</v>
      </c>
      <c r="AJ118" s="7" t="str">
        <f t="shared" si="79"/>
        <v>Down</v>
      </c>
      <c r="AK118" s="7" t="str">
        <f t="shared" si="80"/>
        <v>POC Down</v>
      </c>
      <c r="AL118" s="9" t="str">
        <f t="shared" si="81"/>
        <v>Bel. Val</v>
      </c>
      <c r="AM118" s="9" t="str">
        <f t="shared" si="82"/>
        <v>Lower Break</v>
      </c>
      <c r="AN118" s="9" t="str">
        <f t="shared" si="83"/>
        <v>In Val</v>
      </c>
      <c r="AO118" s="9" t="str">
        <f t="shared" si="84"/>
        <v>Gap Down - Follow Through</v>
      </c>
      <c r="AP118" s="9" t="str">
        <f t="shared" si="85"/>
        <v>Top-Weighted</v>
      </c>
      <c r="AQ118" s="9" t="str">
        <f t="shared" si="86"/>
        <v>Skewed Mid-Low</v>
      </c>
      <c r="AR118" s="9" t="str">
        <f t="shared" si="87"/>
        <v>Closed Lower Quadrant</v>
      </c>
      <c r="AS118" s="5">
        <f t="shared" si="88"/>
        <v>-2</v>
      </c>
    </row>
    <row r="119" spans="1:45" ht="15.5" x14ac:dyDescent="0.35">
      <c r="A119" s="13">
        <v>45491</v>
      </c>
      <c r="B119" s="15">
        <v>1.3007500000000001</v>
      </c>
      <c r="C119" s="15">
        <v>1.30124</v>
      </c>
      <c r="D119" s="15">
        <v>1.2936000000000001</v>
      </c>
      <c r="E119" s="15">
        <v>1.29488</v>
      </c>
      <c r="F119" s="15">
        <v>1.3002</v>
      </c>
      <c r="G119" s="15">
        <v>1.3007000000000002</v>
      </c>
      <c r="H119" s="15">
        <v>1.2971000000000001</v>
      </c>
      <c r="I119" s="5">
        <v>-16</v>
      </c>
      <c r="J119" s="5">
        <v>46</v>
      </c>
      <c r="K119" s="5">
        <v>304</v>
      </c>
      <c r="L119" s="5">
        <v>363</v>
      </c>
      <c r="M119" s="14">
        <v>7.5020833333333998</v>
      </c>
      <c r="N119" s="14">
        <v>76.399999999998698</v>
      </c>
      <c r="O119" s="5">
        <v>36.000000000000476</v>
      </c>
      <c r="P119" s="5">
        <v>45365</v>
      </c>
      <c r="Q119" s="14">
        <v>945.10416666666663</v>
      </c>
      <c r="R119" s="14">
        <v>4.7513089005236413</v>
      </c>
      <c r="S119" s="5">
        <v>18</v>
      </c>
      <c r="T119" s="5" t="s">
        <v>28</v>
      </c>
      <c r="U119" s="14">
        <v>0.34943503969140483</v>
      </c>
      <c r="V119" s="5">
        <v>112</v>
      </c>
      <c r="W119" s="5">
        <v>135</v>
      </c>
      <c r="X119" s="5">
        <v>47</v>
      </c>
      <c r="Y119" s="5">
        <v>69</v>
      </c>
      <c r="Z119" s="5" t="s">
        <v>27</v>
      </c>
      <c r="AB119" s="6" cm="1">
        <f t="array" ref="AB119">SUM(IF(B119:I119&gt;B120:I120,1,-1))</f>
        <v>-6</v>
      </c>
      <c r="AC119" s="6" cm="1">
        <f t="array" ref="AC119">SUM(IF(J119:S119&gt;J120:S120,1,-1))</f>
        <v>-6</v>
      </c>
      <c r="AD119" s="6">
        <f t="shared" si="92"/>
        <v>-12</v>
      </c>
      <c r="AE119" s="6">
        <f t="shared" ref="AE119:AG119" si="142">SUM(AB119:AB121)</f>
        <v>0</v>
      </c>
      <c r="AF119" s="6">
        <f t="shared" si="142"/>
        <v>0</v>
      </c>
      <c r="AG119" s="6">
        <f t="shared" si="142"/>
        <v>0</v>
      </c>
      <c r="AI119" s="8" t="str">
        <f t="shared" si="78"/>
        <v>OL Lower</v>
      </c>
      <c r="AJ119" s="7" t="str">
        <f t="shared" si="79"/>
        <v>Neutral</v>
      </c>
      <c r="AK119" s="7" t="str">
        <f t="shared" si="80"/>
        <v>POC Down</v>
      </c>
      <c r="AL119" s="9" t="str">
        <f t="shared" si="81"/>
        <v>In. Val</v>
      </c>
      <c r="AM119" s="9" t="str">
        <f t="shared" si="82"/>
        <v>Lower Break</v>
      </c>
      <c r="AN119" s="9" t="str">
        <f t="shared" si="83"/>
        <v>Bl. Val</v>
      </c>
      <c r="AO119" s="9" t="str">
        <f t="shared" si="84"/>
        <v>No Gap</v>
      </c>
      <c r="AP119" s="9" t="str">
        <f t="shared" si="85"/>
        <v>Bottom-Weighted</v>
      </c>
      <c r="AQ119" s="9" t="str">
        <f t="shared" si="86"/>
        <v>Skewed Mid-High</v>
      </c>
      <c r="AR119" s="9" t="str">
        <f t="shared" si="87"/>
        <v>Closed Higher Quadrant</v>
      </c>
      <c r="AS119" s="5">
        <f t="shared" si="88"/>
        <v>2</v>
      </c>
    </row>
    <row r="120" spans="1:45" ht="15.5" x14ac:dyDescent="0.35">
      <c r="A120" s="13">
        <v>45490</v>
      </c>
      <c r="B120" s="15">
        <v>1.2977099999999999</v>
      </c>
      <c r="C120" s="15">
        <v>1.3044</v>
      </c>
      <c r="D120" s="15">
        <v>1.2965599999999999</v>
      </c>
      <c r="E120" s="15">
        <v>1.30077</v>
      </c>
      <c r="F120" s="15">
        <v>1.3007</v>
      </c>
      <c r="G120" s="15">
        <v>1.3041</v>
      </c>
      <c r="H120" s="15">
        <v>1.2999000000000001</v>
      </c>
      <c r="I120" s="5">
        <v>22</v>
      </c>
      <c r="J120" s="5">
        <v>208</v>
      </c>
      <c r="K120" s="5">
        <v>187</v>
      </c>
      <c r="L120" s="5">
        <v>411</v>
      </c>
      <c r="M120" s="14">
        <v>8.5541666666665481</v>
      </c>
      <c r="N120" s="14">
        <v>78.400000000000688</v>
      </c>
      <c r="O120" s="5">
        <v>41.999999999999815</v>
      </c>
      <c r="P120" s="5">
        <v>48324</v>
      </c>
      <c r="Q120" s="14">
        <v>1006.75</v>
      </c>
      <c r="R120" s="14">
        <v>5.242346938775464</v>
      </c>
      <c r="S120" s="5">
        <v>12</v>
      </c>
      <c r="T120" s="5" t="s">
        <v>26</v>
      </c>
      <c r="U120" s="14">
        <v>0.65617780315250573</v>
      </c>
      <c r="V120" s="5">
        <v>110</v>
      </c>
      <c r="W120" s="5">
        <v>140</v>
      </c>
      <c r="X120" s="5">
        <v>66</v>
      </c>
      <c r="Y120" s="5">
        <v>95</v>
      </c>
      <c r="Z120" s="5" t="s">
        <v>32</v>
      </c>
      <c r="AB120" s="6" cm="1">
        <f t="array" ref="AB120">SUM(IF(B120:I120&gt;B121:I121,1,-1))</f>
        <v>8</v>
      </c>
      <c r="AC120" s="6" cm="1">
        <f t="array" ref="AC120">SUM(IF(J120:S120&gt;J121:S121,1,-1))</f>
        <v>6</v>
      </c>
      <c r="AD120" s="6">
        <f t="shared" si="92"/>
        <v>14</v>
      </c>
      <c r="AE120" s="6">
        <f t="shared" ref="AE120:AG120" si="143">SUM(AB120:AB122)</f>
        <v>8</v>
      </c>
      <c r="AF120" s="6">
        <f t="shared" si="143"/>
        <v>0</v>
      </c>
      <c r="AG120" s="6">
        <f t="shared" si="143"/>
        <v>8</v>
      </c>
      <c r="AI120" s="8" t="str">
        <f t="shared" si="78"/>
        <v>Higher</v>
      </c>
      <c r="AJ120" s="7" t="str">
        <f t="shared" si="79"/>
        <v>Up</v>
      </c>
      <c r="AK120" s="7" t="str">
        <f t="shared" si="80"/>
        <v>POC Up</v>
      </c>
      <c r="AL120" s="9" t="str">
        <f t="shared" si="81"/>
        <v>Ab. Val</v>
      </c>
      <c r="AM120" s="9" t="str">
        <f t="shared" si="82"/>
        <v>Upper Break</v>
      </c>
      <c r="AN120" s="9" t="str">
        <f t="shared" si="83"/>
        <v>In Val</v>
      </c>
      <c r="AO120" s="9" t="str">
        <f t="shared" si="84"/>
        <v>Gap Up - Follow Through</v>
      </c>
      <c r="AP120" s="9" t="str">
        <f t="shared" si="85"/>
        <v>Top-Weighted</v>
      </c>
      <c r="AQ120" s="9" t="str">
        <f t="shared" si="86"/>
        <v>Skewed Mid-High</v>
      </c>
      <c r="AR120" s="9" t="str">
        <f t="shared" si="87"/>
        <v>Closed Higher Quadrant</v>
      </c>
      <c r="AS120" s="5">
        <f t="shared" si="88"/>
        <v>1</v>
      </c>
    </row>
    <row r="121" spans="1:45" ht="15.5" x14ac:dyDescent="0.35">
      <c r="A121" s="13">
        <v>45489</v>
      </c>
      <c r="B121" s="15">
        <v>1.29688</v>
      </c>
      <c r="C121" s="15">
        <v>1.29793</v>
      </c>
      <c r="D121" s="15">
        <v>1.2937799999999999</v>
      </c>
      <c r="E121" s="15">
        <v>1.29769</v>
      </c>
      <c r="F121" s="15">
        <v>1.2964</v>
      </c>
      <c r="G121" s="15">
        <v>1.2972000000000001</v>
      </c>
      <c r="H121" s="15">
        <v>1.2953000000000001</v>
      </c>
      <c r="I121" s="5">
        <v>9</v>
      </c>
      <c r="J121" s="5">
        <v>132</v>
      </c>
      <c r="K121" s="5">
        <v>198</v>
      </c>
      <c r="L121" s="5">
        <v>349</v>
      </c>
      <c r="M121" s="14">
        <v>7.2541666666665892</v>
      </c>
      <c r="N121" s="14">
        <v>41.500000000000981</v>
      </c>
      <c r="O121" s="5">
        <v>19.000000000000128</v>
      </c>
      <c r="P121" s="5">
        <v>41473</v>
      </c>
      <c r="Q121" s="14">
        <v>864.02083333333337</v>
      </c>
      <c r="R121" s="14">
        <v>8.4096385542166683</v>
      </c>
      <c r="S121" s="5">
        <v>7</v>
      </c>
      <c r="T121" s="5" t="s">
        <v>26</v>
      </c>
      <c r="U121" s="14">
        <v>0.65342856295349649</v>
      </c>
      <c r="V121" s="5">
        <v>78</v>
      </c>
      <c r="W121" s="5">
        <v>141</v>
      </c>
      <c r="X121" s="5">
        <v>97</v>
      </c>
      <c r="Y121" s="5">
        <v>33</v>
      </c>
      <c r="Z121" s="5" t="s">
        <v>31</v>
      </c>
      <c r="AB121" s="6" cm="1">
        <f t="array" ref="AB121">SUM(IF(B121:I121&gt;B122:I122,1,-1))</f>
        <v>-2</v>
      </c>
      <c r="AC121" s="6" cm="1">
        <f t="array" ref="AC121">SUM(IF(J121:S121&gt;J122:S122,1,-1))</f>
        <v>0</v>
      </c>
      <c r="AD121" s="6">
        <f t="shared" si="92"/>
        <v>-2</v>
      </c>
      <c r="AE121" s="6">
        <f t="shared" ref="AE121:AG121" si="144">SUM(AB121:AB123)</f>
        <v>8</v>
      </c>
      <c r="AF121" s="6">
        <f t="shared" si="144"/>
        <v>-10</v>
      </c>
      <c r="AG121" s="6">
        <f t="shared" si="144"/>
        <v>-2</v>
      </c>
      <c r="AI121" s="8" t="str">
        <f t="shared" si="78"/>
        <v>OL Lower</v>
      </c>
      <c r="AJ121" s="7" t="str">
        <f t="shared" si="79"/>
        <v>Down</v>
      </c>
      <c r="AK121" s="7" t="str">
        <f t="shared" si="80"/>
        <v>POC Down</v>
      </c>
      <c r="AL121" s="9" t="str">
        <f t="shared" si="81"/>
        <v>In. Val</v>
      </c>
      <c r="AM121" s="9" t="str">
        <f t="shared" si="82"/>
        <v>Lower Break</v>
      </c>
      <c r="AN121" s="9" t="str">
        <f t="shared" si="83"/>
        <v>Ab. Val</v>
      </c>
      <c r="AO121" s="9" t="str">
        <f t="shared" si="84"/>
        <v>No Gap</v>
      </c>
      <c r="AP121" s="9" t="str">
        <f t="shared" si="85"/>
        <v>Bottom-Weighted</v>
      </c>
      <c r="AQ121" s="9" t="str">
        <f t="shared" si="86"/>
        <v>Skewed Mid-High</v>
      </c>
      <c r="AR121" s="9" t="str">
        <f t="shared" si="87"/>
        <v>Closed Lower Quadrant</v>
      </c>
      <c r="AS121" s="5">
        <f t="shared" si="88"/>
        <v>-2</v>
      </c>
    </row>
    <row r="122" spans="1:45" ht="15.5" x14ac:dyDescent="0.35">
      <c r="A122" s="13">
        <v>45488</v>
      </c>
      <c r="B122" s="15">
        <v>1.29667</v>
      </c>
      <c r="C122" s="15">
        <v>1.2994300000000001</v>
      </c>
      <c r="D122" s="15">
        <v>1.29552</v>
      </c>
      <c r="E122" s="15">
        <v>1.29688</v>
      </c>
      <c r="F122" s="15">
        <v>1.2967000000000002</v>
      </c>
      <c r="G122" s="15">
        <v>1.2981</v>
      </c>
      <c r="H122" s="15">
        <v>1.2963</v>
      </c>
      <c r="I122" s="5">
        <v>0</v>
      </c>
      <c r="J122" s="5">
        <v>264</v>
      </c>
      <c r="K122" s="5">
        <v>60</v>
      </c>
      <c r="L122" s="5">
        <v>343</v>
      </c>
      <c r="M122" s="14">
        <v>7.2312499999998652</v>
      </c>
      <c r="N122" s="14">
        <v>39.100000000000804</v>
      </c>
      <c r="O122" s="5">
        <v>18.000000000000238</v>
      </c>
      <c r="P122" s="5">
        <v>42629</v>
      </c>
      <c r="Q122" s="14">
        <v>888.10416666666663</v>
      </c>
      <c r="R122" s="14">
        <v>8.7723785166238599</v>
      </c>
      <c r="S122" s="5">
        <v>14</v>
      </c>
      <c r="T122" s="5" t="s">
        <v>28</v>
      </c>
      <c r="U122" s="14">
        <v>0.41712121193017254</v>
      </c>
      <c r="V122" s="5">
        <v>57</v>
      </c>
      <c r="W122" s="5">
        <v>103</v>
      </c>
      <c r="X122" s="5">
        <v>154</v>
      </c>
      <c r="Y122" s="5">
        <v>29</v>
      </c>
      <c r="Z122" s="5" t="s">
        <v>29</v>
      </c>
      <c r="AB122" s="6" cm="1">
        <f t="array" ref="AB122">SUM(IF(B122:I122&gt;B123:I123,1,-1))</f>
        <v>2</v>
      </c>
      <c r="AC122" s="6" cm="1">
        <f t="array" ref="AC122">SUM(IF(J122:S122&gt;J123:S123,1,-1))</f>
        <v>-6</v>
      </c>
      <c r="AD122" s="6">
        <f t="shared" si="92"/>
        <v>-4</v>
      </c>
      <c r="AE122" s="6">
        <f t="shared" ref="AE122:AG122" si="145">SUM(AB122:AB124)</f>
        <v>16</v>
      </c>
      <c r="AF122" s="6">
        <f t="shared" si="145"/>
        <v>-6</v>
      </c>
      <c r="AG122" s="6">
        <f t="shared" si="145"/>
        <v>10</v>
      </c>
      <c r="AI122" s="8" t="str">
        <f t="shared" si="78"/>
        <v>Inside</v>
      </c>
      <c r="AJ122" s="7" t="str">
        <f t="shared" si="79"/>
        <v>Neutral</v>
      </c>
      <c r="AK122" s="7" t="str">
        <f t="shared" si="80"/>
        <v>POC Down</v>
      </c>
      <c r="AL122" s="9" t="str">
        <f t="shared" si="81"/>
        <v>In. Val</v>
      </c>
      <c r="AM122" s="9" t="str">
        <f t="shared" si="82"/>
        <v>Upper Break</v>
      </c>
      <c r="AN122" s="9" t="str">
        <f t="shared" si="83"/>
        <v>In Val</v>
      </c>
      <c r="AO122" s="9" t="str">
        <f t="shared" si="84"/>
        <v>No Gap</v>
      </c>
      <c r="AP122" s="9" t="str">
        <f t="shared" si="85"/>
        <v>Top-Weighted</v>
      </c>
      <c r="AQ122" s="9" t="str">
        <f t="shared" si="86"/>
        <v>Skewed Mid-Low</v>
      </c>
      <c r="AR122" s="9" t="str">
        <f t="shared" si="87"/>
        <v>Closed Higher Quadrant</v>
      </c>
      <c r="AS122" s="5">
        <f t="shared" si="88"/>
        <v>1</v>
      </c>
    </row>
    <row r="123" spans="1:45" ht="15.5" x14ac:dyDescent="0.35">
      <c r="A123" s="13">
        <v>45485</v>
      </c>
      <c r="B123" s="15">
        <v>1.2923</v>
      </c>
      <c r="C123" s="15">
        <v>1.29901</v>
      </c>
      <c r="D123" s="15">
        <v>1.29017</v>
      </c>
      <c r="E123" s="15">
        <v>1.29667</v>
      </c>
      <c r="F123" s="15">
        <v>1.2985</v>
      </c>
      <c r="G123" s="15">
        <v>1.2989999999999999</v>
      </c>
      <c r="H123" s="15">
        <v>1.2933000000000001</v>
      </c>
      <c r="I123" s="5">
        <v>23</v>
      </c>
      <c r="J123" s="5">
        <v>47</v>
      </c>
      <c r="K123" s="5">
        <v>347</v>
      </c>
      <c r="L123" s="5">
        <v>407</v>
      </c>
      <c r="M123" s="14">
        <v>8.4124999999998327</v>
      </c>
      <c r="N123" s="14">
        <v>88.399999999999594</v>
      </c>
      <c r="O123" s="5">
        <v>56.999999999998167</v>
      </c>
      <c r="P123" s="5">
        <v>46769</v>
      </c>
      <c r="Q123" s="14">
        <v>974.35416666666663</v>
      </c>
      <c r="R123" s="14">
        <v>4.6040723981900662</v>
      </c>
      <c r="S123" s="5">
        <v>19</v>
      </c>
      <c r="T123" s="5" t="s">
        <v>28</v>
      </c>
      <c r="U123" s="14">
        <v>0.33749538643874727</v>
      </c>
      <c r="V123" s="5">
        <v>132</v>
      </c>
      <c r="W123" s="5">
        <v>120</v>
      </c>
      <c r="X123" s="5">
        <v>46</v>
      </c>
      <c r="Y123" s="5">
        <v>109</v>
      </c>
      <c r="Z123" s="5" t="s">
        <v>32</v>
      </c>
      <c r="AB123" s="6" cm="1">
        <f t="array" ref="AB123">SUM(IF(B123:I123&gt;B124:I124,1,-1))</f>
        <v>8</v>
      </c>
      <c r="AC123" s="6" cm="1">
        <f t="array" ref="AC123">SUM(IF(J123:S123&gt;J124:S124,1,-1))</f>
        <v>-4</v>
      </c>
      <c r="AD123" s="6">
        <f t="shared" si="92"/>
        <v>4</v>
      </c>
      <c r="AE123" s="6">
        <f t="shared" ref="AE123:AG123" si="146">SUM(AB123:AB125)</f>
        <v>16</v>
      </c>
      <c r="AF123" s="6">
        <f t="shared" si="146"/>
        <v>-2</v>
      </c>
      <c r="AG123" s="6">
        <f t="shared" si="146"/>
        <v>14</v>
      </c>
      <c r="AI123" s="8" t="str">
        <f t="shared" si="78"/>
        <v>OL Higher</v>
      </c>
      <c r="AJ123" s="7" t="str">
        <f t="shared" si="79"/>
        <v>Up</v>
      </c>
      <c r="AK123" s="7" t="str">
        <f t="shared" si="80"/>
        <v>POC Up</v>
      </c>
      <c r="AL123" s="9" t="str">
        <f t="shared" si="81"/>
        <v>Ab. Val</v>
      </c>
      <c r="AM123" s="9" t="str">
        <f t="shared" si="82"/>
        <v>Upper Break</v>
      </c>
      <c r="AN123" s="9" t="str">
        <f t="shared" si="83"/>
        <v>In Val</v>
      </c>
      <c r="AO123" s="9" t="str">
        <f t="shared" si="84"/>
        <v>No Gap</v>
      </c>
      <c r="AP123" s="9" t="str">
        <f t="shared" si="85"/>
        <v>Bottom-Weighted</v>
      </c>
      <c r="AQ123" s="9" t="str">
        <f t="shared" si="86"/>
        <v>Skewed High</v>
      </c>
      <c r="AR123" s="9" t="str">
        <f t="shared" si="87"/>
        <v>Same</v>
      </c>
      <c r="AS123" s="5">
        <f t="shared" si="88"/>
        <v>0</v>
      </c>
    </row>
    <row r="124" spans="1:45" ht="15.5" x14ac:dyDescent="0.35">
      <c r="A124" s="13">
        <v>45484</v>
      </c>
      <c r="B124" s="15">
        <v>1.2853399999999999</v>
      </c>
      <c r="C124" s="15">
        <v>1.2948999999999999</v>
      </c>
      <c r="D124" s="15">
        <v>1.28488</v>
      </c>
      <c r="E124" s="15">
        <v>1.2922899999999999</v>
      </c>
      <c r="F124" s="15">
        <v>1.2912000000000001</v>
      </c>
      <c r="G124" s="15">
        <v>1.2948000000000002</v>
      </c>
      <c r="H124" s="15">
        <v>1.2877000000000001</v>
      </c>
      <c r="I124" s="5">
        <v>8</v>
      </c>
      <c r="J124" s="5">
        <v>179</v>
      </c>
      <c r="K124" s="5">
        <v>266</v>
      </c>
      <c r="L124" s="5">
        <v>461</v>
      </c>
      <c r="M124" s="14">
        <v>9.7062500000000735</v>
      </c>
      <c r="N124" s="14">
        <v>100.19999999999918</v>
      </c>
      <c r="O124" s="5">
        <v>71.000000000001066</v>
      </c>
      <c r="P124" s="5">
        <v>50767</v>
      </c>
      <c r="Q124" s="14">
        <v>1057.6458333333333</v>
      </c>
      <c r="R124" s="14">
        <v>4.6007984031936502</v>
      </c>
      <c r="S124" s="5">
        <v>9</v>
      </c>
      <c r="T124" s="5" t="s">
        <v>26</v>
      </c>
      <c r="U124" s="14">
        <v>0.63427797621238258</v>
      </c>
      <c r="V124" s="5">
        <v>74</v>
      </c>
      <c r="W124" s="5">
        <v>204</v>
      </c>
      <c r="X124" s="5">
        <v>62</v>
      </c>
      <c r="Y124" s="5">
        <v>114</v>
      </c>
      <c r="Z124" s="5" t="s">
        <v>32</v>
      </c>
      <c r="AB124" s="6" cm="1">
        <f t="array" ref="AB124">SUM(IF(B124:I124&gt;B125:I125,1,-1))</f>
        <v>6</v>
      </c>
      <c r="AC124" s="6" cm="1">
        <f t="array" ref="AC124">SUM(IF(J124:S124&gt;J125:S125,1,-1))</f>
        <v>4</v>
      </c>
      <c r="AD124" s="6">
        <f t="shared" si="92"/>
        <v>10</v>
      </c>
      <c r="AE124" s="6">
        <f t="shared" ref="AE124:AG124" si="147">SUM(AB124:AB126)</f>
        <v>4</v>
      </c>
      <c r="AF124" s="6">
        <f t="shared" si="147"/>
        <v>8</v>
      </c>
      <c r="AG124" s="6">
        <f t="shared" si="147"/>
        <v>12</v>
      </c>
      <c r="AI124" s="8" t="str">
        <f t="shared" si="78"/>
        <v>Higher</v>
      </c>
      <c r="AJ124" s="7" t="str">
        <f t="shared" si="79"/>
        <v>Up</v>
      </c>
      <c r="AK124" s="7" t="str">
        <f t="shared" si="80"/>
        <v>POC Up</v>
      </c>
      <c r="AL124" s="9" t="str">
        <f t="shared" si="81"/>
        <v>Ab. Val</v>
      </c>
      <c r="AM124" s="9" t="str">
        <f t="shared" si="82"/>
        <v>Upper Break</v>
      </c>
      <c r="AN124" s="9" t="str">
        <f t="shared" si="83"/>
        <v>In Val</v>
      </c>
      <c r="AO124" s="9" t="str">
        <f t="shared" si="84"/>
        <v>Gap Up - Follow Through</v>
      </c>
      <c r="AP124" s="9" t="str">
        <f t="shared" si="85"/>
        <v>Bottom-Weighted</v>
      </c>
      <c r="AQ124" s="9" t="str">
        <f t="shared" si="86"/>
        <v>Skewed Mid-High</v>
      </c>
      <c r="AR124" s="9" t="str">
        <f t="shared" si="87"/>
        <v>Closed Higher Quadrant</v>
      </c>
      <c r="AS124" s="5">
        <f t="shared" si="88"/>
        <v>1</v>
      </c>
    </row>
    <row r="125" spans="1:45" ht="15.5" x14ac:dyDescent="0.35">
      <c r="A125" s="13">
        <v>45483</v>
      </c>
      <c r="B125" s="15">
        <v>1.2787299999999999</v>
      </c>
      <c r="C125" s="15">
        <v>1.2853699999999999</v>
      </c>
      <c r="D125" s="15">
        <v>1.27837</v>
      </c>
      <c r="E125" s="15">
        <v>1.2853300000000001</v>
      </c>
      <c r="F125" s="15">
        <v>1.2788999999999999</v>
      </c>
      <c r="G125" s="15">
        <v>1.2836000000000001</v>
      </c>
      <c r="H125" s="15">
        <v>1.2784</v>
      </c>
      <c r="I125" s="5">
        <v>25</v>
      </c>
      <c r="J125" s="5">
        <v>291</v>
      </c>
      <c r="K125" s="5">
        <v>25</v>
      </c>
      <c r="L125" s="5">
        <v>326</v>
      </c>
      <c r="M125" s="14">
        <v>6.5729166666665675</v>
      </c>
      <c r="N125" s="14">
        <v>69.999999999998948</v>
      </c>
      <c r="O125" s="5">
        <v>52.000000000000938</v>
      </c>
      <c r="P125" s="5">
        <v>33785</v>
      </c>
      <c r="Q125" s="14">
        <v>703.85416666666663</v>
      </c>
      <c r="R125" s="14">
        <v>4.6571428571429268</v>
      </c>
      <c r="S125" s="5">
        <v>18</v>
      </c>
      <c r="T125" s="5" t="s">
        <v>28</v>
      </c>
      <c r="U125" s="14">
        <v>0.31947877065068775</v>
      </c>
      <c r="V125" s="5">
        <v>97</v>
      </c>
      <c r="W125" s="5">
        <v>50</v>
      </c>
      <c r="X125" s="5">
        <v>68</v>
      </c>
      <c r="Y125" s="5">
        <v>111</v>
      </c>
      <c r="Z125" s="5" t="s">
        <v>31</v>
      </c>
      <c r="AB125" s="6" cm="1">
        <f t="array" ref="AB125">SUM(IF(B125:I125&gt;B126:I126,1,-1))</f>
        <v>2</v>
      </c>
      <c r="AC125" s="6" cm="1">
        <f t="array" ref="AC125">SUM(IF(J125:S125&gt;J126:S126,1,-1))</f>
        <v>-2</v>
      </c>
      <c r="AD125" s="6">
        <f t="shared" si="92"/>
        <v>0</v>
      </c>
      <c r="AE125" s="6">
        <f t="shared" ref="AE125:AG125" si="148">SUM(AB125:AB127)</f>
        <v>4</v>
      </c>
      <c r="AF125" s="6">
        <f t="shared" si="148"/>
        <v>-2</v>
      </c>
      <c r="AG125" s="6">
        <f t="shared" si="148"/>
        <v>2</v>
      </c>
      <c r="AI125" s="8" t="str">
        <f t="shared" si="78"/>
        <v>Outside</v>
      </c>
      <c r="AJ125" s="7" t="str">
        <f t="shared" si="79"/>
        <v>Neutral</v>
      </c>
      <c r="AK125" s="7" t="str">
        <f t="shared" si="80"/>
        <v>POC Down</v>
      </c>
      <c r="AL125" s="9" t="str">
        <f t="shared" si="81"/>
        <v>Bel. Val</v>
      </c>
      <c r="AM125" s="9" t="str">
        <f t="shared" si="82"/>
        <v>Upper Break</v>
      </c>
      <c r="AN125" s="9" t="str">
        <f t="shared" si="83"/>
        <v>Ab. Val</v>
      </c>
      <c r="AO125" s="9" t="str">
        <f t="shared" si="84"/>
        <v>Gap Down - Failed</v>
      </c>
      <c r="AP125" s="9" t="str">
        <f t="shared" si="85"/>
        <v>Top-Weighted</v>
      </c>
      <c r="AQ125" s="9" t="str">
        <f t="shared" si="86"/>
        <v>Skewed Low</v>
      </c>
      <c r="AR125" s="9" t="str">
        <f t="shared" si="87"/>
        <v>Closed Lower Quadrant</v>
      </c>
      <c r="AS125" s="5">
        <f t="shared" si="88"/>
        <v>-3</v>
      </c>
    </row>
    <row r="126" spans="1:45" ht="15.5" x14ac:dyDescent="0.35">
      <c r="A126" s="13">
        <v>45482</v>
      </c>
      <c r="B126" s="15">
        <v>1.28149</v>
      </c>
      <c r="C126" s="15">
        <v>1.2824500000000001</v>
      </c>
      <c r="D126" s="15">
        <v>1.2777099999999999</v>
      </c>
      <c r="E126" s="15">
        <v>1.2787299999999999</v>
      </c>
      <c r="F126" s="15">
        <v>1.2805</v>
      </c>
      <c r="G126" s="15">
        <v>1.282</v>
      </c>
      <c r="H126" s="15">
        <v>1.2794000000000001</v>
      </c>
      <c r="I126" s="5">
        <v>11</v>
      </c>
      <c r="J126" s="5">
        <v>126</v>
      </c>
      <c r="K126" s="5">
        <v>193</v>
      </c>
      <c r="L126" s="5">
        <v>337</v>
      </c>
      <c r="M126" s="14">
        <v>7.0749999999997204</v>
      </c>
      <c r="N126" s="14">
        <v>47.400000000001882</v>
      </c>
      <c r="O126" s="5">
        <v>25.999999999999357</v>
      </c>
      <c r="P126" s="5">
        <v>38518</v>
      </c>
      <c r="Q126" s="14">
        <v>802.45833333333337</v>
      </c>
      <c r="R126" s="14">
        <v>7.1097046413499285</v>
      </c>
      <c r="S126" s="5">
        <v>11</v>
      </c>
      <c r="T126" s="5" t="s">
        <v>26</v>
      </c>
      <c r="U126" s="14">
        <v>0.62720157597203452</v>
      </c>
      <c r="V126" s="5">
        <v>40</v>
      </c>
      <c r="W126" s="5">
        <v>157</v>
      </c>
      <c r="X126" s="5">
        <v>55</v>
      </c>
      <c r="Y126" s="5">
        <v>85</v>
      </c>
      <c r="Z126" s="5" t="s">
        <v>27</v>
      </c>
      <c r="AB126" s="6" cm="1">
        <f t="array" ref="AB126">SUM(IF(B126:I126&gt;B127:I127,1,-1))</f>
        <v>-4</v>
      </c>
      <c r="AC126" s="6" cm="1">
        <f t="array" ref="AC126">SUM(IF(J126:S126&gt;J127:S127,1,-1))</f>
        <v>6</v>
      </c>
      <c r="AD126" s="6">
        <f t="shared" si="92"/>
        <v>2</v>
      </c>
      <c r="AE126" s="6">
        <f t="shared" ref="AE126:AG126" si="149">SUM(AB126:AB128)</f>
        <v>10</v>
      </c>
      <c r="AF126" s="6">
        <f t="shared" si="149"/>
        <v>6</v>
      </c>
      <c r="AG126" s="6">
        <f t="shared" si="149"/>
        <v>16</v>
      </c>
      <c r="AI126" s="8" t="str">
        <f t="shared" si="78"/>
        <v>OL Lower</v>
      </c>
      <c r="AJ126" s="7" t="str">
        <f t="shared" si="79"/>
        <v>Down</v>
      </c>
      <c r="AK126" s="7" t="str">
        <f t="shared" si="80"/>
        <v>POC Down</v>
      </c>
      <c r="AL126" s="9" t="str">
        <f t="shared" si="81"/>
        <v>In. Val</v>
      </c>
      <c r="AM126" s="9" t="str">
        <f t="shared" si="82"/>
        <v>Lower Break</v>
      </c>
      <c r="AN126" s="9" t="str">
        <f t="shared" si="83"/>
        <v>Bl. Val</v>
      </c>
      <c r="AO126" s="9" t="str">
        <f t="shared" si="84"/>
        <v>No Gap</v>
      </c>
      <c r="AP126" s="9" t="str">
        <f t="shared" si="85"/>
        <v>Bottom-Weighted</v>
      </c>
      <c r="AQ126" s="9" t="str">
        <f t="shared" si="86"/>
        <v>Skewed Mid-High</v>
      </c>
      <c r="AR126" s="9" t="str">
        <f t="shared" si="87"/>
        <v>Closed Higher Quadrant</v>
      </c>
      <c r="AS126" s="5">
        <f t="shared" si="88"/>
        <v>1</v>
      </c>
    </row>
    <row r="127" spans="1:45" ht="15.5" x14ac:dyDescent="0.35">
      <c r="A127" s="13">
        <v>45481</v>
      </c>
      <c r="B127" s="15">
        <v>1.28047</v>
      </c>
      <c r="C127" s="15">
        <v>1.2845</v>
      </c>
      <c r="D127" s="15">
        <v>1.2799199999999999</v>
      </c>
      <c r="E127" s="15">
        <v>1.28149</v>
      </c>
      <c r="F127" s="15">
        <v>1.2807999999999999</v>
      </c>
      <c r="G127" s="15">
        <v>1.2822</v>
      </c>
      <c r="H127" s="15">
        <v>1.2802</v>
      </c>
      <c r="I127" s="5">
        <v>-10</v>
      </c>
      <c r="J127" s="5">
        <v>227</v>
      </c>
      <c r="K127" s="5">
        <v>52</v>
      </c>
      <c r="L127" s="5">
        <v>296</v>
      </c>
      <c r="M127" s="14">
        <v>6.0937500000000453</v>
      </c>
      <c r="N127" s="14">
        <v>45.800000000000281</v>
      </c>
      <c r="O127" s="5">
        <v>20.000000000000018</v>
      </c>
      <c r="P127" s="5">
        <v>36548</v>
      </c>
      <c r="Q127" s="14">
        <v>761.41666666666663</v>
      </c>
      <c r="R127" s="14">
        <v>6.462882096069829</v>
      </c>
      <c r="S127" s="5">
        <v>16</v>
      </c>
      <c r="T127" s="5" t="s">
        <v>28</v>
      </c>
      <c r="U127" s="14">
        <v>0.39828863736480491</v>
      </c>
      <c r="V127" s="5">
        <v>36</v>
      </c>
      <c r="W127" s="5">
        <v>50</v>
      </c>
      <c r="X127" s="5">
        <v>112</v>
      </c>
      <c r="Y127" s="5">
        <v>98</v>
      </c>
      <c r="Z127" s="5" t="s">
        <v>29</v>
      </c>
      <c r="AB127" s="6" cm="1">
        <f t="array" ref="AB127">SUM(IF(B127:I127&gt;B128:I128,1,-1))</f>
        <v>6</v>
      </c>
      <c r="AC127" s="6" cm="1">
        <f t="array" ref="AC127">SUM(IF(J127:S127&gt;J128:S128,1,-1))</f>
        <v>-6</v>
      </c>
      <c r="AD127" s="6">
        <f t="shared" si="92"/>
        <v>0</v>
      </c>
      <c r="AE127" s="6">
        <f t="shared" ref="AE127:AG127" si="150">SUM(AB127:AB129)</f>
        <v>18</v>
      </c>
      <c r="AF127" s="6">
        <f t="shared" si="150"/>
        <v>-6</v>
      </c>
      <c r="AG127" s="6">
        <f t="shared" si="150"/>
        <v>12</v>
      </c>
      <c r="AI127" s="8" t="str">
        <f t="shared" si="78"/>
        <v>Higher</v>
      </c>
      <c r="AJ127" s="7" t="str">
        <f t="shared" si="79"/>
        <v>Neutral</v>
      </c>
      <c r="AK127" s="7" t="str">
        <f t="shared" si="80"/>
        <v>POC Up</v>
      </c>
      <c r="AL127" s="9" t="str">
        <f t="shared" si="81"/>
        <v>Ab. Val</v>
      </c>
      <c r="AM127" s="9" t="str">
        <f t="shared" si="82"/>
        <v>Upper Break</v>
      </c>
      <c r="AN127" s="9" t="str">
        <f t="shared" si="83"/>
        <v>In Val</v>
      </c>
      <c r="AO127" s="9" t="str">
        <f t="shared" si="84"/>
        <v>Gap Up - Follow Through</v>
      </c>
      <c r="AP127" s="9" t="str">
        <f t="shared" si="85"/>
        <v>Top-Weighted</v>
      </c>
      <c r="AQ127" s="9" t="str">
        <f t="shared" si="86"/>
        <v>Skewed Mid-Low</v>
      </c>
      <c r="AR127" s="9" t="str">
        <f t="shared" si="87"/>
        <v>Closed Higher Quadrant</v>
      </c>
      <c r="AS127" s="5">
        <f t="shared" si="88"/>
        <v>2</v>
      </c>
    </row>
    <row r="128" spans="1:45" ht="15.5" x14ac:dyDescent="0.35">
      <c r="A128" s="13">
        <v>45478</v>
      </c>
      <c r="B128" s="15">
        <v>1.27546</v>
      </c>
      <c r="C128" s="15">
        <v>1.2816799999999999</v>
      </c>
      <c r="D128" s="15">
        <v>1.2754300000000001</v>
      </c>
      <c r="E128" s="15">
        <v>1.28051</v>
      </c>
      <c r="F128" s="15">
        <v>1.2769000000000001</v>
      </c>
      <c r="G128" s="15">
        <v>1.2801</v>
      </c>
      <c r="H128" s="15">
        <v>1.2762</v>
      </c>
      <c r="I128" s="5">
        <v>17</v>
      </c>
      <c r="J128" s="5">
        <v>328</v>
      </c>
      <c r="K128" s="5">
        <v>62</v>
      </c>
      <c r="L128" s="5">
        <v>401</v>
      </c>
      <c r="M128" s="14">
        <v>8.3208333333330735</v>
      </c>
      <c r="N128" s="14">
        <v>62.499999999998664</v>
      </c>
      <c r="O128" s="5">
        <v>39.000000000000142</v>
      </c>
      <c r="P128" s="5">
        <v>43410</v>
      </c>
      <c r="Q128" s="14">
        <v>904.375</v>
      </c>
      <c r="R128" s="14">
        <v>6.4160000000001371</v>
      </c>
      <c r="S128" s="5">
        <v>15</v>
      </c>
      <c r="T128" s="5" t="s">
        <v>28</v>
      </c>
      <c r="U128" s="14">
        <v>0.32051540928144051</v>
      </c>
      <c r="V128" s="5">
        <v>108</v>
      </c>
      <c r="W128" s="5">
        <v>128</v>
      </c>
      <c r="X128" s="5">
        <v>83</v>
      </c>
      <c r="Y128" s="5">
        <v>73</v>
      </c>
      <c r="Z128" s="5" t="s">
        <v>31</v>
      </c>
      <c r="AB128" s="6" cm="1">
        <f t="array" ref="AB128">SUM(IF(B128:I128&gt;B129:I129,1,-1))</f>
        <v>8</v>
      </c>
      <c r="AC128" s="6" cm="1">
        <f t="array" ref="AC128">SUM(IF(J128:S128&gt;J129:S129,1,-1))</f>
        <v>6</v>
      </c>
      <c r="AD128" s="6">
        <f t="shared" si="92"/>
        <v>14</v>
      </c>
      <c r="AE128" s="6">
        <f t="shared" ref="AE128:AG128" si="151">SUM(AB128:AB130)</f>
        <v>18</v>
      </c>
      <c r="AF128" s="6">
        <f t="shared" si="151"/>
        <v>0</v>
      </c>
      <c r="AG128" s="6">
        <f t="shared" si="151"/>
        <v>18</v>
      </c>
      <c r="AI128" s="8" t="str">
        <f t="shared" si="78"/>
        <v>Higher</v>
      </c>
      <c r="AJ128" s="7" t="str">
        <f t="shared" si="79"/>
        <v>Up</v>
      </c>
      <c r="AK128" s="7" t="str">
        <f t="shared" si="80"/>
        <v>POC Up</v>
      </c>
      <c r="AL128" s="9" t="str">
        <f t="shared" si="81"/>
        <v>Ab. Val</v>
      </c>
      <c r="AM128" s="9" t="str">
        <f t="shared" si="82"/>
        <v>Upper Break</v>
      </c>
      <c r="AN128" s="9" t="str">
        <f t="shared" si="83"/>
        <v>Ab. Val</v>
      </c>
      <c r="AO128" s="9" t="str">
        <f t="shared" si="84"/>
        <v>No Gap</v>
      </c>
      <c r="AP128" s="9" t="str">
        <f t="shared" si="85"/>
        <v>Top-Weighted</v>
      </c>
      <c r="AQ128" s="9" t="str">
        <f t="shared" si="86"/>
        <v>Skewed Mid-High</v>
      </c>
      <c r="AR128" s="9" t="str">
        <f t="shared" si="87"/>
        <v>Closed Lower Quadrant</v>
      </c>
      <c r="AS128" s="5">
        <f t="shared" si="88"/>
        <v>-1</v>
      </c>
    </row>
    <row r="129" spans="1:45" ht="15.5" x14ac:dyDescent="0.35">
      <c r="A129" s="13">
        <v>45477</v>
      </c>
      <c r="B129" s="15">
        <v>1.2746900000000001</v>
      </c>
      <c r="C129" s="15">
        <v>1.2767299999999999</v>
      </c>
      <c r="D129" s="15">
        <v>1.2740400000000001</v>
      </c>
      <c r="E129" s="15">
        <v>1.27546</v>
      </c>
      <c r="F129" s="15">
        <v>1.2756000000000001</v>
      </c>
      <c r="G129" s="15">
        <v>1.276</v>
      </c>
      <c r="H129" s="15">
        <v>1.2746999999999999</v>
      </c>
      <c r="I129" s="5">
        <v>-11</v>
      </c>
      <c r="J129" s="5">
        <v>78</v>
      </c>
      <c r="K129" s="5">
        <v>155</v>
      </c>
      <c r="L129" s="5">
        <v>247</v>
      </c>
      <c r="M129" s="14">
        <v>5.0937500000000169</v>
      </c>
      <c r="N129" s="14">
        <v>26.899999999998592</v>
      </c>
      <c r="O129" s="5">
        <v>13.000000000000789</v>
      </c>
      <c r="P129" s="5">
        <v>26269</v>
      </c>
      <c r="Q129" s="14">
        <v>547.27083333333337</v>
      </c>
      <c r="R129" s="14">
        <v>9.1821561338294764</v>
      </c>
      <c r="S129" s="5">
        <v>9</v>
      </c>
      <c r="T129" s="5" t="s">
        <v>26</v>
      </c>
      <c r="U129" s="14">
        <v>0.5823176525045255</v>
      </c>
      <c r="V129" s="5">
        <v>29</v>
      </c>
      <c r="W129" s="5">
        <v>88</v>
      </c>
      <c r="X129" s="5">
        <v>61</v>
      </c>
      <c r="Y129" s="5">
        <v>56</v>
      </c>
      <c r="Z129" s="5" t="s">
        <v>32</v>
      </c>
      <c r="AB129" s="6" cm="1">
        <f t="array" ref="AB129">SUM(IF(B129:I129&gt;B130:I130,1,-1))</f>
        <v>4</v>
      </c>
      <c r="AC129" s="6" cm="1">
        <f t="array" ref="AC129">SUM(IF(J129:S129&gt;J130:S130,1,-1))</f>
        <v>-6</v>
      </c>
      <c r="AD129" s="6">
        <f t="shared" si="92"/>
        <v>-2</v>
      </c>
      <c r="AE129" s="6">
        <f t="shared" ref="AE129:AG129" si="152">SUM(AB129:AB131)</f>
        <v>6</v>
      </c>
      <c r="AF129" s="6">
        <f t="shared" si="152"/>
        <v>-10</v>
      </c>
      <c r="AG129" s="6">
        <f t="shared" si="152"/>
        <v>-4</v>
      </c>
      <c r="AI129" s="8" t="str">
        <f t="shared" si="78"/>
        <v>Higher</v>
      </c>
      <c r="AJ129" s="7" t="str">
        <f t="shared" si="79"/>
        <v>Up</v>
      </c>
      <c r="AK129" s="7" t="str">
        <f t="shared" si="80"/>
        <v>POC Up</v>
      </c>
      <c r="AL129" s="9" t="str">
        <f t="shared" si="81"/>
        <v>Ab. Val</v>
      </c>
      <c r="AM129" s="9" t="str">
        <f t="shared" si="82"/>
        <v>Inside Day</v>
      </c>
      <c r="AN129" s="9" t="str">
        <f t="shared" si="83"/>
        <v>In Val</v>
      </c>
      <c r="AO129" s="9" t="str">
        <f t="shared" si="84"/>
        <v>Gap Up - Follow Through</v>
      </c>
      <c r="AP129" s="9" t="str">
        <f t="shared" si="85"/>
        <v>Bottom-Weighted</v>
      </c>
      <c r="AQ129" s="9" t="str">
        <f t="shared" si="86"/>
        <v>Skewed Mid-High</v>
      </c>
      <c r="AR129" s="9" t="str">
        <f t="shared" si="87"/>
        <v>Same</v>
      </c>
      <c r="AS129" s="5">
        <f t="shared" si="88"/>
        <v>0</v>
      </c>
    </row>
    <row r="130" spans="1:45" ht="15.5" x14ac:dyDescent="0.35">
      <c r="A130" s="13">
        <v>45476</v>
      </c>
      <c r="B130" s="15">
        <v>1.26867</v>
      </c>
      <c r="C130" s="15">
        <v>1.27769</v>
      </c>
      <c r="D130" s="15">
        <v>1.2677799999999999</v>
      </c>
      <c r="E130" s="15">
        <v>1.2746900000000001</v>
      </c>
      <c r="F130" s="15">
        <v>1.2685999999999999</v>
      </c>
      <c r="G130" s="15">
        <v>1.2743</v>
      </c>
      <c r="H130" s="15">
        <v>1.2679</v>
      </c>
      <c r="I130" s="5">
        <v>18</v>
      </c>
      <c r="J130" s="5">
        <v>317</v>
      </c>
      <c r="K130" s="5">
        <v>38</v>
      </c>
      <c r="L130" s="5">
        <v>366</v>
      </c>
      <c r="M130" s="14">
        <v>7.5270833333331479</v>
      </c>
      <c r="N130" s="14">
        <v>99.100000000000847</v>
      </c>
      <c r="O130" s="5">
        <v>63.999999999999616</v>
      </c>
      <c r="P130" s="5">
        <v>36578</v>
      </c>
      <c r="Q130" s="14">
        <v>762.04166666666663</v>
      </c>
      <c r="R130" s="14">
        <v>3.6932391523713104</v>
      </c>
      <c r="S130" s="5">
        <v>14</v>
      </c>
      <c r="T130" s="5" t="s">
        <v>28</v>
      </c>
      <c r="U130" s="14">
        <v>0.30746081571091977</v>
      </c>
      <c r="V130" s="5">
        <v>76</v>
      </c>
      <c r="W130" s="5">
        <v>105</v>
      </c>
      <c r="X130" s="5">
        <v>44</v>
      </c>
      <c r="Y130" s="5">
        <v>141</v>
      </c>
      <c r="Z130" s="5" t="s">
        <v>32</v>
      </c>
      <c r="AB130" s="6" cm="1">
        <f t="array" ref="AB130">SUM(IF(B130:I130&gt;B131:I131,1,-1))</f>
        <v>6</v>
      </c>
      <c r="AC130" s="6" cm="1">
        <f t="array" ref="AC130">SUM(IF(J130:S130&gt;J131:S131,1,-1))</f>
        <v>0</v>
      </c>
      <c r="AD130" s="6">
        <f t="shared" si="92"/>
        <v>6</v>
      </c>
      <c r="AE130" s="6">
        <f t="shared" ref="AE130:AG130" si="153">SUM(AB130:AB132)</f>
        <v>8</v>
      </c>
      <c r="AF130" s="6">
        <f t="shared" si="153"/>
        <v>-4</v>
      </c>
      <c r="AG130" s="6">
        <f t="shared" si="153"/>
        <v>4</v>
      </c>
      <c r="AI130" s="8" t="str">
        <f t="shared" ref="AI130:AI193" si="154">IF(AND(H130&gt;=G131,G130&gt;=G131),"Higher",
IF(AND(H130&lt;=H131,G130&lt;=H131),"Lower",
IF(AND(G130&gt;=G131,H130&lt;=G131,H130&gt;H131),"OL Higher",
IF(AND(H130&lt;=H131,G130&gt;=H131,G130&lt;G131),"OL Lower",
IF(AND(G130&lt;=G131,H130&gt;=H131),"Inside",
IF(AND(G130&gt;=G131,H130&lt;=H131),"Outside","Undefined"))))))</f>
        <v>Higher</v>
      </c>
      <c r="AJ130" s="7" t="str">
        <f t="shared" ref="AJ130:AJ193" si="155">IF(F130 &gt;= ((C130 - D130) * 10%) + B130, "Up", IF(F130 &lt;= (B130 - (C130 - D130) * 10%), "Down", "Neutral"))</f>
        <v>Neutral</v>
      </c>
      <c r="AK130" s="7" t="str">
        <f t="shared" ref="AK130:AK193" si="156">IF(F130 &gt; F131, "POC Up", IF(F130 &lt; F131, "POC Down", "POC Unchanged"))</f>
        <v>POC Up</v>
      </c>
      <c r="AL130" s="9" t="str">
        <f t="shared" ref="AL130:AL193" si="157">IF(F130 &lt; H131, "Bel. Val",
IF(F130 &gt; G131, "Ab. Val",
"In. Val"))</f>
        <v>Ab. Val</v>
      </c>
      <c r="AM130" s="9" t="str">
        <f t="shared" ref="AM130:AM193" si="158">IF(AND(D130 &lt; D131, C130 &gt; C131), "Both Sides Expand",
IF(D130 &lt; D131, "Lower Break",
IF(C130 &gt; C131, "Upper Break", "Inside Day")))</f>
        <v>Upper Break</v>
      </c>
      <c r="AN130" s="9" t="str">
        <f t="shared" ref="AN130:AN193" si="159">IF(AND(E130 &lt; H130, E130 &lt; G130), "Bl. Val",
IF(AND(E130 &gt; G130, E130 &gt; H130), "Ab. Val",
"In Val"))</f>
        <v>Ab. Val</v>
      </c>
      <c r="AO130" s="9" t="str">
        <f t="shared" ref="AO130:AO193" si="160">IF(AND(B130 &gt; G131, E130 &lt; G131), "Gap Up - Failed",
IF(AND(B130 &gt; G131, E130 &gt; B130), "Gap Up - Follow Through",
IF(AND(B130 &gt; G131, E130 &lt; B130), "Gap Up - Faded",
IF(AND(B130 &lt; H131, E130 &gt; H131), "Gap Down - Failed",
IF(AND(B130 &lt; H131, E130 &lt; B130), "Gap Down - Follow Through",
IF(AND(B130 &lt; H131, E130 &gt; B130), "Gap Down - Rejected",
"No Gap"))))))</f>
        <v>Gap Up - Follow Through</v>
      </c>
      <c r="AP130" s="9" t="str">
        <f t="shared" ref="AP130:AP193" si="161">IF(J130 &gt; K130, "Top-Weighted",
IF(K130 &gt; J130, "Bottom-Weighted",
"Balanced"))</f>
        <v>Top-Weighted</v>
      </c>
      <c r="AQ130" s="9" t="str">
        <f t="shared" ref="AQ130:AQ193" si="162">IF(COUNTIF(V130:Y130, MAX(V130, W130, X130, Y130)) &gt; 1, "Tie",
IF(V130 &gt; MAX(W130, X130, Y130), "Skewed High",
IF(W130 &gt; MAX(V130, X130, Y130), "Skewed Mid-High",
IF(X130 &gt; MAX(V130, W130, Y130), "Skewed Mid-Low",
IF(Y130 &gt; MAX(V130, W130, X130), "Skewed Low", "Evenly Distributed")))))</f>
        <v>Skewed Low</v>
      </c>
      <c r="AR130" s="9" t="str">
        <f t="shared" ref="AR130:AR193" si="163">IF(Z130 &lt; Z131, "Closed Lower Quadrant",
IF(Z130 &gt; Z131, "Closed Higher Quadrant",
"Same"))</f>
        <v>Closed Higher Quadrant</v>
      </c>
      <c r="AS130" s="5">
        <f t="shared" ref="AS130:AS193" si="164">_xlfn.NUMBERVALUE(SUBSTITUTE(Z130,"Q","")) - _xlfn.NUMBERVALUE(SUBSTITUTE(Z131,"Q",""))</f>
        <v>1</v>
      </c>
    </row>
    <row r="131" spans="1:45" ht="15.5" x14ac:dyDescent="0.35">
      <c r="A131" s="13">
        <v>45475</v>
      </c>
      <c r="B131" s="15">
        <v>1.26447</v>
      </c>
      <c r="C131" s="15">
        <v>1.2690600000000001</v>
      </c>
      <c r="D131" s="15">
        <v>1.2615099999999999</v>
      </c>
      <c r="E131" s="15">
        <v>1.26867</v>
      </c>
      <c r="F131" s="15">
        <v>1.2634000000000001</v>
      </c>
      <c r="G131" s="15">
        <v>1.2673000000000001</v>
      </c>
      <c r="H131" s="15">
        <v>1.2616000000000001</v>
      </c>
      <c r="I131" s="5">
        <v>18</v>
      </c>
      <c r="J131" s="5">
        <v>258</v>
      </c>
      <c r="K131" s="5">
        <v>71</v>
      </c>
      <c r="L131" s="5">
        <v>339</v>
      </c>
      <c r="M131" s="14">
        <v>6.9812499999999389</v>
      </c>
      <c r="N131" s="14">
        <v>75.500000000001677</v>
      </c>
      <c r="O131" s="5">
        <v>57.000000000000384</v>
      </c>
      <c r="P131" s="5">
        <v>38411</v>
      </c>
      <c r="Q131" s="14">
        <v>800.22916666666663</v>
      </c>
      <c r="R131" s="14">
        <v>4.4900662251654628</v>
      </c>
      <c r="S131" s="5">
        <v>17</v>
      </c>
      <c r="T131" s="5" t="s">
        <v>28</v>
      </c>
      <c r="U131" s="14">
        <v>0.49622556844462029</v>
      </c>
      <c r="V131" s="5">
        <v>109</v>
      </c>
      <c r="W131" s="5">
        <v>70</v>
      </c>
      <c r="X131" s="5">
        <v>89</v>
      </c>
      <c r="Y131" s="5">
        <v>71</v>
      </c>
      <c r="Z131" s="5" t="s">
        <v>31</v>
      </c>
      <c r="AB131" s="6" cm="1">
        <f t="array" ref="AB131">SUM(IF(B131:I131&gt;B132:I132,1,-1))</f>
        <v>-4</v>
      </c>
      <c r="AC131" s="6" cm="1">
        <f t="array" ref="AC131">SUM(IF(J131:S131&gt;J132:S132,1,-1))</f>
        <v>-4</v>
      </c>
      <c r="AD131" s="6">
        <f t="shared" si="92"/>
        <v>-8</v>
      </c>
      <c r="AE131" s="6">
        <f t="shared" ref="AE131:AG131" si="165">SUM(AB131:AB133)</f>
        <v>4</v>
      </c>
      <c r="AF131" s="6">
        <f t="shared" si="165"/>
        <v>-2</v>
      </c>
      <c r="AG131" s="6">
        <f t="shared" si="165"/>
        <v>2</v>
      </c>
      <c r="AI131" s="8" t="str">
        <f t="shared" si="154"/>
        <v>OL Lower</v>
      </c>
      <c r="AJ131" s="7" t="str">
        <f t="shared" si="155"/>
        <v>Down</v>
      </c>
      <c r="AK131" s="7" t="str">
        <f t="shared" si="156"/>
        <v>POC Down</v>
      </c>
      <c r="AL131" s="9" t="str">
        <f t="shared" si="157"/>
        <v>Bel. Val</v>
      </c>
      <c r="AM131" s="9" t="str">
        <f t="shared" si="158"/>
        <v>Lower Break</v>
      </c>
      <c r="AN131" s="9" t="str">
        <f t="shared" si="159"/>
        <v>Ab. Val</v>
      </c>
      <c r="AO131" s="9" t="str">
        <f t="shared" si="160"/>
        <v>No Gap</v>
      </c>
      <c r="AP131" s="9" t="str">
        <f t="shared" si="161"/>
        <v>Top-Weighted</v>
      </c>
      <c r="AQ131" s="9" t="str">
        <f t="shared" si="162"/>
        <v>Skewed High</v>
      </c>
      <c r="AR131" s="9" t="str">
        <f t="shared" si="163"/>
        <v>Closed Lower Quadrant</v>
      </c>
      <c r="AS131" s="5">
        <f t="shared" si="164"/>
        <v>-3</v>
      </c>
    </row>
    <row r="132" spans="1:45" ht="15.5" x14ac:dyDescent="0.35">
      <c r="A132" s="13">
        <v>45474</v>
      </c>
      <c r="B132" s="15">
        <v>1.2647900000000001</v>
      </c>
      <c r="C132" s="15">
        <v>1.27105</v>
      </c>
      <c r="D132" s="15">
        <v>1.26328</v>
      </c>
      <c r="E132" s="15">
        <v>1.26447</v>
      </c>
      <c r="F132" s="15">
        <v>1.2645000000000002</v>
      </c>
      <c r="G132" s="15">
        <v>1.2674000000000001</v>
      </c>
      <c r="H132" s="15">
        <v>1.2641</v>
      </c>
      <c r="I132" s="5">
        <v>1</v>
      </c>
      <c r="J132" s="5">
        <v>373</v>
      </c>
      <c r="K132" s="5">
        <v>60</v>
      </c>
      <c r="L132" s="5">
        <v>447</v>
      </c>
      <c r="M132" s="14">
        <v>9.2166666666665868</v>
      </c>
      <c r="N132" s="14">
        <v>77.700000000000543</v>
      </c>
      <c r="O132" s="5">
        <v>33.00000000000081</v>
      </c>
      <c r="P132" s="5">
        <v>44646</v>
      </c>
      <c r="Q132" s="14">
        <v>930.125</v>
      </c>
      <c r="R132" s="14">
        <v>5.7528957528957125</v>
      </c>
      <c r="S132" s="5">
        <v>9</v>
      </c>
      <c r="T132" s="5" t="s">
        <v>28</v>
      </c>
      <c r="U132" s="14">
        <v>0.31039189653095361</v>
      </c>
      <c r="V132" s="5">
        <v>19</v>
      </c>
      <c r="W132" s="5">
        <v>120</v>
      </c>
      <c r="X132" s="5">
        <v>172</v>
      </c>
      <c r="Y132" s="5">
        <v>136</v>
      </c>
      <c r="Z132" s="5" t="s">
        <v>27</v>
      </c>
      <c r="AB132" s="6" cm="1">
        <f t="array" ref="AB132">SUM(IF(B132:I132&gt;B133:I133,1,-1))</f>
        <v>6</v>
      </c>
      <c r="AC132" s="6" cm="1">
        <f t="array" ref="AC132">SUM(IF(J132:S132&gt;J133:S133,1,-1))</f>
        <v>0</v>
      </c>
      <c r="AD132" s="6">
        <f t="shared" si="92"/>
        <v>6</v>
      </c>
      <c r="AE132" s="6">
        <f t="shared" ref="AE132:AG132" si="166">SUM(AB132:AB134)</f>
        <v>8</v>
      </c>
      <c r="AF132" s="6">
        <f t="shared" si="166"/>
        <v>-2</v>
      </c>
      <c r="AG132" s="6">
        <f t="shared" si="166"/>
        <v>6</v>
      </c>
      <c r="AI132" s="8" t="str">
        <f t="shared" si="154"/>
        <v>OL Higher</v>
      </c>
      <c r="AJ132" s="7" t="str">
        <f t="shared" si="155"/>
        <v>Neutral</v>
      </c>
      <c r="AK132" s="7" t="str">
        <f t="shared" si="156"/>
        <v>POC Up</v>
      </c>
      <c r="AL132" s="9" t="str">
        <f t="shared" si="157"/>
        <v>In. Val</v>
      </c>
      <c r="AM132" s="9" t="str">
        <f t="shared" si="158"/>
        <v>Upper Break</v>
      </c>
      <c r="AN132" s="9" t="str">
        <f t="shared" si="159"/>
        <v>In Val</v>
      </c>
      <c r="AO132" s="9" t="str">
        <f t="shared" si="160"/>
        <v>No Gap</v>
      </c>
      <c r="AP132" s="9" t="str">
        <f t="shared" si="161"/>
        <v>Top-Weighted</v>
      </c>
      <c r="AQ132" s="9" t="str">
        <f t="shared" si="162"/>
        <v>Skewed Mid-Low</v>
      </c>
      <c r="AR132" s="9" t="str">
        <f t="shared" si="163"/>
        <v>Closed Higher Quadrant</v>
      </c>
      <c r="AS132" s="5">
        <f t="shared" si="164"/>
        <v>2</v>
      </c>
    </row>
    <row r="133" spans="1:45" ht="15.5" x14ac:dyDescent="0.35">
      <c r="A133" s="13">
        <v>45471</v>
      </c>
      <c r="B133" s="15">
        <v>1.2643500000000001</v>
      </c>
      <c r="C133" s="15">
        <v>1.2665900000000001</v>
      </c>
      <c r="D133" s="15">
        <v>1.2619100000000001</v>
      </c>
      <c r="E133" s="15">
        <v>1.2647900000000001</v>
      </c>
      <c r="F133" s="15">
        <v>1.264</v>
      </c>
      <c r="G133" s="15">
        <v>1.2648999999999999</v>
      </c>
      <c r="H133" s="15">
        <v>1.2633000000000001</v>
      </c>
      <c r="I133" s="5">
        <v>0</v>
      </c>
      <c r="J133" s="5">
        <v>190</v>
      </c>
      <c r="K133" s="5">
        <v>217</v>
      </c>
      <c r="L133" s="5">
        <v>431</v>
      </c>
      <c r="M133" s="14">
        <v>8.9770833333332565</v>
      </c>
      <c r="N133" s="14">
        <v>46.800000000000175</v>
      </c>
      <c r="O133" s="5">
        <v>15.999999999998238</v>
      </c>
      <c r="P133" s="5">
        <v>48925</v>
      </c>
      <c r="Q133" s="14">
        <v>1019.2708333333334</v>
      </c>
      <c r="R133" s="14">
        <v>9.2094017094016749</v>
      </c>
      <c r="S133" s="5">
        <v>10</v>
      </c>
      <c r="T133" s="5" t="s">
        <v>33</v>
      </c>
      <c r="U133" s="14">
        <v>0.74377350168785117</v>
      </c>
      <c r="V133" s="5">
        <v>15</v>
      </c>
      <c r="W133" s="5">
        <v>131</v>
      </c>
      <c r="X133" s="5">
        <v>220</v>
      </c>
      <c r="Y133" s="5">
        <v>65</v>
      </c>
      <c r="Z133" s="5" t="s">
        <v>32</v>
      </c>
      <c r="AB133" s="6" cm="1">
        <f t="array" ref="AB133">SUM(IF(B133:I133&gt;B134:I134,1,-1))</f>
        <v>2</v>
      </c>
      <c r="AC133" s="6" cm="1">
        <f t="array" ref="AC133">SUM(IF(J133:S133&gt;J134:S134,1,-1))</f>
        <v>2</v>
      </c>
      <c r="AD133" s="6">
        <f t="shared" si="92"/>
        <v>4</v>
      </c>
      <c r="AE133" s="6">
        <f t="shared" ref="AE133:AG133" si="167">SUM(AB133:AB135)</f>
        <v>-4</v>
      </c>
      <c r="AF133" s="6">
        <f t="shared" si="167"/>
        <v>4</v>
      </c>
      <c r="AG133" s="6">
        <f t="shared" si="167"/>
        <v>0</v>
      </c>
      <c r="AI133" s="8" t="str">
        <f t="shared" si="154"/>
        <v>Inside</v>
      </c>
      <c r="AJ133" s="7" t="str">
        <f t="shared" si="155"/>
        <v>Neutral</v>
      </c>
      <c r="AK133" s="7" t="str">
        <f t="shared" si="156"/>
        <v>POC Up</v>
      </c>
      <c r="AL133" s="9" t="str">
        <f t="shared" si="157"/>
        <v>In. Val</v>
      </c>
      <c r="AM133" s="9" t="str">
        <f t="shared" si="158"/>
        <v>Inside Day</v>
      </c>
      <c r="AN133" s="9" t="str">
        <f t="shared" si="159"/>
        <v>In Val</v>
      </c>
      <c r="AO133" s="9" t="str">
        <f t="shared" si="160"/>
        <v>No Gap</v>
      </c>
      <c r="AP133" s="9" t="str">
        <f t="shared" si="161"/>
        <v>Bottom-Weighted</v>
      </c>
      <c r="AQ133" s="9" t="str">
        <f t="shared" si="162"/>
        <v>Skewed Mid-Low</v>
      </c>
      <c r="AR133" s="9" t="str">
        <f t="shared" si="163"/>
        <v>Same</v>
      </c>
      <c r="AS133" s="5">
        <f t="shared" si="164"/>
        <v>0</v>
      </c>
    </row>
    <row r="134" spans="1:45" ht="15.5" x14ac:dyDescent="0.35">
      <c r="A134" s="13">
        <v>45470</v>
      </c>
      <c r="B134" s="15">
        <v>1.2620499999999999</v>
      </c>
      <c r="C134" s="15">
        <v>1.2669999999999999</v>
      </c>
      <c r="D134" s="15">
        <v>1.2612300000000001</v>
      </c>
      <c r="E134" s="15">
        <v>1.2643500000000001</v>
      </c>
      <c r="F134" s="15">
        <v>1.2639</v>
      </c>
      <c r="G134" s="15">
        <v>1.2653000000000001</v>
      </c>
      <c r="H134" s="15">
        <v>1.2632000000000001</v>
      </c>
      <c r="I134" s="5">
        <v>22</v>
      </c>
      <c r="J134" s="5">
        <v>223</v>
      </c>
      <c r="K134" s="5">
        <v>118</v>
      </c>
      <c r="L134" s="5">
        <v>356</v>
      </c>
      <c r="M134" s="14">
        <v>7.4291666666666254</v>
      </c>
      <c r="N134" s="14">
        <v>57.699999999998312</v>
      </c>
      <c r="O134" s="5">
        <v>20.999999999999908</v>
      </c>
      <c r="P134" s="5">
        <v>41160</v>
      </c>
      <c r="Q134" s="14">
        <v>857.5</v>
      </c>
      <c r="R134" s="14">
        <v>6.1698440207974077</v>
      </c>
      <c r="S134" s="5">
        <v>18</v>
      </c>
      <c r="T134" s="5" t="s">
        <v>26</v>
      </c>
      <c r="U134" s="14">
        <v>0.6454011065183457</v>
      </c>
      <c r="V134" s="5">
        <v>37</v>
      </c>
      <c r="W134" s="5">
        <v>157</v>
      </c>
      <c r="X134" s="5">
        <v>136</v>
      </c>
      <c r="Y134" s="5">
        <v>26</v>
      </c>
      <c r="Z134" s="5" t="s">
        <v>32</v>
      </c>
      <c r="AB134" s="6" cm="1">
        <f t="array" ref="AB134">SUM(IF(B134:I134&gt;B135:I135,1,-1))</f>
        <v>0</v>
      </c>
      <c r="AC134" s="6" cm="1">
        <f t="array" ref="AC134">SUM(IF(J134:S134&gt;J135:S135,1,-1))</f>
        <v>-4</v>
      </c>
      <c r="AD134" s="6">
        <f t="shared" ref="AD134:AD197" si="168">SUM(AB134:AC134)</f>
        <v>-4</v>
      </c>
      <c r="AE134" s="6">
        <f t="shared" ref="AE134:AG134" si="169">SUM(AB134:AB136)</f>
        <v>-2</v>
      </c>
      <c r="AF134" s="6">
        <f t="shared" si="169"/>
        <v>0</v>
      </c>
      <c r="AG134" s="6">
        <f t="shared" si="169"/>
        <v>-2</v>
      </c>
      <c r="AI134" s="8" t="str">
        <f t="shared" si="154"/>
        <v>Inside</v>
      </c>
      <c r="AJ134" s="7" t="str">
        <f t="shared" si="155"/>
        <v>Up</v>
      </c>
      <c r="AK134" s="7" t="str">
        <f t="shared" si="156"/>
        <v>POC Up</v>
      </c>
      <c r="AL134" s="9" t="str">
        <f t="shared" si="157"/>
        <v>In. Val</v>
      </c>
      <c r="AM134" s="9" t="str">
        <f t="shared" si="158"/>
        <v>Lower Break</v>
      </c>
      <c r="AN134" s="9" t="str">
        <f t="shared" si="159"/>
        <v>In Val</v>
      </c>
      <c r="AO134" s="9" t="str">
        <f t="shared" si="160"/>
        <v>No Gap</v>
      </c>
      <c r="AP134" s="9" t="str">
        <f t="shared" si="161"/>
        <v>Top-Weighted</v>
      </c>
      <c r="AQ134" s="9" t="str">
        <f t="shared" si="162"/>
        <v>Skewed Mid-High</v>
      </c>
      <c r="AR134" s="9" t="str">
        <f t="shared" si="163"/>
        <v>Closed Lower Quadrant</v>
      </c>
      <c r="AS134" s="5">
        <f t="shared" si="164"/>
        <v>-2</v>
      </c>
    </row>
    <row r="135" spans="1:45" ht="15.5" x14ac:dyDescent="0.35">
      <c r="A135" s="13">
        <v>45469</v>
      </c>
      <c r="B135" s="15">
        <v>1.2683500000000001</v>
      </c>
      <c r="C135" s="15">
        <v>1.2693000000000001</v>
      </c>
      <c r="D135" s="15">
        <v>1.2615000000000001</v>
      </c>
      <c r="E135" s="15">
        <v>1.26207</v>
      </c>
      <c r="F135" s="15">
        <v>1.2621</v>
      </c>
      <c r="G135" s="15">
        <v>1.2666000000000002</v>
      </c>
      <c r="H135" s="15">
        <v>1.2619</v>
      </c>
      <c r="I135" s="5">
        <v>-16</v>
      </c>
      <c r="J135" s="5">
        <v>351</v>
      </c>
      <c r="K135" s="5">
        <v>28</v>
      </c>
      <c r="L135" s="5">
        <v>393</v>
      </c>
      <c r="M135" s="14">
        <v>8.0687500000002164</v>
      </c>
      <c r="N135" s="14">
        <v>78.000000000000284</v>
      </c>
      <c r="O135" s="5">
        <v>47.000000000001485</v>
      </c>
      <c r="P135" s="5">
        <v>41999</v>
      </c>
      <c r="Q135" s="14">
        <v>874.97916666666663</v>
      </c>
      <c r="R135" s="14">
        <v>5.0384615384615197</v>
      </c>
      <c r="S135" s="5">
        <v>16</v>
      </c>
      <c r="T135" s="5" t="s">
        <v>28</v>
      </c>
      <c r="U135" s="14">
        <v>0.31269083590822383</v>
      </c>
      <c r="V135" s="5">
        <v>80</v>
      </c>
      <c r="W135" s="5">
        <v>79</v>
      </c>
      <c r="X135" s="5">
        <v>96</v>
      </c>
      <c r="Y135" s="5">
        <v>138</v>
      </c>
      <c r="Z135" s="5" t="s">
        <v>27</v>
      </c>
      <c r="AB135" s="6" cm="1">
        <f t="array" ref="AB135">SUM(IF(B135:I135&gt;B136:I136,1,-1))</f>
        <v>-6</v>
      </c>
      <c r="AC135" s="6" cm="1">
        <f t="array" ref="AC135">SUM(IF(J135:S135&gt;J136:S136,1,-1))</f>
        <v>6</v>
      </c>
      <c r="AD135" s="6">
        <f t="shared" si="168"/>
        <v>0</v>
      </c>
      <c r="AE135" s="6">
        <f t="shared" ref="AE135:AG135" si="170">SUM(AB135:AB137)</f>
        <v>4</v>
      </c>
      <c r="AF135" s="6">
        <f t="shared" si="170"/>
        <v>2</v>
      </c>
      <c r="AG135" s="6">
        <f t="shared" si="170"/>
        <v>6</v>
      </c>
      <c r="AI135" s="8" t="str">
        <f t="shared" si="154"/>
        <v>Lower</v>
      </c>
      <c r="AJ135" s="7" t="str">
        <f t="shared" si="155"/>
        <v>Down</v>
      </c>
      <c r="AK135" s="7" t="str">
        <f t="shared" si="156"/>
        <v>POC Down</v>
      </c>
      <c r="AL135" s="9" t="str">
        <f t="shared" si="157"/>
        <v>Bel. Val</v>
      </c>
      <c r="AM135" s="9" t="str">
        <f t="shared" si="158"/>
        <v>Lower Break</v>
      </c>
      <c r="AN135" s="9" t="str">
        <f t="shared" si="159"/>
        <v>In Val</v>
      </c>
      <c r="AO135" s="9" t="str">
        <f t="shared" si="160"/>
        <v>No Gap</v>
      </c>
      <c r="AP135" s="9" t="str">
        <f t="shared" si="161"/>
        <v>Top-Weighted</v>
      </c>
      <c r="AQ135" s="9" t="str">
        <f t="shared" si="162"/>
        <v>Skewed Low</v>
      </c>
      <c r="AR135" s="9" t="str">
        <f t="shared" si="163"/>
        <v>Closed Higher Quadrant</v>
      </c>
      <c r="AS135" s="5">
        <f t="shared" si="164"/>
        <v>1</v>
      </c>
    </row>
    <row r="136" spans="1:45" ht="15.5" x14ac:dyDescent="0.35">
      <c r="A136" s="13">
        <v>45468</v>
      </c>
      <c r="B136" s="15">
        <v>1.26813</v>
      </c>
      <c r="C136" s="15">
        <v>1.2702</v>
      </c>
      <c r="D136" s="15">
        <v>1.26698</v>
      </c>
      <c r="E136" s="15">
        <v>1.2683500000000001</v>
      </c>
      <c r="F136" s="15">
        <v>1.2685000000000002</v>
      </c>
      <c r="G136" s="15">
        <v>1.2695000000000001</v>
      </c>
      <c r="H136" s="15">
        <v>1.2680000000000002</v>
      </c>
      <c r="I136" s="5">
        <v>-4</v>
      </c>
      <c r="J136" s="5">
        <v>173</v>
      </c>
      <c r="K136" s="5">
        <v>123</v>
      </c>
      <c r="L136" s="5">
        <v>314</v>
      </c>
      <c r="M136" s="14">
        <v>6.6270833333332648</v>
      </c>
      <c r="N136" s="14">
        <v>32.200000000000003</v>
      </c>
      <c r="O136" s="5">
        <v>14.999999999998348</v>
      </c>
      <c r="P136" s="5">
        <v>36319</v>
      </c>
      <c r="Q136" s="14">
        <v>756.64583333333337</v>
      </c>
      <c r="R136" s="14">
        <v>9.7515527950310545</v>
      </c>
      <c r="S136" s="5">
        <v>12</v>
      </c>
      <c r="T136" s="5" t="s">
        <v>33</v>
      </c>
      <c r="U136" s="14">
        <v>0.70185139352560433</v>
      </c>
      <c r="V136" s="5">
        <v>48</v>
      </c>
      <c r="W136" s="5">
        <v>125</v>
      </c>
      <c r="X136" s="5">
        <v>82</v>
      </c>
      <c r="Y136" s="5">
        <v>41</v>
      </c>
      <c r="Z136" s="5" t="s">
        <v>29</v>
      </c>
      <c r="AB136" s="6" cm="1">
        <f t="array" ref="AB136">SUM(IF(B136:I136&gt;B137:I137,1,-1))</f>
        <v>4</v>
      </c>
      <c r="AC136" s="6" cm="1">
        <f t="array" ref="AC136">SUM(IF(J136:S136&gt;J137:S137,1,-1))</f>
        <v>-2</v>
      </c>
      <c r="AD136" s="6">
        <f t="shared" si="168"/>
        <v>2</v>
      </c>
      <c r="AE136" s="6">
        <f t="shared" ref="AE136:AG136" si="171">SUM(AB136:AB138)</f>
        <v>4</v>
      </c>
      <c r="AF136" s="6">
        <f t="shared" si="171"/>
        <v>-2</v>
      </c>
      <c r="AG136" s="6">
        <f t="shared" si="171"/>
        <v>2</v>
      </c>
      <c r="AI136" s="8" t="str">
        <f t="shared" si="154"/>
        <v>Inside</v>
      </c>
      <c r="AJ136" s="7" t="str">
        <f t="shared" si="155"/>
        <v>Up</v>
      </c>
      <c r="AK136" s="7" t="str">
        <f t="shared" si="156"/>
        <v>POC Up</v>
      </c>
      <c r="AL136" s="9" t="str">
        <f t="shared" si="157"/>
        <v>In. Val</v>
      </c>
      <c r="AM136" s="9" t="str">
        <f t="shared" si="158"/>
        <v>Upper Break</v>
      </c>
      <c r="AN136" s="9" t="str">
        <f t="shared" si="159"/>
        <v>In Val</v>
      </c>
      <c r="AO136" s="9" t="str">
        <f t="shared" si="160"/>
        <v>No Gap</v>
      </c>
      <c r="AP136" s="9" t="str">
        <f t="shared" si="161"/>
        <v>Top-Weighted</v>
      </c>
      <c r="AQ136" s="9" t="str">
        <f t="shared" si="162"/>
        <v>Skewed Mid-High</v>
      </c>
      <c r="AR136" s="9" t="str">
        <f t="shared" si="163"/>
        <v>Closed Higher Quadrant</v>
      </c>
      <c r="AS136" s="5">
        <f t="shared" si="164"/>
        <v>3</v>
      </c>
    </row>
    <row r="137" spans="1:45" ht="15.5" x14ac:dyDescent="0.35">
      <c r="A137" s="13">
        <v>45467</v>
      </c>
      <c r="B137" s="15">
        <v>1.2637499999999999</v>
      </c>
      <c r="C137" s="15">
        <v>1.2697400000000001</v>
      </c>
      <c r="D137" s="15">
        <v>1.2632300000000001</v>
      </c>
      <c r="E137" s="15">
        <v>1.2681199999999999</v>
      </c>
      <c r="F137" s="15">
        <v>1.2683000000000002</v>
      </c>
      <c r="G137" s="15">
        <v>1.2697000000000001</v>
      </c>
      <c r="H137" s="15">
        <v>1.2659</v>
      </c>
      <c r="I137" s="5">
        <v>16</v>
      </c>
      <c r="J137" s="5">
        <v>87</v>
      </c>
      <c r="K137" s="5">
        <v>208</v>
      </c>
      <c r="L137" s="5">
        <v>306</v>
      </c>
      <c r="M137" s="14">
        <v>6.2041666666665574</v>
      </c>
      <c r="N137" s="14">
        <v>65.100000000000165</v>
      </c>
      <c r="O137" s="5">
        <v>38.000000000000256</v>
      </c>
      <c r="P137" s="5">
        <v>38233</v>
      </c>
      <c r="Q137" s="14">
        <v>796.52083333333337</v>
      </c>
      <c r="R137" s="14">
        <v>4.7004608294930756</v>
      </c>
      <c r="S137" s="5">
        <v>15</v>
      </c>
      <c r="T137" s="5" t="s">
        <v>26</v>
      </c>
      <c r="U137" s="14">
        <v>0.52260307856235211</v>
      </c>
      <c r="V137" s="5">
        <v>107</v>
      </c>
      <c r="W137" s="5">
        <v>71</v>
      </c>
      <c r="X137" s="5">
        <v>58</v>
      </c>
      <c r="Y137" s="5">
        <v>64</v>
      </c>
      <c r="Z137" s="5" t="s">
        <v>34</v>
      </c>
      <c r="AB137" s="6" cm="1">
        <f t="array" ref="AB137">SUM(IF(B137:I137&gt;B138:I138,1,-1))</f>
        <v>6</v>
      </c>
      <c r="AC137" s="6" cm="1">
        <f t="array" ref="AC137">SUM(IF(J137:S137&gt;J138:S138,1,-1))</f>
        <v>-2</v>
      </c>
      <c r="AD137" s="6">
        <f t="shared" si="168"/>
        <v>4</v>
      </c>
      <c r="AE137" s="6">
        <f t="shared" ref="AE137:AG137" si="172">SUM(AB137:AB139)</f>
        <v>-6</v>
      </c>
      <c r="AF137" s="6">
        <f t="shared" si="172"/>
        <v>8</v>
      </c>
      <c r="AG137" s="6">
        <f t="shared" si="172"/>
        <v>2</v>
      </c>
      <c r="AI137" s="8" t="str">
        <f t="shared" si="154"/>
        <v>Higher</v>
      </c>
      <c r="AJ137" s="7" t="str">
        <f t="shared" si="155"/>
        <v>Up</v>
      </c>
      <c r="AK137" s="7" t="str">
        <f t="shared" si="156"/>
        <v>POC Up</v>
      </c>
      <c r="AL137" s="9" t="str">
        <f t="shared" si="157"/>
        <v>Ab. Val</v>
      </c>
      <c r="AM137" s="9" t="str">
        <f t="shared" si="158"/>
        <v>Upper Break</v>
      </c>
      <c r="AN137" s="9" t="str">
        <f t="shared" si="159"/>
        <v>In Val</v>
      </c>
      <c r="AO137" s="9" t="str">
        <f t="shared" si="160"/>
        <v>No Gap</v>
      </c>
      <c r="AP137" s="9" t="str">
        <f t="shared" si="161"/>
        <v>Bottom-Weighted</v>
      </c>
      <c r="AQ137" s="9" t="str">
        <f t="shared" si="162"/>
        <v>Skewed High</v>
      </c>
      <c r="AR137" s="9" t="str">
        <f t="shared" si="163"/>
        <v>Closed Lower Quadrant</v>
      </c>
      <c r="AS137" s="5">
        <f t="shared" si="164"/>
        <v>-3</v>
      </c>
    </row>
    <row r="138" spans="1:45" ht="15.5" x14ac:dyDescent="0.35">
      <c r="A138" s="13">
        <v>45464</v>
      </c>
      <c r="B138" s="15">
        <v>1.26596</v>
      </c>
      <c r="C138" s="15">
        <v>1.2674799999999999</v>
      </c>
      <c r="D138" s="15">
        <v>1.2621800000000001</v>
      </c>
      <c r="E138" s="15">
        <v>1.2637400000000001</v>
      </c>
      <c r="F138" s="15">
        <v>1.2639</v>
      </c>
      <c r="G138" s="15">
        <v>1.2650999999999999</v>
      </c>
      <c r="H138" s="15">
        <v>1.2628999999999999</v>
      </c>
      <c r="I138" s="5">
        <v>5</v>
      </c>
      <c r="J138" s="5">
        <v>274</v>
      </c>
      <c r="K138" s="5">
        <v>141</v>
      </c>
      <c r="L138" s="5">
        <v>436</v>
      </c>
      <c r="M138" s="14">
        <v>8.9583333333332256</v>
      </c>
      <c r="N138" s="14">
        <v>52.999999999998607</v>
      </c>
      <c r="O138" s="5">
        <v>21.999999999999797</v>
      </c>
      <c r="P138" s="5">
        <v>43514</v>
      </c>
      <c r="Q138" s="14">
        <v>906.54166666666663</v>
      </c>
      <c r="R138" s="14">
        <v>8.2264150943398384</v>
      </c>
      <c r="S138" s="5">
        <v>8</v>
      </c>
      <c r="T138" s="5" t="s">
        <v>26</v>
      </c>
      <c r="U138" s="14">
        <v>0.58979714664115579</v>
      </c>
      <c r="V138" s="5">
        <v>24</v>
      </c>
      <c r="W138" s="5">
        <v>94</v>
      </c>
      <c r="X138" s="5">
        <v>215</v>
      </c>
      <c r="Y138" s="5">
        <v>92</v>
      </c>
      <c r="Z138" s="5" t="s">
        <v>29</v>
      </c>
      <c r="AB138" s="6" cm="1">
        <f t="array" ref="AB138">SUM(IF(B138:I138&gt;B139:I139,1,-1))</f>
        <v>-6</v>
      </c>
      <c r="AC138" s="6" cm="1">
        <f t="array" ref="AC138">SUM(IF(J138:S138&gt;J139:S139,1,-1))</f>
        <v>2</v>
      </c>
      <c r="AD138" s="6">
        <f t="shared" si="168"/>
        <v>-4</v>
      </c>
      <c r="AE138" s="6">
        <f t="shared" ref="AE138:AG138" si="173">SUM(AB138:AB140)</f>
        <v>-6</v>
      </c>
      <c r="AF138" s="6">
        <f t="shared" si="173"/>
        <v>2</v>
      </c>
      <c r="AG138" s="6">
        <f t="shared" si="173"/>
        <v>-4</v>
      </c>
      <c r="AI138" s="8" t="str">
        <f t="shared" si="154"/>
        <v>Lower</v>
      </c>
      <c r="AJ138" s="7" t="str">
        <f t="shared" si="155"/>
        <v>Down</v>
      </c>
      <c r="AK138" s="7" t="str">
        <f t="shared" si="156"/>
        <v>POC Down</v>
      </c>
      <c r="AL138" s="9" t="str">
        <f t="shared" si="157"/>
        <v>Bel. Val</v>
      </c>
      <c r="AM138" s="9" t="str">
        <f t="shared" si="158"/>
        <v>Lower Break</v>
      </c>
      <c r="AN138" s="9" t="str">
        <f t="shared" si="159"/>
        <v>In Val</v>
      </c>
      <c r="AO138" s="9" t="str">
        <f t="shared" si="160"/>
        <v>Gap Down - Follow Through</v>
      </c>
      <c r="AP138" s="9" t="str">
        <f t="shared" si="161"/>
        <v>Top-Weighted</v>
      </c>
      <c r="AQ138" s="9" t="str">
        <f t="shared" si="162"/>
        <v>Skewed Mid-Low</v>
      </c>
      <c r="AR138" s="9" t="str">
        <f t="shared" si="163"/>
        <v>Closed Lower Quadrant</v>
      </c>
      <c r="AS138" s="5">
        <f t="shared" si="164"/>
        <v>-1</v>
      </c>
    </row>
    <row r="139" spans="1:45" ht="15.5" x14ac:dyDescent="0.35">
      <c r="A139" s="13">
        <v>45463</v>
      </c>
      <c r="B139" s="15">
        <v>1.27193</v>
      </c>
      <c r="C139" s="15">
        <v>1.2720100000000001</v>
      </c>
      <c r="D139" s="15">
        <v>1.26512</v>
      </c>
      <c r="E139" s="15">
        <v>1.2659400000000001</v>
      </c>
      <c r="F139" s="15">
        <v>1.2679</v>
      </c>
      <c r="G139" s="15">
        <v>1.2715000000000001</v>
      </c>
      <c r="H139" s="15">
        <v>1.2674000000000001</v>
      </c>
      <c r="I139" s="5">
        <v>-19</v>
      </c>
      <c r="J139" s="5">
        <v>239</v>
      </c>
      <c r="K139" s="5">
        <v>141</v>
      </c>
      <c r="L139" s="5">
        <v>391</v>
      </c>
      <c r="M139" s="14">
        <v>8.0187500000000753</v>
      </c>
      <c r="N139" s="14">
        <v>68.900000000000631</v>
      </c>
      <c r="O139" s="5">
        <v>40.999999999999929</v>
      </c>
      <c r="P139" s="5">
        <v>41672</v>
      </c>
      <c r="Q139" s="14">
        <v>868.16666666666663</v>
      </c>
      <c r="R139" s="14">
        <v>5.674891146589208</v>
      </c>
      <c r="S139" s="5">
        <v>19</v>
      </c>
      <c r="T139" s="5" t="s">
        <v>26</v>
      </c>
      <c r="U139" s="14">
        <v>0.51581848908604211</v>
      </c>
      <c r="V139" s="5">
        <v>114</v>
      </c>
      <c r="W139" s="5">
        <v>62</v>
      </c>
      <c r="X139" s="5">
        <v>115</v>
      </c>
      <c r="Y139" s="5">
        <v>85</v>
      </c>
      <c r="Z139" s="5" t="s">
        <v>27</v>
      </c>
      <c r="AB139" s="6" cm="1">
        <f t="array" ref="AB139">SUM(IF(B139:I139&gt;B140:I140,1,-1))</f>
        <v>-6</v>
      </c>
      <c r="AC139" s="6" cm="1">
        <f t="array" ref="AC139">SUM(IF(J139:S139&gt;J140:S140,1,-1))</f>
        <v>8</v>
      </c>
      <c r="AD139" s="6">
        <f t="shared" si="168"/>
        <v>2</v>
      </c>
      <c r="AE139" s="6">
        <f t="shared" ref="AE139:AG139" si="174">SUM(AB139:AB141)</f>
        <v>4</v>
      </c>
      <c r="AF139" s="6">
        <f t="shared" si="174"/>
        <v>2</v>
      </c>
      <c r="AG139" s="6">
        <f t="shared" si="174"/>
        <v>6</v>
      </c>
      <c r="AI139" s="8" t="str">
        <f t="shared" si="154"/>
        <v>Lower</v>
      </c>
      <c r="AJ139" s="7" t="str">
        <f t="shared" si="155"/>
        <v>Down</v>
      </c>
      <c r="AK139" s="7" t="str">
        <f t="shared" si="156"/>
        <v>POC Down</v>
      </c>
      <c r="AL139" s="9" t="str">
        <f t="shared" si="157"/>
        <v>Bel. Val</v>
      </c>
      <c r="AM139" s="9" t="str">
        <f t="shared" si="158"/>
        <v>Lower Break</v>
      </c>
      <c r="AN139" s="9" t="str">
        <f t="shared" si="159"/>
        <v>Bl. Val</v>
      </c>
      <c r="AO139" s="9" t="str">
        <f t="shared" si="160"/>
        <v>No Gap</v>
      </c>
      <c r="AP139" s="9" t="str">
        <f t="shared" si="161"/>
        <v>Top-Weighted</v>
      </c>
      <c r="AQ139" s="9" t="str">
        <f t="shared" si="162"/>
        <v>Skewed Mid-Low</v>
      </c>
      <c r="AR139" s="9" t="str">
        <f t="shared" si="163"/>
        <v>Closed Higher Quadrant</v>
      </c>
      <c r="AS139" s="5">
        <f t="shared" si="164"/>
        <v>4</v>
      </c>
    </row>
    <row r="140" spans="1:45" ht="15.5" x14ac:dyDescent="0.35">
      <c r="A140" s="13">
        <v>45462</v>
      </c>
      <c r="B140" s="15">
        <v>1.2706299999999999</v>
      </c>
      <c r="C140" s="15">
        <v>1.2739499999999999</v>
      </c>
      <c r="D140" s="15">
        <v>1.26996</v>
      </c>
      <c r="E140" s="15">
        <v>1.27193</v>
      </c>
      <c r="F140" s="15">
        <v>1.272</v>
      </c>
      <c r="G140" s="15">
        <v>1.2733000000000001</v>
      </c>
      <c r="H140" s="15">
        <v>1.2716000000000001</v>
      </c>
      <c r="I140" s="5">
        <v>7</v>
      </c>
      <c r="J140" s="5">
        <v>156</v>
      </c>
      <c r="K140" s="5">
        <v>124</v>
      </c>
      <c r="L140" s="5">
        <v>296</v>
      </c>
      <c r="M140" s="14">
        <v>6.0583333333331932</v>
      </c>
      <c r="N140" s="14">
        <v>39.89999999999938</v>
      </c>
      <c r="O140" s="5">
        <v>17.000000000000348</v>
      </c>
      <c r="P140" s="5">
        <v>31038</v>
      </c>
      <c r="Q140" s="14">
        <v>646.625</v>
      </c>
      <c r="R140" s="14">
        <v>7.418546365914902</v>
      </c>
      <c r="S140" s="5">
        <v>9</v>
      </c>
      <c r="T140" s="5" t="s">
        <v>26</v>
      </c>
      <c r="U140" s="14">
        <v>0.65956658639839627</v>
      </c>
      <c r="V140" s="5">
        <v>53</v>
      </c>
      <c r="W140" s="5">
        <v>119</v>
      </c>
      <c r="X140" s="5">
        <v>73</v>
      </c>
      <c r="Y140" s="5">
        <v>51</v>
      </c>
      <c r="Z140" s="5" t="s">
        <v>34</v>
      </c>
      <c r="AB140" s="6" cm="1">
        <f t="array" ref="AB140">SUM(IF(B140:I140&gt;B141:I141,1,-1))</f>
        <v>6</v>
      </c>
      <c r="AC140" s="6" cm="1">
        <f t="array" ref="AC140">SUM(IF(J140:S140&gt;J141:S141,1,-1))</f>
        <v>-8</v>
      </c>
      <c r="AD140" s="6">
        <f t="shared" si="168"/>
        <v>-2</v>
      </c>
      <c r="AE140" s="6">
        <f t="shared" ref="AE140:AG140" si="175">SUM(AB140:AB142)</f>
        <v>10</v>
      </c>
      <c r="AF140" s="6">
        <f t="shared" si="175"/>
        <v>-14</v>
      </c>
      <c r="AG140" s="6">
        <f t="shared" si="175"/>
        <v>-4</v>
      </c>
      <c r="AI140" s="8" t="str">
        <f t="shared" si="154"/>
        <v>Higher</v>
      </c>
      <c r="AJ140" s="7" t="str">
        <f t="shared" si="155"/>
        <v>Up</v>
      </c>
      <c r="AK140" s="7" t="str">
        <f t="shared" si="156"/>
        <v>POC Up</v>
      </c>
      <c r="AL140" s="9" t="str">
        <f t="shared" si="157"/>
        <v>Ab. Val</v>
      </c>
      <c r="AM140" s="9" t="str">
        <f t="shared" si="158"/>
        <v>Upper Break</v>
      </c>
      <c r="AN140" s="9" t="str">
        <f t="shared" si="159"/>
        <v>In Val</v>
      </c>
      <c r="AO140" s="9" t="str">
        <f t="shared" si="160"/>
        <v>No Gap</v>
      </c>
      <c r="AP140" s="9" t="str">
        <f t="shared" si="161"/>
        <v>Top-Weighted</v>
      </c>
      <c r="AQ140" s="9" t="str">
        <f t="shared" si="162"/>
        <v>Skewed Mid-High</v>
      </c>
      <c r="AR140" s="9" t="str">
        <f t="shared" si="163"/>
        <v>Closed Lower Quadrant</v>
      </c>
      <c r="AS140" s="5">
        <f t="shared" si="164"/>
        <v>-2</v>
      </c>
    </row>
    <row r="141" spans="1:45" ht="15.5" x14ac:dyDescent="0.35">
      <c r="A141" s="13">
        <v>45461</v>
      </c>
      <c r="B141" s="15">
        <v>1.27128</v>
      </c>
      <c r="C141" s="15">
        <v>1.27203</v>
      </c>
      <c r="D141" s="15">
        <v>1.2668200000000001</v>
      </c>
      <c r="E141" s="15">
        <v>1.2706299999999999</v>
      </c>
      <c r="F141" s="15">
        <v>1.2708000000000002</v>
      </c>
      <c r="G141" s="15">
        <v>1.2710000000000001</v>
      </c>
      <c r="H141" s="15">
        <v>1.2686000000000002</v>
      </c>
      <c r="I141" s="5">
        <v>-3</v>
      </c>
      <c r="J141" s="5">
        <v>44</v>
      </c>
      <c r="K141" s="5">
        <v>337</v>
      </c>
      <c r="L141" s="5">
        <v>398</v>
      </c>
      <c r="M141" s="14">
        <v>8.2395833333332362</v>
      </c>
      <c r="N141" s="14">
        <v>52.099999999999369</v>
      </c>
      <c r="O141" s="5">
        <v>23.999999999999577</v>
      </c>
      <c r="P141" s="5">
        <v>45292</v>
      </c>
      <c r="Q141" s="14">
        <v>943.58333333333337</v>
      </c>
      <c r="R141" s="14">
        <v>7.6391554702496123</v>
      </c>
      <c r="S141" s="5">
        <v>16</v>
      </c>
      <c r="T141" s="5" t="s">
        <v>28</v>
      </c>
      <c r="U141" s="14">
        <v>0.30832513947118517</v>
      </c>
      <c r="V141" s="5">
        <v>61</v>
      </c>
      <c r="W141" s="5">
        <v>160</v>
      </c>
      <c r="X141" s="5">
        <v>121</v>
      </c>
      <c r="Y141" s="5">
        <v>48</v>
      </c>
      <c r="Z141" s="5" t="s">
        <v>32</v>
      </c>
      <c r="AB141" s="6" cm="1">
        <f t="array" ref="AB141">SUM(IF(B141:I141&gt;B142:I142,1,-1))</f>
        <v>4</v>
      </c>
      <c r="AC141" s="6" cm="1">
        <f t="array" ref="AC141">SUM(IF(J141:S141&gt;J142:S142,1,-1))</f>
        <v>2</v>
      </c>
      <c r="AD141" s="6">
        <f t="shared" si="168"/>
        <v>6</v>
      </c>
      <c r="AE141" s="6">
        <f t="shared" ref="AE141:AG141" si="176">SUM(AB141:AB143)</f>
        <v>-4</v>
      </c>
      <c r="AF141" s="6">
        <f t="shared" si="176"/>
        <v>0</v>
      </c>
      <c r="AG141" s="6">
        <f t="shared" si="176"/>
        <v>-4</v>
      </c>
      <c r="AI141" s="8" t="str">
        <f t="shared" si="154"/>
        <v>OL Higher</v>
      </c>
      <c r="AJ141" s="7" t="str">
        <f t="shared" si="155"/>
        <v>Neutral</v>
      </c>
      <c r="AK141" s="7" t="str">
        <f t="shared" si="156"/>
        <v>POC Up</v>
      </c>
      <c r="AL141" s="9" t="str">
        <f t="shared" si="157"/>
        <v>Ab. Val</v>
      </c>
      <c r="AM141" s="9" t="str">
        <f t="shared" si="158"/>
        <v>Upper Break</v>
      </c>
      <c r="AN141" s="9" t="str">
        <f t="shared" si="159"/>
        <v>In Val</v>
      </c>
      <c r="AO141" s="9" t="str">
        <f t="shared" si="160"/>
        <v>Gap Up - Faded</v>
      </c>
      <c r="AP141" s="9" t="str">
        <f t="shared" si="161"/>
        <v>Bottom-Weighted</v>
      </c>
      <c r="AQ141" s="9" t="str">
        <f t="shared" si="162"/>
        <v>Skewed Mid-High</v>
      </c>
      <c r="AR141" s="9" t="str">
        <f t="shared" si="163"/>
        <v>Closed Higher Quadrant</v>
      </c>
      <c r="AS141" s="5">
        <f t="shared" si="164"/>
        <v>1</v>
      </c>
    </row>
    <row r="142" spans="1:45" ht="15.5" x14ac:dyDescent="0.35">
      <c r="A142" s="13">
        <v>45460</v>
      </c>
      <c r="B142" s="15">
        <v>1.2682899999999999</v>
      </c>
      <c r="C142" s="15">
        <v>1.2713699999999999</v>
      </c>
      <c r="D142" s="15">
        <v>1.2658100000000001</v>
      </c>
      <c r="E142" s="15">
        <v>1.27128</v>
      </c>
      <c r="F142" s="15">
        <v>1.2667999999999999</v>
      </c>
      <c r="G142" s="15">
        <v>1.2686999999999999</v>
      </c>
      <c r="H142" s="15">
        <v>1.2662</v>
      </c>
      <c r="I142" s="5">
        <v>17</v>
      </c>
      <c r="J142" s="5">
        <v>266</v>
      </c>
      <c r="K142" s="5">
        <v>60</v>
      </c>
      <c r="L142" s="5">
        <v>341</v>
      </c>
      <c r="M142" s="14">
        <v>7.0624999999999165</v>
      </c>
      <c r="N142" s="14">
        <v>55.599999999997877</v>
      </c>
      <c r="O142" s="5">
        <v>24.999999999999467</v>
      </c>
      <c r="P142" s="5">
        <v>40487</v>
      </c>
      <c r="Q142" s="14">
        <v>843.47916666666663</v>
      </c>
      <c r="R142" s="14">
        <v>6.1330935251800902</v>
      </c>
      <c r="S142" s="5">
        <v>16</v>
      </c>
      <c r="T142" s="5" t="s">
        <v>28</v>
      </c>
      <c r="U142" s="14">
        <v>0.39905310513603315</v>
      </c>
      <c r="V142" s="5">
        <v>58</v>
      </c>
      <c r="W142" s="5">
        <v>45</v>
      </c>
      <c r="X142" s="5">
        <v>124</v>
      </c>
      <c r="Y142" s="5">
        <v>114</v>
      </c>
      <c r="Z142" s="5" t="s">
        <v>31</v>
      </c>
      <c r="AB142" s="6" cm="1">
        <f t="array" ref="AB142">SUM(IF(B142:I142&gt;B143:I143,1,-1))</f>
        <v>0</v>
      </c>
      <c r="AC142" s="6" cm="1">
        <f t="array" ref="AC142">SUM(IF(J142:S142&gt;J143:S143,1,-1))</f>
        <v>-8</v>
      </c>
      <c r="AD142" s="6">
        <f t="shared" si="168"/>
        <v>-8</v>
      </c>
      <c r="AE142" s="6">
        <f t="shared" ref="AE142:AG142" si="177">SUM(AB142:AB144)</f>
        <v>-8</v>
      </c>
      <c r="AF142" s="6">
        <f t="shared" si="177"/>
        <v>-8</v>
      </c>
      <c r="AG142" s="6">
        <f t="shared" si="177"/>
        <v>-16</v>
      </c>
      <c r="AI142" s="8" t="str">
        <f t="shared" si="154"/>
        <v>Inside</v>
      </c>
      <c r="AJ142" s="7" t="str">
        <f t="shared" si="155"/>
        <v>Down</v>
      </c>
      <c r="AK142" s="7" t="str">
        <f t="shared" si="156"/>
        <v>POC Down</v>
      </c>
      <c r="AL142" s="9" t="str">
        <f t="shared" si="157"/>
        <v>In. Val</v>
      </c>
      <c r="AM142" s="9" t="str">
        <f t="shared" si="158"/>
        <v>Inside Day</v>
      </c>
      <c r="AN142" s="9" t="str">
        <f t="shared" si="159"/>
        <v>Ab. Val</v>
      </c>
      <c r="AO142" s="9" t="str">
        <f t="shared" si="160"/>
        <v>No Gap</v>
      </c>
      <c r="AP142" s="9" t="str">
        <f t="shared" si="161"/>
        <v>Top-Weighted</v>
      </c>
      <c r="AQ142" s="9" t="str">
        <f t="shared" si="162"/>
        <v>Skewed Mid-Low</v>
      </c>
      <c r="AR142" s="9" t="str">
        <f t="shared" si="163"/>
        <v>Closed Lower Quadrant</v>
      </c>
      <c r="AS142" s="5">
        <f t="shared" si="164"/>
        <v>-2</v>
      </c>
    </row>
    <row r="143" spans="1:45" ht="15.5" x14ac:dyDescent="0.35">
      <c r="A143" s="13">
        <v>45457</v>
      </c>
      <c r="B143" s="15">
        <v>1.2753399999999999</v>
      </c>
      <c r="C143" s="15">
        <v>1.2763</v>
      </c>
      <c r="D143" s="15">
        <v>1.26562</v>
      </c>
      <c r="E143" s="15">
        <v>1.2683</v>
      </c>
      <c r="F143" s="15">
        <v>1.2683</v>
      </c>
      <c r="G143" s="15">
        <v>1.2713000000000001</v>
      </c>
      <c r="H143" s="15">
        <v>1.2658</v>
      </c>
      <c r="I143" s="5">
        <v>-10</v>
      </c>
      <c r="J143" s="5">
        <v>301</v>
      </c>
      <c r="K143" s="5">
        <v>156</v>
      </c>
      <c r="L143" s="5">
        <v>472</v>
      </c>
      <c r="M143" s="14">
        <v>9.7750000000001549</v>
      </c>
      <c r="N143" s="14">
        <v>106.80000000000022</v>
      </c>
      <c r="O143" s="5">
        <v>55.000000000000604</v>
      </c>
      <c r="P143" s="5">
        <v>51127</v>
      </c>
      <c r="Q143" s="14">
        <v>1065.1458333333333</v>
      </c>
      <c r="R143" s="14">
        <v>4.419475655430702</v>
      </c>
      <c r="S143" s="5">
        <v>17</v>
      </c>
      <c r="T143" s="5" t="s">
        <v>26</v>
      </c>
      <c r="U143" s="14">
        <v>0.56171241167641017</v>
      </c>
      <c r="V143" s="5">
        <v>77</v>
      </c>
      <c r="W143" s="5">
        <v>76</v>
      </c>
      <c r="X143" s="5">
        <v>163</v>
      </c>
      <c r="Y143" s="5">
        <v>156</v>
      </c>
      <c r="Z143" s="5" t="s">
        <v>29</v>
      </c>
      <c r="AB143" s="6" cm="1">
        <f t="array" ref="AB143">SUM(IF(B143:I143&gt;B144:I144,1,-1))</f>
        <v>-8</v>
      </c>
      <c r="AC143" s="6" cm="1">
        <f t="array" ref="AC143">SUM(IF(J143:S143&gt;J144:S144,1,-1))</f>
        <v>6</v>
      </c>
      <c r="AD143" s="6">
        <f t="shared" si="168"/>
        <v>-2</v>
      </c>
      <c r="AE143" s="6">
        <f t="shared" ref="AE143:AG143" si="178">SUM(AB143:AB145)</f>
        <v>-2</v>
      </c>
      <c r="AF143" s="6">
        <f t="shared" si="178"/>
        <v>6</v>
      </c>
      <c r="AG143" s="6">
        <f t="shared" si="178"/>
        <v>4</v>
      </c>
      <c r="AI143" s="8" t="str">
        <f t="shared" si="154"/>
        <v>Lower</v>
      </c>
      <c r="AJ143" s="7" t="str">
        <f t="shared" si="155"/>
        <v>Down</v>
      </c>
      <c r="AK143" s="7" t="str">
        <f t="shared" si="156"/>
        <v>POC Down</v>
      </c>
      <c r="AL143" s="9" t="str">
        <f t="shared" si="157"/>
        <v>Bel. Val</v>
      </c>
      <c r="AM143" s="9" t="str">
        <f t="shared" si="158"/>
        <v>Lower Break</v>
      </c>
      <c r="AN143" s="9" t="str">
        <f t="shared" si="159"/>
        <v>In Val</v>
      </c>
      <c r="AO143" s="9" t="str">
        <f t="shared" si="160"/>
        <v>Gap Down - Follow Through</v>
      </c>
      <c r="AP143" s="9" t="str">
        <f t="shared" si="161"/>
        <v>Top-Weighted</v>
      </c>
      <c r="AQ143" s="9" t="str">
        <f t="shared" si="162"/>
        <v>Skewed Mid-Low</v>
      </c>
      <c r="AR143" s="9" t="str">
        <f t="shared" si="163"/>
        <v>Closed Lower Quadrant</v>
      </c>
      <c r="AS143" s="5">
        <f t="shared" si="164"/>
        <v>-1</v>
      </c>
    </row>
    <row r="144" spans="1:45" ht="15.5" x14ac:dyDescent="0.35">
      <c r="A144" s="13">
        <v>45456</v>
      </c>
      <c r="B144" s="15">
        <v>1.27959</v>
      </c>
      <c r="C144" s="15">
        <v>1.2806999999999999</v>
      </c>
      <c r="D144" s="15">
        <v>1.2737700000000001</v>
      </c>
      <c r="E144" s="15">
        <v>1.2753300000000001</v>
      </c>
      <c r="F144" s="15">
        <v>1.2759</v>
      </c>
      <c r="G144" s="15">
        <v>1.2788000000000002</v>
      </c>
      <c r="H144" s="15">
        <v>1.2756000000000001</v>
      </c>
      <c r="I144" s="5">
        <v>-8</v>
      </c>
      <c r="J144" s="5">
        <v>353</v>
      </c>
      <c r="K144" s="5">
        <v>69</v>
      </c>
      <c r="L144" s="5">
        <v>435</v>
      </c>
      <c r="M144" s="14">
        <v>8.9333333333332927</v>
      </c>
      <c r="N144" s="14">
        <v>69.299999999998803</v>
      </c>
      <c r="O144" s="5">
        <v>32.000000000000917</v>
      </c>
      <c r="P144" s="5">
        <v>47427</v>
      </c>
      <c r="Q144" s="14">
        <v>988.0625</v>
      </c>
      <c r="R144" s="14">
        <v>6.2770562770563858</v>
      </c>
      <c r="S144" s="5">
        <v>15</v>
      </c>
      <c r="T144" s="5" t="s">
        <v>28</v>
      </c>
      <c r="U144" s="14">
        <v>0.34152699597245734</v>
      </c>
      <c r="V144" s="5">
        <v>76</v>
      </c>
      <c r="W144" s="5">
        <v>174</v>
      </c>
      <c r="X144" s="5">
        <v>142</v>
      </c>
      <c r="Y144" s="5">
        <v>43</v>
      </c>
      <c r="Z144" s="5" t="s">
        <v>27</v>
      </c>
      <c r="AB144" s="6" cm="1">
        <f t="array" ref="AB144">SUM(IF(B144:I144&gt;B145:I145,1,-1))</f>
        <v>0</v>
      </c>
      <c r="AC144" s="6" cm="1">
        <f t="array" ref="AC144">SUM(IF(J144:S144&gt;J145:S145,1,-1))</f>
        <v>-6</v>
      </c>
      <c r="AD144" s="6">
        <f t="shared" si="168"/>
        <v>-6</v>
      </c>
      <c r="AE144" s="6">
        <f t="shared" ref="AE144:AG144" si="179">SUM(AB144:AB146)</f>
        <v>12</v>
      </c>
      <c r="AF144" s="6">
        <f t="shared" si="179"/>
        <v>2</v>
      </c>
      <c r="AG144" s="6">
        <f t="shared" si="179"/>
        <v>14</v>
      </c>
      <c r="AI144" s="8" t="str">
        <f t="shared" si="154"/>
        <v>Inside</v>
      </c>
      <c r="AJ144" s="7" t="str">
        <f t="shared" si="155"/>
        <v>Down</v>
      </c>
      <c r="AK144" s="7" t="str">
        <f t="shared" si="156"/>
        <v>POC Up</v>
      </c>
      <c r="AL144" s="9" t="str">
        <f t="shared" si="157"/>
        <v>In. Val</v>
      </c>
      <c r="AM144" s="9" t="str">
        <f t="shared" si="158"/>
        <v>Inside Day</v>
      </c>
      <c r="AN144" s="9" t="str">
        <f t="shared" si="159"/>
        <v>Bl. Val</v>
      </c>
      <c r="AO144" s="9" t="str">
        <f t="shared" si="160"/>
        <v>No Gap</v>
      </c>
      <c r="AP144" s="9" t="str">
        <f t="shared" si="161"/>
        <v>Top-Weighted</v>
      </c>
      <c r="AQ144" s="9" t="str">
        <f t="shared" si="162"/>
        <v>Skewed Mid-High</v>
      </c>
      <c r="AR144" s="9" t="str">
        <f t="shared" si="163"/>
        <v>Closed Higher Quadrant</v>
      </c>
      <c r="AS144" s="5">
        <f t="shared" si="164"/>
        <v>4</v>
      </c>
    </row>
    <row r="145" spans="1:45" ht="15.5" x14ac:dyDescent="0.35">
      <c r="A145" s="13">
        <v>45455</v>
      </c>
      <c r="B145" s="15">
        <v>1.27389</v>
      </c>
      <c r="C145" s="15">
        <v>1.2859799999999999</v>
      </c>
      <c r="D145" s="15">
        <v>1.27322</v>
      </c>
      <c r="E145" s="15">
        <v>1.27959</v>
      </c>
      <c r="F145" s="15">
        <v>1.2741</v>
      </c>
      <c r="G145" s="15">
        <v>1.2834000000000001</v>
      </c>
      <c r="H145" s="15">
        <v>1.2733000000000001</v>
      </c>
      <c r="I145" s="5">
        <v>4</v>
      </c>
      <c r="J145" s="5">
        <v>499</v>
      </c>
      <c r="K145" s="5">
        <v>42</v>
      </c>
      <c r="L145" s="5">
        <v>552</v>
      </c>
      <c r="M145" s="14">
        <v>11.341666666666583</v>
      </c>
      <c r="N145" s="14">
        <v>127.59999999999883</v>
      </c>
      <c r="O145" s="5">
        <v>100.99999999999997</v>
      </c>
      <c r="P145" s="5">
        <v>61972</v>
      </c>
      <c r="Q145" s="14">
        <v>1291.0833333333333</v>
      </c>
      <c r="R145" s="14">
        <v>4.3260188087774694</v>
      </c>
      <c r="S145" s="5">
        <v>15</v>
      </c>
      <c r="T145" s="5" t="s">
        <v>28</v>
      </c>
      <c r="U145" s="14">
        <v>0.31407146375512696</v>
      </c>
      <c r="V145" s="5">
        <v>199</v>
      </c>
      <c r="W145" s="5">
        <v>133</v>
      </c>
      <c r="X145" s="5">
        <v>61</v>
      </c>
      <c r="Y145" s="5">
        <v>156</v>
      </c>
      <c r="Z145" s="5" t="s">
        <v>34</v>
      </c>
      <c r="AB145" s="6" cm="1">
        <f t="array" ref="AB145">SUM(IF(B145:I145&gt;B146:I146,1,-1))</f>
        <v>6</v>
      </c>
      <c r="AC145" s="6" cm="1">
        <f t="array" ref="AC145">SUM(IF(J145:S145&gt;J146:S146,1,-1))</f>
        <v>6</v>
      </c>
      <c r="AD145" s="6">
        <f t="shared" si="168"/>
        <v>12</v>
      </c>
      <c r="AE145" s="6">
        <f t="shared" ref="AE145:AG145" si="180">SUM(AB145:AB147)</f>
        <v>4</v>
      </c>
      <c r="AF145" s="6">
        <f t="shared" si="180"/>
        <v>4</v>
      </c>
      <c r="AG145" s="6">
        <f t="shared" si="180"/>
        <v>8</v>
      </c>
      <c r="AI145" s="8" t="str">
        <f t="shared" si="154"/>
        <v>OL Higher</v>
      </c>
      <c r="AJ145" s="7" t="str">
        <f t="shared" si="155"/>
        <v>Neutral</v>
      </c>
      <c r="AK145" s="7" t="str">
        <f t="shared" si="156"/>
        <v>POC Up</v>
      </c>
      <c r="AL145" s="9" t="str">
        <f t="shared" si="157"/>
        <v>In. Val</v>
      </c>
      <c r="AM145" s="9" t="str">
        <f t="shared" si="158"/>
        <v>Upper Break</v>
      </c>
      <c r="AN145" s="9" t="str">
        <f t="shared" si="159"/>
        <v>In Val</v>
      </c>
      <c r="AO145" s="9" t="str">
        <f t="shared" si="160"/>
        <v>No Gap</v>
      </c>
      <c r="AP145" s="9" t="str">
        <f t="shared" si="161"/>
        <v>Top-Weighted</v>
      </c>
      <c r="AQ145" s="9" t="str">
        <f t="shared" si="162"/>
        <v>Skewed High</v>
      </c>
      <c r="AR145" s="9" t="str">
        <f t="shared" si="163"/>
        <v>Closed Lower Quadrant</v>
      </c>
      <c r="AS145" s="5">
        <f t="shared" si="164"/>
        <v>-2</v>
      </c>
    </row>
    <row r="146" spans="1:45" ht="15.5" x14ac:dyDescent="0.35">
      <c r="A146" s="13">
        <v>45454</v>
      </c>
      <c r="B146" s="15">
        <v>1.2725200000000001</v>
      </c>
      <c r="C146" s="15">
        <v>1.2750900000000001</v>
      </c>
      <c r="D146" s="15">
        <v>1.2705200000000001</v>
      </c>
      <c r="E146" s="15">
        <v>1.27389</v>
      </c>
      <c r="F146" s="15">
        <v>1.2738</v>
      </c>
      <c r="G146" s="15">
        <v>1.2742</v>
      </c>
      <c r="H146" s="15">
        <v>1.2721</v>
      </c>
      <c r="I146" s="5">
        <v>14</v>
      </c>
      <c r="J146" s="5">
        <v>84</v>
      </c>
      <c r="K146" s="5">
        <v>283</v>
      </c>
      <c r="L146" s="5">
        <v>386</v>
      </c>
      <c r="M146" s="14">
        <v>8.0499999999999101</v>
      </c>
      <c r="N146" s="14">
        <v>45.699999999999633</v>
      </c>
      <c r="O146" s="5">
        <v>20.999999999999908</v>
      </c>
      <c r="P146" s="5">
        <v>42752</v>
      </c>
      <c r="Q146" s="14">
        <v>890.66666666666663</v>
      </c>
      <c r="R146" s="14">
        <v>8.4463894967177922</v>
      </c>
      <c r="S146" s="5">
        <v>14</v>
      </c>
      <c r="T146" s="5" t="s">
        <v>28</v>
      </c>
      <c r="U146" s="14">
        <v>0.4286440490079334</v>
      </c>
      <c r="V146" s="5">
        <v>67</v>
      </c>
      <c r="W146" s="5">
        <v>140</v>
      </c>
      <c r="X146" s="5">
        <v>129</v>
      </c>
      <c r="Y146" s="5">
        <v>39</v>
      </c>
      <c r="Z146" s="5" t="s">
        <v>32</v>
      </c>
      <c r="AB146" s="6" cm="1">
        <f t="array" ref="AB146">SUM(IF(B146:I146&gt;B147:I147,1,-1))</f>
        <v>6</v>
      </c>
      <c r="AC146" s="6" cm="1">
        <f t="array" ref="AC146">SUM(IF(J146:S146&gt;J147:S147,1,-1))</f>
        <v>2</v>
      </c>
      <c r="AD146" s="6">
        <f t="shared" si="168"/>
        <v>8</v>
      </c>
      <c r="AE146" s="6">
        <f t="shared" ref="AE146:AG146" si="181">SUM(AB146:AB148)</f>
        <v>-6</v>
      </c>
      <c r="AF146" s="6">
        <f t="shared" si="181"/>
        <v>2</v>
      </c>
      <c r="AG146" s="6">
        <f t="shared" si="181"/>
        <v>-4</v>
      </c>
      <c r="AI146" s="8" t="str">
        <f t="shared" si="154"/>
        <v>OL Higher</v>
      </c>
      <c r="AJ146" s="7" t="str">
        <f t="shared" si="155"/>
        <v>Up</v>
      </c>
      <c r="AK146" s="7" t="str">
        <f t="shared" si="156"/>
        <v>POC Up</v>
      </c>
      <c r="AL146" s="9" t="str">
        <f t="shared" si="157"/>
        <v>Ab. Val</v>
      </c>
      <c r="AM146" s="9" t="str">
        <f t="shared" si="158"/>
        <v>Upper Break</v>
      </c>
      <c r="AN146" s="9" t="str">
        <f t="shared" si="159"/>
        <v>In Val</v>
      </c>
      <c r="AO146" s="9" t="str">
        <f t="shared" si="160"/>
        <v>No Gap</v>
      </c>
      <c r="AP146" s="9" t="str">
        <f t="shared" si="161"/>
        <v>Bottom-Weighted</v>
      </c>
      <c r="AQ146" s="9" t="str">
        <f t="shared" si="162"/>
        <v>Skewed Mid-High</v>
      </c>
      <c r="AR146" s="9" t="str">
        <f t="shared" si="163"/>
        <v>Closed Higher Quadrant</v>
      </c>
      <c r="AS146" s="5">
        <f t="shared" si="164"/>
        <v>1</v>
      </c>
    </row>
    <row r="147" spans="1:45" ht="15.5" x14ac:dyDescent="0.35">
      <c r="A147" s="13">
        <v>45453</v>
      </c>
      <c r="B147" s="15">
        <v>1.27275</v>
      </c>
      <c r="C147" s="15">
        <v>1.27366</v>
      </c>
      <c r="D147" s="15">
        <v>1.2687299999999999</v>
      </c>
      <c r="E147" s="15">
        <v>1.2725299999999999</v>
      </c>
      <c r="F147" s="15">
        <v>1.2714000000000001</v>
      </c>
      <c r="G147" s="15">
        <v>1.2732000000000001</v>
      </c>
      <c r="H147" s="15">
        <v>1.2711000000000001</v>
      </c>
      <c r="I147" s="5">
        <v>-15</v>
      </c>
      <c r="J147" s="5">
        <v>229</v>
      </c>
      <c r="K147" s="5">
        <v>128</v>
      </c>
      <c r="L147" s="5">
        <v>372</v>
      </c>
      <c r="M147" s="14">
        <v>7.7354166666667359</v>
      </c>
      <c r="N147" s="14">
        <v>49.300000000001006</v>
      </c>
      <c r="O147" s="5">
        <v>20.999999999999908</v>
      </c>
      <c r="P147" s="5">
        <v>39980</v>
      </c>
      <c r="Q147" s="14">
        <v>832.91666666666663</v>
      </c>
      <c r="R147" s="14">
        <v>7.5456389452331116</v>
      </c>
      <c r="S147" s="5">
        <v>14</v>
      </c>
      <c r="T147" s="5" t="s">
        <v>26</v>
      </c>
      <c r="U147" s="14">
        <v>0.50488765148197423</v>
      </c>
      <c r="V147" s="5">
        <v>111</v>
      </c>
      <c r="W147" s="5">
        <v>146</v>
      </c>
      <c r="X147" s="5">
        <v>75</v>
      </c>
      <c r="Y147" s="5">
        <v>26</v>
      </c>
      <c r="Z147" s="5" t="s">
        <v>31</v>
      </c>
      <c r="AB147" s="6" cm="1">
        <f t="array" ref="AB147">SUM(IF(B147:I147&gt;B148:I148,1,-1))</f>
        <v>-8</v>
      </c>
      <c r="AC147" s="6" cm="1">
        <f t="array" ref="AC147">SUM(IF(J147:S147&gt;J148:S148,1,-1))</f>
        <v>-4</v>
      </c>
      <c r="AD147" s="6">
        <f t="shared" si="168"/>
        <v>-12</v>
      </c>
      <c r="AE147" s="6">
        <f t="shared" ref="AE147:AG147" si="182">SUM(AB147:AB149)</f>
        <v>-8</v>
      </c>
      <c r="AF147" s="6">
        <f t="shared" si="182"/>
        <v>-2</v>
      </c>
      <c r="AG147" s="6">
        <f t="shared" si="182"/>
        <v>-10</v>
      </c>
      <c r="AI147" s="8" t="str">
        <f t="shared" si="154"/>
        <v>OL Lower</v>
      </c>
      <c r="AJ147" s="7" t="str">
        <f t="shared" si="155"/>
        <v>Down</v>
      </c>
      <c r="AK147" s="7" t="str">
        <f t="shared" si="156"/>
        <v>POC Down</v>
      </c>
      <c r="AL147" s="9" t="str">
        <f t="shared" si="157"/>
        <v>In. Val</v>
      </c>
      <c r="AM147" s="9" t="str">
        <f t="shared" si="158"/>
        <v>Lower Break</v>
      </c>
      <c r="AN147" s="9" t="str">
        <f t="shared" si="159"/>
        <v>In Val</v>
      </c>
      <c r="AO147" s="9" t="str">
        <f t="shared" si="160"/>
        <v>No Gap</v>
      </c>
      <c r="AP147" s="9" t="str">
        <f t="shared" si="161"/>
        <v>Top-Weighted</v>
      </c>
      <c r="AQ147" s="9" t="str">
        <f t="shared" si="162"/>
        <v>Skewed Mid-High</v>
      </c>
      <c r="AR147" s="9" t="str">
        <f t="shared" si="163"/>
        <v>Closed Lower Quadrant</v>
      </c>
      <c r="AS147" s="5">
        <f t="shared" si="164"/>
        <v>-3</v>
      </c>
    </row>
    <row r="148" spans="1:45" ht="15.5" x14ac:dyDescent="0.35">
      <c r="A148" s="13">
        <v>45450</v>
      </c>
      <c r="B148" s="15">
        <v>1.2791999999999999</v>
      </c>
      <c r="C148" s="15">
        <v>1.2816700000000001</v>
      </c>
      <c r="D148" s="15">
        <v>1.2704200000000001</v>
      </c>
      <c r="E148" s="15">
        <v>1.2727599999999999</v>
      </c>
      <c r="F148" s="15">
        <v>1.2721</v>
      </c>
      <c r="G148" s="15">
        <v>1.2789999999999999</v>
      </c>
      <c r="H148" s="15">
        <v>1.2712999999999999</v>
      </c>
      <c r="I148" s="5">
        <v>8</v>
      </c>
      <c r="J148" s="5">
        <v>388</v>
      </c>
      <c r="K148" s="5">
        <v>64</v>
      </c>
      <c r="L148" s="5">
        <v>471</v>
      </c>
      <c r="M148" s="14">
        <v>9.8208333333331392</v>
      </c>
      <c r="N148" s="14">
        <v>112.49999999999983</v>
      </c>
      <c r="O148" s="5">
        <v>77.000000000000398</v>
      </c>
      <c r="P148" s="5">
        <v>52246</v>
      </c>
      <c r="Q148" s="14">
        <v>1088.4583333333333</v>
      </c>
      <c r="R148" s="14">
        <v>4.1866666666666728</v>
      </c>
      <c r="S148" s="5">
        <v>13</v>
      </c>
      <c r="T148" s="5" t="s">
        <v>28</v>
      </c>
      <c r="U148" s="14">
        <v>0.38204696284025824</v>
      </c>
      <c r="V148" s="5">
        <v>138</v>
      </c>
      <c r="W148" s="5">
        <v>76</v>
      </c>
      <c r="X148" s="5">
        <v>40</v>
      </c>
      <c r="Y148" s="5">
        <v>197</v>
      </c>
      <c r="Z148" s="5" t="s">
        <v>27</v>
      </c>
      <c r="AB148" s="6" cm="1">
        <f t="array" ref="AB148">SUM(IF(B148:I148&gt;B149:I149,1,-1))</f>
        <v>-4</v>
      </c>
      <c r="AC148" s="6" cm="1">
        <f t="array" ref="AC148">SUM(IF(J148:S148&gt;J149:S149,1,-1))</f>
        <v>4</v>
      </c>
      <c r="AD148" s="6">
        <f t="shared" si="168"/>
        <v>0</v>
      </c>
      <c r="AE148" s="6">
        <f t="shared" ref="AE148:AG148" si="183">SUM(AB148:AB150)</f>
        <v>0</v>
      </c>
      <c r="AF148" s="6">
        <f t="shared" si="183"/>
        <v>-4</v>
      </c>
      <c r="AG148" s="6">
        <f t="shared" si="183"/>
        <v>-4</v>
      </c>
      <c r="AI148" s="8" t="str">
        <f t="shared" si="154"/>
        <v>OL Lower</v>
      </c>
      <c r="AJ148" s="7" t="str">
        <f t="shared" si="155"/>
        <v>Down</v>
      </c>
      <c r="AK148" s="7" t="str">
        <f t="shared" si="156"/>
        <v>POC Down</v>
      </c>
      <c r="AL148" s="9" t="str">
        <f t="shared" si="157"/>
        <v>Bel. Val</v>
      </c>
      <c r="AM148" s="9" t="str">
        <f t="shared" si="158"/>
        <v>Both Sides Expand</v>
      </c>
      <c r="AN148" s="9" t="str">
        <f t="shared" si="159"/>
        <v>In Val</v>
      </c>
      <c r="AO148" s="9" t="str">
        <f t="shared" si="160"/>
        <v>No Gap</v>
      </c>
      <c r="AP148" s="9" t="str">
        <f t="shared" si="161"/>
        <v>Top-Weighted</v>
      </c>
      <c r="AQ148" s="9" t="str">
        <f t="shared" si="162"/>
        <v>Skewed Low</v>
      </c>
      <c r="AR148" s="9" t="str">
        <f t="shared" si="163"/>
        <v>Closed Higher Quadrant</v>
      </c>
      <c r="AS148" s="5">
        <f t="shared" si="164"/>
        <v>2</v>
      </c>
    </row>
    <row r="149" spans="1:45" ht="15.5" x14ac:dyDescent="0.35">
      <c r="A149" s="13">
        <v>45449</v>
      </c>
      <c r="B149" s="15">
        <v>1.2793000000000001</v>
      </c>
      <c r="C149" s="15">
        <v>1.28085</v>
      </c>
      <c r="D149" s="15">
        <v>1.2762</v>
      </c>
      <c r="E149" s="15">
        <v>1.2791999999999999</v>
      </c>
      <c r="F149" s="15">
        <v>1.2786</v>
      </c>
      <c r="G149" s="15">
        <v>1.2795000000000001</v>
      </c>
      <c r="H149" s="15">
        <v>1.2776000000000001</v>
      </c>
      <c r="I149" s="5">
        <v>-14</v>
      </c>
      <c r="J149" s="5">
        <v>173</v>
      </c>
      <c r="K149" s="5">
        <v>202</v>
      </c>
      <c r="L149" s="5">
        <v>393</v>
      </c>
      <c r="M149" s="14">
        <v>8.0979166666667055</v>
      </c>
      <c r="N149" s="14">
        <v>46.500000000000426</v>
      </c>
      <c r="O149" s="5">
        <v>19.000000000000128</v>
      </c>
      <c r="P149" s="5">
        <v>42161</v>
      </c>
      <c r="Q149" s="14">
        <v>878.35416666666663</v>
      </c>
      <c r="R149" s="14">
        <v>8.4516129032257297</v>
      </c>
      <c r="S149" s="5">
        <v>13</v>
      </c>
      <c r="T149" s="5" t="s">
        <v>33</v>
      </c>
      <c r="U149" s="14">
        <v>0.79444100491473291</v>
      </c>
      <c r="V149" s="5">
        <v>48</v>
      </c>
      <c r="W149" s="5">
        <v>143</v>
      </c>
      <c r="X149" s="5">
        <v>157</v>
      </c>
      <c r="Y149" s="5">
        <v>45</v>
      </c>
      <c r="Z149" s="5" t="s">
        <v>32</v>
      </c>
      <c r="AB149" s="6" cm="1">
        <f t="array" ref="AB149">SUM(IF(B149:I149&gt;B150:I150,1,-1))</f>
        <v>4</v>
      </c>
      <c r="AC149" s="6" cm="1">
        <f t="array" ref="AC149">SUM(IF(J149:S149&gt;J150:S150,1,-1))</f>
        <v>-2</v>
      </c>
      <c r="AD149" s="6">
        <f t="shared" si="168"/>
        <v>2</v>
      </c>
      <c r="AE149" s="6">
        <f t="shared" ref="AE149:AG149" si="184">SUM(AB149:AB151)</f>
        <v>8</v>
      </c>
      <c r="AF149" s="6">
        <f t="shared" si="184"/>
        <v>-10</v>
      </c>
      <c r="AG149" s="6">
        <f t="shared" si="184"/>
        <v>-2</v>
      </c>
      <c r="AI149" s="8" t="str">
        <f t="shared" si="154"/>
        <v>OL Higher</v>
      </c>
      <c r="AJ149" s="7" t="str">
        <f t="shared" si="155"/>
        <v>Down</v>
      </c>
      <c r="AK149" s="7" t="str">
        <f t="shared" si="156"/>
        <v>POC Up</v>
      </c>
      <c r="AL149" s="9" t="str">
        <f t="shared" si="157"/>
        <v>Ab. Val</v>
      </c>
      <c r="AM149" s="9" t="str">
        <f t="shared" si="158"/>
        <v>Upper Break</v>
      </c>
      <c r="AN149" s="9" t="str">
        <f t="shared" si="159"/>
        <v>In Val</v>
      </c>
      <c r="AO149" s="9" t="str">
        <f t="shared" si="160"/>
        <v>Gap Up - Faded</v>
      </c>
      <c r="AP149" s="9" t="str">
        <f t="shared" si="161"/>
        <v>Bottom-Weighted</v>
      </c>
      <c r="AQ149" s="9" t="str">
        <f t="shared" si="162"/>
        <v>Skewed Mid-Low</v>
      </c>
      <c r="AR149" s="9" t="str">
        <f t="shared" si="163"/>
        <v>Closed Higher Quadrant</v>
      </c>
      <c r="AS149" s="5">
        <f t="shared" si="164"/>
        <v>1</v>
      </c>
    </row>
    <row r="150" spans="1:45" ht="15.5" x14ac:dyDescent="0.35">
      <c r="A150" s="13">
        <v>45448</v>
      </c>
      <c r="B150" s="15">
        <v>1.27722</v>
      </c>
      <c r="C150" s="15">
        <v>1.27948</v>
      </c>
      <c r="D150" s="15">
        <v>1.2754799999999999</v>
      </c>
      <c r="E150" s="15">
        <v>1.27929</v>
      </c>
      <c r="F150" s="15">
        <v>1.2771000000000001</v>
      </c>
      <c r="G150" s="15">
        <v>1.2785000000000002</v>
      </c>
      <c r="H150" s="15">
        <v>1.2767000000000002</v>
      </c>
      <c r="I150" s="5">
        <v>7</v>
      </c>
      <c r="J150" s="5">
        <v>276</v>
      </c>
      <c r="K150" s="5">
        <v>101</v>
      </c>
      <c r="L150" s="5">
        <v>401</v>
      </c>
      <c r="M150" s="14">
        <v>8.3229166666666519</v>
      </c>
      <c r="N150" s="14">
        <v>40.000000000000036</v>
      </c>
      <c r="O150" s="5">
        <v>18.000000000000238</v>
      </c>
      <c r="P150" s="5">
        <v>45226</v>
      </c>
      <c r="Q150" s="14">
        <v>942.20833333333337</v>
      </c>
      <c r="R150" s="14">
        <v>10.024999999999991</v>
      </c>
      <c r="S150" s="5">
        <v>12</v>
      </c>
      <c r="T150" s="5" t="s">
        <v>26</v>
      </c>
      <c r="U150" s="14">
        <v>0.53338782538529583</v>
      </c>
      <c r="V150" s="5">
        <v>81</v>
      </c>
      <c r="W150" s="5">
        <v>128</v>
      </c>
      <c r="X150" s="5">
        <v>165</v>
      </c>
      <c r="Y150" s="5">
        <v>27</v>
      </c>
      <c r="Z150" s="5" t="s">
        <v>31</v>
      </c>
      <c r="AB150" s="6" cm="1">
        <f t="array" ref="AB150">SUM(IF(B150:I150&gt;B151:I151,1,-1))</f>
        <v>0</v>
      </c>
      <c r="AC150" s="6" cm="1">
        <f t="array" ref="AC150">SUM(IF(J150:S150&gt;J151:S151,1,-1))</f>
        <v>-6</v>
      </c>
      <c r="AD150" s="6">
        <f t="shared" si="168"/>
        <v>-6</v>
      </c>
      <c r="AE150" s="6">
        <f t="shared" ref="AE150:AG150" si="185">SUM(AB150:AB152)</f>
        <v>8</v>
      </c>
      <c r="AF150" s="6">
        <f t="shared" si="185"/>
        <v>-12</v>
      </c>
      <c r="AG150" s="6">
        <f t="shared" si="185"/>
        <v>-4</v>
      </c>
      <c r="AI150" s="8" t="str">
        <f t="shared" si="154"/>
        <v>Inside</v>
      </c>
      <c r="AJ150" s="7" t="str">
        <f t="shared" si="155"/>
        <v>Neutral</v>
      </c>
      <c r="AK150" s="7" t="str">
        <f t="shared" si="156"/>
        <v>POC Unchanged</v>
      </c>
      <c r="AL150" s="9" t="str">
        <f t="shared" si="157"/>
        <v>In. Val</v>
      </c>
      <c r="AM150" s="9" t="str">
        <f t="shared" si="158"/>
        <v>Inside Day</v>
      </c>
      <c r="AN150" s="9" t="str">
        <f t="shared" si="159"/>
        <v>Ab. Val</v>
      </c>
      <c r="AO150" s="9" t="str">
        <f t="shared" si="160"/>
        <v>No Gap</v>
      </c>
      <c r="AP150" s="9" t="str">
        <f t="shared" si="161"/>
        <v>Top-Weighted</v>
      </c>
      <c r="AQ150" s="9" t="str">
        <f t="shared" si="162"/>
        <v>Skewed Mid-Low</v>
      </c>
      <c r="AR150" s="9" t="str">
        <f t="shared" si="163"/>
        <v>Closed Lower Quadrant</v>
      </c>
      <c r="AS150" s="5">
        <f t="shared" si="164"/>
        <v>-2</v>
      </c>
    </row>
    <row r="151" spans="1:45" ht="15.5" x14ac:dyDescent="0.35">
      <c r="A151" s="13">
        <v>45447</v>
      </c>
      <c r="B151" s="15">
        <v>1.2808999999999999</v>
      </c>
      <c r="C151" s="15">
        <v>1.2817099999999999</v>
      </c>
      <c r="D151" s="15">
        <v>1.2742100000000001</v>
      </c>
      <c r="E151" s="15">
        <v>1.27721</v>
      </c>
      <c r="F151" s="15">
        <v>1.2770999999999999</v>
      </c>
      <c r="G151" s="15">
        <v>1.2791999999999999</v>
      </c>
      <c r="H151" s="15">
        <v>1.2755000000000001</v>
      </c>
      <c r="I151" s="5">
        <v>-13</v>
      </c>
      <c r="J151" s="5">
        <v>258</v>
      </c>
      <c r="K151" s="5">
        <v>143</v>
      </c>
      <c r="L151" s="5">
        <v>412</v>
      </c>
      <c r="M151" s="14">
        <v>8.4479166666666377</v>
      </c>
      <c r="N151" s="14">
        <v>74.999999999998408</v>
      </c>
      <c r="O151" s="5">
        <v>36.999999999998145</v>
      </c>
      <c r="P151" s="5">
        <v>50362</v>
      </c>
      <c r="Q151" s="14">
        <v>1049.2083333333333</v>
      </c>
      <c r="R151" s="14">
        <v>5.4933333333334495</v>
      </c>
      <c r="S151" s="5">
        <v>12</v>
      </c>
      <c r="T151" s="5" t="s">
        <v>26</v>
      </c>
      <c r="U151" s="14">
        <v>0.63044190059927108</v>
      </c>
      <c r="V151" s="5">
        <v>76</v>
      </c>
      <c r="W151" s="5">
        <v>126</v>
      </c>
      <c r="X151" s="5">
        <v>149</v>
      </c>
      <c r="Y151" s="5">
        <v>61</v>
      </c>
      <c r="Z151" s="5" t="s">
        <v>29</v>
      </c>
      <c r="AB151" s="6" cm="1">
        <f t="array" ref="AB151">SUM(IF(B151:I151&gt;B152:I152,1,-1))</f>
        <v>4</v>
      </c>
      <c r="AC151" s="6" cm="1">
        <f t="array" ref="AC151">SUM(IF(J151:S151&gt;J152:S152,1,-1))</f>
        <v>-2</v>
      </c>
      <c r="AD151" s="6">
        <f t="shared" si="168"/>
        <v>2</v>
      </c>
      <c r="AE151" s="6">
        <f t="shared" ref="AE151:AG151" si="186">SUM(AB151:AB153)</f>
        <v>16</v>
      </c>
      <c r="AF151" s="6">
        <f t="shared" si="186"/>
        <v>-4</v>
      </c>
      <c r="AG151" s="6">
        <f t="shared" si="186"/>
        <v>12</v>
      </c>
      <c r="AI151" s="8" t="str">
        <f t="shared" si="154"/>
        <v>OL Higher</v>
      </c>
      <c r="AJ151" s="7" t="str">
        <f t="shared" si="155"/>
        <v>Down</v>
      </c>
      <c r="AK151" s="7" t="str">
        <f t="shared" si="156"/>
        <v>POC Up</v>
      </c>
      <c r="AL151" s="9" t="str">
        <f t="shared" si="157"/>
        <v>In. Val</v>
      </c>
      <c r="AM151" s="9" t="str">
        <f t="shared" si="158"/>
        <v>Upper Break</v>
      </c>
      <c r="AN151" s="9" t="str">
        <f t="shared" si="159"/>
        <v>In Val</v>
      </c>
      <c r="AO151" s="9" t="str">
        <f t="shared" si="160"/>
        <v>Gap Up - Failed</v>
      </c>
      <c r="AP151" s="9" t="str">
        <f t="shared" si="161"/>
        <v>Top-Weighted</v>
      </c>
      <c r="AQ151" s="9" t="str">
        <f t="shared" si="162"/>
        <v>Skewed Mid-Low</v>
      </c>
      <c r="AR151" s="9" t="str">
        <f t="shared" si="163"/>
        <v>Closed Higher Quadrant</v>
      </c>
      <c r="AS151" s="5">
        <f t="shared" si="164"/>
        <v>2</v>
      </c>
    </row>
    <row r="152" spans="1:45" ht="15.5" x14ac:dyDescent="0.35">
      <c r="A152" s="13">
        <v>45446</v>
      </c>
      <c r="B152" s="15">
        <v>1.27434</v>
      </c>
      <c r="C152" s="15">
        <v>1.2811699999999999</v>
      </c>
      <c r="D152" s="15">
        <v>1.26936</v>
      </c>
      <c r="E152" s="15">
        <v>1.2808999999999999</v>
      </c>
      <c r="F152" s="15">
        <v>1.2732000000000001</v>
      </c>
      <c r="G152" s="15">
        <v>1.2778</v>
      </c>
      <c r="H152" s="15">
        <v>1.2697000000000001</v>
      </c>
      <c r="I152" s="5">
        <v>10</v>
      </c>
      <c r="J152" s="5">
        <v>299</v>
      </c>
      <c r="K152" s="5">
        <v>134</v>
      </c>
      <c r="L152" s="5">
        <v>441</v>
      </c>
      <c r="M152" s="14">
        <v>9.1458333333333446</v>
      </c>
      <c r="N152" s="14">
        <v>118.09999999999876</v>
      </c>
      <c r="O152" s="5">
        <v>80.999999999999957</v>
      </c>
      <c r="P152" s="5">
        <v>48556</v>
      </c>
      <c r="Q152" s="14">
        <v>1011.5833333333334</v>
      </c>
      <c r="R152" s="14">
        <v>3.7341236240474567</v>
      </c>
      <c r="S152" s="5">
        <v>18</v>
      </c>
      <c r="T152" s="5" t="s">
        <v>26</v>
      </c>
      <c r="U152" s="14">
        <v>0.55373931522315056</v>
      </c>
      <c r="V152" s="5">
        <v>101</v>
      </c>
      <c r="W152" s="5">
        <v>86</v>
      </c>
      <c r="X152" s="5">
        <v>161</v>
      </c>
      <c r="Y152" s="5">
        <v>93</v>
      </c>
      <c r="Z152" s="5" t="s">
        <v>31</v>
      </c>
      <c r="AB152" s="6" cm="1">
        <f t="array" ref="AB152">SUM(IF(B152:I152&gt;B153:I153,1,-1))</f>
        <v>4</v>
      </c>
      <c r="AC152" s="6" cm="1">
        <f t="array" ref="AC152">SUM(IF(J152:S152&gt;J153:S153,1,-1))</f>
        <v>-4</v>
      </c>
      <c r="AD152" s="6">
        <f t="shared" si="168"/>
        <v>0</v>
      </c>
      <c r="AE152" s="6">
        <f t="shared" ref="AE152:AG152" si="187">SUM(AB152:AB154)</f>
        <v>8</v>
      </c>
      <c r="AF152" s="6">
        <f t="shared" si="187"/>
        <v>-4</v>
      </c>
      <c r="AG152" s="6">
        <f t="shared" si="187"/>
        <v>4</v>
      </c>
      <c r="AI152" s="8" t="str">
        <f t="shared" si="154"/>
        <v>Outside</v>
      </c>
      <c r="AJ152" s="7" t="str">
        <f t="shared" si="155"/>
        <v>Neutral</v>
      </c>
      <c r="AK152" s="7" t="str">
        <f t="shared" si="156"/>
        <v>POC Up</v>
      </c>
      <c r="AL152" s="9" t="str">
        <f t="shared" si="157"/>
        <v>In. Val</v>
      </c>
      <c r="AM152" s="9" t="str">
        <f t="shared" si="158"/>
        <v>Both Sides Expand</v>
      </c>
      <c r="AN152" s="9" t="str">
        <f t="shared" si="159"/>
        <v>Ab. Val</v>
      </c>
      <c r="AO152" s="9" t="str">
        <f t="shared" si="160"/>
        <v>Gap Up - Follow Through</v>
      </c>
      <c r="AP152" s="9" t="str">
        <f t="shared" si="161"/>
        <v>Top-Weighted</v>
      </c>
      <c r="AQ152" s="9" t="str">
        <f t="shared" si="162"/>
        <v>Skewed Mid-Low</v>
      </c>
      <c r="AR152" s="9" t="str">
        <f t="shared" si="163"/>
        <v>Closed Lower Quadrant</v>
      </c>
      <c r="AS152" s="5">
        <f t="shared" si="164"/>
        <v>-1</v>
      </c>
    </row>
    <row r="153" spans="1:45" ht="15.5" x14ac:dyDescent="0.35">
      <c r="A153" s="13">
        <v>45443</v>
      </c>
      <c r="B153" s="15">
        <v>1.2728299999999999</v>
      </c>
      <c r="C153" s="15">
        <v>1.27654</v>
      </c>
      <c r="D153" s="15">
        <v>1.2699499999999999</v>
      </c>
      <c r="E153" s="15">
        <v>1.27433</v>
      </c>
      <c r="F153" s="15">
        <v>1.2721</v>
      </c>
      <c r="G153" s="15">
        <v>1.2737000000000001</v>
      </c>
      <c r="H153" s="15">
        <v>1.2710000000000001</v>
      </c>
      <c r="I153" s="5">
        <v>7</v>
      </c>
      <c r="J153" s="5">
        <v>302</v>
      </c>
      <c r="K153" s="5">
        <v>134</v>
      </c>
      <c r="L153" s="5">
        <v>455</v>
      </c>
      <c r="M153" s="14">
        <v>9.3249999999999815</v>
      </c>
      <c r="N153" s="14">
        <v>65.900000000000958</v>
      </c>
      <c r="O153" s="5">
        <v>26.999999999999247</v>
      </c>
      <c r="P153" s="5">
        <v>50830</v>
      </c>
      <c r="Q153" s="14">
        <v>1058.9583333333333</v>
      </c>
      <c r="R153" s="14">
        <v>6.9044006069801727</v>
      </c>
      <c r="S153" s="5">
        <v>11</v>
      </c>
      <c r="T153" s="5" t="s">
        <v>26</v>
      </c>
      <c r="U153" s="14">
        <v>0.54432107818048447</v>
      </c>
      <c r="V153" s="5">
        <v>35</v>
      </c>
      <c r="W153" s="5">
        <v>112</v>
      </c>
      <c r="X153" s="5">
        <v>230</v>
      </c>
      <c r="Y153" s="5">
        <v>74</v>
      </c>
      <c r="Z153" s="5" t="s">
        <v>32</v>
      </c>
      <c r="AB153" s="6" cm="1">
        <f t="array" ref="AB153">SUM(IF(B153:I153&gt;B154:I154,1,-1))</f>
        <v>8</v>
      </c>
      <c r="AC153" s="6" cm="1">
        <f t="array" ref="AC153">SUM(IF(J153:S153&gt;J154:S154,1,-1))</f>
        <v>2</v>
      </c>
      <c r="AD153" s="6">
        <f t="shared" si="168"/>
        <v>10</v>
      </c>
      <c r="AE153" s="6">
        <f t="shared" ref="AE153:AG153" si="188">SUM(AB153:AB155)</f>
        <v>-4</v>
      </c>
      <c r="AF153" s="6">
        <f t="shared" si="188"/>
        <v>6</v>
      </c>
      <c r="AG153" s="6">
        <f t="shared" si="188"/>
        <v>2</v>
      </c>
      <c r="AI153" s="8" t="str">
        <f t="shared" si="154"/>
        <v>OL Higher</v>
      </c>
      <c r="AJ153" s="7" t="str">
        <f t="shared" si="155"/>
        <v>Down</v>
      </c>
      <c r="AK153" s="7" t="str">
        <f t="shared" si="156"/>
        <v>POC Up</v>
      </c>
      <c r="AL153" s="9" t="str">
        <f t="shared" si="157"/>
        <v>In. Val</v>
      </c>
      <c r="AM153" s="9" t="str">
        <f t="shared" si="158"/>
        <v>Upper Break</v>
      </c>
      <c r="AN153" s="9" t="str">
        <f t="shared" si="159"/>
        <v>Ab. Val</v>
      </c>
      <c r="AO153" s="9" t="str">
        <f t="shared" si="160"/>
        <v>No Gap</v>
      </c>
      <c r="AP153" s="9" t="str">
        <f t="shared" si="161"/>
        <v>Top-Weighted</v>
      </c>
      <c r="AQ153" s="9" t="str">
        <f t="shared" si="162"/>
        <v>Skewed Mid-Low</v>
      </c>
      <c r="AR153" s="9" t="str">
        <f t="shared" si="163"/>
        <v>Same</v>
      </c>
      <c r="AS153" s="5">
        <f t="shared" si="164"/>
        <v>0</v>
      </c>
    </row>
    <row r="154" spans="1:45" ht="15.5" x14ac:dyDescent="0.35">
      <c r="A154" s="13">
        <v>45442</v>
      </c>
      <c r="B154" s="15">
        <v>1.26972</v>
      </c>
      <c r="C154" s="15">
        <v>1.2746599999999999</v>
      </c>
      <c r="D154" s="15">
        <v>1.2680400000000001</v>
      </c>
      <c r="E154" s="15">
        <v>1.2728299999999999</v>
      </c>
      <c r="F154" s="15">
        <v>1.2695000000000001</v>
      </c>
      <c r="G154" s="15">
        <v>1.2728999999999999</v>
      </c>
      <c r="H154" s="15">
        <v>1.2685999999999999</v>
      </c>
      <c r="I154" s="5">
        <v>1</v>
      </c>
      <c r="J154" s="5">
        <v>305</v>
      </c>
      <c r="K154" s="5">
        <v>70</v>
      </c>
      <c r="L154" s="5">
        <v>388</v>
      </c>
      <c r="M154" s="14">
        <v>7.9166666666666741</v>
      </c>
      <c r="N154" s="14">
        <v>66.199999999998482</v>
      </c>
      <c r="O154" s="5">
        <v>42.999999999999702</v>
      </c>
      <c r="P154" s="5">
        <v>48290</v>
      </c>
      <c r="Q154" s="14">
        <v>1006.0416666666666</v>
      </c>
      <c r="R154" s="14">
        <v>5.8610271903324609</v>
      </c>
      <c r="S154" s="5">
        <v>16</v>
      </c>
      <c r="T154" s="5" t="s">
        <v>28</v>
      </c>
      <c r="U154" s="14">
        <v>0.4071998954211497</v>
      </c>
      <c r="V154" s="5">
        <v>94</v>
      </c>
      <c r="W154" s="5">
        <v>97</v>
      </c>
      <c r="X154" s="5">
        <v>105</v>
      </c>
      <c r="Y154" s="5">
        <v>92</v>
      </c>
      <c r="Z154" s="5" t="s">
        <v>32</v>
      </c>
      <c r="AB154" s="6" cm="1">
        <f t="array" ref="AB154">SUM(IF(B154:I154&gt;B155:I155,1,-1))</f>
        <v>-4</v>
      </c>
      <c r="AC154" s="6" cm="1">
        <f t="array" ref="AC154">SUM(IF(J154:S154&gt;J155:S155,1,-1))</f>
        <v>-2</v>
      </c>
      <c r="AD154" s="6">
        <f t="shared" si="168"/>
        <v>-6</v>
      </c>
      <c r="AE154" s="6">
        <f t="shared" ref="AE154:AG154" si="189">SUM(AB154:AB156)</f>
        <v>-8</v>
      </c>
      <c r="AF154" s="6">
        <f t="shared" si="189"/>
        <v>12</v>
      </c>
      <c r="AG154" s="6">
        <f t="shared" si="189"/>
        <v>4</v>
      </c>
      <c r="AI154" s="8" t="str">
        <f t="shared" si="154"/>
        <v>OL Lower</v>
      </c>
      <c r="AJ154" s="7" t="str">
        <f t="shared" si="155"/>
        <v>Neutral</v>
      </c>
      <c r="AK154" s="7" t="str">
        <f t="shared" si="156"/>
        <v>POC Down</v>
      </c>
      <c r="AL154" s="9" t="str">
        <f t="shared" si="157"/>
        <v>Bel. Val</v>
      </c>
      <c r="AM154" s="9" t="str">
        <f t="shared" si="158"/>
        <v>Lower Break</v>
      </c>
      <c r="AN154" s="9" t="str">
        <f t="shared" si="159"/>
        <v>In Val</v>
      </c>
      <c r="AO154" s="9" t="str">
        <f t="shared" si="160"/>
        <v>Gap Down - Failed</v>
      </c>
      <c r="AP154" s="9" t="str">
        <f t="shared" si="161"/>
        <v>Top-Weighted</v>
      </c>
      <c r="AQ154" s="9" t="str">
        <f t="shared" si="162"/>
        <v>Skewed Mid-Low</v>
      </c>
      <c r="AR154" s="9" t="str">
        <f t="shared" si="163"/>
        <v>Closed Lower Quadrant</v>
      </c>
      <c r="AS154" s="5">
        <f t="shared" si="164"/>
        <v>-2</v>
      </c>
    </row>
    <row r="155" spans="1:45" ht="15.5" x14ac:dyDescent="0.35">
      <c r="A155" s="13">
        <v>45441</v>
      </c>
      <c r="B155" s="15">
        <v>1.27576</v>
      </c>
      <c r="C155" s="15">
        <v>1.27712</v>
      </c>
      <c r="D155" s="15">
        <v>1.2695399999999999</v>
      </c>
      <c r="E155" s="15">
        <v>1.26973</v>
      </c>
      <c r="F155" s="15">
        <v>1.2752000000000001</v>
      </c>
      <c r="G155" s="15">
        <v>1.2771000000000001</v>
      </c>
      <c r="H155" s="15">
        <v>1.2715000000000001</v>
      </c>
      <c r="I155" s="5">
        <v>-24</v>
      </c>
      <c r="J155" s="5">
        <v>115</v>
      </c>
      <c r="K155" s="5">
        <v>243</v>
      </c>
      <c r="L155" s="5">
        <v>370</v>
      </c>
      <c r="M155" s="14">
        <v>7.6500000000001105</v>
      </c>
      <c r="N155" s="14">
        <v>75.800000000001418</v>
      </c>
      <c r="O155" s="5">
        <v>56.000000000000497</v>
      </c>
      <c r="P155" s="5">
        <v>49690</v>
      </c>
      <c r="Q155" s="14">
        <v>1035.2083333333333</v>
      </c>
      <c r="R155" s="14">
        <v>4.8812664907650802</v>
      </c>
      <c r="S155" s="5">
        <v>20</v>
      </c>
      <c r="T155" s="5" t="s">
        <v>26</v>
      </c>
      <c r="U155" s="14">
        <v>0.53356213581265521</v>
      </c>
      <c r="V155" s="5">
        <v>115</v>
      </c>
      <c r="W155" s="5">
        <v>109</v>
      </c>
      <c r="X155" s="5">
        <v>39</v>
      </c>
      <c r="Y155" s="5">
        <v>107</v>
      </c>
      <c r="Z155" s="5" t="s">
        <v>27</v>
      </c>
      <c r="AB155" s="6" cm="1">
        <f t="array" ref="AB155">SUM(IF(B155:I155&gt;B156:I156,1,-1))</f>
        <v>-8</v>
      </c>
      <c r="AC155" s="6" cm="1">
        <f t="array" ref="AC155">SUM(IF(J155:S155&gt;J156:S156,1,-1))</f>
        <v>6</v>
      </c>
      <c r="AD155" s="6">
        <f t="shared" si="168"/>
        <v>-2</v>
      </c>
      <c r="AE155" s="6">
        <f t="shared" ref="AE155:AG155" si="190">SUM(AB155:AB157)</f>
        <v>4</v>
      </c>
      <c r="AF155" s="6">
        <f t="shared" si="190"/>
        <v>8</v>
      </c>
      <c r="AG155" s="6">
        <f t="shared" si="190"/>
        <v>12</v>
      </c>
      <c r="AI155" s="8" t="str">
        <f t="shared" si="154"/>
        <v>OL Lower</v>
      </c>
      <c r="AJ155" s="7" t="str">
        <f t="shared" si="155"/>
        <v>Neutral</v>
      </c>
      <c r="AK155" s="7" t="str">
        <f t="shared" si="156"/>
        <v>POC Down</v>
      </c>
      <c r="AL155" s="9" t="str">
        <f t="shared" si="157"/>
        <v>Bel. Val</v>
      </c>
      <c r="AM155" s="9" t="str">
        <f t="shared" si="158"/>
        <v>Lower Break</v>
      </c>
      <c r="AN155" s="9" t="str">
        <f t="shared" si="159"/>
        <v>Bl. Val</v>
      </c>
      <c r="AO155" s="9" t="str">
        <f t="shared" si="160"/>
        <v>Gap Down - Follow Through</v>
      </c>
      <c r="AP155" s="9" t="str">
        <f t="shared" si="161"/>
        <v>Bottom-Weighted</v>
      </c>
      <c r="AQ155" s="9" t="str">
        <f t="shared" si="162"/>
        <v>Skewed High</v>
      </c>
      <c r="AR155" s="9" t="str">
        <f t="shared" si="163"/>
        <v>Same</v>
      </c>
      <c r="AS155" s="5">
        <f t="shared" si="164"/>
        <v>0</v>
      </c>
    </row>
    <row r="156" spans="1:45" ht="15.5" x14ac:dyDescent="0.35">
      <c r="A156" s="13">
        <v>45440</v>
      </c>
      <c r="B156" s="15">
        <v>1.2771399999999999</v>
      </c>
      <c r="C156" s="15">
        <v>1.2800499999999999</v>
      </c>
      <c r="D156" s="15">
        <v>1.27536</v>
      </c>
      <c r="E156" s="15">
        <v>1.27576</v>
      </c>
      <c r="F156" s="15">
        <v>1.2774000000000001</v>
      </c>
      <c r="G156" s="15">
        <v>1.2786000000000002</v>
      </c>
      <c r="H156" s="15">
        <v>1.2765000000000002</v>
      </c>
      <c r="I156" s="5">
        <v>-1</v>
      </c>
      <c r="J156" s="5">
        <v>181</v>
      </c>
      <c r="K156" s="5">
        <v>136</v>
      </c>
      <c r="L156" s="5">
        <v>336</v>
      </c>
      <c r="M156" s="14">
        <v>6.9979166666666686</v>
      </c>
      <c r="N156" s="14">
        <v>46.899999999998613</v>
      </c>
      <c r="O156" s="5">
        <v>20.999999999999908</v>
      </c>
      <c r="P156" s="5">
        <v>44149</v>
      </c>
      <c r="Q156" s="14">
        <v>919.77083333333337</v>
      </c>
      <c r="R156" s="14">
        <v>7.1641791044778236</v>
      </c>
      <c r="S156" s="5">
        <v>17</v>
      </c>
      <c r="T156" s="5" t="s">
        <v>33</v>
      </c>
      <c r="U156" s="14">
        <v>0.71776148876157642</v>
      </c>
      <c r="V156" s="5">
        <v>33</v>
      </c>
      <c r="W156" s="5">
        <v>96</v>
      </c>
      <c r="X156" s="5">
        <v>143</v>
      </c>
      <c r="Y156" s="5">
        <v>59</v>
      </c>
      <c r="Z156" s="5" t="s">
        <v>27</v>
      </c>
      <c r="AB156" s="6" cm="1">
        <f t="array" ref="AB156">SUM(IF(B156:I156&gt;B157:I157,1,-1))</f>
        <v>4</v>
      </c>
      <c r="AC156" s="6" cm="1">
        <f t="array" ref="AC156">SUM(IF(J156:S156&gt;J157:S157,1,-1))</f>
        <v>8</v>
      </c>
      <c r="AD156" s="6">
        <f t="shared" si="168"/>
        <v>12</v>
      </c>
      <c r="AE156" s="6">
        <f t="shared" ref="AE156:AG156" si="191">SUM(AB156:AB158)</f>
        <v>14</v>
      </c>
      <c r="AF156" s="6">
        <f t="shared" si="191"/>
        <v>-2</v>
      </c>
      <c r="AG156" s="6">
        <f t="shared" si="191"/>
        <v>12</v>
      </c>
      <c r="AI156" s="8" t="str">
        <f t="shared" si="154"/>
        <v>OL Higher</v>
      </c>
      <c r="AJ156" s="7" t="str">
        <f t="shared" si="155"/>
        <v>Neutral</v>
      </c>
      <c r="AK156" s="7" t="str">
        <f t="shared" si="156"/>
        <v>POC Up</v>
      </c>
      <c r="AL156" s="9" t="str">
        <f t="shared" si="157"/>
        <v>Ab. Val</v>
      </c>
      <c r="AM156" s="9" t="str">
        <f t="shared" si="158"/>
        <v>Upper Break</v>
      </c>
      <c r="AN156" s="9" t="str">
        <f t="shared" si="159"/>
        <v>Bl. Val</v>
      </c>
      <c r="AO156" s="9" t="str">
        <f t="shared" si="160"/>
        <v>Gap Up - Failed</v>
      </c>
      <c r="AP156" s="9" t="str">
        <f t="shared" si="161"/>
        <v>Top-Weighted</v>
      </c>
      <c r="AQ156" s="9" t="str">
        <f t="shared" si="162"/>
        <v>Skewed Mid-Low</v>
      </c>
      <c r="AR156" s="9" t="str">
        <f t="shared" si="163"/>
        <v>Closed Higher Quadrant</v>
      </c>
      <c r="AS156" s="5">
        <f t="shared" si="164"/>
        <v>3</v>
      </c>
    </row>
    <row r="157" spans="1:45" ht="15.5" x14ac:dyDescent="0.35">
      <c r="A157" s="13">
        <v>45439</v>
      </c>
      <c r="B157" s="15">
        <v>1.27336</v>
      </c>
      <c r="C157" s="15">
        <v>1.2777099999999999</v>
      </c>
      <c r="D157" s="15">
        <v>1.2733099999999999</v>
      </c>
      <c r="E157" s="15">
        <v>1.2771399999999999</v>
      </c>
      <c r="F157" s="15">
        <v>1.2741</v>
      </c>
      <c r="G157" s="15">
        <v>1.2767000000000002</v>
      </c>
      <c r="H157" s="15">
        <v>1.2734000000000001</v>
      </c>
      <c r="I157" s="5">
        <v>20</v>
      </c>
      <c r="J157" s="5">
        <v>179</v>
      </c>
      <c r="K157" s="5">
        <v>40</v>
      </c>
      <c r="L157" s="5">
        <v>233</v>
      </c>
      <c r="M157" s="14">
        <v>4.8062499999998911</v>
      </c>
      <c r="N157" s="14">
        <v>43.999999999999595</v>
      </c>
      <c r="O157" s="5">
        <v>33.00000000000081</v>
      </c>
      <c r="P157" s="5">
        <v>25773</v>
      </c>
      <c r="Q157" s="14">
        <v>536.9375</v>
      </c>
      <c r="R157" s="14">
        <v>5.2954545454545938</v>
      </c>
      <c r="S157" s="5">
        <v>14</v>
      </c>
      <c r="T157" s="5" t="s">
        <v>28</v>
      </c>
      <c r="U157" s="14">
        <v>0.42409339012135638</v>
      </c>
      <c r="V157" s="5">
        <v>73</v>
      </c>
      <c r="W157" s="5">
        <v>23</v>
      </c>
      <c r="X157" s="5">
        <v>61</v>
      </c>
      <c r="Y157" s="5">
        <v>71</v>
      </c>
      <c r="Z157" s="5" t="s">
        <v>31</v>
      </c>
      <c r="AB157" s="6" cm="1">
        <f t="array" ref="AB157">SUM(IF(B157:I157&gt;B158:I158,1,-1))</f>
        <v>8</v>
      </c>
      <c r="AC157" s="6" cm="1">
        <f t="array" ref="AC157">SUM(IF(J157:S157&gt;J158:S158,1,-1))</f>
        <v>-6</v>
      </c>
      <c r="AD157" s="6">
        <f t="shared" si="168"/>
        <v>2</v>
      </c>
      <c r="AE157" s="6">
        <f t="shared" ref="AE157:AG157" si="192">SUM(AB157:AB159)</f>
        <v>8</v>
      </c>
      <c r="AF157" s="6">
        <f t="shared" si="192"/>
        <v>-10</v>
      </c>
      <c r="AG157" s="6">
        <f t="shared" si="192"/>
        <v>-2</v>
      </c>
      <c r="AI157" s="8" t="str">
        <f t="shared" si="154"/>
        <v>OL Higher</v>
      </c>
      <c r="AJ157" s="7" t="str">
        <f t="shared" si="155"/>
        <v>Up</v>
      </c>
      <c r="AK157" s="7" t="str">
        <f t="shared" si="156"/>
        <v>POC Up</v>
      </c>
      <c r="AL157" s="9" t="str">
        <f t="shared" si="157"/>
        <v>In. Val</v>
      </c>
      <c r="AM157" s="9" t="str">
        <f t="shared" si="158"/>
        <v>Upper Break</v>
      </c>
      <c r="AN157" s="9" t="str">
        <f t="shared" si="159"/>
        <v>Ab. Val</v>
      </c>
      <c r="AO157" s="9" t="str">
        <f t="shared" si="160"/>
        <v>No Gap</v>
      </c>
      <c r="AP157" s="9" t="str">
        <f t="shared" si="161"/>
        <v>Top-Weighted</v>
      </c>
      <c r="AQ157" s="9" t="str">
        <f t="shared" si="162"/>
        <v>Skewed High</v>
      </c>
      <c r="AR157" s="9" t="str">
        <f t="shared" si="163"/>
        <v>Same</v>
      </c>
      <c r="AS157" s="5">
        <f t="shared" si="164"/>
        <v>0</v>
      </c>
    </row>
    <row r="158" spans="1:45" ht="15.5" x14ac:dyDescent="0.35">
      <c r="A158" s="13">
        <v>45436</v>
      </c>
      <c r="B158" s="15">
        <v>1.2692600000000001</v>
      </c>
      <c r="C158" s="15">
        <v>1.2750300000000001</v>
      </c>
      <c r="D158" s="15">
        <v>1.26755</v>
      </c>
      <c r="E158" s="15">
        <v>1.27336</v>
      </c>
      <c r="F158" s="15">
        <v>1.2737000000000001</v>
      </c>
      <c r="G158" s="15">
        <v>1.2749000000000001</v>
      </c>
      <c r="H158" s="15">
        <v>1.2701</v>
      </c>
      <c r="I158" s="5">
        <v>14</v>
      </c>
      <c r="J158" s="5">
        <v>80</v>
      </c>
      <c r="K158" s="5">
        <v>272</v>
      </c>
      <c r="L158" s="5">
        <v>365</v>
      </c>
      <c r="M158" s="14">
        <v>7.5833333333334227</v>
      </c>
      <c r="N158" s="14">
        <v>74.800000000001532</v>
      </c>
      <c r="O158" s="5">
        <v>48.000000000001378</v>
      </c>
      <c r="P158" s="5">
        <v>41912</v>
      </c>
      <c r="Q158" s="14">
        <v>873.16666666666663</v>
      </c>
      <c r="R158" s="14">
        <v>4.8796791443849266</v>
      </c>
      <c r="S158" s="5">
        <v>17</v>
      </c>
      <c r="T158" s="5" t="s">
        <v>28</v>
      </c>
      <c r="U158" s="14">
        <v>0.42937622735425895</v>
      </c>
      <c r="V158" s="5">
        <v>126</v>
      </c>
      <c r="W158" s="5">
        <v>97</v>
      </c>
      <c r="X158" s="5">
        <v>68</v>
      </c>
      <c r="Y158" s="5">
        <v>74</v>
      </c>
      <c r="Z158" s="5" t="s">
        <v>31</v>
      </c>
      <c r="AB158" s="6" cm="1">
        <f t="array" ref="AB158">SUM(IF(B158:I158&gt;B159:I159,1,-1))</f>
        <v>2</v>
      </c>
      <c r="AC158" s="6" cm="1">
        <f t="array" ref="AC158">SUM(IF(J158:S158&gt;J159:S159,1,-1))</f>
        <v>-4</v>
      </c>
      <c r="AD158" s="6">
        <f t="shared" si="168"/>
        <v>-2</v>
      </c>
      <c r="AE158" s="6">
        <f t="shared" ref="AE158:AG158" si="193">SUM(AB158:AB160)</f>
        <v>6</v>
      </c>
      <c r="AF158" s="6">
        <f t="shared" si="193"/>
        <v>0</v>
      </c>
      <c r="AG158" s="6">
        <f t="shared" si="193"/>
        <v>6</v>
      </c>
      <c r="AI158" s="8" t="str">
        <f t="shared" si="154"/>
        <v>Outside</v>
      </c>
      <c r="AJ158" s="7" t="str">
        <f t="shared" si="155"/>
        <v>Up</v>
      </c>
      <c r="AK158" s="7" t="str">
        <f t="shared" si="156"/>
        <v>POC Up</v>
      </c>
      <c r="AL158" s="9" t="str">
        <f t="shared" si="157"/>
        <v>Ab. Val</v>
      </c>
      <c r="AM158" s="9" t="str">
        <f t="shared" si="158"/>
        <v>Both Sides Expand</v>
      </c>
      <c r="AN158" s="9" t="str">
        <f t="shared" si="159"/>
        <v>In Val</v>
      </c>
      <c r="AO158" s="9" t="str">
        <f t="shared" si="160"/>
        <v>Gap Down - Failed</v>
      </c>
      <c r="AP158" s="9" t="str">
        <f t="shared" si="161"/>
        <v>Bottom-Weighted</v>
      </c>
      <c r="AQ158" s="9" t="str">
        <f t="shared" si="162"/>
        <v>Skewed High</v>
      </c>
      <c r="AR158" s="9" t="str">
        <f t="shared" si="163"/>
        <v>Closed Lower Quadrant</v>
      </c>
      <c r="AS158" s="5">
        <f t="shared" si="164"/>
        <v>-3</v>
      </c>
    </row>
    <row r="159" spans="1:45" ht="15.5" x14ac:dyDescent="0.35">
      <c r="A159" s="13">
        <v>45435</v>
      </c>
      <c r="B159" s="15">
        <v>1.2719499999999999</v>
      </c>
      <c r="C159" s="15">
        <v>1.27461</v>
      </c>
      <c r="D159" s="15">
        <v>1.2684899999999999</v>
      </c>
      <c r="E159" s="15">
        <v>1.26928</v>
      </c>
      <c r="F159" s="15">
        <v>1.2721</v>
      </c>
      <c r="G159" s="15">
        <v>1.2735000000000001</v>
      </c>
      <c r="H159" s="15">
        <v>1.2707999999999999</v>
      </c>
      <c r="I159" s="5">
        <v>2</v>
      </c>
      <c r="J159" s="5">
        <v>208</v>
      </c>
      <c r="K159" s="5">
        <v>225</v>
      </c>
      <c r="L159" s="5">
        <v>452</v>
      </c>
      <c r="M159" s="14">
        <v>9.2229166666669045</v>
      </c>
      <c r="N159" s="14">
        <v>61.200000000001253</v>
      </c>
      <c r="O159" s="5">
        <v>27.000000000001467</v>
      </c>
      <c r="P159" s="5">
        <v>53060</v>
      </c>
      <c r="Q159" s="14">
        <v>1105.4166666666667</v>
      </c>
      <c r="R159" s="14">
        <v>7.3856209150325283</v>
      </c>
      <c r="S159" s="5">
        <v>19</v>
      </c>
      <c r="T159" s="5" t="s">
        <v>33</v>
      </c>
      <c r="U159" s="14">
        <v>0.71678424916774808</v>
      </c>
      <c r="V159" s="5">
        <v>69</v>
      </c>
      <c r="W159" s="5">
        <v>211</v>
      </c>
      <c r="X159" s="5">
        <v>90</v>
      </c>
      <c r="Y159" s="5">
        <v>74</v>
      </c>
      <c r="Z159" s="5" t="s">
        <v>27</v>
      </c>
      <c r="AB159" s="6" cm="1">
        <f t="array" ref="AB159">SUM(IF(B159:I159&gt;B160:I160,1,-1))</f>
        <v>-2</v>
      </c>
      <c r="AC159" s="6" cm="1">
        <f t="array" ref="AC159">SUM(IF(J159:S159&gt;J160:S160,1,-1))</f>
        <v>0</v>
      </c>
      <c r="AD159" s="6">
        <f t="shared" si="168"/>
        <v>-2</v>
      </c>
      <c r="AE159" s="6">
        <f t="shared" ref="AE159:AG159" si="194">SUM(AB159:AB161)</f>
        <v>10</v>
      </c>
      <c r="AF159" s="6">
        <f t="shared" si="194"/>
        <v>12</v>
      </c>
      <c r="AG159" s="6">
        <f t="shared" si="194"/>
        <v>22</v>
      </c>
      <c r="AI159" s="8" t="str">
        <f t="shared" si="154"/>
        <v>OL Lower</v>
      </c>
      <c r="AJ159" s="7" t="str">
        <f t="shared" si="155"/>
        <v>Neutral</v>
      </c>
      <c r="AK159" s="7" t="str">
        <f t="shared" si="156"/>
        <v>POC Up</v>
      </c>
      <c r="AL159" s="9" t="str">
        <f t="shared" si="157"/>
        <v>In. Val</v>
      </c>
      <c r="AM159" s="9" t="str">
        <f t="shared" si="158"/>
        <v>Lower Break</v>
      </c>
      <c r="AN159" s="9" t="str">
        <f t="shared" si="159"/>
        <v>Bl. Val</v>
      </c>
      <c r="AO159" s="9" t="str">
        <f t="shared" si="160"/>
        <v>No Gap</v>
      </c>
      <c r="AP159" s="9" t="str">
        <f t="shared" si="161"/>
        <v>Bottom-Weighted</v>
      </c>
      <c r="AQ159" s="9" t="str">
        <f t="shared" si="162"/>
        <v>Skewed Mid-High</v>
      </c>
      <c r="AR159" s="9" t="str">
        <f t="shared" si="163"/>
        <v>Closed Higher Quadrant</v>
      </c>
      <c r="AS159" s="5">
        <f t="shared" si="164"/>
        <v>1</v>
      </c>
    </row>
    <row r="160" spans="1:45" ht="15.5" x14ac:dyDescent="0.35">
      <c r="A160" s="13">
        <v>45434</v>
      </c>
      <c r="B160" s="15">
        <v>1.2709299999999999</v>
      </c>
      <c r="C160" s="15">
        <v>1.27607</v>
      </c>
      <c r="D160" s="15">
        <v>1.26997</v>
      </c>
      <c r="E160" s="15">
        <v>1.2719499999999999</v>
      </c>
      <c r="F160" s="15">
        <v>1.2714000000000001</v>
      </c>
      <c r="G160" s="15">
        <v>1.2739</v>
      </c>
      <c r="H160" s="15">
        <v>1.2711000000000001</v>
      </c>
      <c r="I160" s="5">
        <v>1</v>
      </c>
      <c r="J160" s="5">
        <v>382</v>
      </c>
      <c r="K160" s="5">
        <v>68</v>
      </c>
      <c r="L160" s="5">
        <v>467</v>
      </c>
      <c r="M160" s="14">
        <v>9.6958333333333844</v>
      </c>
      <c r="N160" s="14">
        <v>60.999999999999943</v>
      </c>
      <c r="O160" s="5">
        <v>27.999999999999137</v>
      </c>
      <c r="P160" s="5">
        <v>49086</v>
      </c>
      <c r="Q160" s="14">
        <v>1022.625</v>
      </c>
      <c r="R160" s="14">
        <v>7.6557377049180397</v>
      </c>
      <c r="S160" s="5">
        <v>6</v>
      </c>
      <c r="T160" s="5" t="s">
        <v>28</v>
      </c>
      <c r="U160" s="14">
        <v>0.36316136290343659</v>
      </c>
      <c r="V160" s="5">
        <v>49</v>
      </c>
      <c r="W160" s="5">
        <v>144</v>
      </c>
      <c r="X160" s="5">
        <v>189</v>
      </c>
      <c r="Y160" s="5">
        <v>85</v>
      </c>
      <c r="Z160" s="5" t="s">
        <v>29</v>
      </c>
      <c r="AB160" s="6" cm="1">
        <f t="array" ref="AB160">SUM(IF(B160:I160&gt;B161:I161,1,-1))</f>
        <v>6</v>
      </c>
      <c r="AC160" s="6" cm="1">
        <f t="array" ref="AC160">SUM(IF(J160:S160&gt;J161:S161,1,-1))</f>
        <v>4</v>
      </c>
      <c r="AD160" s="6">
        <f t="shared" si="168"/>
        <v>10</v>
      </c>
      <c r="AE160" s="6">
        <f t="shared" ref="AE160:AG160" si="195">SUM(AB160:AB162)</f>
        <v>18</v>
      </c>
      <c r="AF160" s="6">
        <f t="shared" si="195"/>
        <v>6</v>
      </c>
      <c r="AG160" s="6">
        <f t="shared" si="195"/>
        <v>24</v>
      </c>
      <c r="AI160" s="8" t="str">
        <f t="shared" si="154"/>
        <v>OL Higher</v>
      </c>
      <c r="AJ160" s="7" t="str">
        <f t="shared" si="155"/>
        <v>Neutral</v>
      </c>
      <c r="AK160" s="7" t="str">
        <f t="shared" si="156"/>
        <v>POC Up</v>
      </c>
      <c r="AL160" s="9" t="str">
        <f t="shared" si="157"/>
        <v>In. Val</v>
      </c>
      <c r="AM160" s="9" t="str">
        <f t="shared" si="158"/>
        <v>Upper Break</v>
      </c>
      <c r="AN160" s="9" t="str">
        <f t="shared" si="159"/>
        <v>In Val</v>
      </c>
      <c r="AO160" s="9" t="str">
        <f t="shared" si="160"/>
        <v>No Gap</v>
      </c>
      <c r="AP160" s="9" t="str">
        <f t="shared" si="161"/>
        <v>Top-Weighted</v>
      </c>
      <c r="AQ160" s="9" t="str">
        <f t="shared" si="162"/>
        <v>Skewed Mid-Low</v>
      </c>
      <c r="AR160" s="9" t="str">
        <f t="shared" si="163"/>
        <v>Closed Higher Quadrant</v>
      </c>
      <c r="AS160" s="5">
        <f t="shared" si="164"/>
        <v>1</v>
      </c>
    </row>
    <row r="161" spans="1:45" ht="15.5" x14ac:dyDescent="0.35">
      <c r="A161" s="13">
        <v>45433</v>
      </c>
      <c r="B161" s="15">
        <v>1.27091</v>
      </c>
      <c r="C161" s="15">
        <v>1.27264</v>
      </c>
      <c r="D161" s="15">
        <v>1.2685999999999999</v>
      </c>
      <c r="E161" s="15">
        <v>1.27092</v>
      </c>
      <c r="F161" s="15">
        <v>1.2708999999999999</v>
      </c>
      <c r="G161" s="15">
        <v>1.2717000000000001</v>
      </c>
      <c r="H161" s="15">
        <v>1.2705</v>
      </c>
      <c r="I161" s="5">
        <v>4</v>
      </c>
      <c r="J161" s="5">
        <v>203</v>
      </c>
      <c r="K161" s="5">
        <v>121</v>
      </c>
      <c r="L161" s="5">
        <v>355</v>
      </c>
      <c r="M161" s="14">
        <v>7.2437499999999009</v>
      </c>
      <c r="N161" s="14">
        <v>40.400000000000432</v>
      </c>
      <c r="O161" s="5">
        <v>12.000000000000899</v>
      </c>
      <c r="P161" s="5">
        <v>40623</v>
      </c>
      <c r="Q161" s="14">
        <v>846.3125</v>
      </c>
      <c r="R161" s="14">
        <v>8.7871287128711923</v>
      </c>
      <c r="S161" s="5">
        <v>10</v>
      </c>
      <c r="T161" s="5" t="s">
        <v>26</v>
      </c>
      <c r="U161" s="14">
        <v>0.60309030466073477</v>
      </c>
      <c r="V161" s="5">
        <v>63</v>
      </c>
      <c r="W161" s="5">
        <v>194</v>
      </c>
      <c r="X161" s="5">
        <v>65</v>
      </c>
      <c r="Y161" s="5">
        <v>11</v>
      </c>
      <c r="Z161" s="5" t="s">
        <v>32</v>
      </c>
      <c r="AB161" s="6" cm="1">
        <f t="array" ref="AB161">SUM(IF(B161:I161&gt;B162:I162,1,-1))</f>
        <v>6</v>
      </c>
      <c r="AC161" s="6" cm="1">
        <f t="array" ref="AC161">SUM(IF(J161:S161&gt;J162:S162,1,-1))</f>
        <v>8</v>
      </c>
      <c r="AD161" s="6">
        <f t="shared" si="168"/>
        <v>14</v>
      </c>
      <c r="AE161" s="6">
        <f t="shared" ref="AE161:AG161" si="196">SUM(AB161:AB163)</f>
        <v>12</v>
      </c>
      <c r="AF161" s="6">
        <f t="shared" si="196"/>
        <v>2</v>
      </c>
      <c r="AG161" s="6">
        <f t="shared" si="196"/>
        <v>14</v>
      </c>
      <c r="AI161" s="8" t="str">
        <f t="shared" si="154"/>
        <v>OL Higher</v>
      </c>
      <c r="AJ161" s="7" t="str">
        <f t="shared" si="155"/>
        <v>Neutral</v>
      </c>
      <c r="AK161" s="7" t="str">
        <f t="shared" si="156"/>
        <v>POC Up</v>
      </c>
      <c r="AL161" s="9" t="str">
        <f t="shared" si="157"/>
        <v>Ab. Val</v>
      </c>
      <c r="AM161" s="9" t="str">
        <f t="shared" si="158"/>
        <v>Both Sides Expand</v>
      </c>
      <c r="AN161" s="9" t="str">
        <f t="shared" si="159"/>
        <v>In Val</v>
      </c>
      <c r="AO161" s="9" t="str">
        <f t="shared" si="160"/>
        <v>Gap Up - Follow Through</v>
      </c>
      <c r="AP161" s="9" t="str">
        <f t="shared" si="161"/>
        <v>Top-Weighted</v>
      </c>
      <c r="AQ161" s="9" t="str">
        <f t="shared" si="162"/>
        <v>Skewed Mid-High</v>
      </c>
      <c r="AR161" s="9" t="str">
        <f t="shared" si="163"/>
        <v>Same</v>
      </c>
      <c r="AS161" s="5">
        <f t="shared" si="164"/>
        <v>0</v>
      </c>
    </row>
    <row r="162" spans="1:45" ht="15.5" x14ac:dyDescent="0.35">
      <c r="A162" s="13">
        <v>45432</v>
      </c>
      <c r="B162" s="15">
        <v>1.27051</v>
      </c>
      <c r="C162" s="15">
        <v>1.2724899999999999</v>
      </c>
      <c r="D162" s="15">
        <v>1.2688699999999999</v>
      </c>
      <c r="E162" s="15">
        <v>1.2708999999999999</v>
      </c>
      <c r="F162" s="15">
        <v>1.2704000000000002</v>
      </c>
      <c r="G162" s="15">
        <v>1.2708000000000002</v>
      </c>
      <c r="H162" s="15">
        <v>1.2697000000000001</v>
      </c>
      <c r="I162" s="5">
        <v>-3</v>
      </c>
      <c r="J162" s="5">
        <v>127</v>
      </c>
      <c r="K162" s="5">
        <v>159</v>
      </c>
      <c r="L162" s="5">
        <v>313</v>
      </c>
      <c r="M162" s="14">
        <v>6.487499999999943</v>
      </c>
      <c r="N162" s="14">
        <v>36.199999999999562</v>
      </c>
      <c r="O162" s="5">
        <v>11.000000000001009</v>
      </c>
      <c r="P162" s="5">
        <v>37164</v>
      </c>
      <c r="Q162" s="14">
        <v>774.25</v>
      </c>
      <c r="R162" s="14">
        <v>8.6464088397791095</v>
      </c>
      <c r="S162" s="5">
        <v>6</v>
      </c>
      <c r="T162" s="5" t="s">
        <v>26</v>
      </c>
      <c r="U162" s="14">
        <v>0.68450868761736083</v>
      </c>
      <c r="V162" s="5">
        <v>11</v>
      </c>
      <c r="W162" s="5">
        <v>70</v>
      </c>
      <c r="X162" s="5">
        <v>182</v>
      </c>
      <c r="Y162" s="5">
        <v>50</v>
      </c>
      <c r="Z162" s="5" t="s">
        <v>32</v>
      </c>
      <c r="AB162" s="6" cm="1">
        <f t="array" ref="AB162">SUM(IF(B162:I162&gt;B163:I163,1,-1))</f>
        <v>6</v>
      </c>
      <c r="AC162" s="6" cm="1">
        <f t="array" ref="AC162">SUM(IF(J162:S162&gt;J163:S163,1,-1))</f>
        <v>-6</v>
      </c>
      <c r="AD162" s="6">
        <f t="shared" si="168"/>
        <v>0</v>
      </c>
      <c r="AE162" s="6">
        <f t="shared" ref="AE162:AG162" si="197">SUM(AB162:AB164)</f>
        <v>10</v>
      </c>
      <c r="AF162" s="6">
        <f t="shared" si="197"/>
        <v>-12</v>
      </c>
      <c r="AG162" s="6">
        <f t="shared" si="197"/>
        <v>-2</v>
      </c>
      <c r="AI162" s="8" t="str">
        <f t="shared" si="154"/>
        <v>Higher</v>
      </c>
      <c r="AJ162" s="7" t="str">
        <f t="shared" si="155"/>
        <v>Neutral</v>
      </c>
      <c r="AK162" s="7" t="str">
        <f t="shared" si="156"/>
        <v>POC Up</v>
      </c>
      <c r="AL162" s="9" t="str">
        <f t="shared" si="157"/>
        <v>Ab. Val</v>
      </c>
      <c r="AM162" s="9" t="str">
        <f t="shared" si="158"/>
        <v>Upper Break</v>
      </c>
      <c r="AN162" s="9" t="str">
        <f t="shared" si="159"/>
        <v>Ab. Val</v>
      </c>
      <c r="AO162" s="9" t="str">
        <f t="shared" si="160"/>
        <v>Gap Up - Follow Through</v>
      </c>
      <c r="AP162" s="9" t="str">
        <f t="shared" si="161"/>
        <v>Bottom-Weighted</v>
      </c>
      <c r="AQ162" s="9" t="str">
        <f t="shared" si="162"/>
        <v>Skewed Mid-Low</v>
      </c>
      <c r="AR162" s="9" t="str">
        <f t="shared" si="163"/>
        <v>Closed Higher Quadrant</v>
      </c>
      <c r="AS162" s="5">
        <f t="shared" si="164"/>
        <v>1</v>
      </c>
    </row>
    <row r="163" spans="1:45" ht="15.5" x14ac:dyDescent="0.35">
      <c r="A163" s="13">
        <v>45429</v>
      </c>
      <c r="B163" s="15">
        <v>1.26709</v>
      </c>
      <c r="C163" s="15">
        <v>1.2711300000000001</v>
      </c>
      <c r="D163" s="15">
        <v>1.26444</v>
      </c>
      <c r="E163" s="15">
        <v>1.27051</v>
      </c>
      <c r="F163" s="15">
        <v>1.2655000000000001</v>
      </c>
      <c r="G163" s="15">
        <v>1.2692999999999999</v>
      </c>
      <c r="H163" s="15">
        <v>1.2645</v>
      </c>
      <c r="I163" s="5">
        <v>14</v>
      </c>
      <c r="J163" s="5">
        <v>286</v>
      </c>
      <c r="K163" s="5">
        <v>62</v>
      </c>
      <c r="L163" s="5">
        <v>362</v>
      </c>
      <c r="M163" s="14">
        <v>7.4083333333331094</v>
      </c>
      <c r="N163" s="14">
        <v>66.900000000000844</v>
      </c>
      <c r="O163" s="5">
        <v>47.999999999999154</v>
      </c>
      <c r="P163" s="5">
        <v>37285</v>
      </c>
      <c r="Q163" s="14">
        <v>776.77083333333337</v>
      </c>
      <c r="R163" s="14">
        <v>5.4110612855006792</v>
      </c>
      <c r="S163" s="5">
        <v>10</v>
      </c>
      <c r="T163" s="5" t="s">
        <v>28</v>
      </c>
      <c r="U163" s="14">
        <v>0.40170449470633401</v>
      </c>
      <c r="V163" s="5">
        <v>105</v>
      </c>
      <c r="W163" s="5">
        <v>48</v>
      </c>
      <c r="X163" s="5">
        <v>68</v>
      </c>
      <c r="Y163" s="5">
        <v>141</v>
      </c>
      <c r="Z163" s="5" t="s">
        <v>31</v>
      </c>
      <c r="AB163" s="6" cm="1">
        <f t="array" ref="AB163">SUM(IF(B163:I163&gt;B164:I164,1,-1))</f>
        <v>0</v>
      </c>
      <c r="AC163" s="6" cm="1">
        <f t="array" ref="AC163">SUM(IF(J163:S163&gt;J164:S164,1,-1))</f>
        <v>0</v>
      </c>
      <c r="AD163" s="6">
        <f t="shared" si="168"/>
        <v>0</v>
      </c>
      <c r="AE163" s="6">
        <f t="shared" ref="AE163:AG163" si="198">SUM(AB163:AB165)</f>
        <v>12</v>
      </c>
      <c r="AF163" s="6">
        <f t="shared" si="198"/>
        <v>0</v>
      </c>
      <c r="AG163" s="6">
        <f t="shared" si="198"/>
        <v>12</v>
      </c>
      <c r="AI163" s="8" t="str">
        <f t="shared" si="154"/>
        <v>Outside</v>
      </c>
      <c r="AJ163" s="7" t="str">
        <f t="shared" si="155"/>
        <v>Down</v>
      </c>
      <c r="AK163" s="7" t="str">
        <f t="shared" si="156"/>
        <v>POC Down</v>
      </c>
      <c r="AL163" s="9" t="str">
        <f t="shared" si="157"/>
        <v>Bel. Val</v>
      </c>
      <c r="AM163" s="9" t="str">
        <f t="shared" si="158"/>
        <v>Upper Break</v>
      </c>
      <c r="AN163" s="9" t="str">
        <f t="shared" si="159"/>
        <v>Ab. Val</v>
      </c>
      <c r="AO163" s="9" t="str">
        <f t="shared" si="160"/>
        <v>No Gap</v>
      </c>
      <c r="AP163" s="9" t="str">
        <f t="shared" si="161"/>
        <v>Top-Weighted</v>
      </c>
      <c r="AQ163" s="9" t="str">
        <f t="shared" si="162"/>
        <v>Skewed Low</v>
      </c>
      <c r="AR163" s="9" t="str">
        <f t="shared" si="163"/>
        <v>Closed Higher Quadrant</v>
      </c>
      <c r="AS163" s="5">
        <f t="shared" si="164"/>
        <v>1</v>
      </c>
    </row>
    <row r="164" spans="1:45" ht="15.5" x14ac:dyDescent="0.35">
      <c r="A164" s="13">
        <v>45428</v>
      </c>
      <c r="B164" s="15">
        <v>1.2688299999999999</v>
      </c>
      <c r="C164" s="15">
        <v>1.2698499999999999</v>
      </c>
      <c r="D164" s="15">
        <v>1.2643</v>
      </c>
      <c r="E164" s="15">
        <v>1.26709</v>
      </c>
      <c r="F164" s="15">
        <v>1.2668999999999999</v>
      </c>
      <c r="G164" s="15">
        <v>1.2692999999999999</v>
      </c>
      <c r="H164" s="15">
        <v>1.2665999999999999</v>
      </c>
      <c r="I164" s="5">
        <v>-23</v>
      </c>
      <c r="J164" s="5">
        <v>220</v>
      </c>
      <c r="K164" s="5">
        <v>121</v>
      </c>
      <c r="L164" s="5">
        <v>359</v>
      </c>
      <c r="M164" s="14">
        <v>7.3187499999999757</v>
      </c>
      <c r="N164" s="14">
        <v>55.499999999999439</v>
      </c>
      <c r="O164" s="5">
        <v>26.999999999999247</v>
      </c>
      <c r="P164" s="5">
        <v>42460</v>
      </c>
      <c r="Q164" s="14">
        <v>884.58333333333337</v>
      </c>
      <c r="R164" s="14">
        <v>6.4684684684685338</v>
      </c>
      <c r="S164" s="5">
        <v>16</v>
      </c>
      <c r="T164" s="5" t="s">
        <v>26</v>
      </c>
      <c r="U164" s="14">
        <v>0.57371213700132484</v>
      </c>
      <c r="V164" s="5">
        <v>76</v>
      </c>
      <c r="W164" s="5">
        <v>108</v>
      </c>
      <c r="X164" s="5">
        <v>109</v>
      </c>
      <c r="Y164" s="5">
        <v>48</v>
      </c>
      <c r="Z164" s="5" t="s">
        <v>34</v>
      </c>
      <c r="AB164" s="6" cm="1">
        <f t="array" ref="AB164">SUM(IF(B164:I164&gt;B165:I165,1,-1))</f>
        <v>4</v>
      </c>
      <c r="AC164" s="6" cm="1">
        <f t="array" ref="AC164">SUM(IF(J164:S164&gt;J165:S165,1,-1))</f>
        <v>-6</v>
      </c>
      <c r="AD164" s="6">
        <f t="shared" si="168"/>
        <v>-2</v>
      </c>
      <c r="AE164" s="6">
        <f t="shared" ref="AE164:AG164" si="199">SUM(AB164:AB166)</f>
        <v>12</v>
      </c>
      <c r="AF164" s="6">
        <f t="shared" si="199"/>
        <v>6</v>
      </c>
      <c r="AG164" s="6">
        <f t="shared" si="199"/>
        <v>18</v>
      </c>
      <c r="AI164" s="8" t="str">
        <f t="shared" si="154"/>
        <v>Higher</v>
      </c>
      <c r="AJ164" s="7" t="str">
        <f t="shared" si="155"/>
        <v>Down</v>
      </c>
      <c r="AK164" s="7" t="str">
        <f t="shared" si="156"/>
        <v>POC Up</v>
      </c>
      <c r="AL164" s="9" t="str">
        <f t="shared" si="157"/>
        <v>Ab. Val</v>
      </c>
      <c r="AM164" s="9" t="str">
        <f t="shared" si="158"/>
        <v>Upper Break</v>
      </c>
      <c r="AN164" s="9" t="str">
        <f t="shared" si="159"/>
        <v>In Val</v>
      </c>
      <c r="AO164" s="9" t="str">
        <f t="shared" si="160"/>
        <v>Gap Up - Faded</v>
      </c>
      <c r="AP164" s="9" t="str">
        <f t="shared" si="161"/>
        <v>Top-Weighted</v>
      </c>
      <c r="AQ164" s="9" t="str">
        <f t="shared" si="162"/>
        <v>Skewed Mid-Low</v>
      </c>
      <c r="AR164" s="9" t="str">
        <f t="shared" si="163"/>
        <v>Closed Lower Quadrant</v>
      </c>
      <c r="AS164" s="5">
        <f t="shared" si="164"/>
        <v>-1</v>
      </c>
    </row>
    <row r="165" spans="1:45" ht="15.5" x14ac:dyDescent="0.35">
      <c r="A165" s="13">
        <v>45427</v>
      </c>
      <c r="B165" s="15">
        <v>1.25837</v>
      </c>
      <c r="C165" s="15">
        <v>1.26936</v>
      </c>
      <c r="D165" s="15">
        <v>1.2582899999999999</v>
      </c>
      <c r="E165" s="15">
        <v>1.26878</v>
      </c>
      <c r="F165" s="15">
        <v>1.2594000000000001</v>
      </c>
      <c r="G165" s="15">
        <v>1.2659</v>
      </c>
      <c r="H165" s="15">
        <v>1.2585999999999999</v>
      </c>
      <c r="I165" s="5">
        <v>34</v>
      </c>
      <c r="J165" s="5">
        <v>432</v>
      </c>
      <c r="K165" s="5">
        <v>47</v>
      </c>
      <c r="L165" s="5">
        <v>490</v>
      </c>
      <c r="M165" s="14">
        <v>10.139583333333192</v>
      </c>
      <c r="N165" s="14">
        <v>110.70000000000135</v>
      </c>
      <c r="O165" s="5">
        <v>73.000000000000838</v>
      </c>
      <c r="P165" s="5">
        <v>49882</v>
      </c>
      <c r="Q165" s="14">
        <v>1039.2083333333333</v>
      </c>
      <c r="R165" s="14">
        <v>4.4263775971092505</v>
      </c>
      <c r="S165" s="5">
        <v>21</v>
      </c>
      <c r="T165" s="5" t="s">
        <v>28</v>
      </c>
      <c r="U165" s="14">
        <v>0.33783054215852193</v>
      </c>
      <c r="V165" s="5">
        <v>113</v>
      </c>
      <c r="W165" s="5">
        <v>113</v>
      </c>
      <c r="X165" s="5">
        <v>122</v>
      </c>
      <c r="Y165" s="5">
        <v>132</v>
      </c>
      <c r="Z165" s="5" t="s">
        <v>31</v>
      </c>
      <c r="AB165" s="6" cm="1">
        <f t="array" ref="AB165">SUM(IF(B165:I165&gt;B166:I166,1,-1))</f>
        <v>8</v>
      </c>
      <c r="AC165" s="6" cm="1">
        <f t="array" ref="AC165">SUM(IF(J165:S165&gt;J166:S166,1,-1))</f>
        <v>6</v>
      </c>
      <c r="AD165" s="6">
        <f t="shared" si="168"/>
        <v>14</v>
      </c>
      <c r="AE165" s="6">
        <f t="shared" ref="AE165:AG165" si="200">SUM(AB165:AB167)</f>
        <v>14</v>
      </c>
      <c r="AF165" s="6">
        <f t="shared" si="200"/>
        <v>8</v>
      </c>
      <c r="AG165" s="6">
        <f t="shared" si="200"/>
        <v>22</v>
      </c>
      <c r="AI165" s="8" t="str">
        <f t="shared" si="154"/>
        <v>Higher</v>
      </c>
      <c r="AJ165" s="7" t="str">
        <f t="shared" si="155"/>
        <v>Neutral</v>
      </c>
      <c r="AK165" s="7" t="str">
        <f t="shared" si="156"/>
        <v>POC Up</v>
      </c>
      <c r="AL165" s="9" t="str">
        <f t="shared" si="157"/>
        <v>Ab. Val</v>
      </c>
      <c r="AM165" s="9" t="str">
        <f t="shared" si="158"/>
        <v>Upper Break</v>
      </c>
      <c r="AN165" s="9" t="str">
        <f t="shared" si="159"/>
        <v>Ab. Val</v>
      </c>
      <c r="AO165" s="9" t="str">
        <f t="shared" si="160"/>
        <v>Gap Up - Follow Through</v>
      </c>
      <c r="AP165" s="9" t="str">
        <f t="shared" si="161"/>
        <v>Top-Weighted</v>
      </c>
      <c r="AQ165" s="9" t="str">
        <f t="shared" si="162"/>
        <v>Skewed Low</v>
      </c>
      <c r="AR165" s="9" t="str">
        <f t="shared" si="163"/>
        <v>Same</v>
      </c>
      <c r="AS165" s="5">
        <f t="shared" si="164"/>
        <v>0</v>
      </c>
    </row>
    <row r="166" spans="1:45" ht="15.5" x14ac:dyDescent="0.35">
      <c r="A166" s="13">
        <v>45426</v>
      </c>
      <c r="B166" s="15">
        <v>1.2559199999999999</v>
      </c>
      <c r="C166" s="15">
        <v>1.25922</v>
      </c>
      <c r="D166" s="15">
        <v>1.2508900000000001</v>
      </c>
      <c r="E166" s="15">
        <v>1.2583800000000001</v>
      </c>
      <c r="F166" s="15">
        <v>1.2556</v>
      </c>
      <c r="G166" s="15">
        <v>1.2573000000000001</v>
      </c>
      <c r="H166" s="15">
        <v>1.2511000000000001</v>
      </c>
      <c r="I166" s="5">
        <v>13</v>
      </c>
      <c r="J166" s="5">
        <v>215</v>
      </c>
      <c r="K166" s="5">
        <v>221</v>
      </c>
      <c r="L166" s="5">
        <v>457</v>
      </c>
      <c r="M166" s="14">
        <v>9.4208333333335261</v>
      </c>
      <c r="N166" s="14">
        <v>83.299999999999486</v>
      </c>
      <c r="O166" s="5">
        <v>61.999999999999829</v>
      </c>
      <c r="P166" s="5">
        <v>48970</v>
      </c>
      <c r="Q166" s="14">
        <v>1020.2083333333334</v>
      </c>
      <c r="R166" s="14">
        <v>5.48619447779115</v>
      </c>
      <c r="S166" s="5">
        <v>12</v>
      </c>
      <c r="T166" s="5" t="s">
        <v>26</v>
      </c>
      <c r="U166" s="14">
        <v>0.65479691318941846</v>
      </c>
      <c r="V166" s="5">
        <v>142</v>
      </c>
      <c r="W166" s="5">
        <v>171</v>
      </c>
      <c r="X166" s="5">
        <v>90</v>
      </c>
      <c r="Y166" s="5">
        <v>54</v>
      </c>
      <c r="Z166" s="5" t="s">
        <v>31</v>
      </c>
      <c r="AB166" s="6" cm="1">
        <f t="array" ref="AB166">SUM(IF(B166:I166&gt;B167:I167,1,-1))</f>
        <v>0</v>
      </c>
      <c r="AC166" s="6" cm="1">
        <f t="array" ref="AC166">SUM(IF(J166:S166&gt;J167:S167,1,-1))</f>
        <v>6</v>
      </c>
      <c r="AD166" s="6">
        <f t="shared" si="168"/>
        <v>6</v>
      </c>
      <c r="AE166" s="6">
        <f t="shared" ref="AE166:AG166" si="201">SUM(AB166:AB168)</f>
        <v>12</v>
      </c>
      <c r="AF166" s="6">
        <f t="shared" si="201"/>
        <v>-4</v>
      </c>
      <c r="AG166" s="6">
        <f t="shared" si="201"/>
        <v>8</v>
      </c>
      <c r="AI166" s="8" t="str">
        <f t="shared" si="154"/>
        <v>Outside</v>
      </c>
      <c r="AJ166" s="7" t="str">
        <f t="shared" si="155"/>
        <v>Neutral</v>
      </c>
      <c r="AK166" s="7" t="str">
        <f t="shared" si="156"/>
        <v>POC Unchanged</v>
      </c>
      <c r="AL166" s="9" t="str">
        <f t="shared" si="157"/>
        <v>In. Val</v>
      </c>
      <c r="AM166" s="9" t="str">
        <f t="shared" si="158"/>
        <v>Both Sides Expand</v>
      </c>
      <c r="AN166" s="9" t="str">
        <f t="shared" si="159"/>
        <v>Ab. Val</v>
      </c>
      <c r="AO166" s="9" t="str">
        <f t="shared" si="160"/>
        <v>No Gap</v>
      </c>
      <c r="AP166" s="9" t="str">
        <f t="shared" si="161"/>
        <v>Bottom-Weighted</v>
      </c>
      <c r="AQ166" s="9" t="str">
        <f t="shared" si="162"/>
        <v>Skewed Mid-High</v>
      </c>
      <c r="AR166" s="9" t="str">
        <f t="shared" si="163"/>
        <v>Same</v>
      </c>
      <c r="AS166" s="5">
        <f t="shared" si="164"/>
        <v>0</v>
      </c>
    </row>
    <row r="167" spans="1:45" ht="15.5" x14ac:dyDescent="0.35">
      <c r="A167" s="13">
        <v>45425</v>
      </c>
      <c r="B167" s="15">
        <v>1.2521</v>
      </c>
      <c r="C167" s="15">
        <v>1.25681</v>
      </c>
      <c r="D167" s="15">
        <v>1.2517199999999999</v>
      </c>
      <c r="E167" s="15">
        <v>1.2559199999999999</v>
      </c>
      <c r="F167" s="15">
        <v>1.2556</v>
      </c>
      <c r="G167" s="15">
        <v>1.2568000000000001</v>
      </c>
      <c r="H167" s="15">
        <v>1.2528000000000001</v>
      </c>
      <c r="I167" s="5">
        <v>17</v>
      </c>
      <c r="J167" s="5">
        <v>93</v>
      </c>
      <c r="K167" s="5">
        <v>217</v>
      </c>
      <c r="L167" s="5">
        <v>326</v>
      </c>
      <c r="M167" s="14">
        <v>6.622916666666848</v>
      </c>
      <c r="N167" s="14">
        <v>50.900000000000389</v>
      </c>
      <c r="O167" s="5">
        <v>40.000000000000036</v>
      </c>
      <c r="P167" s="5">
        <v>40171</v>
      </c>
      <c r="Q167" s="14">
        <v>836.89583333333337</v>
      </c>
      <c r="R167" s="14">
        <v>6.4047151277013263</v>
      </c>
      <c r="S167" s="5">
        <v>16</v>
      </c>
      <c r="T167" s="5" t="s">
        <v>26</v>
      </c>
      <c r="U167" s="14">
        <v>0.53313237602882335</v>
      </c>
      <c r="V167" s="5">
        <v>109</v>
      </c>
      <c r="W167" s="5">
        <v>60</v>
      </c>
      <c r="X167" s="5">
        <v>47</v>
      </c>
      <c r="Y167" s="5">
        <v>110</v>
      </c>
      <c r="Z167" s="5" t="s">
        <v>31</v>
      </c>
      <c r="AB167" s="6" cm="1">
        <f t="array" ref="AB167">SUM(IF(B167:I167&gt;B168:I168,1,-1))</f>
        <v>6</v>
      </c>
      <c r="AC167" s="6" cm="1">
        <f t="array" ref="AC167">SUM(IF(J167:S167&gt;J168:S168,1,-1))</f>
        <v>-4</v>
      </c>
      <c r="AD167" s="6">
        <f t="shared" si="168"/>
        <v>2</v>
      </c>
      <c r="AE167" s="6">
        <f t="shared" ref="AE167:AG167" si="202">SUM(AB167:AB169)</f>
        <v>12</v>
      </c>
      <c r="AF167" s="6">
        <f t="shared" si="202"/>
        <v>-4</v>
      </c>
      <c r="AG167" s="6">
        <f t="shared" si="202"/>
        <v>8</v>
      </c>
      <c r="AI167" s="8" t="str">
        <f t="shared" si="154"/>
        <v>OL Higher</v>
      </c>
      <c r="AJ167" s="7" t="str">
        <f t="shared" si="155"/>
        <v>Up</v>
      </c>
      <c r="AK167" s="7" t="str">
        <f t="shared" si="156"/>
        <v>POC Up</v>
      </c>
      <c r="AL167" s="9" t="str">
        <f t="shared" si="157"/>
        <v>Ab. Val</v>
      </c>
      <c r="AM167" s="9" t="str">
        <f t="shared" si="158"/>
        <v>Upper Break</v>
      </c>
      <c r="AN167" s="9" t="str">
        <f t="shared" si="159"/>
        <v>In Val</v>
      </c>
      <c r="AO167" s="9" t="str">
        <f t="shared" si="160"/>
        <v>No Gap</v>
      </c>
      <c r="AP167" s="9" t="str">
        <f t="shared" si="161"/>
        <v>Bottom-Weighted</v>
      </c>
      <c r="AQ167" s="9" t="str">
        <f t="shared" si="162"/>
        <v>Skewed Low</v>
      </c>
      <c r="AR167" s="9" t="str">
        <f t="shared" si="163"/>
        <v>Closed Higher Quadrant</v>
      </c>
      <c r="AS167" s="5">
        <f t="shared" si="164"/>
        <v>1</v>
      </c>
    </row>
    <row r="168" spans="1:45" ht="15.5" x14ac:dyDescent="0.35">
      <c r="A168" s="13">
        <v>45422</v>
      </c>
      <c r="B168" s="15">
        <v>1.25241</v>
      </c>
      <c r="C168" s="15">
        <v>1.2540899999999999</v>
      </c>
      <c r="D168" s="15">
        <v>1.2501199999999999</v>
      </c>
      <c r="E168" s="15">
        <v>1.25213</v>
      </c>
      <c r="F168" s="15">
        <v>1.2527999999999999</v>
      </c>
      <c r="G168" s="15">
        <v>1.2535000000000001</v>
      </c>
      <c r="H168" s="15">
        <v>1.2518</v>
      </c>
      <c r="I168" s="5">
        <v>0</v>
      </c>
      <c r="J168" s="5">
        <v>137</v>
      </c>
      <c r="K168" s="5">
        <v>245</v>
      </c>
      <c r="L168" s="5">
        <v>405</v>
      </c>
      <c r="M168" s="14">
        <v>8.2729166666667417</v>
      </c>
      <c r="N168" s="14">
        <v>39.700000000000287</v>
      </c>
      <c r="O168" s="5">
        <v>17.000000000000348</v>
      </c>
      <c r="P168" s="5">
        <v>43647</v>
      </c>
      <c r="Q168" s="14">
        <v>909.3125</v>
      </c>
      <c r="R168" s="14">
        <v>10.201511335012521</v>
      </c>
      <c r="S168" s="5">
        <v>6</v>
      </c>
      <c r="T168" s="5" t="s">
        <v>26</v>
      </c>
      <c r="U168" s="14">
        <v>0.59032550465183486</v>
      </c>
      <c r="V168" s="5">
        <v>74</v>
      </c>
      <c r="W168" s="5">
        <v>169</v>
      </c>
      <c r="X168" s="5">
        <v>108</v>
      </c>
      <c r="Y168" s="5">
        <v>36</v>
      </c>
      <c r="Z168" s="5" t="s">
        <v>34</v>
      </c>
      <c r="AB168" s="6" cm="1">
        <f t="array" ref="AB168">SUM(IF(B168:I168&gt;B169:I169,1,-1))</f>
        <v>6</v>
      </c>
      <c r="AC168" s="6" cm="1">
        <f t="array" ref="AC168">SUM(IF(J168:S168&gt;J169:S169,1,-1))</f>
        <v>-6</v>
      </c>
      <c r="AD168" s="6">
        <f t="shared" si="168"/>
        <v>0</v>
      </c>
      <c r="AE168" s="6">
        <f t="shared" ref="AE168:AG168" si="203">SUM(AB168:AB170)</f>
        <v>0</v>
      </c>
      <c r="AF168" s="6">
        <f t="shared" si="203"/>
        <v>-6</v>
      </c>
      <c r="AG168" s="6">
        <f t="shared" si="203"/>
        <v>-6</v>
      </c>
      <c r="AI168" s="8" t="str">
        <f t="shared" si="154"/>
        <v>Higher</v>
      </c>
      <c r="AJ168" s="7" t="str">
        <f t="shared" si="155"/>
        <v>Neutral</v>
      </c>
      <c r="AK168" s="7" t="str">
        <f t="shared" si="156"/>
        <v>POC Up</v>
      </c>
      <c r="AL168" s="9" t="str">
        <f t="shared" si="157"/>
        <v>Ab. Val</v>
      </c>
      <c r="AM168" s="9" t="str">
        <f t="shared" si="158"/>
        <v>Upper Break</v>
      </c>
      <c r="AN168" s="9" t="str">
        <f t="shared" si="159"/>
        <v>In Val</v>
      </c>
      <c r="AO168" s="9" t="str">
        <f t="shared" si="160"/>
        <v>Gap Up - Faded</v>
      </c>
      <c r="AP168" s="9" t="str">
        <f t="shared" si="161"/>
        <v>Bottom-Weighted</v>
      </c>
      <c r="AQ168" s="9" t="str">
        <f t="shared" si="162"/>
        <v>Skewed Mid-High</v>
      </c>
      <c r="AR168" s="9" t="str">
        <f t="shared" si="163"/>
        <v>Closed Lower Quadrant</v>
      </c>
      <c r="AS168" s="5">
        <f t="shared" si="164"/>
        <v>-1</v>
      </c>
    </row>
    <row r="169" spans="1:45" ht="15.5" x14ac:dyDescent="0.35">
      <c r="A169" s="13">
        <v>45421</v>
      </c>
      <c r="B169" s="15">
        <v>1.24926</v>
      </c>
      <c r="C169" s="15">
        <v>1.25285</v>
      </c>
      <c r="D169" s="15">
        <v>1.2441800000000001</v>
      </c>
      <c r="E169" s="15">
        <v>1.2524</v>
      </c>
      <c r="F169" s="15">
        <v>1.2490999999999999</v>
      </c>
      <c r="G169" s="15">
        <v>1.2513000000000001</v>
      </c>
      <c r="H169" s="15">
        <v>1.2469999999999999</v>
      </c>
      <c r="I169" s="5">
        <v>-2</v>
      </c>
      <c r="J169" s="5">
        <v>243</v>
      </c>
      <c r="K169" s="5">
        <v>215</v>
      </c>
      <c r="L169" s="5">
        <v>470</v>
      </c>
      <c r="M169" s="14">
        <v>9.6562500000002558</v>
      </c>
      <c r="N169" s="14">
        <v>86.699999999999562</v>
      </c>
      <c r="O169" s="5">
        <v>43.000000000001926</v>
      </c>
      <c r="P169" s="5">
        <v>49989</v>
      </c>
      <c r="Q169" s="14">
        <v>1041.4375</v>
      </c>
      <c r="R169" s="14">
        <v>5.420991926182265</v>
      </c>
      <c r="S169" s="5">
        <v>19</v>
      </c>
      <c r="T169" s="5" t="s">
        <v>33</v>
      </c>
      <c r="U169" s="14">
        <v>0.71630852830332914</v>
      </c>
      <c r="V169" s="5">
        <v>131</v>
      </c>
      <c r="W169" s="5">
        <v>155</v>
      </c>
      <c r="X169" s="5">
        <v>139</v>
      </c>
      <c r="Y169" s="5">
        <v>34</v>
      </c>
      <c r="Z169" s="5" t="s">
        <v>31</v>
      </c>
      <c r="AB169" s="6" cm="1">
        <f t="array" ref="AB169">SUM(IF(B169:I169&gt;B170:I170,1,-1))</f>
        <v>0</v>
      </c>
      <c r="AC169" s="6" cm="1">
        <f t="array" ref="AC169">SUM(IF(J169:S169&gt;J170:S170,1,-1))</f>
        <v>6</v>
      </c>
      <c r="AD169" s="6">
        <f t="shared" si="168"/>
        <v>6</v>
      </c>
      <c r="AE169" s="6">
        <f t="shared" ref="AE169:AG169" si="204">SUM(AB169:AB171)</f>
        <v>-12</v>
      </c>
      <c r="AF169" s="6">
        <f t="shared" si="204"/>
        <v>8</v>
      </c>
      <c r="AG169" s="6">
        <f t="shared" si="204"/>
        <v>-4</v>
      </c>
      <c r="AI169" s="8" t="str">
        <f t="shared" si="154"/>
        <v>Outside</v>
      </c>
      <c r="AJ169" s="7" t="str">
        <f t="shared" si="155"/>
        <v>Neutral</v>
      </c>
      <c r="AK169" s="7" t="str">
        <f t="shared" si="156"/>
        <v>POC Down</v>
      </c>
      <c r="AL169" s="9" t="str">
        <f t="shared" si="157"/>
        <v>In. Val</v>
      </c>
      <c r="AM169" s="9" t="str">
        <f t="shared" si="158"/>
        <v>Both Sides Expand</v>
      </c>
      <c r="AN169" s="9" t="str">
        <f t="shared" si="159"/>
        <v>Ab. Val</v>
      </c>
      <c r="AO169" s="9" t="str">
        <f t="shared" si="160"/>
        <v>No Gap</v>
      </c>
      <c r="AP169" s="9" t="str">
        <f t="shared" si="161"/>
        <v>Top-Weighted</v>
      </c>
      <c r="AQ169" s="9" t="str">
        <f t="shared" si="162"/>
        <v>Skewed Mid-High</v>
      </c>
      <c r="AR169" s="9" t="str">
        <f t="shared" si="163"/>
        <v>Closed Lower Quadrant</v>
      </c>
      <c r="AS169" s="5">
        <f t="shared" si="164"/>
        <v>-1</v>
      </c>
    </row>
    <row r="170" spans="1:45" ht="15.5" x14ac:dyDescent="0.35">
      <c r="A170" s="13">
        <v>45420</v>
      </c>
      <c r="B170" s="15">
        <v>1.2501100000000001</v>
      </c>
      <c r="C170" s="15">
        <v>1.25044</v>
      </c>
      <c r="D170" s="15">
        <v>1.24671</v>
      </c>
      <c r="E170" s="15">
        <v>1.24926</v>
      </c>
      <c r="F170" s="15">
        <v>1.2495000000000001</v>
      </c>
      <c r="G170" s="15">
        <v>1.2499000000000002</v>
      </c>
      <c r="H170" s="15">
        <v>1.2483000000000002</v>
      </c>
      <c r="I170" s="5">
        <v>-6</v>
      </c>
      <c r="J170" s="5">
        <v>67</v>
      </c>
      <c r="K170" s="5">
        <v>259</v>
      </c>
      <c r="L170" s="5">
        <v>348</v>
      </c>
      <c r="M170" s="14">
        <v>7.1895833333333883</v>
      </c>
      <c r="N170" s="14">
        <v>37.300000000000111</v>
      </c>
      <c r="O170" s="5">
        <v>16.000000000000458</v>
      </c>
      <c r="P170" s="5">
        <v>42666</v>
      </c>
      <c r="Q170" s="14">
        <v>888.875</v>
      </c>
      <c r="R170" s="14">
        <v>9.3297587131367017</v>
      </c>
      <c r="S170" s="5">
        <v>10</v>
      </c>
      <c r="T170" s="5" t="s">
        <v>28</v>
      </c>
      <c r="U170" s="14">
        <v>0.41263386009062625</v>
      </c>
      <c r="V170" s="5">
        <v>67</v>
      </c>
      <c r="W170" s="5">
        <v>168</v>
      </c>
      <c r="X170" s="5">
        <v>79</v>
      </c>
      <c r="Y170" s="5">
        <v>34</v>
      </c>
      <c r="Z170" s="5" t="s">
        <v>32</v>
      </c>
      <c r="AB170" s="6" cm="1">
        <f t="array" ref="AB170">SUM(IF(B170:I170&gt;B171:I171,1,-1))</f>
        <v>-6</v>
      </c>
      <c r="AC170" s="6" cm="1">
        <f t="array" ref="AC170">SUM(IF(J170:S170&gt;J171:S171,1,-1))</f>
        <v>-6</v>
      </c>
      <c r="AD170" s="6">
        <f t="shared" si="168"/>
        <v>-12</v>
      </c>
      <c r="AE170" s="6">
        <f t="shared" ref="AE170:AG170" si="205">SUM(AB170:AB172)</f>
        <v>-8</v>
      </c>
      <c r="AF170" s="6">
        <f t="shared" si="205"/>
        <v>-2</v>
      </c>
      <c r="AG170" s="6">
        <f t="shared" si="205"/>
        <v>-10</v>
      </c>
      <c r="AI170" s="8" t="str">
        <f t="shared" si="154"/>
        <v>Lower</v>
      </c>
      <c r="AJ170" s="7" t="str">
        <f t="shared" si="155"/>
        <v>Down</v>
      </c>
      <c r="AK170" s="7" t="str">
        <f t="shared" si="156"/>
        <v>POC Down</v>
      </c>
      <c r="AL170" s="9" t="str">
        <f t="shared" si="157"/>
        <v>Bel. Val</v>
      </c>
      <c r="AM170" s="9" t="str">
        <f t="shared" si="158"/>
        <v>Lower Break</v>
      </c>
      <c r="AN170" s="9" t="str">
        <f t="shared" si="159"/>
        <v>In Val</v>
      </c>
      <c r="AO170" s="9" t="str">
        <f t="shared" si="160"/>
        <v>Gap Down - Follow Through</v>
      </c>
      <c r="AP170" s="9" t="str">
        <f t="shared" si="161"/>
        <v>Bottom-Weighted</v>
      </c>
      <c r="AQ170" s="9" t="str">
        <f t="shared" si="162"/>
        <v>Skewed Mid-High</v>
      </c>
      <c r="AR170" s="9" t="str">
        <f t="shared" si="163"/>
        <v>Closed Lower Quadrant</v>
      </c>
      <c r="AS170" s="5">
        <f t="shared" si="164"/>
        <v>-2</v>
      </c>
    </row>
    <row r="171" spans="1:45" ht="15.5" x14ac:dyDescent="0.35">
      <c r="A171" s="13">
        <v>45419</v>
      </c>
      <c r="B171" s="15">
        <v>1.25587</v>
      </c>
      <c r="C171" s="15">
        <v>1.25702</v>
      </c>
      <c r="D171" s="15">
        <v>1.2496799999999999</v>
      </c>
      <c r="E171" s="15">
        <v>1.25014</v>
      </c>
      <c r="F171" s="15">
        <v>1.2537</v>
      </c>
      <c r="G171" s="15">
        <v>1.2567000000000002</v>
      </c>
      <c r="H171" s="15">
        <v>1.2531000000000001</v>
      </c>
      <c r="I171" s="5">
        <v>-20</v>
      </c>
      <c r="J171" s="5">
        <v>217</v>
      </c>
      <c r="K171" s="5">
        <v>143</v>
      </c>
      <c r="L171" s="5">
        <v>372</v>
      </c>
      <c r="M171" s="14">
        <v>7.6437500000000238</v>
      </c>
      <c r="N171" s="14">
        <v>73.400000000001242</v>
      </c>
      <c r="O171" s="5">
        <v>36.000000000000476</v>
      </c>
      <c r="P171" s="5">
        <v>44409</v>
      </c>
      <c r="Q171" s="14">
        <v>925.1875</v>
      </c>
      <c r="R171" s="14">
        <v>5.0681198910080889</v>
      </c>
      <c r="S171" s="5">
        <v>15</v>
      </c>
      <c r="T171" s="5" t="s">
        <v>26</v>
      </c>
      <c r="U171" s="14">
        <v>0.5609322668554918</v>
      </c>
      <c r="V171" s="5">
        <v>105</v>
      </c>
      <c r="W171" s="5">
        <v>147</v>
      </c>
      <c r="X171" s="5">
        <v>39</v>
      </c>
      <c r="Y171" s="5">
        <v>81</v>
      </c>
      <c r="Z171" s="5" t="s">
        <v>27</v>
      </c>
      <c r="AB171" s="6" cm="1">
        <f t="array" ref="AB171">SUM(IF(B171:I171&gt;B172:I172,1,-1))</f>
        <v>-6</v>
      </c>
      <c r="AC171" s="6" cm="1">
        <f t="array" ref="AC171">SUM(IF(J171:S171&gt;J172:S172,1,-1))</f>
        <v>8</v>
      </c>
      <c r="AD171" s="6">
        <f t="shared" si="168"/>
        <v>2</v>
      </c>
      <c r="AE171" s="6">
        <f t="shared" ref="AE171:AG171" si="206">SUM(AB171:AB173)</f>
        <v>6</v>
      </c>
      <c r="AF171" s="6">
        <f t="shared" si="206"/>
        <v>8</v>
      </c>
      <c r="AG171" s="6">
        <f t="shared" si="206"/>
        <v>14</v>
      </c>
      <c r="AI171" s="8" t="str">
        <f t="shared" si="154"/>
        <v>OL Lower</v>
      </c>
      <c r="AJ171" s="7" t="str">
        <f t="shared" si="155"/>
        <v>Down</v>
      </c>
      <c r="AK171" s="7" t="str">
        <f t="shared" si="156"/>
        <v>POC Down</v>
      </c>
      <c r="AL171" s="9" t="str">
        <f t="shared" si="157"/>
        <v>Bel. Val</v>
      </c>
      <c r="AM171" s="9" t="str">
        <f t="shared" si="158"/>
        <v>Lower Break</v>
      </c>
      <c r="AN171" s="9" t="str">
        <f t="shared" si="159"/>
        <v>Bl. Val</v>
      </c>
      <c r="AO171" s="9" t="str">
        <f t="shared" si="160"/>
        <v>No Gap</v>
      </c>
      <c r="AP171" s="9" t="str">
        <f t="shared" si="161"/>
        <v>Top-Weighted</v>
      </c>
      <c r="AQ171" s="9" t="str">
        <f t="shared" si="162"/>
        <v>Skewed Mid-High</v>
      </c>
      <c r="AR171" s="9" t="str">
        <f t="shared" si="163"/>
        <v>Closed Higher Quadrant</v>
      </c>
      <c r="AS171" s="5">
        <f t="shared" si="164"/>
        <v>1</v>
      </c>
    </row>
    <row r="172" spans="1:45" ht="15.5" x14ac:dyDescent="0.35">
      <c r="A172" s="13">
        <v>45418</v>
      </c>
      <c r="B172" s="15">
        <v>1.25404</v>
      </c>
      <c r="C172" s="15">
        <v>1.25939</v>
      </c>
      <c r="D172" s="15">
        <v>1.2537799999999999</v>
      </c>
      <c r="E172" s="15">
        <v>1.25587</v>
      </c>
      <c r="F172" s="15">
        <v>1.256</v>
      </c>
      <c r="G172" s="15">
        <v>1.2586999999999999</v>
      </c>
      <c r="H172" s="15">
        <v>1.2554000000000001</v>
      </c>
      <c r="I172" s="5">
        <v>-7</v>
      </c>
      <c r="J172" s="5">
        <v>201</v>
      </c>
      <c r="K172" s="5">
        <v>115</v>
      </c>
      <c r="L172" s="5">
        <v>327</v>
      </c>
      <c r="M172" s="14">
        <v>6.7625000000000322</v>
      </c>
      <c r="N172" s="14">
        <v>56.100000000001145</v>
      </c>
      <c r="O172" s="5">
        <v>32.999999999998586</v>
      </c>
      <c r="P172" s="5">
        <v>41535</v>
      </c>
      <c r="Q172" s="14">
        <v>865.3125</v>
      </c>
      <c r="R172" s="14">
        <v>5.8288770053474748</v>
      </c>
      <c r="S172" s="5">
        <v>9</v>
      </c>
      <c r="T172" s="5" t="s">
        <v>26</v>
      </c>
      <c r="U172" s="14">
        <v>0.54540669236292161</v>
      </c>
      <c r="V172" s="5">
        <v>58</v>
      </c>
      <c r="W172" s="5">
        <v>97</v>
      </c>
      <c r="X172" s="5">
        <v>89</v>
      </c>
      <c r="Y172" s="5">
        <v>75</v>
      </c>
      <c r="Z172" s="5" t="s">
        <v>29</v>
      </c>
      <c r="AB172" s="6" cm="1">
        <f t="array" ref="AB172">SUM(IF(B172:I172&gt;B173:I173,1,-1))</f>
        <v>4</v>
      </c>
      <c r="AC172" s="6" cm="1">
        <f t="array" ref="AC172">SUM(IF(J172:S172&gt;J173:S173,1,-1))</f>
        <v>-4</v>
      </c>
      <c r="AD172" s="6">
        <f t="shared" si="168"/>
        <v>0</v>
      </c>
      <c r="AE172" s="6">
        <f t="shared" ref="AE172:AG172" si="207">SUM(AB172:AB174)</f>
        <v>18</v>
      </c>
      <c r="AF172" s="6">
        <f t="shared" si="207"/>
        <v>-4</v>
      </c>
      <c r="AG172" s="6">
        <f t="shared" si="207"/>
        <v>14</v>
      </c>
      <c r="AI172" s="8" t="str">
        <f t="shared" si="154"/>
        <v>OL Higher</v>
      </c>
      <c r="AJ172" s="7" t="str">
        <f t="shared" si="155"/>
        <v>Up</v>
      </c>
      <c r="AK172" s="7" t="str">
        <f t="shared" si="156"/>
        <v>POC Up</v>
      </c>
      <c r="AL172" s="9" t="str">
        <f t="shared" si="157"/>
        <v>In. Val</v>
      </c>
      <c r="AM172" s="9" t="str">
        <f t="shared" si="158"/>
        <v>Inside Day</v>
      </c>
      <c r="AN172" s="9" t="str">
        <f t="shared" si="159"/>
        <v>In Val</v>
      </c>
      <c r="AO172" s="9" t="str">
        <f t="shared" si="160"/>
        <v>No Gap</v>
      </c>
      <c r="AP172" s="9" t="str">
        <f t="shared" si="161"/>
        <v>Top-Weighted</v>
      </c>
      <c r="AQ172" s="9" t="str">
        <f t="shared" si="162"/>
        <v>Skewed Mid-High</v>
      </c>
      <c r="AR172" s="9" t="str">
        <f t="shared" si="163"/>
        <v>Closed Lower Quadrant</v>
      </c>
      <c r="AS172" s="5">
        <f t="shared" si="164"/>
        <v>-1</v>
      </c>
    </row>
    <row r="173" spans="1:45" ht="15.5" x14ac:dyDescent="0.35">
      <c r="A173" s="13">
        <v>45415</v>
      </c>
      <c r="B173" s="15">
        <v>1.25387</v>
      </c>
      <c r="C173" s="15">
        <v>1.2630399999999999</v>
      </c>
      <c r="D173" s="15">
        <v>1.2528900000000001</v>
      </c>
      <c r="E173" s="15">
        <v>1.25404</v>
      </c>
      <c r="F173" s="15">
        <v>1.2547000000000001</v>
      </c>
      <c r="G173" s="15">
        <v>1.2563000000000002</v>
      </c>
      <c r="H173" s="15">
        <v>1.2533000000000001</v>
      </c>
      <c r="I173" s="5">
        <v>10</v>
      </c>
      <c r="J173" s="5">
        <v>377</v>
      </c>
      <c r="K173" s="5">
        <v>163</v>
      </c>
      <c r="L173" s="5">
        <v>572</v>
      </c>
      <c r="M173" s="14">
        <v>11.824999999999985</v>
      </c>
      <c r="N173" s="14">
        <v>101.49999999999881</v>
      </c>
      <c r="O173" s="5">
        <v>30.000000000001137</v>
      </c>
      <c r="P173" s="5">
        <v>67142</v>
      </c>
      <c r="Q173" s="14">
        <v>1398.7916666666667</v>
      </c>
      <c r="R173" s="14">
        <v>5.6354679802956325</v>
      </c>
      <c r="S173" s="5">
        <v>8</v>
      </c>
      <c r="T173" s="5" t="s">
        <v>26</v>
      </c>
      <c r="U173" s="14">
        <v>0.51491360534032748</v>
      </c>
      <c r="V173" s="5">
        <v>29</v>
      </c>
      <c r="W173" s="5">
        <v>80</v>
      </c>
      <c r="X173" s="5">
        <v>122</v>
      </c>
      <c r="Y173" s="5">
        <v>338</v>
      </c>
      <c r="Z173" s="5" t="s">
        <v>27</v>
      </c>
      <c r="AB173" s="6" cm="1">
        <f t="array" ref="AB173">SUM(IF(B173:I173&gt;B174:I174,1,-1))</f>
        <v>8</v>
      </c>
      <c r="AC173" s="6" cm="1">
        <f t="array" ref="AC173">SUM(IF(J173:S173&gt;J174:S174,1,-1))</f>
        <v>4</v>
      </c>
      <c r="AD173" s="6">
        <f t="shared" si="168"/>
        <v>12</v>
      </c>
      <c r="AE173" s="6">
        <f t="shared" ref="AE173:AG173" si="208">SUM(AB173:AB175)</f>
        <v>10</v>
      </c>
      <c r="AF173" s="6">
        <f t="shared" si="208"/>
        <v>4</v>
      </c>
      <c r="AG173" s="6">
        <f t="shared" si="208"/>
        <v>14</v>
      </c>
      <c r="AI173" s="8" t="str">
        <f t="shared" si="154"/>
        <v>OL Higher</v>
      </c>
      <c r="AJ173" s="7" t="str">
        <f t="shared" si="155"/>
        <v>Neutral</v>
      </c>
      <c r="AK173" s="7" t="str">
        <f t="shared" si="156"/>
        <v>POC Up</v>
      </c>
      <c r="AL173" s="9" t="str">
        <f t="shared" si="157"/>
        <v>Ab. Val</v>
      </c>
      <c r="AM173" s="9" t="str">
        <f t="shared" si="158"/>
        <v>Upper Break</v>
      </c>
      <c r="AN173" s="9" t="str">
        <f t="shared" si="159"/>
        <v>In Val</v>
      </c>
      <c r="AO173" s="9" t="str">
        <f t="shared" si="160"/>
        <v>Gap Up - Follow Through</v>
      </c>
      <c r="AP173" s="9" t="str">
        <f t="shared" si="161"/>
        <v>Top-Weighted</v>
      </c>
      <c r="AQ173" s="9" t="str">
        <f t="shared" si="162"/>
        <v>Skewed Low</v>
      </c>
      <c r="AR173" s="9" t="str">
        <f t="shared" si="163"/>
        <v>Closed Higher Quadrant</v>
      </c>
      <c r="AS173" s="5">
        <f t="shared" si="164"/>
        <v>3</v>
      </c>
    </row>
    <row r="174" spans="1:45" ht="15.5" x14ac:dyDescent="0.35">
      <c r="A174" s="13">
        <v>45414</v>
      </c>
      <c r="B174" s="15">
        <v>1.2535700000000001</v>
      </c>
      <c r="C174" s="15">
        <v>1.25441</v>
      </c>
      <c r="D174" s="15">
        <v>1.2471399999999999</v>
      </c>
      <c r="E174" s="15">
        <v>1.2538800000000001</v>
      </c>
      <c r="F174" s="15">
        <v>1.2532000000000001</v>
      </c>
      <c r="G174" s="15">
        <v>1.2538</v>
      </c>
      <c r="H174" s="15">
        <v>1.2510000000000001</v>
      </c>
      <c r="I174" s="5">
        <v>2</v>
      </c>
      <c r="J174" s="5">
        <v>117</v>
      </c>
      <c r="K174" s="5">
        <v>379</v>
      </c>
      <c r="L174" s="5">
        <v>515</v>
      </c>
      <c r="M174" s="14">
        <v>10.604166666666563</v>
      </c>
      <c r="N174" s="14">
        <v>72.700000000001097</v>
      </c>
      <c r="O174" s="5">
        <v>27.999999999999137</v>
      </c>
      <c r="P174" s="5">
        <v>61047</v>
      </c>
      <c r="Q174" s="14">
        <v>1271.8125</v>
      </c>
      <c r="R174" s="14">
        <v>7.0839064649242394</v>
      </c>
      <c r="S174" s="5">
        <v>14</v>
      </c>
      <c r="T174" s="5" t="s">
        <v>28</v>
      </c>
      <c r="U174" s="14">
        <v>0.39759491754492737</v>
      </c>
      <c r="V174" s="5">
        <v>223</v>
      </c>
      <c r="W174" s="5">
        <v>180</v>
      </c>
      <c r="X174" s="5">
        <v>73</v>
      </c>
      <c r="Y174" s="5">
        <v>39</v>
      </c>
      <c r="Z174" s="5" t="s">
        <v>31</v>
      </c>
      <c r="AB174" s="6" cm="1">
        <f t="array" ref="AB174">SUM(IF(B174:I174&gt;B175:I175,1,-1))</f>
        <v>6</v>
      </c>
      <c r="AC174" s="6" cm="1">
        <f t="array" ref="AC174">SUM(IF(J174:S174&gt;J175:S175,1,-1))</f>
        <v>-4</v>
      </c>
      <c r="AD174" s="6">
        <f t="shared" si="168"/>
        <v>2</v>
      </c>
      <c r="AE174" s="6">
        <f t="shared" ref="AE174:AG174" si="209">SUM(AB174:AB176)</f>
        <v>0</v>
      </c>
      <c r="AF174" s="6">
        <f t="shared" si="209"/>
        <v>6</v>
      </c>
      <c r="AG174" s="6">
        <f t="shared" si="209"/>
        <v>6</v>
      </c>
      <c r="AI174" s="8" t="str">
        <f t="shared" si="154"/>
        <v>OL Higher</v>
      </c>
      <c r="AJ174" s="7" t="str">
        <f t="shared" si="155"/>
        <v>Neutral</v>
      </c>
      <c r="AK174" s="7" t="str">
        <f t="shared" si="156"/>
        <v>POC Up</v>
      </c>
      <c r="AL174" s="9" t="str">
        <f t="shared" si="157"/>
        <v>Ab. Val</v>
      </c>
      <c r="AM174" s="9" t="str">
        <f t="shared" si="158"/>
        <v>Inside Day</v>
      </c>
      <c r="AN174" s="9" t="str">
        <f t="shared" si="159"/>
        <v>Ab. Val</v>
      </c>
      <c r="AO174" s="9" t="str">
        <f t="shared" si="160"/>
        <v>Gap Up - Follow Through</v>
      </c>
      <c r="AP174" s="9" t="str">
        <f t="shared" si="161"/>
        <v>Bottom-Weighted</v>
      </c>
      <c r="AQ174" s="9" t="str">
        <f t="shared" si="162"/>
        <v>Skewed High</v>
      </c>
      <c r="AR174" s="9" t="str">
        <f t="shared" si="163"/>
        <v>Same</v>
      </c>
      <c r="AS174" s="5">
        <f t="shared" si="164"/>
        <v>0</v>
      </c>
    </row>
    <row r="175" spans="1:45" ht="15.5" x14ac:dyDescent="0.35">
      <c r="A175" s="13">
        <v>45413</v>
      </c>
      <c r="B175" s="15">
        <v>1.2488600000000001</v>
      </c>
      <c r="C175" s="15">
        <v>1.2549600000000001</v>
      </c>
      <c r="D175" s="15">
        <v>1.2465900000000001</v>
      </c>
      <c r="E175" s="15">
        <v>1.2535700000000001</v>
      </c>
      <c r="F175" s="15">
        <v>1.2485000000000002</v>
      </c>
      <c r="G175" s="15">
        <v>1.2512000000000001</v>
      </c>
      <c r="H175" s="15">
        <v>1.2472000000000001</v>
      </c>
      <c r="I175" s="5">
        <v>0</v>
      </c>
      <c r="J175" s="5">
        <v>386</v>
      </c>
      <c r="K175" s="5">
        <v>163</v>
      </c>
      <c r="L175" s="5">
        <v>570</v>
      </c>
      <c r="M175" s="14">
        <v>11.829166666666724</v>
      </c>
      <c r="N175" s="14">
        <v>83.699999999999889</v>
      </c>
      <c r="O175" s="5">
        <v>40.000000000000036</v>
      </c>
      <c r="P175" s="5">
        <v>63805</v>
      </c>
      <c r="Q175" s="14">
        <v>1329.2708333333333</v>
      </c>
      <c r="R175" s="14">
        <v>6.8100358422939156</v>
      </c>
      <c r="S175" s="5">
        <v>10</v>
      </c>
      <c r="T175" s="5" t="s">
        <v>26</v>
      </c>
      <c r="U175" s="14">
        <v>0.50372192168395602</v>
      </c>
      <c r="V175" s="5">
        <v>76</v>
      </c>
      <c r="W175" s="5">
        <v>108</v>
      </c>
      <c r="X175" s="5">
        <v>183</v>
      </c>
      <c r="Y175" s="5">
        <v>203</v>
      </c>
      <c r="Z175" s="5" t="s">
        <v>31</v>
      </c>
      <c r="AB175" s="6" cm="1">
        <f t="array" ref="AB175">SUM(IF(B175:I175&gt;B176:I176,1,-1))</f>
        <v>-4</v>
      </c>
      <c r="AC175" s="6" cm="1">
        <f t="array" ref="AC175">SUM(IF(J175:S175&gt;J176:S176,1,-1))</f>
        <v>4</v>
      </c>
      <c r="AD175" s="6">
        <f t="shared" si="168"/>
        <v>0</v>
      </c>
      <c r="AE175" s="6">
        <f t="shared" ref="AE175:AG175" si="210">SUM(AB175:AB177)</f>
        <v>0</v>
      </c>
      <c r="AF175" s="6">
        <f t="shared" si="210"/>
        <v>4</v>
      </c>
      <c r="AG175" s="6">
        <f t="shared" si="210"/>
        <v>4</v>
      </c>
      <c r="AI175" s="8" t="str">
        <f t="shared" si="154"/>
        <v>Lower</v>
      </c>
      <c r="AJ175" s="7" t="str">
        <f t="shared" si="155"/>
        <v>Neutral</v>
      </c>
      <c r="AK175" s="7" t="str">
        <f t="shared" si="156"/>
        <v>POC Down</v>
      </c>
      <c r="AL175" s="9" t="str">
        <f t="shared" si="157"/>
        <v>Bel. Val</v>
      </c>
      <c r="AM175" s="9" t="str">
        <f t="shared" si="158"/>
        <v>Lower Break</v>
      </c>
      <c r="AN175" s="9" t="str">
        <f t="shared" si="159"/>
        <v>Ab. Val</v>
      </c>
      <c r="AO175" s="9" t="str">
        <f t="shared" si="160"/>
        <v>Gap Down - Failed</v>
      </c>
      <c r="AP175" s="9" t="str">
        <f t="shared" si="161"/>
        <v>Top-Weighted</v>
      </c>
      <c r="AQ175" s="9" t="str">
        <f t="shared" si="162"/>
        <v>Skewed Low</v>
      </c>
      <c r="AR175" s="9" t="str">
        <f t="shared" si="163"/>
        <v>Closed Lower Quadrant</v>
      </c>
      <c r="AS175" s="5">
        <f t="shared" si="164"/>
        <v>-3</v>
      </c>
    </row>
    <row r="176" spans="1:45" ht="15.5" x14ac:dyDescent="0.35">
      <c r="A176" s="13">
        <v>45412</v>
      </c>
      <c r="B176" s="15">
        <v>1.25589</v>
      </c>
      <c r="C176" s="15">
        <v>1.2560800000000001</v>
      </c>
      <c r="D176" s="15">
        <v>1.2484299999999999</v>
      </c>
      <c r="E176" s="15">
        <v>1.2488600000000001</v>
      </c>
      <c r="F176" s="15">
        <v>1.2544999999999999</v>
      </c>
      <c r="G176" s="15">
        <v>1.2558</v>
      </c>
      <c r="H176" s="15">
        <v>1.2513999999999998</v>
      </c>
      <c r="I176" s="5">
        <v>-34</v>
      </c>
      <c r="J176" s="5">
        <v>77</v>
      </c>
      <c r="K176" s="5">
        <v>406</v>
      </c>
      <c r="L176" s="5">
        <v>497</v>
      </c>
      <c r="M176" s="14">
        <v>10.199999999999976</v>
      </c>
      <c r="N176" s="14">
        <v>76.500000000001563</v>
      </c>
      <c r="O176" s="5">
        <v>44.000000000001819</v>
      </c>
      <c r="P176" s="5">
        <v>55218</v>
      </c>
      <c r="Q176" s="14">
        <v>1150.375</v>
      </c>
      <c r="R176" s="14">
        <v>6.4967320261436585</v>
      </c>
      <c r="S176" s="5">
        <v>17</v>
      </c>
      <c r="T176" s="5" t="s">
        <v>28</v>
      </c>
      <c r="U176" s="14">
        <v>0.40572232716494022</v>
      </c>
      <c r="V176" s="5">
        <v>124</v>
      </c>
      <c r="W176" s="5">
        <v>176</v>
      </c>
      <c r="X176" s="5">
        <v>116</v>
      </c>
      <c r="Y176" s="5">
        <v>81</v>
      </c>
      <c r="Z176" s="5" t="s">
        <v>27</v>
      </c>
      <c r="AB176" s="6" cm="1">
        <f t="array" ref="AB176">SUM(IF(B176:I176&gt;B177:I177,1,-1))</f>
        <v>-2</v>
      </c>
      <c r="AC176" s="6" cm="1">
        <f t="array" ref="AC176">SUM(IF(J176:S176&gt;J177:S177,1,-1))</f>
        <v>6</v>
      </c>
      <c r="AD176" s="6">
        <f t="shared" si="168"/>
        <v>4</v>
      </c>
      <c r="AE176" s="6">
        <f t="shared" ref="AE176:AG176" si="211">SUM(AB176:AB178)</f>
        <v>8</v>
      </c>
      <c r="AF176" s="6">
        <f t="shared" si="211"/>
        <v>-6</v>
      </c>
      <c r="AG176" s="6">
        <f t="shared" si="211"/>
        <v>2</v>
      </c>
      <c r="AI176" s="8" t="str">
        <f t="shared" si="154"/>
        <v>Outside</v>
      </c>
      <c r="AJ176" s="7" t="str">
        <f t="shared" si="155"/>
        <v>Down</v>
      </c>
      <c r="AK176" s="7" t="str">
        <f t="shared" si="156"/>
        <v>POC Up</v>
      </c>
      <c r="AL176" s="9" t="str">
        <f t="shared" si="157"/>
        <v>In. Val</v>
      </c>
      <c r="AM176" s="9" t="str">
        <f t="shared" si="158"/>
        <v>Lower Break</v>
      </c>
      <c r="AN176" s="9" t="str">
        <f t="shared" si="159"/>
        <v>Bl. Val</v>
      </c>
      <c r="AO176" s="9" t="str">
        <f t="shared" si="160"/>
        <v>Gap Up - Failed</v>
      </c>
      <c r="AP176" s="9" t="str">
        <f t="shared" si="161"/>
        <v>Bottom-Weighted</v>
      </c>
      <c r="AQ176" s="9" t="str">
        <f t="shared" si="162"/>
        <v>Skewed Mid-High</v>
      </c>
      <c r="AR176" s="9" t="str">
        <f t="shared" si="163"/>
        <v>Closed Higher Quadrant</v>
      </c>
      <c r="AS176" s="5">
        <f t="shared" si="164"/>
        <v>3</v>
      </c>
    </row>
    <row r="177" spans="1:45" ht="15.5" x14ac:dyDescent="0.35">
      <c r="A177" s="13">
        <v>45411</v>
      </c>
      <c r="B177" s="15">
        <v>1.2508900000000001</v>
      </c>
      <c r="C177" s="15">
        <v>1.2568900000000001</v>
      </c>
      <c r="D177" s="15">
        <v>1.25065</v>
      </c>
      <c r="E177" s="15">
        <v>1.2559</v>
      </c>
      <c r="F177" s="15">
        <v>1.2531000000000001</v>
      </c>
      <c r="G177" s="15">
        <v>1.2547000000000001</v>
      </c>
      <c r="H177" s="15">
        <v>1.2514000000000001</v>
      </c>
      <c r="I177" s="5">
        <v>12</v>
      </c>
      <c r="J177" s="5">
        <v>256</v>
      </c>
      <c r="K177" s="5">
        <v>198</v>
      </c>
      <c r="L177" s="5">
        <v>471</v>
      </c>
      <c r="M177" s="14">
        <v>9.8708333333330973</v>
      </c>
      <c r="N177" s="14">
        <v>62.400000000000233</v>
      </c>
      <c r="O177" s="5">
        <v>33.00000000000081</v>
      </c>
      <c r="P177" s="5">
        <v>53824</v>
      </c>
      <c r="Q177" s="14">
        <v>1121.3333333333333</v>
      </c>
      <c r="R177" s="14">
        <v>7.5480769230768949</v>
      </c>
      <c r="S177" s="5">
        <v>11</v>
      </c>
      <c r="T177" s="5" t="s">
        <v>33</v>
      </c>
      <c r="U177" s="14">
        <v>0.70376261443273291</v>
      </c>
      <c r="V177" s="5">
        <v>97</v>
      </c>
      <c r="W177" s="5">
        <v>83</v>
      </c>
      <c r="X177" s="5">
        <v>188</v>
      </c>
      <c r="Y177" s="5">
        <v>80</v>
      </c>
      <c r="Z177" s="5" t="s">
        <v>31</v>
      </c>
      <c r="AB177" s="6" cm="1">
        <f t="array" ref="AB177">SUM(IF(B177:I177&gt;B178:I178,1,-1))</f>
        <v>6</v>
      </c>
      <c r="AC177" s="6" cm="1">
        <f t="array" ref="AC177">SUM(IF(J177:S177&gt;J178:S178,1,-1))</f>
        <v>-6</v>
      </c>
      <c r="AD177" s="6">
        <f t="shared" si="168"/>
        <v>0</v>
      </c>
      <c r="AE177" s="6">
        <f t="shared" ref="AE177:AG177" si="212">SUM(AB177:AB179)</f>
        <v>18</v>
      </c>
      <c r="AF177" s="6">
        <f t="shared" si="212"/>
        <v>-6</v>
      </c>
      <c r="AG177" s="6">
        <f t="shared" si="212"/>
        <v>12</v>
      </c>
      <c r="AI177" s="8" t="str">
        <f t="shared" si="154"/>
        <v>OL Higher</v>
      </c>
      <c r="AJ177" s="7" t="str">
        <f t="shared" si="155"/>
        <v>Up</v>
      </c>
      <c r="AK177" s="7" t="str">
        <f t="shared" si="156"/>
        <v>POC Up</v>
      </c>
      <c r="AL177" s="9" t="str">
        <f t="shared" si="157"/>
        <v>Ab. Val</v>
      </c>
      <c r="AM177" s="9" t="str">
        <f t="shared" si="158"/>
        <v>Upper Break</v>
      </c>
      <c r="AN177" s="9" t="str">
        <f t="shared" si="159"/>
        <v>Ab. Val</v>
      </c>
      <c r="AO177" s="9" t="str">
        <f t="shared" si="160"/>
        <v>No Gap</v>
      </c>
      <c r="AP177" s="9" t="str">
        <f t="shared" si="161"/>
        <v>Top-Weighted</v>
      </c>
      <c r="AQ177" s="9" t="str">
        <f t="shared" si="162"/>
        <v>Skewed Mid-Low</v>
      </c>
      <c r="AR177" s="9" t="str">
        <f t="shared" si="163"/>
        <v>Closed Lower Quadrant</v>
      </c>
      <c r="AS177" s="5">
        <f t="shared" si="164"/>
        <v>-1</v>
      </c>
    </row>
    <row r="178" spans="1:45" ht="15.5" x14ac:dyDescent="0.35">
      <c r="A178" s="13">
        <v>45408</v>
      </c>
      <c r="B178" s="15">
        <v>1.2506600000000001</v>
      </c>
      <c r="C178" s="15">
        <v>1.25403</v>
      </c>
      <c r="D178" s="15">
        <v>1.24488</v>
      </c>
      <c r="E178" s="15">
        <v>1.25088</v>
      </c>
      <c r="F178" s="15">
        <v>1.2504000000000002</v>
      </c>
      <c r="G178" s="15">
        <v>1.2526000000000002</v>
      </c>
      <c r="H178" s="15">
        <v>1.2490000000000001</v>
      </c>
      <c r="I178" s="5">
        <v>16</v>
      </c>
      <c r="J178" s="5">
        <v>219</v>
      </c>
      <c r="K178" s="5">
        <v>279</v>
      </c>
      <c r="L178" s="5">
        <v>517</v>
      </c>
      <c r="M178" s="14">
        <v>10.781249999999947</v>
      </c>
      <c r="N178" s="14">
        <v>91.499999999999915</v>
      </c>
      <c r="O178" s="5">
        <v>36.000000000000476</v>
      </c>
      <c r="P178" s="5">
        <v>55288</v>
      </c>
      <c r="Q178" s="14">
        <v>1151.8333333333333</v>
      </c>
      <c r="R178" s="14">
        <v>5.6502732240437208</v>
      </c>
      <c r="S178" s="5">
        <v>12</v>
      </c>
      <c r="T178" s="5" t="s">
        <v>26</v>
      </c>
      <c r="U178" s="14">
        <v>0.6627157993050008</v>
      </c>
      <c r="V178" s="5">
        <v>62</v>
      </c>
      <c r="W178" s="5">
        <v>296</v>
      </c>
      <c r="X178" s="5">
        <v>103</v>
      </c>
      <c r="Y178" s="5">
        <v>56</v>
      </c>
      <c r="Z178" s="5" t="s">
        <v>32</v>
      </c>
      <c r="AB178" s="6" cm="1">
        <f t="array" ref="AB178">SUM(IF(B178:I178&gt;B179:I179,1,-1))</f>
        <v>4</v>
      </c>
      <c r="AC178" s="6" cm="1">
        <f t="array" ref="AC178">SUM(IF(J178:S178&gt;J179:S179,1,-1))</f>
        <v>-6</v>
      </c>
      <c r="AD178" s="6">
        <f t="shared" si="168"/>
        <v>-2</v>
      </c>
      <c r="AE178" s="6">
        <f t="shared" ref="AE178:AG178" si="213">SUM(AB178:AB180)</f>
        <v>18</v>
      </c>
      <c r="AF178" s="6">
        <f t="shared" si="213"/>
        <v>-8</v>
      </c>
      <c r="AG178" s="6">
        <f t="shared" si="213"/>
        <v>10</v>
      </c>
      <c r="AI178" s="8" t="str">
        <f t="shared" si="154"/>
        <v>OL Higher</v>
      </c>
      <c r="AJ178" s="7" t="str">
        <f t="shared" si="155"/>
        <v>Neutral</v>
      </c>
      <c r="AK178" s="7" t="str">
        <f t="shared" si="156"/>
        <v>POC Down</v>
      </c>
      <c r="AL178" s="9" t="str">
        <f t="shared" si="157"/>
        <v>In. Val</v>
      </c>
      <c r="AM178" s="9" t="str">
        <f t="shared" si="158"/>
        <v>Both Sides Expand</v>
      </c>
      <c r="AN178" s="9" t="str">
        <f t="shared" si="159"/>
        <v>In Val</v>
      </c>
      <c r="AO178" s="9" t="str">
        <f t="shared" si="160"/>
        <v>No Gap</v>
      </c>
      <c r="AP178" s="9" t="str">
        <f t="shared" si="161"/>
        <v>Bottom-Weighted</v>
      </c>
      <c r="AQ178" s="9" t="str">
        <f t="shared" si="162"/>
        <v>Skewed Mid-High</v>
      </c>
      <c r="AR178" s="9" t="str">
        <f t="shared" si="163"/>
        <v>Same</v>
      </c>
      <c r="AS178" s="5">
        <f t="shared" si="164"/>
        <v>0</v>
      </c>
    </row>
    <row r="179" spans="1:45" ht="15.5" x14ac:dyDescent="0.35">
      <c r="A179" s="13">
        <v>45407</v>
      </c>
      <c r="B179" s="15">
        <v>1.2459100000000001</v>
      </c>
      <c r="C179" s="15">
        <v>1.25264</v>
      </c>
      <c r="D179" s="15">
        <v>1.24539</v>
      </c>
      <c r="E179" s="15">
        <v>1.2506600000000001</v>
      </c>
      <c r="F179" s="15">
        <v>1.2511000000000001</v>
      </c>
      <c r="G179" s="15">
        <v>1.2521</v>
      </c>
      <c r="H179" s="15">
        <v>1.2478</v>
      </c>
      <c r="I179" s="5">
        <v>4</v>
      </c>
      <c r="J179" s="5">
        <v>120</v>
      </c>
      <c r="K179" s="5">
        <v>399</v>
      </c>
      <c r="L179" s="5">
        <v>538</v>
      </c>
      <c r="M179" s="14">
        <v>11.220833333333569</v>
      </c>
      <c r="N179" s="14">
        <v>72.499999999999787</v>
      </c>
      <c r="O179" s="5">
        <v>42.999999999999702</v>
      </c>
      <c r="P179" s="5">
        <v>59887</v>
      </c>
      <c r="Q179" s="14">
        <v>1247.6458333333333</v>
      </c>
      <c r="R179" s="14">
        <v>7.4206896551724357</v>
      </c>
      <c r="S179" s="5">
        <v>12</v>
      </c>
      <c r="T179" s="5" t="s">
        <v>28</v>
      </c>
      <c r="U179" s="14">
        <v>0.45042585952803382</v>
      </c>
      <c r="V179" s="5">
        <v>173</v>
      </c>
      <c r="W179" s="5">
        <v>145</v>
      </c>
      <c r="X179" s="5">
        <v>97</v>
      </c>
      <c r="Y179" s="5">
        <v>123</v>
      </c>
      <c r="Z179" s="5" t="s">
        <v>32</v>
      </c>
      <c r="AB179" s="6" cm="1">
        <f t="array" ref="AB179">SUM(IF(B179:I179&gt;B180:I180,1,-1))</f>
        <v>8</v>
      </c>
      <c r="AC179" s="6" cm="1">
        <f t="array" ref="AC179">SUM(IF(J179:S179&gt;J180:S180,1,-1))</f>
        <v>6</v>
      </c>
      <c r="AD179" s="6">
        <f t="shared" si="168"/>
        <v>14</v>
      </c>
      <c r="AE179" s="6">
        <f t="shared" ref="AE179:AG179" si="214">SUM(AB179:AB181)</f>
        <v>20</v>
      </c>
      <c r="AF179" s="6">
        <f t="shared" si="214"/>
        <v>4</v>
      </c>
      <c r="AG179" s="6">
        <f t="shared" si="214"/>
        <v>24</v>
      </c>
      <c r="AI179" s="8" t="str">
        <f t="shared" si="154"/>
        <v>Higher</v>
      </c>
      <c r="AJ179" s="7" t="str">
        <f t="shared" si="155"/>
        <v>Up</v>
      </c>
      <c r="AK179" s="7" t="str">
        <f t="shared" si="156"/>
        <v>POC Up</v>
      </c>
      <c r="AL179" s="9" t="str">
        <f t="shared" si="157"/>
        <v>Ab. Val</v>
      </c>
      <c r="AM179" s="9" t="str">
        <f t="shared" si="158"/>
        <v>Upper Break</v>
      </c>
      <c r="AN179" s="9" t="str">
        <f t="shared" si="159"/>
        <v>In Val</v>
      </c>
      <c r="AO179" s="9" t="str">
        <f t="shared" si="160"/>
        <v>Gap Up - Follow Through</v>
      </c>
      <c r="AP179" s="9" t="str">
        <f t="shared" si="161"/>
        <v>Bottom-Weighted</v>
      </c>
      <c r="AQ179" s="9" t="str">
        <f t="shared" si="162"/>
        <v>Skewed High</v>
      </c>
      <c r="AR179" s="9" t="str">
        <f t="shared" si="163"/>
        <v>Closed Higher Quadrant</v>
      </c>
      <c r="AS179" s="5">
        <f t="shared" si="164"/>
        <v>1</v>
      </c>
    </row>
    <row r="180" spans="1:45" ht="15.5" x14ac:dyDescent="0.35">
      <c r="A180" s="13">
        <v>45406</v>
      </c>
      <c r="B180" s="15">
        <v>1.24535</v>
      </c>
      <c r="C180" s="15">
        <v>1.2469300000000001</v>
      </c>
      <c r="D180" s="15">
        <v>1.2422200000000001</v>
      </c>
      <c r="E180" s="15">
        <v>1.2458800000000001</v>
      </c>
      <c r="F180" s="15">
        <v>1.2433000000000001</v>
      </c>
      <c r="G180" s="15">
        <v>1.2454000000000001</v>
      </c>
      <c r="H180" s="15">
        <v>1.2427999999999999</v>
      </c>
      <c r="I180" s="5">
        <v>-4</v>
      </c>
      <c r="J180" s="5">
        <v>336</v>
      </c>
      <c r="K180" s="5">
        <v>69</v>
      </c>
      <c r="L180" s="5">
        <v>420</v>
      </c>
      <c r="M180" s="14">
        <v>8.6958333333332174</v>
      </c>
      <c r="N180" s="14">
        <v>47.099999999999923</v>
      </c>
      <c r="O180" s="5">
        <v>26.000000000001577</v>
      </c>
      <c r="P180" s="5">
        <v>42961</v>
      </c>
      <c r="Q180" s="14">
        <v>895.02083333333337</v>
      </c>
      <c r="R180" s="14">
        <v>8.9171974522293134</v>
      </c>
      <c r="S180" s="5">
        <v>8</v>
      </c>
      <c r="T180" s="5" t="s">
        <v>28</v>
      </c>
      <c r="U180" s="14">
        <v>0.42969318169973331</v>
      </c>
      <c r="V180" s="5">
        <v>71</v>
      </c>
      <c r="W180" s="5">
        <v>119</v>
      </c>
      <c r="X180" s="5">
        <v>137</v>
      </c>
      <c r="Y180" s="5">
        <v>84</v>
      </c>
      <c r="Z180" s="5" t="s">
        <v>31</v>
      </c>
      <c r="AB180" s="6" cm="1">
        <f t="array" ref="AB180">SUM(IF(B180:I180&gt;B181:I181,1,-1))</f>
        <v>6</v>
      </c>
      <c r="AC180" s="6" cm="1">
        <f t="array" ref="AC180">SUM(IF(J180:S180&gt;J181:S181,1,-1))</f>
        <v>-8</v>
      </c>
      <c r="AD180" s="6">
        <f t="shared" si="168"/>
        <v>-2</v>
      </c>
      <c r="AE180" s="6">
        <f t="shared" ref="AE180:AG180" si="215">SUM(AB180:AB182)</f>
        <v>4</v>
      </c>
      <c r="AF180" s="6">
        <f t="shared" si="215"/>
        <v>-12</v>
      </c>
      <c r="AG180" s="6">
        <f t="shared" si="215"/>
        <v>-8</v>
      </c>
      <c r="AI180" s="8" t="str">
        <f t="shared" si="154"/>
        <v>OL Higher</v>
      </c>
      <c r="AJ180" s="7" t="str">
        <f t="shared" si="155"/>
        <v>Down</v>
      </c>
      <c r="AK180" s="7" t="str">
        <f t="shared" si="156"/>
        <v>POC Up</v>
      </c>
      <c r="AL180" s="9" t="str">
        <f t="shared" si="157"/>
        <v>In. Val</v>
      </c>
      <c r="AM180" s="9" t="str">
        <f t="shared" si="158"/>
        <v>Upper Break</v>
      </c>
      <c r="AN180" s="9" t="str">
        <f t="shared" si="159"/>
        <v>Ab. Val</v>
      </c>
      <c r="AO180" s="9" t="str">
        <f t="shared" si="160"/>
        <v>Gap Up - Follow Through</v>
      </c>
      <c r="AP180" s="9" t="str">
        <f t="shared" si="161"/>
        <v>Top-Weighted</v>
      </c>
      <c r="AQ180" s="9" t="str">
        <f t="shared" si="162"/>
        <v>Skewed Mid-Low</v>
      </c>
      <c r="AR180" s="9" t="str">
        <f t="shared" si="163"/>
        <v>Same</v>
      </c>
      <c r="AS180" s="5">
        <f t="shared" si="164"/>
        <v>0</v>
      </c>
    </row>
    <row r="181" spans="1:45" ht="15.5" x14ac:dyDescent="0.35">
      <c r="A181" s="13">
        <v>45405</v>
      </c>
      <c r="B181" s="15">
        <v>1.2349300000000001</v>
      </c>
      <c r="C181" s="15">
        <v>1.2458100000000001</v>
      </c>
      <c r="D181" s="15">
        <v>1.2331300000000001</v>
      </c>
      <c r="E181" s="15">
        <v>1.24533</v>
      </c>
      <c r="F181" s="15">
        <v>1.2354000000000001</v>
      </c>
      <c r="G181" s="15">
        <v>1.2434000000000001</v>
      </c>
      <c r="H181" s="15">
        <v>1.2333000000000001</v>
      </c>
      <c r="I181" s="5">
        <v>10</v>
      </c>
      <c r="J181" s="5">
        <v>453</v>
      </c>
      <c r="K181" s="5">
        <v>109</v>
      </c>
      <c r="L181" s="5">
        <v>575</v>
      </c>
      <c r="M181" s="14">
        <v>11.87291666666664</v>
      </c>
      <c r="N181" s="14">
        <v>126.80000000000024</v>
      </c>
      <c r="O181" s="5">
        <v>100.99999999999997</v>
      </c>
      <c r="P181" s="5">
        <v>54348</v>
      </c>
      <c r="Q181" s="14">
        <v>1132.25</v>
      </c>
      <c r="R181" s="14">
        <v>4.534700315457405</v>
      </c>
      <c r="S181" s="5">
        <v>15</v>
      </c>
      <c r="T181" s="5" t="s">
        <v>28</v>
      </c>
      <c r="U181" s="14">
        <v>0.44091829576984015</v>
      </c>
      <c r="V181" s="5">
        <v>209</v>
      </c>
      <c r="W181" s="5">
        <v>59</v>
      </c>
      <c r="X181" s="5">
        <v>126</v>
      </c>
      <c r="Y181" s="5">
        <v>176</v>
      </c>
      <c r="Z181" s="5" t="s">
        <v>31</v>
      </c>
      <c r="AB181" s="6" cm="1">
        <f t="array" ref="AB181">SUM(IF(B181:I181&gt;B182:I182,1,-1))</f>
        <v>6</v>
      </c>
      <c r="AC181" s="6" cm="1">
        <f t="array" ref="AC181">SUM(IF(J181:S181&gt;J182:S182,1,-1))</f>
        <v>6</v>
      </c>
      <c r="AD181" s="6">
        <f t="shared" si="168"/>
        <v>12</v>
      </c>
      <c r="AE181" s="6">
        <f t="shared" ref="AE181:AG181" si="216">SUM(AB181:AB183)</f>
        <v>-8</v>
      </c>
      <c r="AF181" s="6">
        <f t="shared" si="216"/>
        <v>2</v>
      </c>
      <c r="AG181" s="6">
        <f t="shared" si="216"/>
        <v>-6</v>
      </c>
      <c r="AI181" s="8" t="str">
        <f t="shared" si="154"/>
        <v>OL Higher</v>
      </c>
      <c r="AJ181" s="7" t="str">
        <f t="shared" si="155"/>
        <v>Neutral</v>
      </c>
      <c r="AK181" s="7" t="str">
        <f t="shared" si="156"/>
        <v>POC Up</v>
      </c>
      <c r="AL181" s="9" t="str">
        <f t="shared" si="157"/>
        <v>In. Val</v>
      </c>
      <c r="AM181" s="9" t="str">
        <f t="shared" si="158"/>
        <v>Upper Break</v>
      </c>
      <c r="AN181" s="9" t="str">
        <f t="shared" si="159"/>
        <v>Ab. Val</v>
      </c>
      <c r="AO181" s="9" t="str">
        <f t="shared" si="160"/>
        <v>No Gap</v>
      </c>
      <c r="AP181" s="9" t="str">
        <f t="shared" si="161"/>
        <v>Top-Weighted</v>
      </c>
      <c r="AQ181" s="9" t="str">
        <f t="shared" si="162"/>
        <v>Skewed High</v>
      </c>
      <c r="AR181" s="9" t="str">
        <f t="shared" si="163"/>
        <v>Closed Lower Quadrant</v>
      </c>
      <c r="AS181" s="5">
        <f t="shared" si="164"/>
        <v>-1</v>
      </c>
    </row>
    <row r="182" spans="1:45" ht="15.5" x14ac:dyDescent="0.35">
      <c r="A182" s="13">
        <v>45404</v>
      </c>
      <c r="B182" s="15">
        <v>1.2375</v>
      </c>
      <c r="C182" s="15">
        <v>1.2391799999999999</v>
      </c>
      <c r="D182" s="15">
        <v>1.2298800000000001</v>
      </c>
      <c r="E182" s="15">
        <v>1.2349300000000001</v>
      </c>
      <c r="F182" s="15">
        <v>1.2351000000000001</v>
      </c>
      <c r="G182" s="15">
        <v>1.2372000000000001</v>
      </c>
      <c r="H182" s="15">
        <v>1.2309000000000001</v>
      </c>
      <c r="I182" s="5">
        <v>1</v>
      </c>
      <c r="J182" s="5">
        <v>222</v>
      </c>
      <c r="K182" s="5">
        <v>224</v>
      </c>
      <c r="L182" s="5">
        <v>458</v>
      </c>
      <c r="M182" s="14">
        <v>9.3874999999999744</v>
      </c>
      <c r="N182" s="14">
        <v>92.999999999998636</v>
      </c>
      <c r="O182" s="5">
        <v>62.999999999999723</v>
      </c>
      <c r="P182" s="5">
        <v>45373</v>
      </c>
      <c r="Q182" s="14">
        <v>945.27083333333337</v>
      </c>
      <c r="R182" s="14">
        <v>4.9247311827957709</v>
      </c>
      <c r="S182" s="5">
        <v>12</v>
      </c>
      <c r="T182" s="5" t="s">
        <v>33</v>
      </c>
      <c r="U182" s="14">
        <v>0.70116057881207683</v>
      </c>
      <c r="V182" s="5">
        <v>126</v>
      </c>
      <c r="W182" s="5">
        <v>140</v>
      </c>
      <c r="X182" s="5">
        <v>89</v>
      </c>
      <c r="Y182" s="5">
        <v>98</v>
      </c>
      <c r="Z182" s="5" t="s">
        <v>32</v>
      </c>
      <c r="AB182" s="6" cm="1">
        <f t="array" ref="AB182">SUM(IF(B182:I182&gt;B183:I183,1,-1))</f>
        <v>-8</v>
      </c>
      <c r="AC182" s="6" cm="1">
        <f t="array" ref="AC182">SUM(IF(J182:S182&gt;J183:S183,1,-1))</f>
        <v>-10</v>
      </c>
      <c r="AD182" s="6">
        <f t="shared" si="168"/>
        <v>-18</v>
      </c>
      <c r="AE182" s="6">
        <f t="shared" ref="AE182:AG182" si="217">SUM(AB182:AB184)</f>
        <v>-8</v>
      </c>
      <c r="AF182" s="6">
        <f t="shared" si="217"/>
        <v>-8</v>
      </c>
      <c r="AG182" s="6">
        <f t="shared" si="217"/>
        <v>-16</v>
      </c>
      <c r="AI182" s="8" t="str">
        <f t="shared" si="154"/>
        <v>Lower</v>
      </c>
      <c r="AJ182" s="7" t="str">
        <f t="shared" si="155"/>
        <v>Down</v>
      </c>
      <c r="AK182" s="7" t="str">
        <f t="shared" si="156"/>
        <v>POC Down</v>
      </c>
      <c r="AL182" s="9" t="str">
        <f t="shared" si="157"/>
        <v>Bel. Val</v>
      </c>
      <c r="AM182" s="9" t="str">
        <f t="shared" si="158"/>
        <v>Lower Break</v>
      </c>
      <c r="AN182" s="9" t="str">
        <f t="shared" si="159"/>
        <v>In Val</v>
      </c>
      <c r="AO182" s="9" t="str">
        <f t="shared" si="160"/>
        <v>Gap Down - Follow Through</v>
      </c>
      <c r="AP182" s="9" t="str">
        <f t="shared" si="161"/>
        <v>Bottom-Weighted</v>
      </c>
      <c r="AQ182" s="9" t="str">
        <f t="shared" si="162"/>
        <v>Skewed Mid-High</v>
      </c>
      <c r="AR182" s="9" t="str">
        <f t="shared" si="163"/>
        <v>Closed Lower Quadrant</v>
      </c>
      <c r="AS182" s="5">
        <f t="shared" si="164"/>
        <v>-2</v>
      </c>
    </row>
    <row r="183" spans="1:45" ht="15.5" x14ac:dyDescent="0.35">
      <c r="A183" s="13">
        <v>45401</v>
      </c>
      <c r="B183" s="15">
        <v>1.2434400000000001</v>
      </c>
      <c r="C183" s="15">
        <v>1.24678</v>
      </c>
      <c r="D183" s="15">
        <v>1.2355700000000001</v>
      </c>
      <c r="E183" s="15">
        <v>1.2375</v>
      </c>
      <c r="F183" s="15">
        <v>1.2416</v>
      </c>
      <c r="G183" s="15">
        <v>1.2463</v>
      </c>
      <c r="H183" s="15">
        <v>1.2398</v>
      </c>
      <c r="I183" s="5">
        <v>5</v>
      </c>
      <c r="J183" s="5">
        <v>342</v>
      </c>
      <c r="K183" s="5">
        <v>279</v>
      </c>
      <c r="L183" s="5">
        <v>631</v>
      </c>
      <c r="M183" s="14">
        <v>12.995833333333401</v>
      </c>
      <c r="N183" s="14">
        <v>112.09999999999943</v>
      </c>
      <c r="O183" s="5">
        <v>64.999999999999503</v>
      </c>
      <c r="P183" s="5">
        <v>69685</v>
      </c>
      <c r="Q183" s="14">
        <v>1451.7708333333333</v>
      </c>
      <c r="R183" s="14">
        <v>5.6289027653880757</v>
      </c>
      <c r="S183" s="5">
        <v>14</v>
      </c>
      <c r="T183" s="5" t="s">
        <v>26</v>
      </c>
      <c r="U183" s="14">
        <v>0.64501170405756003</v>
      </c>
      <c r="V183" s="5">
        <v>177</v>
      </c>
      <c r="W183" s="5">
        <v>205</v>
      </c>
      <c r="X183" s="5">
        <v>124</v>
      </c>
      <c r="Y183" s="5">
        <v>122</v>
      </c>
      <c r="Z183" s="5" t="s">
        <v>27</v>
      </c>
      <c r="AB183" s="6" cm="1">
        <f t="array" ref="AB183">SUM(IF(B183:I183&gt;B184:I184,1,-1))</f>
        <v>-6</v>
      </c>
      <c r="AC183" s="6" cm="1">
        <f t="array" ref="AC183">SUM(IF(J183:S183&gt;J184:S184,1,-1))</f>
        <v>6</v>
      </c>
      <c r="AD183" s="6">
        <f t="shared" si="168"/>
        <v>0</v>
      </c>
      <c r="AE183" s="6">
        <f t="shared" ref="AE183:AG183" si="218">SUM(AB183:AB185)</f>
        <v>4</v>
      </c>
      <c r="AF183" s="6">
        <f t="shared" si="218"/>
        <v>-4</v>
      </c>
      <c r="AG183" s="6">
        <f t="shared" si="218"/>
        <v>0</v>
      </c>
      <c r="AI183" s="8" t="str">
        <f t="shared" si="154"/>
        <v>OL Lower</v>
      </c>
      <c r="AJ183" s="7" t="str">
        <f t="shared" si="155"/>
        <v>Down</v>
      </c>
      <c r="AK183" s="7" t="str">
        <f t="shared" si="156"/>
        <v>POC Down</v>
      </c>
      <c r="AL183" s="9" t="str">
        <f t="shared" si="157"/>
        <v>Bel. Val</v>
      </c>
      <c r="AM183" s="9" t="str">
        <f t="shared" si="158"/>
        <v>Lower Break</v>
      </c>
      <c r="AN183" s="9" t="str">
        <f t="shared" si="159"/>
        <v>Bl. Val</v>
      </c>
      <c r="AO183" s="9" t="str">
        <f t="shared" si="160"/>
        <v>Gap Down - Follow Through</v>
      </c>
      <c r="AP183" s="9" t="str">
        <f t="shared" si="161"/>
        <v>Top-Weighted</v>
      </c>
      <c r="AQ183" s="9" t="str">
        <f t="shared" si="162"/>
        <v>Skewed Mid-High</v>
      </c>
      <c r="AR183" s="9" t="str">
        <f t="shared" si="163"/>
        <v>Same</v>
      </c>
      <c r="AS183" s="5">
        <f t="shared" si="164"/>
        <v>0</v>
      </c>
    </row>
    <row r="184" spans="1:45" ht="15.5" x14ac:dyDescent="0.35">
      <c r="A184" s="13">
        <v>45400</v>
      </c>
      <c r="B184" s="15">
        <v>1.2452799999999999</v>
      </c>
      <c r="C184" s="15">
        <v>1.24838</v>
      </c>
      <c r="D184" s="15">
        <v>1.2431300000000001</v>
      </c>
      <c r="E184" s="15">
        <v>1.2435</v>
      </c>
      <c r="F184" s="15">
        <v>1.2469000000000001</v>
      </c>
      <c r="G184" s="15">
        <v>1.2476</v>
      </c>
      <c r="H184" s="15">
        <v>1.2447000000000001</v>
      </c>
      <c r="I184" s="5">
        <v>0</v>
      </c>
      <c r="J184" s="5">
        <v>107</v>
      </c>
      <c r="K184" s="5">
        <v>322</v>
      </c>
      <c r="L184" s="5">
        <v>445</v>
      </c>
      <c r="M184" s="14">
        <v>9.1437499999998124</v>
      </c>
      <c r="N184" s="14">
        <v>52.499999999999773</v>
      </c>
      <c r="O184" s="5">
        <v>28.999999999999027</v>
      </c>
      <c r="P184" s="5">
        <v>51282</v>
      </c>
      <c r="Q184" s="14">
        <v>1068.375</v>
      </c>
      <c r="R184" s="14">
        <v>8.4761904761905136</v>
      </c>
      <c r="S184" s="5">
        <v>12</v>
      </c>
      <c r="T184" s="5" t="s">
        <v>28</v>
      </c>
      <c r="U184" s="14">
        <v>0.48759033908888472</v>
      </c>
      <c r="V184" s="5">
        <v>92</v>
      </c>
      <c r="W184" s="5">
        <v>154</v>
      </c>
      <c r="X184" s="5">
        <v>106</v>
      </c>
      <c r="Y184" s="5">
        <v>93</v>
      </c>
      <c r="Z184" s="5" t="s">
        <v>27</v>
      </c>
      <c r="AB184" s="6" cm="1">
        <f t="array" ref="AB184">SUM(IF(B184:I184&gt;B185:I185,1,-1))</f>
        <v>6</v>
      </c>
      <c r="AC184" s="6" cm="1">
        <f t="array" ref="AC184">SUM(IF(J184:S184&gt;J185:S185,1,-1))</f>
        <v>-4</v>
      </c>
      <c r="AD184" s="6">
        <f t="shared" si="168"/>
        <v>2</v>
      </c>
      <c r="AE184" s="6">
        <f t="shared" ref="AE184:AG184" si="219">SUM(AB184:AB186)</f>
        <v>4</v>
      </c>
      <c r="AF184" s="6">
        <f t="shared" si="219"/>
        <v>-6</v>
      </c>
      <c r="AG184" s="6">
        <f t="shared" si="219"/>
        <v>-2</v>
      </c>
      <c r="AI184" s="8" t="str">
        <f t="shared" si="154"/>
        <v>OL Higher</v>
      </c>
      <c r="AJ184" s="7" t="str">
        <f t="shared" si="155"/>
        <v>Up</v>
      </c>
      <c r="AK184" s="7" t="str">
        <f t="shared" si="156"/>
        <v>POC Up</v>
      </c>
      <c r="AL184" s="9" t="str">
        <f t="shared" si="157"/>
        <v>In. Val</v>
      </c>
      <c r="AM184" s="9" t="str">
        <f t="shared" si="158"/>
        <v>Upper Break</v>
      </c>
      <c r="AN184" s="9" t="str">
        <f t="shared" si="159"/>
        <v>Bl. Val</v>
      </c>
      <c r="AO184" s="9" t="str">
        <f t="shared" si="160"/>
        <v>No Gap</v>
      </c>
      <c r="AP184" s="9" t="str">
        <f t="shared" si="161"/>
        <v>Bottom-Weighted</v>
      </c>
      <c r="AQ184" s="9" t="str">
        <f t="shared" si="162"/>
        <v>Skewed Mid-High</v>
      </c>
      <c r="AR184" s="9" t="str">
        <f t="shared" si="163"/>
        <v>Closed Higher Quadrant</v>
      </c>
      <c r="AS184" s="5">
        <f t="shared" si="164"/>
        <v>2</v>
      </c>
    </row>
    <row r="185" spans="1:45" ht="15.5" x14ac:dyDescent="0.35">
      <c r="A185" s="13">
        <v>45399</v>
      </c>
      <c r="B185" s="15">
        <v>1.2430099999999999</v>
      </c>
      <c r="C185" s="15">
        <v>1.24814</v>
      </c>
      <c r="D185" s="15">
        <v>1.2416499999999999</v>
      </c>
      <c r="E185" s="15">
        <v>1.2452399999999999</v>
      </c>
      <c r="F185" s="15">
        <v>1.2454000000000001</v>
      </c>
      <c r="G185" s="15">
        <v>1.2474000000000001</v>
      </c>
      <c r="H185" s="15">
        <v>1.2438</v>
      </c>
      <c r="I185" s="5">
        <v>-2</v>
      </c>
      <c r="J185" s="5">
        <v>217</v>
      </c>
      <c r="K185" s="5">
        <v>280</v>
      </c>
      <c r="L185" s="5">
        <v>519</v>
      </c>
      <c r="M185" s="14">
        <v>10.685416666666541</v>
      </c>
      <c r="N185" s="14">
        <v>64.900000000001071</v>
      </c>
      <c r="O185" s="5">
        <v>36.000000000000476</v>
      </c>
      <c r="P185" s="5">
        <v>60782</v>
      </c>
      <c r="Q185" s="14">
        <v>1266.2916666666667</v>
      </c>
      <c r="R185" s="14">
        <v>7.9969183359012543</v>
      </c>
      <c r="S185" s="5">
        <v>8</v>
      </c>
      <c r="T185" s="5" t="s">
        <v>26</v>
      </c>
      <c r="U185" s="14">
        <v>0.65825196040089207</v>
      </c>
      <c r="V185" s="5">
        <v>66</v>
      </c>
      <c r="W185" s="5">
        <v>237</v>
      </c>
      <c r="X185" s="5">
        <v>110</v>
      </c>
      <c r="Y185" s="5">
        <v>97</v>
      </c>
      <c r="Z185" s="5" t="s">
        <v>32</v>
      </c>
      <c r="AB185" s="6" cm="1">
        <f t="array" ref="AB185">SUM(IF(B185:I185&gt;B186:I186,1,-1))</f>
        <v>4</v>
      </c>
      <c r="AC185" s="6" cm="1">
        <f t="array" ref="AC185">SUM(IF(J185:S185&gt;J186:S186,1,-1))</f>
        <v>-6</v>
      </c>
      <c r="AD185" s="6">
        <f t="shared" si="168"/>
        <v>-2</v>
      </c>
      <c r="AE185" s="6">
        <f t="shared" ref="AE185:AG185" si="220">SUM(AB185:AB187)</f>
        <v>-2</v>
      </c>
      <c r="AF185" s="6">
        <f t="shared" si="220"/>
        <v>-4</v>
      </c>
      <c r="AG185" s="6">
        <f t="shared" si="220"/>
        <v>-6</v>
      </c>
      <c r="AI185" s="8" t="str">
        <f t="shared" si="154"/>
        <v>OL Higher</v>
      </c>
      <c r="AJ185" s="7" t="str">
        <f t="shared" si="155"/>
        <v>Up</v>
      </c>
      <c r="AK185" s="7" t="str">
        <f t="shared" si="156"/>
        <v>POC Up</v>
      </c>
      <c r="AL185" s="9" t="str">
        <f t="shared" si="157"/>
        <v>Ab. Val</v>
      </c>
      <c r="AM185" s="9" t="str">
        <f t="shared" si="158"/>
        <v>Upper Break</v>
      </c>
      <c r="AN185" s="9" t="str">
        <f t="shared" si="159"/>
        <v>In Val</v>
      </c>
      <c r="AO185" s="9" t="str">
        <f t="shared" si="160"/>
        <v>No Gap</v>
      </c>
      <c r="AP185" s="9" t="str">
        <f t="shared" si="161"/>
        <v>Bottom-Weighted</v>
      </c>
      <c r="AQ185" s="9" t="str">
        <f t="shared" si="162"/>
        <v>Skewed Mid-High</v>
      </c>
      <c r="AR185" s="9" t="str">
        <f t="shared" si="163"/>
        <v>Closed Lower Quadrant</v>
      </c>
      <c r="AS185" s="5">
        <f t="shared" si="164"/>
        <v>-1</v>
      </c>
    </row>
    <row r="186" spans="1:45" ht="15.5" x14ac:dyDescent="0.35">
      <c r="A186" s="13">
        <v>45398</v>
      </c>
      <c r="B186" s="15">
        <v>1.2445999999999999</v>
      </c>
      <c r="C186" s="15">
        <v>1.2471300000000001</v>
      </c>
      <c r="D186" s="15">
        <v>1.24051</v>
      </c>
      <c r="E186" s="15">
        <v>1.2429300000000001</v>
      </c>
      <c r="F186" s="15">
        <v>1.2429000000000001</v>
      </c>
      <c r="G186" s="15">
        <v>1.2449000000000001</v>
      </c>
      <c r="H186" s="15">
        <v>1.2424000000000002</v>
      </c>
      <c r="I186" s="5">
        <v>2</v>
      </c>
      <c r="J186" s="5">
        <v>386</v>
      </c>
      <c r="K186" s="5">
        <v>137</v>
      </c>
      <c r="L186" s="5">
        <v>543</v>
      </c>
      <c r="M186" s="14">
        <v>11.339583333333143</v>
      </c>
      <c r="N186" s="14">
        <v>66.200000000000699</v>
      </c>
      <c r="O186" s="5">
        <v>24.999999999999467</v>
      </c>
      <c r="P186" s="5">
        <v>66350</v>
      </c>
      <c r="Q186" s="14">
        <v>1382.2916666666667</v>
      </c>
      <c r="R186" s="14">
        <v>8.2024169184289164</v>
      </c>
      <c r="S186" s="5">
        <v>11</v>
      </c>
      <c r="T186" s="5" t="s">
        <v>28</v>
      </c>
      <c r="U186" s="14">
        <v>0.48784267465582704</v>
      </c>
      <c r="V186" s="5">
        <v>55</v>
      </c>
      <c r="W186" s="5">
        <v>183</v>
      </c>
      <c r="X186" s="5">
        <v>249</v>
      </c>
      <c r="Y186" s="5">
        <v>34</v>
      </c>
      <c r="Z186" s="5" t="s">
        <v>29</v>
      </c>
      <c r="AB186" s="6" cm="1">
        <f t="array" ref="AB186">SUM(IF(B186:I186&gt;B187:I187,1,-1))</f>
        <v>-6</v>
      </c>
      <c r="AC186" s="6" cm="1">
        <f t="array" ref="AC186">SUM(IF(J186:S186&gt;J187:S187,1,-1))</f>
        <v>4</v>
      </c>
      <c r="AD186" s="6">
        <f t="shared" si="168"/>
        <v>-2</v>
      </c>
      <c r="AE186" s="6">
        <f t="shared" ref="AE186:AG186" si="221">SUM(AB186:AB188)</f>
        <v>-12</v>
      </c>
      <c r="AF186" s="6">
        <f t="shared" si="221"/>
        <v>8</v>
      </c>
      <c r="AG186" s="6">
        <f t="shared" si="221"/>
        <v>-4</v>
      </c>
      <c r="AI186" s="8" t="str">
        <f t="shared" si="154"/>
        <v>OL Lower</v>
      </c>
      <c r="AJ186" s="7" t="str">
        <f t="shared" si="155"/>
        <v>Down</v>
      </c>
      <c r="AK186" s="7" t="str">
        <f t="shared" si="156"/>
        <v>POC Down</v>
      </c>
      <c r="AL186" s="9" t="str">
        <f t="shared" si="157"/>
        <v>Bel. Val</v>
      </c>
      <c r="AM186" s="9" t="str">
        <f t="shared" si="158"/>
        <v>Lower Break</v>
      </c>
      <c r="AN186" s="9" t="str">
        <f t="shared" si="159"/>
        <v>In Val</v>
      </c>
      <c r="AO186" s="9" t="str">
        <f t="shared" si="160"/>
        <v>No Gap</v>
      </c>
      <c r="AP186" s="9" t="str">
        <f t="shared" si="161"/>
        <v>Top-Weighted</v>
      </c>
      <c r="AQ186" s="9" t="str">
        <f t="shared" si="162"/>
        <v>Skewed Mid-Low</v>
      </c>
      <c r="AR186" s="9" t="str">
        <f t="shared" si="163"/>
        <v>Closed Lower Quadrant</v>
      </c>
      <c r="AS186" s="5">
        <f t="shared" si="164"/>
        <v>-1</v>
      </c>
    </row>
    <row r="187" spans="1:45" ht="15.5" x14ac:dyDescent="0.35">
      <c r="A187" s="13">
        <v>45397</v>
      </c>
      <c r="B187" s="15">
        <v>1.2458899999999999</v>
      </c>
      <c r="C187" s="15">
        <v>1.2498</v>
      </c>
      <c r="D187" s="15">
        <v>1.24352</v>
      </c>
      <c r="E187" s="15">
        <v>1.24457</v>
      </c>
      <c r="F187" s="15">
        <v>1.2457</v>
      </c>
      <c r="G187" s="15">
        <v>1.2475000000000001</v>
      </c>
      <c r="H187" s="15">
        <v>1.2441</v>
      </c>
      <c r="I187" s="5">
        <v>-4</v>
      </c>
      <c r="J187" s="5">
        <v>294</v>
      </c>
      <c r="K187" s="5">
        <v>159</v>
      </c>
      <c r="L187" s="5">
        <v>469</v>
      </c>
      <c r="M187" s="14">
        <v>9.7020833333333805</v>
      </c>
      <c r="N187" s="14">
        <v>62.800000000000637</v>
      </c>
      <c r="O187" s="5">
        <v>34.000000000000696</v>
      </c>
      <c r="P187" s="5">
        <v>59144</v>
      </c>
      <c r="Q187" s="14">
        <v>1232.1666666666667</v>
      </c>
      <c r="R187" s="14">
        <v>7.4681528662419625</v>
      </c>
      <c r="S187" s="5">
        <v>12</v>
      </c>
      <c r="T187" s="5" t="s">
        <v>26</v>
      </c>
      <c r="U187" s="14">
        <v>0.60224342559510979</v>
      </c>
      <c r="V187" s="5">
        <v>72</v>
      </c>
      <c r="W187" s="5">
        <v>110</v>
      </c>
      <c r="X187" s="5">
        <v>188</v>
      </c>
      <c r="Y187" s="5">
        <v>99</v>
      </c>
      <c r="Z187" s="5" t="s">
        <v>27</v>
      </c>
      <c r="AB187" s="6" cm="1">
        <f t="array" ref="AB187">SUM(IF(B187:I187&gt;B188:I188,1,-1))</f>
        <v>0</v>
      </c>
      <c r="AC187" s="6" cm="1">
        <f t="array" ref="AC187">SUM(IF(J187:S187&gt;J188:S188,1,-1))</f>
        <v>-2</v>
      </c>
      <c r="AD187" s="6">
        <f t="shared" si="168"/>
        <v>-2</v>
      </c>
      <c r="AE187" s="6">
        <f t="shared" ref="AE187:AG187" si="222">SUM(AB187:AB189)</f>
        <v>-8</v>
      </c>
      <c r="AF187" s="6">
        <f t="shared" si="222"/>
        <v>-2</v>
      </c>
      <c r="AG187" s="6">
        <f t="shared" si="222"/>
        <v>-10</v>
      </c>
      <c r="AI187" s="8" t="str">
        <f t="shared" si="154"/>
        <v>Inside</v>
      </c>
      <c r="AJ187" s="7" t="str">
        <f t="shared" si="155"/>
        <v>Neutral</v>
      </c>
      <c r="AK187" s="7" t="str">
        <f t="shared" si="156"/>
        <v>POC Up</v>
      </c>
      <c r="AL187" s="9" t="str">
        <f t="shared" si="157"/>
        <v>In. Val</v>
      </c>
      <c r="AM187" s="9" t="str">
        <f t="shared" si="158"/>
        <v>Inside Day</v>
      </c>
      <c r="AN187" s="9" t="str">
        <f t="shared" si="159"/>
        <v>In Val</v>
      </c>
      <c r="AO187" s="9" t="str">
        <f t="shared" si="160"/>
        <v>No Gap</v>
      </c>
      <c r="AP187" s="9" t="str">
        <f t="shared" si="161"/>
        <v>Top-Weighted</v>
      </c>
      <c r="AQ187" s="9" t="str">
        <f t="shared" si="162"/>
        <v>Skewed Mid-Low</v>
      </c>
      <c r="AR187" s="9" t="str">
        <f t="shared" si="163"/>
        <v>Closed Higher Quadrant</v>
      </c>
      <c r="AS187" s="5">
        <f t="shared" si="164"/>
        <v>1</v>
      </c>
    </row>
    <row r="188" spans="1:45" ht="15.5" x14ac:dyDescent="0.35">
      <c r="A188" s="13">
        <v>45394</v>
      </c>
      <c r="B188" s="15">
        <v>1.25543</v>
      </c>
      <c r="C188" s="15">
        <v>1.2558499999999999</v>
      </c>
      <c r="D188" s="15">
        <v>1.2415499999999999</v>
      </c>
      <c r="E188" s="15">
        <v>1.246</v>
      </c>
      <c r="F188" s="15">
        <v>1.2448000000000001</v>
      </c>
      <c r="G188" s="15">
        <v>1.2506000000000002</v>
      </c>
      <c r="H188" s="15">
        <v>1.2426000000000001</v>
      </c>
      <c r="I188" s="5">
        <v>-8</v>
      </c>
      <c r="J188" s="5">
        <v>394</v>
      </c>
      <c r="K188" s="5">
        <v>108</v>
      </c>
      <c r="L188" s="5">
        <v>516</v>
      </c>
      <c r="M188" s="14">
        <v>10.693750000000019</v>
      </c>
      <c r="N188" s="14">
        <v>142.9999999999998</v>
      </c>
      <c r="O188" s="5">
        <v>80.000000000000071</v>
      </c>
      <c r="P188" s="5">
        <v>57926</v>
      </c>
      <c r="Q188" s="14">
        <v>1206.7916666666667</v>
      </c>
      <c r="R188" s="14">
        <v>3.6083916083916132</v>
      </c>
      <c r="S188" s="5">
        <v>18</v>
      </c>
      <c r="T188" s="5" t="s">
        <v>28</v>
      </c>
      <c r="U188" s="14">
        <v>0.43092179008259746</v>
      </c>
      <c r="V188" s="5">
        <v>84</v>
      </c>
      <c r="W188" s="5">
        <v>102</v>
      </c>
      <c r="X188" s="5">
        <v>172</v>
      </c>
      <c r="Y188" s="5">
        <v>158</v>
      </c>
      <c r="Z188" s="5" t="s">
        <v>29</v>
      </c>
      <c r="AB188" s="6" cm="1">
        <f t="array" ref="AB188">SUM(IF(B188:I188&gt;B189:I189,1,-1))</f>
        <v>-6</v>
      </c>
      <c r="AC188" s="6" cm="1">
        <f t="array" ref="AC188">SUM(IF(J188:S188&gt;J189:S189,1,-1))</f>
        <v>6</v>
      </c>
      <c r="AD188" s="6">
        <f t="shared" si="168"/>
        <v>0</v>
      </c>
      <c r="AE188" s="6">
        <f t="shared" ref="AE188:AG188" si="223">SUM(AB188:AB190)</f>
        <v>-14</v>
      </c>
      <c r="AF188" s="6">
        <f t="shared" si="223"/>
        <v>8</v>
      </c>
      <c r="AG188" s="6">
        <f t="shared" si="223"/>
        <v>-6</v>
      </c>
      <c r="AI188" s="8" t="str">
        <f t="shared" si="154"/>
        <v>Lower</v>
      </c>
      <c r="AJ188" s="7" t="str">
        <f t="shared" si="155"/>
        <v>Down</v>
      </c>
      <c r="AK188" s="7" t="str">
        <f t="shared" si="156"/>
        <v>POC Down</v>
      </c>
      <c r="AL188" s="9" t="str">
        <f t="shared" si="157"/>
        <v>Bel. Val</v>
      </c>
      <c r="AM188" s="9" t="str">
        <f t="shared" si="158"/>
        <v>Lower Break</v>
      </c>
      <c r="AN188" s="9" t="str">
        <f t="shared" si="159"/>
        <v>In Val</v>
      </c>
      <c r="AO188" s="9" t="str">
        <f t="shared" si="160"/>
        <v>No Gap</v>
      </c>
      <c r="AP188" s="9" t="str">
        <f t="shared" si="161"/>
        <v>Top-Weighted</v>
      </c>
      <c r="AQ188" s="9" t="str">
        <f t="shared" si="162"/>
        <v>Skewed Mid-Low</v>
      </c>
      <c r="AR188" s="9" t="str">
        <f t="shared" si="163"/>
        <v>Closed Higher Quadrant</v>
      </c>
      <c r="AS188" s="5">
        <f t="shared" si="164"/>
        <v>1</v>
      </c>
    </row>
    <row r="189" spans="1:45" ht="15.5" x14ac:dyDescent="0.35">
      <c r="A189" s="13">
        <v>45393</v>
      </c>
      <c r="B189" s="15">
        <v>1.25362</v>
      </c>
      <c r="C189" s="15">
        <v>1.2577799999999999</v>
      </c>
      <c r="D189" s="15">
        <v>1.25101</v>
      </c>
      <c r="E189" s="15">
        <v>1.2554000000000001</v>
      </c>
      <c r="F189" s="15">
        <v>1.2536</v>
      </c>
      <c r="G189" s="15">
        <v>1.2559</v>
      </c>
      <c r="H189" s="15">
        <v>1.2533000000000001</v>
      </c>
      <c r="I189" s="5">
        <v>4</v>
      </c>
      <c r="J189" s="5">
        <v>372</v>
      </c>
      <c r="K189" s="5">
        <v>112</v>
      </c>
      <c r="L189" s="5">
        <v>501</v>
      </c>
      <c r="M189" s="14">
        <v>10.372916666666713</v>
      </c>
      <c r="N189" s="14">
        <v>67.69999999999942</v>
      </c>
      <c r="O189" s="5">
        <v>25.999999999999357</v>
      </c>
      <c r="P189" s="5">
        <v>56322</v>
      </c>
      <c r="Q189" s="14">
        <v>1173.375</v>
      </c>
      <c r="R189" s="14">
        <v>7.4002954209749525</v>
      </c>
      <c r="S189" s="5">
        <v>14</v>
      </c>
      <c r="T189" s="5" t="s">
        <v>28</v>
      </c>
      <c r="U189" s="14">
        <v>0.44941326429166378</v>
      </c>
      <c r="V189" s="5">
        <v>66</v>
      </c>
      <c r="W189" s="5">
        <v>204</v>
      </c>
      <c r="X189" s="5">
        <v>173</v>
      </c>
      <c r="Y189" s="5">
        <v>46</v>
      </c>
      <c r="Z189" s="5" t="s">
        <v>32</v>
      </c>
      <c r="AB189" s="6" cm="1">
        <f t="array" ref="AB189">SUM(IF(B189:I189&gt;B190:I190,1,-1))</f>
        <v>-2</v>
      </c>
      <c r="AC189" s="6" cm="1">
        <f t="array" ref="AC189">SUM(IF(J189:S189&gt;J190:S190,1,-1))</f>
        <v>-6</v>
      </c>
      <c r="AD189" s="6">
        <f t="shared" si="168"/>
        <v>-8</v>
      </c>
      <c r="AE189" s="6">
        <f t="shared" ref="AE189:AG189" si="224">SUM(AB189:AB191)</f>
        <v>0</v>
      </c>
      <c r="AF189" s="6">
        <f t="shared" si="224"/>
        <v>2</v>
      </c>
      <c r="AG189" s="6">
        <f t="shared" si="224"/>
        <v>2</v>
      </c>
      <c r="AI189" s="8" t="str">
        <f t="shared" si="154"/>
        <v>Inside</v>
      </c>
      <c r="AJ189" s="7" t="str">
        <f t="shared" si="155"/>
        <v>Neutral</v>
      </c>
      <c r="AK189" s="7" t="str">
        <f t="shared" si="156"/>
        <v>POC Down</v>
      </c>
      <c r="AL189" s="9" t="str">
        <f t="shared" si="157"/>
        <v>In. Val</v>
      </c>
      <c r="AM189" s="9" t="str">
        <f t="shared" si="158"/>
        <v>Lower Break</v>
      </c>
      <c r="AN189" s="9" t="str">
        <f t="shared" si="159"/>
        <v>In Val</v>
      </c>
      <c r="AO189" s="9" t="str">
        <f t="shared" si="160"/>
        <v>No Gap</v>
      </c>
      <c r="AP189" s="9" t="str">
        <f t="shared" si="161"/>
        <v>Top-Weighted</v>
      </c>
      <c r="AQ189" s="9" t="str">
        <f t="shared" si="162"/>
        <v>Skewed Mid-High</v>
      </c>
      <c r="AR189" s="9" t="str">
        <f t="shared" si="163"/>
        <v>Closed Lower Quadrant</v>
      </c>
      <c r="AS189" s="5">
        <f t="shared" si="164"/>
        <v>-2</v>
      </c>
    </row>
    <row r="190" spans="1:45" ht="15.5" x14ac:dyDescent="0.35">
      <c r="A190" s="13">
        <v>45392</v>
      </c>
      <c r="B190" s="15">
        <v>1.26766</v>
      </c>
      <c r="C190" s="15">
        <v>1.27068</v>
      </c>
      <c r="D190" s="15">
        <v>1.25197</v>
      </c>
      <c r="E190" s="15">
        <v>1.2536</v>
      </c>
      <c r="F190" s="15">
        <v>1.2538</v>
      </c>
      <c r="G190" s="15">
        <v>1.2674000000000001</v>
      </c>
      <c r="H190" s="15">
        <v>1.2522</v>
      </c>
      <c r="I190" s="5">
        <v>-2</v>
      </c>
      <c r="J190" s="5">
        <v>486</v>
      </c>
      <c r="K190" s="5">
        <v>110</v>
      </c>
      <c r="L190" s="5">
        <v>611</v>
      </c>
      <c r="M190" s="14">
        <v>12.608333333333638</v>
      </c>
      <c r="N190" s="14">
        <v>187.10000000000005</v>
      </c>
      <c r="O190" s="5">
        <v>152.00000000000102</v>
      </c>
      <c r="P190" s="5">
        <v>62168</v>
      </c>
      <c r="Q190" s="14">
        <v>1295.1666666666667</v>
      </c>
      <c r="R190" s="14">
        <v>3.2656333511491171</v>
      </c>
      <c r="S190" s="5">
        <v>23</v>
      </c>
      <c r="T190" s="5" t="s">
        <v>28</v>
      </c>
      <c r="U190" s="14">
        <v>0.39041665764650657</v>
      </c>
      <c r="V190" s="5">
        <v>211</v>
      </c>
      <c r="W190" s="5">
        <v>47</v>
      </c>
      <c r="X190" s="5">
        <v>105</v>
      </c>
      <c r="Y190" s="5">
        <v>245</v>
      </c>
      <c r="Z190" s="5" t="s">
        <v>27</v>
      </c>
      <c r="AB190" s="6" cm="1">
        <f t="array" ref="AB190">SUM(IF(B190:I190&gt;B191:I191,1,-1))</f>
        <v>-6</v>
      </c>
      <c r="AC190" s="6" cm="1">
        <f t="array" ref="AC190">SUM(IF(J190:S190&gt;J191:S191,1,-1))</f>
        <v>8</v>
      </c>
      <c r="AD190" s="6">
        <f t="shared" si="168"/>
        <v>2</v>
      </c>
      <c r="AE190" s="6">
        <f t="shared" ref="AE190:AG190" si="225">SUM(AB190:AB192)</f>
        <v>2</v>
      </c>
      <c r="AF190" s="6">
        <f t="shared" si="225"/>
        <v>6</v>
      </c>
      <c r="AG190" s="6">
        <f t="shared" si="225"/>
        <v>8</v>
      </c>
      <c r="AI190" s="8" t="str">
        <f t="shared" si="154"/>
        <v>OL Lower</v>
      </c>
      <c r="AJ190" s="7" t="str">
        <f t="shared" si="155"/>
        <v>Down</v>
      </c>
      <c r="AK190" s="7" t="str">
        <f t="shared" si="156"/>
        <v>POC Down</v>
      </c>
      <c r="AL190" s="9" t="str">
        <f t="shared" si="157"/>
        <v>Bel. Val</v>
      </c>
      <c r="AM190" s="9" t="str">
        <f t="shared" si="158"/>
        <v>Lower Break</v>
      </c>
      <c r="AN190" s="9" t="str">
        <f t="shared" si="159"/>
        <v>In Val</v>
      </c>
      <c r="AO190" s="9" t="str">
        <f t="shared" si="160"/>
        <v>No Gap</v>
      </c>
      <c r="AP190" s="9" t="str">
        <f t="shared" si="161"/>
        <v>Top-Weighted</v>
      </c>
      <c r="AQ190" s="9" t="str">
        <f t="shared" si="162"/>
        <v>Skewed Low</v>
      </c>
      <c r="AR190" s="9" t="str">
        <f t="shared" si="163"/>
        <v>Closed Higher Quadrant</v>
      </c>
      <c r="AS190" s="5">
        <f t="shared" si="164"/>
        <v>1</v>
      </c>
    </row>
    <row r="191" spans="1:45" ht="15.5" x14ac:dyDescent="0.35">
      <c r="A191" s="13">
        <v>45391</v>
      </c>
      <c r="B191" s="15">
        <v>1.2656799999999999</v>
      </c>
      <c r="C191" s="15">
        <v>1.2708999999999999</v>
      </c>
      <c r="D191" s="15">
        <v>1.26481</v>
      </c>
      <c r="E191" s="15">
        <v>1.26763</v>
      </c>
      <c r="F191" s="15">
        <v>1.2655000000000001</v>
      </c>
      <c r="G191" s="15">
        <v>1.2681000000000002</v>
      </c>
      <c r="H191" s="15">
        <v>1.2650000000000001</v>
      </c>
      <c r="I191" s="5">
        <v>7</v>
      </c>
      <c r="J191" s="5">
        <v>294</v>
      </c>
      <c r="K191" s="5">
        <v>39</v>
      </c>
      <c r="L191" s="5">
        <v>349</v>
      </c>
      <c r="M191" s="14">
        <v>7.2541666666666362</v>
      </c>
      <c r="N191" s="14">
        <v>60.899999999999288</v>
      </c>
      <c r="O191" s="5">
        <v>31.000000000001027</v>
      </c>
      <c r="P191" s="5">
        <v>40816</v>
      </c>
      <c r="Q191" s="14">
        <v>850.33333333333337</v>
      </c>
      <c r="R191" s="14">
        <v>5.7307060755337291</v>
      </c>
      <c r="S191" s="5">
        <v>11</v>
      </c>
      <c r="T191" s="5" t="s">
        <v>28</v>
      </c>
      <c r="U191" s="14">
        <v>0.35590490115857704</v>
      </c>
      <c r="V191" s="5">
        <v>46</v>
      </c>
      <c r="W191" s="5">
        <v>71</v>
      </c>
      <c r="X191" s="5">
        <v>120</v>
      </c>
      <c r="Y191" s="5">
        <v>109</v>
      </c>
      <c r="Z191" s="5" t="s">
        <v>29</v>
      </c>
      <c r="AB191" s="6" cm="1">
        <f t="array" ref="AB191">SUM(IF(B191:I191&gt;B192:I192,1,-1))</f>
        <v>8</v>
      </c>
      <c r="AC191" s="6" cm="1">
        <f t="array" ref="AC191">SUM(IF(J191:S191&gt;J192:S192,1,-1))</f>
        <v>0</v>
      </c>
      <c r="AD191" s="6">
        <f t="shared" si="168"/>
        <v>8</v>
      </c>
      <c r="AE191" s="6">
        <f t="shared" ref="AE191:AG191" si="226">SUM(AB191:AB193)</f>
        <v>2</v>
      </c>
      <c r="AF191" s="6">
        <f t="shared" si="226"/>
        <v>2</v>
      </c>
      <c r="AG191" s="6">
        <f t="shared" si="226"/>
        <v>4</v>
      </c>
      <c r="AI191" s="8" t="str">
        <f t="shared" si="154"/>
        <v>Higher</v>
      </c>
      <c r="AJ191" s="7" t="str">
        <f t="shared" si="155"/>
        <v>Neutral</v>
      </c>
      <c r="AK191" s="7" t="str">
        <f t="shared" si="156"/>
        <v>POC Up</v>
      </c>
      <c r="AL191" s="9" t="str">
        <f t="shared" si="157"/>
        <v>Ab. Val</v>
      </c>
      <c r="AM191" s="9" t="str">
        <f t="shared" si="158"/>
        <v>Upper Break</v>
      </c>
      <c r="AN191" s="9" t="str">
        <f t="shared" si="159"/>
        <v>In Val</v>
      </c>
      <c r="AO191" s="9" t="str">
        <f t="shared" si="160"/>
        <v>Gap Up - Follow Through</v>
      </c>
      <c r="AP191" s="9" t="str">
        <f t="shared" si="161"/>
        <v>Top-Weighted</v>
      </c>
      <c r="AQ191" s="9" t="str">
        <f t="shared" si="162"/>
        <v>Skewed Mid-Low</v>
      </c>
      <c r="AR191" s="9" t="str">
        <f t="shared" si="163"/>
        <v>Closed Higher Quadrant</v>
      </c>
      <c r="AS191" s="5">
        <f t="shared" si="164"/>
        <v>2</v>
      </c>
    </row>
    <row r="192" spans="1:45" ht="15.5" x14ac:dyDescent="0.35">
      <c r="A192" s="13">
        <v>45390</v>
      </c>
      <c r="B192" s="15">
        <v>1.2623599999999999</v>
      </c>
      <c r="C192" s="15">
        <v>1.2663500000000001</v>
      </c>
      <c r="D192" s="15">
        <v>1.2612699999999999</v>
      </c>
      <c r="E192" s="15">
        <v>1.26566</v>
      </c>
      <c r="F192" s="15">
        <v>1.2630000000000001</v>
      </c>
      <c r="G192" s="15">
        <v>1.2645000000000002</v>
      </c>
      <c r="H192" s="15">
        <v>1.2615000000000001</v>
      </c>
      <c r="I192" s="5">
        <v>6</v>
      </c>
      <c r="J192" s="5">
        <v>193</v>
      </c>
      <c r="K192" s="5">
        <v>147</v>
      </c>
      <c r="L192" s="5">
        <v>356</v>
      </c>
      <c r="M192" s="14">
        <v>7.218750000000246</v>
      </c>
      <c r="N192" s="14">
        <v>50.800000000001958</v>
      </c>
      <c r="O192" s="5">
        <v>30.000000000001137</v>
      </c>
      <c r="P192" s="5">
        <v>45355</v>
      </c>
      <c r="Q192" s="14">
        <v>944.89583333333337</v>
      </c>
      <c r="R192" s="14">
        <v>7.0078740157477615</v>
      </c>
      <c r="S192" s="5">
        <v>10</v>
      </c>
      <c r="T192" s="5" t="s">
        <v>26</v>
      </c>
      <c r="U192" s="14">
        <v>0.64175542415326392</v>
      </c>
      <c r="V192" s="5">
        <v>69</v>
      </c>
      <c r="W192" s="5">
        <v>61</v>
      </c>
      <c r="X192" s="5">
        <v>135</v>
      </c>
      <c r="Y192" s="5">
        <v>91</v>
      </c>
      <c r="Z192" s="5" t="s">
        <v>31</v>
      </c>
      <c r="AB192" s="6" cm="1">
        <f t="array" ref="AB192">SUM(IF(B192:I192&gt;B193:I193,1,-1))</f>
        <v>0</v>
      </c>
      <c r="AC192" s="6" cm="1">
        <f t="array" ref="AC192">SUM(IF(J192:S192&gt;J193:S193,1,-1))</f>
        <v>-2</v>
      </c>
      <c r="AD192" s="6">
        <f t="shared" si="168"/>
        <v>-2</v>
      </c>
      <c r="AE192" s="6">
        <f t="shared" ref="AE192:AG192" si="227">SUM(AB192:AB194)</f>
        <v>-2</v>
      </c>
      <c r="AF192" s="6">
        <f t="shared" si="227"/>
        <v>-6</v>
      </c>
      <c r="AG192" s="6">
        <f t="shared" si="227"/>
        <v>-8</v>
      </c>
      <c r="AI192" s="8" t="str">
        <f t="shared" si="154"/>
        <v>Outside</v>
      </c>
      <c r="AJ192" s="7" t="str">
        <f t="shared" si="155"/>
        <v>Up</v>
      </c>
      <c r="AK192" s="7" t="str">
        <f t="shared" si="156"/>
        <v>POC Down</v>
      </c>
      <c r="AL192" s="9" t="str">
        <f t="shared" si="157"/>
        <v>In. Val</v>
      </c>
      <c r="AM192" s="9" t="str">
        <f t="shared" si="158"/>
        <v>Upper Break</v>
      </c>
      <c r="AN192" s="9" t="str">
        <f t="shared" si="159"/>
        <v>Ab. Val</v>
      </c>
      <c r="AO192" s="9" t="str">
        <f t="shared" si="160"/>
        <v>No Gap</v>
      </c>
      <c r="AP192" s="9" t="str">
        <f t="shared" si="161"/>
        <v>Top-Weighted</v>
      </c>
      <c r="AQ192" s="9" t="str">
        <f t="shared" si="162"/>
        <v>Skewed Mid-Low</v>
      </c>
      <c r="AR192" s="9" t="str">
        <f t="shared" si="163"/>
        <v>Closed Lower Quadrant</v>
      </c>
      <c r="AS192" s="5">
        <f t="shared" si="164"/>
        <v>-1</v>
      </c>
    </row>
    <row r="193" spans="1:45" ht="15.5" x14ac:dyDescent="0.35">
      <c r="A193" s="13">
        <v>45387</v>
      </c>
      <c r="B193" s="15">
        <v>1.26387</v>
      </c>
      <c r="C193" s="15">
        <v>1.2647999999999999</v>
      </c>
      <c r="D193" s="15">
        <v>1.2573799999999999</v>
      </c>
      <c r="E193" s="15">
        <v>1.26234</v>
      </c>
      <c r="F193" s="15">
        <v>1.2633000000000001</v>
      </c>
      <c r="G193" s="15">
        <v>1.2641</v>
      </c>
      <c r="H193" s="15">
        <v>1.2616000000000001</v>
      </c>
      <c r="I193" s="5">
        <v>16</v>
      </c>
      <c r="J193" s="5">
        <v>122</v>
      </c>
      <c r="K193" s="5">
        <v>341</v>
      </c>
      <c r="L193" s="5">
        <v>484</v>
      </c>
      <c r="M193" s="14">
        <v>9.9854166666669499</v>
      </c>
      <c r="N193" s="14">
        <v>74.199999999999818</v>
      </c>
      <c r="O193" s="5">
        <v>24.999999999999467</v>
      </c>
      <c r="P193" s="5">
        <v>48891</v>
      </c>
      <c r="Q193" s="14">
        <v>1018.5625</v>
      </c>
      <c r="R193" s="14">
        <v>6.5229110512129536</v>
      </c>
      <c r="S193" s="5">
        <v>8</v>
      </c>
      <c r="T193" s="5" t="s">
        <v>28</v>
      </c>
      <c r="U193" s="14">
        <v>0.37729148700528908</v>
      </c>
      <c r="V193" s="5">
        <v>183</v>
      </c>
      <c r="W193" s="5">
        <v>201</v>
      </c>
      <c r="X193" s="5">
        <v>53</v>
      </c>
      <c r="Y193" s="5">
        <v>47</v>
      </c>
      <c r="Z193" s="5" t="s">
        <v>32</v>
      </c>
      <c r="AB193" s="6" cm="1">
        <f t="array" ref="AB193">SUM(IF(B193:I193&gt;B194:I194,1,-1))</f>
        <v>-6</v>
      </c>
      <c r="AC193" s="6" cm="1">
        <f t="array" ref="AC193">SUM(IF(J193:S193&gt;J194:S194,1,-1))</f>
        <v>4</v>
      </c>
      <c r="AD193" s="6">
        <f t="shared" si="168"/>
        <v>-2</v>
      </c>
      <c r="AE193" s="6">
        <f t="shared" ref="AE193:AG193" si="228">SUM(AB193:AB195)</f>
        <v>4</v>
      </c>
      <c r="AF193" s="6">
        <f t="shared" si="228"/>
        <v>2</v>
      </c>
      <c r="AG193" s="6">
        <f t="shared" si="228"/>
        <v>6</v>
      </c>
      <c r="AI193" s="8" t="str">
        <f t="shared" si="154"/>
        <v>Lower</v>
      </c>
      <c r="AJ193" s="7" t="str">
        <f t="shared" si="155"/>
        <v>Neutral</v>
      </c>
      <c r="AK193" s="7" t="str">
        <f t="shared" si="156"/>
        <v>POC Down</v>
      </c>
      <c r="AL193" s="9" t="str">
        <f t="shared" si="157"/>
        <v>Bel. Val</v>
      </c>
      <c r="AM193" s="9" t="str">
        <f t="shared" si="158"/>
        <v>Lower Break</v>
      </c>
      <c r="AN193" s="9" t="str">
        <f t="shared" si="159"/>
        <v>In Val</v>
      </c>
      <c r="AO193" s="9" t="str">
        <f t="shared" si="160"/>
        <v>Gap Down - Follow Through</v>
      </c>
      <c r="AP193" s="9" t="str">
        <f t="shared" si="161"/>
        <v>Bottom-Weighted</v>
      </c>
      <c r="AQ193" s="9" t="str">
        <f t="shared" si="162"/>
        <v>Skewed Mid-High</v>
      </c>
      <c r="AR193" s="9" t="str">
        <f t="shared" si="163"/>
        <v>Closed Lower Quadrant</v>
      </c>
      <c r="AS193" s="5">
        <f t="shared" si="164"/>
        <v>-2</v>
      </c>
    </row>
    <row r="194" spans="1:45" ht="15.5" x14ac:dyDescent="0.35">
      <c r="A194" s="13">
        <v>45386</v>
      </c>
      <c r="B194" s="15">
        <v>1.2650600000000001</v>
      </c>
      <c r="C194" s="15">
        <v>1.26831</v>
      </c>
      <c r="D194" s="15">
        <v>1.2634700000000001</v>
      </c>
      <c r="E194" s="15">
        <v>1.2639100000000001</v>
      </c>
      <c r="F194" s="15">
        <v>1.2652000000000001</v>
      </c>
      <c r="G194" s="15">
        <v>1.2669000000000001</v>
      </c>
      <c r="H194" s="15">
        <v>1.2648000000000001</v>
      </c>
      <c r="I194" s="5">
        <v>-12</v>
      </c>
      <c r="J194" s="5">
        <v>248</v>
      </c>
      <c r="K194" s="5">
        <v>104</v>
      </c>
      <c r="L194" s="5">
        <v>368</v>
      </c>
      <c r="M194" s="14">
        <v>7.5000000000001457</v>
      </c>
      <c r="N194" s="14">
        <v>48.399999999999551</v>
      </c>
      <c r="O194" s="5">
        <v>20.999999999999908</v>
      </c>
      <c r="P194" s="5">
        <v>39335</v>
      </c>
      <c r="Q194" s="14">
        <v>819.47916666666663</v>
      </c>
      <c r="R194" s="14">
        <v>7.6033057851240375</v>
      </c>
      <c r="S194" s="5">
        <v>10</v>
      </c>
      <c r="T194" s="5" t="s">
        <v>26</v>
      </c>
      <c r="U194" s="14">
        <v>0.51499097742865529</v>
      </c>
      <c r="V194" s="5">
        <v>43</v>
      </c>
      <c r="W194" s="5">
        <v>128</v>
      </c>
      <c r="X194" s="5">
        <v>140</v>
      </c>
      <c r="Y194" s="5">
        <v>57</v>
      </c>
      <c r="Z194" s="5" t="s">
        <v>27</v>
      </c>
      <c r="AB194" s="6" cm="1">
        <f t="array" ref="AB194">SUM(IF(B194:I194&gt;B195:I195,1,-1))</f>
        <v>4</v>
      </c>
      <c r="AC194" s="6" cm="1">
        <f t="array" ref="AC194">SUM(IF(J194:S194&gt;J195:S195,1,-1))</f>
        <v>-8</v>
      </c>
      <c r="AD194" s="6">
        <f t="shared" si="168"/>
        <v>-4</v>
      </c>
      <c r="AE194" s="6">
        <f t="shared" ref="AE194:AG194" si="229">SUM(AB194:AB196)</f>
        <v>12</v>
      </c>
      <c r="AF194" s="6">
        <f t="shared" si="229"/>
        <v>-4</v>
      </c>
      <c r="AG194" s="6">
        <f t="shared" si="229"/>
        <v>8</v>
      </c>
      <c r="AI194" s="8" t="str">
        <f t="shared" ref="AI194:AI260" si="230">IF(AND(H194&gt;=G195,G194&gt;=G195),"Higher",
IF(AND(H194&lt;=H195,G194&lt;=H195),"Lower",
IF(AND(G194&gt;=G195,H194&lt;=G195,H194&gt;H195),"OL Higher",
IF(AND(H194&lt;=H195,G194&gt;=H195,G194&lt;G195),"OL Lower",
IF(AND(G194&lt;=G195,H194&gt;=H195),"Inside",
IF(AND(G194&gt;=G195,H194&lt;=H195),"Outside","Undefined"))))))</f>
        <v>Higher</v>
      </c>
      <c r="AJ194" s="7" t="str">
        <f t="shared" ref="AJ194:AJ261" si="231">IF(F194 &gt;= ((C194 - D194) * 10%) + B194, "Up", IF(F194 &lt;= (B194 - (C194 - D194) * 10%), "Down", "Neutral"))</f>
        <v>Neutral</v>
      </c>
      <c r="AK194" s="7" t="str">
        <f t="shared" ref="AK194:AK260" si="232">IF(F194 &gt; F195, "POC Up", IF(F194 &lt; F195, "POC Down", "POC Unchanged"))</f>
        <v>POC Up</v>
      </c>
      <c r="AL194" s="9" t="str">
        <f t="shared" ref="AL194:AL260" si="233">IF(F194 &lt; H195, "Bel. Val",
IF(F194 &gt; G195, "Ab. Val",
"In. Val"))</f>
        <v>Ab. Val</v>
      </c>
      <c r="AM194" s="9" t="str">
        <f t="shared" ref="AM194:AM260" si="234">IF(AND(D194 &lt; D195, C194 &gt; C195), "Both Sides Expand",
IF(D194 &lt; D195, "Lower Break",
IF(C194 &gt; C195, "Upper Break", "Inside Day")))</f>
        <v>Upper Break</v>
      </c>
      <c r="AN194" s="9" t="str">
        <f t="shared" ref="AN194:AN261" si="235">IF(AND(E194 &lt; H194, E194 &lt; G194), "Bl. Val",
IF(AND(E194 &gt; G194, E194 &gt; H194), "Ab. Val",
"In Val"))</f>
        <v>Bl. Val</v>
      </c>
      <c r="AO194" s="9" t="str">
        <f t="shared" ref="AO194:AO260" si="236">IF(AND(B194 &gt; G195, E194 &lt; G195), "Gap Up - Failed",
IF(AND(B194 &gt; G195, E194 &gt; B194), "Gap Up - Follow Through",
IF(AND(B194 &gt; G195, E194 &lt; B194), "Gap Up - Faded",
IF(AND(B194 &lt; H195, E194 &gt; H195), "Gap Down - Failed",
IF(AND(B194 &lt; H195, E194 &lt; B194), "Gap Down - Follow Through",
IF(AND(B194 &lt; H195, E194 &gt; B194), "Gap Down - Rejected",
"No Gap"))))))</f>
        <v>Gap Up - Faded</v>
      </c>
      <c r="AP194" s="9" t="str">
        <f t="shared" ref="AP194:AP261" si="237">IF(J194 &gt; K194, "Top-Weighted",
IF(K194 &gt; J194, "Bottom-Weighted",
"Balanced"))</f>
        <v>Top-Weighted</v>
      </c>
      <c r="AQ194" s="9" t="str">
        <f t="shared" ref="AQ194:AQ261" si="238">IF(COUNTIF(V194:Y194, MAX(V194, W194, X194, Y194)) &gt; 1, "Tie",
IF(V194 &gt; MAX(W194, X194, Y194), "Skewed High",
IF(W194 &gt; MAX(V194, X194, Y194), "Skewed Mid-High",
IF(X194 &gt; MAX(V194, W194, Y194), "Skewed Mid-Low",
IF(Y194 &gt; MAX(V194, W194, X194), "Skewed Low", "Evenly Distributed")))))</f>
        <v>Skewed Mid-Low</v>
      </c>
      <c r="AR194" s="9" t="str">
        <f t="shared" ref="AR194:AR260" si="239">IF(Z194 &lt; Z195, "Closed Lower Quadrant",
IF(Z194 &gt; Z195, "Closed Higher Quadrant",
"Same"))</f>
        <v>Closed Higher Quadrant</v>
      </c>
      <c r="AS194" s="5">
        <f t="shared" ref="AS194:AS260" si="240">_xlfn.NUMBERVALUE(SUBSTITUTE(Z194,"Q","")) - _xlfn.NUMBERVALUE(SUBSTITUTE(Z195,"Q",""))</f>
        <v>3</v>
      </c>
    </row>
    <row r="195" spans="1:45" ht="15.5" x14ac:dyDescent="0.35">
      <c r="A195" s="13">
        <v>45385</v>
      </c>
      <c r="B195" s="15">
        <v>1.2575400000000001</v>
      </c>
      <c r="C195" s="15">
        <v>1.26556</v>
      </c>
      <c r="D195" s="15">
        <v>1.25621</v>
      </c>
      <c r="E195" s="15">
        <v>1.26511</v>
      </c>
      <c r="F195" s="15">
        <v>1.2576000000000001</v>
      </c>
      <c r="G195" s="15">
        <v>1.2625</v>
      </c>
      <c r="H195" s="15">
        <v>1.2564</v>
      </c>
      <c r="I195" s="5">
        <v>11</v>
      </c>
      <c r="J195" s="5">
        <v>263</v>
      </c>
      <c r="K195" s="5">
        <v>126</v>
      </c>
      <c r="L195" s="5">
        <v>408</v>
      </c>
      <c r="M195" s="14">
        <v>8.4291666666666547</v>
      </c>
      <c r="N195" s="14">
        <v>93.499999999999687</v>
      </c>
      <c r="O195" s="5">
        <v>60.999999999999943</v>
      </c>
      <c r="P195" s="5">
        <v>42382</v>
      </c>
      <c r="Q195" s="14">
        <v>882.95833333333337</v>
      </c>
      <c r="R195" s="14">
        <v>4.3636363636363784</v>
      </c>
      <c r="S195" s="5">
        <v>19</v>
      </c>
      <c r="T195" s="5" t="s">
        <v>28</v>
      </c>
      <c r="U195" s="14">
        <v>0.46569241428228286</v>
      </c>
      <c r="V195" s="5">
        <v>103</v>
      </c>
      <c r="W195" s="5">
        <v>44</v>
      </c>
      <c r="X195" s="5">
        <v>29</v>
      </c>
      <c r="Y195" s="5">
        <v>228</v>
      </c>
      <c r="Z195" s="5" t="s">
        <v>31</v>
      </c>
      <c r="AB195" s="6" cm="1">
        <f t="array" ref="AB195">SUM(IF(B195:I195&gt;B196:I196,1,-1))</f>
        <v>6</v>
      </c>
      <c r="AC195" s="6" cm="1">
        <f t="array" ref="AC195">SUM(IF(J195:S195&gt;J196:S196,1,-1))</f>
        <v>6</v>
      </c>
      <c r="AD195" s="6">
        <f t="shared" si="168"/>
        <v>12</v>
      </c>
      <c r="AE195" s="6">
        <f t="shared" ref="AE195:AG195" si="241">SUM(AB195:AB197)</f>
        <v>4</v>
      </c>
      <c r="AF195" s="6">
        <f t="shared" si="241"/>
        <v>10</v>
      </c>
      <c r="AG195" s="6">
        <f t="shared" si="241"/>
        <v>14</v>
      </c>
      <c r="AI195" s="8" t="str">
        <f t="shared" si="230"/>
        <v>OL Higher</v>
      </c>
      <c r="AJ195" s="7" t="str">
        <f t="shared" si="231"/>
        <v>Neutral</v>
      </c>
      <c r="AK195" s="7" t="str">
        <f t="shared" si="232"/>
        <v>POC Up</v>
      </c>
      <c r="AL195" s="9" t="str">
        <f t="shared" si="233"/>
        <v>In. Val</v>
      </c>
      <c r="AM195" s="9" t="str">
        <f t="shared" si="234"/>
        <v>Upper Break</v>
      </c>
      <c r="AN195" s="9" t="str">
        <f t="shared" si="235"/>
        <v>Ab. Val</v>
      </c>
      <c r="AO195" s="9" t="str">
        <f t="shared" si="236"/>
        <v>No Gap</v>
      </c>
      <c r="AP195" s="9" t="str">
        <f t="shared" si="237"/>
        <v>Top-Weighted</v>
      </c>
      <c r="AQ195" s="9" t="str">
        <f t="shared" si="238"/>
        <v>Skewed Low</v>
      </c>
      <c r="AR195" s="9" t="str">
        <f t="shared" si="239"/>
        <v>Same</v>
      </c>
      <c r="AS195" s="5">
        <f t="shared" si="240"/>
        <v>0</v>
      </c>
    </row>
    <row r="196" spans="1:45" ht="15.5" x14ac:dyDescent="0.35">
      <c r="A196" s="13">
        <v>45384</v>
      </c>
      <c r="B196" s="15">
        <v>1.2545500000000001</v>
      </c>
      <c r="C196" s="15">
        <v>1.25803</v>
      </c>
      <c r="D196" s="15">
        <v>1.2538899999999999</v>
      </c>
      <c r="E196" s="15">
        <v>1.2576000000000001</v>
      </c>
      <c r="F196" s="15">
        <v>1.2573000000000001</v>
      </c>
      <c r="G196" s="15">
        <v>1.2576000000000001</v>
      </c>
      <c r="H196" s="15">
        <v>1.2554000000000001</v>
      </c>
      <c r="I196" s="5">
        <v>11</v>
      </c>
      <c r="J196" s="5">
        <v>50</v>
      </c>
      <c r="K196" s="5">
        <v>288</v>
      </c>
      <c r="L196" s="5">
        <v>354</v>
      </c>
      <c r="M196" s="14">
        <v>7.2812500000001004</v>
      </c>
      <c r="N196" s="14">
        <v>41.400000000000325</v>
      </c>
      <c r="O196" s="5">
        <v>21.999999999999797</v>
      </c>
      <c r="P196" s="5">
        <v>38735</v>
      </c>
      <c r="Q196" s="14">
        <v>806.97916666666663</v>
      </c>
      <c r="R196" s="14">
        <v>8.5507246376810926</v>
      </c>
      <c r="S196" s="5">
        <v>13</v>
      </c>
      <c r="T196" s="5" t="s">
        <v>28</v>
      </c>
      <c r="U196" s="14">
        <v>0.35300199303666124</v>
      </c>
      <c r="V196" s="5">
        <v>110</v>
      </c>
      <c r="W196" s="5">
        <v>110</v>
      </c>
      <c r="X196" s="5">
        <v>53</v>
      </c>
      <c r="Y196" s="5">
        <v>81</v>
      </c>
      <c r="Z196" s="5" t="s">
        <v>31</v>
      </c>
      <c r="AB196" s="6" cm="1">
        <f t="array" ref="AB196">SUM(IF(B196:I196&gt;B197:I197,1,-1))</f>
        <v>2</v>
      </c>
      <c r="AC196" s="6" cm="1">
        <f t="array" ref="AC196">SUM(IF(J196:S196&gt;J197:S197,1,-1))</f>
        <v>-2</v>
      </c>
      <c r="AD196" s="6">
        <f t="shared" si="168"/>
        <v>0</v>
      </c>
      <c r="AE196" s="6">
        <f t="shared" ref="AE196:AG196" si="242">SUM(AB196:AB198)</f>
        <v>-2</v>
      </c>
      <c r="AF196" s="6">
        <f t="shared" si="242"/>
        <v>-2</v>
      </c>
      <c r="AG196" s="6">
        <f t="shared" si="242"/>
        <v>-4</v>
      </c>
      <c r="AI196" s="8" t="str">
        <f t="shared" si="230"/>
        <v>Inside</v>
      </c>
      <c r="AJ196" s="7" t="str">
        <f t="shared" si="231"/>
        <v>Up</v>
      </c>
      <c r="AK196" s="7" t="str">
        <f t="shared" si="232"/>
        <v>POC Up</v>
      </c>
      <c r="AL196" s="9" t="str">
        <f t="shared" si="233"/>
        <v>In. Val</v>
      </c>
      <c r="AM196" s="9" t="str">
        <f t="shared" si="234"/>
        <v>Inside Day</v>
      </c>
      <c r="AN196" s="9" t="str">
        <f t="shared" si="235"/>
        <v>In Val</v>
      </c>
      <c r="AO196" s="9" t="str">
        <f t="shared" si="236"/>
        <v>No Gap</v>
      </c>
      <c r="AP196" s="9" t="str">
        <f t="shared" si="237"/>
        <v>Bottom-Weighted</v>
      </c>
      <c r="AQ196" s="9" t="str">
        <f t="shared" si="238"/>
        <v>Tie</v>
      </c>
      <c r="AR196" s="9" t="str">
        <f t="shared" si="239"/>
        <v>Closed Lower Quadrant</v>
      </c>
      <c r="AS196" s="5">
        <f t="shared" si="240"/>
        <v>-3</v>
      </c>
    </row>
    <row r="197" spans="1:45" ht="15.5" x14ac:dyDescent="0.35">
      <c r="A197" s="13">
        <v>45383</v>
      </c>
      <c r="B197" s="15">
        <v>1.2637</v>
      </c>
      <c r="C197" s="15">
        <v>1.2641500000000001</v>
      </c>
      <c r="D197" s="15">
        <v>1.2538400000000001</v>
      </c>
      <c r="E197" s="15">
        <v>1.25454</v>
      </c>
      <c r="F197" s="15">
        <v>1.2545999999999999</v>
      </c>
      <c r="G197" s="15">
        <v>1.2622</v>
      </c>
      <c r="H197" s="15">
        <v>1.254</v>
      </c>
      <c r="I197" s="5">
        <v>-17</v>
      </c>
      <c r="J197" s="5">
        <v>310</v>
      </c>
      <c r="K197" s="5">
        <v>36</v>
      </c>
      <c r="L197" s="5">
        <v>359</v>
      </c>
      <c r="M197" s="14">
        <v>7.4458333333332165</v>
      </c>
      <c r="N197" s="14">
        <v>103.10000000000042</v>
      </c>
      <c r="O197" s="5">
        <v>81.999999999999858</v>
      </c>
      <c r="P197" s="5">
        <v>33452</v>
      </c>
      <c r="Q197" s="14">
        <v>696.91666666666663</v>
      </c>
      <c r="R197" s="14">
        <v>3.4820562560620614</v>
      </c>
      <c r="S197" s="5">
        <v>17</v>
      </c>
      <c r="T197" s="5" t="s">
        <v>28</v>
      </c>
      <c r="U197" s="14">
        <v>0.34203510578599838</v>
      </c>
      <c r="V197" s="5">
        <v>138</v>
      </c>
      <c r="W197" s="5">
        <v>76</v>
      </c>
      <c r="X197" s="5">
        <v>30</v>
      </c>
      <c r="Y197" s="5">
        <v>115</v>
      </c>
      <c r="Z197" s="5" t="s">
        <v>27</v>
      </c>
      <c r="AB197" s="6" cm="1">
        <f t="array" ref="AB197">SUM(IF(B197:I197&gt;B198:I198,1,-1))</f>
        <v>-4</v>
      </c>
      <c r="AC197" s="6" cm="1">
        <f t="array" ref="AC197">SUM(IF(J197:S197&gt;J198:S198,1,-1))</f>
        <v>6</v>
      </c>
      <c r="AD197" s="6">
        <f t="shared" si="168"/>
        <v>2</v>
      </c>
      <c r="AE197" s="6">
        <f t="shared" ref="AE197:AG197" si="243">SUM(AB197:AB199)</f>
        <v>-4</v>
      </c>
      <c r="AF197" s="6">
        <f t="shared" si="243"/>
        <v>4</v>
      </c>
      <c r="AG197" s="6">
        <f t="shared" si="243"/>
        <v>0</v>
      </c>
      <c r="AI197" s="8" t="str">
        <f t="shared" si="230"/>
        <v>OL Lower</v>
      </c>
      <c r="AJ197" s="7" t="str">
        <f t="shared" si="231"/>
        <v>Down</v>
      </c>
      <c r="AK197" s="7" t="str">
        <f t="shared" si="232"/>
        <v>POC Down</v>
      </c>
      <c r="AL197" s="9" t="str">
        <f t="shared" si="233"/>
        <v>Bel. Val</v>
      </c>
      <c r="AM197" s="9" t="str">
        <f t="shared" si="234"/>
        <v>Both Sides Expand</v>
      </c>
      <c r="AN197" s="9" t="str">
        <f t="shared" si="235"/>
        <v>In Val</v>
      </c>
      <c r="AO197" s="9" t="str">
        <f t="shared" si="236"/>
        <v>Gap Up - Failed</v>
      </c>
      <c r="AP197" s="9" t="str">
        <f t="shared" si="237"/>
        <v>Top-Weighted</v>
      </c>
      <c r="AQ197" s="9" t="str">
        <f t="shared" si="238"/>
        <v>Skewed High</v>
      </c>
      <c r="AR197" s="9" t="str">
        <f t="shared" si="239"/>
        <v>Closed Higher Quadrant</v>
      </c>
      <c r="AS197" s="5">
        <f t="shared" si="240"/>
        <v>3</v>
      </c>
    </row>
    <row r="198" spans="1:45" ht="15.5" x14ac:dyDescent="0.35">
      <c r="A198" s="13">
        <v>45380</v>
      </c>
      <c r="B198" s="15">
        <v>1.26213</v>
      </c>
      <c r="C198" s="15">
        <v>1.26406</v>
      </c>
      <c r="D198" s="15">
        <v>1.2604299999999999</v>
      </c>
      <c r="E198" s="15">
        <v>1.2635400000000001</v>
      </c>
      <c r="F198" s="15">
        <v>1.2622</v>
      </c>
      <c r="G198" s="15">
        <v>1.2628999999999999</v>
      </c>
      <c r="H198" s="15">
        <v>1.2611999999999999</v>
      </c>
      <c r="I198" s="5">
        <v>-2</v>
      </c>
      <c r="J198" s="5">
        <v>147</v>
      </c>
      <c r="K198" s="5">
        <v>178</v>
      </c>
      <c r="L198" s="5">
        <v>344</v>
      </c>
      <c r="M198" s="14">
        <v>7.0312499999999893</v>
      </c>
      <c r="N198" s="14">
        <v>36.300000000000225</v>
      </c>
      <c r="O198" s="5">
        <v>17.000000000000348</v>
      </c>
      <c r="P198" s="5">
        <v>15647</v>
      </c>
      <c r="Q198" s="14">
        <v>325.97916666666669</v>
      </c>
      <c r="R198" s="14">
        <v>9.4765840220385087</v>
      </c>
      <c r="S198" s="5">
        <v>11</v>
      </c>
      <c r="T198" s="5" t="s">
        <v>33</v>
      </c>
      <c r="U198" s="14">
        <v>0.76714166797699124</v>
      </c>
      <c r="V198" s="5">
        <v>36</v>
      </c>
      <c r="W198" s="5">
        <v>101</v>
      </c>
      <c r="X198" s="5">
        <v>121</v>
      </c>
      <c r="Y198" s="5">
        <v>62</v>
      </c>
      <c r="Z198" s="5" t="s">
        <v>31</v>
      </c>
      <c r="AB198" s="6" cm="1">
        <f t="array" ref="AB198">SUM(IF(B198:I198&gt;B199:I199,1,-1))</f>
        <v>0</v>
      </c>
      <c r="AC198" s="6" cm="1">
        <f t="array" ref="AC198">SUM(IF(J198:S198&gt;J199:S199,1,-1))</f>
        <v>-6</v>
      </c>
      <c r="AD198" s="6">
        <f t="shared" ref="AD198:AD260" si="244">SUM(AB198:AC198)</f>
        <v>-6</v>
      </c>
      <c r="AE198" s="6">
        <f t="shared" ref="AE198:AG198" si="245">SUM(AB198:AB200)</f>
        <v>-6</v>
      </c>
      <c r="AF198" s="6">
        <f t="shared" si="245"/>
        <v>0</v>
      </c>
      <c r="AG198" s="6">
        <f t="shared" si="245"/>
        <v>-6</v>
      </c>
      <c r="AI198" s="8" t="str">
        <f t="shared" si="230"/>
        <v>OL Lower</v>
      </c>
      <c r="AJ198" s="7" t="str">
        <f t="shared" si="231"/>
        <v>Neutral</v>
      </c>
      <c r="AK198" s="7" t="str">
        <f t="shared" si="232"/>
        <v>POC Up</v>
      </c>
      <c r="AL198" s="9" t="str">
        <f t="shared" si="233"/>
        <v>In. Val</v>
      </c>
      <c r="AM198" s="9" t="str">
        <f t="shared" si="234"/>
        <v>Inside Day</v>
      </c>
      <c r="AN198" s="9" t="str">
        <f t="shared" si="235"/>
        <v>Ab. Val</v>
      </c>
      <c r="AO198" s="9" t="str">
        <f t="shared" si="236"/>
        <v>No Gap</v>
      </c>
      <c r="AP198" s="9" t="str">
        <f t="shared" si="237"/>
        <v>Bottom-Weighted</v>
      </c>
      <c r="AQ198" s="9" t="str">
        <f t="shared" si="238"/>
        <v>Skewed Mid-Low</v>
      </c>
      <c r="AR198" s="9" t="str">
        <f t="shared" si="239"/>
        <v>Closed Lower Quadrant</v>
      </c>
      <c r="AS198" s="5">
        <f t="shared" si="240"/>
        <v>-1</v>
      </c>
    </row>
    <row r="199" spans="1:45" ht="15.5" x14ac:dyDescent="0.35">
      <c r="A199" s="13">
        <v>45379</v>
      </c>
      <c r="B199" s="15">
        <v>1.2616499999999999</v>
      </c>
      <c r="C199" s="15">
        <v>1.26539</v>
      </c>
      <c r="D199" s="15">
        <v>1.25854</v>
      </c>
      <c r="E199" s="15">
        <v>1.26217</v>
      </c>
      <c r="F199" s="15">
        <v>1.2621</v>
      </c>
      <c r="G199" s="15">
        <v>1.2638</v>
      </c>
      <c r="H199" s="15">
        <v>1.2613999999999999</v>
      </c>
      <c r="I199" s="5">
        <v>-1</v>
      </c>
      <c r="J199" s="5">
        <v>286</v>
      </c>
      <c r="K199" s="5">
        <v>155</v>
      </c>
      <c r="L199" s="5">
        <v>458</v>
      </c>
      <c r="M199" s="14">
        <v>9.483333333333519</v>
      </c>
      <c r="N199" s="14">
        <v>68.500000000000227</v>
      </c>
      <c r="O199" s="5">
        <v>24.000000000001798</v>
      </c>
      <c r="P199" s="5">
        <v>42116</v>
      </c>
      <c r="Q199" s="14">
        <v>877.41666666666663</v>
      </c>
      <c r="R199" s="14">
        <v>6.6861313868612919</v>
      </c>
      <c r="S199" s="5">
        <v>11</v>
      </c>
      <c r="T199" s="5" t="s">
        <v>26</v>
      </c>
      <c r="U199" s="14">
        <v>0.59367536042071967</v>
      </c>
      <c r="V199" s="5">
        <v>74</v>
      </c>
      <c r="W199" s="5">
        <v>244</v>
      </c>
      <c r="X199" s="5">
        <v>106</v>
      </c>
      <c r="Y199" s="5">
        <v>34</v>
      </c>
      <c r="Z199" s="5" t="s">
        <v>32</v>
      </c>
      <c r="AB199" s="6" cm="1">
        <f t="array" ref="AB199">SUM(IF(B199:I199&gt;B200:I200,1,-1))</f>
        <v>0</v>
      </c>
      <c r="AC199" s="6" cm="1">
        <f t="array" ref="AC199">SUM(IF(J199:S199&gt;J200:S200,1,-1))</f>
        <v>4</v>
      </c>
      <c r="AD199" s="6">
        <f t="shared" si="244"/>
        <v>4</v>
      </c>
      <c r="AE199" s="6">
        <f t="shared" ref="AE199:AG199" si="246">SUM(AB199:AB201)</f>
        <v>-6</v>
      </c>
      <c r="AF199" s="6">
        <f t="shared" si="246"/>
        <v>8</v>
      </c>
      <c r="AG199" s="6">
        <f t="shared" si="246"/>
        <v>2</v>
      </c>
      <c r="AI199" s="8" t="str">
        <f t="shared" si="230"/>
        <v>Outside</v>
      </c>
      <c r="AJ199" s="7" t="str">
        <f t="shared" si="231"/>
        <v>Neutral</v>
      </c>
      <c r="AK199" s="7" t="str">
        <f t="shared" si="232"/>
        <v>POC Up</v>
      </c>
      <c r="AL199" s="9" t="str">
        <f t="shared" si="233"/>
        <v>In. Val</v>
      </c>
      <c r="AM199" s="9" t="str">
        <f t="shared" si="234"/>
        <v>Both Sides Expand</v>
      </c>
      <c r="AN199" s="9" t="str">
        <f t="shared" si="235"/>
        <v>In Val</v>
      </c>
      <c r="AO199" s="9" t="str">
        <f t="shared" si="236"/>
        <v>No Gap</v>
      </c>
      <c r="AP199" s="9" t="str">
        <f t="shared" si="237"/>
        <v>Top-Weighted</v>
      </c>
      <c r="AQ199" s="9" t="str">
        <f t="shared" si="238"/>
        <v>Skewed Mid-High</v>
      </c>
      <c r="AR199" s="9" t="str">
        <f t="shared" si="239"/>
        <v>Closed Lower Quadrant</v>
      </c>
      <c r="AS199" s="5">
        <f t="shared" si="240"/>
        <v>-1</v>
      </c>
    </row>
    <row r="200" spans="1:45" ht="15.5" x14ac:dyDescent="0.35">
      <c r="A200" s="13">
        <v>45378</v>
      </c>
      <c r="B200" s="15">
        <v>1.26274</v>
      </c>
      <c r="C200" s="15">
        <v>1.2640499999999999</v>
      </c>
      <c r="D200" s="15">
        <v>1.2604900000000001</v>
      </c>
      <c r="E200" s="15">
        <v>1.26163</v>
      </c>
      <c r="F200" s="15">
        <v>1.2616000000000001</v>
      </c>
      <c r="G200" s="15">
        <v>1.2629999999999999</v>
      </c>
      <c r="H200" s="15">
        <v>1.2613999999999999</v>
      </c>
      <c r="I200" s="5">
        <v>14</v>
      </c>
      <c r="J200" s="5">
        <v>300</v>
      </c>
      <c r="K200" s="5">
        <v>74</v>
      </c>
      <c r="L200" s="5">
        <v>397</v>
      </c>
      <c r="M200" s="14">
        <v>8.1874999999998845</v>
      </c>
      <c r="N200" s="14">
        <v>35.599999999997856</v>
      </c>
      <c r="O200" s="5">
        <v>16.000000000000458</v>
      </c>
      <c r="P200" s="5">
        <v>37176</v>
      </c>
      <c r="Q200" s="14">
        <v>774.5</v>
      </c>
      <c r="R200" s="14">
        <v>11.151685393259099</v>
      </c>
      <c r="S200" s="5">
        <v>12</v>
      </c>
      <c r="T200" s="5" t="s">
        <v>28</v>
      </c>
      <c r="U200" s="14">
        <v>0.37815094723419729</v>
      </c>
      <c r="V200" s="5">
        <v>49</v>
      </c>
      <c r="W200" s="5">
        <v>146</v>
      </c>
      <c r="X200" s="5">
        <v>135</v>
      </c>
      <c r="Y200" s="5">
        <v>40</v>
      </c>
      <c r="Z200" s="5" t="s">
        <v>29</v>
      </c>
      <c r="AB200" s="6" cm="1">
        <f t="array" ref="AB200">SUM(IF(B200:I200&gt;B201:I201,1,-1))</f>
        <v>-6</v>
      </c>
      <c r="AC200" s="6" cm="1">
        <f t="array" ref="AC200">SUM(IF(J200:S200&gt;J201:S201,1,-1))</f>
        <v>2</v>
      </c>
      <c r="AD200" s="6">
        <f t="shared" si="244"/>
        <v>-4</v>
      </c>
      <c r="AE200" s="6">
        <f t="shared" ref="AE200:AG200" si="247">SUM(AB200:AB202)</f>
        <v>-2</v>
      </c>
      <c r="AF200" s="6">
        <f t="shared" si="247"/>
        <v>2</v>
      </c>
      <c r="AG200" s="6">
        <f t="shared" si="247"/>
        <v>0</v>
      </c>
      <c r="AI200" s="8" t="str">
        <f t="shared" si="230"/>
        <v>OL Lower</v>
      </c>
      <c r="AJ200" s="7" t="str">
        <f t="shared" si="231"/>
        <v>Down</v>
      </c>
      <c r="AK200" s="7" t="str">
        <f t="shared" si="232"/>
        <v>POC Down</v>
      </c>
      <c r="AL200" s="9" t="str">
        <f t="shared" si="233"/>
        <v>Bel. Val</v>
      </c>
      <c r="AM200" s="9" t="str">
        <f t="shared" si="234"/>
        <v>Lower Break</v>
      </c>
      <c r="AN200" s="9" t="str">
        <f t="shared" si="235"/>
        <v>In Val</v>
      </c>
      <c r="AO200" s="9" t="str">
        <f t="shared" si="236"/>
        <v>No Gap</v>
      </c>
      <c r="AP200" s="9" t="str">
        <f t="shared" si="237"/>
        <v>Top-Weighted</v>
      </c>
      <c r="AQ200" s="9" t="str">
        <f t="shared" si="238"/>
        <v>Skewed Mid-High</v>
      </c>
      <c r="AR200" s="9" t="str">
        <f t="shared" si="239"/>
        <v>Closed Lower Quadrant</v>
      </c>
      <c r="AS200" s="5">
        <f t="shared" si="240"/>
        <v>-1</v>
      </c>
    </row>
    <row r="201" spans="1:45" ht="15.5" x14ac:dyDescent="0.35">
      <c r="A201" s="13">
        <v>45377</v>
      </c>
      <c r="B201" s="15">
        <v>1.2636000000000001</v>
      </c>
      <c r="C201" s="15">
        <v>1.26674</v>
      </c>
      <c r="D201" s="15">
        <v>1.2621100000000001</v>
      </c>
      <c r="E201" s="15">
        <v>1.2627299999999999</v>
      </c>
      <c r="F201" s="15">
        <v>1.2626999999999999</v>
      </c>
      <c r="G201" s="15">
        <v>1.2648999999999999</v>
      </c>
      <c r="H201" s="15">
        <v>1.2624</v>
      </c>
      <c r="I201" s="5">
        <v>-3</v>
      </c>
      <c r="J201" s="5">
        <v>327</v>
      </c>
      <c r="K201" s="5">
        <v>35</v>
      </c>
      <c r="L201" s="5">
        <v>381</v>
      </c>
      <c r="M201" s="14">
        <v>7.816666666666805</v>
      </c>
      <c r="N201" s="14">
        <v>46.299999999999116</v>
      </c>
      <c r="O201" s="5">
        <v>24.999999999999467</v>
      </c>
      <c r="P201" s="5">
        <v>36997</v>
      </c>
      <c r="Q201" s="14">
        <v>770.77083333333337</v>
      </c>
      <c r="R201" s="14">
        <v>8.2289416846653847</v>
      </c>
      <c r="S201" s="5">
        <v>13</v>
      </c>
      <c r="T201" s="5" t="s">
        <v>28</v>
      </c>
      <c r="U201" s="14">
        <v>0.34838258297286673</v>
      </c>
      <c r="V201" s="5">
        <v>53</v>
      </c>
      <c r="W201" s="5">
        <v>92</v>
      </c>
      <c r="X201" s="5">
        <v>122</v>
      </c>
      <c r="Y201" s="5">
        <v>114</v>
      </c>
      <c r="Z201" s="5" t="s">
        <v>27</v>
      </c>
      <c r="AB201" s="6" cm="1">
        <f t="array" ref="AB201">SUM(IF(B201:I201&gt;B202:I202,1,-1))</f>
        <v>0</v>
      </c>
      <c r="AC201" s="6" cm="1">
        <f t="array" ref="AC201">SUM(IF(J201:S201&gt;J202:S202,1,-1))</f>
        <v>2</v>
      </c>
      <c r="AD201" s="6">
        <f t="shared" si="244"/>
        <v>2</v>
      </c>
      <c r="AE201" s="6">
        <f t="shared" ref="AE201:AG201" si="248">SUM(AB201:AB203)</f>
        <v>-2</v>
      </c>
      <c r="AF201" s="6">
        <f t="shared" si="248"/>
        <v>-6</v>
      </c>
      <c r="AG201" s="6">
        <f t="shared" si="248"/>
        <v>-8</v>
      </c>
      <c r="AI201" s="8" t="str">
        <f t="shared" si="230"/>
        <v>Inside</v>
      </c>
      <c r="AJ201" s="7" t="str">
        <f t="shared" si="231"/>
        <v>Down</v>
      </c>
      <c r="AK201" s="7" t="str">
        <f t="shared" si="232"/>
        <v>POC Down</v>
      </c>
      <c r="AL201" s="9" t="str">
        <f t="shared" si="233"/>
        <v>In. Val</v>
      </c>
      <c r="AM201" s="9" t="str">
        <f t="shared" si="234"/>
        <v>Upper Break</v>
      </c>
      <c r="AN201" s="9" t="str">
        <f t="shared" si="235"/>
        <v>In Val</v>
      </c>
      <c r="AO201" s="9" t="str">
        <f t="shared" si="236"/>
        <v>No Gap</v>
      </c>
      <c r="AP201" s="9" t="str">
        <f t="shared" si="237"/>
        <v>Top-Weighted</v>
      </c>
      <c r="AQ201" s="9" t="str">
        <f t="shared" si="238"/>
        <v>Skewed Mid-Low</v>
      </c>
      <c r="AR201" s="9" t="str">
        <f t="shared" si="239"/>
        <v>Closed Higher Quadrant</v>
      </c>
      <c r="AS201" s="5">
        <f t="shared" si="240"/>
        <v>2</v>
      </c>
    </row>
    <row r="202" spans="1:45" ht="15.5" x14ac:dyDescent="0.35">
      <c r="A202" s="13">
        <v>45376</v>
      </c>
      <c r="B202" s="15">
        <v>1.2597</v>
      </c>
      <c r="C202" s="15">
        <v>1.2651699999999999</v>
      </c>
      <c r="D202" s="15">
        <v>1.25911</v>
      </c>
      <c r="E202" s="15">
        <v>1.26359</v>
      </c>
      <c r="F202" s="15">
        <v>1.2637</v>
      </c>
      <c r="G202" s="15">
        <v>1.2651000000000001</v>
      </c>
      <c r="H202" s="15">
        <v>1.2608000000000001</v>
      </c>
      <c r="I202" s="5">
        <v>12</v>
      </c>
      <c r="J202" s="5">
        <v>106</v>
      </c>
      <c r="K202" s="5">
        <v>236</v>
      </c>
      <c r="L202" s="5">
        <v>362</v>
      </c>
      <c r="M202" s="14">
        <v>7.3958333333332593</v>
      </c>
      <c r="N202" s="14">
        <v>60.59999999999954</v>
      </c>
      <c r="O202" s="5">
        <v>42.999999999999702</v>
      </c>
      <c r="P202" s="5">
        <v>33285</v>
      </c>
      <c r="Q202" s="14">
        <v>693.4375</v>
      </c>
      <c r="R202" s="14">
        <v>5.9735973597360186</v>
      </c>
      <c r="S202" s="5">
        <v>14</v>
      </c>
      <c r="T202" s="5" t="s">
        <v>26</v>
      </c>
      <c r="U202" s="14">
        <v>0.53474658104250494</v>
      </c>
      <c r="V202" s="5">
        <v>126</v>
      </c>
      <c r="W202" s="5">
        <v>48</v>
      </c>
      <c r="X202" s="5">
        <v>103</v>
      </c>
      <c r="Y202" s="5">
        <v>85</v>
      </c>
      <c r="Z202" s="5" t="s">
        <v>32</v>
      </c>
      <c r="AB202" s="6" cm="1">
        <f t="array" ref="AB202">SUM(IF(B202:I202&gt;B203:I203,1,-1))</f>
        <v>4</v>
      </c>
      <c r="AC202" s="6" cm="1">
        <f t="array" ref="AC202">SUM(IF(J202:S202&gt;J203:S203,1,-1))</f>
        <v>-2</v>
      </c>
      <c r="AD202" s="6">
        <f t="shared" si="244"/>
        <v>2</v>
      </c>
      <c r="AE202" s="6">
        <f t="shared" ref="AE202:AG202" si="249">SUM(AB202:AB204)</f>
        <v>0</v>
      </c>
      <c r="AF202" s="6">
        <f t="shared" si="249"/>
        <v>-8</v>
      </c>
      <c r="AG202" s="6">
        <f t="shared" si="249"/>
        <v>-8</v>
      </c>
      <c r="AI202" s="8" t="str">
        <f t="shared" si="230"/>
        <v>OL Higher</v>
      </c>
      <c r="AJ202" s="7" t="str">
        <f t="shared" si="231"/>
        <v>Up</v>
      </c>
      <c r="AK202" s="7" t="str">
        <f t="shared" si="232"/>
        <v>POC Up</v>
      </c>
      <c r="AL202" s="9" t="str">
        <f t="shared" si="233"/>
        <v>Ab. Val</v>
      </c>
      <c r="AM202" s="9" t="str">
        <f t="shared" si="234"/>
        <v>Inside Day</v>
      </c>
      <c r="AN202" s="9" t="str">
        <f t="shared" si="235"/>
        <v>In Val</v>
      </c>
      <c r="AO202" s="9" t="str">
        <f t="shared" si="236"/>
        <v>No Gap</v>
      </c>
      <c r="AP202" s="9" t="str">
        <f t="shared" si="237"/>
        <v>Bottom-Weighted</v>
      </c>
      <c r="AQ202" s="9" t="str">
        <f t="shared" si="238"/>
        <v>Skewed High</v>
      </c>
      <c r="AR202" s="9" t="str">
        <f t="shared" si="239"/>
        <v>Closed Lower Quadrant</v>
      </c>
      <c r="AS202" s="5">
        <f t="shared" si="240"/>
        <v>-2</v>
      </c>
    </row>
    <row r="203" spans="1:45" ht="15.5" x14ac:dyDescent="0.35">
      <c r="A203" s="13">
        <v>45373</v>
      </c>
      <c r="B203" s="15">
        <v>1.2660100000000001</v>
      </c>
      <c r="C203" s="15">
        <v>1.26745</v>
      </c>
      <c r="D203" s="15">
        <v>1.25746</v>
      </c>
      <c r="E203" s="15">
        <v>1.25969</v>
      </c>
      <c r="F203" s="15">
        <v>1.2592000000000001</v>
      </c>
      <c r="G203" s="15">
        <v>1.2622</v>
      </c>
      <c r="H203" s="15">
        <v>1.2581</v>
      </c>
      <c r="I203" s="5">
        <v>-7</v>
      </c>
      <c r="J203" s="5">
        <v>358</v>
      </c>
      <c r="K203" s="5">
        <v>108</v>
      </c>
      <c r="L203" s="5">
        <v>480</v>
      </c>
      <c r="M203" s="14">
        <v>9.9083333333333421</v>
      </c>
      <c r="N203" s="14">
        <v>99.899999999999437</v>
      </c>
      <c r="O203" s="5">
        <v>40.999999999999929</v>
      </c>
      <c r="P203" s="5">
        <v>44532</v>
      </c>
      <c r="Q203" s="14">
        <v>927.75</v>
      </c>
      <c r="R203" s="14">
        <v>4.8048048048048315</v>
      </c>
      <c r="S203" s="5">
        <v>13</v>
      </c>
      <c r="T203" s="5" t="s">
        <v>28</v>
      </c>
      <c r="U203" s="14">
        <v>0.42474688639818242</v>
      </c>
      <c r="V203" s="5">
        <v>45</v>
      </c>
      <c r="W203" s="5">
        <v>81</v>
      </c>
      <c r="X203" s="5">
        <v>143</v>
      </c>
      <c r="Y203" s="5">
        <v>211</v>
      </c>
      <c r="Z203" s="5" t="s">
        <v>27</v>
      </c>
      <c r="AB203" s="6" cm="1">
        <f t="array" ref="AB203">SUM(IF(B203:I203&gt;B204:I204,1,-1))</f>
        <v>-6</v>
      </c>
      <c r="AC203" s="6" cm="1">
        <f t="array" ref="AC203">SUM(IF(J203:S203&gt;J204:S204,1,-1))</f>
        <v>-6</v>
      </c>
      <c r="AD203" s="6">
        <f t="shared" si="244"/>
        <v>-12</v>
      </c>
      <c r="AE203" s="6">
        <f t="shared" ref="AE203:AG203" si="250">SUM(AB203:AB205)</f>
        <v>-2</v>
      </c>
      <c r="AF203" s="6">
        <f t="shared" si="250"/>
        <v>0</v>
      </c>
      <c r="AG203" s="6">
        <f t="shared" si="250"/>
        <v>-2</v>
      </c>
      <c r="AI203" s="8" t="str">
        <f t="shared" si="230"/>
        <v>Lower</v>
      </c>
      <c r="AJ203" s="7" t="str">
        <f t="shared" si="231"/>
        <v>Down</v>
      </c>
      <c r="AK203" s="7" t="str">
        <f t="shared" si="232"/>
        <v>POC Down</v>
      </c>
      <c r="AL203" s="9" t="str">
        <f t="shared" si="233"/>
        <v>Bel. Val</v>
      </c>
      <c r="AM203" s="9" t="str">
        <f t="shared" si="234"/>
        <v>Lower Break</v>
      </c>
      <c r="AN203" s="9" t="str">
        <f t="shared" si="235"/>
        <v>In Val</v>
      </c>
      <c r="AO203" s="9" t="str">
        <f t="shared" si="236"/>
        <v>Gap Down - Follow Through</v>
      </c>
      <c r="AP203" s="9" t="str">
        <f t="shared" si="237"/>
        <v>Top-Weighted</v>
      </c>
      <c r="AQ203" s="9" t="str">
        <f t="shared" si="238"/>
        <v>Skewed Low</v>
      </c>
      <c r="AR203" s="9" t="str">
        <f t="shared" si="239"/>
        <v>Same</v>
      </c>
      <c r="AS203" s="5">
        <f t="shared" si="240"/>
        <v>0</v>
      </c>
    </row>
    <row r="204" spans="1:45" ht="15.5" x14ac:dyDescent="0.35">
      <c r="A204" s="13">
        <v>45372</v>
      </c>
      <c r="B204" s="15">
        <v>1.27972</v>
      </c>
      <c r="C204" s="15">
        <v>1.2802800000000001</v>
      </c>
      <c r="D204" s="15">
        <v>1.2649699999999999</v>
      </c>
      <c r="E204" s="15">
        <v>1.2660199999999999</v>
      </c>
      <c r="F204" s="15">
        <v>1.2794000000000001</v>
      </c>
      <c r="G204" s="15">
        <v>1.2802000000000002</v>
      </c>
      <c r="H204" s="15">
        <v>1.2691000000000001</v>
      </c>
      <c r="I204" s="5">
        <v>-27</v>
      </c>
      <c r="J204" s="5">
        <v>47</v>
      </c>
      <c r="K204" s="5">
        <v>439</v>
      </c>
      <c r="L204" s="5">
        <v>500</v>
      </c>
      <c r="M204" s="14">
        <v>10.314583333333506</v>
      </c>
      <c r="N204" s="14">
        <v>153.10000000000156</v>
      </c>
      <c r="O204" s="5">
        <v>111.00000000000109</v>
      </c>
      <c r="P204" s="5">
        <v>51930</v>
      </c>
      <c r="Q204" s="14">
        <v>1081.875</v>
      </c>
      <c r="R204" s="14">
        <v>3.2658393207053882</v>
      </c>
      <c r="S204" s="5">
        <v>18</v>
      </c>
      <c r="T204" s="5" t="s">
        <v>28</v>
      </c>
      <c r="U204" s="14">
        <v>0.33940829355554258</v>
      </c>
      <c r="V204" s="5">
        <v>198</v>
      </c>
      <c r="W204" s="5">
        <v>78</v>
      </c>
      <c r="X204" s="5">
        <v>76</v>
      </c>
      <c r="Y204" s="5">
        <v>145</v>
      </c>
      <c r="Z204" s="5" t="s">
        <v>27</v>
      </c>
      <c r="AB204" s="6" cm="1">
        <f t="array" ref="AB204">SUM(IF(B204:I204&gt;B205:I205,1,-1))</f>
        <v>2</v>
      </c>
      <c r="AC204" s="6" cm="1">
        <f t="array" ref="AC204">SUM(IF(J204:S204&gt;J205:S205,1,-1))</f>
        <v>0</v>
      </c>
      <c r="AD204" s="6">
        <f t="shared" si="244"/>
        <v>2</v>
      </c>
      <c r="AE204" s="6">
        <f t="shared" ref="AE204:AG204" si="251">SUM(AB204:AB206)</f>
        <v>-4</v>
      </c>
      <c r="AF204" s="6">
        <f t="shared" si="251"/>
        <v>12</v>
      </c>
      <c r="AG204" s="6">
        <f t="shared" si="251"/>
        <v>8</v>
      </c>
      <c r="AI204" s="8" t="str">
        <f t="shared" si="230"/>
        <v>OL Higher</v>
      </c>
      <c r="AJ204" s="7" t="str">
        <f t="shared" si="231"/>
        <v>Neutral</v>
      </c>
      <c r="AK204" s="7" t="str">
        <f t="shared" si="232"/>
        <v>POC Up</v>
      </c>
      <c r="AL204" s="9" t="str">
        <f t="shared" si="233"/>
        <v>Ab. Val</v>
      </c>
      <c r="AM204" s="9" t="str">
        <f t="shared" si="234"/>
        <v>Both Sides Expand</v>
      </c>
      <c r="AN204" s="9" t="str">
        <f t="shared" si="235"/>
        <v>Bl. Val</v>
      </c>
      <c r="AO204" s="9" t="str">
        <f t="shared" si="236"/>
        <v>Gap Up - Failed</v>
      </c>
      <c r="AP204" s="9" t="str">
        <f t="shared" si="237"/>
        <v>Bottom-Weighted</v>
      </c>
      <c r="AQ204" s="9" t="str">
        <f t="shared" si="238"/>
        <v>Skewed High</v>
      </c>
      <c r="AR204" s="9" t="str">
        <f t="shared" si="239"/>
        <v>Closed Higher Quadrant</v>
      </c>
      <c r="AS204" s="5">
        <f t="shared" si="240"/>
        <v>3</v>
      </c>
    </row>
    <row r="205" spans="1:45" ht="15.5" x14ac:dyDescent="0.35">
      <c r="A205" s="13">
        <v>45371</v>
      </c>
      <c r="B205" s="15">
        <v>1.2717400000000001</v>
      </c>
      <c r="C205" s="15">
        <v>1.27976</v>
      </c>
      <c r="D205" s="15">
        <v>1.26837</v>
      </c>
      <c r="E205" s="15">
        <v>1.27976</v>
      </c>
      <c r="F205" s="15">
        <v>1.2718</v>
      </c>
      <c r="G205" s="15">
        <v>1.2728999999999999</v>
      </c>
      <c r="H205" s="15">
        <v>1.2686999999999999</v>
      </c>
      <c r="I205" s="5">
        <v>29</v>
      </c>
      <c r="J205" s="5">
        <v>207</v>
      </c>
      <c r="K205" s="5">
        <v>236</v>
      </c>
      <c r="L205" s="5">
        <v>462</v>
      </c>
      <c r="M205" s="14">
        <v>9.5312499999998987</v>
      </c>
      <c r="N205" s="14">
        <v>113.90000000000012</v>
      </c>
      <c r="O205" s="5">
        <v>41.999999999999815</v>
      </c>
      <c r="P205" s="5">
        <v>53480</v>
      </c>
      <c r="Q205" s="14">
        <v>1114.1666666666667</v>
      </c>
      <c r="R205" s="14">
        <v>4.0561896400351145</v>
      </c>
      <c r="S205" s="5">
        <v>20</v>
      </c>
      <c r="T205" s="5" t="s">
        <v>26</v>
      </c>
      <c r="U205" s="14">
        <v>0.61006384024135141</v>
      </c>
      <c r="V205" s="5">
        <v>65</v>
      </c>
      <c r="W205" s="5">
        <v>45</v>
      </c>
      <c r="X205" s="5">
        <v>171</v>
      </c>
      <c r="Y205" s="5">
        <v>169</v>
      </c>
      <c r="Z205" s="5" t="s">
        <v>31</v>
      </c>
      <c r="AB205" s="6" cm="1">
        <f t="array" ref="AB205">SUM(IF(B205:I205&gt;B206:I206,1,-1))</f>
        <v>2</v>
      </c>
      <c r="AC205" s="6" cm="1">
        <f t="array" ref="AC205">SUM(IF(J205:S205&gt;J206:S206,1,-1))</f>
        <v>6</v>
      </c>
      <c r="AD205" s="6">
        <f t="shared" si="244"/>
        <v>8</v>
      </c>
      <c r="AE205" s="6">
        <f t="shared" ref="AE205:AG205" si="252">SUM(AB205:AB207)</f>
        <v>-10</v>
      </c>
      <c r="AF205" s="6">
        <f t="shared" si="252"/>
        <v>8</v>
      </c>
      <c r="AG205" s="6">
        <f t="shared" si="252"/>
        <v>-2</v>
      </c>
      <c r="AI205" s="8" t="str">
        <f t="shared" si="230"/>
        <v>Outside</v>
      </c>
      <c r="AJ205" s="7" t="str">
        <f t="shared" si="231"/>
        <v>Neutral</v>
      </c>
      <c r="AK205" s="7" t="str">
        <f t="shared" si="232"/>
        <v>POC Down</v>
      </c>
      <c r="AL205" s="9" t="str">
        <f t="shared" si="233"/>
        <v>In. Val</v>
      </c>
      <c r="AM205" s="9" t="str">
        <f t="shared" si="234"/>
        <v>Upper Break</v>
      </c>
      <c r="AN205" s="9" t="str">
        <f t="shared" si="235"/>
        <v>Ab. Val</v>
      </c>
      <c r="AO205" s="9" t="str">
        <f t="shared" si="236"/>
        <v>No Gap</v>
      </c>
      <c r="AP205" s="9" t="str">
        <f t="shared" si="237"/>
        <v>Bottom-Weighted</v>
      </c>
      <c r="AQ205" s="9" t="str">
        <f t="shared" si="238"/>
        <v>Skewed Mid-Low</v>
      </c>
      <c r="AR205" s="9" t="str">
        <f t="shared" si="239"/>
        <v>Same</v>
      </c>
      <c r="AS205" s="5">
        <f t="shared" si="240"/>
        <v>0</v>
      </c>
    </row>
    <row r="206" spans="1:45" ht="15.5" x14ac:dyDescent="0.35">
      <c r="A206" s="13">
        <v>45370</v>
      </c>
      <c r="B206" s="15">
        <v>1.2726</v>
      </c>
      <c r="C206" s="15">
        <v>1.2732399999999999</v>
      </c>
      <c r="D206" s="15">
        <v>1.2666900000000001</v>
      </c>
      <c r="E206" s="15">
        <v>1.2717400000000001</v>
      </c>
      <c r="F206" s="15">
        <v>1.2720000000000002</v>
      </c>
      <c r="G206" s="15">
        <v>1.2727000000000002</v>
      </c>
      <c r="H206" s="15">
        <v>1.2697000000000003</v>
      </c>
      <c r="I206" s="5">
        <v>-16</v>
      </c>
      <c r="J206" s="5">
        <v>86</v>
      </c>
      <c r="K206" s="5">
        <v>280</v>
      </c>
      <c r="L206" s="5">
        <v>383</v>
      </c>
      <c r="M206" s="14">
        <v>7.9104166666665403</v>
      </c>
      <c r="N206" s="14">
        <v>65.499999999998337</v>
      </c>
      <c r="O206" s="5">
        <v>29.999999999998916</v>
      </c>
      <c r="P206" s="5">
        <v>42603</v>
      </c>
      <c r="Q206" s="14">
        <v>887.5625</v>
      </c>
      <c r="R206" s="14">
        <v>5.8473282442749577</v>
      </c>
      <c r="S206" s="5">
        <v>14</v>
      </c>
      <c r="T206" s="5" t="s">
        <v>28</v>
      </c>
      <c r="U206" s="14">
        <v>0.3666438119259588</v>
      </c>
      <c r="V206" s="5">
        <v>133</v>
      </c>
      <c r="W206" s="5">
        <v>131</v>
      </c>
      <c r="X206" s="5">
        <v>72</v>
      </c>
      <c r="Y206" s="5">
        <v>38</v>
      </c>
      <c r="Z206" s="5" t="s">
        <v>31</v>
      </c>
      <c r="AB206" s="6" cm="1">
        <f t="array" ref="AB206">SUM(IF(B206:I206&gt;B207:I207,1,-1))</f>
        <v>-8</v>
      </c>
      <c r="AC206" s="6" cm="1">
        <f t="array" ref="AC206">SUM(IF(J206:S206&gt;J207:S207,1,-1))</f>
        <v>6</v>
      </c>
      <c r="AD206" s="6">
        <f t="shared" si="244"/>
        <v>-2</v>
      </c>
      <c r="AE206" s="6">
        <f t="shared" ref="AE206:AG206" si="253">SUM(AB206:AB208)</f>
        <v>-18</v>
      </c>
      <c r="AF206" s="6">
        <f t="shared" si="253"/>
        <v>-4</v>
      </c>
      <c r="AG206" s="6">
        <f t="shared" si="253"/>
        <v>-22</v>
      </c>
      <c r="AI206" s="8" t="str">
        <f t="shared" si="230"/>
        <v>OL Lower</v>
      </c>
      <c r="AJ206" s="7" t="str">
        <f t="shared" si="231"/>
        <v>Neutral</v>
      </c>
      <c r="AK206" s="7" t="str">
        <f t="shared" si="232"/>
        <v>POC Down</v>
      </c>
      <c r="AL206" s="9" t="str">
        <f t="shared" si="233"/>
        <v>Bel. Val</v>
      </c>
      <c r="AM206" s="9" t="str">
        <f t="shared" si="234"/>
        <v>Lower Break</v>
      </c>
      <c r="AN206" s="9" t="str">
        <f t="shared" si="235"/>
        <v>In Val</v>
      </c>
      <c r="AO206" s="9" t="str">
        <f t="shared" si="236"/>
        <v>No Gap</v>
      </c>
      <c r="AP206" s="9" t="str">
        <f t="shared" si="237"/>
        <v>Bottom-Weighted</v>
      </c>
      <c r="AQ206" s="9" t="str">
        <f t="shared" si="238"/>
        <v>Skewed High</v>
      </c>
      <c r="AR206" s="9" t="str">
        <f t="shared" si="239"/>
        <v>Closed Lower Quadrant</v>
      </c>
      <c r="AS206" s="5">
        <f t="shared" si="240"/>
        <v>-2</v>
      </c>
    </row>
    <row r="207" spans="1:45" ht="15.5" x14ac:dyDescent="0.35">
      <c r="A207" s="13">
        <v>45369</v>
      </c>
      <c r="B207" s="15">
        <v>1.2730699999999999</v>
      </c>
      <c r="C207" s="15">
        <v>1.27461</v>
      </c>
      <c r="D207" s="15">
        <v>1.27172</v>
      </c>
      <c r="E207" s="15">
        <v>1.2725900000000001</v>
      </c>
      <c r="F207" s="15">
        <v>1.2726999999999999</v>
      </c>
      <c r="G207" s="15">
        <v>1.2736000000000001</v>
      </c>
      <c r="H207" s="15">
        <v>1.2724</v>
      </c>
      <c r="I207" s="5">
        <v>2</v>
      </c>
      <c r="J207" s="5">
        <v>199</v>
      </c>
      <c r="K207" s="5">
        <v>70</v>
      </c>
      <c r="L207" s="5">
        <v>290</v>
      </c>
      <c r="M207" s="14">
        <v>6.0625000000000728</v>
      </c>
      <c r="N207" s="14">
        <v>28.900000000000592</v>
      </c>
      <c r="O207" s="5">
        <v>12.000000000000899</v>
      </c>
      <c r="P207" s="5">
        <v>35376</v>
      </c>
      <c r="Q207" s="14">
        <v>737</v>
      </c>
      <c r="R207" s="14">
        <v>10.034602076124362</v>
      </c>
      <c r="S207" s="5">
        <v>13</v>
      </c>
      <c r="T207" s="5" t="s">
        <v>28</v>
      </c>
      <c r="U207" s="14">
        <v>0.49330334233836537</v>
      </c>
      <c r="V207" s="5">
        <v>44</v>
      </c>
      <c r="W207" s="5">
        <v>92</v>
      </c>
      <c r="X207" s="5">
        <v>117</v>
      </c>
      <c r="Y207" s="5">
        <v>37</v>
      </c>
      <c r="Z207" s="5" t="s">
        <v>29</v>
      </c>
      <c r="AB207" s="6" cm="1">
        <f t="array" ref="AB207">SUM(IF(B207:I207&gt;B208:I208,1,-1))</f>
        <v>-4</v>
      </c>
      <c r="AC207" s="6" cm="1">
        <f t="array" ref="AC207">SUM(IF(J207:S207&gt;J208:S208,1,-1))</f>
        <v>-4</v>
      </c>
      <c r="AD207" s="6">
        <f t="shared" si="244"/>
        <v>-8</v>
      </c>
      <c r="AE207" s="6">
        <f t="shared" ref="AE207:AG207" si="254">SUM(AB207:AB209)</f>
        <v>-14</v>
      </c>
      <c r="AF207" s="6">
        <f t="shared" si="254"/>
        <v>-6</v>
      </c>
      <c r="AG207" s="6">
        <f t="shared" si="254"/>
        <v>-20</v>
      </c>
      <c r="AI207" s="8" t="str">
        <f t="shared" si="230"/>
        <v>OL Lower</v>
      </c>
      <c r="AJ207" s="7" t="str">
        <f t="shared" si="231"/>
        <v>Down</v>
      </c>
      <c r="AK207" s="7" t="str">
        <f t="shared" si="232"/>
        <v>POC Down</v>
      </c>
      <c r="AL207" s="9" t="str">
        <f t="shared" si="233"/>
        <v>Bel. Val</v>
      </c>
      <c r="AM207" s="9" t="str">
        <f t="shared" si="234"/>
        <v>Inside Day</v>
      </c>
      <c r="AN207" s="9" t="str">
        <f t="shared" si="235"/>
        <v>In Val</v>
      </c>
      <c r="AO207" s="9" t="str">
        <f t="shared" si="236"/>
        <v>No Gap</v>
      </c>
      <c r="AP207" s="9" t="str">
        <f t="shared" si="237"/>
        <v>Top-Weighted</v>
      </c>
      <c r="AQ207" s="9" t="str">
        <f t="shared" si="238"/>
        <v>Skewed Mid-Low</v>
      </c>
      <c r="AR207" s="9" t="str">
        <f t="shared" si="239"/>
        <v>Same</v>
      </c>
      <c r="AS207" s="5">
        <f t="shared" si="240"/>
        <v>0</v>
      </c>
    </row>
    <row r="208" spans="1:45" ht="15.5" x14ac:dyDescent="0.35">
      <c r="A208" s="13">
        <v>45366</v>
      </c>
      <c r="B208" s="15">
        <v>1.2744800000000001</v>
      </c>
      <c r="C208" s="15">
        <v>1.2758</v>
      </c>
      <c r="D208" s="15">
        <v>1.27152</v>
      </c>
      <c r="E208" s="15">
        <v>1.2730699999999999</v>
      </c>
      <c r="F208" s="15">
        <v>1.2737000000000001</v>
      </c>
      <c r="G208" s="15">
        <v>1.2747000000000002</v>
      </c>
      <c r="H208" s="15">
        <v>1.2730000000000001</v>
      </c>
      <c r="I208" s="5">
        <v>0</v>
      </c>
      <c r="J208" s="5">
        <v>198</v>
      </c>
      <c r="K208" s="5">
        <v>129</v>
      </c>
      <c r="L208" s="5">
        <v>352</v>
      </c>
      <c r="M208" s="14">
        <v>7.2374999999999057</v>
      </c>
      <c r="N208" s="14">
        <v>42.800000000000615</v>
      </c>
      <c r="O208" s="5">
        <v>17.000000000000348</v>
      </c>
      <c r="P208" s="5">
        <v>41386</v>
      </c>
      <c r="Q208" s="14">
        <v>862.20833333333337</v>
      </c>
      <c r="R208" s="14">
        <v>8.2242990654204426</v>
      </c>
      <c r="S208" s="5">
        <v>9</v>
      </c>
      <c r="T208" s="5" t="s">
        <v>26</v>
      </c>
      <c r="U208" s="14">
        <v>0.6605264074942867</v>
      </c>
      <c r="V208" s="5">
        <v>71</v>
      </c>
      <c r="W208" s="5">
        <v>152</v>
      </c>
      <c r="X208" s="5">
        <v>111</v>
      </c>
      <c r="Y208" s="5">
        <v>18</v>
      </c>
      <c r="Z208" s="5" t="s">
        <v>29</v>
      </c>
      <c r="AB208" s="6" cm="1">
        <f t="array" ref="AB208">SUM(IF(B208:I208&gt;B209:I209,1,-1))</f>
        <v>-6</v>
      </c>
      <c r="AC208" s="6" cm="1">
        <f t="array" ref="AC208">SUM(IF(J208:S208&gt;J209:S209,1,-1))</f>
        <v>-6</v>
      </c>
      <c r="AD208" s="6">
        <f t="shared" si="244"/>
        <v>-12</v>
      </c>
      <c r="AE208" s="6">
        <f t="shared" ref="AE208:AG208" si="255">SUM(AB208:AB210)</f>
        <v>-8</v>
      </c>
      <c r="AF208" s="6">
        <f t="shared" si="255"/>
        <v>-6</v>
      </c>
      <c r="AG208" s="6">
        <f t="shared" si="255"/>
        <v>-14</v>
      </c>
      <c r="AI208" s="8" t="str">
        <f t="shared" si="230"/>
        <v>OL Lower</v>
      </c>
      <c r="AJ208" s="7" t="str">
        <f t="shared" si="231"/>
        <v>Down</v>
      </c>
      <c r="AK208" s="7" t="str">
        <f t="shared" si="232"/>
        <v>POC Down</v>
      </c>
      <c r="AL208" s="9" t="str">
        <f t="shared" si="233"/>
        <v>In. Val</v>
      </c>
      <c r="AM208" s="9" t="str">
        <f t="shared" si="234"/>
        <v>Lower Break</v>
      </c>
      <c r="AN208" s="9" t="str">
        <f t="shared" si="235"/>
        <v>In Val</v>
      </c>
      <c r="AO208" s="9" t="str">
        <f t="shared" si="236"/>
        <v>No Gap</v>
      </c>
      <c r="AP208" s="9" t="str">
        <f t="shared" si="237"/>
        <v>Top-Weighted</v>
      </c>
      <c r="AQ208" s="9" t="str">
        <f t="shared" si="238"/>
        <v>Skewed Mid-High</v>
      </c>
      <c r="AR208" s="9" t="str">
        <f t="shared" si="239"/>
        <v>Closed Lower Quadrant</v>
      </c>
      <c r="AS208" s="5">
        <f t="shared" si="240"/>
        <v>-1</v>
      </c>
    </row>
    <row r="209" spans="1:45" ht="15.5" x14ac:dyDescent="0.35">
      <c r="A209" s="13">
        <v>45365</v>
      </c>
      <c r="B209" s="15">
        <v>1.2801</v>
      </c>
      <c r="C209" s="15">
        <v>1.28224</v>
      </c>
      <c r="D209" s="15">
        <v>1.27301</v>
      </c>
      <c r="E209" s="15">
        <v>1.2744800000000001</v>
      </c>
      <c r="F209" s="15">
        <v>1.2750000000000001</v>
      </c>
      <c r="G209" s="15">
        <v>1.2797000000000001</v>
      </c>
      <c r="H209" s="15">
        <v>1.2733000000000001</v>
      </c>
      <c r="I209" s="5">
        <v>-11</v>
      </c>
      <c r="J209" s="5">
        <v>338</v>
      </c>
      <c r="K209" s="5">
        <v>93</v>
      </c>
      <c r="L209" s="5">
        <v>447</v>
      </c>
      <c r="M209" s="14">
        <v>9.1958333333334394</v>
      </c>
      <c r="N209" s="14">
        <v>92.300000000000722</v>
      </c>
      <c r="O209" s="5">
        <v>63.999999999999616</v>
      </c>
      <c r="P209" s="5">
        <v>49285</v>
      </c>
      <c r="Q209" s="14">
        <v>1026.7708333333333</v>
      </c>
      <c r="R209" s="14">
        <v>4.8429035752979033</v>
      </c>
      <c r="S209" s="5">
        <v>14</v>
      </c>
      <c r="T209" s="5" t="s">
        <v>28</v>
      </c>
      <c r="U209" s="14">
        <v>0.4689137703384717</v>
      </c>
      <c r="V209" s="5">
        <v>109</v>
      </c>
      <c r="W209" s="5">
        <v>134</v>
      </c>
      <c r="X209" s="5">
        <v>56</v>
      </c>
      <c r="Y209" s="5">
        <v>148</v>
      </c>
      <c r="Z209" s="5" t="s">
        <v>27</v>
      </c>
      <c r="AB209" s="6" cm="1">
        <f t="array" ref="AB209">SUM(IF(B209:I209&gt;B210:I210,1,-1))</f>
        <v>-4</v>
      </c>
      <c r="AC209" s="6" cm="1">
        <f t="array" ref="AC209">SUM(IF(J209:S209&gt;J210:S210,1,-1))</f>
        <v>4</v>
      </c>
      <c r="AD209" s="6">
        <f t="shared" si="244"/>
        <v>0</v>
      </c>
      <c r="AE209" s="6">
        <f t="shared" ref="AE209:AG209" si="256">SUM(AB209:AB211)</f>
        <v>-8</v>
      </c>
      <c r="AF209" s="6">
        <f t="shared" si="256"/>
        <v>4</v>
      </c>
      <c r="AG209" s="6">
        <f t="shared" si="256"/>
        <v>-4</v>
      </c>
      <c r="AI209" s="8" t="str">
        <f t="shared" si="230"/>
        <v>OL Lower</v>
      </c>
      <c r="AJ209" s="7" t="str">
        <f t="shared" si="231"/>
        <v>Down</v>
      </c>
      <c r="AK209" s="7" t="str">
        <f t="shared" si="232"/>
        <v>POC Down</v>
      </c>
      <c r="AL209" s="9" t="str">
        <f t="shared" si="233"/>
        <v>Bel. Val</v>
      </c>
      <c r="AM209" s="9" t="str">
        <f t="shared" si="234"/>
        <v>Both Sides Expand</v>
      </c>
      <c r="AN209" s="9" t="str">
        <f t="shared" si="235"/>
        <v>In Val</v>
      </c>
      <c r="AO209" s="9" t="str">
        <f t="shared" si="236"/>
        <v>No Gap</v>
      </c>
      <c r="AP209" s="9" t="str">
        <f t="shared" si="237"/>
        <v>Top-Weighted</v>
      </c>
      <c r="AQ209" s="9" t="str">
        <f t="shared" si="238"/>
        <v>Skewed Low</v>
      </c>
      <c r="AR209" s="9" t="str">
        <f t="shared" si="239"/>
        <v>Closed Higher Quadrant</v>
      </c>
      <c r="AS209" s="5">
        <f t="shared" si="240"/>
        <v>2</v>
      </c>
    </row>
    <row r="210" spans="1:45" ht="15.5" x14ac:dyDescent="0.35">
      <c r="A210" s="13">
        <v>45364</v>
      </c>
      <c r="B210" s="15">
        <v>1.27942</v>
      </c>
      <c r="C210" s="15">
        <v>1.28108</v>
      </c>
      <c r="D210" s="15">
        <v>1.2774000000000001</v>
      </c>
      <c r="E210" s="15">
        <v>1.28007</v>
      </c>
      <c r="F210" s="15">
        <v>1.2794000000000001</v>
      </c>
      <c r="G210" s="15">
        <v>1.2801</v>
      </c>
      <c r="H210" s="15">
        <v>1.2788000000000002</v>
      </c>
      <c r="I210" s="5">
        <v>1</v>
      </c>
      <c r="J210" s="5">
        <v>185</v>
      </c>
      <c r="K210" s="5">
        <v>160</v>
      </c>
      <c r="L210" s="5">
        <v>375</v>
      </c>
      <c r="M210" s="14">
        <v>7.7208333333333528</v>
      </c>
      <c r="N210" s="14">
        <v>36.799999999999059</v>
      </c>
      <c r="O210" s="5">
        <v>12.999999999998568</v>
      </c>
      <c r="P210" s="5">
        <v>43639</v>
      </c>
      <c r="Q210" s="14">
        <v>909.14583333333337</v>
      </c>
      <c r="R210" s="14">
        <v>10.190217391304609</v>
      </c>
      <c r="S210" s="5">
        <v>14</v>
      </c>
      <c r="T210" s="5" t="s">
        <v>33</v>
      </c>
      <c r="U210" s="14">
        <v>0.77445065464751284</v>
      </c>
      <c r="V210" s="5">
        <v>48</v>
      </c>
      <c r="W210" s="5">
        <v>194</v>
      </c>
      <c r="X210" s="5">
        <v>103</v>
      </c>
      <c r="Y210" s="5">
        <v>30</v>
      </c>
      <c r="Z210" s="5" t="s">
        <v>32</v>
      </c>
      <c r="AB210" s="6" cm="1">
        <f t="array" ref="AB210">SUM(IF(B210:I210&gt;B211:I211,1,-1))</f>
        <v>2</v>
      </c>
      <c r="AC210" s="6" cm="1">
        <f t="array" ref="AC210">SUM(IF(J210:S210&gt;J211:S211,1,-1))</f>
        <v>-4</v>
      </c>
      <c r="AD210" s="6">
        <f t="shared" si="244"/>
        <v>-2</v>
      </c>
      <c r="AE210" s="6">
        <f t="shared" ref="AE210:AG210" si="257">SUM(AB210:AB212)</f>
        <v>-10</v>
      </c>
      <c r="AF210" s="6">
        <f t="shared" si="257"/>
        <v>-8</v>
      </c>
      <c r="AG210" s="6">
        <f t="shared" si="257"/>
        <v>-18</v>
      </c>
      <c r="AI210" s="8" t="str">
        <f t="shared" si="230"/>
        <v>OL Higher</v>
      </c>
      <c r="AJ210" s="7" t="str">
        <f t="shared" si="231"/>
        <v>Neutral</v>
      </c>
      <c r="AK210" s="7" t="str">
        <f t="shared" si="232"/>
        <v>POC Up</v>
      </c>
      <c r="AL210" s="9" t="str">
        <f t="shared" si="233"/>
        <v>In. Val</v>
      </c>
      <c r="AM210" s="9" t="str">
        <f t="shared" si="234"/>
        <v>Inside Day</v>
      </c>
      <c r="AN210" s="9" t="str">
        <f t="shared" si="235"/>
        <v>In Val</v>
      </c>
      <c r="AO210" s="9" t="str">
        <f t="shared" si="236"/>
        <v>No Gap</v>
      </c>
      <c r="AP210" s="9" t="str">
        <f t="shared" si="237"/>
        <v>Top-Weighted</v>
      </c>
      <c r="AQ210" s="9" t="str">
        <f t="shared" si="238"/>
        <v>Skewed Mid-High</v>
      </c>
      <c r="AR210" s="9" t="str">
        <f t="shared" si="239"/>
        <v>Same</v>
      </c>
      <c r="AS210" s="5">
        <f t="shared" si="240"/>
        <v>0</v>
      </c>
    </row>
    <row r="211" spans="1:45" ht="15.5" x14ac:dyDescent="0.35">
      <c r="A211" s="13">
        <v>45363</v>
      </c>
      <c r="B211" s="15">
        <v>1.2817400000000001</v>
      </c>
      <c r="C211" s="15">
        <v>1.2823</v>
      </c>
      <c r="D211" s="15">
        <v>1.2745500000000001</v>
      </c>
      <c r="E211" s="15">
        <v>1.27946</v>
      </c>
      <c r="F211" s="15">
        <v>1.2790999999999999</v>
      </c>
      <c r="G211" s="15">
        <v>1.2799</v>
      </c>
      <c r="H211" s="15">
        <v>1.2758</v>
      </c>
      <c r="I211" s="5">
        <v>4</v>
      </c>
      <c r="J211" s="5">
        <v>172</v>
      </c>
      <c r="K211" s="5">
        <v>256</v>
      </c>
      <c r="L211" s="5">
        <v>443</v>
      </c>
      <c r="M211" s="14">
        <v>9.2000000000000419</v>
      </c>
      <c r="N211" s="14">
        <v>77.499999999999233</v>
      </c>
      <c r="O211" s="5">
        <v>40.999999999999929</v>
      </c>
      <c r="P211" s="5">
        <v>54676</v>
      </c>
      <c r="Q211" s="14">
        <v>1139.0833333333333</v>
      </c>
      <c r="R211" s="14">
        <v>5.7161290322581211</v>
      </c>
      <c r="S211" s="5">
        <v>10</v>
      </c>
      <c r="T211" s="5" t="s">
        <v>26</v>
      </c>
      <c r="U211" s="14">
        <v>0.6057426531957093</v>
      </c>
      <c r="V211" s="5">
        <v>97</v>
      </c>
      <c r="W211" s="5">
        <v>160</v>
      </c>
      <c r="X211" s="5">
        <v>129</v>
      </c>
      <c r="Y211" s="5">
        <v>57</v>
      </c>
      <c r="Z211" s="5" t="s">
        <v>32</v>
      </c>
      <c r="AB211" s="6" cm="1">
        <f t="array" ref="AB211">SUM(IF(B211:I211&gt;B212:I212,1,-1))</f>
        <v>-6</v>
      </c>
      <c r="AC211" s="6" cm="1">
        <f t="array" ref="AC211">SUM(IF(J211:S211&gt;J212:S212,1,-1))</f>
        <v>4</v>
      </c>
      <c r="AD211" s="6">
        <f t="shared" si="244"/>
        <v>-2</v>
      </c>
      <c r="AE211" s="6">
        <f t="shared" ref="AE211:AG211" si="258">SUM(AB211:AB213)</f>
        <v>-6</v>
      </c>
      <c r="AF211" s="6">
        <f t="shared" si="258"/>
        <v>0</v>
      </c>
      <c r="AG211" s="6">
        <f t="shared" si="258"/>
        <v>-6</v>
      </c>
      <c r="AI211" s="8" t="str">
        <f t="shared" si="230"/>
        <v>Lower</v>
      </c>
      <c r="AJ211" s="7" t="str">
        <f t="shared" si="231"/>
        <v>Down</v>
      </c>
      <c r="AK211" s="7" t="str">
        <f t="shared" si="232"/>
        <v>POC Down</v>
      </c>
      <c r="AL211" s="9" t="str">
        <f t="shared" si="233"/>
        <v>Bel. Val</v>
      </c>
      <c r="AM211" s="9" t="str">
        <f t="shared" si="234"/>
        <v>Lower Break</v>
      </c>
      <c r="AN211" s="9" t="str">
        <f t="shared" si="235"/>
        <v>In Val</v>
      </c>
      <c r="AO211" s="9" t="str">
        <f t="shared" si="236"/>
        <v>No Gap</v>
      </c>
      <c r="AP211" s="9" t="str">
        <f t="shared" si="237"/>
        <v>Bottom-Weighted</v>
      </c>
      <c r="AQ211" s="9" t="str">
        <f t="shared" si="238"/>
        <v>Skewed Mid-High</v>
      </c>
      <c r="AR211" s="9" t="str">
        <f t="shared" si="239"/>
        <v>Closed Lower Quadrant</v>
      </c>
      <c r="AS211" s="5">
        <f t="shared" si="240"/>
        <v>-1</v>
      </c>
    </row>
    <row r="212" spans="1:45" ht="15.5" x14ac:dyDescent="0.35">
      <c r="A212" s="13">
        <v>45362</v>
      </c>
      <c r="B212" s="15">
        <v>1.28548</v>
      </c>
      <c r="C212" s="15">
        <v>1.28616</v>
      </c>
      <c r="D212" s="15">
        <v>1.27945</v>
      </c>
      <c r="E212" s="15">
        <v>1.2818499999999999</v>
      </c>
      <c r="F212" s="15">
        <v>1.2851000000000001</v>
      </c>
      <c r="G212" s="15">
        <v>1.2861</v>
      </c>
      <c r="H212" s="15">
        <v>1.2813000000000001</v>
      </c>
      <c r="I212" s="5">
        <v>-12</v>
      </c>
      <c r="J212" s="5">
        <v>50</v>
      </c>
      <c r="K212" s="5">
        <v>282</v>
      </c>
      <c r="L212" s="5">
        <v>347</v>
      </c>
      <c r="M212" s="14">
        <v>7.0833333333334778</v>
      </c>
      <c r="N212" s="14">
        <v>67.099999999999937</v>
      </c>
      <c r="O212" s="5">
        <v>47.999999999999154</v>
      </c>
      <c r="P212" s="5">
        <v>45361</v>
      </c>
      <c r="Q212" s="14">
        <v>945.02083333333337</v>
      </c>
      <c r="R212" s="14">
        <v>5.171385991058127</v>
      </c>
      <c r="S212" s="5">
        <v>14</v>
      </c>
      <c r="T212" s="5" t="s">
        <v>28</v>
      </c>
      <c r="U212" s="14">
        <v>0.41698961314427824</v>
      </c>
      <c r="V212" s="5">
        <v>130</v>
      </c>
      <c r="W212" s="5">
        <v>65</v>
      </c>
      <c r="X212" s="5">
        <v>57</v>
      </c>
      <c r="Y212" s="5">
        <v>95</v>
      </c>
      <c r="Z212" s="5" t="s">
        <v>29</v>
      </c>
      <c r="AB212" s="6" cm="1">
        <f t="array" ref="AB212">SUM(IF(B212:I212&gt;B213:I213,1,-1))</f>
        <v>-6</v>
      </c>
      <c r="AC212" s="6" cm="1">
        <f t="array" ref="AC212">SUM(IF(J212:S212&gt;J213:S213,1,-1))</f>
        <v>-8</v>
      </c>
      <c r="AD212" s="6">
        <f t="shared" si="244"/>
        <v>-14</v>
      </c>
      <c r="AE212" s="6">
        <f t="shared" ref="AE212:AG212" si="259">SUM(AB212:AB214)</f>
        <v>6</v>
      </c>
      <c r="AF212" s="6">
        <f t="shared" si="259"/>
        <v>-2</v>
      </c>
      <c r="AG212" s="6">
        <f t="shared" si="259"/>
        <v>4</v>
      </c>
      <c r="AI212" s="8" t="str">
        <f t="shared" si="230"/>
        <v>OL Lower</v>
      </c>
      <c r="AJ212" s="7" t="str">
        <f t="shared" si="231"/>
        <v>Neutral</v>
      </c>
      <c r="AK212" s="7" t="str">
        <f t="shared" si="232"/>
        <v>POC Down</v>
      </c>
      <c r="AL212" s="9" t="str">
        <f t="shared" si="233"/>
        <v>In. Val</v>
      </c>
      <c r="AM212" s="9" t="str">
        <f t="shared" si="234"/>
        <v>Lower Break</v>
      </c>
      <c r="AN212" s="9" t="str">
        <f t="shared" si="235"/>
        <v>In Val</v>
      </c>
      <c r="AO212" s="9" t="str">
        <f t="shared" si="236"/>
        <v>No Gap</v>
      </c>
      <c r="AP212" s="9" t="str">
        <f t="shared" si="237"/>
        <v>Bottom-Weighted</v>
      </c>
      <c r="AQ212" s="9" t="str">
        <f t="shared" si="238"/>
        <v>Skewed High</v>
      </c>
      <c r="AR212" s="9" t="str">
        <f t="shared" si="239"/>
        <v>Closed Higher Quadrant</v>
      </c>
      <c r="AS212" s="5">
        <f t="shared" si="240"/>
        <v>1</v>
      </c>
    </row>
    <row r="213" spans="1:45" ht="15.5" x14ac:dyDescent="0.35">
      <c r="A213" s="13">
        <v>45359</v>
      </c>
      <c r="B213" s="15">
        <v>1.28128</v>
      </c>
      <c r="C213" s="15">
        <v>1.28932</v>
      </c>
      <c r="D213" s="15">
        <v>1.2800400000000001</v>
      </c>
      <c r="E213" s="15">
        <v>1.28548</v>
      </c>
      <c r="F213" s="15">
        <v>1.2852000000000001</v>
      </c>
      <c r="G213" s="15">
        <v>1.288</v>
      </c>
      <c r="H213" s="15">
        <v>1.2823</v>
      </c>
      <c r="I213" s="5">
        <v>7</v>
      </c>
      <c r="J213" s="5">
        <v>187</v>
      </c>
      <c r="K213" s="5">
        <v>324</v>
      </c>
      <c r="L213" s="5">
        <v>527</v>
      </c>
      <c r="M213" s="14">
        <v>10.436000000000156</v>
      </c>
      <c r="N213" s="14">
        <v>92.799999999999557</v>
      </c>
      <c r="O213" s="5">
        <v>57.000000000000384</v>
      </c>
      <c r="P213" s="5">
        <v>60372</v>
      </c>
      <c r="Q213" s="14">
        <v>1207.44</v>
      </c>
      <c r="R213" s="14">
        <v>5.6788793103448549</v>
      </c>
      <c r="S213" s="5">
        <v>13</v>
      </c>
      <c r="T213" s="5" t="s">
        <v>26</v>
      </c>
      <c r="U213" s="14">
        <v>0.67677076135565162</v>
      </c>
      <c r="V213" s="5">
        <v>81</v>
      </c>
      <c r="W213" s="5">
        <v>178</v>
      </c>
      <c r="X213" s="5">
        <v>129</v>
      </c>
      <c r="Y213" s="5">
        <v>134</v>
      </c>
      <c r="Z213" s="5" t="s">
        <v>32</v>
      </c>
      <c r="AB213" s="6" cm="1">
        <f t="array" ref="AB213">SUM(IF(B213:I213&gt;B214:I214,1,-1))</f>
        <v>6</v>
      </c>
      <c r="AC213" s="6" cm="1">
        <f t="array" ref="AC213">SUM(IF(J213:S213&gt;J214:S214,1,-1))</f>
        <v>4</v>
      </c>
      <c r="AD213" s="6">
        <f t="shared" si="244"/>
        <v>10</v>
      </c>
      <c r="AE213" s="6">
        <f t="shared" ref="AE213:AG213" si="260">SUM(AB213:AB215)</f>
        <v>20</v>
      </c>
      <c r="AF213" s="6">
        <f t="shared" si="260"/>
        <v>12</v>
      </c>
      <c r="AG213" s="6">
        <f t="shared" si="260"/>
        <v>32</v>
      </c>
      <c r="AI213" s="8" t="str">
        <f t="shared" si="230"/>
        <v>Higher</v>
      </c>
      <c r="AJ213" s="7" t="str">
        <f t="shared" si="231"/>
        <v>Up</v>
      </c>
      <c r="AK213" s="7" t="str">
        <f t="shared" si="232"/>
        <v>POC Up</v>
      </c>
      <c r="AL213" s="9" t="str">
        <f t="shared" si="233"/>
        <v>Ab. Val</v>
      </c>
      <c r="AM213" s="9" t="str">
        <f t="shared" si="234"/>
        <v>Upper Break</v>
      </c>
      <c r="AN213" s="9" t="str">
        <f t="shared" si="235"/>
        <v>In Val</v>
      </c>
      <c r="AO213" s="9" t="str">
        <f t="shared" si="236"/>
        <v>Gap Up - Follow Through</v>
      </c>
      <c r="AP213" s="9" t="str">
        <f t="shared" si="237"/>
        <v>Bottom-Weighted</v>
      </c>
      <c r="AQ213" s="9" t="str">
        <f t="shared" si="238"/>
        <v>Skewed Mid-High</v>
      </c>
      <c r="AR213" s="9" t="str">
        <f t="shared" si="239"/>
        <v>Closed Higher Quadrant</v>
      </c>
      <c r="AS213" s="5">
        <f t="shared" si="240"/>
        <v>1</v>
      </c>
    </row>
    <row r="214" spans="1:45" ht="15.5" x14ac:dyDescent="0.35">
      <c r="A214" s="13">
        <v>45358</v>
      </c>
      <c r="B214" s="15">
        <v>1.2735300000000001</v>
      </c>
      <c r="C214" s="15">
        <v>1.2812600000000001</v>
      </c>
      <c r="D214" s="15">
        <v>1.2722599999999999</v>
      </c>
      <c r="E214" s="15">
        <v>1.28125</v>
      </c>
      <c r="F214" s="15">
        <v>1.2736000000000001</v>
      </c>
      <c r="G214" s="15">
        <v>1.2784</v>
      </c>
      <c r="H214" s="15">
        <v>1.2723</v>
      </c>
      <c r="I214" s="5">
        <v>12</v>
      </c>
      <c r="J214" s="5">
        <v>324</v>
      </c>
      <c r="K214" s="5">
        <v>73</v>
      </c>
      <c r="L214" s="5">
        <v>412</v>
      </c>
      <c r="M214" s="14">
        <v>8.4520833333335172</v>
      </c>
      <c r="N214" s="14">
        <v>90.000000000001194</v>
      </c>
      <c r="O214" s="5">
        <v>60.999999999999943</v>
      </c>
      <c r="P214" s="5">
        <v>53672</v>
      </c>
      <c r="Q214" s="14">
        <v>1118.1666666666667</v>
      </c>
      <c r="R214" s="14">
        <v>4.5777777777777171</v>
      </c>
      <c r="S214" s="5">
        <v>21</v>
      </c>
      <c r="T214" s="5" t="s">
        <v>28</v>
      </c>
      <c r="U214" s="14">
        <v>0.38247684439001017</v>
      </c>
      <c r="V214" s="5">
        <v>94</v>
      </c>
      <c r="W214" s="5">
        <v>52</v>
      </c>
      <c r="X214" s="5">
        <v>118</v>
      </c>
      <c r="Y214" s="5">
        <v>141</v>
      </c>
      <c r="Z214" s="5" t="s">
        <v>31</v>
      </c>
      <c r="AB214" s="6" cm="1">
        <f t="array" ref="AB214">SUM(IF(B214:I214&gt;B215:I215,1,-1))</f>
        <v>6</v>
      </c>
      <c r="AC214" s="6" cm="1">
        <f t="array" ref="AC214">SUM(IF(J214:S214&gt;J215:S215,1,-1))</f>
        <v>2</v>
      </c>
      <c r="AD214" s="6">
        <f t="shared" si="244"/>
        <v>8</v>
      </c>
      <c r="AE214" s="6">
        <f t="shared" ref="AE214:AG214" si="261">SUM(AB214:AB216)</f>
        <v>20</v>
      </c>
      <c r="AF214" s="6">
        <f t="shared" si="261"/>
        <v>14</v>
      </c>
      <c r="AG214" s="6">
        <f t="shared" si="261"/>
        <v>34</v>
      </c>
      <c r="AI214" s="8" t="str">
        <f t="shared" si="230"/>
        <v>OL Higher</v>
      </c>
      <c r="AJ214" s="7" t="str">
        <f t="shared" si="231"/>
        <v>Neutral</v>
      </c>
      <c r="AK214" s="7" t="str">
        <f t="shared" si="232"/>
        <v>POC Up</v>
      </c>
      <c r="AL214" s="9" t="str">
        <f t="shared" si="233"/>
        <v>In. Val</v>
      </c>
      <c r="AM214" s="9" t="str">
        <f t="shared" si="234"/>
        <v>Upper Break</v>
      </c>
      <c r="AN214" s="9" t="str">
        <f t="shared" si="235"/>
        <v>Ab. Val</v>
      </c>
      <c r="AO214" s="9" t="str">
        <f t="shared" si="236"/>
        <v>No Gap</v>
      </c>
      <c r="AP214" s="9" t="str">
        <f t="shared" si="237"/>
        <v>Top-Weighted</v>
      </c>
      <c r="AQ214" s="9" t="str">
        <f t="shared" si="238"/>
        <v>Skewed Low</v>
      </c>
      <c r="AR214" s="9" t="str">
        <f t="shared" si="239"/>
        <v>Closed Lower Quadrant</v>
      </c>
      <c r="AS214" s="5">
        <f t="shared" si="240"/>
        <v>-1</v>
      </c>
    </row>
    <row r="215" spans="1:45" ht="15.5" x14ac:dyDescent="0.35">
      <c r="A215" s="13">
        <v>45357</v>
      </c>
      <c r="B215" s="15">
        <v>1.27041</v>
      </c>
      <c r="C215" s="15">
        <v>1.27613</v>
      </c>
      <c r="D215" s="15">
        <v>1.26895</v>
      </c>
      <c r="E215" s="15">
        <v>1.2733399999999999</v>
      </c>
      <c r="F215" s="15">
        <v>1.2722000000000002</v>
      </c>
      <c r="G215" s="15">
        <v>1.2751000000000001</v>
      </c>
      <c r="H215" s="15">
        <v>1.2714000000000001</v>
      </c>
      <c r="I215" s="5">
        <v>13</v>
      </c>
      <c r="J215" s="5">
        <v>240</v>
      </c>
      <c r="K215" s="5">
        <v>174</v>
      </c>
      <c r="L215" s="5">
        <v>431</v>
      </c>
      <c r="M215" s="14">
        <v>8.9250000000001819</v>
      </c>
      <c r="N215" s="14">
        <v>71.799999999999642</v>
      </c>
      <c r="O215" s="5">
        <v>37.000000000000369</v>
      </c>
      <c r="P215" s="5">
        <v>51150</v>
      </c>
      <c r="Q215" s="14">
        <v>1065.625</v>
      </c>
      <c r="R215" s="14">
        <v>6.0027855153203644</v>
      </c>
      <c r="S215" s="5">
        <v>13</v>
      </c>
      <c r="T215" s="5" t="s">
        <v>26</v>
      </c>
      <c r="U215" s="14">
        <v>0.67073996624733911</v>
      </c>
      <c r="V215" s="5">
        <v>70</v>
      </c>
      <c r="W215" s="5">
        <v>119</v>
      </c>
      <c r="X215" s="5">
        <v>149</v>
      </c>
      <c r="Y215" s="5">
        <v>75</v>
      </c>
      <c r="Z215" s="5" t="s">
        <v>32</v>
      </c>
      <c r="AB215" s="6" cm="1">
        <f t="array" ref="AB215">SUM(IF(B215:I215&gt;B216:I216,1,-1))</f>
        <v>8</v>
      </c>
      <c r="AC215" s="6" cm="1">
        <f t="array" ref="AC215">SUM(IF(J215:S215&gt;J216:S216,1,-1))</f>
        <v>6</v>
      </c>
      <c r="AD215" s="6">
        <f t="shared" si="244"/>
        <v>14</v>
      </c>
      <c r="AE215" s="6">
        <f t="shared" ref="AE215:AG215" si="262">SUM(AB215:AB217)</f>
        <v>22</v>
      </c>
      <c r="AF215" s="6">
        <f t="shared" si="262"/>
        <v>4</v>
      </c>
      <c r="AG215" s="6">
        <f t="shared" si="262"/>
        <v>26</v>
      </c>
      <c r="AI215" s="8" t="str">
        <f t="shared" si="230"/>
        <v>Higher</v>
      </c>
      <c r="AJ215" s="7" t="str">
        <f t="shared" si="231"/>
        <v>Up</v>
      </c>
      <c r="AK215" s="7" t="str">
        <f t="shared" si="232"/>
        <v>POC Up</v>
      </c>
      <c r="AL215" s="9" t="str">
        <f t="shared" si="233"/>
        <v>Ab. Val</v>
      </c>
      <c r="AM215" s="9" t="str">
        <f t="shared" si="234"/>
        <v>Upper Break</v>
      </c>
      <c r="AN215" s="9" t="str">
        <f t="shared" si="235"/>
        <v>In Val</v>
      </c>
      <c r="AO215" s="9" t="str">
        <f t="shared" si="236"/>
        <v>No Gap</v>
      </c>
      <c r="AP215" s="9" t="str">
        <f t="shared" si="237"/>
        <v>Top-Weighted</v>
      </c>
      <c r="AQ215" s="9" t="str">
        <f t="shared" si="238"/>
        <v>Skewed Mid-Low</v>
      </c>
      <c r="AR215" s="9" t="str">
        <f t="shared" si="239"/>
        <v>Same</v>
      </c>
      <c r="AS215" s="5">
        <f t="shared" si="240"/>
        <v>0</v>
      </c>
    </row>
    <row r="216" spans="1:45" ht="15.5" x14ac:dyDescent="0.35">
      <c r="A216" s="13">
        <v>45356</v>
      </c>
      <c r="B216" s="15">
        <v>1.2688900000000001</v>
      </c>
      <c r="C216" s="15">
        <v>1.2734399999999999</v>
      </c>
      <c r="D216" s="15">
        <v>1.26708</v>
      </c>
      <c r="E216" s="15">
        <v>1.2703800000000001</v>
      </c>
      <c r="F216" s="15">
        <v>1.2684000000000002</v>
      </c>
      <c r="G216" s="15">
        <v>1.2706000000000002</v>
      </c>
      <c r="H216" s="15">
        <v>1.2672000000000001</v>
      </c>
      <c r="I216" s="5">
        <v>-20</v>
      </c>
      <c r="J216" s="5">
        <v>284</v>
      </c>
      <c r="K216" s="5">
        <v>101</v>
      </c>
      <c r="L216" s="5">
        <v>399</v>
      </c>
      <c r="M216" s="14">
        <v>8.1624999999999979</v>
      </c>
      <c r="N216" s="14">
        <v>63.599999999999213</v>
      </c>
      <c r="O216" s="5">
        <v>34.000000000000696</v>
      </c>
      <c r="P216" s="5">
        <v>47111</v>
      </c>
      <c r="Q216" s="14">
        <v>981.47916666666663</v>
      </c>
      <c r="R216" s="14">
        <v>6.2735849056604547</v>
      </c>
      <c r="S216" s="5">
        <v>12</v>
      </c>
      <c r="T216" s="5" t="s">
        <v>26</v>
      </c>
      <c r="U216" s="14">
        <v>0.50163829339176969</v>
      </c>
      <c r="V216" s="5">
        <v>50</v>
      </c>
      <c r="W216" s="5">
        <v>102</v>
      </c>
      <c r="X216" s="5">
        <v>98</v>
      </c>
      <c r="Y216" s="5">
        <v>141</v>
      </c>
      <c r="Z216" s="5" t="s">
        <v>32</v>
      </c>
      <c r="AB216" s="6" cm="1">
        <f t="array" ref="AB216">SUM(IF(B216:I216&gt;B217:I217,1,-1))</f>
        <v>6</v>
      </c>
      <c r="AC216" s="6" cm="1">
        <f t="array" ref="AC216">SUM(IF(J216:S216&gt;J217:S217,1,-1))</f>
        <v>6</v>
      </c>
      <c r="AD216" s="6">
        <f t="shared" si="244"/>
        <v>12</v>
      </c>
      <c r="AE216" s="6">
        <f t="shared" ref="AE216:AG216" si="263">SUM(AB216:AB218)</f>
        <v>10</v>
      </c>
      <c r="AF216" s="6">
        <f t="shared" si="263"/>
        <v>-4</v>
      </c>
      <c r="AG216" s="6">
        <f t="shared" si="263"/>
        <v>6</v>
      </c>
      <c r="AI216" s="8" t="str">
        <f t="shared" si="230"/>
        <v>OL Higher</v>
      </c>
      <c r="AJ216" s="7" t="str">
        <f t="shared" si="231"/>
        <v>Neutral</v>
      </c>
      <c r="AK216" s="7" t="str">
        <f t="shared" si="232"/>
        <v>POC Up</v>
      </c>
      <c r="AL216" s="9" t="str">
        <f t="shared" si="233"/>
        <v>In. Val</v>
      </c>
      <c r="AM216" s="9" t="str">
        <f t="shared" si="234"/>
        <v>Upper Break</v>
      </c>
      <c r="AN216" s="9" t="str">
        <f t="shared" si="235"/>
        <v>In Val</v>
      </c>
      <c r="AO216" s="9" t="str">
        <f t="shared" si="236"/>
        <v>No Gap</v>
      </c>
      <c r="AP216" s="9" t="str">
        <f t="shared" si="237"/>
        <v>Top-Weighted</v>
      </c>
      <c r="AQ216" s="9" t="str">
        <f t="shared" si="238"/>
        <v>Skewed Low</v>
      </c>
      <c r="AR216" s="9" t="str">
        <f t="shared" si="239"/>
        <v>Same</v>
      </c>
      <c r="AS216" s="5">
        <f t="shared" si="240"/>
        <v>0</v>
      </c>
    </row>
    <row r="217" spans="1:45" ht="15.5" x14ac:dyDescent="0.35">
      <c r="A217" s="13">
        <v>45355</v>
      </c>
      <c r="B217" s="15">
        <v>1.2660100000000001</v>
      </c>
      <c r="C217" s="15">
        <v>1.2705900000000001</v>
      </c>
      <c r="D217" s="15">
        <v>1.26556</v>
      </c>
      <c r="E217" s="15">
        <v>1.2688699999999999</v>
      </c>
      <c r="F217" s="15">
        <v>1.2664</v>
      </c>
      <c r="G217" s="15">
        <v>1.2689000000000001</v>
      </c>
      <c r="H217" s="15">
        <v>1.2656000000000001</v>
      </c>
      <c r="I217" s="5">
        <v>9</v>
      </c>
      <c r="J217" s="5">
        <v>264</v>
      </c>
      <c r="K217" s="5">
        <v>42</v>
      </c>
      <c r="L217" s="5">
        <v>320</v>
      </c>
      <c r="M217" s="14">
        <v>6.5791666666667004</v>
      </c>
      <c r="N217" s="14">
        <v>50.3000000000009</v>
      </c>
      <c r="O217" s="5">
        <v>33.00000000000081</v>
      </c>
      <c r="P217" s="5">
        <v>39250</v>
      </c>
      <c r="Q217" s="14">
        <v>817.70833333333337</v>
      </c>
      <c r="R217" s="14">
        <v>6.3618290258448162</v>
      </c>
      <c r="S217" s="5">
        <v>12</v>
      </c>
      <c r="T217" s="5" t="s">
        <v>28</v>
      </c>
      <c r="U217" s="14">
        <v>0.36096580626106251</v>
      </c>
      <c r="V217" s="5">
        <v>46</v>
      </c>
      <c r="W217" s="5">
        <v>81</v>
      </c>
      <c r="X217" s="5">
        <v>104</v>
      </c>
      <c r="Y217" s="5">
        <v>89</v>
      </c>
      <c r="Z217" s="5" t="s">
        <v>32</v>
      </c>
      <c r="AB217" s="6" cm="1">
        <f t="array" ref="AB217">SUM(IF(B217:I217&gt;B218:I218,1,-1))</f>
        <v>8</v>
      </c>
      <c r="AC217" s="6" cm="1">
        <f t="array" ref="AC217">SUM(IF(J217:S217&gt;J218:S218,1,-1))</f>
        <v>-8</v>
      </c>
      <c r="AD217" s="6">
        <f t="shared" si="244"/>
        <v>0</v>
      </c>
      <c r="AE217" s="6">
        <f t="shared" ref="AE217:AG217" si="264">SUM(AB217:AB219)</f>
        <v>4</v>
      </c>
      <c r="AF217" s="6">
        <f t="shared" si="264"/>
        <v>-4</v>
      </c>
      <c r="AG217" s="6">
        <f t="shared" si="264"/>
        <v>0</v>
      </c>
      <c r="AI217" s="8" t="str">
        <f t="shared" si="230"/>
        <v>Higher</v>
      </c>
      <c r="AJ217" s="7" t="str">
        <f t="shared" si="231"/>
        <v>Neutral</v>
      </c>
      <c r="AK217" s="7" t="str">
        <f t="shared" si="232"/>
        <v>POC Up</v>
      </c>
      <c r="AL217" s="9" t="str">
        <f t="shared" si="233"/>
        <v>Ab. Val</v>
      </c>
      <c r="AM217" s="9" t="str">
        <f t="shared" si="234"/>
        <v>Upper Break</v>
      </c>
      <c r="AN217" s="9" t="str">
        <f t="shared" si="235"/>
        <v>In Val</v>
      </c>
      <c r="AO217" s="9" t="str">
        <f t="shared" si="236"/>
        <v>Gap Up - Follow Through</v>
      </c>
      <c r="AP217" s="9" t="str">
        <f t="shared" si="237"/>
        <v>Top-Weighted</v>
      </c>
      <c r="AQ217" s="9" t="str">
        <f t="shared" si="238"/>
        <v>Skewed Mid-Low</v>
      </c>
      <c r="AR217" s="9" t="str">
        <f t="shared" si="239"/>
        <v>Closed Higher Quadrant</v>
      </c>
      <c r="AS217" s="5">
        <f t="shared" si="240"/>
        <v>1</v>
      </c>
    </row>
    <row r="218" spans="1:45" ht="15.5" x14ac:dyDescent="0.35">
      <c r="A218" s="13">
        <v>45352</v>
      </c>
      <c r="B218" s="15">
        <v>1.2626200000000001</v>
      </c>
      <c r="C218" s="15">
        <v>1.2663500000000001</v>
      </c>
      <c r="D218" s="15">
        <v>1.25993</v>
      </c>
      <c r="E218" s="15">
        <v>1.2658499999999999</v>
      </c>
      <c r="F218" s="15">
        <v>1.2628999999999999</v>
      </c>
      <c r="G218" s="15">
        <v>1.2650000000000001</v>
      </c>
      <c r="H218" s="15">
        <v>1.2623</v>
      </c>
      <c r="I218" s="5">
        <v>5</v>
      </c>
      <c r="J218" s="5">
        <v>304</v>
      </c>
      <c r="K218" s="5">
        <v>134</v>
      </c>
      <c r="L218" s="5">
        <v>458</v>
      </c>
      <c r="M218" s="14">
        <v>9.4187500000000401</v>
      </c>
      <c r="N218" s="14">
        <v>64.200000000000927</v>
      </c>
      <c r="O218" s="5">
        <v>27.000000000001467</v>
      </c>
      <c r="P218" s="5">
        <v>51971</v>
      </c>
      <c r="Q218" s="14">
        <v>1082.7291666666667</v>
      </c>
      <c r="R218" s="14">
        <v>7.1339563862927315</v>
      </c>
      <c r="S218" s="5">
        <v>14</v>
      </c>
      <c r="T218" s="5" t="s">
        <v>26</v>
      </c>
      <c r="U218" s="14">
        <v>0.55120064727716678</v>
      </c>
      <c r="V218" s="5">
        <v>93</v>
      </c>
      <c r="W218" s="5">
        <v>167</v>
      </c>
      <c r="X218" s="5">
        <v>161</v>
      </c>
      <c r="Y218" s="5">
        <v>31</v>
      </c>
      <c r="Z218" s="5" t="s">
        <v>31</v>
      </c>
      <c r="AB218" s="6" cm="1">
        <f t="array" ref="AB218">SUM(IF(B218:I218&gt;B219:I219,1,-1))</f>
        <v>-4</v>
      </c>
      <c r="AC218" s="6" cm="1">
        <f t="array" ref="AC218">SUM(IF(J218:S218&gt;J219:S219,1,-1))</f>
        <v>-2</v>
      </c>
      <c r="AD218" s="6">
        <f t="shared" si="244"/>
        <v>-6</v>
      </c>
      <c r="AE218" s="6">
        <f t="shared" ref="AE218:AG218" si="265">SUM(AB218:AB220)</f>
        <v>-12</v>
      </c>
      <c r="AF218" s="6">
        <f t="shared" si="265"/>
        <v>10</v>
      </c>
      <c r="AG218" s="6">
        <f t="shared" si="265"/>
        <v>-2</v>
      </c>
      <c r="AI218" s="8" t="str">
        <f t="shared" si="230"/>
        <v>OL Lower</v>
      </c>
      <c r="AJ218" s="7" t="str">
        <f t="shared" si="231"/>
        <v>Neutral</v>
      </c>
      <c r="AK218" s="7" t="str">
        <f t="shared" si="232"/>
        <v>POC Down</v>
      </c>
      <c r="AL218" s="9" t="str">
        <f t="shared" si="233"/>
        <v>Bel. Val</v>
      </c>
      <c r="AM218" s="9" t="str">
        <f t="shared" si="234"/>
        <v>Lower Break</v>
      </c>
      <c r="AN218" s="9" t="str">
        <f t="shared" si="235"/>
        <v>Ab. Val</v>
      </c>
      <c r="AO218" s="9" t="str">
        <f t="shared" si="236"/>
        <v>Gap Down - Failed</v>
      </c>
      <c r="AP218" s="9" t="str">
        <f t="shared" si="237"/>
        <v>Top-Weighted</v>
      </c>
      <c r="AQ218" s="9" t="str">
        <f t="shared" si="238"/>
        <v>Skewed Mid-High</v>
      </c>
      <c r="AR218" s="9" t="str">
        <f t="shared" si="239"/>
        <v>Closed Lower Quadrant</v>
      </c>
      <c r="AS218" s="5">
        <f t="shared" si="240"/>
        <v>-3</v>
      </c>
    </row>
    <row r="219" spans="1:45" ht="15.5" x14ac:dyDescent="0.35">
      <c r="A219" s="13">
        <v>45351</v>
      </c>
      <c r="B219" s="15">
        <v>1.26607</v>
      </c>
      <c r="C219" s="15">
        <v>1.26813</v>
      </c>
      <c r="D219" s="15">
        <v>1.26122</v>
      </c>
      <c r="E219" s="15">
        <v>1.26248</v>
      </c>
      <c r="F219" s="15">
        <v>1.2666000000000002</v>
      </c>
      <c r="G219" s="15">
        <v>1.2672000000000001</v>
      </c>
      <c r="H219" s="15">
        <v>1.2639</v>
      </c>
      <c r="I219" s="5">
        <v>-4</v>
      </c>
      <c r="J219" s="5">
        <v>66</v>
      </c>
      <c r="K219" s="5">
        <v>359</v>
      </c>
      <c r="L219" s="5">
        <v>445</v>
      </c>
      <c r="M219" s="14">
        <v>9.1979166666666945</v>
      </c>
      <c r="N219" s="14">
        <v>69.09999999999971</v>
      </c>
      <c r="O219" s="5">
        <v>33.00000000000081</v>
      </c>
      <c r="P219" s="5">
        <v>55125</v>
      </c>
      <c r="Q219" s="14">
        <v>1148.4375</v>
      </c>
      <c r="R219" s="14">
        <v>6.439942112879911</v>
      </c>
      <c r="S219" s="5">
        <v>21</v>
      </c>
      <c r="T219" s="5" t="s">
        <v>28</v>
      </c>
      <c r="U219" s="14">
        <v>0.37820187091729479</v>
      </c>
      <c r="V219" s="5">
        <v>104</v>
      </c>
      <c r="W219" s="5">
        <v>164</v>
      </c>
      <c r="X219" s="5">
        <v>63</v>
      </c>
      <c r="Y219" s="5">
        <v>96</v>
      </c>
      <c r="Z219" s="5" t="s">
        <v>27</v>
      </c>
      <c r="AB219" s="6" cm="1">
        <f t="array" ref="AB219">SUM(IF(B219:I219&gt;B220:I220,1,-1))</f>
        <v>0</v>
      </c>
      <c r="AC219" s="6" cm="1">
        <f t="array" ref="AC219">SUM(IF(J219:S219&gt;J220:S220,1,-1))</f>
        <v>6</v>
      </c>
      <c r="AD219" s="6">
        <f t="shared" si="244"/>
        <v>6</v>
      </c>
      <c r="AE219" s="6">
        <f t="shared" ref="AE219:AG219" si="266">SUM(AB219:AB221)</f>
        <v>-6</v>
      </c>
      <c r="AF219" s="6">
        <f t="shared" si="266"/>
        <v>16</v>
      </c>
      <c r="AG219" s="6">
        <f t="shared" si="266"/>
        <v>10</v>
      </c>
      <c r="AI219" s="8" t="str">
        <f t="shared" si="230"/>
        <v>OL Higher</v>
      </c>
      <c r="AJ219" s="7" t="str">
        <f t="shared" si="231"/>
        <v>Neutral</v>
      </c>
      <c r="AK219" s="7" t="str">
        <f t="shared" si="232"/>
        <v>POC Up</v>
      </c>
      <c r="AL219" s="9" t="str">
        <f t="shared" si="233"/>
        <v>Ab. Val</v>
      </c>
      <c r="AM219" s="9" t="str">
        <f t="shared" si="234"/>
        <v>Lower Break</v>
      </c>
      <c r="AN219" s="9" t="str">
        <f t="shared" si="235"/>
        <v>Bl. Val</v>
      </c>
      <c r="AO219" s="9" t="str">
        <f t="shared" si="236"/>
        <v>No Gap</v>
      </c>
      <c r="AP219" s="9" t="str">
        <f t="shared" si="237"/>
        <v>Bottom-Weighted</v>
      </c>
      <c r="AQ219" s="9" t="str">
        <f t="shared" si="238"/>
        <v>Skewed Mid-High</v>
      </c>
      <c r="AR219" s="9" t="str">
        <f t="shared" si="239"/>
        <v>Closed Higher Quadrant</v>
      </c>
      <c r="AS219" s="5">
        <f t="shared" si="240"/>
        <v>2</v>
      </c>
    </row>
    <row r="220" spans="1:45" ht="15.5" x14ac:dyDescent="0.35">
      <c r="A220" s="13">
        <v>45350</v>
      </c>
      <c r="B220" s="15">
        <v>1.268</v>
      </c>
      <c r="C220" s="15">
        <v>1.2683500000000001</v>
      </c>
      <c r="D220" s="15">
        <v>1.2621100000000001</v>
      </c>
      <c r="E220" s="15">
        <v>1.2659400000000001</v>
      </c>
      <c r="F220" s="15">
        <v>1.2659</v>
      </c>
      <c r="G220" s="15">
        <v>1.2662</v>
      </c>
      <c r="H220" s="15">
        <v>1.2636000000000001</v>
      </c>
      <c r="I220" s="5">
        <v>-23</v>
      </c>
      <c r="J220" s="5">
        <v>113</v>
      </c>
      <c r="K220" s="5">
        <v>312</v>
      </c>
      <c r="L220" s="5">
        <v>442</v>
      </c>
      <c r="M220" s="14">
        <v>9.0208333333334494</v>
      </c>
      <c r="N220" s="14">
        <v>62.400000000000233</v>
      </c>
      <c r="O220" s="5">
        <v>25.999999999999357</v>
      </c>
      <c r="P220" s="5">
        <v>47676</v>
      </c>
      <c r="Q220" s="14">
        <v>993.25</v>
      </c>
      <c r="R220" s="14">
        <v>7.0833333333333073</v>
      </c>
      <c r="S220" s="5">
        <v>16</v>
      </c>
      <c r="T220" s="5" t="s">
        <v>28</v>
      </c>
      <c r="U220" s="14">
        <v>0.48944783118600138</v>
      </c>
      <c r="V220" s="5">
        <v>49</v>
      </c>
      <c r="W220" s="5">
        <v>165</v>
      </c>
      <c r="X220" s="5">
        <v>167</v>
      </c>
      <c r="Y220" s="5">
        <v>57</v>
      </c>
      <c r="Z220" s="5" t="s">
        <v>32</v>
      </c>
      <c r="AB220" s="6" cm="1">
        <f t="array" ref="AB220">SUM(IF(B220:I220&gt;B221:I221,1,-1))</f>
        <v>-8</v>
      </c>
      <c r="AC220" s="6" cm="1">
        <f t="array" ref="AC220">SUM(IF(J220:S220&gt;J221:S221,1,-1))</f>
        <v>6</v>
      </c>
      <c r="AD220" s="6">
        <f t="shared" si="244"/>
        <v>-2</v>
      </c>
      <c r="AE220" s="6">
        <f t="shared" ref="AE220:AG220" si="267">SUM(AB220:AB222)</f>
        <v>-2</v>
      </c>
      <c r="AF220" s="6">
        <f t="shared" si="267"/>
        <v>6</v>
      </c>
      <c r="AG220" s="6">
        <f t="shared" si="267"/>
        <v>4</v>
      </c>
      <c r="AI220" s="8" t="str">
        <f t="shared" si="230"/>
        <v>Lower</v>
      </c>
      <c r="AJ220" s="7" t="str">
        <f t="shared" si="231"/>
        <v>Down</v>
      </c>
      <c r="AK220" s="7" t="str">
        <f t="shared" si="232"/>
        <v>POC Down</v>
      </c>
      <c r="AL220" s="9" t="str">
        <f t="shared" si="233"/>
        <v>Bel. Val</v>
      </c>
      <c r="AM220" s="9" t="str">
        <f t="shared" si="234"/>
        <v>Lower Break</v>
      </c>
      <c r="AN220" s="9" t="str">
        <f t="shared" si="235"/>
        <v>In Val</v>
      </c>
      <c r="AO220" s="9" t="str">
        <f t="shared" si="236"/>
        <v>No Gap</v>
      </c>
      <c r="AP220" s="9" t="str">
        <f t="shared" si="237"/>
        <v>Bottom-Weighted</v>
      </c>
      <c r="AQ220" s="9" t="str">
        <f t="shared" si="238"/>
        <v>Skewed Mid-Low</v>
      </c>
      <c r="AR220" s="9" t="str">
        <f t="shared" si="239"/>
        <v>Same</v>
      </c>
      <c r="AS220" s="5">
        <f t="shared" si="240"/>
        <v>0</v>
      </c>
    </row>
    <row r="221" spans="1:45" ht="15.5" x14ac:dyDescent="0.35">
      <c r="A221" s="13">
        <v>45349</v>
      </c>
      <c r="B221" s="15">
        <v>1.26833</v>
      </c>
      <c r="C221" s="15">
        <v>1.26962</v>
      </c>
      <c r="D221" s="15">
        <v>1.2659800000000001</v>
      </c>
      <c r="E221" s="15">
        <v>1.2679800000000001</v>
      </c>
      <c r="F221" s="15">
        <v>1.2684</v>
      </c>
      <c r="G221" s="15">
        <v>1.2688999999999999</v>
      </c>
      <c r="H221" s="15">
        <v>1.2677</v>
      </c>
      <c r="I221" s="5">
        <v>2</v>
      </c>
      <c r="J221" s="5">
        <v>137</v>
      </c>
      <c r="K221" s="5">
        <v>226</v>
      </c>
      <c r="L221" s="5">
        <v>390</v>
      </c>
      <c r="M221" s="14">
        <v>8.104166666666746</v>
      </c>
      <c r="N221" s="14">
        <v>36.399999999998656</v>
      </c>
      <c r="O221" s="5">
        <v>11.999999999998678</v>
      </c>
      <c r="P221" s="5">
        <v>47487</v>
      </c>
      <c r="Q221" s="14">
        <v>989.3125</v>
      </c>
      <c r="R221" s="14">
        <v>10.71428571428611</v>
      </c>
      <c r="S221" s="5">
        <v>12</v>
      </c>
      <c r="T221" s="5" t="s">
        <v>26</v>
      </c>
      <c r="U221" s="14">
        <v>0.61257118025139734</v>
      </c>
      <c r="V221" s="5">
        <v>63</v>
      </c>
      <c r="W221" s="5">
        <v>230</v>
      </c>
      <c r="X221" s="5">
        <v>64</v>
      </c>
      <c r="Y221" s="5">
        <v>14</v>
      </c>
      <c r="Z221" s="5" t="s">
        <v>32</v>
      </c>
      <c r="AB221" s="6" cm="1">
        <f t="array" ref="AB221">SUM(IF(B221:I221&gt;B222:I222,1,-1))</f>
        <v>2</v>
      </c>
      <c r="AC221" s="6" cm="1">
        <f t="array" ref="AC221">SUM(IF(J221:S221&gt;J222:S222,1,-1))</f>
        <v>4</v>
      </c>
      <c r="AD221" s="6">
        <f t="shared" si="244"/>
        <v>6</v>
      </c>
      <c r="AE221" s="6">
        <f t="shared" ref="AE221:AG221" si="268">SUM(AB221:AB223)</f>
        <v>10</v>
      </c>
      <c r="AF221" s="6">
        <f t="shared" si="268"/>
        <v>-6</v>
      </c>
      <c r="AG221" s="6">
        <f t="shared" si="268"/>
        <v>4</v>
      </c>
      <c r="AI221" s="8" t="str">
        <f t="shared" si="230"/>
        <v>Inside</v>
      </c>
      <c r="AJ221" s="7" t="str">
        <f t="shared" si="231"/>
        <v>Neutral</v>
      </c>
      <c r="AK221" s="7" t="str">
        <f t="shared" si="232"/>
        <v>POC Up</v>
      </c>
      <c r="AL221" s="9" t="str">
        <f t="shared" si="233"/>
        <v>In. Val</v>
      </c>
      <c r="AM221" s="9" t="str">
        <f t="shared" si="234"/>
        <v>Inside Day</v>
      </c>
      <c r="AN221" s="9" t="str">
        <f t="shared" si="235"/>
        <v>In Val</v>
      </c>
      <c r="AO221" s="9" t="str">
        <f t="shared" si="236"/>
        <v>No Gap</v>
      </c>
      <c r="AP221" s="9" t="str">
        <f t="shared" si="237"/>
        <v>Bottom-Weighted</v>
      </c>
      <c r="AQ221" s="9" t="str">
        <f t="shared" si="238"/>
        <v>Skewed Mid-High</v>
      </c>
      <c r="AR221" s="9" t="str">
        <f t="shared" si="239"/>
        <v>Same</v>
      </c>
      <c r="AS221" s="5">
        <f t="shared" si="240"/>
        <v>0</v>
      </c>
    </row>
    <row r="222" spans="1:45" ht="15.5" x14ac:dyDescent="0.35">
      <c r="A222" s="13">
        <v>45348</v>
      </c>
      <c r="B222" s="15">
        <v>1.26695</v>
      </c>
      <c r="C222" s="15">
        <v>1.2699</v>
      </c>
      <c r="D222" s="15">
        <v>1.26563</v>
      </c>
      <c r="E222" s="15">
        <v>1.26833</v>
      </c>
      <c r="F222" s="15">
        <v>1.2682</v>
      </c>
      <c r="G222" s="15">
        <v>1.2693000000000001</v>
      </c>
      <c r="H222" s="15">
        <v>1.2671000000000001</v>
      </c>
      <c r="I222" s="5">
        <v>-2</v>
      </c>
      <c r="J222" s="5">
        <v>123</v>
      </c>
      <c r="K222" s="5">
        <v>226</v>
      </c>
      <c r="L222" s="5">
        <v>366</v>
      </c>
      <c r="M222" s="14">
        <v>7.5437499999998305</v>
      </c>
      <c r="N222" s="14">
        <v>42.69999999999996</v>
      </c>
      <c r="O222" s="5">
        <v>21.999999999999797</v>
      </c>
      <c r="P222" s="5">
        <v>42711</v>
      </c>
      <c r="Q222" s="14">
        <v>889.8125</v>
      </c>
      <c r="R222" s="14">
        <v>8.5714285714285801</v>
      </c>
      <c r="S222" s="5">
        <v>10</v>
      </c>
      <c r="T222" s="5" t="s">
        <v>26</v>
      </c>
      <c r="U222" s="14">
        <v>0.65571597041513086</v>
      </c>
      <c r="V222" s="5">
        <v>55</v>
      </c>
      <c r="W222" s="5">
        <v>142</v>
      </c>
      <c r="X222" s="5">
        <v>116</v>
      </c>
      <c r="Y222" s="5">
        <v>53</v>
      </c>
      <c r="Z222" s="5" t="s">
        <v>32</v>
      </c>
      <c r="AB222" s="6" cm="1">
        <f t="array" ref="AB222">SUM(IF(B222:I222&gt;B223:I223,1,-1))</f>
        <v>4</v>
      </c>
      <c r="AC222" s="6" cm="1">
        <f t="array" ref="AC222">SUM(IF(J222:S222&gt;J223:S223,1,-1))</f>
        <v>-4</v>
      </c>
      <c r="AD222" s="6">
        <f t="shared" si="244"/>
        <v>0</v>
      </c>
      <c r="AE222" s="6">
        <f t="shared" ref="AE222:AG222" si="269">SUM(AB222:AB224)</f>
        <v>14</v>
      </c>
      <c r="AF222" s="6">
        <f t="shared" si="269"/>
        <v>-6</v>
      </c>
      <c r="AG222" s="6">
        <f t="shared" si="269"/>
        <v>8</v>
      </c>
      <c r="AI222" s="8" t="str">
        <f t="shared" si="230"/>
        <v>OL Higher</v>
      </c>
      <c r="AJ222" s="7" t="str">
        <f t="shared" si="231"/>
        <v>Up</v>
      </c>
      <c r="AK222" s="7" t="str">
        <f t="shared" si="232"/>
        <v>POC Up</v>
      </c>
      <c r="AL222" s="9" t="str">
        <f t="shared" si="233"/>
        <v>Ab. Val</v>
      </c>
      <c r="AM222" s="9" t="str">
        <f t="shared" si="234"/>
        <v>Inside Day</v>
      </c>
      <c r="AN222" s="9" t="str">
        <f t="shared" si="235"/>
        <v>In Val</v>
      </c>
      <c r="AO222" s="9" t="str">
        <f t="shared" si="236"/>
        <v>No Gap</v>
      </c>
      <c r="AP222" s="9" t="str">
        <f t="shared" si="237"/>
        <v>Bottom-Weighted</v>
      </c>
      <c r="AQ222" s="9" t="str">
        <f t="shared" si="238"/>
        <v>Skewed Mid-High</v>
      </c>
      <c r="AR222" s="9" t="str">
        <f t="shared" si="239"/>
        <v>Closed Lower Quadrant</v>
      </c>
      <c r="AS222" s="5">
        <f t="shared" si="240"/>
        <v>-1</v>
      </c>
    </row>
    <row r="223" spans="1:45" ht="15.5" x14ac:dyDescent="0.35">
      <c r="A223" s="13">
        <v>45345</v>
      </c>
      <c r="B223" s="15">
        <v>1.2661</v>
      </c>
      <c r="C223" s="15">
        <v>1.2701100000000001</v>
      </c>
      <c r="D223" s="15">
        <v>1.26474</v>
      </c>
      <c r="E223" s="15">
        <v>1.2669999999999999</v>
      </c>
      <c r="F223" s="15">
        <v>1.2663000000000002</v>
      </c>
      <c r="G223" s="15">
        <v>1.2681000000000002</v>
      </c>
      <c r="H223" s="15">
        <v>1.2658000000000003</v>
      </c>
      <c r="I223" s="5">
        <v>11</v>
      </c>
      <c r="J223" s="5">
        <v>297</v>
      </c>
      <c r="K223" s="5">
        <v>90</v>
      </c>
      <c r="L223" s="5">
        <v>405</v>
      </c>
      <c r="M223" s="14">
        <v>8.3270833333333929</v>
      </c>
      <c r="N223" s="14">
        <v>53.700000000000969</v>
      </c>
      <c r="O223" s="5">
        <v>22.999999999999687</v>
      </c>
      <c r="P223" s="5">
        <v>48180</v>
      </c>
      <c r="Q223" s="14">
        <v>1003.75</v>
      </c>
      <c r="R223" s="14">
        <v>7.5418994413406457</v>
      </c>
      <c r="S223" s="5">
        <v>7</v>
      </c>
      <c r="T223" s="5" t="s">
        <v>28</v>
      </c>
      <c r="U223" s="14">
        <v>0.45360314659998213</v>
      </c>
      <c r="V223" s="5">
        <v>55</v>
      </c>
      <c r="W223" s="5">
        <v>99</v>
      </c>
      <c r="X223" s="5">
        <v>195</v>
      </c>
      <c r="Y223" s="5">
        <v>45</v>
      </c>
      <c r="Z223" s="5" t="s">
        <v>29</v>
      </c>
      <c r="AB223" s="6" cm="1">
        <f t="array" ref="AB223">SUM(IF(B223:I223&gt;B224:I224,1,-1))</f>
        <v>4</v>
      </c>
      <c r="AC223" s="6" cm="1">
        <f t="array" ref="AC223">SUM(IF(J223:S223&gt;J224:S224,1,-1))</f>
        <v>-6</v>
      </c>
      <c r="AD223" s="6">
        <f t="shared" si="244"/>
        <v>-2</v>
      </c>
      <c r="AE223" s="6">
        <f t="shared" ref="AE223:AG223" si="270">SUM(AB223:AB225)</f>
        <v>14</v>
      </c>
      <c r="AF223" s="6">
        <f t="shared" si="270"/>
        <v>-4</v>
      </c>
      <c r="AG223" s="6">
        <f t="shared" si="270"/>
        <v>10</v>
      </c>
      <c r="AI223" s="8" t="str">
        <f t="shared" si="230"/>
        <v>OL Higher</v>
      </c>
      <c r="AJ223" s="7" t="str">
        <f t="shared" si="231"/>
        <v>Neutral</v>
      </c>
      <c r="AK223" s="7" t="str">
        <f t="shared" si="232"/>
        <v>POC Up</v>
      </c>
      <c r="AL223" s="9" t="str">
        <f t="shared" si="233"/>
        <v>In. Val</v>
      </c>
      <c r="AM223" s="9" t="str">
        <f t="shared" si="234"/>
        <v>Inside Day</v>
      </c>
      <c r="AN223" s="9" t="str">
        <f t="shared" si="235"/>
        <v>In Val</v>
      </c>
      <c r="AO223" s="9" t="str">
        <f t="shared" si="236"/>
        <v>No Gap</v>
      </c>
      <c r="AP223" s="9" t="str">
        <f t="shared" si="237"/>
        <v>Top-Weighted</v>
      </c>
      <c r="AQ223" s="9" t="str">
        <f t="shared" si="238"/>
        <v>Skewed Mid-Low</v>
      </c>
      <c r="AR223" s="9" t="str">
        <f t="shared" si="239"/>
        <v>Closed Higher Quadrant</v>
      </c>
      <c r="AS223" s="5">
        <f t="shared" si="240"/>
        <v>1</v>
      </c>
    </row>
    <row r="224" spans="1:45" ht="15.5" x14ac:dyDescent="0.35">
      <c r="A224" s="13">
        <v>45344</v>
      </c>
      <c r="B224" s="15">
        <v>1.2637700000000001</v>
      </c>
      <c r="C224" s="15">
        <v>1.27091</v>
      </c>
      <c r="D224" s="15">
        <v>1.26108</v>
      </c>
      <c r="E224" s="15">
        <v>1.26606</v>
      </c>
      <c r="F224" s="15">
        <v>1.2659</v>
      </c>
      <c r="G224" s="15">
        <v>1.2672000000000001</v>
      </c>
      <c r="H224" s="15">
        <v>1.2615000000000001</v>
      </c>
      <c r="I224" s="5">
        <v>11</v>
      </c>
      <c r="J224" s="5">
        <v>225</v>
      </c>
      <c r="K224" s="5">
        <v>294</v>
      </c>
      <c r="L224" s="5">
        <v>531</v>
      </c>
      <c r="M224" s="14">
        <v>10.924999999999869</v>
      </c>
      <c r="N224" s="14">
        <v>98.300000000000054</v>
      </c>
      <c r="O224" s="5">
        <v>57.000000000000384</v>
      </c>
      <c r="P224" s="5">
        <v>54919</v>
      </c>
      <c r="Q224" s="14">
        <v>1144.1458333333333</v>
      </c>
      <c r="R224" s="14">
        <v>5.401831129196335</v>
      </c>
      <c r="S224" s="5">
        <v>10</v>
      </c>
      <c r="T224" s="5" t="s">
        <v>26</v>
      </c>
      <c r="U224" s="14">
        <v>0.67529578600808071</v>
      </c>
      <c r="V224" s="5">
        <v>74</v>
      </c>
      <c r="W224" s="5">
        <v>148</v>
      </c>
      <c r="X224" s="5">
        <v>200</v>
      </c>
      <c r="Y224" s="5">
        <v>106</v>
      </c>
      <c r="Z224" s="5" t="s">
        <v>32</v>
      </c>
      <c r="AB224" s="6" cm="1">
        <f t="array" ref="AB224">SUM(IF(B224:I224&gt;B225:I225,1,-1))</f>
        <v>6</v>
      </c>
      <c r="AC224" s="6" cm="1">
        <f t="array" ref="AC224">SUM(IF(J224:S224&gt;J225:S225,1,-1))</f>
        <v>4</v>
      </c>
      <c r="AD224" s="6">
        <f t="shared" si="244"/>
        <v>10</v>
      </c>
      <c r="AE224" s="6">
        <f t="shared" ref="AE224:AG224" si="271">SUM(AB224:AB226)</f>
        <v>10</v>
      </c>
      <c r="AF224" s="6">
        <f t="shared" si="271"/>
        <v>8</v>
      </c>
      <c r="AG224" s="6">
        <f t="shared" si="271"/>
        <v>18</v>
      </c>
      <c r="AI224" s="8" t="str">
        <f t="shared" si="230"/>
        <v>Outside</v>
      </c>
      <c r="AJ224" s="7" t="str">
        <f t="shared" si="231"/>
        <v>Up</v>
      </c>
      <c r="AK224" s="7" t="str">
        <f t="shared" si="232"/>
        <v>POC Up</v>
      </c>
      <c r="AL224" s="9" t="str">
        <f t="shared" si="233"/>
        <v>Ab. Val</v>
      </c>
      <c r="AM224" s="9" t="str">
        <f t="shared" si="234"/>
        <v>Upper Break</v>
      </c>
      <c r="AN224" s="9" t="str">
        <f t="shared" si="235"/>
        <v>In Val</v>
      </c>
      <c r="AO224" s="9" t="str">
        <f t="shared" si="236"/>
        <v>Gap Up - Follow Through</v>
      </c>
      <c r="AP224" s="9" t="str">
        <f t="shared" si="237"/>
        <v>Bottom-Weighted</v>
      </c>
      <c r="AQ224" s="9" t="str">
        <f t="shared" si="238"/>
        <v>Skewed Mid-Low</v>
      </c>
      <c r="AR224" s="9" t="str">
        <f t="shared" si="239"/>
        <v>Closed Higher Quadrant</v>
      </c>
      <c r="AS224" s="5">
        <f t="shared" si="240"/>
        <v>1</v>
      </c>
    </row>
    <row r="225" spans="1:45" ht="15.5" x14ac:dyDescent="0.35">
      <c r="A225" s="13">
        <v>45343</v>
      </c>
      <c r="B225" s="15">
        <v>1.2624200000000001</v>
      </c>
      <c r="C225" s="15">
        <v>1.2641100000000001</v>
      </c>
      <c r="D225" s="15">
        <v>1.2602</v>
      </c>
      <c r="E225" s="15">
        <v>1.2637100000000001</v>
      </c>
      <c r="F225" s="15">
        <v>1.2621</v>
      </c>
      <c r="G225" s="15">
        <v>1.2634000000000001</v>
      </c>
      <c r="H225" s="15">
        <v>1.2616000000000001</v>
      </c>
      <c r="I225" s="5">
        <v>3</v>
      </c>
      <c r="J225" s="5">
        <v>235</v>
      </c>
      <c r="K225" s="5">
        <v>170</v>
      </c>
      <c r="L225" s="5">
        <v>424</v>
      </c>
      <c r="M225" s="14">
        <v>8.7000000000000046</v>
      </c>
      <c r="N225" s="14">
        <v>39.100000000000804</v>
      </c>
      <c r="O225" s="5">
        <v>18.000000000000238</v>
      </c>
      <c r="P225" s="5">
        <v>52155</v>
      </c>
      <c r="Q225" s="14">
        <v>1086.5625</v>
      </c>
      <c r="R225" s="14">
        <v>10.843989769820748</v>
      </c>
      <c r="S225" s="5">
        <v>11</v>
      </c>
      <c r="T225" s="5" t="s">
        <v>26</v>
      </c>
      <c r="U225" s="14">
        <v>0.68404527561210982</v>
      </c>
      <c r="V225" s="5">
        <v>57</v>
      </c>
      <c r="W225" s="5">
        <v>159</v>
      </c>
      <c r="X225" s="5">
        <v>128</v>
      </c>
      <c r="Y225" s="5">
        <v>50</v>
      </c>
      <c r="Z225" s="5" t="s">
        <v>31</v>
      </c>
      <c r="AB225" s="6" cm="1">
        <f t="array" ref="AB225">SUM(IF(B225:I225&gt;B226:I226,1,-1))</f>
        <v>4</v>
      </c>
      <c r="AC225" s="6" cm="1">
        <f t="array" ref="AC225">SUM(IF(J225:S225&gt;J226:S226,1,-1))</f>
        <v>-2</v>
      </c>
      <c r="AD225" s="6">
        <f t="shared" si="244"/>
        <v>2</v>
      </c>
      <c r="AE225" s="6">
        <f t="shared" ref="AE225:AG225" si="272">SUM(AB225:AB227)</f>
        <v>8</v>
      </c>
      <c r="AF225" s="6">
        <f t="shared" si="272"/>
        <v>0</v>
      </c>
      <c r="AG225" s="6">
        <f t="shared" si="272"/>
        <v>8</v>
      </c>
      <c r="AI225" s="8" t="str">
        <f t="shared" si="230"/>
        <v>OL Higher</v>
      </c>
      <c r="AJ225" s="7" t="str">
        <f t="shared" si="231"/>
        <v>Neutral</v>
      </c>
      <c r="AK225" s="7" t="str">
        <f t="shared" si="232"/>
        <v>POC Up</v>
      </c>
      <c r="AL225" s="9" t="str">
        <f t="shared" si="233"/>
        <v>In. Val</v>
      </c>
      <c r="AM225" s="9" t="str">
        <f t="shared" si="234"/>
        <v>Inside Day</v>
      </c>
      <c r="AN225" s="9" t="str">
        <f t="shared" si="235"/>
        <v>Ab. Val</v>
      </c>
      <c r="AO225" s="9" t="str">
        <f t="shared" si="236"/>
        <v>No Gap</v>
      </c>
      <c r="AP225" s="9" t="str">
        <f t="shared" si="237"/>
        <v>Top-Weighted</v>
      </c>
      <c r="AQ225" s="9" t="str">
        <f t="shared" si="238"/>
        <v>Skewed Mid-High</v>
      </c>
      <c r="AR225" s="9" t="str">
        <f t="shared" si="239"/>
        <v>Closed Lower Quadrant</v>
      </c>
      <c r="AS225" s="5">
        <f t="shared" si="240"/>
        <v>-1</v>
      </c>
    </row>
    <row r="226" spans="1:45" ht="15.5" x14ac:dyDescent="0.35">
      <c r="A226" s="13">
        <v>45342</v>
      </c>
      <c r="B226" s="15">
        <v>1.2587299999999999</v>
      </c>
      <c r="C226" s="15">
        <v>1.2668299999999999</v>
      </c>
      <c r="D226" s="15">
        <v>1.2578499999999999</v>
      </c>
      <c r="E226" s="15">
        <v>1.2625599999999999</v>
      </c>
      <c r="F226" s="15">
        <v>1.2585</v>
      </c>
      <c r="G226" s="15">
        <v>1.2630000000000001</v>
      </c>
      <c r="H226" s="15">
        <v>1.2581</v>
      </c>
      <c r="I226" s="5">
        <v>4</v>
      </c>
      <c r="J226" s="5">
        <v>417</v>
      </c>
      <c r="K226" s="5">
        <v>39</v>
      </c>
      <c r="L226" s="5">
        <v>472</v>
      </c>
      <c r="M226" s="14">
        <v>9.6125000000001073</v>
      </c>
      <c r="N226" s="14">
        <v>89.799999999999883</v>
      </c>
      <c r="O226" s="5">
        <v>49.000000000001265</v>
      </c>
      <c r="P226" s="5">
        <v>51528</v>
      </c>
      <c r="Q226" s="14">
        <v>1073.5</v>
      </c>
      <c r="R226" s="14">
        <v>5.2561247216035705</v>
      </c>
      <c r="S226" s="5">
        <v>14</v>
      </c>
      <c r="T226" s="5" t="s">
        <v>28</v>
      </c>
      <c r="U226" s="14">
        <v>0.31757648151932288</v>
      </c>
      <c r="V226" s="5">
        <v>80</v>
      </c>
      <c r="W226" s="5">
        <v>82</v>
      </c>
      <c r="X226" s="5">
        <v>130</v>
      </c>
      <c r="Y226" s="5">
        <v>176</v>
      </c>
      <c r="Z226" s="5" t="s">
        <v>32</v>
      </c>
      <c r="AB226" s="6" cm="1">
        <f t="array" ref="AB226">SUM(IF(B226:I226&gt;B227:I227,1,-1))</f>
        <v>0</v>
      </c>
      <c r="AC226" s="6" cm="1">
        <f t="array" ref="AC226">SUM(IF(J226:S226&gt;J227:S227,1,-1))</f>
        <v>6</v>
      </c>
      <c r="AD226" s="6">
        <f t="shared" si="244"/>
        <v>6</v>
      </c>
      <c r="AE226" s="6">
        <f t="shared" ref="AE226:AG226" si="273">SUM(AB226:AB228)</f>
        <v>10</v>
      </c>
      <c r="AF226" s="6">
        <f t="shared" si="273"/>
        <v>4</v>
      </c>
      <c r="AG226" s="6">
        <f t="shared" si="273"/>
        <v>14</v>
      </c>
      <c r="AI226" s="8" t="str">
        <f t="shared" si="230"/>
        <v>Outside</v>
      </c>
      <c r="AJ226" s="7" t="str">
        <f t="shared" si="231"/>
        <v>Neutral</v>
      </c>
      <c r="AK226" s="7" t="str">
        <f t="shared" si="232"/>
        <v>POC Down</v>
      </c>
      <c r="AL226" s="9" t="str">
        <f t="shared" si="233"/>
        <v>Bel. Val</v>
      </c>
      <c r="AM226" s="9" t="str">
        <f t="shared" si="234"/>
        <v>Both Sides Expand</v>
      </c>
      <c r="AN226" s="9" t="str">
        <f t="shared" si="235"/>
        <v>In Val</v>
      </c>
      <c r="AO226" s="9" t="str">
        <f t="shared" si="236"/>
        <v>Gap Down - Failed</v>
      </c>
      <c r="AP226" s="9" t="str">
        <f t="shared" si="237"/>
        <v>Top-Weighted</v>
      </c>
      <c r="AQ226" s="9" t="str">
        <f t="shared" si="238"/>
        <v>Skewed Low</v>
      </c>
      <c r="AR226" s="9" t="str">
        <f t="shared" si="239"/>
        <v>Closed Lower Quadrant</v>
      </c>
      <c r="AS226" s="5">
        <f t="shared" si="240"/>
        <v>-2</v>
      </c>
    </row>
    <row r="227" spans="1:45" ht="15.5" x14ac:dyDescent="0.35">
      <c r="A227" s="13">
        <v>45341</v>
      </c>
      <c r="B227" s="15">
        <v>1.2609699999999999</v>
      </c>
      <c r="C227" s="15">
        <v>1.26292</v>
      </c>
      <c r="D227" s="15">
        <v>1.2583</v>
      </c>
      <c r="E227" s="15">
        <v>1.25871</v>
      </c>
      <c r="F227" s="15">
        <v>1.2615000000000001</v>
      </c>
      <c r="G227" s="15">
        <v>1.2628999999999999</v>
      </c>
      <c r="H227" s="15">
        <v>1.2597</v>
      </c>
      <c r="I227" s="5">
        <v>-11</v>
      </c>
      <c r="J227" s="5">
        <v>102</v>
      </c>
      <c r="K227" s="5">
        <v>181</v>
      </c>
      <c r="L227" s="5">
        <v>299</v>
      </c>
      <c r="M227" s="14">
        <v>6.1020833333334332</v>
      </c>
      <c r="N227" s="14">
        <v>46.200000000000685</v>
      </c>
      <c r="O227" s="5">
        <v>31.999999999998696</v>
      </c>
      <c r="P227" s="5">
        <v>36846</v>
      </c>
      <c r="Q227" s="14">
        <v>767.625</v>
      </c>
      <c r="R227" s="14">
        <v>6.4718614718613763</v>
      </c>
      <c r="S227" s="5">
        <v>12</v>
      </c>
      <c r="T227" s="5" t="s">
        <v>26</v>
      </c>
      <c r="U227" s="14">
        <v>0.6003406875233871</v>
      </c>
      <c r="V227" s="5">
        <v>78</v>
      </c>
      <c r="W227" s="5">
        <v>101</v>
      </c>
      <c r="X227" s="5">
        <v>51</v>
      </c>
      <c r="Y227" s="5">
        <v>65</v>
      </c>
      <c r="Z227" s="5" t="s">
        <v>27</v>
      </c>
      <c r="AB227" s="6" cm="1">
        <f t="array" ref="AB227">SUM(IF(B227:I227&gt;B228:I228,1,-1))</f>
        <v>4</v>
      </c>
      <c r="AC227" s="6" cm="1">
        <f t="array" ref="AC227">SUM(IF(J227:S227&gt;J228:S228,1,-1))</f>
        <v>-4</v>
      </c>
      <c r="AD227" s="6">
        <f t="shared" si="244"/>
        <v>0</v>
      </c>
      <c r="AE227" s="6">
        <f t="shared" ref="AE227:AG227" si="274">SUM(AB227:AB229)</f>
        <v>12</v>
      </c>
      <c r="AF227" s="6">
        <f t="shared" si="274"/>
        <v>-6</v>
      </c>
      <c r="AG227" s="6">
        <f t="shared" si="274"/>
        <v>6</v>
      </c>
      <c r="AI227" s="8" t="str">
        <f t="shared" si="230"/>
        <v>OL Higher</v>
      </c>
      <c r="AJ227" s="7" t="str">
        <f t="shared" si="231"/>
        <v>Up</v>
      </c>
      <c r="AK227" s="7" t="str">
        <f t="shared" si="232"/>
        <v>POC Up</v>
      </c>
      <c r="AL227" s="9" t="str">
        <f t="shared" si="233"/>
        <v>Ab. Val</v>
      </c>
      <c r="AM227" s="9" t="str">
        <f t="shared" si="234"/>
        <v>Upper Break</v>
      </c>
      <c r="AN227" s="9" t="str">
        <f t="shared" si="235"/>
        <v>Bl. Val</v>
      </c>
      <c r="AO227" s="9" t="str">
        <f t="shared" si="236"/>
        <v>Gap Up - Failed</v>
      </c>
      <c r="AP227" s="9" t="str">
        <f t="shared" si="237"/>
        <v>Bottom-Weighted</v>
      </c>
      <c r="AQ227" s="9" t="str">
        <f t="shared" si="238"/>
        <v>Skewed Mid-High</v>
      </c>
      <c r="AR227" s="9" t="str">
        <f t="shared" si="239"/>
        <v>Closed Higher Quadrant</v>
      </c>
      <c r="AS227" s="5">
        <f t="shared" si="240"/>
        <v>3</v>
      </c>
    </row>
    <row r="228" spans="1:45" ht="15.5" x14ac:dyDescent="0.35">
      <c r="A228" s="13">
        <v>45338</v>
      </c>
      <c r="B228" s="15">
        <v>1.2597799999999999</v>
      </c>
      <c r="C228" s="15">
        <v>1.2624</v>
      </c>
      <c r="D228" s="15">
        <v>1.2550300000000001</v>
      </c>
      <c r="E228" s="15">
        <v>1.2607699999999999</v>
      </c>
      <c r="F228" s="15">
        <v>1.2583000000000002</v>
      </c>
      <c r="G228" s="15">
        <v>1.2604000000000002</v>
      </c>
      <c r="H228" s="15">
        <v>1.2578</v>
      </c>
      <c r="I228" s="5">
        <v>-2</v>
      </c>
      <c r="J228" s="5">
        <v>294</v>
      </c>
      <c r="K228" s="5">
        <v>167</v>
      </c>
      <c r="L228" s="5">
        <v>482</v>
      </c>
      <c r="M228" s="14">
        <v>10.016666666666646</v>
      </c>
      <c r="N228" s="14">
        <v>73.699999999998766</v>
      </c>
      <c r="O228" s="5">
        <v>26.000000000001577</v>
      </c>
      <c r="P228" s="5">
        <v>56277</v>
      </c>
      <c r="Q228" s="14">
        <v>1172.4375</v>
      </c>
      <c r="R228" s="14">
        <v>6.5400271370421716</v>
      </c>
      <c r="S228" s="5">
        <v>10</v>
      </c>
      <c r="T228" s="5" t="s">
        <v>26</v>
      </c>
      <c r="U228" s="14">
        <v>0.60741602620602175</v>
      </c>
      <c r="V228" s="5">
        <v>42</v>
      </c>
      <c r="W228" s="5">
        <v>188</v>
      </c>
      <c r="X228" s="5">
        <v>198</v>
      </c>
      <c r="Y228" s="5">
        <v>54</v>
      </c>
      <c r="Z228" s="5" t="s">
        <v>31</v>
      </c>
      <c r="AB228" s="6" cm="1">
        <f t="array" ref="AB228">SUM(IF(B228:I228&gt;B229:I229,1,-1))</f>
        <v>6</v>
      </c>
      <c r="AC228" s="6" cm="1">
        <f t="array" ref="AC228">SUM(IF(J228:S228&gt;J229:S229,1,-1))</f>
        <v>2</v>
      </c>
      <c r="AD228" s="6">
        <f t="shared" si="244"/>
        <v>8</v>
      </c>
      <c r="AE228" s="6">
        <f t="shared" ref="AE228:AG228" si="275">SUM(AB228:AB230)</f>
        <v>2</v>
      </c>
      <c r="AF228" s="6">
        <f t="shared" si="275"/>
        <v>-8</v>
      </c>
      <c r="AG228" s="6">
        <f t="shared" si="275"/>
        <v>-6</v>
      </c>
      <c r="AI228" s="8" t="str">
        <f t="shared" si="230"/>
        <v>OL Higher</v>
      </c>
      <c r="AJ228" s="7" t="str">
        <f t="shared" si="231"/>
        <v>Down</v>
      </c>
      <c r="AK228" s="7" t="str">
        <f t="shared" si="232"/>
        <v>POC Up</v>
      </c>
      <c r="AL228" s="9" t="str">
        <f t="shared" si="233"/>
        <v>Ab. Val</v>
      </c>
      <c r="AM228" s="9" t="str">
        <f t="shared" si="234"/>
        <v>Upper Break</v>
      </c>
      <c r="AN228" s="9" t="str">
        <f t="shared" si="235"/>
        <v>Ab. Val</v>
      </c>
      <c r="AO228" s="9" t="str">
        <f t="shared" si="236"/>
        <v>Gap Up - Follow Through</v>
      </c>
      <c r="AP228" s="9" t="str">
        <f t="shared" si="237"/>
        <v>Top-Weighted</v>
      </c>
      <c r="AQ228" s="9" t="str">
        <f t="shared" si="238"/>
        <v>Skewed Mid-Low</v>
      </c>
      <c r="AR228" s="9" t="str">
        <f t="shared" si="239"/>
        <v>Same</v>
      </c>
      <c r="AS228" s="5">
        <f t="shared" si="240"/>
        <v>0</v>
      </c>
    </row>
    <row r="229" spans="1:45" ht="15.5" x14ac:dyDescent="0.35">
      <c r="A229" s="13">
        <v>45337</v>
      </c>
      <c r="B229" s="15">
        <v>1.25667</v>
      </c>
      <c r="C229" s="15">
        <v>1.26041</v>
      </c>
      <c r="D229" s="15">
        <v>1.2540100000000001</v>
      </c>
      <c r="E229" s="15">
        <v>1.2598</v>
      </c>
      <c r="F229" s="15">
        <v>1.2565999999999999</v>
      </c>
      <c r="G229" s="15">
        <v>1.2582</v>
      </c>
      <c r="H229" s="15">
        <v>1.2543</v>
      </c>
      <c r="I229" s="5">
        <v>8</v>
      </c>
      <c r="J229" s="5">
        <v>210</v>
      </c>
      <c r="K229" s="5">
        <v>209</v>
      </c>
      <c r="L229" s="5">
        <v>433</v>
      </c>
      <c r="M229" s="14">
        <v>9.0041666666667659</v>
      </c>
      <c r="N229" s="14">
        <v>63.999999999999616</v>
      </c>
      <c r="O229" s="5">
        <v>39.000000000000142</v>
      </c>
      <c r="P229" s="5">
        <v>52885</v>
      </c>
      <c r="Q229" s="14">
        <v>1101.7708333333333</v>
      </c>
      <c r="R229" s="14">
        <v>6.7656250000000409</v>
      </c>
      <c r="S229" s="5">
        <v>14</v>
      </c>
      <c r="T229" s="5" t="s">
        <v>26</v>
      </c>
      <c r="U229" s="14">
        <v>0.67927851605677636</v>
      </c>
      <c r="V229" s="5">
        <v>80</v>
      </c>
      <c r="W229" s="5">
        <v>80</v>
      </c>
      <c r="X229" s="5">
        <v>134</v>
      </c>
      <c r="Y229" s="5">
        <v>132</v>
      </c>
      <c r="Z229" s="5" t="s">
        <v>31</v>
      </c>
      <c r="AB229" s="6" cm="1">
        <f t="array" ref="AB229">SUM(IF(B229:I229&gt;B230:I230,1,-1))</f>
        <v>2</v>
      </c>
      <c r="AC229" s="6" cm="1">
        <f t="array" ref="AC229">SUM(IF(J229:S229&gt;J230:S230,1,-1))</f>
        <v>-4</v>
      </c>
      <c r="AD229" s="6">
        <f t="shared" si="244"/>
        <v>-2</v>
      </c>
      <c r="AE229" s="6">
        <f t="shared" ref="AE229:AG229" si="276">SUM(AB229:AB231)</f>
        <v>-6</v>
      </c>
      <c r="AF229" s="6">
        <f t="shared" si="276"/>
        <v>-4</v>
      </c>
      <c r="AG229" s="6">
        <f t="shared" si="276"/>
        <v>-10</v>
      </c>
      <c r="AI229" s="8" t="str">
        <f t="shared" si="230"/>
        <v>OL Higher</v>
      </c>
      <c r="AJ229" s="7" t="str">
        <f t="shared" si="231"/>
        <v>Neutral</v>
      </c>
      <c r="AK229" s="7" t="str">
        <f t="shared" si="232"/>
        <v>POC Up</v>
      </c>
      <c r="AL229" s="9" t="str">
        <f t="shared" si="233"/>
        <v>In. Val</v>
      </c>
      <c r="AM229" s="9" t="str">
        <f t="shared" si="234"/>
        <v>Inside Day</v>
      </c>
      <c r="AN229" s="9" t="str">
        <f t="shared" si="235"/>
        <v>Ab. Val</v>
      </c>
      <c r="AO229" s="9" t="str">
        <f t="shared" si="236"/>
        <v>No Gap</v>
      </c>
      <c r="AP229" s="9" t="str">
        <f t="shared" si="237"/>
        <v>Top-Weighted</v>
      </c>
      <c r="AQ229" s="9" t="str">
        <f t="shared" si="238"/>
        <v>Skewed Mid-Low</v>
      </c>
      <c r="AR229" s="9" t="str">
        <f t="shared" si="239"/>
        <v>Closed Lower Quadrant</v>
      </c>
      <c r="AS229" s="5">
        <f t="shared" si="240"/>
        <v>-2</v>
      </c>
    </row>
    <row r="230" spans="1:45" ht="15.5" x14ac:dyDescent="0.35">
      <c r="A230" s="13">
        <v>45336</v>
      </c>
      <c r="B230" s="15">
        <v>1.2589699999999999</v>
      </c>
      <c r="C230" s="15">
        <v>1.26105</v>
      </c>
      <c r="D230" s="15">
        <v>1.25346</v>
      </c>
      <c r="E230" s="15">
        <v>1.25661</v>
      </c>
      <c r="F230" s="15">
        <v>1.2561</v>
      </c>
      <c r="G230" s="15">
        <v>1.2570000000000001</v>
      </c>
      <c r="H230" s="15">
        <v>1.2537</v>
      </c>
      <c r="I230" s="5">
        <v>16</v>
      </c>
      <c r="J230" s="5">
        <v>213</v>
      </c>
      <c r="K230" s="5">
        <v>240</v>
      </c>
      <c r="L230" s="5">
        <v>470</v>
      </c>
      <c r="M230" s="14">
        <v>9.82291666666681</v>
      </c>
      <c r="N230" s="14">
        <v>75.899999999999864</v>
      </c>
      <c r="O230" s="5">
        <v>33.00000000000081</v>
      </c>
      <c r="P230" s="5">
        <v>58369</v>
      </c>
      <c r="Q230" s="14">
        <v>1216.0208333333333</v>
      </c>
      <c r="R230" s="14">
        <v>6.1923583662714208</v>
      </c>
      <c r="S230" s="5">
        <v>13</v>
      </c>
      <c r="T230" s="5" t="s">
        <v>26</v>
      </c>
      <c r="U230" s="14">
        <v>0.60303573378195763</v>
      </c>
      <c r="V230" s="5">
        <v>90</v>
      </c>
      <c r="W230" s="5">
        <v>44</v>
      </c>
      <c r="X230" s="5">
        <v>186</v>
      </c>
      <c r="Y230" s="5">
        <v>150</v>
      </c>
      <c r="Z230" s="5" t="s">
        <v>29</v>
      </c>
      <c r="AB230" s="6" cm="1">
        <f t="array" ref="AB230">SUM(IF(B230:I230&gt;B231:I231,1,-1))</f>
        <v>-6</v>
      </c>
      <c r="AC230" s="6" cm="1">
        <f t="array" ref="AC230">SUM(IF(J230:S230&gt;J231:S231,1,-1))</f>
        <v>-6</v>
      </c>
      <c r="AD230" s="6">
        <f t="shared" si="244"/>
        <v>-12</v>
      </c>
      <c r="AE230" s="6">
        <f t="shared" ref="AE230:AG230" si="277">SUM(AB230:AB232)</f>
        <v>-6</v>
      </c>
      <c r="AF230" s="6">
        <f t="shared" si="277"/>
        <v>-6</v>
      </c>
      <c r="AG230" s="6">
        <f t="shared" si="277"/>
        <v>-12</v>
      </c>
      <c r="AI230" s="8" t="str">
        <f t="shared" si="230"/>
        <v>Lower</v>
      </c>
      <c r="AJ230" s="7" t="str">
        <f t="shared" si="231"/>
        <v>Down</v>
      </c>
      <c r="AK230" s="7" t="str">
        <f t="shared" si="232"/>
        <v>POC Down</v>
      </c>
      <c r="AL230" s="9" t="str">
        <f t="shared" si="233"/>
        <v>Bel. Val</v>
      </c>
      <c r="AM230" s="9" t="str">
        <f t="shared" si="234"/>
        <v>Lower Break</v>
      </c>
      <c r="AN230" s="9" t="str">
        <f t="shared" si="235"/>
        <v>In Val</v>
      </c>
      <c r="AO230" s="9" t="str">
        <f t="shared" si="236"/>
        <v>No Gap</v>
      </c>
      <c r="AP230" s="9" t="str">
        <f t="shared" si="237"/>
        <v>Bottom-Weighted</v>
      </c>
      <c r="AQ230" s="9" t="str">
        <f t="shared" si="238"/>
        <v>Skewed Mid-Low</v>
      </c>
      <c r="AR230" s="9" t="str">
        <f t="shared" si="239"/>
        <v>Closed Lower Quadrant</v>
      </c>
      <c r="AS230" s="5">
        <f t="shared" si="240"/>
        <v>-1</v>
      </c>
    </row>
    <row r="231" spans="1:45" ht="15.5" x14ac:dyDescent="0.35">
      <c r="A231" s="13">
        <v>45335</v>
      </c>
      <c r="B231" s="15">
        <v>1.2626299999999999</v>
      </c>
      <c r="C231" s="15">
        <v>1.2692600000000001</v>
      </c>
      <c r="D231" s="15">
        <v>1.2572700000000001</v>
      </c>
      <c r="E231" s="15">
        <v>1.2589600000000001</v>
      </c>
      <c r="F231" s="15">
        <v>1.2591000000000001</v>
      </c>
      <c r="G231" s="15">
        <v>1.2643000000000002</v>
      </c>
      <c r="H231" s="15">
        <v>1.2574000000000001</v>
      </c>
      <c r="I231" s="5">
        <v>8</v>
      </c>
      <c r="J231" s="5">
        <v>446</v>
      </c>
      <c r="K231" s="5">
        <v>105</v>
      </c>
      <c r="L231" s="5">
        <v>565</v>
      </c>
      <c r="M231" s="14">
        <v>11.724999999999653</v>
      </c>
      <c r="N231" s="14">
        <v>119.89999999999945</v>
      </c>
      <c r="O231" s="5">
        <v>69.000000000001279</v>
      </c>
      <c r="P231" s="5">
        <v>60069</v>
      </c>
      <c r="Q231" s="14">
        <v>1251.4375</v>
      </c>
      <c r="R231" s="14">
        <v>4.7122602168473939</v>
      </c>
      <c r="S231" s="5">
        <v>17</v>
      </c>
      <c r="T231" s="5" t="s">
        <v>28</v>
      </c>
      <c r="U231" s="14">
        <v>0.41099440275546478</v>
      </c>
      <c r="V231" s="5">
        <v>89</v>
      </c>
      <c r="W231" s="5">
        <v>120</v>
      </c>
      <c r="X231" s="5">
        <v>139</v>
      </c>
      <c r="Y231" s="5">
        <v>217</v>
      </c>
      <c r="Z231" s="5" t="s">
        <v>27</v>
      </c>
      <c r="AB231" s="6" cm="1">
        <f t="array" ref="AB231">SUM(IF(B231:I231&gt;B232:I232,1,-1))</f>
        <v>-2</v>
      </c>
      <c r="AC231" s="6" cm="1">
        <f t="array" ref="AC231">SUM(IF(J231:S231&gt;J232:S232,1,-1))</f>
        <v>6</v>
      </c>
      <c r="AD231" s="6">
        <f t="shared" si="244"/>
        <v>4</v>
      </c>
      <c r="AE231" s="6">
        <f t="shared" ref="AE231:AG231" si="278">SUM(AB231:AB233)</f>
        <v>2</v>
      </c>
      <c r="AF231" s="6">
        <f t="shared" si="278"/>
        <v>-4</v>
      </c>
      <c r="AG231" s="6">
        <f t="shared" si="278"/>
        <v>-2</v>
      </c>
      <c r="AI231" s="8" t="str">
        <f t="shared" si="230"/>
        <v>Outside</v>
      </c>
      <c r="AJ231" s="7" t="str">
        <f t="shared" si="231"/>
        <v>Down</v>
      </c>
      <c r="AK231" s="7" t="str">
        <f t="shared" si="232"/>
        <v>POC Down</v>
      </c>
      <c r="AL231" s="9" t="str">
        <f t="shared" si="233"/>
        <v>Bel. Val</v>
      </c>
      <c r="AM231" s="9" t="str">
        <f t="shared" si="234"/>
        <v>Both Sides Expand</v>
      </c>
      <c r="AN231" s="9" t="str">
        <f t="shared" si="235"/>
        <v>In Val</v>
      </c>
      <c r="AO231" s="9" t="str">
        <f t="shared" si="236"/>
        <v>No Gap</v>
      </c>
      <c r="AP231" s="9" t="str">
        <f t="shared" si="237"/>
        <v>Top-Weighted</v>
      </c>
      <c r="AQ231" s="9" t="str">
        <f t="shared" si="238"/>
        <v>Skewed Low</v>
      </c>
      <c r="AR231" s="9" t="str">
        <f t="shared" si="239"/>
        <v>Closed Higher Quadrant</v>
      </c>
      <c r="AS231" s="5">
        <f t="shared" si="240"/>
        <v>1</v>
      </c>
    </row>
    <row r="232" spans="1:45" ht="15.5" x14ac:dyDescent="0.35">
      <c r="A232" s="13">
        <v>45334</v>
      </c>
      <c r="B232" s="15">
        <v>1.2635799999999999</v>
      </c>
      <c r="C232" s="15">
        <v>1.26542</v>
      </c>
      <c r="D232" s="15">
        <v>1.26057</v>
      </c>
      <c r="E232" s="15">
        <v>1.2625599999999999</v>
      </c>
      <c r="F232" s="15">
        <v>1.2627999999999999</v>
      </c>
      <c r="G232" s="15">
        <v>1.2637</v>
      </c>
      <c r="H232" s="15">
        <v>1.2616000000000001</v>
      </c>
      <c r="I232" s="5">
        <v>-16</v>
      </c>
      <c r="J232" s="5">
        <v>165</v>
      </c>
      <c r="K232" s="5">
        <v>204</v>
      </c>
      <c r="L232" s="5">
        <v>385</v>
      </c>
      <c r="M232" s="14">
        <v>7.854166666666865</v>
      </c>
      <c r="N232" s="14">
        <v>48.500000000000213</v>
      </c>
      <c r="O232" s="5">
        <v>20.999999999999908</v>
      </c>
      <c r="P232" s="5">
        <v>45109</v>
      </c>
      <c r="Q232" s="14">
        <v>939.77083333333337</v>
      </c>
      <c r="R232" s="14">
        <v>7.9381443298968719</v>
      </c>
      <c r="S232" s="5">
        <v>16</v>
      </c>
      <c r="T232" s="5" t="s">
        <v>33</v>
      </c>
      <c r="U232" s="14">
        <v>0.7134745099248867</v>
      </c>
      <c r="V232" s="5">
        <v>18</v>
      </c>
      <c r="W232" s="5">
        <v>116</v>
      </c>
      <c r="X232" s="5">
        <v>153</v>
      </c>
      <c r="Y232" s="5">
        <v>83</v>
      </c>
      <c r="Z232" s="5" t="s">
        <v>29</v>
      </c>
      <c r="AB232" s="6" cm="1">
        <f t="array" ref="AB232">SUM(IF(B232:I232&gt;B233:I233,1,-1))</f>
        <v>2</v>
      </c>
      <c r="AC232" s="6" cm="1">
        <f t="array" ref="AC232">SUM(IF(J232:S232&gt;J233:S233,1,-1))</f>
        <v>-6</v>
      </c>
      <c r="AD232" s="6">
        <f t="shared" si="244"/>
        <v>-4</v>
      </c>
      <c r="AE232" s="6">
        <f t="shared" ref="AE232:AG232" si="279">SUM(AB232:AB234)</f>
        <v>2</v>
      </c>
      <c r="AF232" s="6">
        <f t="shared" si="279"/>
        <v>-14</v>
      </c>
      <c r="AG232" s="6">
        <f t="shared" si="279"/>
        <v>-12</v>
      </c>
      <c r="AI232" s="8" t="str">
        <f t="shared" si="230"/>
        <v>OL Higher</v>
      </c>
      <c r="AJ232" s="7" t="str">
        <f t="shared" si="231"/>
        <v>Down</v>
      </c>
      <c r="AK232" s="7" t="str">
        <f t="shared" si="232"/>
        <v>POC Down</v>
      </c>
      <c r="AL232" s="9" t="str">
        <f t="shared" si="233"/>
        <v>In. Val</v>
      </c>
      <c r="AM232" s="9" t="str">
        <f t="shared" si="234"/>
        <v>Upper Break</v>
      </c>
      <c r="AN232" s="9" t="str">
        <f t="shared" si="235"/>
        <v>In Val</v>
      </c>
      <c r="AO232" s="9" t="str">
        <f t="shared" si="236"/>
        <v>No Gap</v>
      </c>
      <c r="AP232" s="9" t="str">
        <f t="shared" si="237"/>
        <v>Bottom-Weighted</v>
      </c>
      <c r="AQ232" s="9" t="str">
        <f t="shared" si="238"/>
        <v>Skewed Mid-Low</v>
      </c>
      <c r="AR232" s="9" t="str">
        <f t="shared" si="239"/>
        <v>Closed Higher Quadrant</v>
      </c>
      <c r="AS232" s="5">
        <f t="shared" si="240"/>
        <v>2</v>
      </c>
    </row>
    <row r="233" spans="1:45" ht="15.5" x14ac:dyDescent="0.35">
      <c r="A233" s="13">
        <v>45331</v>
      </c>
      <c r="B233" s="15">
        <v>1.262</v>
      </c>
      <c r="C233" s="15">
        <v>1.2642500000000001</v>
      </c>
      <c r="D233" s="15">
        <v>1.25986</v>
      </c>
      <c r="E233" s="15">
        <v>1.2634099999999999</v>
      </c>
      <c r="F233" s="15">
        <v>1.2630000000000001</v>
      </c>
      <c r="G233" s="15">
        <v>1.2636000000000001</v>
      </c>
      <c r="H233" s="15">
        <v>1.2615000000000001</v>
      </c>
      <c r="I233" s="5">
        <v>7</v>
      </c>
      <c r="J233" s="5">
        <v>93</v>
      </c>
      <c r="K233" s="5">
        <v>289</v>
      </c>
      <c r="L233" s="5">
        <v>400</v>
      </c>
      <c r="M233" s="14">
        <v>8.1666666666666927</v>
      </c>
      <c r="N233" s="14">
        <v>43.900000000001157</v>
      </c>
      <c r="O233" s="5">
        <v>20.999999999999908</v>
      </c>
      <c r="P233" s="5">
        <v>51062</v>
      </c>
      <c r="Q233" s="14">
        <v>1063.7916666666667</v>
      </c>
      <c r="R233" s="14">
        <v>9.1116173120726529</v>
      </c>
      <c r="S233" s="5">
        <v>16</v>
      </c>
      <c r="T233" s="5" t="s">
        <v>28</v>
      </c>
      <c r="U233" s="14">
        <v>0.44910235261572201</v>
      </c>
      <c r="V233" s="5">
        <v>77</v>
      </c>
      <c r="W233" s="5">
        <v>138</v>
      </c>
      <c r="X233" s="5">
        <v>120</v>
      </c>
      <c r="Y233" s="5">
        <v>65</v>
      </c>
      <c r="Z233" s="5" t="s">
        <v>31</v>
      </c>
      <c r="AB233" s="6" cm="1">
        <f t="array" ref="AB233">SUM(IF(B233:I233&gt;B234:I234,1,-1))</f>
        <v>2</v>
      </c>
      <c r="AC233" s="6" cm="1">
        <f t="array" ref="AC233">SUM(IF(J233:S233&gt;J234:S234,1,-1))</f>
        <v>-4</v>
      </c>
      <c r="AD233" s="6">
        <f t="shared" si="244"/>
        <v>-2</v>
      </c>
      <c r="AE233" s="6">
        <f t="shared" ref="AE233:AG233" si="280">SUM(AB233:AB235)</f>
        <v>6</v>
      </c>
      <c r="AF233" s="6">
        <f t="shared" si="280"/>
        <v>-14</v>
      </c>
      <c r="AG233" s="6">
        <f t="shared" si="280"/>
        <v>-8</v>
      </c>
      <c r="AI233" s="8" t="str">
        <f t="shared" si="230"/>
        <v>OL Higher</v>
      </c>
      <c r="AJ233" s="7" t="str">
        <f t="shared" si="231"/>
        <v>Up</v>
      </c>
      <c r="AK233" s="7" t="str">
        <f t="shared" si="232"/>
        <v>POC Down</v>
      </c>
      <c r="AL233" s="9" t="str">
        <f t="shared" si="233"/>
        <v>In. Val</v>
      </c>
      <c r="AM233" s="9" t="str">
        <f t="shared" si="234"/>
        <v>Upper Break</v>
      </c>
      <c r="AN233" s="9" t="str">
        <f t="shared" si="235"/>
        <v>In Val</v>
      </c>
      <c r="AO233" s="9" t="str">
        <f t="shared" si="236"/>
        <v>No Gap</v>
      </c>
      <c r="AP233" s="9" t="str">
        <f t="shared" si="237"/>
        <v>Bottom-Weighted</v>
      </c>
      <c r="AQ233" s="9" t="str">
        <f t="shared" si="238"/>
        <v>Skewed Mid-High</v>
      </c>
      <c r="AR233" s="9" t="str">
        <f t="shared" si="239"/>
        <v>Closed Lower Quadrant</v>
      </c>
      <c r="AS233" s="5">
        <f t="shared" si="240"/>
        <v>-1</v>
      </c>
    </row>
    <row r="234" spans="1:45" ht="15.5" x14ac:dyDescent="0.35">
      <c r="A234" s="13">
        <v>45330</v>
      </c>
      <c r="B234" s="15">
        <v>1.2626299999999999</v>
      </c>
      <c r="C234" s="15">
        <v>1.2638100000000001</v>
      </c>
      <c r="D234" s="15">
        <v>1.2571399999999999</v>
      </c>
      <c r="E234" s="15">
        <v>1.2619</v>
      </c>
      <c r="F234" s="15">
        <v>1.2631000000000001</v>
      </c>
      <c r="G234" s="15">
        <v>1.2635000000000001</v>
      </c>
      <c r="H234" s="15">
        <v>1.2604000000000002</v>
      </c>
      <c r="I234" s="5">
        <v>16</v>
      </c>
      <c r="J234" s="5">
        <v>53</v>
      </c>
      <c r="K234" s="5">
        <v>360</v>
      </c>
      <c r="L234" s="5">
        <v>429</v>
      </c>
      <c r="M234" s="14">
        <v>8.852083333333038</v>
      </c>
      <c r="N234" s="14">
        <v>66.700000000001751</v>
      </c>
      <c r="O234" s="5">
        <v>30.999999999998806</v>
      </c>
      <c r="P234" s="5">
        <v>52037</v>
      </c>
      <c r="Q234" s="14">
        <v>1084.1041666666667</v>
      </c>
      <c r="R234" s="14">
        <v>6.431784107945858</v>
      </c>
      <c r="S234" s="5">
        <v>9</v>
      </c>
      <c r="T234" s="5" t="s">
        <v>28</v>
      </c>
      <c r="U234" s="14">
        <v>0.33433787784752395</v>
      </c>
      <c r="V234" s="5">
        <v>152</v>
      </c>
      <c r="W234" s="5">
        <v>151</v>
      </c>
      <c r="X234" s="5">
        <v>88</v>
      </c>
      <c r="Y234" s="5">
        <v>31</v>
      </c>
      <c r="Z234" s="5" t="s">
        <v>32</v>
      </c>
      <c r="AB234" s="6" cm="1">
        <f t="array" ref="AB234">SUM(IF(B234:I234&gt;B235:I235,1,-1))</f>
        <v>-2</v>
      </c>
      <c r="AC234" s="6" cm="1">
        <f t="array" ref="AC234">SUM(IF(J234:S234&gt;J235:S235,1,-1))</f>
        <v>-4</v>
      </c>
      <c r="AD234" s="6">
        <f t="shared" si="244"/>
        <v>-6</v>
      </c>
      <c r="AE234" s="6">
        <f t="shared" ref="AE234:AG234" si="281">SUM(AB234:AB236)</f>
        <v>2</v>
      </c>
      <c r="AF234" s="6">
        <f t="shared" si="281"/>
        <v>-10</v>
      </c>
      <c r="AG234" s="6">
        <f t="shared" si="281"/>
        <v>-8</v>
      </c>
      <c r="AI234" s="8" t="str">
        <f t="shared" si="230"/>
        <v>OL Lower</v>
      </c>
      <c r="AJ234" s="7" t="str">
        <f t="shared" si="231"/>
        <v>Neutral</v>
      </c>
      <c r="AK234" s="7" t="str">
        <f t="shared" si="232"/>
        <v>POC Up</v>
      </c>
      <c r="AL234" s="9" t="str">
        <f t="shared" si="233"/>
        <v>In. Val</v>
      </c>
      <c r="AM234" s="9" t="str">
        <f t="shared" si="234"/>
        <v>Lower Break</v>
      </c>
      <c r="AN234" s="9" t="str">
        <f t="shared" si="235"/>
        <v>In Val</v>
      </c>
      <c r="AO234" s="9" t="str">
        <f t="shared" si="236"/>
        <v>No Gap</v>
      </c>
      <c r="AP234" s="9" t="str">
        <f t="shared" si="237"/>
        <v>Bottom-Weighted</v>
      </c>
      <c r="AQ234" s="9" t="str">
        <f t="shared" si="238"/>
        <v>Skewed High</v>
      </c>
      <c r="AR234" s="9" t="str">
        <f t="shared" si="239"/>
        <v>Same</v>
      </c>
      <c r="AS234" s="5">
        <f t="shared" si="240"/>
        <v>0</v>
      </c>
    </row>
    <row r="235" spans="1:45" ht="15.5" x14ac:dyDescent="0.35">
      <c r="A235" s="13">
        <v>45329</v>
      </c>
      <c r="B235" s="15">
        <v>1.2603</v>
      </c>
      <c r="C235" s="15">
        <v>1.26413</v>
      </c>
      <c r="D235" s="15">
        <v>1.25966</v>
      </c>
      <c r="E235" s="15">
        <v>1.26261</v>
      </c>
      <c r="F235" s="15">
        <v>1.2625999999999999</v>
      </c>
      <c r="G235" s="15">
        <v>1.2636000000000001</v>
      </c>
      <c r="H235" s="15">
        <v>1.2618</v>
      </c>
      <c r="I235" s="5">
        <v>5</v>
      </c>
      <c r="J235" s="5">
        <v>172</v>
      </c>
      <c r="K235" s="5">
        <v>236</v>
      </c>
      <c r="L235" s="5">
        <v>437</v>
      </c>
      <c r="M235" s="14">
        <v>8.9958333333331932</v>
      </c>
      <c r="N235" s="14">
        <v>44.69999999999974</v>
      </c>
      <c r="O235" s="5">
        <v>18.000000000000238</v>
      </c>
      <c r="P235" s="5">
        <v>53540</v>
      </c>
      <c r="Q235" s="14">
        <v>1115.4166666666667</v>
      </c>
      <c r="R235" s="14">
        <v>9.7762863534676185</v>
      </c>
      <c r="S235" s="5">
        <v>10</v>
      </c>
      <c r="T235" s="5" t="s">
        <v>26</v>
      </c>
      <c r="U235" s="14">
        <v>0.62840574189768394</v>
      </c>
      <c r="V235" s="5">
        <v>89</v>
      </c>
      <c r="W235" s="5">
        <v>230</v>
      </c>
      <c r="X235" s="5">
        <v>42</v>
      </c>
      <c r="Y235" s="5">
        <v>76</v>
      </c>
      <c r="Z235" s="5" t="s">
        <v>32</v>
      </c>
      <c r="AB235" s="6" cm="1">
        <f t="array" ref="AB235">SUM(IF(B235:I235&gt;B236:I236,1,-1))</f>
        <v>6</v>
      </c>
      <c r="AC235" s="6" cm="1">
        <f t="array" ref="AC235">SUM(IF(J235:S235&gt;J236:S236,1,-1))</f>
        <v>-6</v>
      </c>
      <c r="AD235" s="6">
        <f t="shared" si="244"/>
        <v>0</v>
      </c>
      <c r="AE235" s="6">
        <f t="shared" ref="AE235:AG235" si="282">SUM(AB235:AB237)</f>
        <v>-4</v>
      </c>
      <c r="AF235" s="6">
        <f t="shared" si="282"/>
        <v>-14</v>
      </c>
      <c r="AG235" s="6">
        <f t="shared" si="282"/>
        <v>-18</v>
      </c>
      <c r="AI235" s="8" t="str">
        <f t="shared" si="230"/>
        <v>Higher</v>
      </c>
      <c r="AJ235" s="7" t="str">
        <f t="shared" si="231"/>
        <v>Up</v>
      </c>
      <c r="AK235" s="7" t="str">
        <f t="shared" si="232"/>
        <v>POC Up</v>
      </c>
      <c r="AL235" s="9" t="str">
        <f t="shared" si="233"/>
        <v>Ab. Val</v>
      </c>
      <c r="AM235" s="9" t="str">
        <f t="shared" si="234"/>
        <v>Upper Break</v>
      </c>
      <c r="AN235" s="9" t="str">
        <f t="shared" si="235"/>
        <v>In Val</v>
      </c>
      <c r="AO235" s="9" t="str">
        <f t="shared" si="236"/>
        <v>Gap Up - Follow Through</v>
      </c>
      <c r="AP235" s="9" t="str">
        <f t="shared" si="237"/>
        <v>Bottom-Weighted</v>
      </c>
      <c r="AQ235" s="9" t="str">
        <f t="shared" si="238"/>
        <v>Skewed Mid-High</v>
      </c>
      <c r="AR235" s="9" t="str">
        <f t="shared" si="239"/>
        <v>Closed Higher Quadrant</v>
      </c>
      <c r="AS235" s="5">
        <f t="shared" si="240"/>
        <v>1</v>
      </c>
    </row>
    <row r="236" spans="1:45" ht="15.5" x14ac:dyDescent="0.35">
      <c r="A236" s="13">
        <v>45328</v>
      </c>
      <c r="B236" s="15">
        <v>1.2533300000000001</v>
      </c>
      <c r="C236" s="15">
        <v>1.26047</v>
      </c>
      <c r="D236" s="15">
        <v>1.2533000000000001</v>
      </c>
      <c r="E236" s="15">
        <v>1.26023</v>
      </c>
      <c r="F236" s="15">
        <v>1.2547000000000001</v>
      </c>
      <c r="G236" s="15">
        <v>1.2582</v>
      </c>
      <c r="H236" s="15">
        <v>1.2536</v>
      </c>
      <c r="I236" s="5">
        <v>23</v>
      </c>
      <c r="J236" s="5">
        <v>339</v>
      </c>
      <c r="K236" s="5">
        <v>85</v>
      </c>
      <c r="L236" s="5">
        <v>437</v>
      </c>
      <c r="M236" s="14">
        <v>9.06875000000006</v>
      </c>
      <c r="N236" s="14">
        <v>71.699999999998994</v>
      </c>
      <c r="O236" s="5">
        <v>45.999999999999375</v>
      </c>
      <c r="P236" s="5">
        <v>59131</v>
      </c>
      <c r="Q236" s="14">
        <v>1231.8958333333333</v>
      </c>
      <c r="R236" s="14">
        <v>6.0948396094840467</v>
      </c>
      <c r="S236" s="5">
        <v>21</v>
      </c>
      <c r="T236" s="5" t="s">
        <v>28</v>
      </c>
      <c r="U236" s="14">
        <v>0.39058483955665091</v>
      </c>
      <c r="V236" s="5">
        <v>118</v>
      </c>
      <c r="W236" s="5">
        <v>55</v>
      </c>
      <c r="X236" s="5">
        <v>139</v>
      </c>
      <c r="Y236" s="5">
        <v>125</v>
      </c>
      <c r="Z236" s="5" t="s">
        <v>31</v>
      </c>
      <c r="AB236" s="6" cm="1">
        <f t="array" ref="AB236">SUM(IF(B236:I236&gt;B237:I237,1,-1))</f>
        <v>-2</v>
      </c>
      <c r="AC236" s="6" cm="1">
        <f t="array" ref="AC236">SUM(IF(J236:S236&gt;J237:S237,1,-1))</f>
        <v>0</v>
      </c>
      <c r="AD236" s="6">
        <f t="shared" si="244"/>
        <v>-2</v>
      </c>
      <c r="AE236" s="6">
        <f t="shared" ref="AE236:AG236" si="283">SUM(AB236:AB238)</f>
        <v>-6</v>
      </c>
      <c r="AF236" s="6">
        <f t="shared" si="283"/>
        <v>-8</v>
      </c>
      <c r="AG236" s="6">
        <f t="shared" si="283"/>
        <v>-14</v>
      </c>
      <c r="AI236" s="8" t="str">
        <f t="shared" si="230"/>
        <v>OL Lower</v>
      </c>
      <c r="AJ236" s="7" t="str">
        <f t="shared" si="231"/>
        <v>Up</v>
      </c>
      <c r="AK236" s="7" t="str">
        <f t="shared" si="232"/>
        <v>POC Down</v>
      </c>
      <c r="AL236" s="9" t="str">
        <f t="shared" si="233"/>
        <v>In. Val</v>
      </c>
      <c r="AM236" s="9" t="str">
        <f t="shared" si="234"/>
        <v>Inside Day</v>
      </c>
      <c r="AN236" s="9" t="str">
        <f t="shared" si="235"/>
        <v>Ab. Val</v>
      </c>
      <c r="AO236" s="9" t="str">
        <f t="shared" si="236"/>
        <v>Gap Down - Failed</v>
      </c>
      <c r="AP236" s="9" t="str">
        <f t="shared" si="237"/>
        <v>Top-Weighted</v>
      </c>
      <c r="AQ236" s="9" t="str">
        <f t="shared" si="238"/>
        <v>Skewed Mid-Low</v>
      </c>
      <c r="AR236" s="9" t="str">
        <f t="shared" si="239"/>
        <v>Closed Lower Quadrant</v>
      </c>
      <c r="AS236" s="5">
        <f t="shared" si="240"/>
        <v>-3</v>
      </c>
    </row>
    <row r="237" spans="1:45" ht="15.5" x14ac:dyDescent="0.35">
      <c r="A237" s="13">
        <v>45327</v>
      </c>
      <c r="B237" s="15">
        <v>1.2620800000000001</v>
      </c>
      <c r="C237" s="15">
        <v>1.2628900000000001</v>
      </c>
      <c r="D237" s="15">
        <v>1.2517400000000001</v>
      </c>
      <c r="E237" s="15">
        <v>1.25326</v>
      </c>
      <c r="F237" s="15">
        <v>1.2609000000000001</v>
      </c>
      <c r="G237" s="15">
        <v>1.2628000000000001</v>
      </c>
      <c r="H237" s="15">
        <v>1.2542</v>
      </c>
      <c r="I237" s="5">
        <v>-12</v>
      </c>
      <c r="J237" s="5">
        <v>113</v>
      </c>
      <c r="K237" s="5">
        <v>378</v>
      </c>
      <c r="L237" s="5">
        <v>506</v>
      </c>
      <c r="M237" s="14">
        <v>10.412500000000074</v>
      </c>
      <c r="N237" s="14">
        <v>111.49999999999993</v>
      </c>
      <c r="O237" s="5">
        <v>86.000000000001634</v>
      </c>
      <c r="P237" s="5">
        <v>54961</v>
      </c>
      <c r="Q237" s="14">
        <v>1145.0208333333333</v>
      </c>
      <c r="R237" s="14">
        <v>4.5381165919282545</v>
      </c>
      <c r="S237" s="5">
        <v>11</v>
      </c>
      <c r="T237" s="5" t="s">
        <v>28</v>
      </c>
      <c r="U237" s="14">
        <v>0.45775865295315804</v>
      </c>
      <c r="V237" s="5">
        <v>197</v>
      </c>
      <c r="W237" s="5">
        <v>72</v>
      </c>
      <c r="X237" s="5">
        <v>75</v>
      </c>
      <c r="Y237" s="5">
        <v>161</v>
      </c>
      <c r="Z237" s="5" t="s">
        <v>27</v>
      </c>
      <c r="AB237" s="6" cm="1">
        <f t="array" ref="AB237">SUM(IF(B237:I237&gt;B238:I238,1,-1))</f>
        <v>-8</v>
      </c>
      <c r="AC237" s="6" cm="1">
        <f t="array" ref="AC237">SUM(IF(J237:S237&gt;J238:S238,1,-1))</f>
        <v>-8</v>
      </c>
      <c r="AD237" s="6">
        <f t="shared" si="244"/>
        <v>-16</v>
      </c>
      <c r="AE237" s="6">
        <f t="shared" ref="AE237:AG237" si="284">SUM(AB237:AB239)</f>
        <v>-4</v>
      </c>
      <c r="AF237" s="6">
        <f t="shared" si="284"/>
        <v>-10</v>
      </c>
      <c r="AG237" s="6">
        <f t="shared" si="284"/>
        <v>-14</v>
      </c>
      <c r="AI237" s="8" t="str">
        <f t="shared" si="230"/>
        <v>Lower</v>
      </c>
      <c r="AJ237" s="7" t="str">
        <f t="shared" si="231"/>
        <v>Down</v>
      </c>
      <c r="AK237" s="7" t="str">
        <f t="shared" si="232"/>
        <v>POC Down</v>
      </c>
      <c r="AL237" s="9" t="str">
        <f t="shared" si="233"/>
        <v>Bel. Val</v>
      </c>
      <c r="AM237" s="9" t="str">
        <f t="shared" si="234"/>
        <v>Lower Break</v>
      </c>
      <c r="AN237" s="9" t="str">
        <f t="shared" si="235"/>
        <v>Bl. Val</v>
      </c>
      <c r="AO237" s="9" t="str">
        <f t="shared" si="236"/>
        <v>Gap Down - Follow Through</v>
      </c>
      <c r="AP237" s="9" t="str">
        <f t="shared" si="237"/>
        <v>Bottom-Weighted</v>
      </c>
      <c r="AQ237" s="9" t="str">
        <f t="shared" si="238"/>
        <v>Skewed High</v>
      </c>
      <c r="AR237" s="9" t="str">
        <f t="shared" si="239"/>
        <v>Same</v>
      </c>
      <c r="AS237" s="5">
        <f t="shared" si="240"/>
        <v>0</v>
      </c>
    </row>
    <row r="238" spans="1:45" ht="15.5" x14ac:dyDescent="0.35">
      <c r="A238" s="13">
        <v>45324</v>
      </c>
      <c r="B238" s="15">
        <v>1.2745599999999999</v>
      </c>
      <c r="C238" s="15">
        <v>1.2771699999999999</v>
      </c>
      <c r="D238" s="15">
        <v>1.2605200000000001</v>
      </c>
      <c r="E238" s="15">
        <v>1.2620400000000001</v>
      </c>
      <c r="F238" s="15">
        <v>1.2746999999999999</v>
      </c>
      <c r="G238" s="15">
        <v>1.2770999999999999</v>
      </c>
      <c r="H238" s="15">
        <v>1.2641</v>
      </c>
      <c r="I238" s="5">
        <v>-4</v>
      </c>
      <c r="J238" s="5">
        <v>207</v>
      </c>
      <c r="K238" s="5">
        <v>438</v>
      </c>
      <c r="L238" s="5">
        <v>664</v>
      </c>
      <c r="M238" s="14">
        <v>13.714583333333346</v>
      </c>
      <c r="N238" s="14">
        <v>166.49999999999832</v>
      </c>
      <c r="O238" s="5">
        <v>129.99999999999901</v>
      </c>
      <c r="P238" s="5">
        <v>65168</v>
      </c>
      <c r="Q238" s="14">
        <v>1357.6666666666667</v>
      </c>
      <c r="R238" s="14">
        <v>3.9879879879880282</v>
      </c>
      <c r="S238" s="5">
        <v>15</v>
      </c>
      <c r="T238" s="5" t="s">
        <v>28</v>
      </c>
      <c r="U238" s="14">
        <v>0.47724161258702874</v>
      </c>
      <c r="V238" s="5">
        <v>290</v>
      </c>
      <c r="W238" s="5">
        <v>41</v>
      </c>
      <c r="X238" s="5">
        <v>105</v>
      </c>
      <c r="Y238" s="5">
        <v>223</v>
      </c>
      <c r="Z238" s="5" t="s">
        <v>27</v>
      </c>
      <c r="AB238" s="6" cm="1">
        <f t="array" ref="AB238">SUM(IF(B238:I238&gt;B239:I239,1,-1))</f>
        <v>4</v>
      </c>
      <c r="AC238" s="6" cm="1">
        <f t="array" ref="AC238">SUM(IF(J238:S238&gt;J239:S239,1,-1))</f>
        <v>0</v>
      </c>
      <c r="AD238" s="6">
        <f t="shared" si="244"/>
        <v>4</v>
      </c>
      <c r="AE238" s="6">
        <f t="shared" ref="AE238:AG238" si="285">SUM(AB238:AB240)</f>
        <v>4</v>
      </c>
      <c r="AF238" s="6">
        <f t="shared" si="285"/>
        <v>6</v>
      </c>
      <c r="AG238" s="6">
        <f t="shared" si="285"/>
        <v>10</v>
      </c>
      <c r="AI238" s="8" t="str">
        <f t="shared" si="230"/>
        <v>OL Higher</v>
      </c>
      <c r="AJ238" s="7" t="str">
        <f t="shared" si="231"/>
        <v>Neutral</v>
      </c>
      <c r="AK238" s="7" t="str">
        <f t="shared" si="232"/>
        <v>POC Up</v>
      </c>
      <c r="AL238" s="9" t="str">
        <f t="shared" si="233"/>
        <v>Ab. Val</v>
      </c>
      <c r="AM238" s="9" t="str">
        <f t="shared" si="234"/>
        <v>Both Sides Expand</v>
      </c>
      <c r="AN238" s="9" t="str">
        <f t="shared" si="235"/>
        <v>Bl. Val</v>
      </c>
      <c r="AO238" s="9" t="str">
        <f t="shared" si="236"/>
        <v>Gap Up - Failed</v>
      </c>
      <c r="AP238" s="9" t="str">
        <f t="shared" si="237"/>
        <v>Bottom-Weighted</v>
      </c>
      <c r="AQ238" s="9" t="str">
        <f t="shared" si="238"/>
        <v>Skewed High</v>
      </c>
      <c r="AR238" s="9" t="str">
        <f t="shared" si="239"/>
        <v>Closed Higher Quadrant</v>
      </c>
      <c r="AS238" s="5">
        <f t="shared" si="240"/>
        <v>3</v>
      </c>
    </row>
    <row r="239" spans="1:45" ht="15.5" x14ac:dyDescent="0.35">
      <c r="A239" s="13">
        <v>45323</v>
      </c>
      <c r="B239" s="15">
        <v>1.2679199999999999</v>
      </c>
      <c r="C239" s="15">
        <v>1.27552</v>
      </c>
      <c r="D239" s="15">
        <v>1.26247</v>
      </c>
      <c r="E239" s="15">
        <v>1.27451</v>
      </c>
      <c r="F239" s="15">
        <v>1.268</v>
      </c>
      <c r="G239" s="15">
        <v>1.2693999999999999</v>
      </c>
      <c r="H239" s="15">
        <v>1.2637</v>
      </c>
      <c r="I239" s="5">
        <v>-7</v>
      </c>
      <c r="J239" s="5">
        <v>222</v>
      </c>
      <c r="K239" s="5">
        <v>352</v>
      </c>
      <c r="L239" s="5">
        <v>585</v>
      </c>
      <c r="M239" s="14">
        <v>12.047916666666307</v>
      </c>
      <c r="N239" s="14">
        <v>130.50000000000006</v>
      </c>
      <c r="O239" s="5">
        <v>56.999999999998167</v>
      </c>
      <c r="P239" s="5">
        <v>71804</v>
      </c>
      <c r="Q239" s="14">
        <v>1495.9166666666667</v>
      </c>
      <c r="R239" s="14">
        <v>4.482758620689653</v>
      </c>
      <c r="S239" s="5">
        <v>18</v>
      </c>
      <c r="T239" s="5" t="s">
        <v>26</v>
      </c>
      <c r="U239" s="14">
        <v>0.59256049697858038</v>
      </c>
      <c r="V239" s="5">
        <v>113</v>
      </c>
      <c r="W239" s="5">
        <v>49</v>
      </c>
      <c r="X239" s="5">
        <v>248</v>
      </c>
      <c r="Y239" s="5">
        <v>171</v>
      </c>
      <c r="Z239" s="5" t="s">
        <v>31</v>
      </c>
      <c r="AB239" s="6" cm="1">
        <f t="array" ref="AB239">SUM(IF(B239:I239&gt;B240:I240,1,-1))</f>
        <v>0</v>
      </c>
      <c r="AC239" s="6" cm="1">
        <f t="array" ref="AC239">SUM(IF(J239:S239&gt;J240:S240,1,-1))</f>
        <v>-2</v>
      </c>
      <c r="AD239" s="6">
        <f t="shared" si="244"/>
        <v>-2</v>
      </c>
      <c r="AE239" s="6">
        <f t="shared" ref="AE239:AG239" si="286">SUM(AB239:AB241)</f>
        <v>-4</v>
      </c>
      <c r="AF239" s="6">
        <f t="shared" si="286"/>
        <v>10</v>
      </c>
      <c r="AG239" s="6">
        <f t="shared" si="286"/>
        <v>6</v>
      </c>
      <c r="AI239" s="8" t="str">
        <f t="shared" si="230"/>
        <v>OL Lower</v>
      </c>
      <c r="AJ239" s="7" t="str">
        <f t="shared" si="231"/>
        <v>Neutral</v>
      </c>
      <c r="AK239" s="7" t="str">
        <f t="shared" si="232"/>
        <v>POC Up</v>
      </c>
      <c r="AL239" s="9" t="str">
        <f t="shared" si="233"/>
        <v>In. Val</v>
      </c>
      <c r="AM239" s="9" t="str">
        <f t="shared" si="234"/>
        <v>Both Sides Expand</v>
      </c>
      <c r="AN239" s="9" t="str">
        <f t="shared" si="235"/>
        <v>Ab. Val</v>
      </c>
      <c r="AO239" s="9" t="str">
        <f t="shared" si="236"/>
        <v>No Gap</v>
      </c>
      <c r="AP239" s="9" t="str">
        <f t="shared" si="237"/>
        <v>Bottom-Weighted</v>
      </c>
      <c r="AQ239" s="9" t="str">
        <f t="shared" si="238"/>
        <v>Skewed Mid-Low</v>
      </c>
      <c r="AR239" s="9" t="str">
        <f t="shared" si="239"/>
        <v>Closed Lower Quadrant</v>
      </c>
      <c r="AS239" s="5">
        <f t="shared" si="240"/>
        <v>-3</v>
      </c>
    </row>
    <row r="240" spans="1:45" ht="15.5" x14ac:dyDescent="0.35">
      <c r="A240" s="13">
        <v>45322</v>
      </c>
      <c r="B240" s="15">
        <v>1.26942</v>
      </c>
      <c r="C240" s="15">
        <v>1.27502</v>
      </c>
      <c r="D240" s="15">
        <v>1.2657700000000001</v>
      </c>
      <c r="E240" s="15">
        <v>1.26789</v>
      </c>
      <c r="F240" s="15">
        <v>1.2676000000000001</v>
      </c>
      <c r="G240" s="15">
        <v>1.2715000000000001</v>
      </c>
      <c r="H240" s="15">
        <v>1.2666999999999999</v>
      </c>
      <c r="I240" s="5">
        <v>-8</v>
      </c>
      <c r="J240" s="5">
        <v>530</v>
      </c>
      <c r="K240" s="5">
        <v>106</v>
      </c>
      <c r="L240" s="5">
        <v>654</v>
      </c>
      <c r="M240" s="14">
        <v>13.479166666666385</v>
      </c>
      <c r="N240" s="14">
        <v>92.499999999999801</v>
      </c>
      <c r="O240" s="5">
        <v>48.000000000001378</v>
      </c>
      <c r="P240" s="5">
        <v>86931</v>
      </c>
      <c r="Q240" s="14">
        <v>1811.0625</v>
      </c>
      <c r="R240" s="14">
        <v>7.0702702702702851</v>
      </c>
      <c r="S240" s="5">
        <v>14</v>
      </c>
      <c r="T240" s="5" t="s">
        <v>28</v>
      </c>
      <c r="U240" s="14">
        <v>0.39238571208211442</v>
      </c>
      <c r="V240" s="5">
        <v>82</v>
      </c>
      <c r="W240" s="5">
        <v>168</v>
      </c>
      <c r="X240" s="5">
        <v>219</v>
      </c>
      <c r="Y240" s="5">
        <v>185</v>
      </c>
      <c r="Z240" s="5" t="s">
        <v>27</v>
      </c>
      <c r="AB240" s="6" cm="1">
        <f t="array" ref="AB240">SUM(IF(B240:I240&gt;B241:I241,1,-1))</f>
        <v>0</v>
      </c>
      <c r="AC240" s="6" cm="1">
        <f t="array" ref="AC240">SUM(IF(J240:S240&gt;J241:S241,1,-1))</f>
        <v>8</v>
      </c>
      <c r="AD240" s="6">
        <f t="shared" si="244"/>
        <v>8</v>
      </c>
      <c r="AE240" s="6">
        <f t="shared" ref="AE240:AG240" si="287">SUM(AB240:AB242)</f>
        <v>-8</v>
      </c>
      <c r="AF240" s="6">
        <f t="shared" si="287"/>
        <v>6</v>
      </c>
      <c r="AG240" s="6">
        <f t="shared" si="287"/>
        <v>-2</v>
      </c>
      <c r="AI240" s="8" t="str">
        <f t="shared" si="230"/>
        <v>OL Higher</v>
      </c>
      <c r="AJ240" s="7" t="str">
        <f t="shared" si="231"/>
        <v>Down</v>
      </c>
      <c r="AK240" s="7" t="str">
        <f t="shared" si="232"/>
        <v>POC Down</v>
      </c>
      <c r="AL240" s="9" t="str">
        <f t="shared" si="233"/>
        <v>In. Val</v>
      </c>
      <c r="AM240" s="9" t="str">
        <f t="shared" si="234"/>
        <v>Upper Break</v>
      </c>
      <c r="AN240" s="9" t="str">
        <f t="shared" si="235"/>
        <v>In Val</v>
      </c>
      <c r="AO240" s="9" t="str">
        <f t="shared" si="236"/>
        <v>No Gap</v>
      </c>
      <c r="AP240" s="9" t="str">
        <f t="shared" si="237"/>
        <v>Top-Weighted</v>
      </c>
      <c r="AQ240" s="9" t="str">
        <f t="shared" si="238"/>
        <v>Skewed Mid-Low</v>
      </c>
      <c r="AR240" s="9" t="str">
        <f t="shared" si="239"/>
        <v>Closed Higher Quadrant</v>
      </c>
      <c r="AS240" s="5">
        <f t="shared" si="240"/>
        <v>2</v>
      </c>
    </row>
    <row r="241" spans="1:45" ht="15.5" x14ac:dyDescent="0.35">
      <c r="A241" s="13">
        <v>45321</v>
      </c>
      <c r="B241" s="15">
        <v>1.2711399999999999</v>
      </c>
      <c r="C241" s="15">
        <v>1.27206</v>
      </c>
      <c r="D241" s="15">
        <v>1.2639499999999999</v>
      </c>
      <c r="E241" s="15">
        <v>1.26935</v>
      </c>
      <c r="F241" s="15">
        <v>1.2679</v>
      </c>
      <c r="G241" s="15">
        <v>1.2698</v>
      </c>
      <c r="H241" s="15">
        <v>1.2665</v>
      </c>
      <c r="I241" s="5">
        <v>7</v>
      </c>
      <c r="J241" s="5">
        <v>283</v>
      </c>
      <c r="K241" s="5">
        <v>175</v>
      </c>
      <c r="L241" s="5">
        <v>472</v>
      </c>
      <c r="M241" s="14">
        <v>9.7770833333336409</v>
      </c>
      <c r="N241" s="14">
        <v>81.10000000000062</v>
      </c>
      <c r="O241" s="5">
        <v>33.00000000000081</v>
      </c>
      <c r="P241" s="5">
        <v>55515</v>
      </c>
      <c r="Q241" s="14">
        <v>1156.5625</v>
      </c>
      <c r="R241" s="14">
        <v>5.8199753390875015</v>
      </c>
      <c r="S241" s="5">
        <v>12</v>
      </c>
      <c r="T241" s="5" t="s">
        <v>26</v>
      </c>
      <c r="U241" s="14">
        <v>0.65665425649103293</v>
      </c>
      <c r="V241" s="5">
        <v>87</v>
      </c>
      <c r="W241" s="5">
        <v>183</v>
      </c>
      <c r="X241" s="5">
        <v>172</v>
      </c>
      <c r="Y241" s="5">
        <v>30</v>
      </c>
      <c r="Z241" s="5" t="s">
        <v>32</v>
      </c>
      <c r="AB241" s="6" cm="1">
        <f t="array" ref="AB241">SUM(IF(B241:I241&gt;B242:I242,1,-1))</f>
        <v>-4</v>
      </c>
      <c r="AC241" s="6" cm="1">
        <f t="array" ref="AC241">SUM(IF(J241:S241&gt;J242:S242,1,-1))</f>
        <v>4</v>
      </c>
      <c r="AD241" s="6">
        <f t="shared" si="244"/>
        <v>0</v>
      </c>
      <c r="AE241" s="6">
        <f t="shared" ref="AE241:AG241" si="288">SUM(AB241:AB243)</f>
        <v>-12</v>
      </c>
      <c r="AF241" s="6">
        <f t="shared" si="288"/>
        <v>-4</v>
      </c>
      <c r="AG241" s="6">
        <f t="shared" si="288"/>
        <v>-16</v>
      </c>
      <c r="AI241" s="8" t="str">
        <f t="shared" si="230"/>
        <v>OL Lower</v>
      </c>
      <c r="AJ241" s="7" t="str">
        <f t="shared" si="231"/>
        <v>Down</v>
      </c>
      <c r="AK241" s="7" t="str">
        <f t="shared" si="232"/>
        <v>POC Down</v>
      </c>
      <c r="AL241" s="9" t="str">
        <f t="shared" si="233"/>
        <v>Bel. Val</v>
      </c>
      <c r="AM241" s="9" t="str">
        <f t="shared" si="234"/>
        <v>Both Sides Expand</v>
      </c>
      <c r="AN241" s="9" t="str">
        <f t="shared" si="235"/>
        <v>In Val</v>
      </c>
      <c r="AO241" s="9" t="str">
        <f t="shared" si="236"/>
        <v>No Gap</v>
      </c>
      <c r="AP241" s="9" t="str">
        <f t="shared" si="237"/>
        <v>Top-Weighted</v>
      </c>
      <c r="AQ241" s="9" t="str">
        <f t="shared" si="238"/>
        <v>Skewed Mid-High</v>
      </c>
      <c r="AR241" s="9" t="str">
        <f t="shared" si="239"/>
        <v>Closed Higher Quadrant</v>
      </c>
      <c r="AS241" s="5">
        <f t="shared" si="240"/>
        <v>1</v>
      </c>
    </row>
    <row r="242" spans="1:45" ht="15.5" x14ac:dyDescent="0.35">
      <c r="A242" s="13">
        <v>45320</v>
      </c>
      <c r="B242" s="15">
        <v>1.2696400000000001</v>
      </c>
      <c r="C242" s="15">
        <v>1.27182</v>
      </c>
      <c r="D242" s="15">
        <v>1.26616</v>
      </c>
      <c r="E242" s="15">
        <v>1.2710900000000001</v>
      </c>
      <c r="F242" s="15">
        <v>1.2703</v>
      </c>
      <c r="G242" s="15">
        <v>1.2714000000000001</v>
      </c>
      <c r="H242" s="15">
        <v>1.2688999999999999</v>
      </c>
      <c r="I242" s="5">
        <v>8</v>
      </c>
      <c r="J242" s="5">
        <v>143</v>
      </c>
      <c r="K242" s="5">
        <v>257</v>
      </c>
      <c r="L242" s="5">
        <v>417</v>
      </c>
      <c r="M242" s="14">
        <v>8.6645833333335212</v>
      </c>
      <c r="N242" s="14">
        <v>56.59999999999998</v>
      </c>
      <c r="O242" s="5">
        <v>25.000000000001688</v>
      </c>
      <c r="P242" s="5">
        <v>51794</v>
      </c>
      <c r="Q242" s="14">
        <v>1079.0416666666667</v>
      </c>
      <c r="R242" s="14">
        <v>7.3674911660777411</v>
      </c>
      <c r="S242" s="5">
        <v>12</v>
      </c>
      <c r="T242" s="5" t="s">
        <v>26</v>
      </c>
      <c r="U242" s="14">
        <v>0.57991539526722991</v>
      </c>
      <c r="V242" s="5">
        <v>126</v>
      </c>
      <c r="W242" s="5">
        <v>162</v>
      </c>
      <c r="X242" s="5">
        <v>94</v>
      </c>
      <c r="Y242" s="5">
        <v>30</v>
      </c>
      <c r="Z242" s="5" t="s">
        <v>31</v>
      </c>
      <c r="AB242" s="6" cm="1">
        <f t="array" ref="AB242">SUM(IF(B242:I242&gt;B243:I243,1,-1))</f>
        <v>-4</v>
      </c>
      <c r="AC242" s="6" cm="1">
        <f t="array" ref="AC242">SUM(IF(J242:S242&gt;J243:S243,1,-1))</f>
        <v>-6</v>
      </c>
      <c r="AD242" s="6">
        <f t="shared" si="244"/>
        <v>-10</v>
      </c>
      <c r="AE242" s="6">
        <f t="shared" ref="AE242:AG242" si="289">SUM(AB242:AB244)</f>
        <v>-14</v>
      </c>
      <c r="AF242" s="6">
        <f t="shared" si="289"/>
        <v>-8</v>
      </c>
      <c r="AG242" s="6">
        <f t="shared" si="289"/>
        <v>-22</v>
      </c>
      <c r="AI242" s="8" t="str">
        <f t="shared" si="230"/>
        <v>OL Lower</v>
      </c>
      <c r="AJ242" s="7" t="str">
        <f t="shared" si="231"/>
        <v>Up</v>
      </c>
      <c r="AK242" s="7" t="str">
        <f t="shared" si="232"/>
        <v>POC Unchanged</v>
      </c>
      <c r="AL242" s="9" t="str">
        <f t="shared" si="233"/>
        <v>In. Val</v>
      </c>
      <c r="AM242" s="9" t="str">
        <f t="shared" si="234"/>
        <v>Lower Break</v>
      </c>
      <c r="AN242" s="9" t="str">
        <f t="shared" si="235"/>
        <v>In Val</v>
      </c>
      <c r="AO242" s="9" t="str">
        <f t="shared" si="236"/>
        <v>Gap Down - Failed</v>
      </c>
      <c r="AP242" s="9" t="str">
        <f t="shared" si="237"/>
        <v>Bottom-Weighted</v>
      </c>
      <c r="AQ242" s="9" t="str">
        <f t="shared" si="238"/>
        <v>Skewed Mid-High</v>
      </c>
      <c r="AR242" s="9" t="str">
        <f t="shared" si="239"/>
        <v>Closed Higher Quadrant</v>
      </c>
      <c r="AS242" s="5">
        <f t="shared" si="240"/>
        <v>1</v>
      </c>
    </row>
    <row r="243" spans="1:45" ht="15.5" x14ac:dyDescent="0.35">
      <c r="A243" s="13">
        <v>45317</v>
      </c>
      <c r="B243" s="15">
        <v>1.27054</v>
      </c>
      <c r="C243" s="15">
        <v>1.2758</v>
      </c>
      <c r="D243" s="15">
        <v>1.2675099999999999</v>
      </c>
      <c r="E243" s="15">
        <v>1.2695399999999999</v>
      </c>
      <c r="F243" s="15">
        <v>1.2703</v>
      </c>
      <c r="G243" s="15">
        <v>1.2742</v>
      </c>
      <c r="H243" s="15">
        <v>1.27</v>
      </c>
      <c r="I243" s="5">
        <v>-11</v>
      </c>
      <c r="J243" s="5">
        <v>342</v>
      </c>
      <c r="K243" s="5">
        <v>123</v>
      </c>
      <c r="L243" s="5">
        <v>481</v>
      </c>
      <c r="M243" s="14">
        <v>10.006250000000005</v>
      </c>
      <c r="N243" s="14">
        <v>82.900000000001313</v>
      </c>
      <c r="O243" s="5">
        <v>41.999999999999815</v>
      </c>
      <c r="P243" s="5">
        <v>57056</v>
      </c>
      <c r="Q243" s="14">
        <v>1188.6666666666667</v>
      </c>
      <c r="R243" s="14">
        <v>5.802171290711609</v>
      </c>
      <c r="S243" s="5">
        <v>13</v>
      </c>
      <c r="T243" s="5" t="s">
        <v>28</v>
      </c>
      <c r="U243" s="14">
        <v>0.44344650501992378</v>
      </c>
      <c r="V243" s="5">
        <v>85</v>
      </c>
      <c r="W243" s="5">
        <v>122</v>
      </c>
      <c r="X243" s="5">
        <v>202</v>
      </c>
      <c r="Y243" s="5">
        <v>72</v>
      </c>
      <c r="Z243" s="5" t="s">
        <v>34</v>
      </c>
      <c r="AB243" s="6" cm="1">
        <f t="array" ref="AB243">SUM(IF(B243:I243&gt;B244:I244,1,-1))</f>
        <v>-4</v>
      </c>
      <c r="AC243" s="6" cm="1">
        <f t="array" ref="AC243">SUM(IF(J243:S243&gt;J244:S244,1,-1))</f>
        <v>-2</v>
      </c>
      <c r="AD243" s="6">
        <f t="shared" si="244"/>
        <v>-6</v>
      </c>
      <c r="AE243" s="6">
        <f t="shared" ref="AE243:AG243" si="290">SUM(AB243:AB245)</f>
        <v>-6</v>
      </c>
      <c r="AF243" s="6">
        <f t="shared" si="290"/>
        <v>0</v>
      </c>
      <c r="AG243" s="6">
        <f t="shared" si="290"/>
        <v>-6</v>
      </c>
      <c r="AI243" s="8" t="str">
        <f t="shared" si="230"/>
        <v>Outside</v>
      </c>
      <c r="AJ243" s="7" t="str">
        <f t="shared" si="231"/>
        <v>Neutral</v>
      </c>
      <c r="AK243" s="7" t="str">
        <f t="shared" si="232"/>
        <v>POC Down</v>
      </c>
      <c r="AL243" s="9" t="str">
        <f t="shared" si="233"/>
        <v>In. Val</v>
      </c>
      <c r="AM243" s="9" t="str">
        <f t="shared" si="234"/>
        <v>Both Sides Expand</v>
      </c>
      <c r="AN243" s="9" t="str">
        <f t="shared" si="235"/>
        <v>Bl. Val</v>
      </c>
      <c r="AO243" s="9" t="str">
        <f t="shared" si="236"/>
        <v>No Gap</v>
      </c>
      <c r="AP243" s="9" t="str">
        <f t="shared" si="237"/>
        <v>Top-Weighted</v>
      </c>
      <c r="AQ243" s="9" t="str">
        <f t="shared" si="238"/>
        <v>Skewed Mid-Low</v>
      </c>
      <c r="AR243" s="9" t="str">
        <f t="shared" si="239"/>
        <v>Closed Lower Quadrant</v>
      </c>
      <c r="AS243" s="5">
        <f t="shared" si="240"/>
        <v>-3</v>
      </c>
    </row>
    <row r="244" spans="1:45" ht="15.5" x14ac:dyDescent="0.35">
      <c r="A244" s="13">
        <v>45316</v>
      </c>
      <c r="B244" s="15">
        <v>1.27179</v>
      </c>
      <c r="C244" s="15">
        <v>1.2742199999999999</v>
      </c>
      <c r="D244" s="15">
        <v>1.2681</v>
      </c>
      <c r="E244" s="15">
        <v>1.27058</v>
      </c>
      <c r="F244" s="15">
        <v>1.2726</v>
      </c>
      <c r="G244" s="15">
        <v>1.2735000000000001</v>
      </c>
      <c r="H244" s="15">
        <v>1.2703</v>
      </c>
      <c r="I244" s="5">
        <v>-1</v>
      </c>
      <c r="J244" s="5">
        <v>127</v>
      </c>
      <c r="K244" s="5">
        <v>400</v>
      </c>
      <c r="L244" s="5">
        <v>543</v>
      </c>
      <c r="M244" s="14">
        <v>11.104166666666693</v>
      </c>
      <c r="N244" s="14">
        <v>61.199999999999037</v>
      </c>
      <c r="O244" s="5">
        <v>32.000000000000917</v>
      </c>
      <c r="P244" s="5">
        <v>68319</v>
      </c>
      <c r="Q244" s="14">
        <v>1423.3125</v>
      </c>
      <c r="R244" s="14">
        <v>8.8725490196079821</v>
      </c>
      <c r="S244" s="5">
        <v>12</v>
      </c>
      <c r="T244" s="5" t="s">
        <v>28</v>
      </c>
      <c r="U244" s="14">
        <v>0.42719451169933959</v>
      </c>
      <c r="V244" s="5">
        <v>113</v>
      </c>
      <c r="W244" s="5">
        <v>166</v>
      </c>
      <c r="X244" s="5">
        <v>184</v>
      </c>
      <c r="Y244" s="5">
        <v>66</v>
      </c>
      <c r="Z244" s="5" t="s">
        <v>29</v>
      </c>
      <c r="AB244" s="6" cm="1">
        <f t="array" ref="AB244">SUM(IF(B244:I244&gt;B245:I245,1,-1))</f>
        <v>-6</v>
      </c>
      <c r="AC244" s="6" cm="1">
        <f t="array" ref="AC244">SUM(IF(J244:S244&gt;J245:S245,1,-1))</f>
        <v>0</v>
      </c>
      <c r="AD244" s="6">
        <f t="shared" si="244"/>
        <v>-6</v>
      </c>
      <c r="AE244" s="6">
        <f t="shared" ref="AE244:AG244" si="291">SUM(AB244:AB246)</f>
        <v>0</v>
      </c>
      <c r="AF244" s="6">
        <f t="shared" si="291"/>
        <v>8</v>
      </c>
      <c r="AG244" s="6">
        <f t="shared" si="291"/>
        <v>8</v>
      </c>
      <c r="AI244" s="8" t="str">
        <f t="shared" si="230"/>
        <v>OL Lower</v>
      </c>
      <c r="AJ244" s="7" t="str">
        <f t="shared" si="231"/>
        <v>Up</v>
      </c>
      <c r="AK244" s="7" t="str">
        <f t="shared" si="232"/>
        <v>POC Down</v>
      </c>
      <c r="AL244" s="9" t="str">
        <f t="shared" si="233"/>
        <v>In. Val</v>
      </c>
      <c r="AM244" s="9" t="str">
        <f t="shared" si="234"/>
        <v>Lower Break</v>
      </c>
      <c r="AN244" s="9" t="str">
        <f t="shared" si="235"/>
        <v>In Val</v>
      </c>
      <c r="AO244" s="9" t="str">
        <f t="shared" si="236"/>
        <v>No Gap</v>
      </c>
      <c r="AP244" s="9" t="str">
        <f t="shared" si="237"/>
        <v>Bottom-Weighted</v>
      </c>
      <c r="AQ244" s="9" t="str">
        <f t="shared" si="238"/>
        <v>Skewed Mid-Low</v>
      </c>
      <c r="AR244" s="9" t="str">
        <f t="shared" si="239"/>
        <v>Same</v>
      </c>
      <c r="AS244" s="5">
        <f t="shared" si="240"/>
        <v>0</v>
      </c>
    </row>
    <row r="245" spans="1:45" ht="15.5" x14ac:dyDescent="0.35">
      <c r="A245" s="13">
        <v>45315</v>
      </c>
      <c r="B245" s="15">
        <v>1.2690600000000001</v>
      </c>
      <c r="C245" s="15">
        <v>1.2774099999999999</v>
      </c>
      <c r="D245" s="15">
        <v>1.2685200000000001</v>
      </c>
      <c r="E245" s="15">
        <v>1.2718499999999999</v>
      </c>
      <c r="F245" s="15">
        <v>1.2750999999999999</v>
      </c>
      <c r="G245" s="15">
        <v>1.2765</v>
      </c>
      <c r="H245" s="15">
        <v>1.2714999999999999</v>
      </c>
      <c r="I245" s="5">
        <v>6</v>
      </c>
      <c r="J245" s="5">
        <v>124</v>
      </c>
      <c r="K245" s="5">
        <v>432</v>
      </c>
      <c r="L245" s="5">
        <v>569</v>
      </c>
      <c r="M245" s="14">
        <v>11.818750000000081</v>
      </c>
      <c r="N245" s="14">
        <v>88.899999999998428</v>
      </c>
      <c r="O245" s="5">
        <v>50.000000000001151</v>
      </c>
      <c r="P245" s="5">
        <v>62650</v>
      </c>
      <c r="Q245" s="14">
        <v>1305.2083333333333</v>
      </c>
      <c r="R245" s="14">
        <v>6.4004499437571436</v>
      </c>
      <c r="S245" s="5">
        <v>11</v>
      </c>
      <c r="T245" s="5" t="s">
        <v>28</v>
      </c>
      <c r="U245" s="14">
        <v>0.46480573209959686</v>
      </c>
      <c r="V245" s="5">
        <v>111</v>
      </c>
      <c r="W245" s="5">
        <v>192</v>
      </c>
      <c r="X245" s="5">
        <v>134</v>
      </c>
      <c r="Y245" s="5">
        <v>108</v>
      </c>
      <c r="Z245" s="5" t="s">
        <v>29</v>
      </c>
      <c r="AB245" s="6" cm="1">
        <f t="array" ref="AB245">SUM(IF(B245:I245&gt;B246:I246,1,-1))</f>
        <v>4</v>
      </c>
      <c r="AC245" s="6" cm="1">
        <f t="array" ref="AC245">SUM(IF(J245:S245&gt;J246:S246,1,-1))</f>
        <v>2</v>
      </c>
      <c r="AD245" s="6">
        <f t="shared" si="244"/>
        <v>6</v>
      </c>
      <c r="AE245" s="6">
        <f t="shared" ref="AE245:AG245" si="292">SUM(AB245:AB247)</f>
        <v>12</v>
      </c>
      <c r="AF245" s="6">
        <f t="shared" si="292"/>
        <v>2</v>
      </c>
      <c r="AG245" s="6">
        <f t="shared" si="292"/>
        <v>14</v>
      </c>
      <c r="AI245" s="8" t="str">
        <f t="shared" si="230"/>
        <v>OL Higher</v>
      </c>
      <c r="AJ245" s="7" t="str">
        <f t="shared" si="231"/>
        <v>Up</v>
      </c>
      <c r="AK245" s="7" t="str">
        <f t="shared" si="232"/>
        <v>POC Up</v>
      </c>
      <c r="AL245" s="9" t="str">
        <f t="shared" si="233"/>
        <v>Ab. Val</v>
      </c>
      <c r="AM245" s="9" t="str">
        <f t="shared" si="234"/>
        <v>Upper Break</v>
      </c>
      <c r="AN245" s="9" t="str">
        <f t="shared" si="235"/>
        <v>In Val</v>
      </c>
      <c r="AO245" s="9" t="str">
        <f t="shared" si="236"/>
        <v>No Gap</v>
      </c>
      <c r="AP245" s="9" t="str">
        <f t="shared" si="237"/>
        <v>Bottom-Weighted</v>
      </c>
      <c r="AQ245" s="9" t="str">
        <f t="shared" si="238"/>
        <v>Skewed Mid-High</v>
      </c>
      <c r="AR245" s="9" t="str">
        <f t="shared" si="239"/>
        <v>Same</v>
      </c>
      <c r="AS245" s="5">
        <f t="shared" si="240"/>
        <v>0</v>
      </c>
    </row>
    <row r="246" spans="1:45" ht="15.5" x14ac:dyDescent="0.35">
      <c r="A246" s="13">
        <v>45314</v>
      </c>
      <c r="B246" s="15">
        <v>1.27058</v>
      </c>
      <c r="C246" s="15">
        <v>1.27468</v>
      </c>
      <c r="D246" s="15">
        <v>1.26485</v>
      </c>
      <c r="E246" s="15">
        <v>1.26902</v>
      </c>
      <c r="F246" s="15">
        <v>1.2711000000000001</v>
      </c>
      <c r="G246" s="15">
        <v>1.2746000000000002</v>
      </c>
      <c r="H246" s="15">
        <v>1.2683000000000002</v>
      </c>
      <c r="I246" s="5">
        <v>12</v>
      </c>
      <c r="J246" s="5">
        <v>196</v>
      </c>
      <c r="K246" s="5">
        <v>269</v>
      </c>
      <c r="L246" s="5">
        <v>474</v>
      </c>
      <c r="M246" s="14">
        <v>9.8333333333334529</v>
      </c>
      <c r="N246" s="14">
        <v>98.300000000000054</v>
      </c>
      <c r="O246" s="5">
        <v>62.999999999999723</v>
      </c>
      <c r="P246" s="5">
        <v>55224</v>
      </c>
      <c r="Q246" s="14">
        <v>1150.5</v>
      </c>
      <c r="R246" s="14">
        <v>4.8219735503560504</v>
      </c>
      <c r="S246" s="5">
        <v>17</v>
      </c>
      <c r="T246" s="5" t="s">
        <v>26</v>
      </c>
      <c r="U246" s="14">
        <v>0.60725796274756905</v>
      </c>
      <c r="V246" s="5">
        <v>127</v>
      </c>
      <c r="W246" s="5">
        <v>132</v>
      </c>
      <c r="X246" s="5">
        <v>108</v>
      </c>
      <c r="Y246" s="5">
        <v>99</v>
      </c>
      <c r="Z246" s="5" t="s">
        <v>29</v>
      </c>
      <c r="AB246" s="6" cm="1">
        <f t="array" ref="AB246">SUM(IF(B246:I246&gt;B247:I247,1,-1))</f>
        <v>2</v>
      </c>
      <c r="AC246" s="6" cm="1">
        <f t="array" ref="AC246">SUM(IF(J246:S246&gt;J247:S247,1,-1))</f>
        <v>6</v>
      </c>
      <c r="AD246" s="6">
        <f t="shared" si="244"/>
        <v>8</v>
      </c>
      <c r="AE246" s="6">
        <f t="shared" ref="AE246:AG246" si="293">SUM(AB246:AB248)</f>
        <v>6</v>
      </c>
      <c r="AF246" s="6">
        <f t="shared" si="293"/>
        <v>-6</v>
      </c>
      <c r="AG246" s="6">
        <f t="shared" si="293"/>
        <v>0</v>
      </c>
      <c r="AI246" s="8" t="str">
        <f t="shared" si="230"/>
        <v>Outside</v>
      </c>
      <c r="AJ246" s="7" t="str">
        <f t="shared" si="231"/>
        <v>Neutral</v>
      </c>
      <c r="AK246" s="7" t="str">
        <f t="shared" si="232"/>
        <v>POC Up</v>
      </c>
      <c r="AL246" s="9" t="str">
        <f t="shared" si="233"/>
        <v>In. Val</v>
      </c>
      <c r="AM246" s="9" t="str">
        <f t="shared" si="234"/>
        <v>Both Sides Expand</v>
      </c>
      <c r="AN246" s="9" t="str">
        <f t="shared" si="235"/>
        <v>In Val</v>
      </c>
      <c r="AO246" s="9" t="str">
        <f t="shared" si="236"/>
        <v>No Gap</v>
      </c>
      <c r="AP246" s="9" t="str">
        <f t="shared" si="237"/>
        <v>Bottom-Weighted</v>
      </c>
      <c r="AQ246" s="9" t="str">
        <f t="shared" si="238"/>
        <v>Skewed Mid-High</v>
      </c>
      <c r="AR246" s="9" t="str">
        <f t="shared" si="239"/>
        <v>Same</v>
      </c>
      <c r="AS246" s="5">
        <f t="shared" si="240"/>
        <v>0</v>
      </c>
    </row>
    <row r="247" spans="1:45" ht="15.5" x14ac:dyDescent="0.35">
      <c r="A247" s="13">
        <v>45313</v>
      </c>
      <c r="B247" s="15">
        <v>1.26986</v>
      </c>
      <c r="C247" s="15">
        <v>1.27325</v>
      </c>
      <c r="D247" s="15">
        <v>1.2686200000000001</v>
      </c>
      <c r="E247" s="15">
        <v>1.2705299999999999</v>
      </c>
      <c r="F247" s="15">
        <v>1.2706999999999999</v>
      </c>
      <c r="G247" s="15">
        <v>1.2721</v>
      </c>
      <c r="H247" s="15">
        <v>1.27</v>
      </c>
      <c r="I247" s="5">
        <v>8</v>
      </c>
      <c r="J247" s="5">
        <v>289</v>
      </c>
      <c r="K247" s="5">
        <v>149</v>
      </c>
      <c r="L247" s="5">
        <v>459</v>
      </c>
      <c r="M247" s="14">
        <v>9.5583333333333158</v>
      </c>
      <c r="N247" s="14">
        <v>46.299999999999116</v>
      </c>
      <c r="O247" s="5">
        <v>20.999999999999908</v>
      </c>
      <c r="P247" s="5">
        <v>53765</v>
      </c>
      <c r="Q247" s="14">
        <v>1120.1041666666667</v>
      </c>
      <c r="R247" s="14">
        <v>9.9136069114472729</v>
      </c>
      <c r="S247" s="5">
        <v>12</v>
      </c>
      <c r="T247" s="5" t="s">
        <v>26</v>
      </c>
      <c r="U247" s="14">
        <v>0.59487266380608683</v>
      </c>
      <c r="V247" s="5">
        <v>101</v>
      </c>
      <c r="W247" s="5">
        <v>140</v>
      </c>
      <c r="X247" s="5">
        <v>182</v>
      </c>
      <c r="Y247" s="5">
        <v>23</v>
      </c>
      <c r="Z247" s="5" t="s">
        <v>29</v>
      </c>
      <c r="AB247" s="6" cm="1">
        <f t="array" ref="AB247">SUM(IF(B247:I247&gt;B248:I248,1,-1))</f>
        <v>6</v>
      </c>
      <c r="AC247" s="6" cm="1">
        <f t="array" ref="AC247">SUM(IF(J247:S247&gt;J248:S248,1,-1))</f>
        <v>-6</v>
      </c>
      <c r="AD247" s="6">
        <f t="shared" si="244"/>
        <v>0</v>
      </c>
      <c r="AE247" s="6">
        <f t="shared" ref="AE247:AG247" si="294">SUM(AB247:AB249)</f>
        <v>12</v>
      </c>
      <c r="AF247" s="6">
        <f t="shared" si="294"/>
        <v>-18</v>
      </c>
      <c r="AG247" s="6">
        <f t="shared" si="294"/>
        <v>-6</v>
      </c>
      <c r="AI247" s="8" t="str">
        <f t="shared" si="230"/>
        <v>Higher</v>
      </c>
      <c r="AJ247" s="7" t="str">
        <f t="shared" si="231"/>
        <v>Up</v>
      </c>
      <c r="AK247" s="7" t="str">
        <f t="shared" si="232"/>
        <v>POC Up</v>
      </c>
      <c r="AL247" s="9" t="str">
        <f t="shared" si="233"/>
        <v>Ab. Val</v>
      </c>
      <c r="AM247" s="9" t="str">
        <f t="shared" si="234"/>
        <v>Upper Break</v>
      </c>
      <c r="AN247" s="9" t="str">
        <f t="shared" si="235"/>
        <v>In Val</v>
      </c>
      <c r="AO247" s="9" t="str">
        <f t="shared" si="236"/>
        <v>Gap Up - Follow Through</v>
      </c>
      <c r="AP247" s="9" t="str">
        <f t="shared" si="237"/>
        <v>Top-Weighted</v>
      </c>
      <c r="AQ247" s="9" t="str">
        <f t="shared" si="238"/>
        <v>Skewed Mid-Low</v>
      </c>
      <c r="AR247" s="9" t="str">
        <f t="shared" si="239"/>
        <v>Closed Higher Quadrant</v>
      </c>
      <c r="AS247" s="5">
        <f t="shared" si="240"/>
        <v>1</v>
      </c>
    </row>
    <row r="248" spans="1:45" ht="15.5" x14ac:dyDescent="0.35">
      <c r="A248" s="13">
        <v>45310</v>
      </c>
      <c r="B248" s="15">
        <v>1.2710300000000001</v>
      </c>
      <c r="C248" s="15">
        <v>1.27138</v>
      </c>
      <c r="D248" s="15">
        <v>1.26607</v>
      </c>
      <c r="E248" s="15">
        <v>1.26976</v>
      </c>
      <c r="F248" s="15">
        <v>1.2679</v>
      </c>
      <c r="G248" s="15">
        <v>1.2695000000000001</v>
      </c>
      <c r="H248" s="15">
        <v>1.2667999999999999</v>
      </c>
      <c r="I248" s="5">
        <v>-6</v>
      </c>
      <c r="J248" s="5">
        <v>312</v>
      </c>
      <c r="K248" s="5">
        <v>162</v>
      </c>
      <c r="L248" s="5">
        <v>493</v>
      </c>
      <c r="M248" s="14">
        <v>10.302083333333101</v>
      </c>
      <c r="N248" s="14">
        <v>53.099999999999255</v>
      </c>
      <c r="O248" s="5">
        <v>27.000000000001467</v>
      </c>
      <c r="P248" s="5">
        <v>61713</v>
      </c>
      <c r="Q248" s="14">
        <v>1285.6875</v>
      </c>
      <c r="R248" s="14">
        <v>9.2843691148777197</v>
      </c>
      <c r="S248" s="5">
        <v>9</v>
      </c>
      <c r="T248" s="5" t="s">
        <v>26</v>
      </c>
      <c r="U248" s="14">
        <v>0.59073460743284578</v>
      </c>
      <c r="V248" s="5">
        <v>86</v>
      </c>
      <c r="W248" s="5">
        <v>92</v>
      </c>
      <c r="X248" s="5">
        <v>220</v>
      </c>
      <c r="Y248" s="5">
        <v>87</v>
      </c>
      <c r="Z248" s="5" t="s">
        <v>32</v>
      </c>
      <c r="AB248" s="6" cm="1">
        <f t="array" ref="AB248">SUM(IF(B248:I248&gt;B249:I249,1,-1))</f>
        <v>-2</v>
      </c>
      <c r="AC248" s="6" cm="1">
        <f t="array" ref="AC248">SUM(IF(J248:S248&gt;J249:S249,1,-1))</f>
        <v>-6</v>
      </c>
      <c r="AD248" s="6">
        <f t="shared" si="244"/>
        <v>-8</v>
      </c>
      <c r="AE248" s="6">
        <f t="shared" ref="AE248:AG248" si="295">SUM(AB248:AB250)</f>
        <v>8</v>
      </c>
      <c r="AF248" s="6">
        <f t="shared" si="295"/>
        <v>-14</v>
      </c>
      <c r="AG248" s="6">
        <f t="shared" si="295"/>
        <v>-6</v>
      </c>
      <c r="AI248" s="8" t="str">
        <f t="shared" si="230"/>
        <v>OL Lower</v>
      </c>
      <c r="AJ248" s="7" t="str">
        <f t="shared" si="231"/>
        <v>Down</v>
      </c>
      <c r="AK248" s="7" t="str">
        <f t="shared" si="232"/>
        <v>POC Down</v>
      </c>
      <c r="AL248" s="9" t="str">
        <f t="shared" si="233"/>
        <v>In. Val</v>
      </c>
      <c r="AM248" s="9" t="str">
        <f t="shared" si="234"/>
        <v>Upper Break</v>
      </c>
      <c r="AN248" s="9" t="str">
        <f t="shared" si="235"/>
        <v>Ab. Val</v>
      </c>
      <c r="AO248" s="9" t="str">
        <f t="shared" si="236"/>
        <v>Gap Up - Faded</v>
      </c>
      <c r="AP248" s="9" t="str">
        <f t="shared" si="237"/>
        <v>Top-Weighted</v>
      </c>
      <c r="AQ248" s="9" t="str">
        <f t="shared" si="238"/>
        <v>Skewed Mid-Low</v>
      </c>
      <c r="AR248" s="9" t="str">
        <f t="shared" si="239"/>
        <v>Closed Higher Quadrant</v>
      </c>
      <c r="AS248" s="5">
        <f t="shared" si="240"/>
        <v>1</v>
      </c>
    </row>
    <row r="249" spans="1:45" ht="15.5" x14ac:dyDescent="0.35">
      <c r="A249" s="13">
        <v>45309</v>
      </c>
      <c r="B249" s="15">
        <v>1.2676499999999999</v>
      </c>
      <c r="C249" s="15">
        <v>1.2710900000000001</v>
      </c>
      <c r="D249" s="15">
        <v>1.2647600000000001</v>
      </c>
      <c r="E249" s="15">
        <v>1.2709900000000001</v>
      </c>
      <c r="F249" s="15">
        <v>1.2682000000000002</v>
      </c>
      <c r="G249" s="15">
        <v>1.2696000000000001</v>
      </c>
      <c r="H249" s="15">
        <v>1.2675000000000001</v>
      </c>
      <c r="I249" s="5">
        <v>5</v>
      </c>
      <c r="J249" s="5">
        <v>320</v>
      </c>
      <c r="K249" s="5">
        <v>211</v>
      </c>
      <c r="L249" s="5">
        <v>555</v>
      </c>
      <c r="M249" s="14">
        <v>11.574999999999825</v>
      </c>
      <c r="N249" s="14">
        <v>63.299999999999471</v>
      </c>
      <c r="O249" s="5">
        <v>20.999999999999908</v>
      </c>
      <c r="P249" s="5">
        <v>72721</v>
      </c>
      <c r="Q249" s="14">
        <v>1515.0208333333333</v>
      </c>
      <c r="R249" s="14">
        <v>8.7677725118484151</v>
      </c>
      <c r="S249" s="5">
        <v>11</v>
      </c>
      <c r="T249" s="5" t="s">
        <v>26</v>
      </c>
      <c r="U249" s="14">
        <v>0.66050076444560113</v>
      </c>
      <c r="V249" s="5">
        <v>72</v>
      </c>
      <c r="W249" s="5">
        <v>311</v>
      </c>
      <c r="X249" s="5">
        <v>116</v>
      </c>
      <c r="Y249" s="5">
        <v>37</v>
      </c>
      <c r="Z249" s="5" t="s">
        <v>31</v>
      </c>
      <c r="AB249" s="6" cm="1">
        <f t="array" ref="AB249">SUM(IF(B249:I249&gt;B250:I250,1,-1))</f>
        <v>8</v>
      </c>
      <c r="AC249" s="6" cm="1">
        <f t="array" ref="AC249">SUM(IF(J249:S249&gt;J250:S250,1,-1))</f>
        <v>-6</v>
      </c>
      <c r="AD249" s="6">
        <f t="shared" si="244"/>
        <v>2</v>
      </c>
      <c r="AE249" s="6">
        <f t="shared" ref="AE249:AG249" si="296">SUM(AB249:AB251)</f>
        <v>2</v>
      </c>
      <c r="AF249" s="6">
        <f t="shared" si="296"/>
        <v>-2</v>
      </c>
      <c r="AG249" s="6">
        <f t="shared" si="296"/>
        <v>0</v>
      </c>
      <c r="AI249" s="8" t="str">
        <f t="shared" si="230"/>
        <v>OL Higher</v>
      </c>
      <c r="AJ249" s="7" t="str">
        <f t="shared" si="231"/>
        <v>Neutral</v>
      </c>
      <c r="AK249" s="7" t="str">
        <f t="shared" si="232"/>
        <v>POC Up</v>
      </c>
      <c r="AL249" s="9" t="str">
        <f t="shared" si="233"/>
        <v>In. Val</v>
      </c>
      <c r="AM249" s="9" t="str">
        <f t="shared" si="234"/>
        <v>Upper Break</v>
      </c>
      <c r="AN249" s="9" t="str">
        <f t="shared" si="235"/>
        <v>Ab. Val</v>
      </c>
      <c r="AO249" s="9" t="str">
        <f t="shared" si="236"/>
        <v>No Gap</v>
      </c>
      <c r="AP249" s="9" t="str">
        <f t="shared" si="237"/>
        <v>Top-Weighted</v>
      </c>
      <c r="AQ249" s="9" t="str">
        <f t="shared" si="238"/>
        <v>Skewed Mid-High</v>
      </c>
      <c r="AR249" s="9" t="str">
        <f t="shared" si="239"/>
        <v>Same</v>
      </c>
      <c r="AS249" s="5">
        <f t="shared" si="240"/>
        <v>0</v>
      </c>
    </row>
    <row r="250" spans="1:45" ht="15.5" x14ac:dyDescent="0.35">
      <c r="A250" s="13">
        <v>45308</v>
      </c>
      <c r="B250" s="15">
        <v>1.2637100000000001</v>
      </c>
      <c r="C250" s="15">
        <v>1.2695700000000001</v>
      </c>
      <c r="D250" s="15">
        <v>1.2596099999999999</v>
      </c>
      <c r="E250" s="15">
        <v>1.26755</v>
      </c>
      <c r="F250" s="15">
        <v>1.2675000000000001</v>
      </c>
      <c r="G250" s="15">
        <v>1.2685</v>
      </c>
      <c r="H250" s="15">
        <v>1.2639</v>
      </c>
      <c r="I250" s="5">
        <v>-3</v>
      </c>
      <c r="J250" s="5">
        <v>134</v>
      </c>
      <c r="K250" s="5">
        <v>471</v>
      </c>
      <c r="L250" s="5">
        <v>621</v>
      </c>
      <c r="M250" s="14">
        <v>12.78333333333358</v>
      </c>
      <c r="N250" s="14">
        <v>99.600000000001913</v>
      </c>
      <c r="O250" s="5">
        <v>45.999999999999375</v>
      </c>
      <c r="P250" s="5">
        <v>72881</v>
      </c>
      <c r="Q250" s="14">
        <v>1518.3541666666667</v>
      </c>
      <c r="R250" s="14">
        <v>6.2349397590360249</v>
      </c>
      <c r="S250" s="5">
        <v>15</v>
      </c>
      <c r="T250" s="5" t="s">
        <v>28</v>
      </c>
      <c r="U250" s="14">
        <v>0.409273628519505</v>
      </c>
      <c r="V250" s="5">
        <v>195</v>
      </c>
      <c r="W250" s="5">
        <v>215</v>
      </c>
      <c r="X250" s="5">
        <v>134</v>
      </c>
      <c r="Y250" s="5">
        <v>70</v>
      </c>
      <c r="Z250" s="5" t="s">
        <v>31</v>
      </c>
      <c r="AB250" s="6" cm="1">
        <f t="array" ref="AB250">SUM(IF(B250:I250&gt;B251:I251,1,-1))</f>
        <v>2</v>
      </c>
      <c r="AC250" s="6" cm="1">
        <f t="array" ref="AC250">SUM(IF(J250:S250&gt;J251:S251,1,-1))</f>
        <v>-2</v>
      </c>
      <c r="AD250" s="6">
        <f t="shared" si="244"/>
        <v>0</v>
      </c>
      <c r="AE250" s="6">
        <f t="shared" ref="AE250:AG250" si="297">SUM(AB250:AB252)</f>
        <v>-12</v>
      </c>
      <c r="AF250" s="6">
        <f t="shared" si="297"/>
        <v>-4</v>
      </c>
      <c r="AG250" s="6">
        <f t="shared" si="297"/>
        <v>-16</v>
      </c>
      <c r="AI250" s="8" t="str">
        <f t="shared" si="230"/>
        <v>OL Higher</v>
      </c>
      <c r="AJ250" s="7" t="str">
        <f t="shared" si="231"/>
        <v>Up</v>
      </c>
      <c r="AK250" s="7" t="str">
        <f t="shared" si="232"/>
        <v>POC Up</v>
      </c>
      <c r="AL250" s="9" t="str">
        <f t="shared" si="233"/>
        <v>Ab. Val</v>
      </c>
      <c r="AM250" s="9" t="str">
        <f t="shared" si="234"/>
        <v>Lower Break</v>
      </c>
      <c r="AN250" s="9" t="str">
        <f t="shared" si="235"/>
        <v>In Val</v>
      </c>
      <c r="AO250" s="9" t="str">
        <f t="shared" si="236"/>
        <v>No Gap</v>
      </c>
      <c r="AP250" s="9" t="str">
        <f t="shared" si="237"/>
        <v>Bottom-Weighted</v>
      </c>
      <c r="AQ250" s="9" t="str">
        <f t="shared" si="238"/>
        <v>Skewed Mid-High</v>
      </c>
      <c r="AR250" s="9" t="str">
        <f t="shared" si="239"/>
        <v>Closed Lower Quadrant</v>
      </c>
      <c r="AS250" s="5">
        <f t="shared" si="240"/>
        <v>-3</v>
      </c>
    </row>
    <row r="251" spans="1:45" ht="15.5" x14ac:dyDescent="0.35">
      <c r="A251" s="13">
        <v>45307</v>
      </c>
      <c r="B251" s="15">
        <v>1.2715000000000001</v>
      </c>
      <c r="C251" s="15">
        <v>1.2716499999999999</v>
      </c>
      <c r="D251" s="15">
        <v>1.2619100000000001</v>
      </c>
      <c r="E251" s="15">
        <v>1.26369</v>
      </c>
      <c r="F251" s="15">
        <v>1.2634000000000001</v>
      </c>
      <c r="G251" s="15">
        <v>1.2668999999999999</v>
      </c>
      <c r="H251" s="15">
        <v>1.2625999999999999</v>
      </c>
      <c r="I251" s="5">
        <v>-12</v>
      </c>
      <c r="J251" s="5">
        <v>516</v>
      </c>
      <c r="K251" s="5">
        <v>106</v>
      </c>
      <c r="L251" s="5">
        <v>637</v>
      </c>
      <c r="M251" s="14">
        <v>13.237500000000079</v>
      </c>
      <c r="N251" s="14">
        <v>97.399999999998599</v>
      </c>
      <c r="O251" s="5">
        <v>42.999999999999702</v>
      </c>
      <c r="P251" s="5">
        <v>79917</v>
      </c>
      <c r="Q251" s="14">
        <v>1664.9375</v>
      </c>
      <c r="R251" s="14">
        <v>6.5400410677619014</v>
      </c>
      <c r="S251" s="5">
        <v>11</v>
      </c>
      <c r="T251" s="5" t="s">
        <v>28</v>
      </c>
      <c r="U251" s="14">
        <v>0.30160492319437859</v>
      </c>
      <c r="V251" s="5">
        <v>35</v>
      </c>
      <c r="W251" s="5">
        <v>134</v>
      </c>
      <c r="X251" s="5">
        <v>239</v>
      </c>
      <c r="Y251" s="5">
        <v>223</v>
      </c>
      <c r="Z251" s="5" t="s">
        <v>27</v>
      </c>
      <c r="AB251" s="6" cm="1">
        <f t="array" ref="AB251">SUM(IF(B251:I251&gt;B252:I252,1,-1))</f>
        <v>-8</v>
      </c>
      <c r="AC251" s="6" cm="1">
        <f t="array" ref="AC251">SUM(IF(J251:S251&gt;J252:S252,1,-1))</f>
        <v>6</v>
      </c>
      <c r="AD251" s="6">
        <f t="shared" si="244"/>
        <v>-2</v>
      </c>
      <c r="AE251" s="6">
        <f t="shared" ref="AE251:AG251" si="298">SUM(AB251:AB253)</f>
        <v>-10</v>
      </c>
      <c r="AF251" s="6">
        <f t="shared" si="298"/>
        <v>-8</v>
      </c>
      <c r="AG251" s="6">
        <f t="shared" si="298"/>
        <v>-18</v>
      </c>
      <c r="AI251" s="8" t="str">
        <f t="shared" si="230"/>
        <v>Lower</v>
      </c>
      <c r="AJ251" s="7" t="str">
        <f t="shared" si="231"/>
        <v>Down</v>
      </c>
      <c r="AK251" s="7" t="str">
        <f t="shared" si="232"/>
        <v>POC Down</v>
      </c>
      <c r="AL251" s="9" t="str">
        <f t="shared" si="233"/>
        <v>Bel. Val</v>
      </c>
      <c r="AM251" s="9" t="str">
        <f t="shared" si="234"/>
        <v>Lower Break</v>
      </c>
      <c r="AN251" s="9" t="str">
        <f t="shared" si="235"/>
        <v>In Val</v>
      </c>
      <c r="AO251" s="9" t="str">
        <f t="shared" si="236"/>
        <v>No Gap</v>
      </c>
      <c r="AP251" s="9" t="str">
        <f t="shared" si="237"/>
        <v>Top-Weighted</v>
      </c>
      <c r="AQ251" s="9" t="str">
        <f t="shared" si="238"/>
        <v>Skewed Mid-Low</v>
      </c>
      <c r="AR251" s="9" t="str">
        <f t="shared" si="239"/>
        <v>Same</v>
      </c>
      <c r="AS251" s="5">
        <f t="shared" si="240"/>
        <v>0</v>
      </c>
    </row>
    <row r="252" spans="1:45" ht="15.5" x14ac:dyDescent="0.35">
      <c r="A252" s="13">
        <v>45306</v>
      </c>
      <c r="B252" s="15">
        <v>1.27352</v>
      </c>
      <c r="C252" s="15">
        <v>1.2765</v>
      </c>
      <c r="D252" s="15">
        <v>1.2712399999999999</v>
      </c>
      <c r="E252" s="15">
        <v>1.2714799999999999</v>
      </c>
      <c r="F252" s="15">
        <v>1.2727000000000002</v>
      </c>
      <c r="G252" s="15">
        <v>1.274</v>
      </c>
      <c r="H252" s="15">
        <v>1.2714000000000001</v>
      </c>
      <c r="I252" s="5">
        <v>3</v>
      </c>
      <c r="J252" s="5">
        <v>265</v>
      </c>
      <c r="K252" s="5">
        <v>147</v>
      </c>
      <c r="L252" s="5">
        <v>431</v>
      </c>
      <c r="M252" s="14">
        <v>8.8708333333335769</v>
      </c>
      <c r="N252" s="14">
        <v>52.600000000000421</v>
      </c>
      <c r="O252" s="5">
        <v>25.999999999999357</v>
      </c>
      <c r="P252" s="5">
        <v>43313</v>
      </c>
      <c r="Q252" s="14">
        <v>902.35416666666663</v>
      </c>
      <c r="R252" s="14">
        <v>8.19391634980982</v>
      </c>
      <c r="S252" s="5">
        <v>7</v>
      </c>
      <c r="T252" s="5" t="s">
        <v>26</v>
      </c>
      <c r="U252" s="14">
        <v>0.61151499605478121</v>
      </c>
      <c r="V252" s="5">
        <v>71</v>
      </c>
      <c r="W252" s="5">
        <v>62</v>
      </c>
      <c r="X252" s="5">
        <v>167</v>
      </c>
      <c r="Y252" s="5">
        <v>116</v>
      </c>
      <c r="Z252" s="5" t="s">
        <v>27</v>
      </c>
      <c r="AB252" s="6" cm="1">
        <f t="array" ref="AB252">SUM(IF(B252:I252&gt;B253:I253,1,-1))</f>
        <v>-6</v>
      </c>
      <c r="AC252" s="6" cm="1">
        <f t="array" ref="AC252">SUM(IF(J252:S252&gt;J253:S253,1,-1))</f>
        <v>-8</v>
      </c>
      <c r="AD252" s="6">
        <f t="shared" si="244"/>
        <v>-14</v>
      </c>
      <c r="AE252" s="6">
        <f t="shared" ref="AE252:AG252" si="299">SUM(AB252:AB254)</f>
        <v>4</v>
      </c>
      <c r="AF252" s="6">
        <f t="shared" si="299"/>
        <v>-10</v>
      </c>
      <c r="AG252" s="6">
        <f t="shared" si="299"/>
        <v>-6</v>
      </c>
      <c r="AI252" s="8" t="str">
        <f t="shared" si="230"/>
        <v>Lower</v>
      </c>
      <c r="AJ252" s="7" t="str">
        <f t="shared" si="231"/>
        <v>Down</v>
      </c>
      <c r="AK252" s="7" t="str">
        <f t="shared" si="232"/>
        <v>POC Down</v>
      </c>
      <c r="AL252" s="9" t="str">
        <f t="shared" si="233"/>
        <v>Bel. Val</v>
      </c>
      <c r="AM252" s="9" t="str">
        <f t="shared" si="234"/>
        <v>Lower Break</v>
      </c>
      <c r="AN252" s="9" t="str">
        <f t="shared" si="235"/>
        <v>In Val</v>
      </c>
      <c r="AO252" s="9" t="str">
        <f t="shared" si="236"/>
        <v>Gap Down - Follow Through</v>
      </c>
      <c r="AP252" s="9" t="str">
        <f t="shared" si="237"/>
        <v>Top-Weighted</v>
      </c>
      <c r="AQ252" s="9" t="str">
        <f t="shared" si="238"/>
        <v>Skewed Mid-Low</v>
      </c>
      <c r="AR252" s="9" t="str">
        <f t="shared" si="239"/>
        <v>Same</v>
      </c>
      <c r="AS252" s="5">
        <f t="shared" si="240"/>
        <v>0</v>
      </c>
    </row>
    <row r="253" spans="1:45" ht="15.5" x14ac:dyDescent="0.35">
      <c r="A253" s="13">
        <v>45303</v>
      </c>
      <c r="B253" s="15">
        <v>1.27782</v>
      </c>
      <c r="C253" s="15">
        <v>1.2785200000000001</v>
      </c>
      <c r="D253" s="15">
        <v>1.27189</v>
      </c>
      <c r="E253" s="15">
        <v>1.2733699999999999</v>
      </c>
      <c r="F253" s="15">
        <v>1.2772000000000001</v>
      </c>
      <c r="G253" s="15">
        <v>1.2779</v>
      </c>
      <c r="H253" s="15">
        <v>1.2745</v>
      </c>
      <c r="I253" s="5">
        <v>-9</v>
      </c>
      <c r="J253" s="5">
        <v>114</v>
      </c>
      <c r="K253" s="5">
        <v>432</v>
      </c>
      <c r="L253" s="5">
        <v>562</v>
      </c>
      <c r="M253" s="14">
        <v>11.522916666666754</v>
      </c>
      <c r="N253" s="14">
        <v>66.300000000001361</v>
      </c>
      <c r="O253" s="5">
        <v>34.000000000000696</v>
      </c>
      <c r="P253" s="5">
        <v>65820</v>
      </c>
      <c r="Q253" s="14">
        <v>1371.25</v>
      </c>
      <c r="R253" s="14">
        <v>8.4766214177977144</v>
      </c>
      <c r="S253" s="5">
        <v>12</v>
      </c>
      <c r="T253" s="5" t="s">
        <v>28</v>
      </c>
      <c r="U253" s="14">
        <v>0.43462318476465578</v>
      </c>
      <c r="V253" s="5">
        <v>169</v>
      </c>
      <c r="W253" s="5">
        <v>159</v>
      </c>
      <c r="X253" s="5">
        <v>177</v>
      </c>
      <c r="Y253" s="5">
        <v>57</v>
      </c>
      <c r="Z253" s="5" t="s">
        <v>27</v>
      </c>
      <c r="AB253" s="6" cm="1">
        <f t="array" ref="AB253">SUM(IF(B253:I253&gt;B254:I254,1,-1))</f>
        <v>4</v>
      </c>
      <c r="AC253" s="6" cm="1">
        <f t="array" ref="AC253">SUM(IF(J253:S253&gt;J254:S254,1,-1))</f>
        <v>-6</v>
      </c>
      <c r="AD253" s="6">
        <f t="shared" si="244"/>
        <v>-2</v>
      </c>
      <c r="AE253" s="6">
        <f t="shared" ref="AE253:AG253" si="300">SUM(AB253:AB255)</f>
        <v>12</v>
      </c>
      <c r="AF253" s="6">
        <f t="shared" si="300"/>
        <v>-6</v>
      </c>
      <c r="AG253" s="6">
        <f t="shared" si="300"/>
        <v>6</v>
      </c>
      <c r="AI253" s="8" t="str">
        <f t="shared" si="230"/>
        <v>OL Higher</v>
      </c>
      <c r="AJ253" s="7" t="str">
        <f t="shared" si="231"/>
        <v>Neutral</v>
      </c>
      <c r="AK253" s="7" t="str">
        <f t="shared" si="232"/>
        <v>POC Up</v>
      </c>
      <c r="AL253" s="9" t="str">
        <f t="shared" si="233"/>
        <v>In. Val</v>
      </c>
      <c r="AM253" s="9" t="str">
        <f t="shared" si="234"/>
        <v>Upper Break</v>
      </c>
      <c r="AN253" s="9" t="str">
        <f t="shared" si="235"/>
        <v>Bl. Val</v>
      </c>
      <c r="AO253" s="9" t="str">
        <f t="shared" si="236"/>
        <v>Gap Up - Failed</v>
      </c>
      <c r="AP253" s="9" t="str">
        <f t="shared" si="237"/>
        <v>Bottom-Weighted</v>
      </c>
      <c r="AQ253" s="9" t="str">
        <f t="shared" si="238"/>
        <v>Skewed Mid-Low</v>
      </c>
      <c r="AR253" s="9" t="str">
        <f t="shared" si="239"/>
        <v>Closed Higher Quadrant</v>
      </c>
      <c r="AS253" s="5">
        <f t="shared" si="240"/>
        <v>3</v>
      </c>
    </row>
    <row r="254" spans="1:45" ht="15.5" x14ac:dyDescent="0.35">
      <c r="A254" s="13">
        <v>45302</v>
      </c>
      <c r="B254" s="15">
        <v>1.2743899999999999</v>
      </c>
      <c r="C254" s="15">
        <v>1.2782500000000001</v>
      </c>
      <c r="D254" s="15">
        <v>1.2689600000000001</v>
      </c>
      <c r="E254" s="15">
        <v>1.2777700000000001</v>
      </c>
      <c r="F254" s="15">
        <v>1.2763000000000002</v>
      </c>
      <c r="G254" s="15">
        <v>1.2772000000000001</v>
      </c>
      <c r="H254" s="15">
        <v>1.2725000000000002</v>
      </c>
      <c r="I254" s="5">
        <v>14</v>
      </c>
      <c r="J254" s="5">
        <v>122</v>
      </c>
      <c r="K254" s="5">
        <v>550</v>
      </c>
      <c r="L254" s="5">
        <v>693</v>
      </c>
      <c r="M254" s="14">
        <v>14.322916666666547</v>
      </c>
      <c r="N254" s="14">
        <v>92.900000000000205</v>
      </c>
      <c r="O254" s="5">
        <v>46.999999999999261</v>
      </c>
      <c r="P254" s="5">
        <v>78216</v>
      </c>
      <c r="Q254" s="14">
        <v>1629.5</v>
      </c>
      <c r="R254" s="14">
        <v>7.4596340150699509</v>
      </c>
      <c r="S254" s="5">
        <v>11</v>
      </c>
      <c r="T254" s="5" t="s">
        <v>28</v>
      </c>
      <c r="U254" s="14">
        <v>0.40320385974034234</v>
      </c>
      <c r="V254" s="5">
        <v>199</v>
      </c>
      <c r="W254" s="5">
        <v>242</v>
      </c>
      <c r="X254" s="5">
        <v>166</v>
      </c>
      <c r="Y254" s="5">
        <v>86</v>
      </c>
      <c r="Z254" s="5" t="s">
        <v>31</v>
      </c>
      <c r="AB254" s="6" cm="1">
        <f t="array" ref="AB254">SUM(IF(B254:I254&gt;B255:I255,1,-1))</f>
        <v>6</v>
      </c>
      <c r="AC254" s="6" cm="1">
        <f t="array" ref="AC254">SUM(IF(J254:S254&gt;J255:S255,1,-1))</f>
        <v>4</v>
      </c>
      <c r="AD254" s="6">
        <f t="shared" si="244"/>
        <v>10</v>
      </c>
      <c r="AE254" s="6">
        <f>SUM(AB254:AB256)</f>
        <v>8</v>
      </c>
      <c r="AF254" s="6">
        <f t="shared" ref="AF254:AF257" si="301">SUM(AC254:AC256)</f>
        <v>-2</v>
      </c>
      <c r="AG254" s="6">
        <f>SUM(AD254:AD256)</f>
        <v>6</v>
      </c>
      <c r="AI254" s="8" t="str">
        <f t="shared" si="230"/>
        <v>OL Higher</v>
      </c>
      <c r="AJ254" s="7" t="str">
        <f t="shared" si="231"/>
        <v>Up</v>
      </c>
      <c r="AK254" s="7" t="str">
        <f t="shared" si="232"/>
        <v>POC Up</v>
      </c>
      <c r="AL254" s="9" t="str">
        <f t="shared" si="233"/>
        <v>Ab. Val</v>
      </c>
      <c r="AM254" s="9" t="str">
        <f t="shared" si="234"/>
        <v>Upper Break</v>
      </c>
      <c r="AN254" s="9" t="str">
        <f t="shared" si="235"/>
        <v>Ab. Val</v>
      </c>
      <c r="AO254" s="9" t="str">
        <f t="shared" si="236"/>
        <v>Gap Up - Follow Through</v>
      </c>
      <c r="AP254" s="9" t="str">
        <f t="shared" si="237"/>
        <v>Bottom-Weighted</v>
      </c>
      <c r="AQ254" s="9" t="str">
        <f t="shared" si="238"/>
        <v>Skewed Mid-High</v>
      </c>
      <c r="AR254" s="9" t="str">
        <f t="shared" si="239"/>
        <v>Same</v>
      </c>
      <c r="AS254" s="5">
        <f t="shared" si="240"/>
        <v>0</v>
      </c>
    </row>
    <row r="255" spans="1:45" ht="15.5" x14ac:dyDescent="0.35">
      <c r="A255" s="13">
        <v>45301</v>
      </c>
      <c r="B255" s="15">
        <v>1.2710399999999999</v>
      </c>
      <c r="C255" s="15">
        <v>1.2744</v>
      </c>
      <c r="D255" s="15">
        <v>1.26858</v>
      </c>
      <c r="E255" s="15">
        <v>1.2743599999999999</v>
      </c>
      <c r="F255" s="15">
        <v>1.2725</v>
      </c>
      <c r="G255" s="15">
        <v>1.2742</v>
      </c>
      <c r="H255" s="15">
        <v>1.2713999999999999</v>
      </c>
      <c r="I255" s="5">
        <v>14</v>
      </c>
      <c r="J255" s="5">
        <v>196</v>
      </c>
      <c r="K255" s="5">
        <v>238</v>
      </c>
      <c r="L255" s="5">
        <v>452</v>
      </c>
      <c r="M255" s="14">
        <v>9.1645833333334199</v>
      </c>
      <c r="N255" s="14">
        <v>58.199999999999363</v>
      </c>
      <c r="O255" s="5">
        <v>28.000000000001357</v>
      </c>
      <c r="P255" s="5">
        <v>50931</v>
      </c>
      <c r="Q255" s="14">
        <v>1061.0625</v>
      </c>
      <c r="R255" s="14">
        <v>7.766323024055068</v>
      </c>
      <c r="S255" s="5">
        <v>16</v>
      </c>
      <c r="T255" s="5" t="s">
        <v>26</v>
      </c>
      <c r="U255" s="14">
        <v>0.6491807225804932</v>
      </c>
      <c r="V255" s="5">
        <v>122</v>
      </c>
      <c r="W255" s="5">
        <v>173</v>
      </c>
      <c r="X255" s="5">
        <v>87</v>
      </c>
      <c r="Y255" s="5">
        <v>49</v>
      </c>
      <c r="Z255" s="5" t="s">
        <v>31</v>
      </c>
      <c r="AB255" s="6" cm="1">
        <f t="array" ref="AB255">SUM(IF(B255:I255&gt;B256:I256,1,-1))</f>
        <v>2</v>
      </c>
      <c r="AC255" s="6" cm="1">
        <f t="array" ref="AC255">SUM(IF(J255:S255&gt;J256:S256,1,-1))</f>
        <v>-4</v>
      </c>
      <c r="AD255" s="6">
        <f t="shared" si="244"/>
        <v>-2</v>
      </c>
      <c r="AE255" s="6">
        <f t="shared" ref="AE255:AG255" si="302">SUM(AB255:AB257)</f>
        <v>8</v>
      </c>
      <c r="AF255" s="6">
        <f t="shared" si="301"/>
        <v>-12</v>
      </c>
      <c r="AG255" s="6">
        <f t="shared" si="302"/>
        <v>-4</v>
      </c>
      <c r="AI255" s="8" t="str">
        <f t="shared" si="230"/>
        <v>OL Higher</v>
      </c>
      <c r="AJ255" s="7" t="str">
        <f t="shared" si="231"/>
        <v>Up</v>
      </c>
      <c r="AK255" s="7" t="str">
        <f t="shared" si="232"/>
        <v>POC Up</v>
      </c>
      <c r="AL255" s="9" t="str">
        <f t="shared" si="233"/>
        <v>In. Val</v>
      </c>
      <c r="AM255" s="9" t="str">
        <f t="shared" si="234"/>
        <v>Lower Break</v>
      </c>
      <c r="AN255" s="9" t="str">
        <f t="shared" si="235"/>
        <v>Ab. Val</v>
      </c>
      <c r="AO255" s="9" t="str">
        <f t="shared" si="236"/>
        <v>No Gap</v>
      </c>
      <c r="AP255" s="9" t="str">
        <f t="shared" si="237"/>
        <v>Bottom-Weighted</v>
      </c>
      <c r="AQ255" s="9" t="str">
        <f t="shared" si="238"/>
        <v>Skewed Mid-High</v>
      </c>
      <c r="AR255" s="9" t="str">
        <f t="shared" si="239"/>
        <v>Closed Lower Quadrant</v>
      </c>
      <c r="AS255" s="5">
        <f t="shared" si="240"/>
        <v>-2</v>
      </c>
    </row>
    <row r="256" spans="1:45" ht="15.5" x14ac:dyDescent="0.35">
      <c r="A256" s="13">
        <v>45300</v>
      </c>
      <c r="B256" s="15">
        <v>1.27406</v>
      </c>
      <c r="C256" s="15">
        <v>1.27647</v>
      </c>
      <c r="D256" s="15">
        <v>1.2688999999999999</v>
      </c>
      <c r="E256" s="15">
        <v>1.27101</v>
      </c>
      <c r="F256" s="15">
        <v>1.2707000000000002</v>
      </c>
      <c r="G256" s="15">
        <v>1.2741000000000002</v>
      </c>
      <c r="H256" s="15">
        <v>1.2701000000000002</v>
      </c>
      <c r="I256" s="5">
        <v>-23</v>
      </c>
      <c r="J256" s="5">
        <v>397</v>
      </c>
      <c r="K256" s="5">
        <v>87</v>
      </c>
      <c r="L256" s="5">
        <v>496</v>
      </c>
      <c r="M256" s="14">
        <v>10.212500000000059</v>
      </c>
      <c r="N256" s="14">
        <v>75.70000000000077</v>
      </c>
      <c r="O256" s="5">
        <v>40.000000000000036</v>
      </c>
      <c r="P256" s="5">
        <v>57274</v>
      </c>
      <c r="Q256" s="14">
        <v>1193.2083333333333</v>
      </c>
      <c r="R256" s="14">
        <v>6.552179656538903</v>
      </c>
      <c r="S256" s="5">
        <v>14</v>
      </c>
      <c r="T256" s="5" t="s">
        <v>28</v>
      </c>
      <c r="U256" s="14">
        <v>0.39018731340380952</v>
      </c>
      <c r="V256" s="5">
        <v>83</v>
      </c>
      <c r="W256" s="5">
        <v>130</v>
      </c>
      <c r="X256" s="5">
        <v>176</v>
      </c>
      <c r="Y256" s="5">
        <v>99</v>
      </c>
      <c r="Z256" s="5" t="s">
        <v>29</v>
      </c>
      <c r="AB256" s="6" cm="1">
        <f t="array" ref="AB256">SUM(IF(B256:I256&gt;B257:I257,1,-1))</f>
        <v>0</v>
      </c>
      <c r="AC256" s="6" cm="1">
        <f t="array" ref="AC256">SUM(IF(J256:S256&gt;J257:S257,1,-1))</f>
        <v>-2</v>
      </c>
      <c r="AD256" s="6">
        <f t="shared" si="244"/>
        <v>-2</v>
      </c>
      <c r="AE256" s="6">
        <f t="shared" ref="AE256:AG256" si="303">SUM(AB256:AB258)</f>
        <v>8</v>
      </c>
      <c r="AF256" s="6">
        <f t="shared" si="301"/>
        <v>0</v>
      </c>
      <c r="AG256" s="6">
        <f t="shared" si="303"/>
        <v>8</v>
      </c>
      <c r="AI256" s="8" t="str">
        <f t="shared" si="230"/>
        <v>OL Higher</v>
      </c>
      <c r="AJ256" s="7" t="str">
        <f t="shared" si="231"/>
        <v>Down</v>
      </c>
      <c r="AK256" s="7" t="str">
        <f t="shared" si="232"/>
        <v>POC Up</v>
      </c>
      <c r="AL256" s="9" t="str">
        <f t="shared" si="233"/>
        <v>In. Val</v>
      </c>
      <c r="AM256" s="9" t="str">
        <f t="shared" si="234"/>
        <v>Inside Day</v>
      </c>
      <c r="AN256" s="9" t="str">
        <f t="shared" si="235"/>
        <v>In Val</v>
      </c>
      <c r="AO256" s="9" t="str">
        <f t="shared" si="236"/>
        <v>No Gap</v>
      </c>
      <c r="AP256" s="9" t="str">
        <f t="shared" si="237"/>
        <v>Top-Weighted</v>
      </c>
      <c r="AQ256" s="9" t="str">
        <f t="shared" si="238"/>
        <v>Skewed Mid-Low</v>
      </c>
      <c r="AR256" s="9" t="str">
        <f t="shared" si="239"/>
        <v>Closed Higher Quadrant</v>
      </c>
      <c r="AS256" s="5">
        <f t="shared" si="240"/>
        <v>1</v>
      </c>
    </row>
    <row r="257" spans="1:45" ht="15.5" x14ac:dyDescent="0.35">
      <c r="A257" s="13">
        <v>45299</v>
      </c>
      <c r="B257" s="15">
        <v>1.27166</v>
      </c>
      <c r="C257" s="15">
        <v>1.2766599999999999</v>
      </c>
      <c r="D257" s="15">
        <v>1.26728</v>
      </c>
      <c r="E257" s="15">
        <v>1.2740499999999999</v>
      </c>
      <c r="F257" s="15">
        <v>1.2702</v>
      </c>
      <c r="G257" s="15">
        <v>1.2741</v>
      </c>
      <c r="H257" s="15">
        <v>1.2675000000000001</v>
      </c>
      <c r="I257" s="5">
        <v>4</v>
      </c>
      <c r="J257" s="5">
        <v>388</v>
      </c>
      <c r="K257" s="5">
        <v>100</v>
      </c>
      <c r="L257" s="5">
        <v>503</v>
      </c>
      <c r="M257" s="14">
        <v>10.466666666666773</v>
      </c>
      <c r="N257" s="14">
        <v>93.799999999999443</v>
      </c>
      <c r="O257" s="5">
        <v>65.999999999999389</v>
      </c>
      <c r="P257" s="5">
        <v>55938</v>
      </c>
      <c r="Q257" s="14">
        <v>1165.375</v>
      </c>
      <c r="R257" s="14">
        <v>5.362473347548006</v>
      </c>
      <c r="S257" s="5">
        <v>15</v>
      </c>
      <c r="T257" s="5" t="s">
        <v>26</v>
      </c>
      <c r="U257" s="14">
        <v>0.50128375373288592</v>
      </c>
      <c r="V257" s="5">
        <v>139</v>
      </c>
      <c r="W257" s="5">
        <v>71</v>
      </c>
      <c r="X257" s="5">
        <v>230</v>
      </c>
      <c r="Y257" s="5">
        <v>58</v>
      </c>
      <c r="Z257" s="5" t="s">
        <v>32</v>
      </c>
      <c r="AB257" s="6" cm="1">
        <f t="array" ref="AB257">SUM(IF(B257:I257&gt;B258:I258,1,-1))</f>
        <v>6</v>
      </c>
      <c r="AC257" s="6" cm="1">
        <f t="array" ref="AC257">SUM(IF(J257:S257&gt;J258:S258,1,-1))</f>
        <v>-6</v>
      </c>
      <c r="AD257" s="6">
        <f t="shared" si="244"/>
        <v>0</v>
      </c>
      <c r="AE257" s="6">
        <f t="shared" ref="AE257:AG257" si="304">SUM(AB257:AB259)</f>
        <v>14</v>
      </c>
      <c r="AF257" s="6">
        <f t="shared" si="301"/>
        <v>0</v>
      </c>
      <c r="AG257" s="6">
        <f t="shared" si="304"/>
        <v>14</v>
      </c>
      <c r="AI257" s="8" t="str">
        <f t="shared" si="230"/>
        <v>OL Higher</v>
      </c>
      <c r="AJ257" s="7" t="str">
        <f t="shared" si="231"/>
        <v>Down</v>
      </c>
      <c r="AK257" s="7" t="str">
        <f t="shared" si="232"/>
        <v>POC Up</v>
      </c>
      <c r="AL257" s="9" t="str">
        <f t="shared" si="233"/>
        <v>In. Val</v>
      </c>
      <c r="AM257" s="9" t="str">
        <f t="shared" si="234"/>
        <v>Inside Day</v>
      </c>
      <c r="AN257" s="9" t="str">
        <f t="shared" si="235"/>
        <v>In Val</v>
      </c>
      <c r="AO257" s="9" t="str">
        <f t="shared" si="236"/>
        <v>No Gap</v>
      </c>
      <c r="AP257" s="9" t="str">
        <f t="shared" si="237"/>
        <v>Top-Weighted</v>
      </c>
      <c r="AQ257" s="9" t="str">
        <f t="shared" si="238"/>
        <v>Skewed Mid-Low</v>
      </c>
      <c r="AR257" s="9" t="str">
        <f t="shared" si="239"/>
        <v>Same</v>
      </c>
      <c r="AS257" s="5">
        <f t="shared" si="240"/>
        <v>0</v>
      </c>
    </row>
    <row r="258" spans="1:45" ht="15.5" x14ac:dyDescent="0.35">
      <c r="A258" s="13">
        <v>45296</v>
      </c>
      <c r="B258" s="15">
        <v>1.2680499999999999</v>
      </c>
      <c r="C258" s="15">
        <v>1.27705</v>
      </c>
      <c r="D258" s="15">
        <v>1.26102</v>
      </c>
      <c r="E258" s="15">
        <v>1.27152</v>
      </c>
      <c r="F258" s="15">
        <v>1.268</v>
      </c>
      <c r="G258" s="15">
        <v>1.2723000000000002</v>
      </c>
      <c r="H258" s="15">
        <v>1.2650000000000001</v>
      </c>
      <c r="I258" s="5">
        <v>-13</v>
      </c>
      <c r="J258" s="5">
        <v>378</v>
      </c>
      <c r="K258" s="5">
        <v>253</v>
      </c>
      <c r="L258" s="5">
        <v>643</v>
      </c>
      <c r="M258" s="14">
        <v>13.316666666666755</v>
      </c>
      <c r="N258" s="14">
        <v>160.2999999999999</v>
      </c>
      <c r="O258" s="5">
        <v>73.000000000000838</v>
      </c>
      <c r="P258" s="5">
        <v>81341</v>
      </c>
      <c r="Q258" s="14">
        <v>1694.6041666666667</v>
      </c>
      <c r="R258" s="14">
        <v>4.0112289457267645</v>
      </c>
      <c r="S258" s="5">
        <v>17</v>
      </c>
      <c r="T258" s="5" t="s">
        <v>26</v>
      </c>
      <c r="U258" s="14">
        <v>0.59513249454673012</v>
      </c>
      <c r="V258" s="5">
        <v>121</v>
      </c>
      <c r="W258" s="5">
        <v>185</v>
      </c>
      <c r="X258" s="5">
        <v>296</v>
      </c>
      <c r="Y258" s="5">
        <v>41</v>
      </c>
      <c r="Z258" s="5" t="s">
        <v>32</v>
      </c>
      <c r="AB258" s="6" cm="1">
        <f t="array" ref="AB258">SUM(IF(B258:I258&gt;B259:I259,1,-1))</f>
        <v>2</v>
      </c>
      <c r="AC258" s="6" cm="1">
        <f t="array" ref="AC258">SUM(IF(J258:S258&gt;J259:S259,1,-1))</f>
        <v>8</v>
      </c>
      <c r="AD258" s="6">
        <f t="shared" si="244"/>
        <v>10</v>
      </c>
      <c r="AE258" s="6">
        <f t="shared" ref="AE258:AE321" si="305">SUM(AB258:AB260)</f>
        <v>10</v>
      </c>
      <c r="AF258" s="6">
        <f t="shared" ref="AF258:AF321" si="306">SUM(AC258:AC260)</f>
        <v>4</v>
      </c>
      <c r="AG258" s="6">
        <f t="shared" ref="AG258:AG321" si="307">SUM(AD258:AD260)</f>
        <v>14</v>
      </c>
      <c r="AI258" s="8" t="str">
        <f t="shared" si="230"/>
        <v>Outside</v>
      </c>
      <c r="AJ258" s="7" t="str">
        <f t="shared" si="231"/>
        <v>Neutral</v>
      </c>
      <c r="AK258" s="7" t="str">
        <f t="shared" si="232"/>
        <v>POC Down</v>
      </c>
      <c r="AL258" s="9" t="str">
        <f t="shared" si="233"/>
        <v>In. Val</v>
      </c>
      <c r="AM258" s="9" t="str">
        <f t="shared" si="234"/>
        <v>Both Sides Expand</v>
      </c>
      <c r="AN258" s="9" t="str">
        <f t="shared" si="235"/>
        <v>In Val</v>
      </c>
      <c r="AO258" s="9" t="str">
        <f t="shared" si="236"/>
        <v>No Gap</v>
      </c>
      <c r="AP258" s="9" t="str">
        <f t="shared" si="237"/>
        <v>Top-Weighted</v>
      </c>
      <c r="AQ258" s="9" t="str">
        <f t="shared" si="238"/>
        <v>Skewed Mid-Low</v>
      </c>
      <c r="AR258" s="9" t="str">
        <f t="shared" si="239"/>
        <v>Closed Lower Quadrant</v>
      </c>
      <c r="AS258" s="5">
        <f t="shared" si="240"/>
        <v>-1</v>
      </c>
    </row>
    <row r="259" spans="1:45" ht="15.5" x14ac:dyDescent="0.35">
      <c r="A259" s="13">
        <v>45295</v>
      </c>
      <c r="B259" s="15">
        <v>1.2672699999999999</v>
      </c>
      <c r="C259" s="15">
        <v>1.2729200000000001</v>
      </c>
      <c r="D259" s="15">
        <v>1.2656499999999999</v>
      </c>
      <c r="E259" s="15">
        <v>1.26803</v>
      </c>
      <c r="F259" s="15">
        <v>1.2683</v>
      </c>
      <c r="G259" s="15">
        <v>1.27</v>
      </c>
      <c r="H259" s="15">
        <v>1.2668000000000001</v>
      </c>
      <c r="I259" s="5">
        <v>-18</v>
      </c>
      <c r="J259" s="5">
        <v>282</v>
      </c>
      <c r="K259" s="5">
        <v>228</v>
      </c>
      <c r="L259" s="5">
        <v>530</v>
      </c>
      <c r="M259" s="14">
        <v>10.945833333333479</v>
      </c>
      <c r="N259" s="14">
        <v>72.700000000001097</v>
      </c>
      <c r="O259" s="5">
        <v>31.999999999998696</v>
      </c>
      <c r="P259" s="5">
        <v>65924</v>
      </c>
      <c r="Q259" s="14">
        <v>1373.4166666666667</v>
      </c>
      <c r="R259" s="14">
        <v>7.2902338376890237</v>
      </c>
      <c r="S259" s="5">
        <v>14</v>
      </c>
      <c r="T259" s="5" t="s">
        <v>26</v>
      </c>
      <c r="U259" s="14">
        <v>0.69687508869393722</v>
      </c>
      <c r="V259" s="5">
        <v>39</v>
      </c>
      <c r="W259" s="5">
        <v>138</v>
      </c>
      <c r="X259" s="5">
        <v>230</v>
      </c>
      <c r="Y259" s="5">
        <v>123</v>
      </c>
      <c r="Z259" s="5" t="s">
        <v>29</v>
      </c>
      <c r="AB259" s="6" cm="1">
        <f t="array" ref="AB259">SUM(IF(B259:I259&gt;B260:I260,1,-1))</f>
        <v>6</v>
      </c>
      <c r="AC259" s="6" cm="1">
        <f t="array" ref="AC259">SUM(IF(J259:S259&gt;J260:S260,1,-1))</f>
        <v>-2</v>
      </c>
      <c r="AD259" s="6">
        <f>SUM(AB259:AC259)</f>
        <v>4</v>
      </c>
      <c r="AE259" s="6">
        <f t="shared" si="305"/>
        <v>0</v>
      </c>
      <c r="AF259" s="6">
        <f t="shared" si="306"/>
        <v>-4</v>
      </c>
      <c r="AG259" s="6">
        <f t="shared" si="307"/>
        <v>-4</v>
      </c>
      <c r="AI259" s="8" t="str">
        <f t="shared" si="230"/>
        <v>Higher</v>
      </c>
      <c r="AJ259" s="7" t="str">
        <f t="shared" si="231"/>
        <v>Up</v>
      </c>
      <c r="AK259" s="7" t="str">
        <f t="shared" si="232"/>
        <v>POC Up</v>
      </c>
      <c r="AL259" s="9" t="str">
        <f t="shared" si="233"/>
        <v>Ab. Val</v>
      </c>
      <c r="AM259" s="9" t="str">
        <f t="shared" si="234"/>
        <v>Upper Break</v>
      </c>
      <c r="AN259" s="9" t="str">
        <f t="shared" si="235"/>
        <v>In Val</v>
      </c>
      <c r="AO259" s="9" t="str">
        <f t="shared" si="236"/>
        <v>Gap Up - Follow Through</v>
      </c>
      <c r="AP259" s="9" t="str">
        <f t="shared" si="237"/>
        <v>Top-Weighted</v>
      </c>
      <c r="AQ259" s="9" t="str">
        <f t="shared" si="238"/>
        <v>Skewed Mid-Low</v>
      </c>
      <c r="AR259" s="9" t="str">
        <f t="shared" si="239"/>
        <v>Closed Higher Quadrant</v>
      </c>
      <c r="AS259" s="5">
        <f t="shared" si="240"/>
        <v>2</v>
      </c>
    </row>
    <row r="260" spans="1:45" ht="15.5" x14ac:dyDescent="0.35">
      <c r="A260" s="13">
        <v>45294</v>
      </c>
      <c r="B260" s="15">
        <v>1.26224</v>
      </c>
      <c r="C260" s="15">
        <v>1.26763</v>
      </c>
      <c r="D260" s="15">
        <v>1.2615099999999999</v>
      </c>
      <c r="E260" s="15">
        <v>1.2672399999999999</v>
      </c>
      <c r="F260" s="15">
        <v>1.2629000000000001</v>
      </c>
      <c r="G260" s="15">
        <v>1.2647000000000002</v>
      </c>
      <c r="H260" s="15">
        <v>1.2623</v>
      </c>
      <c r="I260" s="5">
        <v>5</v>
      </c>
      <c r="J260" s="5">
        <v>425</v>
      </c>
      <c r="K260" s="5">
        <v>133</v>
      </c>
      <c r="L260" s="5">
        <v>580</v>
      </c>
      <c r="M260" s="14">
        <v>12.024999999999768</v>
      </c>
      <c r="N260" s="14">
        <v>61.200000000001253</v>
      </c>
      <c r="O260" s="5">
        <v>24.000000000001798</v>
      </c>
      <c r="P260" s="5">
        <v>75450</v>
      </c>
      <c r="Q260" s="14">
        <v>1571.875</v>
      </c>
      <c r="R260" s="14">
        <v>9.4771241830063424</v>
      </c>
      <c r="S260" s="5">
        <v>13</v>
      </c>
      <c r="T260" s="5" t="s">
        <v>28</v>
      </c>
      <c r="U260" s="14">
        <v>0.38069485577512419</v>
      </c>
      <c r="V260" s="5">
        <v>70</v>
      </c>
      <c r="W260" s="5">
        <v>81</v>
      </c>
      <c r="X260" s="5">
        <v>252</v>
      </c>
      <c r="Y260" s="5">
        <v>177</v>
      </c>
      <c r="Z260" s="5" t="s">
        <v>31</v>
      </c>
      <c r="AB260" s="6" cm="1">
        <f t="array" ref="AB260">SUM(IF(B260:I260&gt;B261:I261,1,-1))</f>
        <v>2</v>
      </c>
      <c r="AC260" s="6" cm="1">
        <f t="array" ref="AC260">SUM(IF(J260:S260&gt;J261:S261,1,-1))</f>
        <v>-2</v>
      </c>
      <c r="AD260" s="6">
        <f t="shared" si="244"/>
        <v>0</v>
      </c>
      <c r="AE260" s="6">
        <f t="shared" si="305"/>
        <v>-12</v>
      </c>
      <c r="AF260" s="6">
        <f t="shared" si="306"/>
        <v>0</v>
      </c>
      <c r="AG260" s="6">
        <f t="shared" si="307"/>
        <v>-12</v>
      </c>
      <c r="AI260" s="8" t="str">
        <f t="shared" si="230"/>
        <v>Inside</v>
      </c>
      <c r="AJ260" s="7" t="str">
        <f t="shared" si="231"/>
        <v>Up</v>
      </c>
      <c r="AK260" s="7" t="str">
        <f t="shared" si="232"/>
        <v>POC Up</v>
      </c>
      <c r="AL260" s="9" t="str">
        <f t="shared" si="233"/>
        <v>In. Val</v>
      </c>
      <c r="AM260" s="9" t="str">
        <f t="shared" si="234"/>
        <v>Inside Day</v>
      </c>
      <c r="AN260" s="9" t="str">
        <f t="shared" si="235"/>
        <v>Ab. Val</v>
      </c>
      <c r="AO260" s="9" t="str">
        <f t="shared" si="236"/>
        <v>No Gap</v>
      </c>
      <c r="AP260" s="9" t="str">
        <f t="shared" si="237"/>
        <v>Top-Weighted</v>
      </c>
      <c r="AQ260" s="9" t="str">
        <f t="shared" si="238"/>
        <v>Skewed Mid-Low</v>
      </c>
      <c r="AR260" s="9" t="str">
        <f t="shared" si="239"/>
        <v>Closed Lower Quadrant</v>
      </c>
      <c r="AS260" s="5">
        <f t="shared" si="240"/>
        <v>-3</v>
      </c>
    </row>
    <row r="261" spans="1:45" ht="15.5" x14ac:dyDescent="0.35">
      <c r="A261" s="13">
        <v>45293</v>
      </c>
      <c r="B261" s="15">
        <v>1.2719400000000001</v>
      </c>
      <c r="C261" s="15">
        <v>1.2752300000000001</v>
      </c>
      <c r="D261" s="15">
        <v>1.26102</v>
      </c>
      <c r="E261" s="15">
        <v>1.2622</v>
      </c>
      <c r="F261" s="15">
        <v>1.262</v>
      </c>
      <c r="G261" s="15">
        <v>1.2715000000000001</v>
      </c>
      <c r="H261" s="15">
        <v>1.2613000000000001</v>
      </c>
      <c r="I261" s="5">
        <v>-22</v>
      </c>
      <c r="J261" s="5">
        <v>540</v>
      </c>
      <c r="K261" s="5">
        <v>43</v>
      </c>
      <c r="L261" s="5">
        <v>596</v>
      </c>
      <c r="M261" s="14">
        <v>12.439583333333319</v>
      </c>
      <c r="N261" s="14">
        <v>142.10000000000056</v>
      </c>
      <c r="O261" s="5">
        <v>101.99999999999987</v>
      </c>
      <c r="P261" s="5">
        <v>64203</v>
      </c>
      <c r="Q261" s="14">
        <v>1337.5625</v>
      </c>
      <c r="R261" s="14">
        <v>4.1942294159042763</v>
      </c>
      <c r="S261" s="5">
        <v>20</v>
      </c>
      <c r="T261" s="5" t="s">
        <v>28</v>
      </c>
      <c r="U261" s="14">
        <v>0.31799457034738393</v>
      </c>
      <c r="V261" s="5">
        <v>165</v>
      </c>
      <c r="W261" s="5">
        <v>114</v>
      </c>
      <c r="X261" s="5">
        <v>63</v>
      </c>
      <c r="Y261" s="5">
        <v>253</v>
      </c>
      <c r="Z261" s="5" t="s">
        <v>27</v>
      </c>
      <c r="AB261" s="6" cm="1">
        <f t="array" ref="AB261">SUM(IF(B261:I261&gt;B262:I262,1,-1))</f>
        <v>-8</v>
      </c>
      <c r="AC261" s="6" cm="1">
        <f t="array" ref="AC261">SUM(IF(J261:S261&gt;J262:S262,1,-1))</f>
        <v>0</v>
      </c>
      <c r="AD261" s="6">
        <f t="shared" ref="AD261:AD324" si="308">SUM(AB261:AC261)</f>
        <v>-8</v>
      </c>
      <c r="AE261" s="6">
        <f t="shared" si="305"/>
        <v>-10</v>
      </c>
      <c r="AF261" s="6">
        <f t="shared" si="306"/>
        <v>10</v>
      </c>
      <c r="AG261" s="6">
        <f t="shared" si="307"/>
        <v>0</v>
      </c>
      <c r="AI261" s="8" t="str">
        <f>IF(AND(H261&gt;=G262,G261&gt;=G262),"Higher",
IF(AND(H261&lt;=H262,G261&lt;=H262),"Lower",
IF(AND(G261&gt;=G262,H261&lt;=G262,H261&gt;H262),"OL Higher",
IF(AND(H261&lt;=H262,G261&gt;=H262,G261&lt;G262),"OL Lower",
IF(AND(G261&lt;=G262,H261&gt;=H262),"Inside",
IF(AND(G261&gt;=G262,H261&lt;=H262),"Outside","Undefined"))))))</f>
        <v>Lower</v>
      </c>
      <c r="AJ261" s="7" t="str">
        <f t="shared" si="231"/>
        <v>Down</v>
      </c>
      <c r="AK261" s="7" t="str">
        <f>IF(F261 &gt; F262, "POC Up", IF(F261 &lt; F262, "POC Down", "POC Unchanged"))</f>
        <v>POC Down</v>
      </c>
      <c r="AL261" s="9" t="str">
        <f>IF(F261 &lt; H262, "Bel. Val",
IF(F261 &gt; G262, "Ab. Val",
"In. Val"))</f>
        <v>Bel. Val</v>
      </c>
      <c r="AM261" s="9" t="str">
        <f>IF(AND(D261 &lt; D262, C261 &gt; C262), "Both Sides Expand",
IF(D261 &lt; D262, "Lower Break",
IF(C261 &gt; C262, "Upper Break", "Inside Day")))</f>
        <v>Lower Break</v>
      </c>
      <c r="AN261" s="9" t="str">
        <f t="shared" si="235"/>
        <v>In Val</v>
      </c>
      <c r="AO261" s="9" t="str">
        <f>IF(AND(B261 &gt; G262, E261 &lt; G262), "Gap Up - Failed",
IF(AND(B261 &gt; G262, E261 &gt; B261), "Gap Up - Follow Through",
IF(AND(B261 &gt; G262, E261 &lt; B261), "Gap Up - Faded",
IF(AND(B261 &lt; H262, E261 &gt; H262), "Gap Down - Failed",
IF(AND(B261 &lt; H262, E261 &lt; B261), "Gap Down - Follow Through",
IF(AND(B261 &lt; H262, E261 &gt; B261), "Gap Down - Rejected",
"No Gap"))))))</f>
        <v>Gap Down - Follow Through</v>
      </c>
      <c r="AP261" s="9" t="str">
        <f t="shared" si="237"/>
        <v>Top-Weighted</v>
      </c>
      <c r="AQ261" s="9" t="str">
        <f t="shared" si="238"/>
        <v>Skewed Low</v>
      </c>
      <c r="AR261" s="9" t="str">
        <f>IF(Z261 &lt; Z262, "Closed Lower Quadrant",
IF(Z261 &gt; Z262, "Closed Higher Quadrant",
"Same"))</f>
        <v>Closed Higher Quadrant</v>
      </c>
      <c r="AS261" s="5">
        <f>_xlfn.NUMBERVALUE(SUBSTITUTE(Z261,"Q","")) - _xlfn.NUMBERVALUE(SUBSTITUTE(Z262,"Q",""))</f>
        <v>1</v>
      </c>
    </row>
    <row r="262" spans="1:45" ht="15.5" x14ac:dyDescent="0.35">
      <c r="A262" s="13">
        <v>45289</v>
      </c>
      <c r="B262" s="15">
        <v>1.27339</v>
      </c>
      <c r="C262" s="15">
        <v>1.27722</v>
      </c>
      <c r="D262" s="15">
        <v>1.26999</v>
      </c>
      <c r="E262" s="15">
        <v>1.27308</v>
      </c>
      <c r="F262" s="15">
        <v>1.2738</v>
      </c>
      <c r="G262" s="15">
        <v>1.2756000000000001</v>
      </c>
      <c r="H262" s="15">
        <v>1.2723</v>
      </c>
      <c r="I262" s="5">
        <v>6</v>
      </c>
      <c r="J262" s="5">
        <v>336</v>
      </c>
      <c r="K262" s="5">
        <v>311</v>
      </c>
      <c r="L262" s="5">
        <v>667</v>
      </c>
      <c r="M262" s="14">
        <v>15.05454545454532</v>
      </c>
      <c r="N262" s="14">
        <v>72.300000000000693</v>
      </c>
      <c r="O262" s="5">
        <v>33.00000000000081</v>
      </c>
      <c r="P262" s="5">
        <v>59191</v>
      </c>
      <c r="Q262" s="14">
        <v>1345.25</v>
      </c>
      <c r="R262" s="14">
        <v>9.2254495159058596</v>
      </c>
      <c r="S262" s="5">
        <v>8</v>
      </c>
      <c r="T262" s="5" t="s">
        <v>33</v>
      </c>
      <c r="U262" s="14">
        <v>0.79038466815016184</v>
      </c>
      <c r="V262" s="5">
        <v>87</v>
      </c>
      <c r="W262" s="5">
        <v>287</v>
      </c>
      <c r="X262" s="5">
        <v>206</v>
      </c>
      <c r="Y262" s="5">
        <v>87</v>
      </c>
      <c r="Z262" s="5" t="s">
        <v>29</v>
      </c>
      <c r="AB262" s="6" cm="1">
        <f t="array" ref="AB262">SUM(IF(B262:I262&gt;B263:I263,1,-1))</f>
        <v>-6</v>
      </c>
      <c r="AC262" s="6" cm="1">
        <f t="array" ref="AC262">SUM(IF(J262:S262&gt;J263:S263,1,-1))</f>
        <v>2</v>
      </c>
      <c r="AD262" s="6">
        <f t="shared" si="308"/>
        <v>-4</v>
      </c>
      <c r="AE262" s="6">
        <f t="shared" si="305"/>
        <v>6</v>
      </c>
      <c r="AF262" s="6">
        <f t="shared" si="306"/>
        <v>16</v>
      </c>
      <c r="AG262" s="6">
        <f t="shared" si="307"/>
        <v>22</v>
      </c>
      <c r="AI262" s="8" t="str">
        <f t="shared" ref="AI262:AI325" si="309">IF(AND(H262&gt;=G263,G262&gt;=G263),"Higher",
IF(AND(H262&lt;=H263,G262&lt;=H263),"Lower",
IF(AND(G262&gt;=G263,H262&lt;=G263,H262&gt;H263),"OL Higher",
IF(AND(H262&lt;=H263,G262&gt;=H263,G262&lt;G263),"OL Lower",
IF(AND(G262&lt;=G263,H262&gt;=H263),"Inside",
IF(AND(G262&gt;=G263,H262&lt;=H263),"Outside","Undefined"))))))</f>
        <v>OL Lower</v>
      </c>
      <c r="AJ262" s="24" t="str">
        <f t="shared" ref="AJ262:AJ325" si="310">IF(F262 &gt;= ((C262 - D262) * 10%) + B262, "Up", IF(F262 &lt;= (B262 - (C262 - D262) * 10%), "Down", "Neutral"))</f>
        <v>Neutral</v>
      </c>
      <c r="AK262" s="25" t="str">
        <f t="shared" ref="AK262:AK325" si="311">IF(F262 &gt; F263, "POC Up", IF(F262 &lt; F263, "POC Down", "POC Unchanged"))</f>
        <v>POC Down</v>
      </c>
      <c r="AL262" s="26" t="str">
        <f t="shared" ref="AL262:AL325" si="312">IF(F262 &lt; H263, "Bel. Val",
IF(F262 &gt; G263, "Ab. Val",
"In. Val"))</f>
        <v>Bel. Val</v>
      </c>
      <c r="AM262" s="26" t="str">
        <f t="shared" ref="AM262:AM325" si="313">IF(AND(D262 &lt; D263, C262 &gt; C263), "Both Sides Expand",
IF(D262 &lt; D263, "Lower Break",
IF(C262 &gt; C263, "Upper Break", "Inside Day")))</f>
        <v>Lower Break</v>
      </c>
      <c r="AN262" s="26" t="str">
        <f t="shared" ref="AN262:AN325" si="314">IF(AND(E262 &lt; H262, E262 &lt; G262), "Bl. Val",
IF(AND(E262 &gt; G262, E262 &gt; H262), "Ab. Val",
"In Val"))</f>
        <v>In Val</v>
      </c>
      <c r="AO262" s="26" t="str">
        <f t="shared" ref="AO262:AO325" si="315">IF(AND(B262 &gt; G263, E262 &lt; G263), "Gap Up - Failed",
IF(AND(B262 &gt; G263, E262 &gt; B262), "Gap Up - Follow Through",
IF(AND(B262 &gt; G263, E262 &lt; B262), "Gap Up - Faded",
IF(AND(B262 &lt; H263, E262 &gt; H263), "Gap Down - Failed",
IF(AND(B262 &lt; H263, E262 &lt; B262), "Gap Down - Follow Through",
IF(AND(B262 &lt; H263, E262 &gt; B262), "Gap Down - Rejected",
"No Gap"))))))</f>
        <v>Gap Down - Follow Through</v>
      </c>
      <c r="AP262" s="26" t="str">
        <f t="shared" ref="AP262:AP325" si="316">IF(J262 &gt; K262, "Top-Weighted",
IF(K262 &gt; J262, "Bottom-Weighted",
"Balanced"))</f>
        <v>Top-Weighted</v>
      </c>
      <c r="AQ262" s="26" t="str">
        <f t="shared" ref="AQ262:AQ325" si="317">IF(COUNTIF(V262:Y262, MAX(V262, W262, X262, Y262)) &gt; 1, "Tie",
IF(V262 &gt; MAX(W262, X262, Y262), "Skewed High",
IF(W262 &gt; MAX(V262, X262, Y262), "Skewed Mid-High",
IF(X262 &gt; MAX(V262, W262, Y262), "Skewed Mid-Low",
IF(Y262 &gt; MAX(V262, W262, X262), "Skewed Low", "Evenly Distributed")))))</f>
        <v>Skewed Mid-High</v>
      </c>
      <c r="AR262" s="26" t="str">
        <f t="shared" ref="AR262:AR325" si="318">IF(Z262 &lt; Z263, "Closed Lower Quadrant",
IF(Z262 &gt; Z263, "Closed Higher Quadrant",
"Same"))</f>
        <v>Closed Lower Quadrant</v>
      </c>
      <c r="AS262" s="27">
        <f t="shared" ref="AS262:AS325" si="319">_xlfn.NUMBERVALUE(SUBSTITUTE(Z262,"Q","")) - _xlfn.NUMBERVALUE(SUBSTITUTE(Z263,"Q",""))</f>
        <v>-1</v>
      </c>
    </row>
    <row r="263" spans="1:45" ht="15.5" x14ac:dyDescent="0.35">
      <c r="A263" s="13">
        <v>45288</v>
      </c>
      <c r="B263" s="15">
        <v>1.2799700000000001</v>
      </c>
      <c r="C263" s="15">
        <v>1.2827200000000001</v>
      </c>
      <c r="D263" s="15">
        <v>1.27119</v>
      </c>
      <c r="E263" s="15">
        <v>1.2733699999999999</v>
      </c>
      <c r="F263" s="15">
        <v>1.2808000000000002</v>
      </c>
      <c r="G263" s="15">
        <v>1.2827000000000002</v>
      </c>
      <c r="H263" s="15">
        <v>1.2746000000000002</v>
      </c>
      <c r="I263" s="5">
        <v>-14</v>
      </c>
      <c r="J263" s="5">
        <v>100</v>
      </c>
      <c r="K263" s="5">
        <v>489</v>
      </c>
      <c r="L263" s="5">
        <v>604</v>
      </c>
      <c r="M263" s="14">
        <v>12.612499999999869</v>
      </c>
      <c r="N263" s="14">
        <v>115.30000000000041</v>
      </c>
      <c r="O263" s="5">
        <v>80.999999999999957</v>
      </c>
      <c r="P263" s="5">
        <v>53838</v>
      </c>
      <c r="Q263" s="14">
        <v>1121.625</v>
      </c>
      <c r="R263" s="14">
        <v>5.2385082393755233</v>
      </c>
      <c r="S263" s="5">
        <v>19</v>
      </c>
      <c r="T263" s="5" t="s">
        <v>28</v>
      </c>
      <c r="U263" s="14">
        <v>0.42639672070628709</v>
      </c>
      <c r="V263" s="5">
        <v>191</v>
      </c>
      <c r="W263" s="5">
        <v>96</v>
      </c>
      <c r="X263" s="5">
        <v>161</v>
      </c>
      <c r="Y263" s="5">
        <v>156</v>
      </c>
      <c r="Z263" s="5" t="s">
        <v>27</v>
      </c>
      <c r="AB263" s="6" cm="1">
        <f t="array" ref="AB263">SUM(IF(B263:I263&gt;B264:I264,1,-1))</f>
        <v>4</v>
      </c>
      <c r="AC263" s="6" cm="1">
        <f t="array" ref="AC263">SUM(IF(J263:S263&gt;J264:S264,1,-1))</f>
        <v>8</v>
      </c>
      <c r="AD263" s="6">
        <f t="shared" si="308"/>
        <v>12</v>
      </c>
      <c r="AE263" s="6">
        <f t="shared" si="305"/>
        <v>16</v>
      </c>
      <c r="AF263" s="6">
        <f t="shared" si="306"/>
        <v>8</v>
      </c>
      <c r="AG263" s="6">
        <f t="shared" si="307"/>
        <v>24</v>
      </c>
      <c r="AI263" s="8" t="str">
        <f t="shared" si="309"/>
        <v>OL Higher</v>
      </c>
      <c r="AJ263" s="24" t="str">
        <f t="shared" si="310"/>
        <v>Neutral</v>
      </c>
      <c r="AK263" s="25" t="str">
        <f t="shared" si="311"/>
        <v>POC Up</v>
      </c>
      <c r="AL263" s="26" t="str">
        <f t="shared" si="312"/>
        <v>Ab. Val</v>
      </c>
      <c r="AM263" s="26" t="str">
        <f t="shared" si="313"/>
        <v>Upper Break</v>
      </c>
      <c r="AN263" s="26" t="str">
        <f t="shared" si="314"/>
        <v>Bl. Val</v>
      </c>
      <c r="AO263" s="26" t="str">
        <f t="shared" si="315"/>
        <v>Gap Up - Failed</v>
      </c>
      <c r="AP263" s="26" t="str">
        <f t="shared" si="316"/>
        <v>Bottom-Weighted</v>
      </c>
      <c r="AQ263" s="26" t="str">
        <f t="shared" si="317"/>
        <v>Skewed High</v>
      </c>
      <c r="AR263" s="26" t="str">
        <f t="shared" si="318"/>
        <v>Closed Higher Quadrant</v>
      </c>
      <c r="AS263" s="27">
        <f t="shared" si="319"/>
        <v>3</v>
      </c>
    </row>
    <row r="264" spans="1:45" ht="15.5" x14ac:dyDescent="0.35">
      <c r="A264" s="13">
        <v>45287</v>
      </c>
      <c r="B264" s="15">
        <v>1.2725500000000001</v>
      </c>
      <c r="C264" s="15">
        <v>1.2802199999999999</v>
      </c>
      <c r="D264" s="15">
        <v>1.2698</v>
      </c>
      <c r="E264" s="15">
        <v>1.27993</v>
      </c>
      <c r="F264" s="15">
        <v>1.2726</v>
      </c>
      <c r="G264" s="15">
        <v>1.2778</v>
      </c>
      <c r="H264" s="15">
        <v>1.27</v>
      </c>
      <c r="I264" s="5">
        <v>17</v>
      </c>
      <c r="J264" s="5">
        <v>339</v>
      </c>
      <c r="K264" s="5">
        <v>146</v>
      </c>
      <c r="L264" s="5">
        <v>499</v>
      </c>
      <c r="M264" s="14">
        <v>10.181250000000086</v>
      </c>
      <c r="N264" s="14">
        <v>104.19999999999874</v>
      </c>
      <c r="O264" s="5">
        <v>78.000000000000284</v>
      </c>
      <c r="P264" s="5">
        <v>51860</v>
      </c>
      <c r="Q264" s="14">
        <v>1080.4166666666667</v>
      </c>
      <c r="R264" s="14">
        <v>4.788867562380096</v>
      </c>
      <c r="S264" s="5">
        <v>18</v>
      </c>
      <c r="T264" s="5" t="s">
        <v>26</v>
      </c>
      <c r="U264" s="14">
        <v>0.52409761547514078</v>
      </c>
      <c r="V264" s="5">
        <v>151</v>
      </c>
      <c r="W264" s="5">
        <v>63</v>
      </c>
      <c r="X264" s="5">
        <v>151</v>
      </c>
      <c r="Y264" s="5">
        <v>134</v>
      </c>
      <c r="Z264" s="5" t="s">
        <v>31</v>
      </c>
      <c r="AB264" s="6" cm="1">
        <f t="array" ref="AB264">SUM(IF(B264:I264&gt;B265:I265,1,-1))</f>
        <v>8</v>
      </c>
      <c r="AC264" s="6" cm="1">
        <f t="array" ref="AC264">SUM(IF(J264:S264&gt;J265:S265,1,-1))</f>
        <v>6</v>
      </c>
      <c r="AD264" s="6">
        <f t="shared" si="308"/>
        <v>14</v>
      </c>
      <c r="AE264" s="6">
        <f t="shared" si="305"/>
        <v>18</v>
      </c>
      <c r="AF264" s="6">
        <f t="shared" si="306"/>
        <v>-2</v>
      </c>
      <c r="AG264" s="6">
        <f t="shared" si="307"/>
        <v>16</v>
      </c>
      <c r="AI264" s="8" t="str">
        <f t="shared" si="309"/>
        <v>OL Higher</v>
      </c>
      <c r="AJ264" s="24" t="str">
        <f t="shared" si="310"/>
        <v>Neutral</v>
      </c>
      <c r="AK264" s="25" t="str">
        <f t="shared" si="311"/>
        <v>POC Up</v>
      </c>
      <c r="AL264" s="26" t="str">
        <f t="shared" si="312"/>
        <v>Ab. Val</v>
      </c>
      <c r="AM264" s="26" t="str">
        <f t="shared" si="313"/>
        <v>Upper Break</v>
      </c>
      <c r="AN264" s="26" t="str">
        <f t="shared" si="314"/>
        <v>Ab. Val</v>
      </c>
      <c r="AO264" s="26" t="str">
        <f t="shared" si="315"/>
        <v>Gap Up - Follow Through</v>
      </c>
      <c r="AP264" s="26" t="str">
        <f t="shared" si="316"/>
        <v>Top-Weighted</v>
      </c>
      <c r="AQ264" s="26" t="str">
        <f t="shared" si="317"/>
        <v>Tie</v>
      </c>
      <c r="AR264" s="26" t="str">
        <f t="shared" si="318"/>
        <v>Same</v>
      </c>
      <c r="AS264" s="27">
        <f t="shared" si="319"/>
        <v>0</v>
      </c>
    </row>
    <row r="265" spans="1:45" ht="15.5" x14ac:dyDescent="0.35">
      <c r="A265" s="13">
        <v>45286</v>
      </c>
      <c r="B265" s="15">
        <v>1.2695700000000001</v>
      </c>
      <c r="C265" s="15">
        <v>1.2729999999999999</v>
      </c>
      <c r="D265" s="15">
        <v>1.2678100000000001</v>
      </c>
      <c r="E265" s="15">
        <v>1.2725</v>
      </c>
      <c r="F265" s="15">
        <v>1.2707999999999999</v>
      </c>
      <c r="G265" s="15">
        <v>1.2711000000000001</v>
      </c>
      <c r="H265" s="15">
        <v>1.2684</v>
      </c>
      <c r="I265" s="5">
        <v>15</v>
      </c>
      <c r="J265" s="5">
        <v>112</v>
      </c>
      <c r="K265" s="5">
        <v>244</v>
      </c>
      <c r="L265" s="5">
        <v>369</v>
      </c>
      <c r="M265" s="14">
        <v>7.7791666666668373</v>
      </c>
      <c r="N265" s="14">
        <v>51.899999999998059</v>
      </c>
      <c r="O265" s="5">
        <v>27.000000000001467</v>
      </c>
      <c r="P265" s="5">
        <v>35408</v>
      </c>
      <c r="Q265" s="14">
        <v>737.66666666666663</v>
      </c>
      <c r="R265" s="14">
        <v>7.1098265895956416</v>
      </c>
      <c r="S265" s="5">
        <v>16</v>
      </c>
      <c r="T265" s="5" t="s">
        <v>28</v>
      </c>
      <c r="U265" s="14">
        <v>0.47532105056818702</v>
      </c>
      <c r="V265" s="5">
        <v>51</v>
      </c>
      <c r="W265" s="5">
        <v>107</v>
      </c>
      <c r="X265" s="5">
        <v>117</v>
      </c>
      <c r="Y265" s="5">
        <v>94</v>
      </c>
      <c r="Z265" s="5" t="s">
        <v>31</v>
      </c>
      <c r="AB265" s="6" cm="1">
        <f t="array" ref="AB265">SUM(IF(B265:I265&gt;B266:I266,1,-1))</f>
        <v>4</v>
      </c>
      <c r="AC265" s="6" cm="1">
        <f t="array" ref="AC265">SUM(IF(J265:S265&gt;J266:S266,1,-1))</f>
        <v>-6</v>
      </c>
      <c r="AD265" s="6">
        <f t="shared" si="308"/>
        <v>-2</v>
      </c>
      <c r="AE265" s="6">
        <f t="shared" si="305"/>
        <v>12</v>
      </c>
      <c r="AF265" s="6">
        <f t="shared" si="306"/>
        <v>-4</v>
      </c>
      <c r="AG265" s="6">
        <f t="shared" si="307"/>
        <v>8</v>
      </c>
      <c r="AI265" s="8" t="str">
        <f t="shared" si="309"/>
        <v>Inside</v>
      </c>
      <c r="AJ265" s="24" t="str">
        <f t="shared" si="310"/>
        <v>Up</v>
      </c>
      <c r="AK265" s="25" t="str">
        <f t="shared" si="311"/>
        <v>POC Up</v>
      </c>
      <c r="AL265" s="26" t="str">
        <f t="shared" si="312"/>
        <v>In. Val</v>
      </c>
      <c r="AM265" s="26" t="str">
        <f t="shared" si="313"/>
        <v>Inside Day</v>
      </c>
      <c r="AN265" s="26" t="str">
        <f t="shared" si="314"/>
        <v>Ab. Val</v>
      </c>
      <c r="AO265" s="26" t="str">
        <f t="shared" si="315"/>
        <v>No Gap</v>
      </c>
      <c r="AP265" s="26" t="str">
        <f t="shared" si="316"/>
        <v>Bottom-Weighted</v>
      </c>
      <c r="AQ265" s="26" t="str">
        <f t="shared" si="317"/>
        <v>Skewed Mid-Low</v>
      </c>
      <c r="AR265" s="26" t="str">
        <f t="shared" si="318"/>
        <v>Closed Higher Quadrant</v>
      </c>
      <c r="AS265" s="27">
        <f t="shared" si="319"/>
        <v>1</v>
      </c>
    </row>
    <row r="266" spans="1:45" ht="15.5" x14ac:dyDescent="0.35">
      <c r="A266" s="13">
        <v>45282</v>
      </c>
      <c r="B266" s="15">
        <v>1.2682500000000001</v>
      </c>
      <c r="C266" s="15">
        <v>1.2743899999999999</v>
      </c>
      <c r="D266" s="15">
        <v>1.2648900000000001</v>
      </c>
      <c r="E266" s="15">
        <v>1.26963</v>
      </c>
      <c r="F266" s="15">
        <v>1.2686000000000002</v>
      </c>
      <c r="G266" s="15">
        <v>1.2723000000000002</v>
      </c>
      <c r="H266" s="15">
        <v>1.2680000000000002</v>
      </c>
      <c r="I266" s="5">
        <v>2</v>
      </c>
      <c r="J266" s="5">
        <v>548</v>
      </c>
      <c r="K266" s="5">
        <v>136</v>
      </c>
      <c r="L266" s="5">
        <v>702</v>
      </c>
      <c r="M266" s="14">
        <v>14.654166666666681</v>
      </c>
      <c r="N266" s="14">
        <v>94.999999999998423</v>
      </c>
      <c r="O266" s="5">
        <v>42.999999999999702</v>
      </c>
      <c r="P266" s="5">
        <v>69161</v>
      </c>
      <c r="Q266" s="14">
        <v>1440.8541666666667</v>
      </c>
      <c r="R266" s="14">
        <v>7.3894736842106488</v>
      </c>
      <c r="S266" s="5">
        <v>10</v>
      </c>
      <c r="T266" s="5" t="s">
        <v>28</v>
      </c>
      <c r="U266" s="14">
        <v>0.38885372117519346</v>
      </c>
      <c r="V266" s="5">
        <v>164</v>
      </c>
      <c r="W266" s="5">
        <v>250</v>
      </c>
      <c r="X266" s="5">
        <v>231</v>
      </c>
      <c r="Y266" s="5">
        <v>47</v>
      </c>
      <c r="Z266" s="5" t="s">
        <v>34</v>
      </c>
      <c r="AB266" s="6" cm="1">
        <f t="array" ref="AB266">SUM(IF(B266:I266&gt;B267:I267,1,-1))</f>
        <v>6</v>
      </c>
      <c r="AC266" s="6" cm="1">
        <f t="array" ref="AC266">SUM(IF(J266:S266&gt;J267:S267,1,-1))</f>
        <v>-2</v>
      </c>
      <c r="AD266" s="6">
        <f t="shared" si="308"/>
        <v>4</v>
      </c>
      <c r="AE266" s="6">
        <f t="shared" si="305"/>
        <v>4</v>
      </c>
      <c r="AF266" s="6">
        <f t="shared" si="306"/>
        <v>4</v>
      </c>
      <c r="AG266" s="6">
        <f t="shared" si="307"/>
        <v>8</v>
      </c>
      <c r="AI266" s="8" t="str">
        <f t="shared" si="309"/>
        <v>OL Higher</v>
      </c>
      <c r="AJ266" s="24" t="str">
        <f t="shared" si="310"/>
        <v>Neutral</v>
      </c>
      <c r="AK266" s="25" t="str">
        <f t="shared" si="311"/>
        <v>POC Up</v>
      </c>
      <c r="AL266" s="26" t="str">
        <f t="shared" si="312"/>
        <v>In. Val</v>
      </c>
      <c r="AM266" s="26" t="str">
        <f t="shared" si="313"/>
        <v>Upper Break</v>
      </c>
      <c r="AN266" s="26" t="str">
        <f t="shared" si="314"/>
        <v>In Val</v>
      </c>
      <c r="AO266" s="26" t="str">
        <f t="shared" si="315"/>
        <v>No Gap</v>
      </c>
      <c r="AP266" s="26" t="str">
        <f t="shared" si="316"/>
        <v>Top-Weighted</v>
      </c>
      <c r="AQ266" s="26" t="str">
        <f t="shared" si="317"/>
        <v>Skewed Mid-High</v>
      </c>
      <c r="AR266" s="26" t="str">
        <f t="shared" si="318"/>
        <v>Closed Lower Quadrant</v>
      </c>
      <c r="AS266" s="27">
        <f t="shared" si="319"/>
        <v>-1</v>
      </c>
    </row>
    <row r="267" spans="1:45" ht="15.5" x14ac:dyDescent="0.35">
      <c r="A267" s="13">
        <v>45281</v>
      </c>
      <c r="B267" s="15">
        <v>1.26396</v>
      </c>
      <c r="C267" s="15">
        <v>1.26956</v>
      </c>
      <c r="D267" s="15">
        <v>1.26119</v>
      </c>
      <c r="E267" s="15">
        <v>1.26824</v>
      </c>
      <c r="F267" s="15">
        <v>1.2666000000000002</v>
      </c>
      <c r="G267" s="15">
        <v>1.2689000000000001</v>
      </c>
      <c r="H267" s="15">
        <v>1.2642000000000002</v>
      </c>
      <c r="I267" s="5">
        <v>12</v>
      </c>
      <c r="J267" s="5">
        <v>236</v>
      </c>
      <c r="K267" s="5">
        <v>380</v>
      </c>
      <c r="L267" s="5">
        <v>630</v>
      </c>
      <c r="M267" s="14">
        <v>13.033333333333463</v>
      </c>
      <c r="N267" s="14">
        <v>83.699999999999889</v>
      </c>
      <c r="O267" s="5">
        <v>46.999999999999261</v>
      </c>
      <c r="P267" s="5">
        <v>72114</v>
      </c>
      <c r="Q267" s="14">
        <v>1502.375</v>
      </c>
      <c r="R267" s="14">
        <v>7.5268817204301177</v>
      </c>
      <c r="S267" s="5">
        <v>11</v>
      </c>
      <c r="T267" s="5" t="s">
        <v>26</v>
      </c>
      <c r="U267" s="14">
        <v>0.6053591044912322</v>
      </c>
      <c r="V267" s="5">
        <v>146</v>
      </c>
      <c r="W267" s="5">
        <v>220</v>
      </c>
      <c r="X267" s="5">
        <v>196</v>
      </c>
      <c r="Y267" s="5">
        <v>68</v>
      </c>
      <c r="Z267" s="5" t="s">
        <v>31</v>
      </c>
      <c r="AB267" s="6" cm="1">
        <f t="array" ref="AB267">SUM(IF(B267:I267&gt;B268:I268,1,-1))</f>
        <v>2</v>
      </c>
      <c r="AC267" s="6" cm="1">
        <f t="array" ref="AC267">SUM(IF(J267:S267&gt;J268:S268,1,-1))</f>
        <v>4</v>
      </c>
      <c r="AD267" s="6">
        <f t="shared" si="308"/>
        <v>6</v>
      </c>
      <c r="AE267" s="6">
        <f t="shared" si="305"/>
        <v>4</v>
      </c>
      <c r="AF267" s="6">
        <f t="shared" si="306"/>
        <v>12</v>
      </c>
      <c r="AG267" s="6">
        <f t="shared" si="307"/>
        <v>16</v>
      </c>
      <c r="AI267" s="8" t="str">
        <f t="shared" si="309"/>
        <v>OL Higher</v>
      </c>
      <c r="AJ267" s="24" t="str">
        <f t="shared" si="310"/>
        <v>Up</v>
      </c>
      <c r="AK267" s="25" t="str">
        <f t="shared" si="311"/>
        <v>POC Up</v>
      </c>
      <c r="AL267" s="26" t="str">
        <f t="shared" si="312"/>
        <v>In. Val</v>
      </c>
      <c r="AM267" s="26" t="str">
        <f t="shared" si="313"/>
        <v>Lower Break</v>
      </c>
      <c r="AN267" s="26" t="str">
        <f t="shared" si="314"/>
        <v>In Val</v>
      </c>
      <c r="AO267" s="26" t="str">
        <f t="shared" si="315"/>
        <v>No Gap</v>
      </c>
      <c r="AP267" s="26" t="str">
        <f t="shared" si="316"/>
        <v>Bottom-Weighted</v>
      </c>
      <c r="AQ267" s="26" t="str">
        <f t="shared" si="317"/>
        <v>Skewed Mid-High</v>
      </c>
      <c r="AR267" s="26" t="str">
        <f t="shared" si="318"/>
        <v>Closed Lower Quadrant</v>
      </c>
      <c r="AS267" s="27">
        <f t="shared" si="319"/>
        <v>-3</v>
      </c>
    </row>
    <row r="268" spans="1:45" ht="15.5" x14ac:dyDescent="0.35">
      <c r="A268" s="13">
        <v>45280</v>
      </c>
      <c r="B268" s="15">
        <v>1.2729900000000001</v>
      </c>
      <c r="C268" s="15">
        <v>1.2729900000000001</v>
      </c>
      <c r="D268" s="15">
        <v>1.26223</v>
      </c>
      <c r="E268" s="15">
        <v>1.2639499999999999</v>
      </c>
      <c r="F268" s="15">
        <v>1.266</v>
      </c>
      <c r="G268" s="15">
        <v>1.2679</v>
      </c>
      <c r="H268" s="15">
        <v>1.2637</v>
      </c>
      <c r="I268" s="5">
        <v>-18</v>
      </c>
      <c r="J268" s="5">
        <v>318</v>
      </c>
      <c r="K268" s="5">
        <v>263</v>
      </c>
      <c r="L268" s="5">
        <v>599</v>
      </c>
      <c r="M268" s="14">
        <v>12.42916666666663</v>
      </c>
      <c r="N268" s="14">
        <v>107.60000000000103</v>
      </c>
      <c r="O268" s="5">
        <v>41.999999999999815</v>
      </c>
      <c r="P268" s="5">
        <v>67832</v>
      </c>
      <c r="Q268" s="14">
        <v>1413.1666666666667</v>
      </c>
      <c r="R268" s="14">
        <v>5.5669144981412106</v>
      </c>
      <c r="S268" s="5">
        <v>12</v>
      </c>
      <c r="T268" s="5" t="s">
        <v>26</v>
      </c>
      <c r="U268" s="14">
        <v>0.652182312842151</v>
      </c>
      <c r="V268" s="5">
        <v>83</v>
      </c>
      <c r="W268" s="5">
        <v>40</v>
      </c>
      <c r="X268" s="5">
        <v>318</v>
      </c>
      <c r="Y268" s="5">
        <v>151</v>
      </c>
      <c r="Z268" s="5" t="s">
        <v>27</v>
      </c>
      <c r="AB268" s="6" cm="1">
        <f t="array" ref="AB268">SUM(IF(B268:I268&gt;B269:I269,1,-1))</f>
        <v>-4</v>
      </c>
      <c r="AC268" s="6" cm="1">
        <f t="array" ref="AC268">SUM(IF(J268:S268&gt;J269:S269,1,-1))</f>
        <v>2</v>
      </c>
      <c r="AD268" s="6">
        <f t="shared" si="308"/>
        <v>-2</v>
      </c>
      <c r="AE268" s="6">
        <f t="shared" si="305"/>
        <v>-4</v>
      </c>
      <c r="AF268" s="6">
        <f t="shared" si="306"/>
        <v>4</v>
      </c>
      <c r="AG268" s="6">
        <f t="shared" si="307"/>
        <v>0</v>
      </c>
      <c r="AI268" s="8" t="str">
        <f t="shared" si="309"/>
        <v>OL Lower</v>
      </c>
      <c r="AJ268" s="24" t="str">
        <f t="shared" si="310"/>
        <v>Down</v>
      </c>
      <c r="AK268" s="25" t="str">
        <f t="shared" si="311"/>
        <v>POC Up</v>
      </c>
      <c r="AL268" s="26" t="str">
        <f t="shared" si="312"/>
        <v>In. Val</v>
      </c>
      <c r="AM268" s="26" t="str">
        <f t="shared" si="313"/>
        <v>Lower Break</v>
      </c>
      <c r="AN268" s="26" t="str">
        <f t="shared" si="314"/>
        <v>In Val</v>
      </c>
      <c r="AO268" s="26" t="str">
        <f t="shared" si="315"/>
        <v>No Gap</v>
      </c>
      <c r="AP268" s="26" t="str">
        <f t="shared" si="316"/>
        <v>Top-Weighted</v>
      </c>
      <c r="AQ268" s="26" t="str">
        <f t="shared" si="317"/>
        <v>Skewed Mid-Low</v>
      </c>
      <c r="AR268" s="26" t="str">
        <f t="shared" si="318"/>
        <v>Closed Higher Quadrant</v>
      </c>
      <c r="AS268" s="27">
        <f t="shared" si="319"/>
        <v>2</v>
      </c>
    </row>
    <row r="269" spans="1:45" ht="15.5" x14ac:dyDescent="0.35">
      <c r="A269" s="13">
        <v>45279</v>
      </c>
      <c r="B269" s="15">
        <v>1.2652399999999999</v>
      </c>
      <c r="C269" s="15">
        <v>1.2761800000000001</v>
      </c>
      <c r="D269" s="15">
        <v>1.2648600000000001</v>
      </c>
      <c r="E269" s="15">
        <v>1.2729699999999999</v>
      </c>
      <c r="F269" s="15">
        <v>1.2658</v>
      </c>
      <c r="G269" s="15">
        <v>1.2733000000000001</v>
      </c>
      <c r="H269" s="15">
        <v>1.2650000000000001</v>
      </c>
      <c r="I269" s="5">
        <v>24</v>
      </c>
      <c r="J269" s="5">
        <v>479</v>
      </c>
      <c r="K269" s="5">
        <v>63</v>
      </c>
      <c r="L269" s="5">
        <v>555</v>
      </c>
      <c r="M269" s="14">
        <v>11.602083333333152</v>
      </c>
      <c r="N269" s="14">
        <v>113.19999999999996</v>
      </c>
      <c r="O269" s="5">
        <v>82.999999999999744</v>
      </c>
      <c r="P269" s="5">
        <v>66391</v>
      </c>
      <c r="Q269" s="14">
        <v>1383.1458333333333</v>
      </c>
      <c r="R269" s="14">
        <v>4.9028268551236769</v>
      </c>
      <c r="S269" s="5">
        <v>17</v>
      </c>
      <c r="T269" s="5" t="s">
        <v>28</v>
      </c>
      <c r="U269" s="14">
        <v>0.35670077439373055</v>
      </c>
      <c r="V269" s="5">
        <v>160</v>
      </c>
      <c r="W269" s="5">
        <v>147</v>
      </c>
      <c r="X269" s="5">
        <v>75</v>
      </c>
      <c r="Y269" s="5">
        <v>168</v>
      </c>
      <c r="Z269" s="5" t="s">
        <v>32</v>
      </c>
      <c r="AB269" s="6" cm="1">
        <f t="array" ref="AB269">SUM(IF(B269:I269&gt;B270:I270,1,-1))</f>
        <v>6</v>
      </c>
      <c r="AC269" s="6" cm="1">
        <f t="array" ref="AC269">SUM(IF(J269:S269&gt;J270:S270,1,-1))</f>
        <v>6</v>
      </c>
      <c r="AD269" s="6">
        <f t="shared" si="308"/>
        <v>12</v>
      </c>
      <c r="AE269" s="6">
        <f t="shared" si="305"/>
        <v>2</v>
      </c>
      <c r="AF269" s="6">
        <f t="shared" si="306"/>
        <v>-4</v>
      </c>
      <c r="AG269" s="6">
        <f t="shared" si="307"/>
        <v>-2</v>
      </c>
      <c r="AI269" s="8" t="str">
        <f t="shared" si="309"/>
        <v>OL Higher</v>
      </c>
      <c r="AJ269" s="24" t="str">
        <f t="shared" si="310"/>
        <v>Neutral</v>
      </c>
      <c r="AK269" s="25" t="str">
        <f t="shared" si="311"/>
        <v>POC Up</v>
      </c>
      <c r="AL269" s="26" t="str">
        <f t="shared" si="312"/>
        <v>In. Val</v>
      </c>
      <c r="AM269" s="26" t="str">
        <f t="shared" si="313"/>
        <v>Upper Break</v>
      </c>
      <c r="AN269" s="26" t="str">
        <f t="shared" si="314"/>
        <v>In Val</v>
      </c>
      <c r="AO269" s="26" t="str">
        <f t="shared" si="315"/>
        <v>No Gap</v>
      </c>
      <c r="AP269" s="26" t="str">
        <f t="shared" si="316"/>
        <v>Top-Weighted</v>
      </c>
      <c r="AQ269" s="26" t="str">
        <f t="shared" si="317"/>
        <v>Skewed Low</v>
      </c>
      <c r="AR269" s="26" t="str">
        <f t="shared" si="318"/>
        <v>Closed Lower Quadrant</v>
      </c>
      <c r="AS269" s="27">
        <f t="shared" si="319"/>
        <v>-1</v>
      </c>
    </row>
    <row r="270" spans="1:45" ht="15.5" x14ac:dyDescent="0.35">
      <c r="A270" s="13">
        <v>45278</v>
      </c>
      <c r="B270" s="15">
        <v>1.2671300000000001</v>
      </c>
      <c r="C270" s="15">
        <v>1.27034</v>
      </c>
      <c r="D270" s="15">
        <v>1.2628200000000001</v>
      </c>
      <c r="E270" s="15">
        <v>1.26515</v>
      </c>
      <c r="F270" s="15">
        <v>1.2646000000000002</v>
      </c>
      <c r="G270" s="15">
        <v>1.2681000000000002</v>
      </c>
      <c r="H270" s="15">
        <v>1.2635000000000001</v>
      </c>
      <c r="I270" s="5">
        <v>1</v>
      </c>
      <c r="J270" s="5">
        <v>362</v>
      </c>
      <c r="K270" s="5">
        <v>119</v>
      </c>
      <c r="L270" s="5">
        <v>495</v>
      </c>
      <c r="M270" s="14">
        <v>10.218749999999776</v>
      </c>
      <c r="N270" s="14">
        <v>75.199999999999704</v>
      </c>
      <c r="O270" s="5">
        <v>46.000000000001592</v>
      </c>
      <c r="P270" s="5">
        <v>62220</v>
      </c>
      <c r="Q270" s="14">
        <v>1296.25</v>
      </c>
      <c r="R270" s="14">
        <v>6.5824468085106638</v>
      </c>
      <c r="S270" s="5">
        <v>15</v>
      </c>
      <c r="T270" s="5" t="s">
        <v>28</v>
      </c>
      <c r="U270" s="14">
        <v>0.45462026035917186</v>
      </c>
      <c r="V270" s="5">
        <v>120</v>
      </c>
      <c r="W270" s="5">
        <v>97</v>
      </c>
      <c r="X270" s="5">
        <v>140</v>
      </c>
      <c r="Y270" s="5">
        <v>133</v>
      </c>
      <c r="Z270" s="5" t="s">
        <v>29</v>
      </c>
      <c r="AB270" s="6" cm="1">
        <f t="array" ref="AB270">SUM(IF(B270:I270&gt;B271:I271,1,-1))</f>
        <v>-6</v>
      </c>
      <c r="AC270" s="6" cm="1">
        <f t="array" ref="AC270">SUM(IF(J270:S270&gt;J271:S271,1,-1))</f>
        <v>-4</v>
      </c>
      <c r="AD270" s="6">
        <f t="shared" si="308"/>
        <v>-10</v>
      </c>
      <c r="AE270" s="6">
        <f t="shared" si="305"/>
        <v>4</v>
      </c>
      <c r="AF270" s="6">
        <f t="shared" si="306"/>
        <v>-4</v>
      </c>
      <c r="AG270" s="6">
        <f t="shared" si="307"/>
        <v>0</v>
      </c>
      <c r="AI270" s="8" t="str">
        <f t="shared" si="309"/>
        <v>Lower</v>
      </c>
      <c r="AJ270" s="24" t="str">
        <f t="shared" si="310"/>
        <v>Down</v>
      </c>
      <c r="AK270" s="25" t="str">
        <f t="shared" si="311"/>
        <v>POC Down</v>
      </c>
      <c r="AL270" s="26" t="str">
        <f t="shared" si="312"/>
        <v>Bel. Val</v>
      </c>
      <c r="AM270" s="26" t="str">
        <f t="shared" si="313"/>
        <v>Lower Break</v>
      </c>
      <c r="AN270" s="26" t="str">
        <f t="shared" si="314"/>
        <v>In Val</v>
      </c>
      <c r="AO270" s="26" t="str">
        <f t="shared" si="315"/>
        <v>Gap Down - Follow Through</v>
      </c>
      <c r="AP270" s="26" t="str">
        <f t="shared" si="316"/>
        <v>Top-Weighted</v>
      </c>
      <c r="AQ270" s="26" t="str">
        <f t="shared" si="317"/>
        <v>Skewed Mid-Low</v>
      </c>
      <c r="AR270" s="26" t="str">
        <f t="shared" si="318"/>
        <v>Closed Lower Quadrant</v>
      </c>
      <c r="AS270" s="27">
        <f t="shared" si="319"/>
        <v>-1</v>
      </c>
    </row>
    <row r="271" spans="1:45" ht="15.5" x14ac:dyDescent="0.35">
      <c r="A271" s="13">
        <v>45275</v>
      </c>
      <c r="B271" s="15">
        <v>1.2769699999999999</v>
      </c>
      <c r="C271" s="15">
        <v>1.27901</v>
      </c>
      <c r="D271" s="15">
        <v>1.26539</v>
      </c>
      <c r="E271" s="15">
        <v>1.2670600000000001</v>
      </c>
      <c r="F271" s="15">
        <v>1.2764000000000002</v>
      </c>
      <c r="G271" s="15">
        <v>1.2790000000000001</v>
      </c>
      <c r="H271" s="15">
        <v>1.2704000000000002</v>
      </c>
      <c r="I271" s="5">
        <v>-9</v>
      </c>
      <c r="J271" s="5">
        <v>142</v>
      </c>
      <c r="K271" s="5">
        <v>542</v>
      </c>
      <c r="L271" s="5">
        <v>699</v>
      </c>
      <c r="M271" s="14">
        <v>14.42916666666641</v>
      </c>
      <c r="N271" s="14">
        <v>136.19999999999965</v>
      </c>
      <c r="O271" s="5">
        <v>85.999999999999403</v>
      </c>
      <c r="P271" s="5">
        <v>78809</v>
      </c>
      <c r="Q271" s="14">
        <v>1641.8541666666667</v>
      </c>
      <c r="R271" s="14">
        <v>5.1321585903083831</v>
      </c>
      <c r="S271" s="5">
        <v>12</v>
      </c>
      <c r="T271" s="5" t="s">
        <v>28</v>
      </c>
      <c r="U271" s="14">
        <v>0.46196021319889286</v>
      </c>
      <c r="V271" s="5">
        <v>243</v>
      </c>
      <c r="W271" s="5">
        <v>145</v>
      </c>
      <c r="X271" s="5">
        <v>187</v>
      </c>
      <c r="Y271" s="5">
        <v>124</v>
      </c>
      <c r="Z271" s="5" t="s">
        <v>27</v>
      </c>
      <c r="AB271" s="6" cm="1">
        <f t="array" ref="AB271">SUM(IF(B271:I271&gt;B272:I272,1,-1))</f>
        <v>2</v>
      </c>
      <c r="AC271" s="6" cm="1">
        <f t="array" ref="AC271">SUM(IF(J271:S271&gt;J272:S272,1,-1))</f>
        <v>-6</v>
      </c>
      <c r="AD271" s="6">
        <f t="shared" si="308"/>
        <v>-4</v>
      </c>
      <c r="AE271" s="6">
        <f t="shared" si="305"/>
        <v>8</v>
      </c>
      <c r="AF271" s="6">
        <f t="shared" si="306"/>
        <v>6</v>
      </c>
      <c r="AG271" s="6">
        <f t="shared" si="307"/>
        <v>14</v>
      </c>
      <c r="AI271" s="8" t="str">
        <f t="shared" si="309"/>
        <v>OL Higher</v>
      </c>
      <c r="AJ271" s="24" t="str">
        <f t="shared" si="310"/>
        <v>Neutral</v>
      </c>
      <c r="AK271" s="25" t="str">
        <f t="shared" si="311"/>
        <v>POC Up</v>
      </c>
      <c r="AL271" s="26" t="str">
        <f t="shared" si="312"/>
        <v>Ab. Val</v>
      </c>
      <c r="AM271" s="26" t="str">
        <f t="shared" si="313"/>
        <v>Inside Day</v>
      </c>
      <c r="AN271" s="26" t="str">
        <f t="shared" si="314"/>
        <v>Bl. Val</v>
      </c>
      <c r="AO271" s="26" t="str">
        <f t="shared" si="315"/>
        <v>Gap Up - Failed</v>
      </c>
      <c r="AP271" s="26" t="str">
        <f t="shared" si="316"/>
        <v>Bottom-Weighted</v>
      </c>
      <c r="AQ271" s="26" t="str">
        <f t="shared" si="317"/>
        <v>Skewed High</v>
      </c>
      <c r="AR271" s="26" t="str">
        <f t="shared" si="318"/>
        <v>Closed Higher Quadrant</v>
      </c>
      <c r="AS271" s="27">
        <f t="shared" si="319"/>
        <v>3</v>
      </c>
    </row>
    <row r="272" spans="1:45" ht="15.5" x14ac:dyDescent="0.35">
      <c r="A272" s="16">
        <v>45274</v>
      </c>
      <c r="B272" s="15">
        <v>1.2620800000000001</v>
      </c>
      <c r="C272" s="15">
        <v>1.2794000000000001</v>
      </c>
      <c r="D272" s="15">
        <v>1.2611699999999999</v>
      </c>
      <c r="E272" s="15">
        <v>1.27695</v>
      </c>
      <c r="F272" s="15">
        <v>1.2637</v>
      </c>
      <c r="G272" s="15">
        <v>1.2749000000000001</v>
      </c>
      <c r="H272" s="15">
        <v>1.2619</v>
      </c>
      <c r="I272" s="5">
        <v>21</v>
      </c>
      <c r="J272" s="5">
        <v>693</v>
      </c>
      <c r="K272" s="5">
        <v>113</v>
      </c>
      <c r="L272" s="5">
        <v>818</v>
      </c>
      <c r="M272" s="14">
        <v>16.941666666666727</v>
      </c>
      <c r="N272" s="14">
        <v>182.30000000000192</v>
      </c>
      <c r="O272" s="5">
        <v>130.00000000000122</v>
      </c>
      <c r="P272" s="5">
        <v>97769</v>
      </c>
      <c r="Q272" s="14">
        <v>2036.8541666666667</v>
      </c>
      <c r="R272" s="14">
        <v>4.4871091607240343</v>
      </c>
      <c r="S272" s="5">
        <v>19</v>
      </c>
      <c r="T272" s="5" t="s">
        <v>28</v>
      </c>
      <c r="U272" s="14">
        <v>0.37015906641026858</v>
      </c>
      <c r="V272" s="5">
        <v>239</v>
      </c>
      <c r="W272" s="5">
        <v>195</v>
      </c>
      <c r="X272" s="5">
        <v>143</v>
      </c>
      <c r="Y272" s="5">
        <v>238</v>
      </c>
      <c r="Z272" s="5" t="s">
        <v>31</v>
      </c>
      <c r="AB272" s="6" cm="1">
        <f t="array" ref="AB272">SUM(IF(B272:I272&gt;B273:I273,1,-1))</f>
        <v>8</v>
      </c>
      <c r="AC272" s="6" cm="1">
        <f t="array" ref="AC272">SUM(IF(J272:S272&gt;J273:S273,1,-1))</f>
        <v>6</v>
      </c>
      <c r="AD272" s="6">
        <f t="shared" si="308"/>
        <v>14</v>
      </c>
      <c r="AE272" s="6">
        <f t="shared" si="305"/>
        <v>10</v>
      </c>
      <c r="AF272" s="6">
        <f t="shared" si="306"/>
        <v>18</v>
      </c>
      <c r="AG272" s="6">
        <f t="shared" si="307"/>
        <v>28</v>
      </c>
      <c r="AI272" s="8" t="str">
        <f t="shared" si="309"/>
        <v>Higher</v>
      </c>
      <c r="AJ272" s="24" t="str">
        <f t="shared" si="310"/>
        <v>Neutral</v>
      </c>
      <c r="AK272" s="25" t="str">
        <f t="shared" si="311"/>
        <v>POC Up</v>
      </c>
      <c r="AL272" s="26" t="str">
        <f t="shared" si="312"/>
        <v>Ab. Val</v>
      </c>
      <c r="AM272" s="26" t="str">
        <f t="shared" si="313"/>
        <v>Upper Break</v>
      </c>
      <c r="AN272" s="26" t="str">
        <f t="shared" si="314"/>
        <v>Ab. Val</v>
      </c>
      <c r="AO272" s="26" t="str">
        <f t="shared" si="315"/>
        <v>Gap Up - Follow Through</v>
      </c>
      <c r="AP272" s="26" t="str">
        <f t="shared" si="316"/>
        <v>Top-Weighted</v>
      </c>
      <c r="AQ272" s="26" t="str">
        <f t="shared" si="317"/>
        <v>Skewed High</v>
      </c>
      <c r="AR272" s="26" t="str">
        <f t="shared" si="318"/>
        <v>Same</v>
      </c>
      <c r="AS272" s="27">
        <f t="shared" si="319"/>
        <v>0</v>
      </c>
    </row>
    <row r="273" spans="1:45" ht="15.5" x14ac:dyDescent="0.35">
      <c r="A273" s="13">
        <v>45273</v>
      </c>
      <c r="B273" s="15">
        <v>1.25682</v>
      </c>
      <c r="C273" s="15">
        <v>1.26345</v>
      </c>
      <c r="D273" s="15">
        <v>1.24996</v>
      </c>
      <c r="E273" s="15">
        <v>1.2620499999999999</v>
      </c>
      <c r="F273" s="15">
        <v>1.2524999999999999</v>
      </c>
      <c r="G273" s="15">
        <v>1.2561</v>
      </c>
      <c r="H273" s="15">
        <v>1.2506999999999999</v>
      </c>
      <c r="I273" s="5">
        <v>-4</v>
      </c>
      <c r="J273" s="5">
        <v>460</v>
      </c>
      <c r="K273" s="5">
        <v>191</v>
      </c>
      <c r="L273" s="5">
        <v>668</v>
      </c>
      <c r="M273" s="14">
        <v>13.8812499999999</v>
      </c>
      <c r="N273" s="14">
        <v>134.90000000000003</v>
      </c>
      <c r="O273" s="5">
        <v>54.000000000000711</v>
      </c>
      <c r="P273" s="5">
        <v>74825</v>
      </c>
      <c r="Q273" s="14">
        <v>1558.8541666666667</v>
      </c>
      <c r="R273" s="14">
        <v>4.9518161601186055</v>
      </c>
      <c r="S273" s="5">
        <v>16</v>
      </c>
      <c r="T273" s="5" t="s">
        <v>28</v>
      </c>
      <c r="U273" s="14">
        <v>0.45826540728685566</v>
      </c>
      <c r="V273" s="5">
        <v>117</v>
      </c>
      <c r="W273" s="5">
        <v>50</v>
      </c>
      <c r="X273" s="5">
        <v>181</v>
      </c>
      <c r="Y273" s="5">
        <v>318</v>
      </c>
      <c r="Z273" s="5" t="s">
        <v>31</v>
      </c>
      <c r="AB273" s="6" cm="1">
        <f t="array" ref="AB273">SUM(IF(B273:I273&gt;B274:I274,1,-1))</f>
        <v>-2</v>
      </c>
      <c r="AC273" s="6" cm="1">
        <f t="array" ref="AC273">SUM(IF(J273:S273&gt;J274:S274,1,-1))</f>
        <v>6</v>
      </c>
      <c r="AD273" s="6">
        <f t="shared" si="308"/>
        <v>4</v>
      </c>
      <c r="AE273" s="6">
        <f t="shared" si="305"/>
        <v>4</v>
      </c>
      <c r="AF273" s="6">
        <f t="shared" si="306"/>
        <v>6</v>
      </c>
      <c r="AG273" s="6">
        <f t="shared" si="307"/>
        <v>10</v>
      </c>
      <c r="AI273" s="8" t="str">
        <f t="shared" si="309"/>
        <v>OL Lower</v>
      </c>
      <c r="AJ273" s="24" t="str">
        <f t="shared" si="310"/>
        <v>Down</v>
      </c>
      <c r="AK273" s="25" t="str">
        <f t="shared" si="311"/>
        <v>POC Down</v>
      </c>
      <c r="AL273" s="26" t="str">
        <f t="shared" si="312"/>
        <v>Bel. Val</v>
      </c>
      <c r="AM273" s="26" t="str">
        <f t="shared" si="313"/>
        <v>Both Sides Expand</v>
      </c>
      <c r="AN273" s="26" t="str">
        <f t="shared" si="314"/>
        <v>Ab. Val</v>
      </c>
      <c r="AO273" s="26" t="str">
        <f t="shared" si="315"/>
        <v>No Gap</v>
      </c>
      <c r="AP273" s="26" t="str">
        <f t="shared" si="316"/>
        <v>Top-Weighted</v>
      </c>
      <c r="AQ273" s="26" t="str">
        <f t="shared" si="317"/>
        <v>Skewed Low</v>
      </c>
      <c r="AR273" s="26" t="str">
        <f t="shared" si="318"/>
        <v>Closed Lower Quadrant</v>
      </c>
      <c r="AS273" s="27">
        <f t="shared" si="319"/>
        <v>-1</v>
      </c>
    </row>
    <row r="274" spans="1:45" ht="15.5" x14ac:dyDescent="0.35">
      <c r="A274" s="13">
        <v>45272</v>
      </c>
      <c r="B274" s="15">
        <v>1.25529</v>
      </c>
      <c r="C274" s="15">
        <v>1.2614700000000001</v>
      </c>
      <c r="D274" s="15">
        <v>1.2513799999999999</v>
      </c>
      <c r="E274" s="15">
        <v>1.25675</v>
      </c>
      <c r="F274" s="15">
        <v>1.2564000000000002</v>
      </c>
      <c r="G274" s="15">
        <v>1.2576000000000001</v>
      </c>
      <c r="H274" s="15">
        <v>1.2547000000000001</v>
      </c>
      <c r="I274" s="5">
        <v>18</v>
      </c>
      <c r="J274" s="5">
        <v>282</v>
      </c>
      <c r="K274" s="5">
        <v>342</v>
      </c>
      <c r="L274" s="5">
        <v>646</v>
      </c>
      <c r="M274" s="14">
        <v>13.504166666666734</v>
      </c>
      <c r="N274" s="14">
        <v>100.90000000000154</v>
      </c>
      <c r="O274" s="5">
        <v>28.999999999999027</v>
      </c>
      <c r="P274" s="5">
        <v>68454</v>
      </c>
      <c r="Q274" s="14">
        <v>1426.125</v>
      </c>
      <c r="R274" s="14">
        <v>6.402378592665908</v>
      </c>
      <c r="S274" s="5">
        <v>13</v>
      </c>
      <c r="T274" s="5" t="s">
        <v>33</v>
      </c>
      <c r="U274" s="14">
        <v>0.74445953343213811</v>
      </c>
      <c r="V274" s="5">
        <v>29</v>
      </c>
      <c r="W274" s="5">
        <v>253</v>
      </c>
      <c r="X274" s="5">
        <v>294</v>
      </c>
      <c r="Y274" s="5">
        <v>48</v>
      </c>
      <c r="Z274" s="5" t="s">
        <v>32</v>
      </c>
      <c r="AB274" s="6" cm="1">
        <f t="array" ref="AB274">SUM(IF(B274:I274&gt;B275:I275,1,-1))</f>
        <v>4</v>
      </c>
      <c r="AC274" s="6" cm="1">
        <f t="array" ref="AC274">SUM(IF(J274:S274&gt;J275:S275,1,-1))</f>
        <v>6</v>
      </c>
      <c r="AD274" s="6">
        <f t="shared" si="308"/>
        <v>10</v>
      </c>
      <c r="AE274" s="6">
        <f t="shared" si="305"/>
        <v>0</v>
      </c>
      <c r="AF274" s="6">
        <f t="shared" si="306"/>
        <v>0</v>
      </c>
      <c r="AG274" s="6">
        <f t="shared" si="307"/>
        <v>0</v>
      </c>
      <c r="AI274" s="8" t="str">
        <f t="shared" si="309"/>
        <v>OL Higher</v>
      </c>
      <c r="AJ274" s="24" t="str">
        <f t="shared" si="310"/>
        <v>Up</v>
      </c>
      <c r="AK274" s="25" t="str">
        <f t="shared" si="311"/>
        <v>POC Up</v>
      </c>
      <c r="AL274" s="26" t="str">
        <f t="shared" si="312"/>
        <v>In. Val</v>
      </c>
      <c r="AM274" s="26" t="str">
        <f t="shared" si="313"/>
        <v>Both Sides Expand</v>
      </c>
      <c r="AN274" s="26" t="str">
        <f t="shared" si="314"/>
        <v>In Val</v>
      </c>
      <c r="AO274" s="26" t="str">
        <f t="shared" si="315"/>
        <v>No Gap</v>
      </c>
      <c r="AP274" s="26" t="str">
        <f t="shared" si="316"/>
        <v>Bottom-Weighted</v>
      </c>
      <c r="AQ274" s="26" t="str">
        <f t="shared" si="317"/>
        <v>Skewed Mid-Low</v>
      </c>
      <c r="AR274" s="26" t="str">
        <f t="shared" si="318"/>
        <v>Closed Lower Quadrant</v>
      </c>
      <c r="AS274" s="27">
        <f t="shared" si="319"/>
        <v>-1</v>
      </c>
    </row>
    <row r="275" spans="1:45" ht="15.5" x14ac:dyDescent="0.35">
      <c r="A275" s="13">
        <v>45271</v>
      </c>
      <c r="B275" s="15">
        <v>1.25536</v>
      </c>
      <c r="C275" s="15">
        <v>1.25902</v>
      </c>
      <c r="D275" s="15">
        <v>1.2534400000000001</v>
      </c>
      <c r="E275" s="15">
        <v>1.2552700000000001</v>
      </c>
      <c r="F275" s="15">
        <v>1.2554000000000001</v>
      </c>
      <c r="G275" s="15">
        <v>1.2567000000000002</v>
      </c>
      <c r="H275" s="15">
        <v>1.2539</v>
      </c>
      <c r="I275" s="5">
        <v>-3</v>
      </c>
      <c r="J275" s="5">
        <v>218</v>
      </c>
      <c r="K275" s="5">
        <v>199</v>
      </c>
      <c r="L275" s="5">
        <v>437</v>
      </c>
      <c r="M275" s="14">
        <v>9.0875000000001833</v>
      </c>
      <c r="N275" s="14">
        <v>55.799999999999187</v>
      </c>
      <c r="O275" s="5">
        <v>28.000000000001357</v>
      </c>
      <c r="P275" s="5">
        <v>55179</v>
      </c>
      <c r="Q275" s="14">
        <v>1149.5625</v>
      </c>
      <c r="R275" s="14">
        <v>7.8315412186381073</v>
      </c>
      <c r="S275" s="5">
        <v>13</v>
      </c>
      <c r="T275" s="5" t="s">
        <v>26</v>
      </c>
      <c r="U275" s="14">
        <v>0.68446359624027731</v>
      </c>
      <c r="V275" s="5">
        <v>42</v>
      </c>
      <c r="W275" s="5">
        <v>99</v>
      </c>
      <c r="X275" s="5">
        <v>173</v>
      </c>
      <c r="Y275" s="5">
        <v>123</v>
      </c>
      <c r="Z275" s="5" t="s">
        <v>29</v>
      </c>
      <c r="AB275" s="6" cm="1">
        <f t="array" ref="AB275">SUM(IF(B275:I275&gt;B276:I276,1,-1))</f>
        <v>2</v>
      </c>
      <c r="AC275" s="6" cm="1">
        <f t="array" ref="AC275">SUM(IF(J275:S275&gt;J276:S276,1,-1))</f>
        <v>-6</v>
      </c>
      <c r="AD275" s="6">
        <f t="shared" si="308"/>
        <v>-4</v>
      </c>
      <c r="AE275" s="6">
        <f t="shared" si="305"/>
        <v>-8</v>
      </c>
      <c r="AF275" s="6">
        <f t="shared" si="306"/>
        <v>2</v>
      </c>
      <c r="AG275" s="6">
        <f t="shared" si="307"/>
        <v>-6</v>
      </c>
      <c r="AI275" s="8" t="str">
        <f t="shared" si="309"/>
        <v>Inside</v>
      </c>
      <c r="AJ275" s="24" t="str">
        <f t="shared" si="310"/>
        <v>Neutral</v>
      </c>
      <c r="AK275" s="25" t="str">
        <f t="shared" si="311"/>
        <v>POC Up</v>
      </c>
      <c r="AL275" s="26" t="str">
        <f t="shared" si="312"/>
        <v>In. Val</v>
      </c>
      <c r="AM275" s="26" t="str">
        <f t="shared" si="313"/>
        <v>Inside Day</v>
      </c>
      <c r="AN275" s="26" t="str">
        <f t="shared" si="314"/>
        <v>In Val</v>
      </c>
      <c r="AO275" s="26" t="str">
        <f t="shared" si="315"/>
        <v>No Gap</v>
      </c>
      <c r="AP275" s="26" t="str">
        <f t="shared" si="316"/>
        <v>Top-Weighted</v>
      </c>
      <c r="AQ275" s="26" t="str">
        <f t="shared" si="317"/>
        <v>Skewed Mid-Low</v>
      </c>
      <c r="AR275" s="26" t="str">
        <f t="shared" si="318"/>
        <v>Closed Higher Quadrant</v>
      </c>
      <c r="AS275" s="27">
        <f t="shared" si="319"/>
        <v>3</v>
      </c>
    </row>
    <row r="276" spans="1:45" ht="15.5" x14ac:dyDescent="0.35">
      <c r="A276" s="13">
        <v>45268</v>
      </c>
      <c r="B276" s="15">
        <v>1.2586999999999999</v>
      </c>
      <c r="C276" s="15">
        <v>1.2600899999999999</v>
      </c>
      <c r="D276" s="15">
        <v>1.25017</v>
      </c>
      <c r="E276" s="15">
        <v>1.25519</v>
      </c>
      <c r="F276" s="15">
        <v>1.2545999999999999</v>
      </c>
      <c r="G276" s="15">
        <v>1.258</v>
      </c>
      <c r="H276" s="15">
        <v>1.2523</v>
      </c>
      <c r="I276" s="5">
        <v>-7</v>
      </c>
      <c r="J276" s="5">
        <v>376</v>
      </c>
      <c r="K276" s="5">
        <v>213</v>
      </c>
      <c r="L276" s="5">
        <v>602</v>
      </c>
      <c r="M276" s="14">
        <v>12.500000000000149</v>
      </c>
      <c r="N276" s="14">
        <v>99.199999999999292</v>
      </c>
      <c r="O276" s="5">
        <v>57.000000000000384</v>
      </c>
      <c r="P276" s="5">
        <v>79848</v>
      </c>
      <c r="Q276" s="14">
        <v>1663.5</v>
      </c>
      <c r="R276" s="14">
        <v>6.0685483870968175</v>
      </c>
      <c r="S276" s="5">
        <v>10</v>
      </c>
      <c r="T276" s="5" t="s">
        <v>26</v>
      </c>
      <c r="U276" s="14">
        <v>0.58816225878597561</v>
      </c>
      <c r="V276" s="5">
        <v>159</v>
      </c>
      <c r="W276" s="5">
        <v>168</v>
      </c>
      <c r="X276" s="5">
        <v>195</v>
      </c>
      <c r="Y276" s="5">
        <v>73</v>
      </c>
      <c r="Z276" s="5" t="s">
        <v>34</v>
      </c>
      <c r="AB276" s="6" cm="1">
        <f t="array" ref="AB276">SUM(IF(B276:I276&gt;B277:I277,1,-1))</f>
        <v>-6</v>
      </c>
      <c r="AC276" s="6" cm="1">
        <f t="array" ref="AC276">SUM(IF(J276:S276&gt;J277:S277,1,-1))</f>
        <v>0</v>
      </c>
      <c r="AD276" s="6">
        <f t="shared" si="308"/>
        <v>-6</v>
      </c>
      <c r="AE276" s="6">
        <f t="shared" si="305"/>
        <v>-18</v>
      </c>
      <c r="AF276" s="6">
        <f t="shared" si="306"/>
        <v>2</v>
      </c>
      <c r="AG276" s="6">
        <f t="shared" si="307"/>
        <v>-16</v>
      </c>
      <c r="AI276" s="8" t="str">
        <f t="shared" si="309"/>
        <v>OL Lower</v>
      </c>
      <c r="AJ276" s="24" t="str">
        <f t="shared" si="310"/>
        <v>Down</v>
      </c>
      <c r="AK276" s="25" t="str">
        <f t="shared" si="311"/>
        <v>POC Down</v>
      </c>
      <c r="AL276" s="26" t="str">
        <f t="shared" si="312"/>
        <v>Bel. Val</v>
      </c>
      <c r="AM276" s="26" t="str">
        <f t="shared" si="313"/>
        <v>Lower Break</v>
      </c>
      <c r="AN276" s="26" t="str">
        <f t="shared" si="314"/>
        <v>In Val</v>
      </c>
      <c r="AO276" s="26" t="str">
        <f t="shared" si="315"/>
        <v>No Gap</v>
      </c>
      <c r="AP276" s="26" t="str">
        <f t="shared" si="316"/>
        <v>Top-Weighted</v>
      </c>
      <c r="AQ276" s="26" t="str">
        <f t="shared" si="317"/>
        <v>Skewed Mid-Low</v>
      </c>
      <c r="AR276" s="26" t="str">
        <f t="shared" si="318"/>
        <v>Closed Lower Quadrant</v>
      </c>
      <c r="AS276" s="27">
        <f t="shared" si="319"/>
        <v>-2</v>
      </c>
    </row>
    <row r="277" spans="1:45" ht="15.5" x14ac:dyDescent="0.35">
      <c r="A277" s="13">
        <v>45267</v>
      </c>
      <c r="B277" s="15">
        <v>1.25573</v>
      </c>
      <c r="C277" s="15">
        <v>1.2612099999999999</v>
      </c>
      <c r="D277" s="15">
        <v>1.2543899999999999</v>
      </c>
      <c r="E277" s="15">
        <v>1.25861</v>
      </c>
      <c r="F277" s="15">
        <v>1.2574000000000001</v>
      </c>
      <c r="G277" s="15">
        <v>1.2592999999999999</v>
      </c>
      <c r="H277" s="15">
        <v>1.256</v>
      </c>
      <c r="I277" s="5">
        <v>-3</v>
      </c>
      <c r="J277" s="5">
        <v>293</v>
      </c>
      <c r="K277" s="5">
        <v>297</v>
      </c>
      <c r="L277" s="5">
        <v>605</v>
      </c>
      <c r="M277" s="14">
        <v>12.579166666666779</v>
      </c>
      <c r="N277" s="14">
        <v>68.200000000000486</v>
      </c>
      <c r="O277" s="5">
        <v>32.999999999998586</v>
      </c>
      <c r="P277" s="5">
        <v>68547</v>
      </c>
      <c r="Q277" s="14">
        <v>1428.0625</v>
      </c>
      <c r="R277" s="14">
        <v>8.87096774193542</v>
      </c>
      <c r="S277" s="5">
        <v>16</v>
      </c>
      <c r="T277" s="5" t="s">
        <v>33</v>
      </c>
      <c r="U277" s="14">
        <v>0.78086956502436888</v>
      </c>
      <c r="V277" s="5">
        <v>34</v>
      </c>
      <c r="W277" s="5">
        <v>217</v>
      </c>
      <c r="X277" s="5">
        <v>210</v>
      </c>
      <c r="Y277" s="5">
        <v>144</v>
      </c>
      <c r="Z277" s="5" t="s">
        <v>32</v>
      </c>
      <c r="AB277" s="6" cm="1">
        <f t="array" ref="AB277">SUM(IF(B277:I277&gt;B278:I278,1,-1))</f>
        <v>-4</v>
      </c>
      <c r="AC277" s="6" cm="1">
        <f t="array" ref="AC277">SUM(IF(J277:S277&gt;J278:S278,1,-1))</f>
        <v>8</v>
      </c>
      <c r="AD277" s="6">
        <f t="shared" si="308"/>
        <v>4</v>
      </c>
      <c r="AE277" s="6">
        <f t="shared" si="305"/>
        <v>-18</v>
      </c>
      <c r="AF277" s="6">
        <f t="shared" si="306"/>
        <v>2</v>
      </c>
      <c r="AG277" s="6">
        <f t="shared" si="307"/>
        <v>-16</v>
      </c>
      <c r="AI277" s="8" t="str">
        <f t="shared" si="309"/>
        <v>OL Lower</v>
      </c>
      <c r="AJ277" s="24" t="str">
        <f t="shared" si="310"/>
        <v>Up</v>
      </c>
      <c r="AK277" s="25" t="str">
        <f t="shared" si="311"/>
        <v>POC Down</v>
      </c>
      <c r="AL277" s="26" t="str">
        <f t="shared" si="312"/>
        <v>Bel. Val</v>
      </c>
      <c r="AM277" s="26" t="str">
        <f t="shared" si="313"/>
        <v>Lower Break</v>
      </c>
      <c r="AN277" s="26" t="str">
        <f t="shared" si="314"/>
        <v>In Val</v>
      </c>
      <c r="AO277" s="26" t="str">
        <f t="shared" si="315"/>
        <v>Gap Down - Failed</v>
      </c>
      <c r="AP277" s="26" t="str">
        <f t="shared" si="316"/>
        <v>Bottom-Weighted</v>
      </c>
      <c r="AQ277" s="26" t="str">
        <f t="shared" si="317"/>
        <v>Skewed Mid-High</v>
      </c>
      <c r="AR277" s="26" t="str">
        <f t="shared" si="318"/>
        <v>Closed Lower Quadrant</v>
      </c>
      <c r="AS277" s="27">
        <f t="shared" si="319"/>
        <v>-2</v>
      </c>
    </row>
    <row r="278" spans="1:45" ht="15.5" x14ac:dyDescent="0.35">
      <c r="A278" s="13">
        <v>45266</v>
      </c>
      <c r="B278" s="15">
        <v>1.25935</v>
      </c>
      <c r="C278" s="15">
        <v>1.26136</v>
      </c>
      <c r="D278" s="15">
        <v>1.25509</v>
      </c>
      <c r="E278" s="15">
        <v>1.2556799999999999</v>
      </c>
      <c r="F278" s="15">
        <v>1.26</v>
      </c>
      <c r="G278" s="15">
        <v>1.2609000000000001</v>
      </c>
      <c r="H278" s="15">
        <v>1.2586000000000002</v>
      </c>
      <c r="I278" s="5">
        <v>-10</v>
      </c>
      <c r="J278" s="5">
        <v>135</v>
      </c>
      <c r="K278" s="5">
        <v>322</v>
      </c>
      <c r="L278" s="5">
        <v>477</v>
      </c>
      <c r="M278" s="14">
        <v>9.914583333333292</v>
      </c>
      <c r="N278" s="14">
        <v>62.699999999999974</v>
      </c>
      <c r="O278" s="5">
        <v>22.999999999999687</v>
      </c>
      <c r="P278" s="5">
        <v>63047</v>
      </c>
      <c r="Q278" s="14">
        <v>1313.4791666666667</v>
      </c>
      <c r="R278" s="14">
        <v>7.6076555023923476</v>
      </c>
      <c r="S278" s="5">
        <v>15</v>
      </c>
      <c r="T278" s="5" t="s">
        <v>28</v>
      </c>
      <c r="U278" s="14">
        <v>0.49011437161929355</v>
      </c>
      <c r="V278" s="5">
        <v>191</v>
      </c>
      <c r="W278" s="5">
        <v>190</v>
      </c>
      <c r="X278" s="5">
        <v>42</v>
      </c>
      <c r="Y278" s="5">
        <v>49</v>
      </c>
      <c r="Z278" s="5" t="s">
        <v>27</v>
      </c>
      <c r="AB278" s="6" cm="1">
        <f t="array" ref="AB278">SUM(IF(B278:I278&gt;B279:I279,1,-1))</f>
        <v>-8</v>
      </c>
      <c r="AC278" s="6" cm="1">
        <f t="array" ref="AC278">SUM(IF(J278:S278&gt;J279:S279,1,-1))</f>
        <v>-6</v>
      </c>
      <c r="AD278" s="6">
        <f t="shared" si="308"/>
        <v>-14</v>
      </c>
      <c r="AE278" s="6">
        <f t="shared" si="305"/>
        <v>-14</v>
      </c>
      <c r="AF278" s="6">
        <f t="shared" si="306"/>
        <v>-12</v>
      </c>
      <c r="AG278" s="6">
        <f t="shared" si="307"/>
        <v>-26</v>
      </c>
      <c r="AI278" s="8" t="str">
        <f t="shared" si="309"/>
        <v>OL Lower</v>
      </c>
      <c r="AJ278" s="24" t="str">
        <f t="shared" si="310"/>
        <v>Up</v>
      </c>
      <c r="AK278" s="25" t="str">
        <f t="shared" si="311"/>
        <v>POC Down</v>
      </c>
      <c r="AL278" s="26" t="str">
        <f t="shared" si="312"/>
        <v>Bel. Val</v>
      </c>
      <c r="AM278" s="26" t="str">
        <f t="shared" si="313"/>
        <v>Lower Break</v>
      </c>
      <c r="AN278" s="26" t="str">
        <f t="shared" si="314"/>
        <v>Bl. Val</v>
      </c>
      <c r="AO278" s="26" t="str">
        <f t="shared" si="315"/>
        <v>Gap Down - Follow Through</v>
      </c>
      <c r="AP278" s="26" t="str">
        <f t="shared" si="316"/>
        <v>Bottom-Weighted</v>
      </c>
      <c r="AQ278" s="26" t="str">
        <f t="shared" si="317"/>
        <v>Skewed High</v>
      </c>
      <c r="AR278" s="26" t="str">
        <f t="shared" si="318"/>
        <v>Same</v>
      </c>
      <c r="AS278" s="27">
        <f t="shared" si="319"/>
        <v>0</v>
      </c>
    </row>
    <row r="279" spans="1:45" ht="15.5" x14ac:dyDescent="0.35">
      <c r="A279" s="13">
        <v>45265</v>
      </c>
      <c r="B279" s="15">
        <v>1.2633000000000001</v>
      </c>
      <c r="C279" s="15">
        <v>1.2651300000000001</v>
      </c>
      <c r="D279" s="15">
        <v>1.2576799999999999</v>
      </c>
      <c r="E279" s="15">
        <v>1.2593000000000001</v>
      </c>
      <c r="F279" s="15">
        <v>1.2633000000000001</v>
      </c>
      <c r="G279" s="15">
        <v>1.2643</v>
      </c>
      <c r="H279" s="15">
        <v>1.2603</v>
      </c>
      <c r="I279" s="5">
        <v>9</v>
      </c>
      <c r="J279" s="5">
        <v>118</v>
      </c>
      <c r="K279" s="5">
        <v>436</v>
      </c>
      <c r="L279" s="5">
        <v>574</v>
      </c>
      <c r="M279" s="14">
        <v>11.839583333333414</v>
      </c>
      <c r="N279" s="14">
        <v>74.500000000001791</v>
      </c>
      <c r="O279" s="5">
        <v>40.000000000000036</v>
      </c>
      <c r="P279" s="5">
        <v>73540</v>
      </c>
      <c r="Q279" s="14">
        <v>1532.0833333333333</v>
      </c>
      <c r="R279" s="14">
        <v>7.7046979865769964</v>
      </c>
      <c r="S279" s="5">
        <v>13</v>
      </c>
      <c r="T279" s="5" t="s">
        <v>28</v>
      </c>
      <c r="U279" s="14">
        <v>0.43003137479864451</v>
      </c>
      <c r="V279" s="5">
        <v>138</v>
      </c>
      <c r="W279" s="5">
        <v>217</v>
      </c>
      <c r="X279" s="5">
        <v>90</v>
      </c>
      <c r="Y279" s="5">
        <v>129</v>
      </c>
      <c r="Z279" s="5" t="s">
        <v>27</v>
      </c>
      <c r="AB279" s="6" cm="1">
        <f t="array" ref="AB279">SUM(IF(B279:I279&gt;B280:I280,1,-1))</f>
        <v>-6</v>
      </c>
      <c r="AC279" s="6" cm="1">
        <f t="array" ref="AC279">SUM(IF(J279:S279&gt;J280:S280,1,-1))</f>
        <v>0</v>
      </c>
      <c r="AD279" s="6">
        <f t="shared" si="308"/>
        <v>-6</v>
      </c>
      <c r="AE279" s="6">
        <f t="shared" si="305"/>
        <v>0</v>
      </c>
      <c r="AF279" s="6">
        <f t="shared" si="306"/>
        <v>-8</v>
      </c>
      <c r="AG279" s="6">
        <f t="shared" si="307"/>
        <v>-8</v>
      </c>
      <c r="AI279" s="8" t="str">
        <f t="shared" si="309"/>
        <v>OL Lower</v>
      </c>
      <c r="AJ279" s="24" t="str">
        <f t="shared" si="310"/>
        <v>Neutral</v>
      </c>
      <c r="AK279" s="25" t="str">
        <f t="shared" si="311"/>
        <v>POC Down</v>
      </c>
      <c r="AL279" s="26" t="str">
        <f t="shared" si="312"/>
        <v>In. Val</v>
      </c>
      <c r="AM279" s="26" t="str">
        <f t="shared" si="313"/>
        <v>Lower Break</v>
      </c>
      <c r="AN279" s="26" t="str">
        <f t="shared" si="314"/>
        <v>Bl. Val</v>
      </c>
      <c r="AO279" s="26" t="str">
        <f t="shared" si="315"/>
        <v>No Gap</v>
      </c>
      <c r="AP279" s="26" t="str">
        <f t="shared" si="316"/>
        <v>Bottom-Weighted</v>
      </c>
      <c r="AQ279" s="26" t="str">
        <f t="shared" si="317"/>
        <v>Skewed Mid-High</v>
      </c>
      <c r="AR279" s="26" t="str">
        <f t="shared" si="318"/>
        <v>Closed Higher Quadrant</v>
      </c>
      <c r="AS279" s="27">
        <f t="shared" si="319"/>
        <v>1</v>
      </c>
    </row>
    <row r="280" spans="1:45" ht="15.5" x14ac:dyDescent="0.35">
      <c r="A280" s="16">
        <v>45264</v>
      </c>
      <c r="B280" s="15">
        <v>1.27111</v>
      </c>
      <c r="C280" s="15">
        <v>1.27119</v>
      </c>
      <c r="D280" s="15">
        <v>1.26033</v>
      </c>
      <c r="E280" s="15">
        <v>1.26326</v>
      </c>
      <c r="F280" s="15">
        <v>1.2675000000000001</v>
      </c>
      <c r="G280" s="15">
        <v>1.2710999999999999</v>
      </c>
      <c r="H280" s="15">
        <v>1.2627999999999999</v>
      </c>
      <c r="I280" s="5">
        <v>-6</v>
      </c>
      <c r="J280" s="5">
        <v>147</v>
      </c>
      <c r="K280" s="5">
        <v>428</v>
      </c>
      <c r="L280" s="5">
        <v>593</v>
      </c>
      <c r="M280" s="14">
        <v>12.249999999999806</v>
      </c>
      <c r="N280" s="14">
        <v>108.60000000000092</v>
      </c>
      <c r="O280" s="5">
        <v>82.999999999999744</v>
      </c>
      <c r="P280" s="5">
        <v>72999</v>
      </c>
      <c r="Q280" s="14">
        <v>1520.8125</v>
      </c>
      <c r="R280" s="14">
        <v>5.460405156537707</v>
      </c>
      <c r="S280" s="5">
        <v>7</v>
      </c>
      <c r="T280" s="5" t="s">
        <v>26</v>
      </c>
      <c r="U280" s="14">
        <v>0.54821636437732602</v>
      </c>
      <c r="V280" s="5">
        <v>39</v>
      </c>
      <c r="W280" s="5">
        <v>278</v>
      </c>
      <c r="X280" s="5">
        <v>61</v>
      </c>
      <c r="Y280" s="5">
        <v>204</v>
      </c>
      <c r="Z280" s="5" t="s">
        <v>29</v>
      </c>
      <c r="AB280" s="6" cm="1">
        <f t="array" ref="AB280">SUM(IF(B280:I280&gt;B281:I281,1,-1))</f>
        <v>0</v>
      </c>
      <c r="AC280" s="6" cm="1">
        <f t="array" ref="AC280">SUM(IF(J280:S280&gt;J281:S281,1,-1))</f>
        <v>-6</v>
      </c>
      <c r="AD280" s="6">
        <f t="shared" si="308"/>
        <v>-6</v>
      </c>
      <c r="AE280" s="6">
        <f t="shared" si="305"/>
        <v>-2</v>
      </c>
      <c r="AF280" s="6">
        <f t="shared" si="306"/>
        <v>-2</v>
      </c>
      <c r="AG280" s="6">
        <f t="shared" si="307"/>
        <v>-4</v>
      </c>
      <c r="AI280" s="8" t="str">
        <f t="shared" si="309"/>
        <v>OL Higher</v>
      </c>
      <c r="AJ280" s="24" t="str">
        <f t="shared" si="310"/>
        <v>Down</v>
      </c>
      <c r="AK280" s="25" t="str">
        <f t="shared" si="311"/>
        <v>POC Up</v>
      </c>
      <c r="AL280" s="26" t="str">
        <f t="shared" si="312"/>
        <v>In. Val</v>
      </c>
      <c r="AM280" s="26" t="str">
        <f t="shared" si="313"/>
        <v>Lower Break</v>
      </c>
      <c r="AN280" s="26" t="str">
        <f t="shared" si="314"/>
        <v>In Val</v>
      </c>
      <c r="AO280" s="26" t="str">
        <f t="shared" si="315"/>
        <v>Gap Up - Failed</v>
      </c>
      <c r="AP280" s="26" t="str">
        <f t="shared" si="316"/>
        <v>Bottom-Weighted</v>
      </c>
      <c r="AQ280" s="26" t="str">
        <f t="shared" si="317"/>
        <v>Skewed Mid-High</v>
      </c>
      <c r="AR280" s="26" t="str">
        <f t="shared" si="318"/>
        <v>Closed Higher Quadrant</v>
      </c>
      <c r="AS280" s="27">
        <f t="shared" si="319"/>
        <v>2</v>
      </c>
    </row>
    <row r="281" spans="1:45" ht="15.5" x14ac:dyDescent="0.35">
      <c r="A281" s="13">
        <v>45261</v>
      </c>
      <c r="B281" s="15">
        <v>1.2630300000000001</v>
      </c>
      <c r="C281" s="15">
        <v>1.2723800000000001</v>
      </c>
      <c r="D281" s="15">
        <v>1.26135</v>
      </c>
      <c r="E281" s="15">
        <v>1.27098</v>
      </c>
      <c r="F281" s="15">
        <v>1.2637</v>
      </c>
      <c r="G281" s="15">
        <v>1.268</v>
      </c>
      <c r="H281" s="15">
        <v>1.2619</v>
      </c>
      <c r="I281" s="5">
        <v>15</v>
      </c>
      <c r="J281" s="5">
        <v>501</v>
      </c>
      <c r="K281" s="5">
        <v>123</v>
      </c>
      <c r="L281" s="5">
        <v>641</v>
      </c>
      <c r="M281" s="14">
        <v>13.375000000000099</v>
      </c>
      <c r="N281" s="14">
        <v>110.30000000000095</v>
      </c>
      <c r="O281" s="5">
        <v>60.999999999999943</v>
      </c>
      <c r="P281" s="5">
        <v>73288</v>
      </c>
      <c r="Q281" s="14">
        <v>1526.8333333333333</v>
      </c>
      <c r="R281" s="14">
        <v>5.8114233907524433</v>
      </c>
      <c r="S281" s="5">
        <v>16</v>
      </c>
      <c r="T281" s="5" t="s">
        <v>28</v>
      </c>
      <c r="U281" s="14">
        <v>0.43427924370035931</v>
      </c>
      <c r="V281" s="5">
        <v>122</v>
      </c>
      <c r="W281" s="5">
        <v>98</v>
      </c>
      <c r="X281" s="5">
        <v>218</v>
      </c>
      <c r="Y281" s="5">
        <v>203</v>
      </c>
      <c r="Z281" s="5" t="s">
        <v>31</v>
      </c>
      <c r="AB281" s="6" cm="1">
        <f t="array" ref="AB281">SUM(IF(B281:I281&gt;B282:I282,1,-1))</f>
        <v>6</v>
      </c>
      <c r="AC281" s="6" cm="1">
        <f t="array" ref="AC281">SUM(IF(J281:S281&gt;J282:S282,1,-1))</f>
        <v>-2</v>
      </c>
      <c r="AD281" s="6">
        <f t="shared" si="308"/>
        <v>4</v>
      </c>
      <c r="AE281" s="6">
        <f t="shared" si="305"/>
        <v>2</v>
      </c>
      <c r="AF281" s="6">
        <f t="shared" si="306"/>
        <v>6</v>
      </c>
      <c r="AG281" s="6">
        <f t="shared" si="307"/>
        <v>8</v>
      </c>
      <c r="AI281" s="8" t="str">
        <f t="shared" si="309"/>
        <v>OL Higher</v>
      </c>
      <c r="AJ281" s="24" t="str">
        <f t="shared" si="310"/>
        <v>Neutral</v>
      </c>
      <c r="AK281" s="25" t="str">
        <f t="shared" si="311"/>
        <v>POC Up</v>
      </c>
      <c r="AL281" s="26" t="str">
        <f t="shared" si="312"/>
        <v>In. Val</v>
      </c>
      <c r="AM281" s="26" t="str">
        <f t="shared" si="313"/>
        <v>Upper Break</v>
      </c>
      <c r="AN281" s="26" t="str">
        <f t="shared" si="314"/>
        <v>Ab. Val</v>
      </c>
      <c r="AO281" s="26" t="str">
        <f t="shared" si="315"/>
        <v>No Gap</v>
      </c>
      <c r="AP281" s="26" t="str">
        <f t="shared" si="316"/>
        <v>Top-Weighted</v>
      </c>
      <c r="AQ281" s="26" t="str">
        <f t="shared" si="317"/>
        <v>Skewed Mid-Low</v>
      </c>
      <c r="AR281" s="26" t="str">
        <f t="shared" si="318"/>
        <v>Closed Higher Quadrant</v>
      </c>
      <c r="AS281" s="27">
        <f t="shared" si="319"/>
        <v>1</v>
      </c>
    </row>
    <row r="282" spans="1:45" ht="15.5" x14ac:dyDescent="0.35">
      <c r="A282" s="13">
        <v>45260</v>
      </c>
      <c r="B282" s="15">
        <v>1.2694099999999999</v>
      </c>
      <c r="C282" s="15">
        <v>1.2709999999999999</v>
      </c>
      <c r="D282" s="15">
        <v>1.2603</v>
      </c>
      <c r="E282" s="15">
        <v>1.2629600000000001</v>
      </c>
      <c r="F282" s="15">
        <v>1.2623</v>
      </c>
      <c r="G282" s="15">
        <v>1.2670999999999999</v>
      </c>
      <c r="H282" s="15">
        <v>1.2612999999999999</v>
      </c>
      <c r="I282" s="5">
        <v>-4</v>
      </c>
      <c r="J282" s="5">
        <v>576</v>
      </c>
      <c r="K282" s="5">
        <v>101</v>
      </c>
      <c r="L282" s="5">
        <v>694</v>
      </c>
      <c r="M282" s="14">
        <v>14.454166666666806</v>
      </c>
      <c r="N282" s="14">
        <v>106.99999999999932</v>
      </c>
      <c r="O282" s="5">
        <v>58.00000000000027</v>
      </c>
      <c r="P282" s="5">
        <v>76709</v>
      </c>
      <c r="Q282" s="14">
        <v>1598.1041666666667</v>
      </c>
      <c r="R282" s="14">
        <v>6.4859813084112563</v>
      </c>
      <c r="S282" s="5">
        <v>13</v>
      </c>
      <c r="T282" s="5" t="s">
        <v>28</v>
      </c>
      <c r="U282" s="14">
        <v>0.3702103982958922</v>
      </c>
      <c r="V282" s="5">
        <v>163</v>
      </c>
      <c r="W282" s="5">
        <v>106</v>
      </c>
      <c r="X282" s="5">
        <v>226</v>
      </c>
      <c r="Y282" s="5">
        <v>189</v>
      </c>
      <c r="Z282" s="5" t="s">
        <v>34</v>
      </c>
      <c r="AB282" s="6" cm="1">
        <f t="array" ref="AB282">SUM(IF(B282:I282&gt;B283:I283,1,-1))</f>
        <v>-8</v>
      </c>
      <c r="AC282" s="6" cm="1">
        <f t="array" ref="AC282">SUM(IF(J282:S282&gt;J283:S283,1,-1))</f>
        <v>6</v>
      </c>
      <c r="AD282" s="6">
        <f t="shared" si="308"/>
        <v>-2</v>
      </c>
      <c r="AE282" s="6">
        <f t="shared" si="305"/>
        <v>4</v>
      </c>
      <c r="AF282" s="6">
        <f t="shared" si="306"/>
        <v>16</v>
      </c>
      <c r="AG282" s="6">
        <f t="shared" si="307"/>
        <v>20</v>
      </c>
      <c r="AI282" s="8" t="str">
        <f t="shared" si="309"/>
        <v>Lower</v>
      </c>
      <c r="AJ282" s="24" t="str">
        <f t="shared" si="310"/>
        <v>Down</v>
      </c>
      <c r="AK282" s="25" t="str">
        <f t="shared" si="311"/>
        <v>POC Down</v>
      </c>
      <c r="AL282" s="26" t="str">
        <f t="shared" si="312"/>
        <v>Bel. Val</v>
      </c>
      <c r="AM282" s="26" t="str">
        <f t="shared" si="313"/>
        <v>Lower Break</v>
      </c>
      <c r="AN282" s="26" t="str">
        <f t="shared" si="314"/>
        <v>In Val</v>
      </c>
      <c r="AO282" s="26" t="str">
        <f t="shared" si="315"/>
        <v>No Gap</v>
      </c>
      <c r="AP282" s="26" t="str">
        <f t="shared" si="316"/>
        <v>Top-Weighted</v>
      </c>
      <c r="AQ282" s="26" t="str">
        <f t="shared" si="317"/>
        <v>Skewed Mid-Low</v>
      </c>
      <c r="AR282" s="26" t="str">
        <f t="shared" si="318"/>
        <v>Closed Lower Quadrant</v>
      </c>
      <c r="AS282" s="27">
        <f t="shared" si="319"/>
        <v>-3</v>
      </c>
    </row>
    <row r="283" spans="1:45" ht="15.5" x14ac:dyDescent="0.35">
      <c r="A283" s="13">
        <v>45259</v>
      </c>
      <c r="B283" s="15">
        <v>1.27119</v>
      </c>
      <c r="C283" s="15">
        <v>1.27329</v>
      </c>
      <c r="D283" s="15">
        <v>1.2664299999999999</v>
      </c>
      <c r="E283" s="15">
        <v>1.2694000000000001</v>
      </c>
      <c r="F283" s="15">
        <v>1.2693999999999999</v>
      </c>
      <c r="G283" s="15">
        <v>1.2713999999999999</v>
      </c>
      <c r="H283" s="15">
        <v>1.2683</v>
      </c>
      <c r="I283" s="5">
        <v>4</v>
      </c>
      <c r="J283" s="5">
        <v>345</v>
      </c>
      <c r="K283" s="5">
        <v>258</v>
      </c>
      <c r="L283" s="5">
        <v>623</v>
      </c>
      <c r="M283" s="14">
        <v>12.916666666666725</v>
      </c>
      <c r="N283" s="14">
        <v>68.600000000000875</v>
      </c>
      <c r="O283" s="5">
        <v>30.999999999998806</v>
      </c>
      <c r="P283" s="5">
        <v>69409</v>
      </c>
      <c r="Q283" s="14">
        <v>1446.0208333333333</v>
      </c>
      <c r="R283" s="14">
        <v>9.0816326530611082</v>
      </c>
      <c r="S283" s="5">
        <v>6</v>
      </c>
      <c r="T283" s="5" t="s">
        <v>26</v>
      </c>
      <c r="U283" s="14">
        <v>0.68784911792351811</v>
      </c>
      <c r="V283" s="5">
        <v>74</v>
      </c>
      <c r="W283" s="5">
        <v>200</v>
      </c>
      <c r="X283" s="5">
        <v>260</v>
      </c>
      <c r="Y283" s="5">
        <v>89</v>
      </c>
      <c r="Z283" s="5" t="s">
        <v>29</v>
      </c>
      <c r="AB283" s="6" cm="1">
        <f t="array" ref="AB283">SUM(IF(B283:I283&gt;B284:I284,1,-1))</f>
        <v>4</v>
      </c>
      <c r="AC283" s="6" cm="1">
        <f t="array" ref="AC283">SUM(IF(J283:S283&gt;J284:S284,1,-1))</f>
        <v>2</v>
      </c>
      <c r="AD283" s="6">
        <f t="shared" si="308"/>
        <v>6</v>
      </c>
      <c r="AE283" s="6">
        <f t="shared" si="305"/>
        <v>16</v>
      </c>
      <c r="AF283" s="6">
        <f t="shared" si="306"/>
        <v>12</v>
      </c>
      <c r="AG283" s="6">
        <f t="shared" si="307"/>
        <v>28</v>
      </c>
      <c r="AI283" s="8" t="str">
        <f t="shared" si="309"/>
        <v>OL Higher</v>
      </c>
      <c r="AJ283" s="24" t="str">
        <f t="shared" si="310"/>
        <v>Down</v>
      </c>
      <c r="AK283" s="25" t="str">
        <f t="shared" si="311"/>
        <v>POC Up</v>
      </c>
      <c r="AL283" s="26" t="str">
        <f t="shared" si="312"/>
        <v>Ab. Val</v>
      </c>
      <c r="AM283" s="26" t="str">
        <f t="shared" si="313"/>
        <v>Upper Break</v>
      </c>
      <c r="AN283" s="26" t="str">
        <f t="shared" si="314"/>
        <v>In Val</v>
      </c>
      <c r="AO283" s="26" t="str">
        <f t="shared" si="315"/>
        <v>Gap Up - Faded</v>
      </c>
      <c r="AP283" s="26" t="str">
        <f t="shared" si="316"/>
        <v>Top-Weighted</v>
      </c>
      <c r="AQ283" s="26" t="str">
        <f t="shared" si="317"/>
        <v>Skewed Mid-Low</v>
      </c>
      <c r="AR283" s="26" t="str">
        <f t="shared" si="318"/>
        <v>Closed Higher Quadrant</v>
      </c>
      <c r="AS283" s="27">
        <f t="shared" si="319"/>
        <v>2</v>
      </c>
    </row>
    <row r="284" spans="1:45" ht="15.5" x14ac:dyDescent="0.35">
      <c r="A284" s="13">
        <v>45258</v>
      </c>
      <c r="B284" s="15">
        <v>1.26335</v>
      </c>
      <c r="C284" s="15">
        <v>1.27146</v>
      </c>
      <c r="D284" s="15">
        <v>1.26061</v>
      </c>
      <c r="E284" s="15">
        <v>1.2711399999999999</v>
      </c>
      <c r="F284" s="15">
        <v>1.2631000000000001</v>
      </c>
      <c r="G284" s="15">
        <v>1.2686000000000002</v>
      </c>
      <c r="H284" s="15">
        <v>1.2608000000000001</v>
      </c>
      <c r="I284" s="5">
        <v>16</v>
      </c>
      <c r="J284" s="5">
        <v>400</v>
      </c>
      <c r="K284" s="5">
        <v>161</v>
      </c>
      <c r="L284" s="5">
        <v>575</v>
      </c>
      <c r="M284" s="14">
        <v>11.954166666666572</v>
      </c>
      <c r="N284" s="14">
        <v>108.50000000000026</v>
      </c>
      <c r="O284" s="5">
        <v>78.000000000000284</v>
      </c>
      <c r="P284" s="5">
        <v>66266</v>
      </c>
      <c r="Q284" s="14">
        <v>1380.5416666666667</v>
      </c>
      <c r="R284" s="14">
        <v>5.2995391705069004</v>
      </c>
      <c r="S284" s="5">
        <v>16</v>
      </c>
      <c r="T284" s="5" t="s">
        <v>26</v>
      </c>
      <c r="U284" s="14">
        <v>0.50099989829801295</v>
      </c>
      <c r="V284" s="5">
        <v>162</v>
      </c>
      <c r="W284" s="5">
        <v>93</v>
      </c>
      <c r="X284" s="5">
        <v>116</v>
      </c>
      <c r="Y284" s="5">
        <v>200</v>
      </c>
      <c r="Z284" s="5" t="s">
        <v>31</v>
      </c>
      <c r="AB284" s="6" cm="1">
        <f t="array" ref="AB284">SUM(IF(B284:I284&gt;B285:I285,1,-1))</f>
        <v>8</v>
      </c>
      <c r="AC284" s="6" cm="1">
        <f t="array" ref="AC284">SUM(IF(J284:S284&gt;J285:S285,1,-1))</f>
        <v>8</v>
      </c>
      <c r="AD284" s="6">
        <f t="shared" si="308"/>
        <v>16</v>
      </c>
      <c r="AE284" s="6">
        <f t="shared" si="305"/>
        <v>18</v>
      </c>
      <c r="AF284" s="6">
        <f t="shared" si="306"/>
        <v>14</v>
      </c>
      <c r="AG284" s="6">
        <f t="shared" si="307"/>
        <v>32</v>
      </c>
      <c r="AI284" s="8" t="str">
        <f t="shared" si="309"/>
        <v>OL Higher</v>
      </c>
      <c r="AJ284" s="24" t="str">
        <f t="shared" si="310"/>
        <v>Neutral</v>
      </c>
      <c r="AK284" s="25" t="str">
        <f t="shared" si="311"/>
        <v>POC Up</v>
      </c>
      <c r="AL284" s="26" t="str">
        <f t="shared" si="312"/>
        <v>Ab. Val</v>
      </c>
      <c r="AM284" s="26" t="str">
        <f t="shared" si="313"/>
        <v>Upper Break</v>
      </c>
      <c r="AN284" s="26" t="str">
        <f t="shared" si="314"/>
        <v>Ab. Val</v>
      </c>
      <c r="AO284" s="26" t="str">
        <f t="shared" si="315"/>
        <v>Gap Up - Follow Through</v>
      </c>
      <c r="AP284" s="26" t="str">
        <f t="shared" si="316"/>
        <v>Top-Weighted</v>
      </c>
      <c r="AQ284" s="26" t="str">
        <f t="shared" si="317"/>
        <v>Skewed Low</v>
      </c>
      <c r="AR284" s="26" t="str">
        <f t="shared" si="318"/>
        <v>Same</v>
      </c>
      <c r="AS284" s="27">
        <f t="shared" si="319"/>
        <v>0</v>
      </c>
    </row>
    <row r="285" spans="1:45" ht="15.5" x14ac:dyDescent="0.35">
      <c r="A285" s="13">
        <v>45257</v>
      </c>
      <c r="B285" s="15">
        <v>1.2599499999999999</v>
      </c>
      <c r="C285" s="15">
        <v>1.2643800000000001</v>
      </c>
      <c r="D285" s="15">
        <v>1.2590699999999999</v>
      </c>
      <c r="E285" s="15">
        <v>1.26335</v>
      </c>
      <c r="F285" s="15">
        <v>1.2605000000000002</v>
      </c>
      <c r="G285" s="15">
        <v>1.2627000000000002</v>
      </c>
      <c r="H285" s="15">
        <v>1.2602000000000002</v>
      </c>
      <c r="I285" s="5">
        <v>8</v>
      </c>
      <c r="J285" s="5">
        <v>385</v>
      </c>
      <c r="K285" s="5">
        <v>95</v>
      </c>
      <c r="L285" s="5">
        <v>496</v>
      </c>
      <c r="M285" s="14">
        <v>10.20000000000007</v>
      </c>
      <c r="N285" s="14">
        <v>53.100000000001479</v>
      </c>
      <c r="O285" s="5">
        <v>24.999999999999467</v>
      </c>
      <c r="P285" s="5">
        <v>58704</v>
      </c>
      <c r="Q285" s="14">
        <v>1223</v>
      </c>
      <c r="R285" s="14">
        <v>9.3408662900185728</v>
      </c>
      <c r="S285" s="5">
        <v>8</v>
      </c>
      <c r="T285" s="5" t="s">
        <v>28</v>
      </c>
      <c r="U285" s="14">
        <v>0.3609673103728453</v>
      </c>
      <c r="V285" s="5">
        <v>55</v>
      </c>
      <c r="W285" s="5">
        <v>161</v>
      </c>
      <c r="X285" s="5">
        <v>198</v>
      </c>
      <c r="Y285" s="5">
        <v>69</v>
      </c>
      <c r="Z285" s="5" t="s">
        <v>31</v>
      </c>
      <c r="AB285" s="6" cm="1">
        <f t="array" ref="AB285">SUM(IF(B285:I285&gt;B286:I286,1,-1))</f>
        <v>4</v>
      </c>
      <c r="AC285" s="6" cm="1">
        <f t="array" ref="AC285">SUM(IF(J285:S285&gt;J286:S286,1,-1))</f>
        <v>2</v>
      </c>
      <c r="AD285" s="6">
        <f t="shared" si="308"/>
        <v>6</v>
      </c>
      <c r="AE285" s="6">
        <f t="shared" si="305"/>
        <v>14</v>
      </c>
      <c r="AF285" s="6">
        <f t="shared" si="306"/>
        <v>2</v>
      </c>
      <c r="AG285" s="6">
        <f t="shared" si="307"/>
        <v>16</v>
      </c>
      <c r="AI285" s="8" t="str">
        <f t="shared" si="309"/>
        <v>OL Higher</v>
      </c>
      <c r="AJ285" s="24" t="str">
        <f t="shared" si="310"/>
        <v>Up</v>
      </c>
      <c r="AK285" s="25" t="str">
        <f t="shared" si="311"/>
        <v>POC Down</v>
      </c>
      <c r="AL285" s="26" t="str">
        <f t="shared" si="312"/>
        <v>In. Val</v>
      </c>
      <c r="AM285" s="26" t="str">
        <f t="shared" si="313"/>
        <v>Upper Break</v>
      </c>
      <c r="AN285" s="26" t="str">
        <f t="shared" si="314"/>
        <v>Ab. Val</v>
      </c>
      <c r="AO285" s="26" t="str">
        <f t="shared" si="315"/>
        <v>No Gap</v>
      </c>
      <c r="AP285" s="26" t="str">
        <f t="shared" si="316"/>
        <v>Top-Weighted</v>
      </c>
      <c r="AQ285" s="26" t="str">
        <f t="shared" si="317"/>
        <v>Skewed Mid-Low</v>
      </c>
      <c r="AR285" s="26" t="str">
        <f t="shared" si="318"/>
        <v>Same</v>
      </c>
      <c r="AS285" s="27">
        <f t="shared" si="319"/>
        <v>0</v>
      </c>
    </row>
    <row r="286" spans="1:45" ht="15.5" x14ac:dyDescent="0.35">
      <c r="A286" s="13">
        <v>45254</v>
      </c>
      <c r="B286" s="15">
        <v>1.2531300000000001</v>
      </c>
      <c r="C286" s="15">
        <v>1.2615000000000001</v>
      </c>
      <c r="D286" s="15">
        <v>1.2523899999999999</v>
      </c>
      <c r="E286" s="15">
        <v>1.2597</v>
      </c>
      <c r="F286" s="15">
        <v>1.2605999999999999</v>
      </c>
      <c r="G286" s="15">
        <v>1.2615000000000001</v>
      </c>
      <c r="H286" s="15">
        <v>1.2545999999999999</v>
      </c>
      <c r="I286" s="5">
        <v>12</v>
      </c>
      <c r="J286" s="5">
        <v>53</v>
      </c>
      <c r="K286" s="5">
        <v>407</v>
      </c>
      <c r="L286" s="5">
        <v>473</v>
      </c>
      <c r="M286" s="14">
        <v>9.6895833333332977</v>
      </c>
      <c r="N286" s="14">
        <v>91.100000000001728</v>
      </c>
      <c r="O286" s="5">
        <v>69.000000000001279</v>
      </c>
      <c r="P286" s="5">
        <v>46823</v>
      </c>
      <c r="Q286" s="14">
        <v>975.47916666666663</v>
      </c>
      <c r="R286" s="14">
        <v>5.1920965971458948</v>
      </c>
      <c r="S286" s="5">
        <v>13</v>
      </c>
      <c r="T286" s="5" t="s">
        <v>28</v>
      </c>
      <c r="U286" s="14">
        <v>0.35575839584404911</v>
      </c>
      <c r="V286" s="5">
        <v>156</v>
      </c>
      <c r="W286" s="5">
        <v>61</v>
      </c>
      <c r="X286" s="5">
        <v>104</v>
      </c>
      <c r="Y286" s="5">
        <v>143</v>
      </c>
      <c r="Z286" s="5" t="s">
        <v>31</v>
      </c>
      <c r="AB286" s="6" cm="1">
        <f t="array" ref="AB286">SUM(IF(B286:I286&gt;B287:I287,1,-1))</f>
        <v>6</v>
      </c>
      <c r="AC286" s="6" cm="1">
        <f t="array" ref="AC286">SUM(IF(J286:S286&gt;J287:S287,1,-1))</f>
        <v>4</v>
      </c>
      <c r="AD286" s="6">
        <f t="shared" si="308"/>
        <v>10</v>
      </c>
      <c r="AE286" s="6">
        <f t="shared" si="305"/>
        <v>6</v>
      </c>
      <c r="AF286" s="6">
        <f t="shared" si="306"/>
        <v>-2</v>
      </c>
      <c r="AG286" s="6">
        <f t="shared" si="307"/>
        <v>4</v>
      </c>
      <c r="AI286" s="8" t="str">
        <f t="shared" si="309"/>
        <v>OL Higher</v>
      </c>
      <c r="AJ286" s="24" t="str">
        <f t="shared" si="310"/>
        <v>Up</v>
      </c>
      <c r="AK286" s="25" t="str">
        <f t="shared" si="311"/>
        <v>POC Up</v>
      </c>
      <c r="AL286" s="26" t="str">
        <f t="shared" si="312"/>
        <v>Ab. Val</v>
      </c>
      <c r="AM286" s="26" t="str">
        <f t="shared" si="313"/>
        <v>Upper Break</v>
      </c>
      <c r="AN286" s="26" t="str">
        <f t="shared" si="314"/>
        <v>In Val</v>
      </c>
      <c r="AO286" s="26" t="str">
        <f t="shared" si="315"/>
        <v>No Gap</v>
      </c>
      <c r="AP286" s="26" t="str">
        <f t="shared" si="316"/>
        <v>Bottom-Weighted</v>
      </c>
      <c r="AQ286" s="26" t="str">
        <f t="shared" si="317"/>
        <v>Skewed High</v>
      </c>
      <c r="AR286" s="26" t="str">
        <f t="shared" si="318"/>
        <v>Closed Higher Quadrant</v>
      </c>
      <c r="AS286" s="27">
        <f t="shared" si="319"/>
        <v>1</v>
      </c>
    </row>
    <row r="287" spans="1:45" ht="15.5" x14ac:dyDescent="0.35">
      <c r="A287" s="13">
        <v>45253</v>
      </c>
      <c r="B287" s="15">
        <v>1.2488600000000001</v>
      </c>
      <c r="C287" s="15">
        <v>1.2571000000000001</v>
      </c>
      <c r="D287" s="15">
        <v>1.24882</v>
      </c>
      <c r="E287" s="15">
        <v>1.25299</v>
      </c>
      <c r="F287" s="15">
        <v>1.2534000000000001</v>
      </c>
      <c r="G287" s="15">
        <v>1.2551000000000001</v>
      </c>
      <c r="H287" s="15">
        <v>1.2510000000000001</v>
      </c>
      <c r="I287" s="5">
        <v>15</v>
      </c>
      <c r="J287" s="5">
        <v>169</v>
      </c>
      <c r="K287" s="5">
        <v>274</v>
      </c>
      <c r="L287" s="5">
        <v>461</v>
      </c>
      <c r="M287" s="14">
        <v>9.5104166666670302</v>
      </c>
      <c r="N287" s="14">
        <v>82.800000000000651</v>
      </c>
      <c r="O287" s="5">
        <v>40.999999999999929</v>
      </c>
      <c r="P287" s="5">
        <v>42947</v>
      </c>
      <c r="Q287" s="14">
        <v>894.72916666666663</v>
      </c>
      <c r="R287" s="14">
        <v>5.5676328502415018</v>
      </c>
      <c r="S287" s="5">
        <v>13</v>
      </c>
      <c r="T287" s="5" t="s">
        <v>26</v>
      </c>
      <c r="U287" s="14">
        <v>0.67667788178344013</v>
      </c>
      <c r="V287" s="5">
        <v>57</v>
      </c>
      <c r="W287" s="5">
        <v>182</v>
      </c>
      <c r="X287" s="5">
        <v>142</v>
      </c>
      <c r="Y287" s="5">
        <v>80</v>
      </c>
      <c r="Z287" s="5" t="s">
        <v>34</v>
      </c>
      <c r="AB287" s="6" cm="1">
        <f t="array" ref="AB287">SUM(IF(B287:I287&gt;B288:I288,1,-1))</f>
        <v>4</v>
      </c>
      <c r="AC287" s="6" cm="1">
        <f t="array" ref="AC287">SUM(IF(J287:S287&gt;J288:S288,1,-1))</f>
        <v>-4</v>
      </c>
      <c r="AD287" s="6">
        <f t="shared" si="308"/>
        <v>0</v>
      </c>
      <c r="AE287" s="6">
        <f t="shared" si="305"/>
        <v>8</v>
      </c>
      <c r="AF287" s="6">
        <f t="shared" si="306"/>
        <v>-2</v>
      </c>
      <c r="AG287" s="6">
        <f t="shared" si="307"/>
        <v>6</v>
      </c>
      <c r="AI287" s="8" t="str">
        <f t="shared" si="309"/>
        <v>OL Higher</v>
      </c>
      <c r="AJ287" s="24" t="str">
        <f t="shared" si="310"/>
        <v>Up</v>
      </c>
      <c r="AK287" s="25" t="str">
        <f t="shared" si="311"/>
        <v>POC Unchanged</v>
      </c>
      <c r="AL287" s="26" t="str">
        <f t="shared" si="312"/>
        <v>In. Val</v>
      </c>
      <c r="AM287" s="26" t="str">
        <f t="shared" si="313"/>
        <v>Upper Break</v>
      </c>
      <c r="AN287" s="26" t="str">
        <f t="shared" si="314"/>
        <v>In Val</v>
      </c>
      <c r="AO287" s="26" t="str">
        <f t="shared" si="315"/>
        <v>Gap Down - Failed</v>
      </c>
      <c r="AP287" s="26" t="str">
        <f t="shared" si="316"/>
        <v>Bottom-Weighted</v>
      </c>
      <c r="AQ287" s="26" t="str">
        <f t="shared" si="317"/>
        <v>Skewed Mid-High</v>
      </c>
      <c r="AR287" s="26" t="str">
        <f t="shared" si="318"/>
        <v>Closed Lower Quadrant</v>
      </c>
      <c r="AS287" s="27">
        <f t="shared" si="319"/>
        <v>-3</v>
      </c>
    </row>
    <row r="288" spans="1:45" ht="15.5" x14ac:dyDescent="0.35">
      <c r="A288" s="13">
        <v>45252</v>
      </c>
      <c r="B288" s="15">
        <v>1.2542500000000001</v>
      </c>
      <c r="C288" s="15">
        <v>1.25492</v>
      </c>
      <c r="D288" s="15">
        <v>1.24481</v>
      </c>
      <c r="E288" s="15">
        <v>1.24884</v>
      </c>
      <c r="F288" s="15">
        <v>1.2534000000000001</v>
      </c>
      <c r="G288" s="15">
        <v>1.2549000000000001</v>
      </c>
      <c r="H288" s="15">
        <v>1.2490000000000001</v>
      </c>
      <c r="I288" s="5">
        <v>-10</v>
      </c>
      <c r="J288" s="5">
        <v>109</v>
      </c>
      <c r="K288" s="5">
        <v>408</v>
      </c>
      <c r="L288" s="5">
        <v>532</v>
      </c>
      <c r="M288" s="14">
        <v>10.937500000000044</v>
      </c>
      <c r="N288" s="14">
        <v>101.10000000000063</v>
      </c>
      <c r="O288" s="5">
        <v>59.000000000000163</v>
      </c>
      <c r="P288" s="5">
        <v>56072</v>
      </c>
      <c r="Q288" s="14">
        <v>1168.1666666666667</v>
      </c>
      <c r="R288" s="14">
        <v>5.2621167161226179</v>
      </c>
      <c r="S288" s="5">
        <v>12</v>
      </c>
      <c r="T288" s="5" t="s">
        <v>28</v>
      </c>
      <c r="U288" s="14">
        <v>0.43219355326455355</v>
      </c>
      <c r="V288" s="5">
        <v>225</v>
      </c>
      <c r="W288" s="5">
        <v>84</v>
      </c>
      <c r="X288" s="5">
        <v>152</v>
      </c>
      <c r="Y288" s="5">
        <v>64</v>
      </c>
      <c r="Z288" s="5" t="s">
        <v>29</v>
      </c>
      <c r="AB288" s="6" cm="1">
        <f t="array" ref="AB288">SUM(IF(B288:I288&gt;B289:I289,1,-1))</f>
        <v>-4</v>
      </c>
      <c r="AC288" s="6" cm="1">
        <f t="array" ref="AC288">SUM(IF(J288:S288&gt;J289:S289,1,-1))</f>
        <v>-2</v>
      </c>
      <c r="AD288" s="6">
        <f t="shared" si="308"/>
        <v>-6</v>
      </c>
      <c r="AE288" s="6">
        <f t="shared" si="305"/>
        <v>10</v>
      </c>
      <c r="AF288" s="6">
        <f t="shared" si="306"/>
        <v>-4</v>
      </c>
      <c r="AG288" s="6">
        <f t="shared" si="307"/>
        <v>6</v>
      </c>
      <c r="AI288" s="8" t="str">
        <f t="shared" si="309"/>
        <v>Outside</v>
      </c>
      <c r="AJ288" s="24" t="str">
        <f t="shared" si="310"/>
        <v>Neutral</v>
      </c>
      <c r="AK288" s="25" t="str">
        <f t="shared" si="311"/>
        <v>POC Down</v>
      </c>
      <c r="AL288" s="26" t="str">
        <f t="shared" si="312"/>
        <v>In. Val</v>
      </c>
      <c r="AM288" s="26" t="str">
        <f t="shared" si="313"/>
        <v>Lower Break</v>
      </c>
      <c r="AN288" s="26" t="str">
        <f t="shared" si="314"/>
        <v>Bl. Val</v>
      </c>
      <c r="AO288" s="26" t="str">
        <f t="shared" si="315"/>
        <v>No Gap</v>
      </c>
      <c r="AP288" s="26" t="str">
        <f t="shared" si="316"/>
        <v>Bottom-Weighted</v>
      </c>
      <c r="AQ288" s="26" t="str">
        <f t="shared" si="317"/>
        <v>Skewed High</v>
      </c>
      <c r="AR288" s="26" t="str">
        <f t="shared" si="318"/>
        <v>Closed Higher Quadrant</v>
      </c>
      <c r="AS288" s="27">
        <f t="shared" si="319"/>
        <v>1</v>
      </c>
    </row>
    <row r="289" spans="1:45" ht="15.5" x14ac:dyDescent="0.35">
      <c r="A289" s="17">
        <v>45251</v>
      </c>
      <c r="B289" s="15">
        <v>1.2507299999999999</v>
      </c>
      <c r="C289" s="15">
        <v>1.2559100000000001</v>
      </c>
      <c r="D289" s="15">
        <v>1.2504</v>
      </c>
      <c r="E289" s="15">
        <v>1.2542</v>
      </c>
      <c r="F289" s="15">
        <v>1.2535000000000001</v>
      </c>
      <c r="G289" s="15">
        <v>1.2543</v>
      </c>
      <c r="H289" s="15">
        <v>1.2524999999999999</v>
      </c>
      <c r="I289" s="5">
        <v>9</v>
      </c>
      <c r="J289" s="5">
        <v>242</v>
      </c>
      <c r="K289" s="5">
        <v>321</v>
      </c>
      <c r="L289" s="5">
        <v>598</v>
      </c>
      <c r="M289" s="14">
        <v>12.308333333333337</v>
      </c>
      <c r="N289" s="14">
        <v>55.100000000001259</v>
      </c>
      <c r="O289" s="5">
        <v>18.000000000000238</v>
      </c>
      <c r="P289" s="5">
        <v>62379</v>
      </c>
      <c r="Q289" s="14">
        <v>1299.5625</v>
      </c>
      <c r="R289" s="14">
        <v>10.852994555353654</v>
      </c>
      <c r="S289" s="5">
        <v>11</v>
      </c>
      <c r="T289" s="5" t="s">
        <v>33</v>
      </c>
      <c r="U289" s="14">
        <v>0.73147399874506147</v>
      </c>
      <c r="V289" s="5">
        <v>53</v>
      </c>
      <c r="W289" s="5">
        <v>280</v>
      </c>
      <c r="X289" s="5">
        <v>188</v>
      </c>
      <c r="Y289" s="5">
        <v>40</v>
      </c>
      <c r="Z289" s="5" t="s">
        <v>32</v>
      </c>
      <c r="AB289" s="6" cm="1">
        <f t="array" ref="AB289">SUM(IF(B289:I289&gt;B290:I290,1,-1))</f>
        <v>8</v>
      </c>
      <c r="AC289" s="6" cm="1">
        <f t="array" ref="AC289">SUM(IF(J289:S289&gt;J290:S290,1,-1))</f>
        <v>4</v>
      </c>
      <c r="AD289" s="6">
        <f t="shared" si="308"/>
        <v>12</v>
      </c>
      <c r="AE289" s="6">
        <f t="shared" si="305"/>
        <v>18</v>
      </c>
      <c r="AF289" s="6">
        <f t="shared" si="306"/>
        <v>0</v>
      </c>
      <c r="AG289" s="6">
        <f t="shared" si="307"/>
        <v>18</v>
      </c>
      <c r="AI289" s="8" t="str">
        <f t="shared" si="309"/>
        <v>Higher</v>
      </c>
      <c r="AJ289" s="24" t="str">
        <f t="shared" si="310"/>
        <v>Up</v>
      </c>
      <c r="AK289" s="25" t="str">
        <f t="shared" si="311"/>
        <v>POC Up</v>
      </c>
      <c r="AL289" s="26" t="str">
        <f t="shared" si="312"/>
        <v>Ab. Val</v>
      </c>
      <c r="AM289" s="26" t="str">
        <f t="shared" si="313"/>
        <v>Upper Break</v>
      </c>
      <c r="AN289" s="26" t="str">
        <f t="shared" si="314"/>
        <v>In Val</v>
      </c>
      <c r="AO289" s="26" t="str">
        <f t="shared" si="315"/>
        <v>Gap Up - Follow Through</v>
      </c>
      <c r="AP289" s="26" t="str">
        <f t="shared" si="316"/>
        <v>Bottom-Weighted</v>
      </c>
      <c r="AQ289" s="26" t="str">
        <f t="shared" si="317"/>
        <v>Skewed Mid-High</v>
      </c>
      <c r="AR289" s="26" t="str">
        <f t="shared" si="318"/>
        <v>Closed Higher Quadrant</v>
      </c>
      <c r="AS289" s="27">
        <f t="shared" si="319"/>
        <v>1</v>
      </c>
    </row>
    <row r="290" spans="1:45" ht="15.5" x14ac:dyDescent="0.35">
      <c r="A290" s="13">
        <v>45250</v>
      </c>
      <c r="B290" s="15">
        <v>1.24525</v>
      </c>
      <c r="C290" s="15">
        <v>1.2517</v>
      </c>
      <c r="D290" s="15">
        <v>1.24455</v>
      </c>
      <c r="E290" s="15">
        <v>1.2506900000000001</v>
      </c>
      <c r="F290" s="15">
        <v>1.2477000000000003</v>
      </c>
      <c r="G290" s="15">
        <v>1.2500000000000002</v>
      </c>
      <c r="H290" s="15">
        <v>1.2466000000000002</v>
      </c>
      <c r="I290" s="5">
        <v>4</v>
      </c>
      <c r="J290" s="5">
        <v>358</v>
      </c>
      <c r="K290" s="5">
        <v>166</v>
      </c>
      <c r="L290" s="5">
        <v>540</v>
      </c>
      <c r="M290" s="14">
        <v>11.229166666666634</v>
      </c>
      <c r="N290" s="14">
        <v>71.499999999999901</v>
      </c>
      <c r="O290" s="5">
        <v>34.000000000000696</v>
      </c>
      <c r="P290" s="5">
        <v>51383</v>
      </c>
      <c r="Q290" s="14">
        <v>1070.4791666666667</v>
      </c>
      <c r="R290" s="14">
        <v>7.5524475524475632</v>
      </c>
      <c r="S290" s="5">
        <v>8</v>
      </c>
      <c r="T290" s="5" t="s">
        <v>26</v>
      </c>
      <c r="U290" s="14">
        <v>0.56805209224725794</v>
      </c>
      <c r="V290" s="5">
        <v>123</v>
      </c>
      <c r="W290" s="5">
        <v>172</v>
      </c>
      <c r="X290" s="5">
        <v>191</v>
      </c>
      <c r="Y290" s="5">
        <v>28</v>
      </c>
      <c r="Z290" s="5" t="s">
        <v>31</v>
      </c>
      <c r="AB290" s="6" cm="1">
        <f t="array" ref="AB290">SUM(IF(B290:I290&gt;B291:I291,1,-1))</f>
        <v>6</v>
      </c>
      <c r="AC290" s="6" cm="1">
        <f t="array" ref="AC290">SUM(IF(J290:S290&gt;J291:S291,1,-1))</f>
        <v>-6</v>
      </c>
      <c r="AD290" s="6">
        <f t="shared" si="308"/>
        <v>0</v>
      </c>
      <c r="AE290" s="6">
        <f t="shared" si="305"/>
        <v>4</v>
      </c>
      <c r="AF290" s="6">
        <f t="shared" si="306"/>
        <v>-10</v>
      </c>
      <c r="AG290" s="6">
        <f t="shared" si="307"/>
        <v>-6</v>
      </c>
      <c r="AI290" s="8" t="str">
        <f t="shared" si="309"/>
        <v>Higher</v>
      </c>
      <c r="AJ290" s="24" t="str">
        <f t="shared" si="310"/>
        <v>Up</v>
      </c>
      <c r="AK290" s="25" t="str">
        <f t="shared" si="311"/>
        <v>POC Up</v>
      </c>
      <c r="AL290" s="26" t="str">
        <f t="shared" si="312"/>
        <v>Ab. Val</v>
      </c>
      <c r="AM290" s="26" t="str">
        <f t="shared" si="313"/>
        <v>Upper Break</v>
      </c>
      <c r="AN290" s="26" t="str">
        <f t="shared" si="314"/>
        <v>Ab. Val</v>
      </c>
      <c r="AO290" s="26" t="str">
        <f t="shared" si="315"/>
        <v>Gap Up - Follow Through</v>
      </c>
      <c r="AP290" s="26" t="str">
        <f t="shared" si="316"/>
        <v>Top-Weighted</v>
      </c>
      <c r="AQ290" s="26" t="str">
        <f t="shared" si="317"/>
        <v>Skewed Mid-Low</v>
      </c>
      <c r="AR290" s="26" t="str">
        <f t="shared" si="318"/>
        <v>Same</v>
      </c>
      <c r="AS290" s="27">
        <f t="shared" si="319"/>
        <v>0</v>
      </c>
    </row>
    <row r="291" spans="1:45" ht="15.5" x14ac:dyDescent="0.35">
      <c r="A291" s="13">
        <v>45247</v>
      </c>
      <c r="B291" s="15">
        <v>1.24139</v>
      </c>
      <c r="C291" s="15">
        <v>1.24644</v>
      </c>
      <c r="D291" s="15">
        <v>1.2373499999999999</v>
      </c>
      <c r="E291" s="15">
        <v>1.2450399999999999</v>
      </c>
      <c r="F291" s="15">
        <v>1.2427000000000001</v>
      </c>
      <c r="G291" s="15">
        <v>1.2439</v>
      </c>
      <c r="H291" s="15">
        <v>1.2393000000000001</v>
      </c>
      <c r="I291" s="5">
        <v>9</v>
      </c>
      <c r="J291" s="5">
        <v>210</v>
      </c>
      <c r="K291" s="5">
        <v>331</v>
      </c>
      <c r="L291" s="5">
        <v>554</v>
      </c>
      <c r="M291" s="14">
        <v>11.329166666666685</v>
      </c>
      <c r="N291" s="14">
        <v>90.900000000000432</v>
      </c>
      <c r="O291" s="5">
        <v>45.999999999999375</v>
      </c>
      <c r="P291" s="5">
        <v>53120</v>
      </c>
      <c r="Q291" s="14">
        <v>1106.6666666666667</v>
      </c>
      <c r="R291" s="14">
        <v>6.0946094609460655</v>
      </c>
      <c r="S291" s="5">
        <v>14</v>
      </c>
      <c r="T291" s="5" t="s">
        <v>26</v>
      </c>
      <c r="U291" s="14">
        <v>0.59101382105161004</v>
      </c>
      <c r="V291" s="5">
        <v>96</v>
      </c>
      <c r="W291" s="5">
        <v>207</v>
      </c>
      <c r="X291" s="5">
        <v>172</v>
      </c>
      <c r="Y291" s="5">
        <v>79</v>
      </c>
      <c r="Z291" s="5" t="s">
        <v>31</v>
      </c>
      <c r="AB291" s="6" cm="1">
        <f t="array" ref="AB291">SUM(IF(B291:I291&gt;B292:I292,1,-1))</f>
        <v>4</v>
      </c>
      <c r="AC291" s="6" cm="1">
        <f t="array" ref="AC291">SUM(IF(J291:S291&gt;J292:S292,1,-1))</f>
        <v>2</v>
      </c>
      <c r="AD291" s="6">
        <f t="shared" si="308"/>
        <v>6</v>
      </c>
      <c r="AE291" s="6">
        <f t="shared" si="305"/>
        <v>0</v>
      </c>
      <c r="AF291" s="6">
        <f t="shared" si="306"/>
        <v>-6</v>
      </c>
      <c r="AG291" s="6">
        <f t="shared" si="307"/>
        <v>-6</v>
      </c>
      <c r="AI291" s="8" t="str">
        <f t="shared" si="309"/>
        <v>OL Higher</v>
      </c>
      <c r="AJ291" s="24" t="str">
        <f t="shared" si="310"/>
        <v>Up</v>
      </c>
      <c r="AK291" s="25" t="str">
        <f t="shared" si="311"/>
        <v>POC Up</v>
      </c>
      <c r="AL291" s="26" t="str">
        <f t="shared" si="312"/>
        <v>Ab. Val</v>
      </c>
      <c r="AM291" s="26" t="str">
        <f t="shared" si="313"/>
        <v>Both Sides Expand</v>
      </c>
      <c r="AN291" s="26" t="str">
        <f t="shared" si="314"/>
        <v>Ab. Val</v>
      </c>
      <c r="AO291" s="26" t="str">
        <f t="shared" si="315"/>
        <v>No Gap</v>
      </c>
      <c r="AP291" s="26" t="str">
        <f t="shared" si="316"/>
        <v>Bottom-Weighted</v>
      </c>
      <c r="AQ291" s="26" t="str">
        <f t="shared" si="317"/>
        <v>Skewed Mid-High</v>
      </c>
      <c r="AR291" s="26" t="str">
        <f t="shared" si="318"/>
        <v>Closed Lower Quadrant</v>
      </c>
      <c r="AS291" s="27">
        <f t="shared" si="319"/>
        <v>-2</v>
      </c>
    </row>
    <row r="292" spans="1:45" ht="15.5" x14ac:dyDescent="0.35">
      <c r="A292" s="13">
        <v>45246</v>
      </c>
      <c r="B292" s="15">
        <v>1.24213</v>
      </c>
      <c r="C292" s="15">
        <v>1.24549</v>
      </c>
      <c r="D292" s="15">
        <v>1.23759</v>
      </c>
      <c r="E292" s="15">
        <v>1.24136</v>
      </c>
      <c r="F292" s="15">
        <v>1.2395</v>
      </c>
      <c r="G292" s="15">
        <v>1.2423999999999999</v>
      </c>
      <c r="H292" s="15">
        <v>1.2384999999999999</v>
      </c>
      <c r="I292" s="5">
        <v>2</v>
      </c>
      <c r="J292" s="5">
        <v>418</v>
      </c>
      <c r="K292" s="5">
        <v>130</v>
      </c>
      <c r="L292" s="5">
        <v>562</v>
      </c>
      <c r="M292" s="14">
        <v>11.720833333333097</v>
      </c>
      <c r="N292" s="14">
        <v>79.000000000000185</v>
      </c>
      <c r="O292" s="5">
        <v>39.000000000000142</v>
      </c>
      <c r="P292" s="5">
        <v>51101</v>
      </c>
      <c r="Q292" s="14">
        <v>1064.6041666666667</v>
      </c>
      <c r="R292" s="14">
        <v>7.1139240506328951</v>
      </c>
      <c r="S292" s="5">
        <v>8</v>
      </c>
      <c r="T292" s="5" t="s">
        <v>28</v>
      </c>
      <c r="U292" s="14">
        <v>0.43875543997465261</v>
      </c>
      <c r="V292" s="5">
        <v>61</v>
      </c>
      <c r="W292" s="5">
        <v>172</v>
      </c>
      <c r="X292" s="5">
        <v>185</v>
      </c>
      <c r="Y292" s="5">
        <v>144</v>
      </c>
      <c r="Z292" s="5" t="s">
        <v>29</v>
      </c>
      <c r="AB292" s="6" cm="1">
        <f t="array" ref="AB292">SUM(IF(B292:I292&gt;B293:I293,1,-1))</f>
        <v>-6</v>
      </c>
      <c r="AC292" s="6" cm="1">
        <f t="array" ref="AC292">SUM(IF(J292:S292&gt;J293:S293,1,-1))</f>
        <v>-6</v>
      </c>
      <c r="AD292" s="6">
        <f t="shared" si="308"/>
        <v>-12</v>
      </c>
      <c r="AE292" s="6">
        <f t="shared" si="305"/>
        <v>2</v>
      </c>
      <c r="AF292" s="6">
        <f t="shared" si="306"/>
        <v>0</v>
      </c>
      <c r="AG292" s="6">
        <f t="shared" si="307"/>
        <v>2</v>
      </c>
      <c r="AI292" s="8" t="str">
        <f t="shared" si="309"/>
        <v>Lower</v>
      </c>
      <c r="AJ292" s="24" t="str">
        <f t="shared" si="310"/>
        <v>Down</v>
      </c>
      <c r="AK292" s="25" t="str">
        <f t="shared" si="311"/>
        <v>POC Down</v>
      </c>
      <c r="AL292" s="26" t="str">
        <f t="shared" si="312"/>
        <v>Bel. Val</v>
      </c>
      <c r="AM292" s="26" t="str">
        <f t="shared" si="313"/>
        <v>Lower Break</v>
      </c>
      <c r="AN292" s="26" t="str">
        <f t="shared" si="314"/>
        <v>In Val</v>
      </c>
      <c r="AO292" s="26" t="str">
        <f t="shared" si="315"/>
        <v>Gap Down - Follow Through</v>
      </c>
      <c r="AP292" s="26" t="str">
        <f t="shared" si="316"/>
        <v>Top-Weighted</v>
      </c>
      <c r="AQ292" s="26" t="str">
        <f t="shared" si="317"/>
        <v>Skewed Mid-Low</v>
      </c>
      <c r="AR292" s="26" t="str">
        <f t="shared" si="318"/>
        <v>Closed Lower Quadrant</v>
      </c>
      <c r="AS292" s="27">
        <f t="shared" si="319"/>
        <v>-1</v>
      </c>
    </row>
    <row r="293" spans="1:45" ht="15.5" x14ac:dyDescent="0.35">
      <c r="A293" s="13">
        <v>45245</v>
      </c>
      <c r="B293" s="15">
        <v>1.24929</v>
      </c>
      <c r="C293" s="15">
        <v>1.2497400000000001</v>
      </c>
      <c r="D293" s="15">
        <v>1.24021</v>
      </c>
      <c r="E293" s="15">
        <v>1.2420800000000001</v>
      </c>
      <c r="F293" s="15">
        <v>1.2464</v>
      </c>
      <c r="G293" s="15">
        <v>1.2497</v>
      </c>
      <c r="H293" s="15">
        <v>1.2429999999999999</v>
      </c>
      <c r="I293" s="5">
        <v>-4</v>
      </c>
      <c r="J293" s="5">
        <v>221</v>
      </c>
      <c r="K293" s="5">
        <v>346</v>
      </c>
      <c r="L293" s="5">
        <v>580</v>
      </c>
      <c r="M293" s="14">
        <v>12.077083333333443</v>
      </c>
      <c r="N293" s="14">
        <v>95.300000000000381</v>
      </c>
      <c r="O293" s="5">
        <v>67.000000000001506</v>
      </c>
      <c r="P293" s="5">
        <v>54157</v>
      </c>
      <c r="Q293" s="14">
        <v>1128.2708333333333</v>
      </c>
      <c r="R293" s="14">
        <v>6.0860440713535962</v>
      </c>
      <c r="S293" s="5">
        <v>12</v>
      </c>
      <c r="T293" s="5" t="s">
        <v>26</v>
      </c>
      <c r="U293" s="14">
        <v>0.65875940632956098</v>
      </c>
      <c r="V293" s="5">
        <v>143</v>
      </c>
      <c r="W293" s="5">
        <v>168</v>
      </c>
      <c r="X293" s="5">
        <v>114</v>
      </c>
      <c r="Y293" s="5">
        <v>146</v>
      </c>
      <c r="Z293" s="5" t="s">
        <v>27</v>
      </c>
      <c r="AB293" s="6" cm="1">
        <f t="array" ref="AB293">SUM(IF(B293:I293&gt;B294:I294,1,-1))</f>
        <v>2</v>
      </c>
      <c r="AC293" s="6" cm="1">
        <f t="array" ref="AC293">SUM(IF(J293:S293&gt;J294:S294,1,-1))</f>
        <v>-2</v>
      </c>
      <c r="AD293" s="6">
        <f t="shared" si="308"/>
        <v>0</v>
      </c>
      <c r="AE293" s="6">
        <f t="shared" si="305"/>
        <v>16</v>
      </c>
      <c r="AF293" s="6">
        <f t="shared" si="306"/>
        <v>4</v>
      </c>
      <c r="AG293" s="6">
        <f t="shared" si="307"/>
        <v>20</v>
      </c>
      <c r="AI293" s="8" t="str">
        <f t="shared" si="309"/>
        <v>OL Higher</v>
      </c>
      <c r="AJ293" s="24" t="str">
        <f t="shared" si="310"/>
        <v>Down</v>
      </c>
      <c r="AK293" s="25" t="str">
        <f t="shared" si="311"/>
        <v>POC Up</v>
      </c>
      <c r="AL293" s="26" t="str">
        <f t="shared" si="312"/>
        <v>Ab. Val</v>
      </c>
      <c r="AM293" s="26" t="str">
        <f t="shared" si="313"/>
        <v>Inside Day</v>
      </c>
      <c r="AN293" s="26" t="str">
        <f t="shared" si="314"/>
        <v>Bl. Val</v>
      </c>
      <c r="AO293" s="26" t="str">
        <f t="shared" si="315"/>
        <v>Gap Up - Failed</v>
      </c>
      <c r="AP293" s="26" t="str">
        <f t="shared" si="316"/>
        <v>Bottom-Weighted</v>
      </c>
      <c r="AQ293" s="26" t="str">
        <f t="shared" si="317"/>
        <v>Skewed Mid-High</v>
      </c>
      <c r="AR293" s="26" t="str">
        <f t="shared" si="318"/>
        <v>Closed Higher Quadrant</v>
      </c>
      <c r="AS293" s="27">
        <f t="shared" si="319"/>
        <v>3</v>
      </c>
    </row>
    <row r="294" spans="1:45" ht="15.5" x14ac:dyDescent="0.35">
      <c r="A294" s="13">
        <v>45244</v>
      </c>
      <c r="B294" s="15">
        <v>1.22787</v>
      </c>
      <c r="C294" s="15">
        <v>1.2505299999999999</v>
      </c>
      <c r="D294" s="15">
        <v>1.2264900000000001</v>
      </c>
      <c r="E294" s="15">
        <v>1.24926</v>
      </c>
      <c r="F294" s="15">
        <v>1.2289000000000001</v>
      </c>
      <c r="G294" s="15">
        <v>1.2461000000000002</v>
      </c>
      <c r="H294" s="15">
        <v>1.2267000000000001</v>
      </c>
      <c r="I294" s="5">
        <v>10</v>
      </c>
      <c r="J294" s="5">
        <v>506</v>
      </c>
      <c r="K294" s="5">
        <v>156</v>
      </c>
      <c r="L294" s="5">
        <v>674</v>
      </c>
      <c r="M294" s="14">
        <v>14.11458333333319</v>
      </c>
      <c r="N294" s="14">
        <v>240.39999999999839</v>
      </c>
      <c r="O294" s="5">
        <v>194.00000000000085</v>
      </c>
      <c r="P294" s="5">
        <v>49133</v>
      </c>
      <c r="Q294" s="14">
        <v>1023.6041666666666</v>
      </c>
      <c r="R294" s="14">
        <v>2.8036605657238125</v>
      </c>
      <c r="S294" s="5">
        <v>21</v>
      </c>
      <c r="T294" s="5" t="s">
        <v>28</v>
      </c>
      <c r="U294" s="14">
        <v>0.40632518249108623</v>
      </c>
      <c r="V294" s="5">
        <v>253</v>
      </c>
      <c r="W294" s="5">
        <v>77</v>
      </c>
      <c r="X294" s="5">
        <v>61</v>
      </c>
      <c r="Y294" s="5">
        <v>283</v>
      </c>
      <c r="Z294" s="5" t="s">
        <v>31</v>
      </c>
      <c r="AB294" s="6" cm="1">
        <f t="array" ref="AB294">SUM(IF(B294:I294&gt;B295:I295,1,-1))</f>
        <v>6</v>
      </c>
      <c r="AC294" s="6" cm="1">
        <f t="array" ref="AC294">SUM(IF(J294:S294&gt;J295:S295,1,-1))</f>
        <v>8</v>
      </c>
      <c r="AD294" s="6">
        <f t="shared" si="308"/>
        <v>14</v>
      </c>
      <c r="AE294" s="6">
        <f t="shared" si="305"/>
        <v>10</v>
      </c>
      <c r="AF294" s="6">
        <f t="shared" si="306"/>
        <v>0</v>
      </c>
      <c r="AG294" s="6">
        <f t="shared" si="307"/>
        <v>10</v>
      </c>
      <c r="AI294" s="8" t="str">
        <f t="shared" si="309"/>
        <v>Higher</v>
      </c>
      <c r="AJ294" s="24" t="str">
        <f t="shared" si="310"/>
        <v>Neutral</v>
      </c>
      <c r="AK294" s="25" t="str">
        <f t="shared" si="311"/>
        <v>POC Up</v>
      </c>
      <c r="AL294" s="26" t="str">
        <f t="shared" si="312"/>
        <v>Ab. Val</v>
      </c>
      <c r="AM294" s="26" t="str">
        <f t="shared" si="313"/>
        <v>Upper Break</v>
      </c>
      <c r="AN294" s="26" t="str">
        <f t="shared" si="314"/>
        <v>Ab. Val</v>
      </c>
      <c r="AO294" s="26" t="str">
        <f t="shared" si="315"/>
        <v>Gap Up - Follow Through</v>
      </c>
      <c r="AP294" s="26" t="str">
        <f t="shared" si="316"/>
        <v>Top-Weighted</v>
      </c>
      <c r="AQ294" s="26" t="str">
        <f t="shared" si="317"/>
        <v>Skewed Low</v>
      </c>
      <c r="AR294" s="26" t="str">
        <f t="shared" si="318"/>
        <v>Same</v>
      </c>
      <c r="AS294" s="27">
        <f t="shared" si="319"/>
        <v>0</v>
      </c>
    </row>
    <row r="295" spans="1:45" ht="15.5" x14ac:dyDescent="0.35">
      <c r="A295" s="13">
        <v>45243</v>
      </c>
      <c r="B295" s="15">
        <v>1.2228600000000001</v>
      </c>
      <c r="C295" s="15">
        <v>1.2279800000000001</v>
      </c>
      <c r="D295" s="15">
        <v>1.2222500000000001</v>
      </c>
      <c r="E295" s="15">
        <v>1.2277899999999999</v>
      </c>
      <c r="F295" s="15">
        <v>1.2239</v>
      </c>
      <c r="G295" s="15">
        <v>1.226</v>
      </c>
      <c r="H295" s="15">
        <v>1.2222999999999999</v>
      </c>
      <c r="I295" s="5">
        <v>17</v>
      </c>
      <c r="J295" s="5">
        <v>301</v>
      </c>
      <c r="K295" s="5">
        <v>133</v>
      </c>
      <c r="L295" s="5">
        <v>448</v>
      </c>
      <c r="M295" s="14">
        <v>9.2187500000000249</v>
      </c>
      <c r="N295" s="14">
        <v>57.300000000000125</v>
      </c>
      <c r="O295" s="5">
        <v>37.000000000000369</v>
      </c>
      <c r="P295" s="5">
        <v>38058</v>
      </c>
      <c r="Q295" s="14">
        <v>792.875</v>
      </c>
      <c r="R295" s="14">
        <v>7.818499127399634</v>
      </c>
      <c r="S295" s="5">
        <v>19</v>
      </c>
      <c r="T295" s="5" t="s">
        <v>26</v>
      </c>
      <c r="U295" s="14">
        <v>0.5642437657364987</v>
      </c>
      <c r="V295" s="5">
        <v>96</v>
      </c>
      <c r="W295" s="5">
        <v>53</v>
      </c>
      <c r="X295" s="5">
        <v>177</v>
      </c>
      <c r="Y295" s="5">
        <v>108</v>
      </c>
      <c r="Z295" s="5" t="s">
        <v>31</v>
      </c>
      <c r="AB295" s="6" cm="1">
        <f t="array" ref="AB295">SUM(IF(B295:I295&gt;B296:I296,1,-1))</f>
        <v>8</v>
      </c>
      <c r="AC295" s="6" cm="1">
        <f t="array" ref="AC295">SUM(IF(J295:S295&gt;J296:S296,1,-1))</f>
        <v>-2</v>
      </c>
      <c r="AD295" s="6">
        <f t="shared" si="308"/>
        <v>6</v>
      </c>
      <c r="AE295" s="6">
        <f t="shared" si="305"/>
        <v>4</v>
      </c>
      <c r="AF295" s="6">
        <f t="shared" si="306"/>
        <v>-4</v>
      </c>
      <c r="AG295" s="6">
        <f t="shared" si="307"/>
        <v>0</v>
      </c>
      <c r="AI295" s="8" t="str">
        <f t="shared" si="309"/>
        <v>OL Higher</v>
      </c>
      <c r="AJ295" s="24" t="str">
        <f t="shared" si="310"/>
        <v>Up</v>
      </c>
      <c r="AK295" s="25" t="str">
        <f t="shared" si="311"/>
        <v>POC Up</v>
      </c>
      <c r="AL295" s="26" t="str">
        <f t="shared" si="312"/>
        <v>Ab. Val</v>
      </c>
      <c r="AM295" s="26" t="str">
        <f t="shared" si="313"/>
        <v>Upper Break</v>
      </c>
      <c r="AN295" s="26" t="str">
        <f t="shared" si="314"/>
        <v>Ab. Val</v>
      </c>
      <c r="AO295" s="26" t="str">
        <f t="shared" si="315"/>
        <v>Gap Up - Follow Through</v>
      </c>
      <c r="AP295" s="26" t="str">
        <f t="shared" si="316"/>
        <v>Top-Weighted</v>
      </c>
      <c r="AQ295" s="26" t="str">
        <f t="shared" si="317"/>
        <v>Skewed Mid-Low</v>
      </c>
      <c r="AR295" s="26" t="str">
        <f t="shared" si="318"/>
        <v>Same</v>
      </c>
      <c r="AS295" s="27">
        <f t="shared" si="319"/>
        <v>0</v>
      </c>
    </row>
    <row r="296" spans="1:45" ht="15.5" x14ac:dyDescent="0.35">
      <c r="A296" s="13">
        <v>45240</v>
      </c>
      <c r="B296" s="15">
        <v>1.22157</v>
      </c>
      <c r="C296" s="15">
        <v>1.2236899999999999</v>
      </c>
      <c r="D296" s="15">
        <v>1.2186399999999999</v>
      </c>
      <c r="E296" s="15">
        <v>1.2226300000000001</v>
      </c>
      <c r="F296" s="15">
        <v>1.2221000000000002</v>
      </c>
      <c r="G296" s="15">
        <v>1.2227000000000001</v>
      </c>
      <c r="H296" s="15">
        <v>1.2208000000000001</v>
      </c>
      <c r="I296" s="5">
        <v>-4</v>
      </c>
      <c r="J296" s="5">
        <v>186</v>
      </c>
      <c r="K296" s="5">
        <v>339</v>
      </c>
      <c r="L296" s="5">
        <v>554</v>
      </c>
      <c r="M296" s="14">
        <v>11.414583333333358</v>
      </c>
      <c r="N296" s="14">
        <v>50.499999999999986</v>
      </c>
      <c r="O296" s="5">
        <v>19.000000000000128</v>
      </c>
      <c r="P296" s="5">
        <v>43695</v>
      </c>
      <c r="Q296" s="14">
        <v>910.3125</v>
      </c>
      <c r="R296" s="14">
        <v>10.970297029702973</v>
      </c>
      <c r="S296" s="5">
        <v>12</v>
      </c>
      <c r="T296" s="5" t="s">
        <v>26</v>
      </c>
      <c r="U296" s="14">
        <v>0.54702497149745111</v>
      </c>
      <c r="V296" s="5">
        <v>103</v>
      </c>
      <c r="W296" s="5">
        <v>280</v>
      </c>
      <c r="X296" s="5">
        <v>128</v>
      </c>
      <c r="Y296" s="5">
        <v>36</v>
      </c>
      <c r="Z296" s="5" t="s">
        <v>31</v>
      </c>
      <c r="AB296" s="6" cm="1">
        <f t="array" ref="AB296">SUM(IF(B296:I296&gt;B297:I297,1,-1))</f>
        <v>-4</v>
      </c>
      <c r="AC296" s="6" cm="1">
        <f t="array" ref="AC296">SUM(IF(J296:S296&gt;J297:S297,1,-1))</f>
        <v>-6</v>
      </c>
      <c r="AD296" s="6">
        <f t="shared" si="308"/>
        <v>-10</v>
      </c>
      <c r="AE296" s="6">
        <f t="shared" si="305"/>
        <v>-10</v>
      </c>
      <c r="AF296" s="6">
        <f t="shared" si="306"/>
        <v>-4</v>
      </c>
      <c r="AG296" s="6">
        <f t="shared" si="307"/>
        <v>-14</v>
      </c>
      <c r="AI296" s="8" t="str">
        <f t="shared" si="309"/>
        <v>Lower</v>
      </c>
      <c r="AJ296" s="24" t="str">
        <f t="shared" si="310"/>
        <v>Up</v>
      </c>
      <c r="AK296" s="25" t="str">
        <f t="shared" si="311"/>
        <v>POC Down</v>
      </c>
      <c r="AL296" s="26" t="str">
        <f t="shared" si="312"/>
        <v>Bel. Val</v>
      </c>
      <c r="AM296" s="26" t="str">
        <f t="shared" si="313"/>
        <v>Lower Break</v>
      </c>
      <c r="AN296" s="26" t="str">
        <f t="shared" si="314"/>
        <v>In Val</v>
      </c>
      <c r="AO296" s="26" t="str">
        <f t="shared" si="315"/>
        <v>Gap Down - Rejected</v>
      </c>
      <c r="AP296" s="26" t="str">
        <f t="shared" si="316"/>
        <v>Bottom-Weighted</v>
      </c>
      <c r="AQ296" s="26" t="str">
        <f t="shared" si="317"/>
        <v>Skewed Mid-High</v>
      </c>
      <c r="AR296" s="26" t="str">
        <f t="shared" si="318"/>
        <v>Closed Lower Quadrant</v>
      </c>
      <c r="AS296" s="27">
        <f t="shared" si="319"/>
        <v>-3</v>
      </c>
    </row>
    <row r="297" spans="1:45" ht="15.5" x14ac:dyDescent="0.35">
      <c r="A297" s="13">
        <v>45239</v>
      </c>
      <c r="B297" s="15">
        <v>1.22848</v>
      </c>
      <c r="C297" s="15">
        <v>1.2307900000000001</v>
      </c>
      <c r="D297" s="15">
        <v>1.22095</v>
      </c>
      <c r="E297" s="15">
        <v>1.2215400000000001</v>
      </c>
      <c r="F297" s="15">
        <v>1.2284000000000002</v>
      </c>
      <c r="G297" s="15">
        <v>1.2294</v>
      </c>
      <c r="H297" s="15">
        <v>1.2254</v>
      </c>
      <c r="I297" s="5">
        <v>-7</v>
      </c>
      <c r="J297" s="5">
        <v>137</v>
      </c>
      <c r="K297" s="5">
        <v>427</v>
      </c>
      <c r="L297" s="5">
        <v>584</v>
      </c>
      <c r="M297" s="14">
        <v>12.220833333333275</v>
      </c>
      <c r="N297" s="14">
        <v>98.400000000000716</v>
      </c>
      <c r="O297" s="5">
        <v>40.000000000000036</v>
      </c>
      <c r="P297" s="5">
        <v>50922</v>
      </c>
      <c r="Q297" s="14">
        <v>1060.875</v>
      </c>
      <c r="R297" s="14">
        <v>5.9349593495934529</v>
      </c>
      <c r="S297" s="5">
        <v>12</v>
      </c>
      <c r="T297" s="5" t="s">
        <v>28</v>
      </c>
      <c r="U297" s="14">
        <v>0.44075716171332213</v>
      </c>
      <c r="V297" s="5">
        <v>157</v>
      </c>
      <c r="W297" s="5">
        <v>257</v>
      </c>
      <c r="X297" s="5">
        <v>72</v>
      </c>
      <c r="Y297" s="5">
        <v>98</v>
      </c>
      <c r="Z297" s="5" t="s">
        <v>27</v>
      </c>
      <c r="AB297" s="6" cm="1">
        <f t="array" ref="AB297">SUM(IF(B297:I297&gt;B298:I298,1,-1))</f>
        <v>0</v>
      </c>
      <c r="AC297" s="6" cm="1">
        <f t="array" ref="AC297">SUM(IF(J297:S297&gt;J298:S298,1,-1))</f>
        <v>4</v>
      </c>
      <c r="AD297" s="6">
        <f t="shared" si="308"/>
        <v>4</v>
      </c>
      <c r="AE297" s="6">
        <f t="shared" si="305"/>
        <v>-14</v>
      </c>
      <c r="AF297" s="6">
        <f t="shared" si="306"/>
        <v>4</v>
      </c>
      <c r="AG297" s="6">
        <f t="shared" si="307"/>
        <v>-10</v>
      </c>
      <c r="AI297" s="8" t="str">
        <f t="shared" si="309"/>
        <v>Outside</v>
      </c>
      <c r="AJ297" s="24" t="str">
        <f t="shared" si="310"/>
        <v>Neutral</v>
      </c>
      <c r="AK297" s="25" t="str">
        <f t="shared" si="311"/>
        <v>POC Up</v>
      </c>
      <c r="AL297" s="26" t="str">
        <f t="shared" si="312"/>
        <v>In. Val</v>
      </c>
      <c r="AM297" s="26" t="str">
        <f t="shared" si="313"/>
        <v>Both Sides Expand</v>
      </c>
      <c r="AN297" s="26" t="str">
        <f t="shared" si="314"/>
        <v>Bl. Val</v>
      </c>
      <c r="AO297" s="26" t="str">
        <f t="shared" si="315"/>
        <v>No Gap</v>
      </c>
      <c r="AP297" s="26" t="str">
        <f t="shared" si="316"/>
        <v>Bottom-Weighted</v>
      </c>
      <c r="AQ297" s="26" t="str">
        <f t="shared" si="317"/>
        <v>Skewed Mid-High</v>
      </c>
      <c r="AR297" s="26" t="str">
        <f t="shared" si="318"/>
        <v>Closed Higher Quadrant</v>
      </c>
      <c r="AS297" s="27">
        <f t="shared" si="319"/>
        <v>2</v>
      </c>
    </row>
    <row r="298" spans="1:45" ht="15.5" x14ac:dyDescent="0.35">
      <c r="A298" s="16">
        <v>45238</v>
      </c>
      <c r="B298" s="15">
        <v>1.22906</v>
      </c>
      <c r="C298" s="15">
        <v>1.23007</v>
      </c>
      <c r="D298" s="15">
        <v>1.2241299999999999</v>
      </c>
      <c r="E298" s="15">
        <v>1.22837</v>
      </c>
      <c r="F298" s="15">
        <v>1.2282</v>
      </c>
      <c r="G298" s="15">
        <v>1.2293000000000001</v>
      </c>
      <c r="H298" s="15">
        <v>1.2262999999999999</v>
      </c>
      <c r="I298" s="5">
        <v>-10</v>
      </c>
      <c r="J298" s="5">
        <v>177</v>
      </c>
      <c r="K298" s="5">
        <v>316</v>
      </c>
      <c r="L298" s="5">
        <v>508</v>
      </c>
      <c r="M298" s="14">
        <v>10.558333333333113</v>
      </c>
      <c r="N298" s="14">
        <v>59.40000000000056</v>
      </c>
      <c r="O298" s="5">
        <v>30.000000000001137</v>
      </c>
      <c r="P298" s="5">
        <v>45164</v>
      </c>
      <c r="Q298" s="14">
        <v>940.91666666666663</v>
      </c>
      <c r="R298" s="14">
        <v>8.552188552188472</v>
      </c>
      <c r="S298" s="5">
        <v>14</v>
      </c>
      <c r="T298" s="5" t="s">
        <v>26</v>
      </c>
      <c r="U298" s="14">
        <v>0.5455922633835909</v>
      </c>
      <c r="V298" s="5">
        <v>121</v>
      </c>
      <c r="W298" s="5">
        <v>170</v>
      </c>
      <c r="X298" s="5">
        <v>131</v>
      </c>
      <c r="Y298" s="5">
        <v>63</v>
      </c>
      <c r="Z298" s="5" t="s">
        <v>32</v>
      </c>
      <c r="AB298" s="6" cm="1">
        <f t="array" ref="AB298">SUM(IF(B298:I298&gt;B299:I299,1,-1))</f>
        <v>-6</v>
      </c>
      <c r="AC298" s="6" cm="1">
        <f t="array" ref="AC298">SUM(IF(J298:S298&gt;J299:S299,1,-1))</f>
        <v>-2</v>
      </c>
      <c r="AD298" s="6">
        <f t="shared" si="308"/>
        <v>-8</v>
      </c>
      <c r="AE298" s="6">
        <f t="shared" si="305"/>
        <v>-10</v>
      </c>
      <c r="AF298" s="6">
        <f t="shared" si="306"/>
        <v>-6</v>
      </c>
      <c r="AG298" s="6">
        <f t="shared" si="307"/>
        <v>-16</v>
      </c>
      <c r="AI298" s="8" t="str">
        <f t="shared" si="309"/>
        <v>OL Lower</v>
      </c>
      <c r="AJ298" s="24" t="str">
        <f t="shared" si="310"/>
        <v>Down</v>
      </c>
      <c r="AK298" s="25" t="str">
        <f t="shared" si="311"/>
        <v>POC Down</v>
      </c>
      <c r="AL298" s="26" t="str">
        <f t="shared" si="312"/>
        <v>In. Val</v>
      </c>
      <c r="AM298" s="26" t="str">
        <f t="shared" si="313"/>
        <v>Lower Break</v>
      </c>
      <c r="AN298" s="26" t="str">
        <f t="shared" si="314"/>
        <v>In Val</v>
      </c>
      <c r="AO298" s="26" t="str">
        <f t="shared" si="315"/>
        <v>No Gap</v>
      </c>
      <c r="AP298" s="26" t="str">
        <f t="shared" si="316"/>
        <v>Bottom-Weighted</v>
      </c>
      <c r="AQ298" s="26" t="str">
        <f t="shared" si="317"/>
        <v>Skewed Mid-High</v>
      </c>
      <c r="AR298" s="26" t="str">
        <f t="shared" si="318"/>
        <v>Closed Lower Quadrant</v>
      </c>
      <c r="AS298" s="27">
        <f t="shared" si="319"/>
        <v>-1</v>
      </c>
    </row>
    <row r="299" spans="1:45" ht="15.5" x14ac:dyDescent="0.35">
      <c r="A299" s="13">
        <v>45237</v>
      </c>
      <c r="B299" s="15">
        <v>1.23434</v>
      </c>
      <c r="C299" s="15">
        <v>1.23461</v>
      </c>
      <c r="D299" s="15">
        <v>1.22621</v>
      </c>
      <c r="E299" s="15">
        <v>1.22895</v>
      </c>
      <c r="F299" s="15">
        <v>1.2297</v>
      </c>
      <c r="G299" s="15">
        <v>1.2314000000000001</v>
      </c>
      <c r="H299" s="15">
        <v>1.2274</v>
      </c>
      <c r="I299" s="5">
        <v>-14</v>
      </c>
      <c r="J299" s="5">
        <v>290</v>
      </c>
      <c r="K299" s="5">
        <v>247</v>
      </c>
      <c r="L299" s="5">
        <v>558</v>
      </c>
      <c r="M299" s="14">
        <v>11.541666666666783</v>
      </c>
      <c r="N299" s="14">
        <v>83.999999999999631</v>
      </c>
      <c r="O299" s="5">
        <v>40.000000000000036</v>
      </c>
      <c r="P299" s="5">
        <v>42485</v>
      </c>
      <c r="Q299" s="14">
        <v>885.10416666666663</v>
      </c>
      <c r="R299" s="14">
        <v>6.6428571428571717</v>
      </c>
      <c r="S299" s="5">
        <v>19</v>
      </c>
      <c r="T299" s="5" t="s">
        <v>26</v>
      </c>
      <c r="U299" s="14">
        <v>0.68497895038754819</v>
      </c>
      <c r="V299" s="5">
        <v>90</v>
      </c>
      <c r="W299" s="5">
        <v>94</v>
      </c>
      <c r="X299" s="5">
        <v>271</v>
      </c>
      <c r="Y299" s="5">
        <v>79</v>
      </c>
      <c r="Z299" s="5" t="s">
        <v>29</v>
      </c>
      <c r="AB299" s="6" cm="1">
        <f t="array" ref="AB299">SUM(IF(B299:I299&gt;B300:I300,1,-1))</f>
        <v>-8</v>
      </c>
      <c r="AC299" s="6" cm="1">
        <f t="array" ref="AC299">SUM(IF(J299:S299&gt;J300:S300,1,-1))</f>
        <v>2</v>
      </c>
      <c r="AD299" s="6">
        <f t="shared" si="308"/>
        <v>-6</v>
      </c>
      <c r="AE299" s="6">
        <f t="shared" si="305"/>
        <v>4</v>
      </c>
      <c r="AF299" s="6">
        <f t="shared" si="306"/>
        <v>2</v>
      </c>
      <c r="AG299" s="6">
        <f t="shared" si="307"/>
        <v>6</v>
      </c>
      <c r="AI299" s="8" t="str">
        <f t="shared" si="309"/>
        <v>Lower</v>
      </c>
      <c r="AJ299" s="24" t="str">
        <f t="shared" si="310"/>
        <v>Down</v>
      </c>
      <c r="AK299" s="25" t="str">
        <f t="shared" si="311"/>
        <v>POC Down</v>
      </c>
      <c r="AL299" s="26" t="str">
        <f t="shared" si="312"/>
        <v>Bel. Val</v>
      </c>
      <c r="AM299" s="26" t="str">
        <f t="shared" si="313"/>
        <v>Lower Break</v>
      </c>
      <c r="AN299" s="26" t="str">
        <f t="shared" si="314"/>
        <v>In Val</v>
      </c>
      <c r="AO299" s="26" t="str">
        <f t="shared" si="315"/>
        <v>Gap Down - Follow Through</v>
      </c>
      <c r="AP299" s="26" t="str">
        <f t="shared" si="316"/>
        <v>Top-Weighted</v>
      </c>
      <c r="AQ299" s="26" t="str">
        <f t="shared" si="317"/>
        <v>Skewed Mid-Low</v>
      </c>
      <c r="AR299" s="26" t="str">
        <f t="shared" si="318"/>
        <v>Closed Lower Quadrant</v>
      </c>
      <c r="AS299" s="27">
        <f t="shared" si="319"/>
        <v>-1</v>
      </c>
    </row>
    <row r="300" spans="1:45" ht="15.5" x14ac:dyDescent="0.35">
      <c r="A300" s="13">
        <v>45236</v>
      </c>
      <c r="B300" s="15">
        <v>1.2371300000000001</v>
      </c>
      <c r="C300" s="15">
        <v>1.24274</v>
      </c>
      <c r="D300" s="15">
        <v>1.23201</v>
      </c>
      <c r="E300" s="15">
        <v>1.2342200000000001</v>
      </c>
      <c r="F300" s="15">
        <v>1.2371000000000001</v>
      </c>
      <c r="G300" s="15">
        <v>1.2411000000000001</v>
      </c>
      <c r="H300" s="15">
        <v>1.2365999999999999</v>
      </c>
      <c r="I300" s="5">
        <v>-3</v>
      </c>
      <c r="J300" s="5">
        <v>379</v>
      </c>
      <c r="K300" s="5">
        <v>122</v>
      </c>
      <c r="L300" s="5">
        <v>514</v>
      </c>
      <c r="M300" s="14">
        <v>10.527083333333326</v>
      </c>
      <c r="N300" s="14">
        <v>107.29999999999906</v>
      </c>
      <c r="O300" s="5">
        <v>45.000000000001705</v>
      </c>
      <c r="P300" s="5">
        <v>39838</v>
      </c>
      <c r="Q300" s="14">
        <v>829.95833333333337</v>
      </c>
      <c r="R300" s="14">
        <v>4.7903075489282809</v>
      </c>
      <c r="S300" s="5">
        <v>20</v>
      </c>
      <c r="T300" s="5" t="s">
        <v>28</v>
      </c>
      <c r="U300" s="14">
        <v>0.39528286749909897</v>
      </c>
      <c r="V300" s="5">
        <v>115</v>
      </c>
      <c r="W300" s="5">
        <v>239</v>
      </c>
      <c r="X300" s="5">
        <v>104</v>
      </c>
      <c r="Y300" s="5">
        <v>55</v>
      </c>
      <c r="Z300" s="5" t="s">
        <v>27</v>
      </c>
      <c r="AB300" s="6" cm="1">
        <f t="array" ref="AB300">SUM(IF(B300:I300&gt;B301:I301,1,-1))</f>
        <v>4</v>
      </c>
      <c r="AC300" s="6" cm="1">
        <f t="array" ref="AC300">SUM(IF(J300:S300&gt;J301:S301,1,-1))</f>
        <v>-6</v>
      </c>
      <c r="AD300" s="6">
        <f t="shared" si="308"/>
        <v>-2</v>
      </c>
      <c r="AE300" s="6">
        <f t="shared" si="305"/>
        <v>20</v>
      </c>
      <c r="AF300" s="6">
        <f t="shared" si="306"/>
        <v>-8</v>
      </c>
      <c r="AG300" s="6">
        <f t="shared" si="307"/>
        <v>12</v>
      </c>
      <c r="AI300" s="8" t="str">
        <f t="shared" si="309"/>
        <v>Higher</v>
      </c>
      <c r="AJ300" s="24" t="str">
        <f t="shared" si="310"/>
        <v>Neutral</v>
      </c>
      <c r="AK300" s="25" t="str">
        <f t="shared" si="311"/>
        <v>POC Up</v>
      </c>
      <c r="AL300" s="26" t="str">
        <f t="shared" si="312"/>
        <v>Ab. Val</v>
      </c>
      <c r="AM300" s="26" t="str">
        <f t="shared" si="313"/>
        <v>Upper Break</v>
      </c>
      <c r="AN300" s="26" t="str">
        <f t="shared" si="314"/>
        <v>Bl. Val</v>
      </c>
      <c r="AO300" s="26" t="str">
        <f t="shared" si="315"/>
        <v>Gap Up - Failed</v>
      </c>
      <c r="AP300" s="26" t="str">
        <f t="shared" si="316"/>
        <v>Top-Weighted</v>
      </c>
      <c r="AQ300" s="26" t="str">
        <f t="shared" si="317"/>
        <v>Skewed Mid-High</v>
      </c>
      <c r="AR300" s="26" t="str">
        <f t="shared" si="318"/>
        <v>Closed Higher Quadrant</v>
      </c>
      <c r="AS300" s="27">
        <f t="shared" si="319"/>
        <v>3</v>
      </c>
    </row>
    <row r="301" spans="1:45" ht="15.5" x14ac:dyDescent="0.35">
      <c r="A301" s="13">
        <v>45233</v>
      </c>
      <c r="B301" s="15">
        <v>1.2189099999999999</v>
      </c>
      <c r="C301" s="15">
        <v>1.23889</v>
      </c>
      <c r="D301" s="15">
        <v>1.2183900000000001</v>
      </c>
      <c r="E301" s="15">
        <v>1.2369600000000001</v>
      </c>
      <c r="F301" s="15">
        <v>1.2201000000000002</v>
      </c>
      <c r="G301" s="15">
        <v>1.2348000000000001</v>
      </c>
      <c r="H301" s="15">
        <v>1.2185000000000001</v>
      </c>
      <c r="I301" s="5">
        <v>35</v>
      </c>
      <c r="J301" s="5">
        <v>500</v>
      </c>
      <c r="K301" s="5">
        <v>92</v>
      </c>
      <c r="L301" s="5">
        <v>602</v>
      </c>
      <c r="M301" s="14">
        <v>13.093478260869665</v>
      </c>
      <c r="N301" s="14">
        <v>204.99999999999963</v>
      </c>
      <c r="O301" s="5">
        <v>162.9999999999998</v>
      </c>
      <c r="P301" s="5">
        <v>47893</v>
      </c>
      <c r="Q301" s="14">
        <v>1041.1521739130435</v>
      </c>
      <c r="R301" s="14">
        <v>2.9365853658536638</v>
      </c>
      <c r="S301" s="5">
        <v>22</v>
      </c>
      <c r="T301" s="5" t="s">
        <v>28</v>
      </c>
      <c r="U301" s="14">
        <v>0.36021568425330169</v>
      </c>
      <c r="V301" s="5">
        <v>207</v>
      </c>
      <c r="W301" s="5">
        <v>121</v>
      </c>
      <c r="X301" s="5">
        <v>56</v>
      </c>
      <c r="Y301" s="5">
        <v>214</v>
      </c>
      <c r="Z301" s="5" t="s">
        <v>31</v>
      </c>
      <c r="AB301" s="6" cm="1">
        <f t="array" ref="AB301">SUM(IF(B301:I301&gt;B302:I302,1,-1))</f>
        <v>8</v>
      </c>
      <c r="AC301" s="6" cm="1">
        <f t="array" ref="AC301">SUM(IF(J301:S301&gt;J302:S302,1,-1))</f>
        <v>6</v>
      </c>
      <c r="AD301" s="6">
        <f t="shared" si="308"/>
        <v>14</v>
      </c>
      <c r="AE301" s="6">
        <f t="shared" si="305"/>
        <v>10</v>
      </c>
      <c r="AF301" s="6">
        <f t="shared" si="306"/>
        <v>4</v>
      </c>
      <c r="AG301" s="6">
        <f t="shared" si="307"/>
        <v>14</v>
      </c>
      <c r="AI301" s="8" t="str">
        <f t="shared" si="309"/>
        <v>OL Higher</v>
      </c>
      <c r="AJ301" s="24" t="str">
        <f t="shared" si="310"/>
        <v>Neutral</v>
      </c>
      <c r="AK301" s="25" t="str">
        <f t="shared" si="311"/>
        <v>POC Up</v>
      </c>
      <c r="AL301" s="26" t="str">
        <f t="shared" si="312"/>
        <v>In. Val</v>
      </c>
      <c r="AM301" s="26" t="str">
        <f t="shared" si="313"/>
        <v>Upper Break</v>
      </c>
      <c r="AN301" s="26" t="str">
        <f t="shared" si="314"/>
        <v>Ab. Val</v>
      </c>
      <c r="AO301" s="26" t="str">
        <f t="shared" si="315"/>
        <v>No Gap</v>
      </c>
      <c r="AP301" s="26" t="str">
        <f t="shared" si="316"/>
        <v>Top-Weighted</v>
      </c>
      <c r="AQ301" s="26" t="str">
        <f t="shared" si="317"/>
        <v>Skewed Low</v>
      </c>
      <c r="AR301" s="26" t="str">
        <f t="shared" si="318"/>
        <v>Closed Lower Quadrant</v>
      </c>
      <c r="AS301" s="27">
        <f t="shared" si="319"/>
        <v>-2</v>
      </c>
    </row>
    <row r="302" spans="1:45" ht="15.5" x14ac:dyDescent="0.35">
      <c r="A302" s="13">
        <v>45232</v>
      </c>
      <c r="B302" s="15">
        <v>1.21804</v>
      </c>
      <c r="C302" s="15">
        <v>1.22248</v>
      </c>
      <c r="D302" s="15">
        <v>1.2154700000000001</v>
      </c>
      <c r="E302" s="15">
        <v>1.21889</v>
      </c>
      <c r="F302" s="15">
        <v>1.2189000000000001</v>
      </c>
      <c r="G302" s="15">
        <v>1.2202999999999999</v>
      </c>
      <c r="H302" s="15">
        <v>1.2175</v>
      </c>
      <c r="I302" s="5">
        <v>0</v>
      </c>
      <c r="J302" s="5">
        <v>265</v>
      </c>
      <c r="K302" s="5">
        <v>289</v>
      </c>
      <c r="L302" s="5">
        <v>573</v>
      </c>
      <c r="M302" s="14">
        <v>11.902083333333174</v>
      </c>
      <c r="N302" s="14">
        <v>70.099999999999611</v>
      </c>
      <c r="O302" s="5">
        <v>27.999999999999137</v>
      </c>
      <c r="P302" s="5">
        <v>47548</v>
      </c>
      <c r="Q302" s="14">
        <v>990.58333333333337</v>
      </c>
      <c r="R302" s="14">
        <v>8.174037089871657</v>
      </c>
      <c r="S302" s="5">
        <v>12</v>
      </c>
      <c r="T302" s="5" t="s">
        <v>33</v>
      </c>
      <c r="U302" s="14">
        <v>0.81644874013119639</v>
      </c>
      <c r="V302" s="5">
        <v>54</v>
      </c>
      <c r="W302" s="5">
        <v>211</v>
      </c>
      <c r="X302" s="5">
        <v>239</v>
      </c>
      <c r="Y302" s="5">
        <v>69</v>
      </c>
      <c r="Z302" s="5" t="s">
        <v>29</v>
      </c>
      <c r="AB302" s="6" cm="1">
        <f t="array" ref="AB302">SUM(IF(B302:I302&gt;B303:I303,1,-1))</f>
        <v>8</v>
      </c>
      <c r="AC302" s="6" cm="1">
        <f t="array" ref="AC302">SUM(IF(J302:S302&gt;J303:S303,1,-1))</f>
        <v>-8</v>
      </c>
      <c r="AD302" s="6">
        <f t="shared" si="308"/>
        <v>0</v>
      </c>
      <c r="AE302" s="6">
        <f t="shared" si="305"/>
        <v>6</v>
      </c>
      <c r="AF302" s="6">
        <f t="shared" si="306"/>
        <v>0</v>
      </c>
      <c r="AG302" s="6">
        <f t="shared" si="307"/>
        <v>6</v>
      </c>
      <c r="AI302" s="8" t="str">
        <f t="shared" si="309"/>
        <v>Higher</v>
      </c>
      <c r="AJ302" s="24" t="str">
        <f t="shared" si="310"/>
        <v>Up</v>
      </c>
      <c r="AK302" s="25" t="str">
        <f t="shared" si="311"/>
        <v>POC Up</v>
      </c>
      <c r="AL302" s="26" t="str">
        <f t="shared" si="312"/>
        <v>Ab. Val</v>
      </c>
      <c r="AM302" s="26" t="str">
        <f t="shared" si="313"/>
        <v>Upper Break</v>
      </c>
      <c r="AN302" s="26" t="str">
        <f t="shared" si="314"/>
        <v>In Val</v>
      </c>
      <c r="AO302" s="26" t="str">
        <f t="shared" si="315"/>
        <v>Gap Up - Follow Through</v>
      </c>
      <c r="AP302" s="26" t="str">
        <f t="shared" si="316"/>
        <v>Bottom-Weighted</v>
      </c>
      <c r="AQ302" s="26" t="str">
        <f t="shared" si="317"/>
        <v>Skewed Mid-Low</v>
      </c>
      <c r="AR302" s="26" t="str">
        <f t="shared" si="318"/>
        <v>Closed Higher Quadrant</v>
      </c>
      <c r="AS302" s="27">
        <f t="shared" si="319"/>
        <v>2</v>
      </c>
    </row>
    <row r="303" spans="1:45" ht="15.5" x14ac:dyDescent="0.35">
      <c r="A303" s="13">
        <v>45231</v>
      </c>
      <c r="B303" s="15">
        <v>1.2150099999999999</v>
      </c>
      <c r="C303" s="15">
        <v>1.218</v>
      </c>
      <c r="D303" s="15">
        <v>1.20953</v>
      </c>
      <c r="E303" s="15">
        <v>1.218</v>
      </c>
      <c r="F303" s="15">
        <v>1.214</v>
      </c>
      <c r="G303" s="15">
        <v>1.2155</v>
      </c>
      <c r="H303" s="15">
        <v>1.2122999999999999</v>
      </c>
      <c r="I303" s="5">
        <v>-10</v>
      </c>
      <c r="J303" s="5">
        <v>268</v>
      </c>
      <c r="K303" s="5">
        <v>355</v>
      </c>
      <c r="L303" s="5">
        <v>644</v>
      </c>
      <c r="M303" s="14">
        <v>13.42083333333327</v>
      </c>
      <c r="N303" s="14">
        <v>84.699999999999775</v>
      </c>
      <c r="O303" s="5">
        <v>32.000000000000917</v>
      </c>
      <c r="P303" s="5">
        <v>62867</v>
      </c>
      <c r="Q303" s="14">
        <v>1309.7291666666667</v>
      </c>
      <c r="R303" s="14">
        <v>7.6033057851239869</v>
      </c>
      <c r="S303" s="5">
        <v>12</v>
      </c>
      <c r="T303" s="5" t="s">
        <v>33</v>
      </c>
      <c r="U303" s="14">
        <v>0.74081764815707929</v>
      </c>
      <c r="V303" s="5">
        <v>40</v>
      </c>
      <c r="W303" s="5">
        <v>289</v>
      </c>
      <c r="X303" s="5">
        <v>224</v>
      </c>
      <c r="Y303" s="5">
        <v>91</v>
      </c>
      <c r="Z303" s="5" t="s">
        <v>31</v>
      </c>
      <c r="AB303" s="6" cm="1">
        <f t="array" ref="AB303">SUM(IF(B303:I303&gt;B304:I304,1,-1))</f>
        <v>-6</v>
      </c>
      <c r="AC303" s="6" cm="1">
        <f t="array" ref="AC303">SUM(IF(J303:S303&gt;J304:S304,1,-1))</f>
        <v>6</v>
      </c>
      <c r="AD303" s="6">
        <f t="shared" si="308"/>
        <v>0</v>
      </c>
      <c r="AE303" s="6">
        <f t="shared" si="305"/>
        <v>0</v>
      </c>
      <c r="AF303" s="6">
        <f t="shared" si="306"/>
        <v>6</v>
      </c>
      <c r="AG303" s="6">
        <f t="shared" si="307"/>
        <v>6</v>
      </c>
      <c r="AI303" s="8" t="str">
        <f t="shared" si="309"/>
        <v>OL Lower</v>
      </c>
      <c r="AJ303" s="24" t="str">
        <f t="shared" si="310"/>
        <v>Down</v>
      </c>
      <c r="AK303" s="25" t="str">
        <f t="shared" si="311"/>
        <v>POC Down</v>
      </c>
      <c r="AL303" s="26" t="str">
        <f t="shared" si="312"/>
        <v>In. Val</v>
      </c>
      <c r="AM303" s="26" t="str">
        <f t="shared" si="313"/>
        <v>Lower Break</v>
      </c>
      <c r="AN303" s="26" t="str">
        <f t="shared" si="314"/>
        <v>Ab. Val</v>
      </c>
      <c r="AO303" s="26" t="str">
        <f t="shared" si="315"/>
        <v>No Gap</v>
      </c>
      <c r="AP303" s="26" t="str">
        <f t="shared" si="316"/>
        <v>Bottom-Weighted</v>
      </c>
      <c r="AQ303" s="26" t="str">
        <f t="shared" si="317"/>
        <v>Skewed Mid-High</v>
      </c>
      <c r="AR303" s="26" t="str">
        <f t="shared" si="318"/>
        <v>Closed Lower Quadrant</v>
      </c>
      <c r="AS303" s="27">
        <f t="shared" si="319"/>
        <v>-2</v>
      </c>
    </row>
    <row r="304" spans="1:45" ht="15.5" x14ac:dyDescent="0.35">
      <c r="A304" s="18">
        <v>45230</v>
      </c>
      <c r="B304" s="15">
        <v>1.21634</v>
      </c>
      <c r="C304" s="15">
        <v>1.22</v>
      </c>
      <c r="D304" s="15">
        <v>1.2119</v>
      </c>
      <c r="E304" s="15">
        <v>1.2150000000000001</v>
      </c>
      <c r="F304" s="15">
        <v>1.2147999999999999</v>
      </c>
      <c r="G304" s="15">
        <v>1.216</v>
      </c>
      <c r="H304" s="15">
        <v>1.2126999999999999</v>
      </c>
      <c r="I304" s="5">
        <v>-2</v>
      </c>
      <c r="J304" s="5">
        <v>265</v>
      </c>
      <c r="K304" s="5">
        <v>241</v>
      </c>
      <c r="L304" s="5">
        <v>527</v>
      </c>
      <c r="M304" s="14">
        <v>10.991666666666744</v>
      </c>
      <c r="N304" s="14">
        <v>80.999999999999957</v>
      </c>
      <c r="O304" s="5">
        <v>33.00000000000081</v>
      </c>
      <c r="P304" s="5">
        <v>50856</v>
      </c>
      <c r="Q304" s="14">
        <v>1059.5</v>
      </c>
      <c r="R304" s="14">
        <v>6.506172839506176</v>
      </c>
      <c r="S304" s="5">
        <v>16</v>
      </c>
      <c r="T304" s="5" t="s">
        <v>26</v>
      </c>
      <c r="U304" s="14">
        <v>0.64519668845445421</v>
      </c>
      <c r="V304" s="5">
        <v>72</v>
      </c>
      <c r="W304" s="5">
        <v>67</v>
      </c>
      <c r="X304" s="5">
        <v>277</v>
      </c>
      <c r="Y304" s="5">
        <v>111</v>
      </c>
      <c r="Z304" s="5" t="s">
        <v>29</v>
      </c>
      <c r="AB304" s="6" cm="1">
        <f t="array" ref="AB304">SUM(IF(B304:I304&gt;B305:I305,1,-1))</f>
        <v>4</v>
      </c>
      <c r="AC304" s="6" cm="1">
        <f t="array" ref="AC304">SUM(IF(J304:S304&gt;J305:S305,1,-1))</f>
        <v>2</v>
      </c>
      <c r="AD304" s="6">
        <f t="shared" si="308"/>
        <v>6</v>
      </c>
      <c r="AE304" s="6">
        <f t="shared" si="305"/>
        <v>10</v>
      </c>
      <c r="AF304" s="6">
        <f t="shared" si="306"/>
        <v>-4</v>
      </c>
      <c r="AG304" s="6">
        <f t="shared" si="307"/>
        <v>6</v>
      </c>
      <c r="AI304" s="8" t="str">
        <f t="shared" si="309"/>
        <v>OL Higher</v>
      </c>
      <c r="AJ304" s="24" t="str">
        <f t="shared" si="310"/>
        <v>Down</v>
      </c>
      <c r="AK304" s="25" t="str">
        <f t="shared" si="311"/>
        <v>POC Up</v>
      </c>
      <c r="AL304" s="26" t="str">
        <f t="shared" si="312"/>
        <v>In. Val</v>
      </c>
      <c r="AM304" s="26" t="str">
        <f t="shared" si="313"/>
        <v>Upper Break</v>
      </c>
      <c r="AN304" s="26" t="str">
        <f t="shared" si="314"/>
        <v>In Val</v>
      </c>
      <c r="AO304" s="26" t="str">
        <f t="shared" si="315"/>
        <v>Gap Up - Failed</v>
      </c>
      <c r="AP304" s="26" t="str">
        <f t="shared" si="316"/>
        <v>Top-Weighted</v>
      </c>
      <c r="AQ304" s="26" t="str">
        <f t="shared" si="317"/>
        <v>Skewed Mid-Low</v>
      </c>
      <c r="AR304" s="26" t="str">
        <f t="shared" si="318"/>
        <v>Closed Higher Quadrant</v>
      </c>
      <c r="AS304" s="27">
        <f t="shared" si="319"/>
        <v>2</v>
      </c>
    </row>
    <row r="305" spans="1:45" ht="15.5" x14ac:dyDescent="0.35">
      <c r="A305" s="13">
        <v>45229</v>
      </c>
      <c r="B305" s="15">
        <v>1.2112700000000001</v>
      </c>
      <c r="C305" s="15">
        <v>1.2174199999999999</v>
      </c>
      <c r="D305" s="15">
        <v>1.2089700000000001</v>
      </c>
      <c r="E305" s="15">
        <v>1.2163200000000001</v>
      </c>
      <c r="F305" s="15">
        <v>1.2128000000000001</v>
      </c>
      <c r="G305" s="15">
        <v>1.2151000000000001</v>
      </c>
      <c r="H305" s="15">
        <v>1.2107000000000001</v>
      </c>
      <c r="I305" s="5">
        <v>20</v>
      </c>
      <c r="J305" s="5">
        <v>283</v>
      </c>
      <c r="K305" s="5">
        <v>207</v>
      </c>
      <c r="L305" s="5">
        <v>503</v>
      </c>
      <c r="M305" s="14">
        <v>10.420833333333139</v>
      </c>
      <c r="N305" s="14">
        <v>84.499999999998465</v>
      </c>
      <c r="O305" s="5">
        <v>43.999999999999595</v>
      </c>
      <c r="P305" s="5">
        <v>45012</v>
      </c>
      <c r="Q305" s="14">
        <v>937.75</v>
      </c>
      <c r="R305" s="14">
        <v>5.9526627218935992</v>
      </c>
      <c r="S305" s="5">
        <v>21</v>
      </c>
      <c r="T305" s="5" t="s">
        <v>33</v>
      </c>
      <c r="U305" s="14">
        <v>0.73331498530952255</v>
      </c>
      <c r="V305" s="5">
        <v>99</v>
      </c>
      <c r="W305" s="5">
        <v>150</v>
      </c>
      <c r="X305" s="5">
        <v>189</v>
      </c>
      <c r="Y305" s="5">
        <v>65</v>
      </c>
      <c r="Z305" s="5" t="s">
        <v>31</v>
      </c>
      <c r="AB305" s="6" cm="1">
        <f t="array" ref="AB305">SUM(IF(B305:I305&gt;B306:I306,1,-1))</f>
        <v>2</v>
      </c>
      <c r="AC305" s="6" cm="1">
        <f t="array" ref="AC305">SUM(IF(J305:S305&gt;J306:S306,1,-1))</f>
        <v>-2</v>
      </c>
      <c r="AD305" s="6">
        <f t="shared" si="308"/>
        <v>0</v>
      </c>
      <c r="AE305" s="6">
        <f t="shared" si="305"/>
        <v>2</v>
      </c>
      <c r="AF305" s="6">
        <f t="shared" si="306"/>
        <v>-4</v>
      </c>
      <c r="AG305" s="6">
        <f t="shared" si="307"/>
        <v>-2</v>
      </c>
      <c r="AI305" s="8" t="str">
        <f t="shared" si="309"/>
        <v>Outside</v>
      </c>
      <c r="AJ305" s="24" t="str">
        <f t="shared" si="310"/>
        <v>Up</v>
      </c>
      <c r="AK305" s="25" t="str">
        <f t="shared" si="311"/>
        <v>POC Up</v>
      </c>
      <c r="AL305" s="26" t="str">
        <f t="shared" si="312"/>
        <v>In. Val</v>
      </c>
      <c r="AM305" s="26" t="str">
        <f t="shared" si="313"/>
        <v>Both Sides Expand</v>
      </c>
      <c r="AN305" s="26" t="str">
        <f t="shared" si="314"/>
        <v>Ab. Val</v>
      </c>
      <c r="AO305" s="26" t="str">
        <f t="shared" si="315"/>
        <v>No Gap</v>
      </c>
      <c r="AP305" s="26" t="str">
        <f t="shared" si="316"/>
        <v>Top-Weighted</v>
      </c>
      <c r="AQ305" s="26" t="str">
        <f t="shared" si="317"/>
        <v>Skewed Mid-Low</v>
      </c>
      <c r="AR305" s="26" t="str">
        <f t="shared" si="318"/>
        <v>Closed Lower Quadrant</v>
      </c>
      <c r="AS305" s="27">
        <f t="shared" si="319"/>
        <v>-3</v>
      </c>
    </row>
    <row r="306" spans="1:45" ht="15.5" x14ac:dyDescent="0.35">
      <c r="A306" s="13">
        <v>45226</v>
      </c>
      <c r="B306" s="15">
        <v>1.2135800000000001</v>
      </c>
      <c r="C306" s="15">
        <v>1.21621</v>
      </c>
      <c r="D306" s="15">
        <v>1.21051</v>
      </c>
      <c r="E306" s="15">
        <v>1.2112499999999999</v>
      </c>
      <c r="F306" s="15">
        <v>1.2119000000000002</v>
      </c>
      <c r="G306" s="15">
        <v>1.2137000000000002</v>
      </c>
      <c r="H306" s="15">
        <v>1.2112000000000001</v>
      </c>
      <c r="I306" s="5">
        <v>-5</v>
      </c>
      <c r="J306" s="5">
        <v>383</v>
      </c>
      <c r="K306" s="5">
        <v>136</v>
      </c>
      <c r="L306" s="5">
        <v>538</v>
      </c>
      <c r="M306" s="14">
        <v>11.231249999999749</v>
      </c>
      <c r="N306" s="14">
        <v>57.000000000000384</v>
      </c>
      <c r="O306" s="5">
        <v>25.000000000001688</v>
      </c>
      <c r="P306" s="5">
        <v>52771</v>
      </c>
      <c r="Q306" s="14">
        <v>1099.3958333333333</v>
      </c>
      <c r="R306" s="14">
        <v>9.4385964912280063</v>
      </c>
      <c r="S306" s="5">
        <v>14</v>
      </c>
      <c r="T306" s="5" t="s">
        <v>28</v>
      </c>
      <c r="U306" s="14">
        <v>0.45424328788278284</v>
      </c>
      <c r="V306" s="5">
        <v>45</v>
      </c>
      <c r="W306" s="5">
        <v>149</v>
      </c>
      <c r="X306" s="5">
        <v>189</v>
      </c>
      <c r="Y306" s="5">
        <v>136</v>
      </c>
      <c r="Z306" s="5" t="s">
        <v>27</v>
      </c>
      <c r="AB306" s="6" cm="1">
        <f t="array" ref="AB306">SUM(IF(B306:I306&gt;B307:I307,1,-1))</f>
        <v>4</v>
      </c>
      <c r="AC306" s="6" cm="1">
        <f t="array" ref="AC306">SUM(IF(J306:S306&gt;J307:S307,1,-1))</f>
        <v>-4</v>
      </c>
      <c r="AD306" s="6">
        <f t="shared" si="308"/>
        <v>0</v>
      </c>
      <c r="AE306" s="6">
        <f t="shared" si="305"/>
        <v>-8</v>
      </c>
      <c r="AF306" s="6">
        <f t="shared" si="306"/>
        <v>-8</v>
      </c>
      <c r="AG306" s="6">
        <f t="shared" si="307"/>
        <v>-16</v>
      </c>
      <c r="AI306" s="8" t="str">
        <f t="shared" si="309"/>
        <v>OL Higher</v>
      </c>
      <c r="AJ306" s="24" t="str">
        <f t="shared" si="310"/>
        <v>Down</v>
      </c>
      <c r="AK306" s="25" t="str">
        <f t="shared" si="311"/>
        <v>POC Up</v>
      </c>
      <c r="AL306" s="26" t="str">
        <f t="shared" si="312"/>
        <v>Ab. Val</v>
      </c>
      <c r="AM306" s="26" t="str">
        <f t="shared" si="313"/>
        <v>Upper Break</v>
      </c>
      <c r="AN306" s="26" t="str">
        <f t="shared" si="314"/>
        <v>In Val</v>
      </c>
      <c r="AO306" s="26" t="str">
        <f t="shared" si="315"/>
        <v>Gap Up - Failed</v>
      </c>
      <c r="AP306" s="26" t="str">
        <f t="shared" si="316"/>
        <v>Top-Weighted</v>
      </c>
      <c r="AQ306" s="26" t="str">
        <f t="shared" si="317"/>
        <v>Skewed Mid-Low</v>
      </c>
      <c r="AR306" s="26" t="str">
        <f t="shared" si="318"/>
        <v>Closed Higher Quadrant</v>
      </c>
      <c r="AS306" s="27">
        <f t="shared" si="319"/>
        <v>3</v>
      </c>
    </row>
    <row r="307" spans="1:45" ht="15.5" x14ac:dyDescent="0.35">
      <c r="A307" s="13">
        <v>45225</v>
      </c>
      <c r="B307" s="15">
        <v>1.2101900000000001</v>
      </c>
      <c r="C307" s="15">
        <v>1.21393</v>
      </c>
      <c r="D307" s="15">
        <v>1.2069099999999999</v>
      </c>
      <c r="E307" s="15">
        <v>1.21356</v>
      </c>
      <c r="F307" s="15">
        <v>1.2082000000000002</v>
      </c>
      <c r="G307" s="15">
        <v>1.2117</v>
      </c>
      <c r="H307" s="15">
        <v>1.2075</v>
      </c>
      <c r="I307" s="5">
        <v>12</v>
      </c>
      <c r="J307" s="5">
        <v>467</v>
      </c>
      <c r="K307" s="5">
        <v>89</v>
      </c>
      <c r="L307" s="5">
        <v>574</v>
      </c>
      <c r="M307" s="14">
        <v>11.977083333333249</v>
      </c>
      <c r="N307" s="14">
        <v>70.200000000000259</v>
      </c>
      <c r="O307" s="5">
        <v>41.999999999999815</v>
      </c>
      <c r="P307" s="5">
        <v>57211</v>
      </c>
      <c r="Q307" s="14">
        <v>1191.8958333333333</v>
      </c>
      <c r="R307" s="14">
        <v>8.1766381766381464</v>
      </c>
      <c r="S307" s="5">
        <v>12</v>
      </c>
      <c r="T307" s="5" t="s">
        <v>28</v>
      </c>
      <c r="U307" s="14">
        <v>0.40924375492465781</v>
      </c>
      <c r="V307" s="5">
        <v>109</v>
      </c>
      <c r="W307" s="5">
        <v>158</v>
      </c>
      <c r="X307" s="5">
        <v>139</v>
      </c>
      <c r="Y307" s="5">
        <v>168</v>
      </c>
      <c r="Z307" s="5" t="s">
        <v>31</v>
      </c>
      <c r="AB307" s="6" cm="1">
        <f t="array" ref="AB307">SUM(IF(B307:I307&gt;B308:I308,1,-1))</f>
        <v>-4</v>
      </c>
      <c r="AC307" s="6" cm="1">
        <f t="array" ref="AC307">SUM(IF(J307:S307&gt;J308:S308,1,-1))</f>
        <v>2</v>
      </c>
      <c r="AD307" s="6">
        <f t="shared" si="308"/>
        <v>-2</v>
      </c>
      <c r="AE307" s="6">
        <f t="shared" si="305"/>
        <v>-10</v>
      </c>
      <c r="AF307" s="6">
        <f t="shared" si="306"/>
        <v>-2</v>
      </c>
      <c r="AG307" s="6">
        <f t="shared" si="307"/>
        <v>-12</v>
      </c>
      <c r="AI307" s="8" t="str">
        <f t="shared" si="309"/>
        <v>OL Lower</v>
      </c>
      <c r="AJ307" s="24" t="str">
        <f t="shared" si="310"/>
        <v>Down</v>
      </c>
      <c r="AK307" s="25" t="str">
        <f t="shared" si="311"/>
        <v>POC Down</v>
      </c>
      <c r="AL307" s="26" t="str">
        <f t="shared" si="312"/>
        <v>Bel. Val</v>
      </c>
      <c r="AM307" s="26" t="str">
        <f t="shared" si="313"/>
        <v>Lower Break</v>
      </c>
      <c r="AN307" s="26" t="str">
        <f t="shared" si="314"/>
        <v>Ab. Val</v>
      </c>
      <c r="AO307" s="26" t="str">
        <f t="shared" si="315"/>
        <v>Gap Down - Failed</v>
      </c>
      <c r="AP307" s="26" t="str">
        <f t="shared" si="316"/>
        <v>Top-Weighted</v>
      </c>
      <c r="AQ307" s="26" t="str">
        <f t="shared" si="317"/>
        <v>Skewed Low</v>
      </c>
      <c r="AR307" s="26" t="str">
        <f t="shared" si="318"/>
        <v>Closed Lower Quadrant</v>
      </c>
      <c r="AS307" s="27">
        <f t="shared" si="319"/>
        <v>-3</v>
      </c>
    </row>
    <row r="308" spans="1:45" ht="15.5" x14ac:dyDescent="0.35">
      <c r="A308" s="13">
        <v>45224</v>
      </c>
      <c r="B308" s="15">
        <v>1.21618</v>
      </c>
      <c r="C308" s="15">
        <v>1.21757</v>
      </c>
      <c r="D308" s="15">
        <v>1.20943</v>
      </c>
      <c r="E308" s="15">
        <v>1.21018</v>
      </c>
      <c r="F308" s="15">
        <v>1.2119</v>
      </c>
      <c r="G308" s="15">
        <v>1.2155</v>
      </c>
      <c r="H308" s="15">
        <v>1.2112000000000001</v>
      </c>
      <c r="I308" s="5">
        <v>-15</v>
      </c>
      <c r="J308" s="5">
        <v>347</v>
      </c>
      <c r="K308" s="5">
        <v>91</v>
      </c>
      <c r="L308" s="5">
        <v>450</v>
      </c>
      <c r="M308" s="14">
        <v>9.3374999999999702</v>
      </c>
      <c r="N308" s="14">
        <v>81.400000000000361</v>
      </c>
      <c r="O308" s="5">
        <v>42.999999999999702</v>
      </c>
      <c r="P308" s="5">
        <v>51229</v>
      </c>
      <c r="Q308" s="14">
        <v>1067.2708333333333</v>
      </c>
      <c r="R308" s="14">
        <v>5.5282555282555039</v>
      </c>
      <c r="S308" s="5">
        <v>20</v>
      </c>
      <c r="T308" s="5" t="s">
        <v>28</v>
      </c>
      <c r="U308" s="14">
        <v>0.44703510454697443</v>
      </c>
      <c r="V308" s="5">
        <v>89</v>
      </c>
      <c r="W308" s="5">
        <v>120</v>
      </c>
      <c r="X308" s="5">
        <v>184</v>
      </c>
      <c r="Y308" s="5">
        <v>57</v>
      </c>
      <c r="Z308" s="5" t="s">
        <v>27</v>
      </c>
      <c r="AB308" s="6" cm="1">
        <f t="array" ref="AB308">SUM(IF(B308:I308&gt;B309:I309,1,-1))</f>
        <v>-8</v>
      </c>
      <c r="AC308" s="6" cm="1">
        <f t="array" ref="AC308">SUM(IF(J308:S308&gt;J309:S309,1,-1))</f>
        <v>-6</v>
      </c>
      <c r="AD308" s="6">
        <f t="shared" si="308"/>
        <v>-14</v>
      </c>
      <c r="AE308" s="6">
        <f t="shared" si="305"/>
        <v>0</v>
      </c>
      <c r="AF308" s="6">
        <f t="shared" si="306"/>
        <v>-6</v>
      </c>
      <c r="AG308" s="6">
        <f t="shared" si="307"/>
        <v>-6</v>
      </c>
      <c r="AI308" s="8" t="str">
        <f t="shared" si="309"/>
        <v>OL Lower</v>
      </c>
      <c r="AJ308" s="24" t="str">
        <f t="shared" si="310"/>
        <v>Down</v>
      </c>
      <c r="AK308" s="25" t="str">
        <f t="shared" si="311"/>
        <v>POC Down</v>
      </c>
      <c r="AL308" s="26" t="str">
        <f t="shared" si="312"/>
        <v>Bel. Val</v>
      </c>
      <c r="AM308" s="26" t="str">
        <f t="shared" si="313"/>
        <v>Lower Break</v>
      </c>
      <c r="AN308" s="26" t="str">
        <f t="shared" si="314"/>
        <v>Bl. Val</v>
      </c>
      <c r="AO308" s="26" t="str">
        <f t="shared" si="315"/>
        <v>No Gap</v>
      </c>
      <c r="AP308" s="26" t="str">
        <f t="shared" si="316"/>
        <v>Top-Weighted</v>
      </c>
      <c r="AQ308" s="26" t="str">
        <f t="shared" si="317"/>
        <v>Skewed Mid-Low</v>
      </c>
      <c r="AR308" s="26" t="str">
        <f t="shared" si="318"/>
        <v>Same</v>
      </c>
      <c r="AS308" s="27">
        <f t="shared" si="319"/>
        <v>0</v>
      </c>
    </row>
    <row r="309" spans="1:45" ht="15.5" x14ac:dyDescent="0.35">
      <c r="A309" s="13">
        <v>45223</v>
      </c>
      <c r="B309" s="15">
        <v>1.22488</v>
      </c>
      <c r="C309" s="15">
        <v>1.22882</v>
      </c>
      <c r="D309" s="15">
        <v>1.2150700000000001</v>
      </c>
      <c r="E309" s="15">
        <v>1.2161599999999999</v>
      </c>
      <c r="F309" s="15">
        <v>1.2159</v>
      </c>
      <c r="G309" s="15">
        <v>1.2254</v>
      </c>
      <c r="H309" s="15">
        <v>1.2153</v>
      </c>
      <c r="I309" s="5">
        <v>-6</v>
      </c>
      <c r="J309" s="5">
        <v>504</v>
      </c>
      <c r="K309" s="5">
        <v>33</v>
      </c>
      <c r="L309" s="5">
        <v>549</v>
      </c>
      <c r="M309" s="14">
        <v>11.347916666666809</v>
      </c>
      <c r="N309" s="14">
        <v>137.49999999999929</v>
      </c>
      <c r="O309" s="5">
        <v>100.99999999999997</v>
      </c>
      <c r="P309" s="5">
        <v>56921</v>
      </c>
      <c r="Q309" s="14">
        <v>1185.8541666666667</v>
      </c>
      <c r="R309" s="14">
        <v>3.9927272727272936</v>
      </c>
      <c r="S309" s="5">
        <v>20</v>
      </c>
      <c r="T309" s="5" t="s">
        <v>28</v>
      </c>
      <c r="U309" s="14">
        <v>0.32681581207061611</v>
      </c>
      <c r="V309" s="5">
        <v>167</v>
      </c>
      <c r="W309" s="5">
        <v>120</v>
      </c>
      <c r="X309" s="5">
        <v>82</v>
      </c>
      <c r="Y309" s="5">
        <v>180</v>
      </c>
      <c r="Z309" s="5" t="s">
        <v>27</v>
      </c>
      <c r="AB309" s="6" cm="1">
        <f t="array" ref="AB309">SUM(IF(B309:I309&gt;B310:I310,1,-1))</f>
        <v>2</v>
      </c>
      <c r="AC309" s="6" cm="1">
        <f t="array" ref="AC309">SUM(IF(J309:S309&gt;J310:S310,1,-1))</f>
        <v>2</v>
      </c>
      <c r="AD309" s="6">
        <f t="shared" si="308"/>
        <v>4</v>
      </c>
      <c r="AE309" s="6">
        <f t="shared" si="305"/>
        <v>10</v>
      </c>
      <c r="AF309" s="6">
        <f t="shared" si="306"/>
        <v>-6</v>
      </c>
      <c r="AG309" s="6">
        <f t="shared" si="307"/>
        <v>4</v>
      </c>
      <c r="AI309" s="8" t="str">
        <f t="shared" si="309"/>
        <v>OL Higher</v>
      </c>
      <c r="AJ309" s="24" t="str">
        <f t="shared" si="310"/>
        <v>Down</v>
      </c>
      <c r="AK309" s="25" t="str">
        <f t="shared" si="311"/>
        <v>POC Down</v>
      </c>
      <c r="AL309" s="26" t="str">
        <f t="shared" si="312"/>
        <v>In. Val</v>
      </c>
      <c r="AM309" s="26" t="str">
        <f t="shared" si="313"/>
        <v>Upper Break</v>
      </c>
      <c r="AN309" s="26" t="str">
        <f t="shared" si="314"/>
        <v>In Val</v>
      </c>
      <c r="AO309" s="26" t="str">
        <f t="shared" si="315"/>
        <v>Gap Up - Failed</v>
      </c>
      <c r="AP309" s="26" t="str">
        <f t="shared" si="316"/>
        <v>Top-Weighted</v>
      </c>
      <c r="AQ309" s="26" t="str">
        <f t="shared" si="317"/>
        <v>Skewed Low</v>
      </c>
      <c r="AR309" s="26" t="str">
        <f t="shared" si="318"/>
        <v>Closed Higher Quadrant</v>
      </c>
      <c r="AS309" s="27">
        <f t="shared" si="319"/>
        <v>3</v>
      </c>
    </row>
    <row r="310" spans="1:45" ht="15.5" x14ac:dyDescent="0.35">
      <c r="A310" s="19">
        <v>45222</v>
      </c>
      <c r="B310" s="15">
        <v>1.21628</v>
      </c>
      <c r="C310" s="15">
        <v>1.2258100000000001</v>
      </c>
      <c r="D310" s="15">
        <v>1.21428</v>
      </c>
      <c r="E310" s="15">
        <v>1.22485</v>
      </c>
      <c r="F310" s="15">
        <v>1.2161000000000002</v>
      </c>
      <c r="G310" s="15">
        <v>1.2209000000000001</v>
      </c>
      <c r="H310" s="15">
        <v>1.2144000000000001</v>
      </c>
      <c r="I310" s="5">
        <v>15</v>
      </c>
      <c r="J310" s="5">
        <v>376</v>
      </c>
      <c r="K310" s="5">
        <v>162</v>
      </c>
      <c r="L310" s="5">
        <v>553</v>
      </c>
      <c r="M310" s="14">
        <v>11.402083333333229</v>
      </c>
      <c r="N310" s="14">
        <v>115.30000000000041</v>
      </c>
      <c r="O310" s="5">
        <v>64.999999999999503</v>
      </c>
      <c r="P310" s="5">
        <v>52046</v>
      </c>
      <c r="Q310" s="14">
        <v>1084.2916666666667</v>
      </c>
      <c r="R310" s="14">
        <v>4.7961838681699742</v>
      </c>
      <c r="S310" s="5">
        <v>15</v>
      </c>
      <c r="T310" s="5" t="s">
        <v>28</v>
      </c>
      <c r="U310" s="14">
        <v>0.47409945789164332</v>
      </c>
      <c r="V310" s="5">
        <v>114</v>
      </c>
      <c r="W310" s="5">
        <v>72</v>
      </c>
      <c r="X310" s="5">
        <v>69</v>
      </c>
      <c r="Y310" s="5">
        <v>296</v>
      </c>
      <c r="Z310" s="5" t="s">
        <v>31</v>
      </c>
      <c r="AB310" s="6" cm="1">
        <f t="array" ref="AB310">SUM(IF(B310:I310&gt;B311:I311,1,-1))</f>
        <v>6</v>
      </c>
      <c r="AC310" s="6" cm="1">
        <f t="array" ref="AC310">SUM(IF(J310:S310&gt;J311:S311,1,-1))</f>
        <v>-2</v>
      </c>
      <c r="AD310" s="6">
        <f t="shared" si="308"/>
        <v>4</v>
      </c>
      <c r="AE310" s="6">
        <f t="shared" si="305"/>
        <v>0</v>
      </c>
      <c r="AF310" s="6">
        <f t="shared" si="306"/>
        <v>-2</v>
      </c>
      <c r="AG310" s="6">
        <f t="shared" si="307"/>
        <v>-2</v>
      </c>
      <c r="AI310" s="8" t="str">
        <f t="shared" si="309"/>
        <v>OL Higher</v>
      </c>
      <c r="AJ310" s="24" t="str">
        <f t="shared" si="310"/>
        <v>Neutral</v>
      </c>
      <c r="AK310" s="25" t="str">
        <f t="shared" si="311"/>
        <v>POC Up</v>
      </c>
      <c r="AL310" s="26" t="str">
        <f t="shared" si="312"/>
        <v>In. Val</v>
      </c>
      <c r="AM310" s="26" t="str">
        <f t="shared" si="313"/>
        <v>Upper Break</v>
      </c>
      <c r="AN310" s="26" t="str">
        <f t="shared" si="314"/>
        <v>Ab. Val</v>
      </c>
      <c r="AO310" s="26" t="str">
        <f t="shared" si="315"/>
        <v>Gap Up - Follow Through</v>
      </c>
      <c r="AP310" s="26" t="str">
        <f t="shared" si="316"/>
        <v>Top-Weighted</v>
      </c>
      <c r="AQ310" s="26" t="str">
        <f t="shared" si="317"/>
        <v>Skewed Low</v>
      </c>
      <c r="AR310" s="26" t="str">
        <f t="shared" si="318"/>
        <v>Same</v>
      </c>
      <c r="AS310" s="27">
        <f t="shared" si="319"/>
        <v>0</v>
      </c>
    </row>
    <row r="311" spans="1:45" ht="15.5" x14ac:dyDescent="0.35">
      <c r="A311" s="13">
        <v>45219</v>
      </c>
      <c r="B311" s="15">
        <v>1.21349</v>
      </c>
      <c r="C311" s="15">
        <v>1.21699</v>
      </c>
      <c r="D311" s="15">
        <v>1.20926</v>
      </c>
      <c r="E311" s="15">
        <v>1.21627</v>
      </c>
      <c r="F311" s="15">
        <v>1.2136</v>
      </c>
      <c r="G311" s="15">
        <v>1.2161</v>
      </c>
      <c r="H311" s="15">
        <v>1.2124000000000001</v>
      </c>
      <c r="I311" s="5">
        <v>26</v>
      </c>
      <c r="J311" s="5">
        <v>289</v>
      </c>
      <c r="K311" s="5">
        <v>285</v>
      </c>
      <c r="L311" s="5">
        <v>589</v>
      </c>
      <c r="M311" s="14">
        <v>12.110416666666762</v>
      </c>
      <c r="N311" s="14">
        <v>77.300000000000153</v>
      </c>
      <c r="O311" s="5">
        <v>36.999999999998145</v>
      </c>
      <c r="P311" s="5">
        <v>59223</v>
      </c>
      <c r="Q311" s="14">
        <v>1233.8125</v>
      </c>
      <c r="R311" s="14">
        <v>7.6196636481241766</v>
      </c>
      <c r="S311" s="5">
        <v>12</v>
      </c>
      <c r="T311" s="5" t="s">
        <v>33</v>
      </c>
      <c r="U311" s="14">
        <v>0.72552735076698738</v>
      </c>
      <c r="V311" s="5">
        <v>147</v>
      </c>
      <c r="W311" s="5">
        <v>206</v>
      </c>
      <c r="X311" s="5">
        <v>175</v>
      </c>
      <c r="Y311" s="5">
        <v>61</v>
      </c>
      <c r="Z311" s="5" t="s">
        <v>31</v>
      </c>
      <c r="AB311" s="6" cm="1">
        <f t="array" ref="AB311">SUM(IF(B311:I311&gt;B312:I312,1,-1))</f>
        <v>2</v>
      </c>
      <c r="AC311" s="6" cm="1">
        <f t="array" ref="AC311">SUM(IF(J311:S311&gt;J312:S312,1,-1))</f>
        <v>-6</v>
      </c>
      <c r="AD311" s="6">
        <f t="shared" si="308"/>
        <v>-4</v>
      </c>
      <c r="AE311" s="6">
        <f t="shared" si="305"/>
        <v>-8</v>
      </c>
      <c r="AF311" s="6">
        <f t="shared" si="306"/>
        <v>-4</v>
      </c>
      <c r="AG311" s="6">
        <f t="shared" si="307"/>
        <v>-12</v>
      </c>
      <c r="AI311" s="8" t="str">
        <f t="shared" si="309"/>
        <v>OL Higher</v>
      </c>
      <c r="AJ311" s="24" t="str">
        <f t="shared" si="310"/>
        <v>Neutral</v>
      </c>
      <c r="AK311" s="25" t="str">
        <f t="shared" si="311"/>
        <v>POC Down</v>
      </c>
      <c r="AL311" s="26" t="str">
        <f t="shared" si="312"/>
        <v>In. Val</v>
      </c>
      <c r="AM311" s="26" t="str">
        <f t="shared" si="313"/>
        <v>Inside Day</v>
      </c>
      <c r="AN311" s="26" t="str">
        <f t="shared" si="314"/>
        <v>Ab. Val</v>
      </c>
      <c r="AO311" s="26" t="str">
        <f t="shared" si="315"/>
        <v>No Gap</v>
      </c>
      <c r="AP311" s="26" t="str">
        <f t="shared" si="316"/>
        <v>Top-Weighted</v>
      </c>
      <c r="AQ311" s="26" t="str">
        <f t="shared" si="317"/>
        <v>Skewed Mid-High</v>
      </c>
      <c r="AR311" s="26" t="str">
        <f t="shared" si="318"/>
        <v>Closed Lower Quadrant</v>
      </c>
      <c r="AS311" s="27">
        <f t="shared" si="319"/>
        <v>-2</v>
      </c>
    </row>
    <row r="312" spans="1:45" ht="15.5" x14ac:dyDescent="0.35">
      <c r="A312" s="13">
        <v>45218</v>
      </c>
      <c r="B312" s="15">
        <v>1.2140899999999999</v>
      </c>
      <c r="C312" s="15">
        <v>1.2191000000000001</v>
      </c>
      <c r="D312" s="15">
        <v>1.20896</v>
      </c>
      <c r="E312" s="15">
        <v>1.21349</v>
      </c>
      <c r="F312" s="15">
        <v>1.2142000000000002</v>
      </c>
      <c r="G312" s="15">
        <v>1.2158</v>
      </c>
      <c r="H312" s="15">
        <v>1.2117</v>
      </c>
      <c r="I312" s="5">
        <v>-8</v>
      </c>
      <c r="J312" s="5">
        <v>263</v>
      </c>
      <c r="K312" s="5">
        <v>348</v>
      </c>
      <c r="L312" s="5">
        <v>630</v>
      </c>
      <c r="M312" s="14">
        <v>13.097916666666663</v>
      </c>
      <c r="N312" s="14">
        <v>101.40000000000038</v>
      </c>
      <c r="O312" s="5">
        <v>40.999999999999929</v>
      </c>
      <c r="P312" s="5">
        <v>73218</v>
      </c>
      <c r="Q312" s="14">
        <v>1525.375</v>
      </c>
      <c r="R312" s="14">
        <v>6.213017751479267</v>
      </c>
      <c r="S312" s="5">
        <v>12</v>
      </c>
      <c r="T312" s="5" t="s">
        <v>33</v>
      </c>
      <c r="U312" s="14">
        <v>0.74641640503261897</v>
      </c>
      <c r="V312" s="5">
        <v>77</v>
      </c>
      <c r="W312" s="5">
        <v>223</v>
      </c>
      <c r="X312" s="5">
        <v>246</v>
      </c>
      <c r="Y312" s="5">
        <v>66</v>
      </c>
      <c r="Z312" s="5" t="s">
        <v>29</v>
      </c>
      <c r="AB312" s="6" cm="1">
        <f t="array" ref="AB312">SUM(IF(B312:I312&gt;B313:I313,1,-1))</f>
        <v>-8</v>
      </c>
      <c r="AC312" s="6" cm="1">
        <f t="array" ref="AC312">SUM(IF(J312:S312&gt;J313:S313,1,-1))</f>
        <v>6</v>
      </c>
      <c r="AD312" s="6">
        <f t="shared" si="308"/>
        <v>-2</v>
      </c>
      <c r="AE312" s="6">
        <f t="shared" si="305"/>
        <v>-10</v>
      </c>
      <c r="AF312" s="6">
        <f t="shared" si="306"/>
        <v>8</v>
      </c>
      <c r="AG312" s="6">
        <f t="shared" si="307"/>
        <v>-2</v>
      </c>
      <c r="AI312" s="8" t="str">
        <f t="shared" si="309"/>
        <v>Lower</v>
      </c>
      <c r="AJ312" s="24" t="str">
        <f t="shared" si="310"/>
        <v>Neutral</v>
      </c>
      <c r="AK312" s="25" t="str">
        <f t="shared" si="311"/>
        <v>POC Down</v>
      </c>
      <c r="AL312" s="26" t="str">
        <f t="shared" si="312"/>
        <v>Bel. Val</v>
      </c>
      <c r="AM312" s="26" t="str">
        <f t="shared" si="313"/>
        <v>Lower Break</v>
      </c>
      <c r="AN312" s="26" t="str">
        <f t="shared" si="314"/>
        <v>In Val</v>
      </c>
      <c r="AO312" s="26" t="str">
        <f t="shared" si="315"/>
        <v>Gap Down - Follow Through</v>
      </c>
      <c r="AP312" s="26" t="str">
        <f t="shared" si="316"/>
        <v>Bottom-Weighted</v>
      </c>
      <c r="AQ312" s="26" t="str">
        <f t="shared" si="317"/>
        <v>Skewed Mid-Low</v>
      </c>
      <c r="AR312" s="26" t="str">
        <f t="shared" si="318"/>
        <v>Closed Lower Quadrant</v>
      </c>
      <c r="AS312" s="27">
        <f t="shared" si="319"/>
        <v>-1</v>
      </c>
    </row>
    <row r="313" spans="1:45" ht="15.5" x14ac:dyDescent="0.35">
      <c r="A313" s="13">
        <v>45217</v>
      </c>
      <c r="B313" s="15">
        <v>1.21776</v>
      </c>
      <c r="C313" s="15">
        <v>1.2210799999999999</v>
      </c>
      <c r="D313" s="15">
        <v>1.2130799999999999</v>
      </c>
      <c r="E313" s="15">
        <v>1.2141</v>
      </c>
      <c r="F313" s="15">
        <v>1.2178</v>
      </c>
      <c r="G313" s="15">
        <v>1.2205000000000001</v>
      </c>
      <c r="H313" s="15">
        <v>1.2159</v>
      </c>
      <c r="I313" s="5">
        <v>6</v>
      </c>
      <c r="J313" s="5">
        <v>244</v>
      </c>
      <c r="K313" s="5">
        <v>302</v>
      </c>
      <c r="L313" s="5">
        <v>558</v>
      </c>
      <c r="M313" s="14">
        <v>11.616666666666951</v>
      </c>
      <c r="N313" s="14">
        <v>80.000000000000071</v>
      </c>
      <c r="O313" s="5">
        <v>46.000000000001592</v>
      </c>
      <c r="P313" s="5">
        <v>56818</v>
      </c>
      <c r="Q313" s="14">
        <v>1183.7083333333333</v>
      </c>
      <c r="R313" s="14">
        <v>6.9749999999999934</v>
      </c>
      <c r="S313" s="5">
        <v>10</v>
      </c>
      <c r="T313" s="5" t="s">
        <v>26</v>
      </c>
      <c r="U313" s="14">
        <v>0.65884138758904742</v>
      </c>
      <c r="V313" s="5">
        <v>142</v>
      </c>
      <c r="W313" s="5">
        <v>184</v>
      </c>
      <c r="X313" s="5">
        <v>122</v>
      </c>
      <c r="Y313" s="5">
        <v>110</v>
      </c>
      <c r="Z313" s="5" t="s">
        <v>27</v>
      </c>
      <c r="AB313" s="6" cm="1">
        <f t="array" ref="AB313">SUM(IF(B313:I313&gt;B314:I314,1,-1))</f>
        <v>-2</v>
      </c>
      <c r="AC313" s="6" cm="1">
        <f t="array" ref="AC313">SUM(IF(J313:S313&gt;J314:S314,1,-1))</f>
        <v>-4</v>
      </c>
      <c r="AD313" s="6">
        <f t="shared" si="308"/>
        <v>-6</v>
      </c>
      <c r="AE313" s="6">
        <f t="shared" si="305"/>
        <v>0</v>
      </c>
      <c r="AF313" s="6">
        <f t="shared" si="306"/>
        <v>-2</v>
      </c>
      <c r="AG313" s="6">
        <f t="shared" si="307"/>
        <v>-2</v>
      </c>
      <c r="AI313" s="8" t="str">
        <f t="shared" si="309"/>
        <v>OL Higher</v>
      </c>
      <c r="AJ313" s="24" t="str">
        <f t="shared" si="310"/>
        <v>Neutral</v>
      </c>
      <c r="AK313" s="25" t="str">
        <f t="shared" si="311"/>
        <v>POC Unchanged</v>
      </c>
      <c r="AL313" s="26" t="str">
        <f t="shared" si="312"/>
        <v>In. Val</v>
      </c>
      <c r="AM313" s="26" t="str">
        <f t="shared" si="313"/>
        <v>Lower Break</v>
      </c>
      <c r="AN313" s="26" t="str">
        <f t="shared" si="314"/>
        <v>Bl. Val</v>
      </c>
      <c r="AO313" s="26" t="str">
        <f t="shared" si="315"/>
        <v>No Gap</v>
      </c>
      <c r="AP313" s="26" t="str">
        <f t="shared" si="316"/>
        <v>Bottom-Weighted</v>
      </c>
      <c r="AQ313" s="26" t="str">
        <f t="shared" si="317"/>
        <v>Skewed Mid-High</v>
      </c>
      <c r="AR313" s="26" t="str">
        <f t="shared" si="318"/>
        <v>Closed Higher Quadrant</v>
      </c>
      <c r="AS313" s="27">
        <f t="shared" si="319"/>
        <v>2</v>
      </c>
    </row>
    <row r="314" spans="1:45" ht="15.5" x14ac:dyDescent="0.35">
      <c r="A314" s="13">
        <v>45216</v>
      </c>
      <c r="B314" s="15">
        <v>1.22113</v>
      </c>
      <c r="C314" s="15">
        <v>1.2215400000000001</v>
      </c>
      <c r="D314" s="15">
        <v>1.2132499999999999</v>
      </c>
      <c r="E314" s="15">
        <v>1.21776</v>
      </c>
      <c r="F314" s="15">
        <v>1.2178</v>
      </c>
      <c r="G314" s="15">
        <v>1.2192000000000001</v>
      </c>
      <c r="H314" s="15">
        <v>1.2151000000000001</v>
      </c>
      <c r="I314" s="5">
        <v>-11</v>
      </c>
      <c r="J314" s="5">
        <v>282</v>
      </c>
      <c r="K314" s="5">
        <v>294</v>
      </c>
      <c r="L314" s="5">
        <v>594</v>
      </c>
      <c r="M314" s="14">
        <v>12.19791666666678</v>
      </c>
      <c r="N314" s="14">
        <v>82.900000000001313</v>
      </c>
      <c r="O314" s="5">
        <v>40.999999999999929</v>
      </c>
      <c r="P314" s="5">
        <v>59204</v>
      </c>
      <c r="Q314" s="14">
        <v>1233.4166666666667</v>
      </c>
      <c r="R314" s="14">
        <v>7.1652593486126728</v>
      </c>
      <c r="S314" s="5">
        <v>9</v>
      </c>
      <c r="T314" s="5" t="s">
        <v>33</v>
      </c>
      <c r="U314" s="14">
        <v>0.74722991096294789</v>
      </c>
      <c r="V314" s="5">
        <v>119</v>
      </c>
      <c r="W314" s="5">
        <v>241</v>
      </c>
      <c r="X314" s="5">
        <v>171</v>
      </c>
      <c r="Y314" s="5">
        <v>63</v>
      </c>
      <c r="Z314" s="5" t="s">
        <v>32</v>
      </c>
      <c r="AB314" s="6" cm="1">
        <f t="array" ref="AB314">SUM(IF(B314:I314&gt;B315:I315,1,-1))</f>
        <v>0</v>
      </c>
      <c r="AC314" s="6" cm="1">
        <f t="array" ref="AC314">SUM(IF(J314:S314&gt;J315:S315,1,-1))</f>
        <v>6</v>
      </c>
      <c r="AD314" s="6">
        <f t="shared" si="308"/>
        <v>6</v>
      </c>
      <c r="AE314" s="6">
        <f t="shared" si="305"/>
        <v>-4</v>
      </c>
      <c r="AF314" s="6">
        <f t="shared" si="306"/>
        <v>0</v>
      </c>
      <c r="AG314" s="6">
        <f t="shared" si="307"/>
        <v>-4</v>
      </c>
      <c r="AI314" s="8" t="str">
        <f t="shared" si="309"/>
        <v>OL Higher</v>
      </c>
      <c r="AJ314" s="24" t="str">
        <f t="shared" si="310"/>
        <v>Down</v>
      </c>
      <c r="AK314" s="25" t="str">
        <f t="shared" si="311"/>
        <v>POC Up</v>
      </c>
      <c r="AL314" s="26" t="str">
        <f t="shared" si="312"/>
        <v>In. Val</v>
      </c>
      <c r="AM314" s="26" t="str">
        <f t="shared" si="313"/>
        <v>Lower Break</v>
      </c>
      <c r="AN314" s="26" t="str">
        <f t="shared" si="314"/>
        <v>In Val</v>
      </c>
      <c r="AO314" s="26" t="str">
        <f t="shared" si="315"/>
        <v>Gap Up - Failed</v>
      </c>
      <c r="AP314" s="26" t="str">
        <f t="shared" si="316"/>
        <v>Bottom-Weighted</v>
      </c>
      <c r="AQ314" s="26" t="str">
        <f t="shared" si="317"/>
        <v>Skewed Mid-High</v>
      </c>
      <c r="AR314" s="26" t="str">
        <f t="shared" si="318"/>
        <v>Closed Higher Quadrant</v>
      </c>
      <c r="AS314" s="27">
        <f t="shared" si="319"/>
        <v>1</v>
      </c>
    </row>
    <row r="315" spans="1:45" ht="15.5" x14ac:dyDescent="0.35">
      <c r="A315" s="13">
        <v>45215</v>
      </c>
      <c r="B315" s="15">
        <v>1.2154199999999999</v>
      </c>
      <c r="C315" s="15">
        <v>1.2218899999999999</v>
      </c>
      <c r="D315" s="15">
        <v>1.21424</v>
      </c>
      <c r="E315" s="15">
        <v>1.2211099999999999</v>
      </c>
      <c r="F315" s="15">
        <v>1.2155000000000002</v>
      </c>
      <c r="G315" s="15">
        <v>1.2183000000000002</v>
      </c>
      <c r="H315" s="15">
        <v>1.2146000000000001</v>
      </c>
      <c r="I315" s="5">
        <v>20</v>
      </c>
      <c r="J315" s="5">
        <v>367</v>
      </c>
      <c r="K315" s="5">
        <v>82</v>
      </c>
      <c r="L315" s="5">
        <v>462</v>
      </c>
      <c r="M315" s="14">
        <v>9.7249999999999197</v>
      </c>
      <c r="N315" s="14">
        <v>76.499999999999346</v>
      </c>
      <c r="O315" s="5">
        <v>37.000000000000369</v>
      </c>
      <c r="P315" s="5">
        <v>51215</v>
      </c>
      <c r="Q315" s="14">
        <v>1066.9791666666667</v>
      </c>
      <c r="R315" s="14">
        <v>6.0392156862745612</v>
      </c>
      <c r="S315" s="5">
        <v>21</v>
      </c>
      <c r="T315" s="5" t="s">
        <v>28</v>
      </c>
      <c r="U315" s="14">
        <v>0.38041161415189179</v>
      </c>
      <c r="V315" s="5">
        <v>92</v>
      </c>
      <c r="W315" s="5">
        <v>46</v>
      </c>
      <c r="X315" s="5">
        <v>155</v>
      </c>
      <c r="Y315" s="5">
        <v>149</v>
      </c>
      <c r="Z315" s="5" t="s">
        <v>31</v>
      </c>
      <c r="AB315" s="6" cm="1">
        <f t="array" ref="AB315">SUM(IF(B315:I315&gt;B316:I316,1,-1))</f>
        <v>2</v>
      </c>
      <c r="AC315" s="6" cm="1">
        <f t="array" ref="AC315">SUM(IF(J315:S315&gt;J316:S316,1,-1))</f>
        <v>-4</v>
      </c>
      <c r="AD315" s="6">
        <f t="shared" si="308"/>
        <v>-2</v>
      </c>
      <c r="AE315" s="6">
        <f t="shared" si="305"/>
        <v>-6</v>
      </c>
      <c r="AF315" s="6">
        <f t="shared" si="306"/>
        <v>-4</v>
      </c>
      <c r="AG315" s="6">
        <f t="shared" si="307"/>
        <v>-10</v>
      </c>
      <c r="AI315" s="8" t="str">
        <f t="shared" si="309"/>
        <v>Inside</v>
      </c>
      <c r="AJ315" s="24" t="str">
        <f t="shared" si="310"/>
        <v>Neutral</v>
      </c>
      <c r="AK315" s="25" t="str">
        <f t="shared" si="311"/>
        <v>POC Up</v>
      </c>
      <c r="AL315" s="26" t="str">
        <f t="shared" si="312"/>
        <v>In. Val</v>
      </c>
      <c r="AM315" s="26" t="str">
        <f t="shared" si="313"/>
        <v>Inside Day</v>
      </c>
      <c r="AN315" s="26" t="str">
        <f t="shared" si="314"/>
        <v>Ab. Val</v>
      </c>
      <c r="AO315" s="26" t="str">
        <f t="shared" si="315"/>
        <v>No Gap</v>
      </c>
      <c r="AP315" s="26" t="str">
        <f t="shared" si="316"/>
        <v>Top-Weighted</v>
      </c>
      <c r="AQ315" s="26" t="str">
        <f t="shared" si="317"/>
        <v>Skewed Mid-Low</v>
      </c>
      <c r="AR315" s="26" t="str">
        <f t="shared" si="318"/>
        <v>Closed Lower Quadrant</v>
      </c>
      <c r="AS315" s="27">
        <f t="shared" si="319"/>
        <v>-2</v>
      </c>
    </row>
    <row r="316" spans="1:45" ht="15.5" x14ac:dyDescent="0.35">
      <c r="A316" s="13">
        <v>45212</v>
      </c>
      <c r="B316" s="15">
        <v>1.21821</v>
      </c>
      <c r="C316" s="15">
        <v>1.22248</v>
      </c>
      <c r="D316" s="15">
        <v>1.21221</v>
      </c>
      <c r="E316" s="15">
        <v>1.2154</v>
      </c>
      <c r="F316" s="15">
        <v>1.2135000000000002</v>
      </c>
      <c r="G316" s="15">
        <v>1.2192000000000001</v>
      </c>
      <c r="H316" s="15">
        <v>1.2127000000000001</v>
      </c>
      <c r="I316" s="5">
        <v>1</v>
      </c>
      <c r="J316" s="5">
        <v>509</v>
      </c>
      <c r="K316" s="5">
        <v>49</v>
      </c>
      <c r="L316" s="5">
        <v>572</v>
      </c>
      <c r="M316" s="14">
        <v>11.827083333333285</v>
      </c>
      <c r="N316" s="14">
        <v>102.70000000000002</v>
      </c>
      <c r="O316" s="5">
        <v>64.999999999999503</v>
      </c>
      <c r="P316" s="5">
        <v>59471</v>
      </c>
      <c r="Q316" s="14">
        <v>1238.9791666666667</v>
      </c>
      <c r="R316" s="14">
        <v>5.5696202531645564</v>
      </c>
      <c r="S316" s="5">
        <v>15</v>
      </c>
      <c r="T316" s="5" t="s">
        <v>28</v>
      </c>
      <c r="U316" s="14">
        <v>0.36436039079553134</v>
      </c>
      <c r="V316" s="5">
        <v>118</v>
      </c>
      <c r="W316" s="5">
        <v>179</v>
      </c>
      <c r="X316" s="5">
        <v>97</v>
      </c>
      <c r="Y316" s="5">
        <v>167</v>
      </c>
      <c r="Z316" s="5" t="s">
        <v>29</v>
      </c>
      <c r="AB316" s="6" cm="1">
        <f t="array" ref="AB316">SUM(IF(B316:I316&gt;B317:I317,1,-1))</f>
        <v>-6</v>
      </c>
      <c r="AC316" s="6" cm="1">
        <f t="array" ref="AC316">SUM(IF(J316:S316&gt;J317:S317,1,-1))</f>
        <v>-2</v>
      </c>
      <c r="AD316" s="6">
        <f t="shared" si="308"/>
        <v>-8</v>
      </c>
      <c r="AE316" s="6">
        <f t="shared" si="305"/>
        <v>0</v>
      </c>
      <c r="AF316" s="6">
        <f t="shared" si="306"/>
        <v>-6</v>
      </c>
      <c r="AG316" s="6">
        <f t="shared" si="307"/>
        <v>-6</v>
      </c>
      <c r="AI316" s="8" t="str">
        <f t="shared" si="309"/>
        <v>Lower</v>
      </c>
      <c r="AJ316" s="24" t="str">
        <f t="shared" si="310"/>
        <v>Down</v>
      </c>
      <c r="AK316" s="25" t="str">
        <f t="shared" si="311"/>
        <v>POC Down</v>
      </c>
      <c r="AL316" s="26" t="str">
        <f t="shared" si="312"/>
        <v>Bel. Val</v>
      </c>
      <c r="AM316" s="26" t="str">
        <f t="shared" si="313"/>
        <v>Lower Break</v>
      </c>
      <c r="AN316" s="26" t="str">
        <f t="shared" si="314"/>
        <v>In Val</v>
      </c>
      <c r="AO316" s="26" t="str">
        <f t="shared" si="315"/>
        <v>Gap Down - Follow Through</v>
      </c>
      <c r="AP316" s="26" t="str">
        <f t="shared" si="316"/>
        <v>Top-Weighted</v>
      </c>
      <c r="AQ316" s="26" t="str">
        <f t="shared" si="317"/>
        <v>Skewed Mid-High</v>
      </c>
      <c r="AR316" s="26" t="str">
        <f t="shared" si="318"/>
        <v>Closed Lower Quadrant</v>
      </c>
      <c r="AS316" s="27">
        <f t="shared" si="319"/>
        <v>-1</v>
      </c>
    </row>
    <row r="317" spans="1:45" ht="15.5" x14ac:dyDescent="0.35">
      <c r="A317" s="13">
        <v>45211</v>
      </c>
      <c r="B317" s="15">
        <v>1.2314799999999999</v>
      </c>
      <c r="C317" s="15">
        <v>1.2331099999999999</v>
      </c>
      <c r="D317" s="15">
        <v>1.2164699999999999</v>
      </c>
      <c r="E317" s="15">
        <v>1.2181999999999999</v>
      </c>
      <c r="F317" s="15">
        <v>1.2312000000000001</v>
      </c>
      <c r="G317" s="15">
        <v>1.2331000000000001</v>
      </c>
      <c r="H317" s="15">
        <v>1.2219000000000002</v>
      </c>
      <c r="I317" s="5">
        <v>-12</v>
      </c>
      <c r="J317" s="5">
        <v>103</v>
      </c>
      <c r="K317" s="5">
        <v>445</v>
      </c>
      <c r="L317" s="5">
        <v>561</v>
      </c>
      <c r="M317" s="14">
        <v>11.641666666666561</v>
      </c>
      <c r="N317" s="14">
        <v>166.39999999999989</v>
      </c>
      <c r="O317" s="5">
        <v>111.99999999999876</v>
      </c>
      <c r="P317" s="5">
        <v>63055</v>
      </c>
      <c r="Q317" s="14">
        <v>1313.6458333333333</v>
      </c>
      <c r="R317" s="14">
        <v>3.3713942307692331</v>
      </c>
      <c r="S317" s="5">
        <v>22</v>
      </c>
      <c r="T317" s="5" t="s">
        <v>28</v>
      </c>
      <c r="U317" s="14">
        <v>0.32573949130963165</v>
      </c>
      <c r="V317" s="5">
        <v>255</v>
      </c>
      <c r="W317" s="5">
        <v>70</v>
      </c>
      <c r="X317" s="5">
        <v>116</v>
      </c>
      <c r="Y317" s="5">
        <v>120</v>
      </c>
      <c r="Z317" s="5" t="s">
        <v>27</v>
      </c>
      <c r="AB317" s="6" cm="1">
        <f t="array" ref="AB317">SUM(IF(B317:I317&gt;B318:I318,1,-1))</f>
        <v>-2</v>
      </c>
      <c r="AC317" s="6" cm="1">
        <f t="array" ref="AC317">SUM(IF(J317:S317&gt;J318:S318,1,-1))</f>
        <v>2</v>
      </c>
      <c r="AD317" s="6">
        <f t="shared" si="308"/>
        <v>0</v>
      </c>
      <c r="AE317" s="6">
        <f t="shared" si="305"/>
        <v>12</v>
      </c>
      <c r="AF317" s="6">
        <f t="shared" si="306"/>
        <v>-2</v>
      </c>
      <c r="AG317" s="6">
        <f t="shared" si="307"/>
        <v>10</v>
      </c>
      <c r="AI317" s="8" t="str">
        <f t="shared" si="309"/>
        <v>Outside</v>
      </c>
      <c r="AJ317" s="24" t="str">
        <f t="shared" si="310"/>
        <v>Neutral</v>
      </c>
      <c r="AK317" s="25" t="str">
        <f t="shared" si="311"/>
        <v>POC Up</v>
      </c>
      <c r="AL317" s="26" t="str">
        <f t="shared" si="312"/>
        <v>Ab. Val</v>
      </c>
      <c r="AM317" s="26" t="str">
        <f t="shared" si="313"/>
        <v>Lower Break</v>
      </c>
      <c r="AN317" s="26" t="str">
        <f t="shared" si="314"/>
        <v>Bl. Val</v>
      </c>
      <c r="AO317" s="26" t="str">
        <f t="shared" si="315"/>
        <v>Gap Up - Failed</v>
      </c>
      <c r="AP317" s="26" t="str">
        <f t="shared" si="316"/>
        <v>Bottom-Weighted</v>
      </c>
      <c r="AQ317" s="26" t="str">
        <f t="shared" si="317"/>
        <v>Skewed High</v>
      </c>
      <c r="AR317" s="26" t="str">
        <f t="shared" si="318"/>
        <v>Closed Higher Quadrant</v>
      </c>
      <c r="AS317" s="27">
        <f t="shared" si="319"/>
        <v>2</v>
      </c>
    </row>
    <row r="318" spans="1:45" ht="15.5" x14ac:dyDescent="0.35">
      <c r="A318" s="13">
        <v>45210</v>
      </c>
      <c r="B318" s="15">
        <v>1.22889</v>
      </c>
      <c r="C318" s="15">
        <v>1.2336800000000001</v>
      </c>
      <c r="D318" s="15">
        <v>1.2268699999999999</v>
      </c>
      <c r="E318" s="15">
        <v>1.2314700000000001</v>
      </c>
      <c r="F318" s="15">
        <v>1.2292000000000001</v>
      </c>
      <c r="G318" s="15">
        <v>1.2305000000000001</v>
      </c>
      <c r="H318" s="15">
        <v>1.2276</v>
      </c>
      <c r="I318" s="5">
        <v>9</v>
      </c>
      <c r="J318" s="5">
        <v>304</v>
      </c>
      <c r="K318" s="5">
        <v>219</v>
      </c>
      <c r="L318" s="5">
        <v>545</v>
      </c>
      <c r="M318" s="14">
        <v>11.358333333333682</v>
      </c>
      <c r="N318" s="14">
        <v>68.100000000002041</v>
      </c>
      <c r="O318" s="5">
        <v>29.000000000001247</v>
      </c>
      <c r="P318" s="5">
        <v>63577</v>
      </c>
      <c r="Q318" s="14">
        <v>1324.5208333333333</v>
      </c>
      <c r="R318" s="14">
        <v>8.0029368575621689</v>
      </c>
      <c r="S318" s="5">
        <v>12</v>
      </c>
      <c r="T318" s="5" t="s">
        <v>26</v>
      </c>
      <c r="U318" s="14">
        <v>0.653282637112237</v>
      </c>
      <c r="V318" s="5">
        <v>31</v>
      </c>
      <c r="W318" s="5">
        <v>128</v>
      </c>
      <c r="X318" s="5">
        <v>262</v>
      </c>
      <c r="Y318" s="5">
        <v>114</v>
      </c>
      <c r="Z318" s="5" t="s">
        <v>32</v>
      </c>
      <c r="AB318" s="6" cm="1">
        <f t="array" ref="AB318">SUM(IF(B318:I318&gt;B319:I319,1,-1))</f>
        <v>8</v>
      </c>
      <c r="AC318" s="6" cm="1">
        <f t="array" ref="AC318">SUM(IF(J318:S318&gt;J319:S319,1,-1))</f>
        <v>-6</v>
      </c>
      <c r="AD318" s="6">
        <f t="shared" si="308"/>
        <v>2</v>
      </c>
      <c r="AE318" s="6">
        <f t="shared" si="305"/>
        <v>18</v>
      </c>
      <c r="AF318" s="6">
        <f t="shared" si="306"/>
        <v>-10</v>
      </c>
      <c r="AG318" s="6">
        <f t="shared" si="307"/>
        <v>8</v>
      </c>
      <c r="AI318" s="8" t="str">
        <f t="shared" si="309"/>
        <v>OL Higher</v>
      </c>
      <c r="AJ318" s="24" t="str">
        <f t="shared" si="310"/>
        <v>Neutral</v>
      </c>
      <c r="AK318" s="25" t="str">
        <f t="shared" si="311"/>
        <v>POC Up</v>
      </c>
      <c r="AL318" s="26" t="str">
        <f t="shared" si="312"/>
        <v>Ab. Val</v>
      </c>
      <c r="AM318" s="26" t="str">
        <f t="shared" si="313"/>
        <v>Upper Break</v>
      </c>
      <c r="AN318" s="26" t="str">
        <f t="shared" si="314"/>
        <v>Ab. Val</v>
      </c>
      <c r="AO318" s="26" t="str">
        <f t="shared" si="315"/>
        <v>Gap Up - Follow Through</v>
      </c>
      <c r="AP318" s="26" t="str">
        <f t="shared" si="316"/>
        <v>Top-Weighted</v>
      </c>
      <c r="AQ318" s="26" t="str">
        <f t="shared" si="317"/>
        <v>Skewed Mid-Low</v>
      </c>
      <c r="AR318" s="26" t="str">
        <f t="shared" si="318"/>
        <v>Closed Higher Quadrant</v>
      </c>
      <c r="AS318" s="27">
        <f t="shared" si="319"/>
        <v>1</v>
      </c>
    </row>
    <row r="319" spans="1:45" ht="15.5" x14ac:dyDescent="0.35">
      <c r="A319" s="13">
        <v>45209</v>
      </c>
      <c r="B319" s="15">
        <v>1.22488</v>
      </c>
      <c r="C319" s="15">
        <v>1.2294099999999999</v>
      </c>
      <c r="D319" s="15">
        <v>1.22113</v>
      </c>
      <c r="E319" s="15">
        <v>1.2288699999999999</v>
      </c>
      <c r="F319" s="15">
        <v>1.2244000000000002</v>
      </c>
      <c r="G319" s="15">
        <v>1.2282000000000002</v>
      </c>
      <c r="H319" s="15">
        <v>1.2238</v>
      </c>
      <c r="I319" s="5">
        <v>5</v>
      </c>
      <c r="J319" s="5">
        <v>404</v>
      </c>
      <c r="K319" s="5">
        <v>159</v>
      </c>
      <c r="L319" s="5">
        <v>576</v>
      </c>
      <c r="M319" s="14">
        <v>11.885416666666536</v>
      </c>
      <c r="N319" s="14">
        <v>82.799999999998434</v>
      </c>
      <c r="O319" s="5">
        <v>44.000000000001819</v>
      </c>
      <c r="P319" s="5">
        <v>68988</v>
      </c>
      <c r="Q319" s="14">
        <v>1437.25</v>
      </c>
      <c r="R319" s="14">
        <v>6.956521739130566</v>
      </c>
      <c r="S319" s="5">
        <v>17</v>
      </c>
      <c r="T319" s="5" t="s">
        <v>28</v>
      </c>
      <c r="U319" s="14">
        <v>0.44919644388593444</v>
      </c>
      <c r="V319" s="5">
        <v>136</v>
      </c>
      <c r="W319" s="5">
        <v>184</v>
      </c>
      <c r="X319" s="5">
        <v>178</v>
      </c>
      <c r="Y319" s="5">
        <v>78</v>
      </c>
      <c r="Z319" s="5" t="s">
        <v>31</v>
      </c>
      <c r="AB319" s="6" cm="1">
        <f t="array" ref="AB319">SUM(IF(B319:I319&gt;B320:I320,1,-1))</f>
        <v>6</v>
      </c>
      <c r="AC319" s="6" cm="1">
        <f t="array" ref="AC319">SUM(IF(J319:S319&gt;J320:S320,1,-1))</f>
        <v>2</v>
      </c>
      <c r="AD319" s="6">
        <f t="shared" si="308"/>
        <v>8</v>
      </c>
      <c r="AE319" s="6">
        <f t="shared" si="305"/>
        <v>14</v>
      </c>
      <c r="AF319" s="6">
        <f t="shared" si="306"/>
        <v>2</v>
      </c>
      <c r="AG319" s="6">
        <f t="shared" si="307"/>
        <v>16</v>
      </c>
      <c r="AI319" s="8" t="str">
        <f t="shared" si="309"/>
        <v>Higher</v>
      </c>
      <c r="AJ319" s="24" t="str">
        <f t="shared" si="310"/>
        <v>Neutral</v>
      </c>
      <c r="AK319" s="25" t="str">
        <f t="shared" si="311"/>
        <v>POC Up</v>
      </c>
      <c r="AL319" s="26" t="str">
        <f t="shared" si="312"/>
        <v>Ab. Val</v>
      </c>
      <c r="AM319" s="26" t="str">
        <f t="shared" si="313"/>
        <v>Upper Break</v>
      </c>
      <c r="AN319" s="26" t="str">
        <f t="shared" si="314"/>
        <v>Ab. Val</v>
      </c>
      <c r="AO319" s="26" t="str">
        <f t="shared" si="315"/>
        <v>Gap Up - Follow Through</v>
      </c>
      <c r="AP319" s="26" t="str">
        <f t="shared" si="316"/>
        <v>Top-Weighted</v>
      </c>
      <c r="AQ319" s="26" t="str">
        <f t="shared" si="317"/>
        <v>Skewed Mid-High</v>
      </c>
      <c r="AR319" s="26" t="str">
        <f t="shared" si="318"/>
        <v>Same</v>
      </c>
      <c r="AS319" s="27">
        <f t="shared" si="319"/>
        <v>0</v>
      </c>
    </row>
    <row r="320" spans="1:45" ht="15.5" x14ac:dyDescent="0.35">
      <c r="A320" s="13">
        <v>45208</v>
      </c>
      <c r="B320" s="15">
        <v>1.2219199999999999</v>
      </c>
      <c r="C320" s="15">
        <v>1.22512</v>
      </c>
      <c r="D320" s="15">
        <v>1.21627</v>
      </c>
      <c r="E320" s="15">
        <v>1.2249000000000001</v>
      </c>
      <c r="F320" s="15">
        <v>1.2209999999999999</v>
      </c>
      <c r="G320" s="15">
        <v>1.2223999999999999</v>
      </c>
      <c r="H320" s="15">
        <v>1.2174</v>
      </c>
      <c r="I320" s="5">
        <v>7</v>
      </c>
      <c r="J320" s="5">
        <v>194</v>
      </c>
      <c r="K320" s="5">
        <v>333</v>
      </c>
      <c r="L320" s="5">
        <v>539</v>
      </c>
      <c r="M320" s="14">
        <v>11.191666666666711</v>
      </c>
      <c r="N320" s="14">
        <v>88.500000000000242</v>
      </c>
      <c r="O320" s="5">
        <v>49.999999999998934</v>
      </c>
      <c r="P320" s="5">
        <v>52737</v>
      </c>
      <c r="Q320" s="14">
        <v>1098.6875</v>
      </c>
      <c r="R320" s="14">
        <v>6.0903954802259719</v>
      </c>
      <c r="S320" s="5">
        <v>18</v>
      </c>
      <c r="T320" s="5" t="s">
        <v>26</v>
      </c>
      <c r="U320" s="14">
        <v>0.57404414629884915</v>
      </c>
      <c r="V320" s="5">
        <v>76</v>
      </c>
      <c r="W320" s="5">
        <v>145</v>
      </c>
      <c r="X320" s="5">
        <v>137</v>
      </c>
      <c r="Y320" s="5">
        <v>161</v>
      </c>
      <c r="Z320" s="5" t="s">
        <v>31</v>
      </c>
      <c r="AB320" s="6" cm="1">
        <f t="array" ref="AB320">SUM(IF(B320:I320&gt;B321:I321,1,-1))</f>
        <v>4</v>
      </c>
      <c r="AC320" s="6" cm="1">
        <f t="array" ref="AC320">SUM(IF(J320:S320&gt;J321:S321,1,-1))</f>
        <v>-6</v>
      </c>
      <c r="AD320" s="6">
        <f t="shared" si="308"/>
        <v>-2</v>
      </c>
      <c r="AE320" s="6">
        <f t="shared" si="305"/>
        <v>14</v>
      </c>
      <c r="AF320" s="6">
        <f t="shared" si="306"/>
        <v>-6</v>
      </c>
      <c r="AG320" s="6">
        <f t="shared" si="307"/>
        <v>8</v>
      </c>
      <c r="AI320" s="8" t="str">
        <f t="shared" si="309"/>
        <v>OL Higher</v>
      </c>
      <c r="AJ320" s="24" t="str">
        <f t="shared" si="310"/>
        <v>Down</v>
      </c>
      <c r="AK320" s="25" t="str">
        <f t="shared" si="311"/>
        <v>POC Up</v>
      </c>
      <c r="AL320" s="26" t="str">
        <f t="shared" si="312"/>
        <v>In. Val</v>
      </c>
      <c r="AM320" s="26" t="str">
        <f t="shared" si="313"/>
        <v>Inside Day</v>
      </c>
      <c r="AN320" s="26" t="str">
        <f t="shared" si="314"/>
        <v>Ab. Val</v>
      </c>
      <c r="AO320" s="26" t="str">
        <f t="shared" si="315"/>
        <v>Gap Up - Follow Through</v>
      </c>
      <c r="AP320" s="26" t="str">
        <f t="shared" si="316"/>
        <v>Bottom-Weighted</v>
      </c>
      <c r="AQ320" s="26" t="str">
        <f t="shared" si="317"/>
        <v>Skewed Low</v>
      </c>
      <c r="AR320" s="26" t="str">
        <f t="shared" si="318"/>
        <v>Closed Lower Quadrant</v>
      </c>
      <c r="AS320" s="27">
        <f t="shared" si="319"/>
        <v>-1</v>
      </c>
    </row>
    <row r="321" spans="1:45" ht="15.5" x14ac:dyDescent="0.35">
      <c r="A321" s="13">
        <v>45205</v>
      </c>
      <c r="B321" s="15">
        <v>1.2186699999999999</v>
      </c>
      <c r="C321" s="15">
        <v>1.2260899999999999</v>
      </c>
      <c r="D321" s="15">
        <v>1.2105300000000001</v>
      </c>
      <c r="E321" s="15">
        <v>1.2218899999999999</v>
      </c>
      <c r="F321" s="15">
        <v>1.2204000000000002</v>
      </c>
      <c r="G321" s="15">
        <v>1.2219000000000002</v>
      </c>
      <c r="H321" s="15">
        <v>1.2137000000000002</v>
      </c>
      <c r="I321" s="5">
        <v>7</v>
      </c>
      <c r="J321" s="5">
        <v>283</v>
      </c>
      <c r="K321" s="5">
        <v>440</v>
      </c>
      <c r="L321" s="5">
        <v>737</v>
      </c>
      <c r="M321" s="14">
        <v>15.481249999999836</v>
      </c>
      <c r="N321" s="14">
        <v>155.59999999999798</v>
      </c>
      <c r="O321" s="5">
        <v>81.999999999999858</v>
      </c>
      <c r="P321" s="5">
        <v>73942</v>
      </c>
      <c r="Q321" s="14">
        <v>1540.4583333333333</v>
      </c>
      <c r="R321" s="14">
        <v>4.7365038560411925</v>
      </c>
      <c r="S321" s="5">
        <v>14</v>
      </c>
      <c r="T321" s="5" t="s">
        <v>26</v>
      </c>
      <c r="U321" s="14">
        <v>0.54136089535290099</v>
      </c>
      <c r="V321" s="5">
        <v>166</v>
      </c>
      <c r="W321" s="5">
        <v>299</v>
      </c>
      <c r="X321" s="5">
        <v>196</v>
      </c>
      <c r="Y321" s="5">
        <v>75</v>
      </c>
      <c r="Z321" s="5" t="s">
        <v>32</v>
      </c>
      <c r="AB321" s="6" cm="1">
        <f t="array" ref="AB321">SUM(IF(B321:I321&gt;B322:I322,1,-1))</f>
        <v>4</v>
      </c>
      <c r="AC321" s="6" cm="1">
        <f t="array" ref="AC321">SUM(IF(J321:S321&gt;J322:S322,1,-1))</f>
        <v>6</v>
      </c>
      <c r="AD321" s="6">
        <f t="shared" si="308"/>
        <v>10</v>
      </c>
      <c r="AE321" s="6">
        <f t="shared" si="305"/>
        <v>14</v>
      </c>
      <c r="AF321" s="6">
        <f t="shared" si="306"/>
        <v>2</v>
      </c>
      <c r="AG321" s="6">
        <f t="shared" si="307"/>
        <v>16</v>
      </c>
      <c r="AI321" s="8" t="str">
        <f t="shared" si="309"/>
        <v>OL Higher</v>
      </c>
      <c r="AJ321" s="24" t="str">
        <f t="shared" si="310"/>
        <v>Up</v>
      </c>
      <c r="AK321" s="25" t="str">
        <f t="shared" si="311"/>
        <v>POC Up</v>
      </c>
      <c r="AL321" s="26" t="str">
        <f t="shared" si="312"/>
        <v>Ab. Val</v>
      </c>
      <c r="AM321" s="26" t="str">
        <f t="shared" si="313"/>
        <v>Both Sides Expand</v>
      </c>
      <c r="AN321" s="26" t="str">
        <f t="shared" si="314"/>
        <v>In Val</v>
      </c>
      <c r="AO321" s="26" t="str">
        <f t="shared" si="315"/>
        <v>Gap Up - Follow Through</v>
      </c>
      <c r="AP321" s="26" t="str">
        <f t="shared" si="316"/>
        <v>Bottom-Weighted</v>
      </c>
      <c r="AQ321" s="26" t="str">
        <f t="shared" si="317"/>
        <v>Skewed Mid-High</v>
      </c>
      <c r="AR321" s="26" t="str">
        <f t="shared" si="318"/>
        <v>Closed Higher Quadrant</v>
      </c>
      <c r="AS321" s="27">
        <f t="shared" si="319"/>
        <v>1</v>
      </c>
    </row>
    <row r="322" spans="1:45" ht="15.5" x14ac:dyDescent="0.35">
      <c r="A322" s="13">
        <v>45204</v>
      </c>
      <c r="B322" s="15">
        <v>1.21367</v>
      </c>
      <c r="C322" s="15">
        <v>1.21956</v>
      </c>
      <c r="D322" s="15">
        <v>1.2107300000000001</v>
      </c>
      <c r="E322" s="15">
        <v>1.21868</v>
      </c>
      <c r="F322" s="15">
        <v>1.2159000000000002</v>
      </c>
      <c r="G322" s="15">
        <v>1.2162000000000002</v>
      </c>
      <c r="H322" s="15">
        <v>1.2123000000000002</v>
      </c>
      <c r="I322" s="5">
        <v>20</v>
      </c>
      <c r="J322" s="5">
        <v>154</v>
      </c>
      <c r="K322" s="5">
        <v>375</v>
      </c>
      <c r="L322" s="5">
        <v>544</v>
      </c>
      <c r="M322" s="14">
        <v>11.360416666666383</v>
      </c>
      <c r="N322" s="14">
        <v>88.299999999998931</v>
      </c>
      <c r="O322" s="5">
        <v>39.000000000000142</v>
      </c>
      <c r="P322" s="5">
        <v>58154</v>
      </c>
      <c r="Q322" s="14">
        <v>1211.5416666666667</v>
      </c>
      <c r="R322" s="14">
        <v>6.1608154020385797</v>
      </c>
      <c r="S322" s="5">
        <v>17</v>
      </c>
      <c r="T322" s="5" t="s">
        <v>26</v>
      </c>
      <c r="U322" s="14">
        <v>0.50279259633410645</v>
      </c>
      <c r="V322" s="5">
        <v>105</v>
      </c>
      <c r="W322" s="5">
        <v>142</v>
      </c>
      <c r="X322" s="5">
        <v>226</v>
      </c>
      <c r="Y322" s="5">
        <v>71</v>
      </c>
      <c r="Z322" s="5" t="s">
        <v>31</v>
      </c>
      <c r="AB322" s="6" cm="1">
        <f t="array" ref="AB322">SUM(IF(B322:I322&gt;B323:I323,1,-1))</f>
        <v>6</v>
      </c>
      <c r="AC322" s="6" cm="1">
        <f t="array" ref="AC322">SUM(IF(J322:S322&gt;J323:S323,1,-1))</f>
        <v>-6</v>
      </c>
      <c r="AD322" s="6">
        <f t="shared" si="308"/>
        <v>0</v>
      </c>
      <c r="AE322" s="6">
        <f t="shared" ref="AE322:AE385" si="320">SUM(AB322:AB324)</f>
        <v>4</v>
      </c>
      <c r="AF322" s="6">
        <f t="shared" ref="AF322:AF385" si="321">SUM(AC322:AC324)</f>
        <v>-2</v>
      </c>
      <c r="AG322" s="6">
        <f t="shared" ref="AG322:AG385" si="322">SUM(AD322:AD324)</f>
        <v>2</v>
      </c>
      <c r="AI322" s="8" t="str">
        <f t="shared" si="309"/>
        <v>Inside</v>
      </c>
      <c r="AJ322" s="24" t="str">
        <f t="shared" si="310"/>
        <v>Up</v>
      </c>
      <c r="AK322" s="25" t="str">
        <f t="shared" si="311"/>
        <v>POC Up</v>
      </c>
      <c r="AL322" s="26" t="str">
        <f t="shared" si="312"/>
        <v>In. Val</v>
      </c>
      <c r="AM322" s="26" t="str">
        <f t="shared" si="313"/>
        <v>Upper Break</v>
      </c>
      <c r="AN322" s="26" t="str">
        <f t="shared" si="314"/>
        <v>Ab. Val</v>
      </c>
      <c r="AO322" s="26" t="str">
        <f t="shared" si="315"/>
        <v>No Gap</v>
      </c>
      <c r="AP322" s="26" t="str">
        <f t="shared" si="316"/>
        <v>Bottom-Weighted</v>
      </c>
      <c r="AQ322" s="26" t="str">
        <f t="shared" si="317"/>
        <v>Skewed Mid-Low</v>
      </c>
      <c r="AR322" s="26" t="str">
        <f t="shared" si="318"/>
        <v>Closed Lower Quadrant</v>
      </c>
      <c r="AS322" s="27">
        <f t="shared" si="319"/>
        <v>-1</v>
      </c>
    </row>
    <row r="323" spans="1:45" ht="15.5" x14ac:dyDescent="0.35">
      <c r="A323" s="13">
        <v>45203</v>
      </c>
      <c r="B323" s="15">
        <v>1.2077199999999999</v>
      </c>
      <c r="C323" s="15">
        <v>1.21766</v>
      </c>
      <c r="D323" s="15">
        <v>1.2037</v>
      </c>
      <c r="E323" s="15">
        <v>1.2136499999999999</v>
      </c>
      <c r="F323" s="15">
        <v>1.2137</v>
      </c>
      <c r="G323" s="15">
        <v>1.2176</v>
      </c>
      <c r="H323" s="15">
        <v>1.2101999999999999</v>
      </c>
      <c r="I323" s="5">
        <v>11</v>
      </c>
      <c r="J323" s="5">
        <v>237</v>
      </c>
      <c r="K323" s="5">
        <v>455</v>
      </c>
      <c r="L323" s="5">
        <v>708</v>
      </c>
      <c r="M323" s="14">
        <v>14.59791666666659</v>
      </c>
      <c r="N323" s="14">
        <v>139.59999999999974</v>
      </c>
      <c r="O323" s="5">
        <v>74.000000000000739</v>
      </c>
      <c r="P323" s="5">
        <v>67011</v>
      </c>
      <c r="Q323" s="14">
        <v>1396.0625</v>
      </c>
      <c r="R323" s="14">
        <v>5.0716332378223594</v>
      </c>
      <c r="S323" s="5">
        <v>16</v>
      </c>
      <c r="T323" s="5" t="s">
        <v>26</v>
      </c>
      <c r="U323" s="14">
        <v>0.5852926143597329</v>
      </c>
      <c r="V323" s="5">
        <v>184</v>
      </c>
      <c r="W323" s="5">
        <v>295</v>
      </c>
      <c r="X323" s="5">
        <v>104</v>
      </c>
      <c r="Y323" s="5">
        <v>114</v>
      </c>
      <c r="Z323" s="5" t="s">
        <v>32</v>
      </c>
      <c r="AB323" s="6" cm="1">
        <f t="array" ref="AB323">SUM(IF(B323:I323&gt;B324:I324,1,-1))</f>
        <v>4</v>
      </c>
      <c r="AC323" s="6" cm="1">
        <f t="array" ref="AC323">SUM(IF(J323:S323&gt;J324:S324,1,-1))</f>
        <v>2</v>
      </c>
      <c r="AD323" s="6">
        <f t="shared" si="308"/>
        <v>6</v>
      </c>
      <c r="AE323" s="6">
        <f t="shared" si="320"/>
        <v>-10</v>
      </c>
      <c r="AF323" s="6">
        <f t="shared" si="321"/>
        <v>2</v>
      </c>
      <c r="AG323" s="6">
        <f t="shared" si="322"/>
        <v>-8</v>
      </c>
      <c r="AI323" s="8" t="str">
        <f t="shared" si="309"/>
        <v>Higher</v>
      </c>
      <c r="AJ323" s="24" t="str">
        <f t="shared" si="310"/>
        <v>Up</v>
      </c>
      <c r="AK323" s="25" t="str">
        <f t="shared" si="311"/>
        <v>POC Up</v>
      </c>
      <c r="AL323" s="26" t="str">
        <f t="shared" si="312"/>
        <v>Ab. Val</v>
      </c>
      <c r="AM323" s="26" t="str">
        <f t="shared" si="313"/>
        <v>Both Sides Expand</v>
      </c>
      <c r="AN323" s="26" t="str">
        <f t="shared" si="314"/>
        <v>In Val</v>
      </c>
      <c r="AO323" s="26" t="str">
        <f t="shared" si="315"/>
        <v>No Gap</v>
      </c>
      <c r="AP323" s="26" t="str">
        <f t="shared" si="316"/>
        <v>Bottom-Weighted</v>
      </c>
      <c r="AQ323" s="26" t="str">
        <f t="shared" si="317"/>
        <v>Skewed Mid-High</v>
      </c>
      <c r="AR323" s="26" t="str">
        <f t="shared" si="318"/>
        <v>Same</v>
      </c>
      <c r="AS323" s="27">
        <f t="shared" si="319"/>
        <v>0</v>
      </c>
    </row>
    <row r="324" spans="1:45" ht="15.5" x14ac:dyDescent="0.35">
      <c r="A324" s="13">
        <v>45202</v>
      </c>
      <c r="B324" s="15">
        <v>1.20896</v>
      </c>
      <c r="C324" s="15">
        <v>1.2101500000000001</v>
      </c>
      <c r="D324" s="15">
        <v>1.2052</v>
      </c>
      <c r="E324" s="15">
        <v>1.2077</v>
      </c>
      <c r="F324" s="15">
        <v>1.2078</v>
      </c>
      <c r="G324" s="15">
        <v>1.2087000000000001</v>
      </c>
      <c r="H324" s="15">
        <v>1.2068000000000001</v>
      </c>
      <c r="I324" s="5">
        <v>-2</v>
      </c>
      <c r="J324" s="5">
        <v>246</v>
      </c>
      <c r="K324" s="5">
        <v>323</v>
      </c>
      <c r="L324" s="5">
        <v>598</v>
      </c>
      <c r="M324" s="14">
        <v>12.268749999999839</v>
      </c>
      <c r="N324" s="14">
        <v>49.500000000000099</v>
      </c>
      <c r="O324" s="5">
        <v>19.000000000000128</v>
      </c>
      <c r="P324" s="5">
        <v>70390</v>
      </c>
      <c r="Q324" s="14">
        <v>1466.4583333333333</v>
      </c>
      <c r="R324" s="14">
        <v>12.080808080808056</v>
      </c>
      <c r="S324" s="5">
        <v>9</v>
      </c>
      <c r="T324" s="5" t="s">
        <v>33</v>
      </c>
      <c r="U324" s="14">
        <v>0.7646919673195105</v>
      </c>
      <c r="V324" s="5">
        <v>39</v>
      </c>
      <c r="W324" s="5">
        <v>263</v>
      </c>
      <c r="X324" s="5">
        <v>232</v>
      </c>
      <c r="Y324" s="5">
        <v>64</v>
      </c>
      <c r="Z324" s="5" t="s">
        <v>32</v>
      </c>
      <c r="AB324" s="6" cm="1">
        <f t="array" ref="AB324">SUM(IF(B324:I324&gt;B325:I325,1,-1))</f>
        <v>-6</v>
      </c>
      <c r="AC324" s="6" cm="1">
        <f t="array" ref="AC324">SUM(IF(J324:S324&gt;J325:S325,1,-1))</f>
        <v>2</v>
      </c>
      <c r="AD324" s="6">
        <f t="shared" si="308"/>
        <v>-4</v>
      </c>
      <c r="AE324" s="6">
        <f t="shared" si="320"/>
        <v>-10</v>
      </c>
      <c r="AF324" s="6">
        <f t="shared" si="321"/>
        <v>2</v>
      </c>
      <c r="AG324" s="6">
        <f t="shared" si="322"/>
        <v>-8</v>
      </c>
      <c r="AI324" s="8" t="str">
        <f t="shared" si="309"/>
        <v>Lower</v>
      </c>
      <c r="AJ324" s="24" t="str">
        <f t="shared" si="310"/>
        <v>Down</v>
      </c>
      <c r="AK324" s="25" t="str">
        <f t="shared" si="311"/>
        <v>POC Down</v>
      </c>
      <c r="AL324" s="26" t="str">
        <f t="shared" si="312"/>
        <v>Bel. Val</v>
      </c>
      <c r="AM324" s="26" t="str">
        <f t="shared" si="313"/>
        <v>Lower Break</v>
      </c>
      <c r="AN324" s="26" t="str">
        <f t="shared" si="314"/>
        <v>In Val</v>
      </c>
      <c r="AO324" s="26" t="str">
        <f t="shared" si="315"/>
        <v>Gap Down - Follow Through</v>
      </c>
      <c r="AP324" s="26" t="str">
        <f t="shared" si="316"/>
        <v>Bottom-Weighted</v>
      </c>
      <c r="AQ324" s="26" t="str">
        <f t="shared" si="317"/>
        <v>Skewed Mid-High</v>
      </c>
      <c r="AR324" s="26" t="str">
        <f t="shared" si="318"/>
        <v>Closed Lower Quadrant</v>
      </c>
      <c r="AS324" s="27">
        <f t="shared" si="319"/>
        <v>-2</v>
      </c>
    </row>
    <row r="325" spans="1:45" ht="15.5" x14ac:dyDescent="0.35">
      <c r="A325" s="13">
        <v>45201</v>
      </c>
      <c r="B325" s="15">
        <v>1.21926</v>
      </c>
      <c r="C325" s="15">
        <v>1.22194</v>
      </c>
      <c r="D325" s="15">
        <v>1.2079500000000001</v>
      </c>
      <c r="E325" s="15">
        <v>1.2089399999999999</v>
      </c>
      <c r="F325" s="15">
        <v>1.2187999999999999</v>
      </c>
      <c r="G325" s="15">
        <v>1.2219</v>
      </c>
      <c r="H325" s="15">
        <v>1.2126999999999999</v>
      </c>
      <c r="I325" s="5">
        <v>-24</v>
      </c>
      <c r="J325" s="5">
        <v>121</v>
      </c>
      <c r="K325" s="5">
        <v>410</v>
      </c>
      <c r="L325" s="5">
        <v>542</v>
      </c>
      <c r="M325" s="14">
        <v>11.174999999999981</v>
      </c>
      <c r="N325" s="14">
        <v>139.89999999999947</v>
      </c>
      <c r="O325" s="5">
        <v>92.000000000000966</v>
      </c>
      <c r="P325" s="5">
        <v>51800</v>
      </c>
      <c r="Q325" s="14">
        <v>1079.1666666666667</v>
      </c>
      <c r="R325" s="14">
        <v>3.8741958541815729</v>
      </c>
      <c r="S325" s="5">
        <v>21</v>
      </c>
      <c r="T325" s="5" t="s">
        <v>28</v>
      </c>
      <c r="U325" s="14">
        <v>0.46751539937016007</v>
      </c>
      <c r="V325" s="5">
        <v>146</v>
      </c>
      <c r="W325" s="5">
        <v>125</v>
      </c>
      <c r="X325" s="5">
        <v>174</v>
      </c>
      <c r="Y325" s="5">
        <v>91</v>
      </c>
      <c r="Z325" s="5" t="s">
        <v>27</v>
      </c>
      <c r="AB325" s="6" cm="1">
        <f t="array" ref="AB325">SUM(IF(B325:I325&gt;B326:I326,1,-1))</f>
        <v>-8</v>
      </c>
      <c r="AC325" s="6" cm="1">
        <f t="array" ref="AC325">SUM(IF(J325:S325&gt;J326:S326,1,-1))</f>
        <v>-2</v>
      </c>
      <c r="AD325" s="6">
        <f t="shared" ref="AD325:AD388" si="323">SUM(AB325:AC325)</f>
        <v>-10</v>
      </c>
      <c r="AE325" s="6">
        <f t="shared" si="320"/>
        <v>2</v>
      </c>
      <c r="AF325" s="6">
        <f t="shared" si="321"/>
        <v>4</v>
      </c>
      <c r="AG325" s="6">
        <f t="shared" si="322"/>
        <v>6</v>
      </c>
      <c r="AI325" s="8" t="str">
        <f t="shared" si="309"/>
        <v>OL Lower</v>
      </c>
      <c r="AJ325" s="24" t="str">
        <f t="shared" si="310"/>
        <v>Neutral</v>
      </c>
      <c r="AK325" s="25" t="str">
        <f t="shared" si="311"/>
        <v>POC Down</v>
      </c>
      <c r="AL325" s="26" t="str">
        <f t="shared" si="312"/>
        <v>In. Val</v>
      </c>
      <c r="AM325" s="26" t="str">
        <f t="shared" si="313"/>
        <v>Lower Break</v>
      </c>
      <c r="AN325" s="26" t="str">
        <f t="shared" si="314"/>
        <v>Bl. Val</v>
      </c>
      <c r="AO325" s="26" t="str">
        <f t="shared" si="315"/>
        <v>No Gap</v>
      </c>
      <c r="AP325" s="26" t="str">
        <f t="shared" si="316"/>
        <v>Bottom-Weighted</v>
      </c>
      <c r="AQ325" s="26" t="str">
        <f t="shared" si="317"/>
        <v>Skewed Mid-Low</v>
      </c>
      <c r="AR325" s="26" t="str">
        <f t="shared" si="318"/>
        <v>Same</v>
      </c>
      <c r="AS325" s="27">
        <f t="shared" si="319"/>
        <v>0</v>
      </c>
    </row>
    <row r="326" spans="1:45" ht="15.5" x14ac:dyDescent="0.35">
      <c r="A326" s="13">
        <v>45198</v>
      </c>
      <c r="B326" s="15">
        <v>1.2203900000000001</v>
      </c>
      <c r="C326" s="15">
        <v>1.2271399999999999</v>
      </c>
      <c r="D326" s="15">
        <v>1.2178500000000001</v>
      </c>
      <c r="E326" s="15">
        <v>1.21923</v>
      </c>
      <c r="F326" s="15">
        <v>1.2202999999999999</v>
      </c>
      <c r="G326" s="15">
        <v>1.2239</v>
      </c>
      <c r="H326" s="15">
        <v>1.2181999999999999</v>
      </c>
      <c r="I326" s="5">
        <v>5</v>
      </c>
      <c r="J326" s="5">
        <v>432</v>
      </c>
      <c r="K326" s="5">
        <v>181</v>
      </c>
      <c r="L326" s="5">
        <v>627</v>
      </c>
      <c r="M326" s="14">
        <v>13.072916666666591</v>
      </c>
      <c r="N326" s="14">
        <v>92.899999999997988</v>
      </c>
      <c r="O326" s="5">
        <v>57.000000000000384</v>
      </c>
      <c r="P326" s="5">
        <v>65744</v>
      </c>
      <c r="Q326" s="14">
        <v>1369.6666666666667</v>
      </c>
      <c r="R326" s="14">
        <v>6.7491926803015456</v>
      </c>
      <c r="S326" s="5">
        <v>15</v>
      </c>
      <c r="T326" s="5" t="s">
        <v>26</v>
      </c>
      <c r="U326" s="14">
        <v>0.52822289516240728</v>
      </c>
      <c r="V326" s="5">
        <v>117</v>
      </c>
      <c r="W326" s="5">
        <v>137</v>
      </c>
      <c r="X326" s="5">
        <v>199</v>
      </c>
      <c r="Y326" s="5">
        <v>168</v>
      </c>
      <c r="Z326" s="5" t="s">
        <v>27</v>
      </c>
      <c r="AB326" s="6" cm="1">
        <f t="array" ref="AB326">SUM(IF(B326:I326&gt;B327:I327,1,-1))</f>
        <v>4</v>
      </c>
      <c r="AC326" s="6" cm="1">
        <f t="array" ref="AC326">SUM(IF(J326:S326&gt;J327:S327,1,-1))</f>
        <v>2</v>
      </c>
      <c r="AD326" s="6">
        <f t="shared" si="323"/>
        <v>6</v>
      </c>
      <c r="AE326" s="6">
        <f t="shared" si="320"/>
        <v>4</v>
      </c>
      <c r="AF326" s="6">
        <f t="shared" si="321"/>
        <v>8</v>
      </c>
      <c r="AG326" s="6">
        <f t="shared" si="322"/>
        <v>12</v>
      </c>
      <c r="AI326" s="8" t="str">
        <f t="shared" ref="AI326:AI389" si="324">IF(AND(H326&gt;=G327,G326&gt;=G327),"Higher",
IF(AND(H326&lt;=H327,G326&lt;=H327),"Lower",
IF(AND(G326&gt;=G327,H326&lt;=G327,H326&gt;H327),"OL Higher",
IF(AND(H326&lt;=H327,G326&gt;=H327,G326&lt;G327),"OL Lower",
IF(AND(G326&lt;=G327,H326&gt;=H327),"Inside",
IF(AND(G326&gt;=G327,H326&lt;=H327),"Outside","Undefined"))))))</f>
        <v>OL Higher</v>
      </c>
      <c r="AJ326" s="24" t="str">
        <f t="shared" ref="AJ326:AJ389" si="325">IF(F326 &gt;= ((C326 - D326) * 10%) + B326, "Up", IF(F326 &lt;= (B326 - (C326 - D326) * 10%), "Down", "Neutral"))</f>
        <v>Neutral</v>
      </c>
      <c r="AK326" s="25" t="str">
        <f t="shared" ref="AK326:AK389" si="326">IF(F326 &gt; F327, "POC Up", IF(F326 &lt; F327, "POC Down", "POC Unchanged"))</f>
        <v>POC Up</v>
      </c>
      <c r="AL326" s="26" t="str">
        <f t="shared" ref="AL326:AL389" si="327">IF(F326 &lt; H327, "Bel. Val",
IF(F326 &gt; G327, "Ab. Val",
"In. Val"))</f>
        <v>In. Val</v>
      </c>
      <c r="AM326" s="26" t="str">
        <f t="shared" ref="AM326:AM389" si="328">IF(AND(D326 &lt; D327, C326 &gt; C327), "Both Sides Expand",
IF(D326 &lt; D327, "Lower Break",
IF(C326 &gt; C327, "Upper Break", "Inside Day")))</f>
        <v>Upper Break</v>
      </c>
      <c r="AN326" s="26" t="str">
        <f t="shared" ref="AN326:AN389" si="329">IF(AND(E326 &lt; H326, E326 &lt; G326), "Bl. Val",
IF(AND(E326 &gt; G326, E326 &gt; H326), "Ab. Val",
"In Val"))</f>
        <v>In Val</v>
      </c>
      <c r="AO326" s="26" t="str">
        <f t="shared" ref="AO326:AO389" si="330">IF(AND(B326 &gt; G327, E326 &lt; G327), "Gap Up - Failed",
IF(AND(B326 &gt; G327, E326 &gt; B326), "Gap Up - Follow Through",
IF(AND(B326 &gt; G327, E326 &lt; B326), "Gap Up - Faded",
IF(AND(B326 &lt; H327, E326 &gt; H327), "Gap Down - Failed",
IF(AND(B326 &lt; H327, E326 &lt; B326), "Gap Down - Follow Through",
IF(AND(B326 &lt; H327, E326 &gt; B326), "Gap Down - Rejected",
"No Gap"))))))</f>
        <v>No Gap</v>
      </c>
      <c r="AP326" s="26" t="str">
        <f t="shared" ref="AP326:AP389" si="331">IF(J326 &gt; K326, "Top-Weighted",
IF(K326 &gt; J326, "Bottom-Weighted",
"Balanced"))</f>
        <v>Top-Weighted</v>
      </c>
      <c r="AQ326" s="26" t="str">
        <f t="shared" ref="AQ326:AQ389" si="332">IF(COUNTIF(V326:Y326, MAX(V326, W326, X326, Y326)) &gt; 1, "Tie",
IF(V326 &gt; MAX(W326, X326, Y326), "Skewed High",
IF(W326 &gt; MAX(V326, X326, Y326), "Skewed Mid-High",
IF(X326 &gt; MAX(V326, W326, Y326), "Skewed Mid-Low",
IF(Y326 &gt; MAX(V326, W326, X326), "Skewed Low", "Evenly Distributed")))))</f>
        <v>Skewed Mid-Low</v>
      </c>
      <c r="AR326" s="26" t="str">
        <f t="shared" ref="AR326:AR389" si="333">IF(Z326 &lt; Z327, "Closed Lower Quadrant",
IF(Z326 &gt; Z327, "Closed Higher Quadrant",
"Same"))</f>
        <v>Closed Higher Quadrant</v>
      </c>
      <c r="AS326" s="27">
        <f t="shared" ref="AS326:AS389" si="334">_xlfn.NUMBERVALUE(SUBSTITUTE(Z326,"Q","")) - _xlfn.NUMBERVALUE(SUBSTITUTE(Z327,"Q",""))</f>
        <v>3</v>
      </c>
    </row>
    <row r="327" spans="1:45" ht="15.5" x14ac:dyDescent="0.35">
      <c r="A327" s="13">
        <v>45197</v>
      </c>
      <c r="B327" s="15">
        <v>1.21349</v>
      </c>
      <c r="C327" s="15">
        <v>1.22241</v>
      </c>
      <c r="D327" s="15">
        <v>1.21194</v>
      </c>
      <c r="E327" s="15">
        <v>1.22037</v>
      </c>
      <c r="F327" s="15">
        <v>1.2197</v>
      </c>
      <c r="G327" s="15">
        <v>1.2223999999999999</v>
      </c>
      <c r="H327" s="15">
        <v>1.2166999999999999</v>
      </c>
      <c r="I327" s="5">
        <v>16</v>
      </c>
      <c r="J327" s="5">
        <v>197</v>
      </c>
      <c r="K327" s="5">
        <v>370</v>
      </c>
      <c r="L327" s="5">
        <v>587</v>
      </c>
      <c r="M327" s="14">
        <v>12.127083333333214</v>
      </c>
      <c r="N327" s="14">
        <v>104.69999999999979</v>
      </c>
      <c r="O327" s="5">
        <v>57.000000000000384</v>
      </c>
      <c r="P327" s="5">
        <v>56124</v>
      </c>
      <c r="Q327" s="14">
        <v>1169.25</v>
      </c>
      <c r="R327" s="14">
        <v>5.6064947468959039</v>
      </c>
      <c r="S327" s="5">
        <v>15</v>
      </c>
      <c r="T327" s="5" t="s">
        <v>26</v>
      </c>
      <c r="U327" s="14">
        <v>0.57836607362956105</v>
      </c>
      <c r="V327" s="5">
        <v>197</v>
      </c>
      <c r="W327" s="5">
        <v>203</v>
      </c>
      <c r="X327" s="5">
        <v>50</v>
      </c>
      <c r="Y327" s="5">
        <v>134</v>
      </c>
      <c r="Z327" s="5" t="s">
        <v>31</v>
      </c>
      <c r="AB327" s="6" cm="1">
        <f t="array" ref="AB327">SUM(IF(B327:I327&gt;B328:I328,1,-1))</f>
        <v>6</v>
      </c>
      <c r="AC327" s="6" cm="1">
        <f t="array" ref="AC327">SUM(IF(J327:S327&gt;J328:S328,1,-1))</f>
        <v>4</v>
      </c>
      <c r="AD327" s="6">
        <f t="shared" si="323"/>
        <v>10</v>
      </c>
      <c r="AE327" s="6">
        <f t="shared" si="320"/>
        <v>-8</v>
      </c>
      <c r="AF327" s="6">
        <f t="shared" si="321"/>
        <v>10</v>
      </c>
      <c r="AG327" s="6">
        <f t="shared" si="322"/>
        <v>2</v>
      </c>
      <c r="AI327" s="8" t="str">
        <f t="shared" si="324"/>
        <v>Higher</v>
      </c>
      <c r="AJ327" s="24" t="str">
        <f t="shared" si="325"/>
        <v>Up</v>
      </c>
      <c r="AK327" s="25" t="str">
        <f t="shared" si="326"/>
        <v>POC Up</v>
      </c>
      <c r="AL327" s="26" t="str">
        <f t="shared" si="327"/>
        <v>Ab. Val</v>
      </c>
      <c r="AM327" s="26" t="str">
        <f t="shared" si="328"/>
        <v>Upper Break</v>
      </c>
      <c r="AN327" s="26" t="str">
        <f t="shared" si="329"/>
        <v>In Val</v>
      </c>
      <c r="AO327" s="26" t="str">
        <f t="shared" si="330"/>
        <v>No Gap</v>
      </c>
      <c r="AP327" s="26" t="str">
        <f t="shared" si="331"/>
        <v>Bottom-Weighted</v>
      </c>
      <c r="AQ327" s="26" t="str">
        <f t="shared" si="332"/>
        <v>Skewed Mid-High</v>
      </c>
      <c r="AR327" s="26" t="str">
        <f t="shared" si="333"/>
        <v>Closed Lower Quadrant</v>
      </c>
      <c r="AS327" s="27">
        <f t="shared" si="334"/>
        <v>-2</v>
      </c>
    </row>
    <row r="328" spans="1:45" ht="15.5" x14ac:dyDescent="0.35">
      <c r="A328" s="13">
        <v>45196</v>
      </c>
      <c r="B328" s="15">
        <v>1.21458</v>
      </c>
      <c r="C328" s="15">
        <v>1.2163600000000001</v>
      </c>
      <c r="D328" s="15">
        <v>1.2110000000000001</v>
      </c>
      <c r="E328" s="15">
        <v>1.21347</v>
      </c>
      <c r="F328" s="15">
        <v>1.2146000000000001</v>
      </c>
      <c r="G328" s="15">
        <v>1.2152000000000001</v>
      </c>
      <c r="H328" s="15">
        <v>1.2132000000000001</v>
      </c>
      <c r="I328" s="5">
        <v>-5</v>
      </c>
      <c r="J328" s="5">
        <v>160</v>
      </c>
      <c r="K328" s="5">
        <v>375</v>
      </c>
      <c r="L328" s="5">
        <v>563</v>
      </c>
      <c r="M328" s="14">
        <v>11.727083333333184</v>
      </c>
      <c r="N328" s="14">
        <v>53.600000000000314</v>
      </c>
      <c r="O328" s="5">
        <v>20.000000000000018</v>
      </c>
      <c r="P328" s="5">
        <v>53229</v>
      </c>
      <c r="Q328" s="14">
        <v>1108.9375</v>
      </c>
      <c r="R328" s="14">
        <v>10.503731343283521</v>
      </c>
      <c r="S328" s="5">
        <v>16</v>
      </c>
      <c r="T328" s="5" t="s">
        <v>26</v>
      </c>
      <c r="U328" s="14">
        <v>0.52223014892350827</v>
      </c>
      <c r="V328" s="5">
        <v>75</v>
      </c>
      <c r="W328" s="5">
        <v>289</v>
      </c>
      <c r="X328" s="5">
        <v>145</v>
      </c>
      <c r="Y328" s="5">
        <v>54</v>
      </c>
      <c r="Z328" s="5" t="s">
        <v>29</v>
      </c>
      <c r="AB328" s="6" cm="1">
        <f t="array" ref="AB328">SUM(IF(B328:I328&gt;B329:I329,1,-1))</f>
        <v>-6</v>
      </c>
      <c r="AC328" s="6" cm="1">
        <f t="array" ref="AC328">SUM(IF(J328:S328&gt;J329:S329,1,-1))</f>
        <v>2</v>
      </c>
      <c r="AD328" s="6">
        <f t="shared" si="323"/>
        <v>-4</v>
      </c>
      <c r="AE328" s="6">
        <f t="shared" si="320"/>
        <v>-20</v>
      </c>
      <c r="AF328" s="6">
        <f t="shared" si="321"/>
        <v>0</v>
      </c>
      <c r="AG328" s="6">
        <f t="shared" si="322"/>
        <v>-20</v>
      </c>
      <c r="AI328" s="8" t="str">
        <f t="shared" si="324"/>
        <v>Lower</v>
      </c>
      <c r="AJ328" s="24" t="str">
        <f t="shared" si="325"/>
        <v>Neutral</v>
      </c>
      <c r="AK328" s="25" t="str">
        <f t="shared" si="326"/>
        <v>POC Down</v>
      </c>
      <c r="AL328" s="26" t="str">
        <f t="shared" si="327"/>
        <v>Bel. Val</v>
      </c>
      <c r="AM328" s="26" t="str">
        <f t="shared" si="328"/>
        <v>Lower Break</v>
      </c>
      <c r="AN328" s="26" t="str">
        <f t="shared" si="329"/>
        <v>In Val</v>
      </c>
      <c r="AO328" s="26" t="str">
        <f t="shared" si="330"/>
        <v>Gap Down - Follow Through</v>
      </c>
      <c r="AP328" s="26" t="str">
        <f t="shared" si="331"/>
        <v>Bottom-Weighted</v>
      </c>
      <c r="AQ328" s="26" t="str">
        <f t="shared" si="332"/>
        <v>Skewed Mid-High</v>
      </c>
      <c r="AR328" s="26" t="str">
        <f t="shared" si="333"/>
        <v>Closed Lower Quadrant</v>
      </c>
      <c r="AS328" s="27">
        <f t="shared" si="334"/>
        <v>-1</v>
      </c>
    </row>
    <row r="329" spans="1:45" ht="15.5" x14ac:dyDescent="0.35">
      <c r="A329" s="13">
        <v>45195</v>
      </c>
      <c r="B329" s="15">
        <v>1.22123</v>
      </c>
      <c r="C329" s="15">
        <v>1.2214499999999999</v>
      </c>
      <c r="D329" s="15">
        <v>1.21424</v>
      </c>
      <c r="E329" s="15">
        <v>1.2145600000000001</v>
      </c>
      <c r="F329" s="15">
        <v>1.2183000000000002</v>
      </c>
      <c r="G329" s="15">
        <v>1.2192000000000001</v>
      </c>
      <c r="H329" s="15">
        <v>1.2157000000000002</v>
      </c>
      <c r="I329" s="5">
        <v>-17</v>
      </c>
      <c r="J329" s="5">
        <v>184</v>
      </c>
      <c r="K329" s="5">
        <v>270</v>
      </c>
      <c r="L329" s="5">
        <v>468</v>
      </c>
      <c r="M329" s="14">
        <v>9.7541666666664533</v>
      </c>
      <c r="N329" s="14">
        <v>72.099999999999383</v>
      </c>
      <c r="O329" s="5">
        <v>34.999999999998366</v>
      </c>
      <c r="P329" s="5">
        <v>46343</v>
      </c>
      <c r="Q329" s="14">
        <v>965.47916666666663</v>
      </c>
      <c r="R329" s="14">
        <v>6.4909847434119836</v>
      </c>
      <c r="S329" s="5">
        <v>17</v>
      </c>
      <c r="T329" s="5" t="s">
        <v>26</v>
      </c>
      <c r="U329" s="14">
        <v>0.63487845640606144</v>
      </c>
      <c r="V329" s="5">
        <v>67</v>
      </c>
      <c r="W329" s="5">
        <v>178</v>
      </c>
      <c r="X329" s="5">
        <v>131</v>
      </c>
      <c r="Y329" s="5">
        <v>73</v>
      </c>
      <c r="Z329" s="5" t="s">
        <v>27</v>
      </c>
      <c r="AB329" s="6" cm="1">
        <f t="array" ref="AB329">SUM(IF(B329:I329&gt;B330:I330,1,-1))</f>
        <v>-8</v>
      </c>
      <c r="AC329" s="6" cm="1">
        <f t="array" ref="AC329">SUM(IF(J329:S329&gt;J330:S330,1,-1))</f>
        <v>4</v>
      </c>
      <c r="AD329" s="6">
        <f t="shared" si="323"/>
        <v>-4</v>
      </c>
      <c r="AE329" s="6">
        <f t="shared" si="320"/>
        <v>-22</v>
      </c>
      <c r="AF329" s="6">
        <f t="shared" si="321"/>
        <v>-6</v>
      </c>
      <c r="AG329" s="6">
        <f t="shared" si="322"/>
        <v>-28</v>
      </c>
      <c r="AI329" s="8" t="str">
        <f t="shared" si="324"/>
        <v>Lower</v>
      </c>
      <c r="AJ329" s="24" t="str">
        <f t="shared" si="325"/>
        <v>Down</v>
      </c>
      <c r="AK329" s="25" t="str">
        <f t="shared" si="326"/>
        <v>POC Down</v>
      </c>
      <c r="AL329" s="26" t="str">
        <f t="shared" si="327"/>
        <v>Bel. Val</v>
      </c>
      <c r="AM329" s="26" t="str">
        <f t="shared" si="328"/>
        <v>Lower Break</v>
      </c>
      <c r="AN329" s="26" t="str">
        <f t="shared" si="329"/>
        <v>Bl. Val</v>
      </c>
      <c r="AO329" s="26" t="str">
        <f t="shared" si="330"/>
        <v>No Gap</v>
      </c>
      <c r="AP329" s="26" t="str">
        <f t="shared" si="331"/>
        <v>Bottom-Weighted</v>
      </c>
      <c r="AQ329" s="26" t="str">
        <f t="shared" si="332"/>
        <v>Skewed Mid-High</v>
      </c>
      <c r="AR329" s="26" t="str">
        <f t="shared" si="333"/>
        <v>Closed Higher Quadrant</v>
      </c>
      <c r="AS329" s="27">
        <f t="shared" si="334"/>
        <v>1</v>
      </c>
    </row>
    <row r="330" spans="1:45" ht="15.5" x14ac:dyDescent="0.35">
      <c r="A330" s="13">
        <v>45194</v>
      </c>
      <c r="B330" s="15">
        <v>1.22407</v>
      </c>
      <c r="C330" s="15">
        <v>1.2249699999999999</v>
      </c>
      <c r="D330" s="15">
        <v>1.2193499999999999</v>
      </c>
      <c r="E330" s="15">
        <v>1.2212099999999999</v>
      </c>
      <c r="F330" s="15">
        <v>1.2213000000000001</v>
      </c>
      <c r="G330" s="15">
        <v>1.2235</v>
      </c>
      <c r="H330" s="15">
        <v>1.2198</v>
      </c>
      <c r="I330" s="5">
        <v>-9</v>
      </c>
      <c r="J330" s="5">
        <v>271</v>
      </c>
      <c r="K330" s="5">
        <v>132</v>
      </c>
      <c r="L330" s="5">
        <v>418</v>
      </c>
      <c r="M330" s="14">
        <v>8.7062500000000913</v>
      </c>
      <c r="N330" s="14">
        <v>56.199999999999584</v>
      </c>
      <c r="O330" s="5">
        <v>37.000000000000369</v>
      </c>
      <c r="P330" s="5">
        <v>43112</v>
      </c>
      <c r="Q330" s="14">
        <v>898.16666666666663</v>
      </c>
      <c r="R330" s="14">
        <v>7.4377224199288809</v>
      </c>
      <c r="S330" s="5">
        <v>14</v>
      </c>
      <c r="T330" s="5" t="s">
        <v>26</v>
      </c>
      <c r="U330" s="14">
        <v>0.59707028846304011</v>
      </c>
      <c r="V330" s="5">
        <v>114</v>
      </c>
      <c r="W330" s="5">
        <v>72</v>
      </c>
      <c r="X330" s="5">
        <v>160</v>
      </c>
      <c r="Y330" s="5">
        <v>72</v>
      </c>
      <c r="Z330" s="5" t="s">
        <v>29</v>
      </c>
      <c r="AB330" s="6" cm="1">
        <f t="array" ref="AB330">SUM(IF(B330:I330&gt;B331:I331,1,-1))</f>
        <v>-6</v>
      </c>
      <c r="AC330" s="6" cm="1">
        <f t="array" ref="AC330">SUM(IF(J330:S330&gt;J331:S331,1,-1))</f>
        <v>-6</v>
      </c>
      <c r="AD330" s="6">
        <f t="shared" si="323"/>
        <v>-12</v>
      </c>
      <c r="AE330" s="6">
        <f t="shared" si="320"/>
        <v>-22</v>
      </c>
      <c r="AF330" s="6">
        <f t="shared" si="321"/>
        <v>-12</v>
      </c>
      <c r="AG330" s="6">
        <f t="shared" si="322"/>
        <v>-34</v>
      </c>
      <c r="AI330" s="8" t="str">
        <f t="shared" si="324"/>
        <v>Lower</v>
      </c>
      <c r="AJ330" s="24" t="str">
        <f t="shared" si="325"/>
        <v>Down</v>
      </c>
      <c r="AK330" s="25" t="str">
        <f t="shared" si="326"/>
        <v>POC Down</v>
      </c>
      <c r="AL330" s="26" t="str">
        <f t="shared" si="327"/>
        <v>Bel. Val</v>
      </c>
      <c r="AM330" s="26" t="str">
        <f t="shared" si="328"/>
        <v>Lower Break</v>
      </c>
      <c r="AN330" s="26" t="str">
        <f t="shared" si="329"/>
        <v>In Val</v>
      </c>
      <c r="AO330" s="26" t="str">
        <f t="shared" si="330"/>
        <v>No Gap</v>
      </c>
      <c r="AP330" s="26" t="str">
        <f t="shared" si="331"/>
        <v>Top-Weighted</v>
      </c>
      <c r="AQ330" s="26" t="str">
        <f t="shared" si="332"/>
        <v>Skewed Mid-Low</v>
      </c>
      <c r="AR330" s="26" t="str">
        <f t="shared" si="333"/>
        <v>Closed Lower Quadrant</v>
      </c>
      <c r="AS330" s="27">
        <f t="shared" si="334"/>
        <v>-1</v>
      </c>
    </row>
    <row r="331" spans="1:45" ht="15.5" x14ac:dyDescent="0.35">
      <c r="A331" s="13">
        <v>45191</v>
      </c>
      <c r="B331" s="15">
        <v>1.22925</v>
      </c>
      <c r="C331" s="15">
        <v>1.2293400000000001</v>
      </c>
      <c r="D331" s="15">
        <v>1.2229399999999999</v>
      </c>
      <c r="E331" s="15">
        <v>1.2240599999999999</v>
      </c>
      <c r="F331" s="15">
        <v>1.2241000000000002</v>
      </c>
      <c r="G331" s="15">
        <v>1.2274</v>
      </c>
      <c r="H331" s="15">
        <v>1.2236</v>
      </c>
      <c r="I331" s="5">
        <v>-19</v>
      </c>
      <c r="J331" s="5">
        <v>460</v>
      </c>
      <c r="K331" s="5">
        <v>78</v>
      </c>
      <c r="L331" s="5">
        <v>553</v>
      </c>
      <c r="M331" s="14">
        <v>11.500000000000121</v>
      </c>
      <c r="N331" s="14">
        <v>64.000000000001833</v>
      </c>
      <c r="O331" s="5">
        <v>38.000000000000256</v>
      </c>
      <c r="P331" s="5">
        <v>55075</v>
      </c>
      <c r="Q331" s="14">
        <v>1147.3958333333333</v>
      </c>
      <c r="R331" s="14">
        <v>8.6406249999997531</v>
      </c>
      <c r="S331" s="5">
        <v>10</v>
      </c>
      <c r="T331" s="5" t="s">
        <v>28</v>
      </c>
      <c r="U331" s="14">
        <v>0.36652087350627022</v>
      </c>
      <c r="V331" s="5">
        <v>109</v>
      </c>
      <c r="W331" s="5">
        <v>135</v>
      </c>
      <c r="X331" s="5">
        <v>154</v>
      </c>
      <c r="Y331" s="5">
        <v>146</v>
      </c>
      <c r="Z331" s="5" t="s">
        <v>27</v>
      </c>
      <c r="AB331" s="6" cm="1">
        <f t="array" ref="AB331">SUM(IF(B331:I331&gt;B332:I332,1,-1))</f>
        <v>-8</v>
      </c>
      <c r="AC331" s="6" cm="1">
        <f t="array" ref="AC331">SUM(IF(J331:S331&gt;J332:S332,1,-1))</f>
        <v>-4</v>
      </c>
      <c r="AD331" s="6">
        <f t="shared" si="323"/>
        <v>-12</v>
      </c>
      <c r="AE331" s="6">
        <f t="shared" si="320"/>
        <v>-18</v>
      </c>
      <c r="AF331" s="6">
        <f t="shared" si="321"/>
        <v>0</v>
      </c>
      <c r="AG331" s="6">
        <f t="shared" si="322"/>
        <v>-18</v>
      </c>
      <c r="AI331" s="8" t="str">
        <f t="shared" si="324"/>
        <v>Lower</v>
      </c>
      <c r="AJ331" s="24" t="str">
        <f t="shared" si="325"/>
        <v>Down</v>
      </c>
      <c r="AK331" s="25" t="str">
        <f t="shared" si="326"/>
        <v>POC Down</v>
      </c>
      <c r="AL331" s="26" t="str">
        <f t="shared" si="327"/>
        <v>Bel. Val</v>
      </c>
      <c r="AM331" s="26" t="str">
        <f t="shared" si="328"/>
        <v>Lower Break</v>
      </c>
      <c r="AN331" s="26" t="str">
        <f t="shared" si="329"/>
        <v>In Val</v>
      </c>
      <c r="AO331" s="26" t="str">
        <f t="shared" si="330"/>
        <v>No Gap</v>
      </c>
      <c r="AP331" s="26" t="str">
        <f t="shared" si="331"/>
        <v>Top-Weighted</v>
      </c>
      <c r="AQ331" s="26" t="str">
        <f t="shared" si="332"/>
        <v>Skewed Mid-Low</v>
      </c>
      <c r="AR331" s="26" t="str">
        <f t="shared" si="333"/>
        <v>Closed Higher Quadrant</v>
      </c>
      <c r="AS331" s="27">
        <f t="shared" si="334"/>
        <v>2</v>
      </c>
    </row>
    <row r="332" spans="1:45" ht="15.5" x14ac:dyDescent="0.35">
      <c r="A332" s="13">
        <v>45190</v>
      </c>
      <c r="B332" s="15">
        <v>1.2326600000000001</v>
      </c>
      <c r="C332" s="15">
        <v>1.2331099999999999</v>
      </c>
      <c r="D332" s="15">
        <v>1.22319</v>
      </c>
      <c r="E332" s="15">
        <v>1.22923</v>
      </c>
      <c r="F332" s="15">
        <v>1.2292000000000001</v>
      </c>
      <c r="G332" s="15">
        <v>1.2328000000000001</v>
      </c>
      <c r="H332" s="15">
        <v>1.2282000000000002</v>
      </c>
      <c r="I332" s="5">
        <v>-2</v>
      </c>
      <c r="J332" s="5">
        <v>315</v>
      </c>
      <c r="K332" s="5">
        <v>267</v>
      </c>
      <c r="L332" s="5">
        <v>599</v>
      </c>
      <c r="M332" s="14">
        <v>12.420833333333196</v>
      </c>
      <c r="N332" s="14">
        <v>99.199999999999292</v>
      </c>
      <c r="O332" s="5">
        <v>45.999999999999375</v>
      </c>
      <c r="P332" s="5">
        <v>60964</v>
      </c>
      <c r="Q332" s="14">
        <v>1270.0833333333333</v>
      </c>
      <c r="R332" s="14">
        <v>6.0383064516129465</v>
      </c>
      <c r="S332" s="5">
        <v>7</v>
      </c>
      <c r="T332" s="5" t="s">
        <v>26</v>
      </c>
      <c r="U332" s="14">
        <v>0.65184468599367051</v>
      </c>
      <c r="V332" s="5">
        <v>162</v>
      </c>
      <c r="W332" s="5">
        <v>262</v>
      </c>
      <c r="X332" s="5">
        <v>125</v>
      </c>
      <c r="Y332" s="5">
        <v>50</v>
      </c>
      <c r="Z332" s="5" t="s">
        <v>32</v>
      </c>
      <c r="AB332" s="6" cm="1">
        <f t="array" ref="AB332">SUM(IF(B332:I332&gt;B333:I333,1,-1))</f>
        <v>-8</v>
      </c>
      <c r="AC332" s="6" cm="1">
        <f t="array" ref="AC332">SUM(IF(J332:S332&gt;J333:S333,1,-1))</f>
        <v>-2</v>
      </c>
      <c r="AD332" s="6">
        <f t="shared" si="323"/>
        <v>-10</v>
      </c>
      <c r="AE332" s="6">
        <f t="shared" si="320"/>
        <v>-14</v>
      </c>
      <c r="AF332" s="6">
        <f t="shared" si="321"/>
        <v>10</v>
      </c>
      <c r="AG332" s="6">
        <f t="shared" si="322"/>
        <v>-4</v>
      </c>
      <c r="AI332" s="8" t="str">
        <f t="shared" si="324"/>
        <v>Lower</v>
      </c>
      <c r="AJ332" s="24" t="str">
        <f t="shared" si="325"/>
        <v>Down</v>
      </c>
      <c r="AK332" s="25" t="str">
        <f t="shared" si="326"/>
        <v>POC Down</v>
      </c>
      <c r="AL332" s="26" t="str">
        <f t="shared" si="327"/>
        <v>Bel. Val</v>
      </c>
      <c r="AM332" s="26" t="str">
        <f t="shared" si="328"/>
        <v>Lower Break</v>
      </c>
      <c r="AN332" s="26" t="str">
        <f t="shared" si="329"/>
        <v>In Val</v>
      </c>
      <c r="AO332" s="26" t="str">
        <f t="shared" si="330"/>
        <v>Gap Down - Follow Through</v>
      </c>
      <c r="AP332" s="26" t="str">
        <f t="shared" si="331"/>
        <v>Top-Weighted</v>
      </c>
      <c r="AQ332" s="26" t="str">
        <f t="shared" si="332"/>
        <v>Skewed Mid-High</v>
      </c>
      <c r="AR332" s="26" t="str">
        <f t="shared" si="333"/>
        <v>Closed Lower Quadrant</v>
      </c>
      <c r="AS332" s="27">
        <f t="shared" si="334"/>
        <v>-2</v>
      </c>
    </row>
    <row r="333" spans="1:45" ht="15.5" x14ac:dyDescent="0.35">
      <c r="A333" s="13">
        <v>45189</v>
      </c>
      <c r="B333" s="15">
        <v>1.23925</v>
      </c>
      <c r="C333" s="15">
        <v>1.2420899999999999</v>
      </c>
      <c r="D333" s="15">
        <v>1.23234</v>
      </c>
      <c r="E333" s="15">
        <v>1.23264</v>
      </c>
      <c r="F333" s="15">
        <v>1.2385999999999999</v>
      </c>
      <c r="G333" s="15">
        <v>1.2408999999999999</v>
      </c>
      <c r="H333" s="15">
        <v>1.2355</v>
      </c>
      <c r="I333" s="5">
        <v>4</v>
      </c>
      <c r="J333" s="5">
        <v>204</v>
      </c>
      <c r="K333" s="5">
        <v>421</v>
      </c>
      <c r="L333" s="5">
        <v>640</v>
      </c>
      <c r="M333" s="14">
        <v>13.254166666666578</v>
      </c>
      <c r="N333" s="14">
        <v>97.499999999999261</v>
      </c>
      <c r="O333" s="5">
        <v>53.999999999998494</v>
      </c>
      <c r="P333" s="5">
        <v>59720</v>
      </c>
      <c r="Q333" s="14">
        <v>1244.1666666666667</v>
      </c>
      <c r="R333" s="14">
        <v>6.5641025641026136</v>
      </c>
      <c r="S333" s="5">
        <v>12</v>
      </c>
      <c r="T333" s="5" t="s">
        <v>26</v>
      </c>
      <c r="U333" s="14">
        <v>0.50668040885201082</v>
      </c>
      <c r="V333" s="5">
        <v>90</v>
      </c>
      <c r="W333" s="5">
        <v>203</v>
      </c>
      <c r="X333" s="5">
        <v>213</v>
      </c>
      <c r="Y333" s="5">
        <v>120</v>
      </c>
      <c r="Z333" s="5" t="s">
        <v>27</v>
      </c>
      <c r="AB333" s="6" cm="1">
        <f t="array" ref="AB333">SUM(IF(B333:I333&gt;B334:I334,1,-1))</f>
        <v>-2</v>
      </c>
      <c r="AC333" s="6" cm="1">
        <f t="array" ref="AC333">SUM(IF(J333:S333&gt;J334:S334,1,-1))</f>
        <v>6</v>
      </c>
      <c r="AD333" s="6">
        <f t="shared" si="323"/>
        <v>4</v>
      </c>
      <c r="AE333" s="6">
        <f t="shared" si="320"/>
        <v>-12</v>
      </c>
      <c r="AF333" s="6">
        <f t="shared" si="321"/>
        <v>4</v>
      </c>
      <c r="AG333" s="6">
        <f t="shared" si="322"/>
        <v>-8</v>
      </c>
      <c r="AI333" s="8" t="str">
        <f t="shared" si="324"/>
        <v>Outside</v>
      </c>
      <c r="AJ333" s="24" t="str">
        <f t="shared" si="325"/>
        <v>Neutral</v>
      </c>
      <c r="AK333" s="25" t="str">
        <f t="shared" si="326"/>
        <v>POC Up</v>
      </c>
      <c r="AL333" s="26" t="str">
        <f t="shared" si="327"/>
        <v>In. Val</v>
      </c>
      <c r="AM333" s="26" t="str">
        <f t="shared" si="328"/>
        <v>Lower Break</v>
      </c>
      <c r="AN333" s="26" t="str">
        <f t="shared" si="329"/>
        <v>Bl. Val</v>
      </c>
      <c r="AO333" s="26" t="str">
        <f t="shared" si="330"/>
        <v>No Gap</v>
      </c>
      <c r="AP333" s="26" t="str">
        <f t="shared" si="331"/>
        <v>Bottom-Weighted</v>
      </c>
      <c r="AQ333" s="26" t="str">
        <f t="shared" si="332"/>
        <v>Skewed Mid-Low</v>
      </c>
      <c r="AR333" s="26" t="str">
        <f t="shared" si="333"/>
        <v>Closed Higher Quadrant</v>
      </c>
      <c r="AS333" s="27">
        <f t="shared" si="334"/>
        <v>1</v>
      </c>
    </row>
    <row r="334" spans="1:45" ht="15.5" x14ac:dyDescent="0.35">
      <c r="A334" s="13">
        <v>45188</v>
      </c>
      <c r="B334" s="15">
        <v>1.23827</v>
      </c>
      <c r="C334" s="15">
        <v>1.24241</v>
      </c>
      <c r="D334" s="15">
        <v>1.2368600000000001</v>
      </c>
      <c r="E334" s="15">
        <v>1.2392300000000001</v>
      </c>
      <c r="F334" s="15">
        <v>1.2378</v>
      </c>
      <c r="G334" s="15">
        <v>1.2395</v>
      </c>
      <c r="H334" s="15">
        <v>1.2375</v>
      </c>
      <c r="I334" s="5">
        <v>6</v>
      </c>
      <c r="J334" s="5">
        <v>336</v>
      </c>
      <c r="K334" s="5">
        <v>59</v>
      </c>
      <c r="L334" s="5">
        <v>412</v>
      </c>
      <c r="M334" s="14">
        <v>8.5749999999999709</v>
      </c>
      <c r="N334" s="14">
        <v>55.499999999999439</v>
      </c>
      <c r="O334" s="5">
        <v>20.000000000000018</v>
      </c>
      <c r="P334" s="5">
        <v>39769</v>
      </c>
      <c r="Q334" s="14">
        <v>828.52083333333337</v>
      </c>
      <c r="R334" s="14">
        <v>7.4234234234234986</v>
      </c>
      <c r="S334" s="5">
        <v>11</v>
      </c>
      <c r="T334" s="5" t="s">
        <v>30</v>
      </c>
      <c r="U334" s="14">
        <v>0.26091466403089547</v>
      </c>
      <c r="V334" s="5">
        <v>25</v>
      </c>
      <c r="W334" s="5">
        <v>68</v>
      </c>
      <c r="X334" s="5">
        <v>192</v>
      </c>
      <c r="Y334" s="5">
        <v>115</v>
      </c>
      <c r="Z334" s="5" t="s">
        <v>29</v>
      </c>
      <c r="AB334" s="6" cm="1">
        <f t="array" ref="AB334">SUM(IF(B334:I334&gt;B335:I335,1,-1))</f>
        <v>-4</v>
      </c>
      <c r="AC334" s="6" cm="1">
        <f t="array" ref="AC334">SUM(IF(J334:S334&gt;J335:S335,1,-1))</f>
        <v>6</v>
      </c>
      <c r="AD334" s="6">
        <f t="shared" si="323"/>
        <v>2</v>
      </c>
      <c r="AE334" s="6">
        <f t="shared" si="320"/>
        <v>-16</v>
      </c>
      <c r="AF334" s="6">
        <f t="shared" si="321"/>
        <v>-6</v>
      </c>
      <c r="AG334" s="6">
        <f t="shared" si="322"/>
        <v>-22</v>
      </c>
      <c r="AI334" s="8" t="str">
        <f t="shared" si="324"/>
        <v>OL Lower</v>
      </c>
      <c r="AJ334" s="24" t="str">
        <f t="shared" si="325"/>
        <v>Neutral</v>
      </c>
      <c r="AK334" s="25" t="str">
        <f t="shared" si="326"/>
        <v>POC Down</v>
      </c>
      <c r="AL334" s="26" t="str">
        <f t="shared" si="327"/>
        <v>Bel. Val</v>
      </c>
      <c r="AM334" s="26" t="str">
        <f t="shared" si="328"/>
        <v>Both Sides Expand</v>
      </c>
      <c r="AN334" s="26" t="str">
        <f t="shared" si="329"/>
        <v>In Val</v>
      </c>
      <c r="AO334" s="26" t="str">
        <f t="shared" si="330"/>
        <v>No Gap</v>
      </c>
      <c r="AP334" s="26" t="str">
        <f t="shared" si="331"/>
        <v>Top-Weighted</v>
      </c>
      <c r="AQ334" s="26" t="str">
        <f t="shared" si="332"/>
        <v>Skewed Mid-Low</v>
      </c>
      <c r="AR334" s="26" t="str">
        <f t="shared" si="333"/>
        <v>Same</v>
      </c>
      <c r="AS334" s="27">
        <f t="shared" si="334"/>
        <v>0</v>
      </c>
    </row>
    <row r="335" spans="1:45" ht="15.5" x14ac:dyDescent="0.35">
      <c r="A335" s="13">
        <v>45187</v>
      </c>
      <c r="B335" s="15">
        <v>1.2396799999999999</v>
      </c>
      <c r="C335" s="15">
        <v>1.24098</v>
      </c>
      <c r="D335" s="15">
        <v>1.23699</v>
      </c>
      <c r="E335" s="15">
        <v>1.2382500000000001</v>
      </c>
      <c r="F335" s="15">
        <v>1.2380000000000002</v>
      </c>
      <c r="G335" s="15">
        <v>1.2398</v>
      </c>
      <c r="H335" s="15">
        <v>1.2380000000000002</v>
      </c>
      <c r="I335" s="5">
        <v>6</v>
      </c>
      <c r="J335" s="5">
        <v>326</v>
      </c>
      <c r="K335" s="5">
        <v>62</v>
      </c>
      <c r="L335" s="5">
        <v>406</v>
      </c>
      <c r="M335" s="14">
        <v>8.4916666666666476</v>
      </c>
      <c r="N335" s="14">
        <v>39.89999999999938</v>
      </c>
      <c r="O335" s="5">
        <v>17.999999999998018</v>
      </c>
      <c r="P335" s="5">
        <v>36929</v>
      </c>
      <c r="Q335" s="14">
        <v>769.35416666666663</v>
      </c>
      <c r="R335" s="14">
        <v>10.175438596491386</v>
      </c>
      <c r="S335" s="5">
        <v>10</v>
      </c>
      <c r="T335" s="5" t="s">
        <v>30</v>
      </c>
      <c r="U335" s="14">
        <v>0.28529200588705467</v>
      </c>
      <c r="V335" s="5">
        <v>38</v>
      </c>
      <c r="W335" s="5">
        <v>145</v>
      </c>
      <c r="X335" s="5">
        <v>161</v>
      </c>
      <c r="Y335" s="5">
        <v>62</v>
      </c>
      <c r="Z335" s="5" t="s">
        <v>29</v>
      </c>
      <c r="AB335" s="6" cm="1">
        <f t="array" ref="AB335">SUM(IF(B335:I335&gt;B336:I336,1,-1))</f>
        <v>-6</v>
      </c>
      <c r="AC335" s="6" cm="1">
        <f t="array" ref="AC335">SUM(IF(J335:S335&gt;J336:S336,1,-1))</f>
        <v>-8</v>
      </c>
      <c r="AD335" s="6">
        <f t="shared" si="323"/>
        <v>-14</v>
      </c>
      <c r="AE335" s="6">
        <f t="shared" si="320"/>
        <v>-20</v>
      </c>
      <c r="AF335" s="6">
        <f t="shared" si="321"/>
        <v>-14</v>
      </c>
      <c r="AG335" s="6">
        <f t="shared" si="322"/>
        <v>-34</v>
      </c>
      <c r="AI335" s="8" t="str">
        <f t="shared" si="324"/>
        <v>OL Lower</v>
      </c>
      <c r="AJ335" s="24" t="str">
        <f t="shared" si="325"/>
        <v>Down</v>
      </c>
      <c r="AK335" s="25" t="str">
        <f t="shared" si="326"/>
        <v>POC Down</v>
      </c>
      <c r="AL335" s="26" t="str">
        <f t="shared" si="327"/>
        <v>Bel. Val</v>
      </c>
      <c r="AM335" s="26" t="str">
        <f t="shared" si="328"/>
        <v>Lower Break</v>
      </c>
      <c r="AN335" s="26" t="str">
        <f t="shared" si="329"/>
        <v>In Val</v>
      </c>
      <c r="AO335" s="26" t="str">
        <f t="shared" si="330"/>
        <v>No Gap</v>
      </c>
      <c r="AP335" s="26" t="str">
        <f t="shared" si="331"/>
        <v>Top-Weighted</v>
      </c>
      <c r="AQ335" s="26" t="str">
        <f t="shared" si="332"/>
        <v>Skewed Mid-Low</v>
      </c>
      <c r="AR335" s="26" t="str">
        <f t="shared" si="333"/>
        <v>Same</v>
      </c>
      <c r="AS335" s="27">
        <f t="shared" si="334"/>
        <v>0</v>
      </c>
    </row>
    <row r="336" spans="1:45" ht="15.5" x14ac:dyDescent="0.35">
      <c r="A336" s="13">
        <v>45184</v>
      </c>
      <c r="B336" s="15">
        <v>1.2400599999999999</v>
      </c>
      <c r="C336" s="15">
        <v>1.24454</v>
      </c>
      <c r="D336" s="15">
        <v>1.2376499999999999</v>
      </c>
      <c r="E336" s="15">
        <v>1.2396799999999999</v>
      </c>
      <c r="F336" s="15">
        <v>1.2393000000000001</v>
      </c>
      <c r="G336" s="15">
        <v>1.2424999999999999</v>
      </c>
      <c r="H336" s="15">
        <v>1.2389000000000001</v>
      </c>
      <c r="I336" s="5">
        <v>2</v>
      </c>
      <c r="J336" s="5">
        <v>381</v>
      </c>
      <c r="K336" s="5">
        <v>94</v>
      </c>
      <c r="L336" s="5">
        <v>487</v>
      </c>
      <c r="M336" s="14">
        <v>10.037500000000161</v>
      </c>
      <c r="N336" s="14">
        <v>68.900000000000631</v>
      </c>
      <c r="O336" s="5">
        <v>35.999999999998252</v>
      </c>
      <c r="P336" s="5">
        <v>47257</v>
      </c>
      <c r="Q336" s="14">
        <v>984.52083333333337</v>
      </c>
      <c r="R336" s="14">
        <v>7.0682148040637962</v>
      </c>
      <c r="S336" s="5">
        <v>17</v>
      </c>
      <c r="T336" s="5" t="s">
        <v>28</v>
      </c>
      <c r="U336" s="14">
        <v>0.39309777423569181</v>
      </c>
      <c r="V336" s="5">
        <v>62</v>
      </c>
      <c r="W336" s="5">
        <v>142</v>
      </c>
      <c r="X336" s="5">
        <v>177</v>
      </c>
      <c r="Y336" s="5">
        <v>106</v>
      </c>
      <c r="Z336" s="5" t="s">
        <v>29</v>
      </c>
      <c r="AB336" s="6" cm="1">
        <f t="array" ref="AB336">SUM(IF(B336:I336&gt;B337:I337,1,-1))</f>
        <v>-6</v>
      </c>
      <c r="AC336" s="6" cm="1">
        <f t="array" ref="AC336">SUM(IF(J336:S336&gt;J337:S337,1,-1))</f>
        <v>-4</v>
      </c>
      <c r="AD336" s="6">
        <f t="shared" si="323"/>
        <v>-10</v>
      </c>
      <c r="AE336" s="6">
        <f t="shared" si="320"/>
        <v>-16</v>
      </c>
      <c r="AF336" s="6">
        <f t="shared" si="321"/>
        <v>-2</v>
      </c>
      <c r="AG336" s="6">
        <f t="shared" si="322"/>
        <v>-18</v>
      </c>
      <c r="AI336" s="8" t="str">
        <f t="shared" si="324"/>
        <v>OL Lower</v>
      </c>
      <c r="AJ336" s="24" t="str">
        <f t="shared" si="325"/>
        <v>Down</v>
      </c>
      <c r="AK336" s="25" t="str">
        <f t="shared" si="326"/>
        <v>POC Down</v>
      </c>
      <c r="AL336" s="26" t="str">
        <f t="shared" si="327"/>
        <v>Bel. Val</v>
      </c>
      <c r="AM336" s="26" t="str">
        <f t="shared" si="328"/>
        <v>Lower Break</v>
      </c>
      <c r="AN336" s="26" t="str">
        <f t="shared" si="329"/>
        <v>In Val</v>
      </c>
      <c r="AO336" s="26" t="str">
        <f t="shared" si="330"/>
        <v>No Gap</v>
      </c>
      <c r="AP336" s="26" t="str">
        <f t="shared" si="331"/>
        <v>Top-Weighted</v>
      </c>
      <c r="AQ336" s="26" t="str">
        <f t="shared" si="332"/>
        <v>Skewed Mid-Low</v>
      </c>
      <c r="AR336" s="26" t="str">
        <f t="shared" si="333"/>
        <v>Closed Lower Quadrant</v>
      </c>
      <c r="AS336" s="27">
        <f t="shared" si="334"/>
        <v>-1</v>
      </c>
    </row>
    <row r="337" spans="1:45" ht="15.5" x14ac:dyDescent="0.35">
      <c r="A337" s="13">
        <v>45183</v>
      </c>
      <c r="B337" s="15">
        <v>1.24892</v>
      </c>
      <c r="C337" s="15">
        <v>1.2505599999999999</v>
      </c>
      <c r="D337" s="15">
        <v>1.2396199999999999</v>
      </c>
      <c r="E337" s="15">
        <v>1.24004</v>
      </c>
      <c r="F337" s="15">
        <v>1.2407000000000001</v>
      </c>
      <c r="G337" s="15">
        <v>1.2479</v>
      </c>
      <c r="H337" s="15">
        <v>1.24</v>
      </c>
      <c r="I337" s="5">
        <v>0</v>
      </c>
      <c r="J337" s="5">
        <v>457</v>
      </c>
      <c r="K337" s="5">
        <v>67</v>
      </c>
      <c r="L337" s="5">
        <v>537</v>
      </c>
      <c r="M337" s="14">
        <v>11.183333333333</v>
      </c>
      <c r="N337" s="14">
        <v>109.39999999999949</v>
      </c>
      <c r="O337" s="5">
        <v>79.000000000000185</v>
      </c>
      <c r="P337" s="5">
        <v>59019</v>
      </c>
      <c r="Q337" s="14">
        <v>1229.5625</v>
      </c>
      <c r="R337" s="14">
        <v>4.9085923217550498</v>
      </c>
      <c r="S337" s="5">
        <v>12</v>
      </c>
      <c r="T337" s="5" t="s">
        <v>28</v>
      </c>
      <c r="U337" s="14">
        <v>0.36788566805462108</v>
      </c>
      <c r="V337" s="5">
        <v>157</v>
      </c>
      <c r="W337" s="5">
        <v>103</v>
      </c>
      <c r="X337" s="5">
        <v>84</v>
      </c>
      <c r="Y337" s="5">
        <v>193</v>
      </c>
      <c r="Z337" s="5" t="s">
        <v>27</v>
      </c>
      <c r="AB337" s="6" cm="1">
        <f t="array" ref="AB337">SUM(IF(B337:I337&gt;B338:I338,1,-1))</f>
        <v>-8</v>
      </c>
      <c r="AC337" s="6" cm="1">
        <f t="array" ref="AC337">SUM(IF(J337:S337&gt;J338:S338,1,-1))</f>
        <v>-2</v>
      </c>
      <c r="AD337" s="6">
        <f t="shared" si="323"/>
        <v>-10</v>
      </c>
      <c r="AE337" s="6">
        <f t="shared" si="320"/>
        <v>-14</v>
      </c>
      <c r="AF337" s="6">
        <f t="shared" si="321"/>
        <v>8</v>
      </c>
      <c r="AG337" s="6">
        <f t="shared" si="322"/>
        <v>-6</v>
      </c>
      <c r="AI337" s="8" t="str">
        <f t="shared" si="324"/>
        <v>OL Lower</v>
      </c>
      <c r="AJ337" s="24" t="str">
        <f t="shared" si="325"/>
        <v>Down</v>
      </c>
      <c r="AK337" s="25" t="str">
        <f t="shared" si="326"/>
        <v>POC Down</v>
      </c>
      <c r="AL337" s="26" t="str">
        <f t="shared" si="327"/>
        <v>Bel. Val</v>
      </c>
      <c r="AM337" s="26" t="str">
        <f t="shared" si="328"/>
        <v>Lower Break</v>
      </c>
      <c r="AN337" s="26" t="str">
        <f t="shared" si="329"/>
        <v>In Val</v>
      </c>
      <c r="AO337" s="26" t="str">
        <f t="shared" si="330"/>
        <v>No Gap</v>
      </c>
      <c r="AP337" s="26" t="str">
        <f t="shared" si="331"/>
        <v>Top-Weighted</v>
      </c>
      <c r="AQ337" s="26" t="str">
        <f t="shared" si="332"/>
        <v>Skewed Low</v>
      </c>
      <c r="AR337" s="26" t="str">
        <f t="shared" si="333"/>
        <v>Closed Higher Quadrant</v>
      </c>
      <c r="AS337" s="27">
        <f t="shared" si="334"/>
        <v>2</v>
      </c>
    </row>
    <row r="338" spans="1:45" ht="15.5" x14ac:dyDescent="0.35">
      <c r="A338" s="13">
        <v>45182</v>
      </c>
      <c r="B338" s="15">
        <v>1.24909</v>
      </c>
      <c r="C338" s="15">
        <v>1.2511399999999999</v>
      </c>
      <c r="D338" s="15">
        <v>1.24315</v>
      </c>
      <c r="E338" s="15">
        <v>1.2488999999999999</v>
      </c>
      <c r="F338" s="15">
        <v>1.2489000000000001</v>
      </c>
      <c r="G338" s="15">
        <v>1.25</v>
      </c>
      <c r="H338" s="15">
        <v>1.2469000000000001</v>
      </c>
      <c r="I338" s="5">
        <v>6</v>
      </c>
      <c r="J338" s="5">
        <v>193</v>
      </c>
      <c r="K338" s="5">
        <v>394</v>
      </c>
      <c r="L338" s="5">
        <v>608</v>
      </c>
      <c r="M338" s="14">
        <v>12.574999999999948</v>
      </c>
      <c r="N338" s="14">
        <v>79.899999999999409</v>
      </c>
      <c r="O338" s="5">
        <v>30.999999999998806</v>
      </c>
      <c r="P338" s="5">
        <v>65074</v>
      </c>
      <c r="Q338" s="14">
        <v>1355.7083333333333</v>
      </c>
      <c r="R338" s="14">
        <v>7.6095118898623841</v>
      </c>
      <c r="S338" s="5">
        <v>9</v>
      </c>
      <c r="T338" s="5" t="s">
        <v>26</v>
      </c>
      <c r="U338" s="14">
        <v>0.5233407096410333</v>
      </c>
      <c r="V338" s="5">
        <v>154</v>
      </c>
      <c r="W338" s="5">
        <v>278</v>
      </c>
      <c r="X338" s="5">
        <v>135</v>
      </c>
      <c r="Y338" s="5">
        <v>41</v>
      </c>
      <c r="Z338" s="5" t="s">
        <v>32</v>
      </c>
      <c r="AB338" s="6" cm="1">
        <f t="array" ref="AB338">SUM(IF(B338:I338&gt;B339:I339,1,-1))</f>
        <v>-2</v>
      </c>
      <c r="AC338" s="6" cm="1">
        <f t="array" ref="AC338">SUM(IF(J338:S338&gt;J339:S339,1,-1))</f>
        <v>4</v>
      </c>
      <c r="AD338" s="6">
        <f t="shared" si="323"/>
        <v>2</v>
      </c>
      <c r="AE338" s="6">
        <f t="shared" si="320"/>
        <v>2</v>
      </c>
      <c r="AF338" s="6">
        <f t="shared" si="321"/>
        <v>6</v>
      </c>
      <c r="AG338" s="6">
        <f t="shared" si="322"/>
        <v>8</v>
      </c>
      <c r="AI338" s="8" t="str">
        <f t="shared" si="324"/>
        <v>OL Higher</v>
      </c>
      <c r="AJ338" s="24" t="str">
        <f t="shared" si="325"/>
        <v>Neutral</v>
      </c>
      <c r="AK338" s="25" t="str">
        <f t="shared" si="326"/>
        <v>POC Up</v>
      </c>
      <c r="AL338" s="26" t="str">
        <f t="shared" si="327"/>
        <v>In. Val</v>
      </c>
      <c r="AM338" s="26" t="str">
        <f t="shared" si="328"/>
        <v>Lower Break</v>
      </c>
      <c r="AN338" s="26" t="str">
        <f t="shared" si="329"/>
        <v>In Val</v>
      </c>
      <c r="AO338" s="26" t="str">
        <f t="shared" si="330"/>
        <v>No Gap</v>
      </c>
      <c r="AP338" s="26" t="str">
        <f t="shared" si="331"/>
        <v>Bottom-Weighted</v>
      </c>
      <c r="AQ338" s="26" t="str">
        <f t="shared" si="332"/>
        <v>Skewed Mid-High</v>
      </c>
      <c r="AR338" s="26" t="str">
        <f t="shared" si="333"/>
        <v>Closed Lower Quadrant</v>
      </c>
      <c r="AS338" s="27">
        <f t="shared" si="334"/>
        <v>-1</v>
      </c>
    </row>
    <row r="339" spans="1:45" ht="15.5" x14ac:dyDescent="0.35">
      <c r="A339" s="13">
        <v>45181</v>
      </c>
      <c r="B339" s="15">
        <v>1.2507600000000001</v>
      </c>
      <c r="C339" s="15">
        <v>1.25281</v>
      </c>
      <c r="D339" s="15">
        <v>1.2459</v>
      </c>
      <c r="E339" s="15">
        <v>1.2490699999999999</v>
      </c>
      <c r="F339" s="15">
        <v>1.2468999999999999</v>
      </c>
      <c r="G339" s="15">
        <v>1.2499</v>
      </c>
      <c r="H339" s="15">
        <v>1.2461</v>
      </c>
      <c r="I339" s="5">
        <v>13</v>
      </c>
      <c r="J339" s="5">
        <v>409</v>
      </c>
      <c r="K339" s="5">
        <v>74</v>
      </c>
      <c r="L339" s="5">
        <v>497</v>
      </c>
      <c r="M339" s="14">
        <v>10.266666666666664</v>
      </c>
      <c r="N339" s="14">
        <v>69.09999999999971</v>
      </c>
      <c r="O339" s="5">
        <v>38.000000000000256</v>
      </c>
      <c r="P339" s="5">
        <v>46407</v>
      </c>
      <c r="Q339" s="14">
        <v>966.8125</v>
      </c>
      <c r="R339" s="14">
        <v>7.1924746743849797</v>
      </c>
      <c r="S339" s="5">
        <v>12</v>
      </c>
      <c r="T339" s="5" t="s">
        <v>28</v>
      </c>
      <c r="U339" s="14">
        <v>0.34379262477884803</v>
      </c>
      <c r="V339" s="5">
        <v>68</v>
      </c>
      <c r="W339" s="5">
        <v>99</v>
      </c>
      <c r="X339" s="5">
        <v>166</v>
      </c>
      <c r="Y339" s="5">
        <v>164</v>
      </c>
      <c r="Z339" s="5" t="s">
        <v>29</v>
      </c>
      <c r="AB339" s="6" cm="1">
        <f t="array" ref="AB339">SUM(IF(B339:I339&gt;B340:I340,1,-1))</f>
        <v>-4</v>
      </c>
      <c r="AC339" s="6" cm="1">
        <f t="array" ref="AC339">SUM(IF(J339:S339&gt;J340:S340,1,-1))</f>
        <v>6</v>
      </c>
      <c r="AD339" s="6">
        <f t="shared" si="323"/>
        <v>2</v>
      </c>
      <c r="AE339" s="6">
        <f t="shared" si="320"/>
        <v>10</v>
      </c>
      <c r="AF339" s="6">
        <f t="shared" si="321"/>
        <v>2</v>
      </c>
      <c r="AG339" s="6">
        <f t="shared" si="322"/>
        <v>12</v>
      </c>
      <c r="AI339" s="8" t="str">
        <f t="shared" si="324"/>
        <v>Lower</v>
      </c>
      <c r="AJ339" s="24" t="str">
        <f t="shared" si="325"/>
        <v>Down</v>
      </c>
      <c r="AK339" s="25" t="str">
        <f t="shared" si="326"/>
        <v>POC Down</v>
      </c>
      <c r="AL339" s="26" t="str">
        <f t="shared" si="327"/>
        <v>Bel. Val</v>
      </c>
      <c r="AM339" s="26" t="str">
        <f t="shared" si="328"/>
        <v>Lower Break</v>
      </c>
      <c r="AN339" s="26" t="str">
        <f t="shared" si="329"/>
        <v>In Val</v>
      </c>
      <c r="AO339" s="26" t="str">
        <f t="shared" si="330"/>
        <v>Gap Down - Follow Through</v>
      </c>
      <c r="AP339" s="26" t="str">
        <f t="shared" si="331"/>
        <v>Top-Weighted</v>
      </c>
      <c r="AQ339" s="26" t="str">
        <f t="shared" si="332"/>
        <v>Skewed Mid-Low</v>
      </c>
      <c r="AR339" s="26" t="str">
        <f t="shared" si="333"/>
        <v>Same</v>
      </c>
      <c r="AS339" s="27">
        <f t="shared" si="334"/>
        <v>0</v>
      </c>
    </row>
    <row r="340" spans="1:45" ht="15.5" x14ac:dyDescent="0.35">
      <c r="A340" s="13">
        <v>45180</v>
      </c>
      <c r="B340" s="15">
        <v>1.2487999999999999</v>
      </c>
      <c r="C340" s="15">
        <v>1.2547600000000001</v>
      </c>
      <c r="D340" s="15">
        <v>1.2481500000000001</v>
      </c>
      <c r="E340" s="15">
        <v>1.25074</v>
      </c>
      <c r="F340" s="15">
        <v>1.2512000000000001</v>
      </c>
      <c r="G340" s="15">
        <v>1.2535000000000001</v>
      </c>
      <c r="H340" s="15">
        <v>1.2507999999999999</v>
      </c>
      <c r="I340" s="5">
        <v>7</v>
      </c>
      <c r="J340" s="5">
        <v>308</v>
      </c>
      <c r="K340" s="5">
        <v>142</v>
      </c>
      <c r="L340" s="5">
        <v>465</v>
      </c>
      <c r="M340" s="14">
        <v>9.5416666666670036</v>
      </c>
      <c r="N340" s="14">
        <v>66.100000000000051</v>
      </c>
      <c r="O340" s="5">
        <v>27.000000000001467</v>
      </c>
      <c r="P340" s="5">
        <v>46161</v>
      </c>
      <c r="Q340" s="14">
        <v>961.6875</v>
      </c>
      <c r="R340" s="14">
        <v>7.0347957639939427</v>
      </c>
      <c r="S340" s="5">
        <v>13</v>
      </c>
      <c r="T340" s="5" t="s">
        <v>26</v>
      </c>
      <c r="U340" s="14">
        <v>0.51599055837724994</v>
      </c>
      <c r="V340" s="5">
        <v>73</v>
      </c>
      <c r="W340" s="5">
        <v>209</v>
      </c>
      <c r="X340" s="5">
        <v>132</v>
      </c>
      <c r="Y340" s="5">
        <v>51</v>
      </c>
      <c r="Z340" s="5" t="s">
        <v>29</v>
      </c>
      <c r="AB340" s="6" cm="1">
        <f t="array" ref="AB340">SUM(IF(B340:I340&gt;B341:I341,1,-1))</f>
        <v>8</v>
      </c>
      <c r="AC340" s="6" cm="1">
        <f t="array" ref="AC340">SUM(IF(J340:S340&gt;J341:S341,1,-1))</f>
        <v>-4</v>
      </c>
      <c r="AD340" s="6">
        <f t="shared" si="323"/>
        <v>4</v>
      </c>
      <c r="AE340" s="6">
        <f t="shared" si="320"/>
        <v>6</v>
      </c>
      <c r="AF340" s="6">
        <f t="shared" si="321"/>
        <v>-10</v>
      </c>
      <c r="AG340" s="6">
        <f t="shared" si="322"/>
        <v>-4</v>
      </c>
      <c r="AI340" s="8" t="str">
        <f t="shared" si="324"/>
        <v>Higher</v>
      </c>
      <c r="AJ340" s="24" t="str">
        <f t="shared" si="325"/>
        <v>Up</v>
      </c>
      <c r="AK340" s="25" t="str">
        <f t="shared" si="326"/>
        <v>POC Up</v>
      </c>
      <c r="AL340" s="26" t="str">
        <f t="shared" si="327"/>
        <v>Ab. Val</v>
      </c>
      <c r="AM340" s="26" t="str">
        <f t="shared" si="328"/>
        <v>Upper Break</v>
      </c>
      <c r="AN340" s="26" t="str">
        <f t="shared" si="329"/>
        <v>Bl. Val</v>
      </c>
      <c r="AO340" s="26" t="str">
        <f t="shared" si="330"/>
        <v>No Gap</v>
      </c>
      <c r="AP340" s="26" t="str">
        <f t="shared" si="331"/>
        <v>Top-Weighted</v>
      </c>
      <c r="AQ340" s="26" t="str">
        <f t="shared" si="332"/>
        <v>Skewed Mid-High</v>
      </c>
      <c r="AR340" s="26" t="str">
        <f t="shared" si="333"/>
        <v>Closed Higher Quadrant</v>
      </c>
      <c r="AS340" s="27">
        <f t="shared" si="334"/>
        <v>1</v>
      </c>
    </row>
    <row r="341" spans="1:45" ht="15.5" x14ac:dyDescent="0.35">
      <c r="A341" s="13">
        <v>45177</v>
      </c>
      <c r="B341" s="15">
        <v>1.2474799999999999</v>
      </c>
      <c r="C341" s="15">
        <v>1.25139</v>
      </c>
      <c r="D341" s="15">
        <v>1.24508</v>
      </c>
      <c r="E341" s="15">
        <v>1.24878</v>
      </c>
      <c r="F341" s="15">
        <v>1.2481000000000002</v>
      </c>
      <c r="G341" s="15">
        <v>1.2498</v>
      </c>
      <c r="H341" s="15">
        <v>1.2473000000000001</v>
      </c>
      <c r="I341" s="5">
        <v>-3</v>
      </c>
      <c r="J341" s="5">
        <v>281</v>
      </c>
      <c r="K341" s="5">
        <v>217</v>
      </c>
      <c r="L341" s="5">
        <v>517</v>
      </c>
      <c r="M341" s="14">
        <v>10.670833333333064</v>
      </c>
      <c r="N341" s="14">
        <v>63.100000000000378</v>
      </c>
      <c r="O341" s="5">
        <v>24.999999999999467</v>
      </c>
      <c r="P341" s="5">
        <v>50427</v>
      </c>
      <c r="Q341" s="14">
        <v>1050.5625</v>
      </c>
      <c r="R341" s="14">
        <v>8.1933438985736426</v>
      </c>
      <c r="S341" s="5">
        <v>14</v>
      </c>
      <c r="T341" s="5" t="s">
        <v>33</v>
      </c>
      <c r="U341" s="14">
        <v>0.72394744364509489</v>
      </c>
      <c r="V341" s="5">
        <v>45</v>
      </c>
      <c r="W341" s="5">
        <v>217</v>
      </c>
      <c r="X341" s="5">
        <v>169</v>
      </c>
      <c r="Y341" s="5">
        <v>67</v>
      </c>
      <c r="Z341" s="5" t="s">
        <v>32</v>
      </c>
      <c r="AB341" s="6" cm="1">
        <f t="array" ref="AB341">SUM(IF(B341:I341&gt;B342:I342,1,-1))</f>
        <v>6</v>
      </c>
      <c r="AC341" s="6" cm="1">
        <f t="array" ref="AC341">SUM(IF(J341:S341&gt;J342:S342,1,-1))</f>
        <v>0</v>
      </c>
      <c r="AD341" s="6">
        <f t="shared" si="323"/>
        <v>6</v>
      </c>
      <c r="AE341" s="6">
        <f t="shared" si="320"/>
        <v>-8</v>
      </c>
      <c r="AF341" s="6">
        <f t="shared" si="321"/>
        <v>-4</v>
      </c>
      <c r="AG341" s="6">
        <f t="shared" si="322"/>
        <v>-12</v>
      </c>
      <c r="AI341" s="8" t="str">
        <f t="shared" si="324"/>
        <v>OL Higher</v>
      </c>
      <c r="AJ341" s="24" t="str">
        <f t="shared" si="325"/>
        <v>Neutral</v>
      </c>
      <c r="AK341" s="25" t="str">
        <f t="shared" si="326"/>
        <v>POC Up</v>
      </c>
      <c r="AL341" s="26" t="str">
        <f t="shared" si="327"/>
        <v>In. Val</v>
      </c>
      <c r="AM341" s="26" t="str">
        <f t="shared" si="328"/>
        <v>Upper Break</v>
      </c>
      <c r="AN341" s="26" t="str">
        <f t="shared" si="329"/>
        <v>In Val</v>
      </c>
      <c r="AO341" s="26" t="str">
        <f t="shared" si="330"/>
        <v>No Gap</v>
      </c>
      <c r="AP341" s="26" t="str">
        <f t="shared" si="331"/>
        <v>Top-Weighted</v>
      </c>
      <c r="AQ341" s="26" t="str">
        <f t="shared" si="332"/>
        <v>Skewed Mid-High</v>
      </c>
      <c r="AR341" s="26" t="str">
        <f t="shared" si="333"/>
        <v>Closed Lower Quadrant</v>
      </c>
      <c r="AS341" s="27">
        <f t="shared" si="334"/>
        <v>-1</v>
      </c>
    </row>
    <row r="342" spans="1:45" ht="15.5" x14ac:dyDescent="0.35">
      <c r="A342" s="13">
        <v>45176</v>
      </c>
      <c r="B342" s="15">
        <v>1.2498</v>
      </c>
      <c r="C342" s="15">
        <v>1.2507900000000001</v>
      </c>
      <c r="D342" s="15">
        <v>1.24451</v>
      </c>
      <c r="E342" s="15">
        <v>1.2474700000000001</v>
      </c>
      <c r="F342" s="15">
        <v>1.2470000000000001</v>
      </c>
      <c r="G342" s="15">
        <v>1.2484000000000002</v>
      </c>
      <c r="H342" s="15">
        <v>1.2454000000000001</v>
      </c>
      <c r="I342" s="5">
        <v>-15</v>
      </c>
      <c r="J342" s="5">
        <v>296</v>
      </c>
      <c r="K342" s="5">
        <v>202</v>
      </c>
      <c r="L342" s="5">
        <v>517</v>
      </c>
      <c r="M342" s="14">
        <v>10.837500000000084</v>
      </c>
      <c r="N342" s="14">
        <v>62.800000000000637</v>
      </c>
      <c r="O342" s="5">
        <v>30.000000000001137</v>
      </c>
      <c r="P342" s="5">
        <v>50344</v>
      </c>
      <c r="Q342" s="14">
        <v>1048.8333333333333</v>
      </c>
      <c r="R342" s="14">
        <v>8.2324840764330371</v>
      </c>
      <c r="S342" s="5">
        <v>11</v>
      </c>
      <c r="T342" s="5" t="s">
        <v>26</v>
      </c>
      <c r="U342" s="14">
        <v>0.67696849877788856</v>
      </c>
      <c r="V342" s="5">
        <v>105</v>
      </c>
      <c r="W342" s="5">
        <v>100</v>
      </c>
      <c r="X342" s="5">
        <v>214</v>
      </c>
      <c r="Y342" s="5">
        <v>74</v>
      </c>
      <c r="Z342" s="5" t="s">
        <v>29</v>
      </c>
      <c r="AB342" s="6" cm="1">
        <f t="array" ref="AB342">SUM(IF(B342:I342&gt;B343:I343,1,-1))</f>
        <v>-8</v>
      </c>
      <c r="AC342" s="6" cm="1">
        <f t="array" ref="AC342">SUM(IF(J342:S342&gt;J343:S343,1,-1))</f>
        <v>-6</v>
      </c>
      <c r="AD342" s="6">
        <f t="shared" si="323"/>
        <v>-14</v>
      </c>
      <c r="AE342" s="6">
        <f t="shared" si="320"/>
        <v>-20</v>
      </c>
      <c r="AF342" s="6">
        <f t="shared" si="321"/>
        <v>2</v>
      </c>
      <c r="AG342" s="6">
        <f t="shared" si="322"/>
        <v>-18</v>
      </c>
      <c r="AI342" s="8" t="str">
        <f t="shared" si="324"/>
        <v>Lower</v>
      </c>
      <c r="AJ342" s="24" t="str">
        <f t="shared" si="325"/>
        <v>Down</v>
      </c>
      <c r="AK342" s="25" t="str">
        <f t="shared" si="326"/>
        <v>POC Down</v>
      </c>
      <c r="AL342" s="26" t="str">
        <f t="shared" si="327"/>
        <v>Bel. Val</v>
      </c>
      <c r="AM342" s="26" t="str">
        <f t="shared" si="328"/>
        <v>Lower Break</v>
      </c>
      <c r="AN342" s="26" t="str">
        <f t="shared" si="329"/>
        <v>In Val</v>
      </c>
      <c r="AO342" s="26" t="str">
        <f t="shared" si="330"/>
        <v>Gap Down - Follow Through</v>
      </c>
      <c r="AP342" s="26" t="str">
        <f t="shared" si="331"/>
        <v>Top-Weighted</v>
      </c>
      <c r="AQ342" s="26" t="str">
        <f t="shared" si="332"/>
        <v>Skewed Mid-Low</v>
      </c>
      <c r="AR342" s="26" t="str">
        <f t="shared" si="333"/>
        <v>Closed Lower Quadrant</v>
      </c>
      <c r="AS342" s="27">
        <f t="shared" si="334"/>
        <v>-1</v>
      </c>
    </row>
    <row r="343" spans="1:45" ht="15.5" x14ac:dyDescent="0.35">
      <c r="A343" s="13">
        <v>45175</v>
      </c>
      <c r="B343" s="15">
        <v>1.25695</v>
      </c>
      <c r="C343" s="15">
        <v>1.25875</v>
      </c>
      <c r="D343" s="15">
        <v>1.24817</v>
      </c>
      <c r="E343" s="15">
        <v>1.24979</v>
      </c>
      <c r="F343" s="15">
        <v>1.2555000000000001</v>
      </c>
      <c r="G343" s="15">
        <v>1.2586999999999999</v>
      </c>
      <c r="H343" s="15">
        <v>1.2508999999999999</v>
      </c>
      <c r="I343" s="5">
        <v>-1</v>
      </c>
      <c r="J343" s="5">
        <v>221</v>
      </c>
      <c r="K343" s="5">
        <v>322</v>
      </c>
      <c r="L343" s="5">
        <v>559</v>
      </c>
      <c r="M343" s="14">
        <v>11.631250000000193</v>
      </c>
      <c r="N343" s="14">
        <v>105.80000000000034</v>
      </c>
      <c r="O343" s="5">
        <v>78.000000000000284</v>
      </c>
      <c r="P343" s="5">
        <v>59272</v>
      </c>
      <c r="Q343" s="14">
        <v>1234.8333333333333</v>
      </c>
      <c r="R343" s="14">
        <v>5.2835538752362776</v>
      </c>
      <c r="S343" s="5">
        <v>15</v>
      </c>
      <c r="T343" s="5" t="s">
        <v>26</v>
      </c>
      <c r="U343" s="14">
        <v>0.60667235889182825</v>
      </c>
      <c r="V343" s="5">
        <v>146</v>
      </c>
      <c r="W343" s="5">
        <v>205</v>
      </c>
      <c r="X343" s="5">
        <v>36</v>
      </c>
      <c r="Y343" s="5">
        <v>166</v>
      </c>
      <c r="Z343" s="5" t="s">
        <v>27</v>
      </c>
      <c r="AB343" s="6" cm="1">
        <f t="array" ref="AB343">SUM(IF(B343:I343&gt;B344:I344,1,-1))</f>
        <v>-6</v>
      </c>
      <c r="AC343" s="6" cm="1">
        <f t="array" ref="AC343">SUM(IF(J343:S343&gt;J344:S344,1,-1))</f>
        <v>2</v>
      </c>
      <c r="AD343" s="6">
        <f t="shared" si="323"/>
        <v>-4</v>
      </c>
      <c r="AE343" s="6">
        <f t="shared" si="320"/>
        <v>-14</v>
      </c>
      <c r="AF343" s="6">
        <f t="shared" si="321"/>
        <v>2</v>
      </c>
      <c r="AG343" s="6">
        <f t="shared" si="322"/>
        <v>-12</v>
      </c>
      <c r="AI343" s="8" t="str">
        <f t="shared" si="324"/>
        <v>Outside</v>
      </c>
      <c r="AJ343" s="24" t="str">
        <f t="shared" si="325"/>
        <v>Down</v>
      </c>
      <c r="AK343" s="25" t="str">
        <f t="shared" si="326"/>
        <v>POC Down</v>
      </c>
      <c r="AL343" s="26" t="str">
        <f t="shared" si="327"/>
        <v>In. Val</v>
      </c>
      <c r="AM343" s="26" t="str">
        <f t="shared" si="328"/>
        <v>Lower Break</v>
      </c>
      <c r="AN343" s="26" t="str">
        <f t="shared" si="329"/>
        <v>Bl. Val</v>
      </c>
      <c r="AO343" s="26" t="str">
        <f t="shared" si="330"/>
        <v>No Gap</v>
      </c>
      <c r="AP343" s="26" t="str">
        <f t="shared" si="331"/>
        <v>Bottom-Weighted</v>
      </c>
      <c r="AQ343" s="26" t="str">
        <f t="shared" si="332"/>
        <v>Skewed Mid-High</v>
      </c>
      <c r="AR343" s="26" t="str">
        <f t="shared" si="333"/>
        <v>Closed Higher Quadrant</v>
      </c>
      <c r="AS343" s="27">
        <f t="shared" si="334"/>
        <v>1</v>
      </c>
    </row>
    <row r="344" spans="1:45" ht="15.5" x14ac:dyDescent="0.35">
      <c r="A344" s="13">
        <v>45174</v>
      </c>
      <c r="B344" s="15">
        <v>1.2622199999999999</v>
      </c>
      <c r="C344" s="15">
        <v>1.26315</v>
      </c>
      <c r="D344" s="15">
        <v>1.2527699999999999</v>
      </c>
      <c r="E344" s="15">
        <v>1.2569300000000001</v>
      </c>
      <c r="F344" s="15">
        <v>1.2561000000000002</v>
      </c>
      <c r="G344" s="15">
        <v>1.2582000000000002</v>
      </c>
      <c r="H344" s="15">
        <v>1.2540000000000002</v>
      </c>
      <c r="I344" s="5">
        <v>2</v>
      </c>
      <c r="J344" s="5">
        <v>349</v>
      </c>
      <c r="K344" s="5">
        <v>227</v>
      </c>
      <c r="L344" s="5">
        <v>591</v>
      </c>
      <c r="M344" s="14">
        <v>12.354166666666694</v>
      </c>
      <c r="N344" s="14">
        <v>103.80000000000055</v>
      </c>
      <c r="O344" s="5">
        <v>41.999999999999815</v>
      </c>
      <c r="P344" s="5">
        <v>58309</v>
      </c>
      <c r="Q344" s="14">
        <v>1214.7708333333333</v>
      </c>
      <c r="R344" s="14">
        <v>5.6936416184970797</v>
      </c>
      <c r="S344" s="5">
        <v>10</v>
      </c>
      <c r="T344" s="5" t="s">
        <v>26</v>
      </c>
      <c r="U344" s="14">
        <v>0.62817011609080631</v>
      </c>
      <c r="V344" s="5">
        <v>94</v>
      </c>
      <c r="W344" s="5">
        <v>65</v>
      </c>
      <c r="X344" s="5">
        <v>280</v>
      </c>
      <c r="Y344" s="5">
        <v>144</v>
      </c>
      <c r="Z344" s="5" t="s">
        <v>29</v>
      </c>
      <c r="AB344" s="6" cm="1">
        <f t="array" ref="AB344">SUM(IF(B344:I344&gt;B345:I345,1,-1))</f>
        <v>-6</v>
      </c>
      <c r="AC344" s="6" cm="1">
        <f t="array" ref="AC344">SUM(IF(J344:S344&gt;J345:S345,1,-1))</f>
        <v>6</v>
      </c>
      <c r="AD344" s="6">
        <f t="shared" si="323"/>
        <v>0</v>
      </c>
      <c r="AE344" s="6">
        <f t="shared" si="320"/>
        <v>-12</v>
      </c>
      <c r="AF344" s="6">
        <f t="shared" si="321"/>
        <v>4</v>
      </c>
      <c r="AG344" s="6">
        <f t="shared" si="322"/>
        <v>-8</v>
      </c>
      <c r="AI344" s="8" t="str">
        <f t="shared" si="324"/>
        <v>Lower</v>
      </c>
      <c r="AJ344" s="24" t="str">
        <f t="shared" si="325"/>
        <v>Down</v>
      </c>
      <c r="AK344" s="25" t="str">
        <f t="shared" si="326"/>
        <v>POC Down</v>
      </c>
      <c r="AL344" s="26" t="str">
        <f t="shared" si="327"/>
        <v>Bel. Val</v>
      </c>
      <c r="AM344" s="26" t="str">
        <f t="shared" si="328"/>
        <v>Lower Break</v>
      </c>
      <c r="AN344" s="26" t="str">
        <f t="shared" si="329"/>
        <v>In Val</v>
      </c>
      <c r="AO344" s="26" t="str">
        <f t="shared" si="330"/>
        <v>No Gap</v>
      </c>
      <c r="AP344" s="26" t="str">
        <f t="shared" si="331"/>
        <v>Top-Weighted</v>
      </c>
      <c r="AQ344" s="26" t="str">
        <f t="shared" si="332"/>
        <v>Skewed Mid-Low</v>
      </c>
      <c r="AR344" s="26" t="str">
        <f t="shared" si="333"/>
        <v>Closed Higher Quadrant</v>
      </c>
      <c r="AS344" s="27">
        <f t="shared" si="334"/>
        <v>1</v>
      </c>
    </row>
    <row r="345" spans="1:45" ht="15.5" x14ac:dyDescent="0.35">
      <c r="A345" s="13">
        <v>45173</v>
      </c>
      <c r="B345" s="15">
        <v>1.2590600000000001</v>
      </c>
      <c r="C345" s="15">
        <v>1.2642</v>
      </c>
      <c r="D345" s="15">
        <v>1.2587299999999999</v>
      </c>
      <c r="E345" s="15">
        <v>1.2622</v>
      </c>
      <c r="F345" s="15">
        <v>1.2626000000000002</v>
      </c>
      <c r="G345" s="15">
        <v>1.2638000000000003</v>
      </c>
      <c r="H345" s="15">
        <v>1.2615000000000001</v>
      </c>
      <c r="I345" s="5">
        <v>22</v>
      </c>
      <c r="J345" s="5">
        <v>123</v>
      </c>
      <c r="K345" s="5">
        <v>189</v>
      </c>
      <c r="L345" s="5">
        <v>330</v>
      </c>
      <c r="M345" s="14">
        <v>6.8270833333332801</v>
      </c>
      <c r="N345" s="14">
        <v>54.700000000000855</v>
      </c>
      <c r="O345" s="5">
        <v>23.000000000001908</v>
      </c>
      <c r="P345" s="5">
        <v>30296</v>
      </c>
      <c r="Q345" s="14">
        <v>631.16666666666663</v>
      </c>
      <c r="R345" s="14">
        <v>6.0329067641680956</v>
      </c>
      <c r="S345" s="5">
        <v>15</v>
      </c>
      <c r="T345" s="5" t="s">
        <v>26</v>
      </c>
      <c r="U345" s="14">
        <v>0.60969292143810583</v>
      </c>
      <c r="V345" s="5">
        <v>88</v>
      </c>
      <c r="W345" s="5">
        <v>151</v>
      </c>
      <c r="X345" s="5">
        <v>50</v>
      </c>
      <c r="Y345" s="5">
        <v>36</v>
      </c>
      <c r="Z345" s="5" t="s">
        <v>32</v>
      </c>
      <c r="AB345" s="6" cm="1">
        <f t="array" ref="AB345">SUM(IF(B345:I345&gt;B346:I346,1,-1))</f>
        <v>-2</v>
      </c>
      <c r="AC345" s="6" cm="1">
        <f t="array" ref="AC345">SUM(IF(J345:S345&gt;J346:S346,1,-1))</f>
        <v>-6</v>
      </c>
      <c r="AD345" s="6">
        <f t="shared" si="323"/>
        <v>-8</v>
      </c>
      <c r="AE345" s="6">
        <f t="shared" si="320"/>
        <v>-8</v>
      </c>
      <c r="AF345" s="6">
        <f t="shared" si="321"/>
        <v>-2</v>
      </c>
      <c r="AG345" s="6">
        <f t="shared" si="322"/>
        <v>-10</v>
      </c>
      <c r="AI345" s="8" t="str">
        <f t="shared" si="324"/>
        <v>Lower</v>
      </c>
      <c r="AJ345" s="24" t="str">
        <f t="shared" si="325"/>
        <v>Up</v>
      </c>
      <c r="AK345" s="25" t="str">
        <f t="shared" si="326"/>
        <v>POC Down</v>
      </c>
      <c r="AL345" s="26" t="str">
        <f t="shared" si="327"/>
        <v>Bel. Val</v>
      </c>
      <c r="AM345" s="26" t="str">
        <f t="shared" si="328"/>
        <v>Inside Day</v>
      </c>
      <c r="AN345" s="26" t="str">
        <f t="shared" si="329"/>
        <v>In Val</v>
      </c>
      <c r="AO345" s="26" t="str">
        <f t="shared" si="330"/>
        <v>Gap Down - Rejected</v>
      </c>
      <c r="AP345" s="26" t="str">
        <f t="shared" si="331"/>
        <v>Bottom-Weighted</v>
      </c>
      <c r="AQ345" s="26" t="str">
        <f t="shared" si="332"/>
        <v>Skewed Mid-High</v>
      </c>
      <c r="AR345" s="26" t="str">
        <f t="shared" si="333"/>
        <v>Closed Lower Quadrant</v>
      </c>
      <c r="AS345" s="27">
        <f t="shared" si="334"/>
        <v>-2</v>
      </c>
    </row>
    <row r="346" spans="1:45" ht="15.5" x14ac:dyDescent="0.35">
      <c r="A346" s="13">
        <v>45170</v>
      </c>
      <c r="B346" s="15">
        <v>1.2670699999999999</v>
      </c>
      <c r="C346" s="15">
        <v>1.2712300000000001</v>
      </c>
      <c r="D346" s="15">
        <v>1.25769</v>
      </c>
      <c r="E346" s="15">
        <v>1.25905</v>
      </c>
      <c r="F346" s="15">
        <v>1.2674000000000001</v>
      </c>
      <c r="G346" s="15">
        <v>1.2702</v>
      </c>
      <c r="H346" s="15">
        <v>1.264</v>
      </c>
      <c r="I346" s="5">
        <v>-12</v>
      </c>
      <c r="J346" s="5">
        <v>191</v>
      </c>
      <c r="K346" s="5">
        <v>390</v>
      </c>
      <c r="L346" s="5">
        <v>597</v>
      </c>
      <c r="M346" s="14">
        <v>12.30416666666655</v>
      </c>
      <c r="N346" s="14">
        <v>135.40000000000109</v>
      </c>
      <c r="O346" s="5">
        <v>61.999999999999829</v>
      </c>
      <c r="P346" s="5">
        <v>62431</v>
      </c>
      <c r="Q346" s="14">
        <v>1300.6458333333333</v>
      </c>
      <c r="R346" s="14">
        <v>4.4091580502215306</v>
      </c>
      <c r="S346" s="5">
        <v>11</v>
      </c>
      <c r="T346" s="5" t="s">
        <v>26</v>
      </c>
      <c r="U346" s="14">
        <v>0.54823922034531869</v>
      </c>
      <c r="V346" s="5">
        <v>128</v>
      </c>
      <c r="W346" s="5">
        <v>287</v>
      </c>
      <c r="X346" s="5">
        <v>58</v>
      </c>
      <c r="Y346" s="5">
        <v>124</v>
      </c>
      <c r="Z346" s="5" t="s">
        <v>27</v>
      </c>
      <c r="AB346" s="6" cm="1">
        <f t="array" ref="AB346">SUM(IF(B346:I346&gt;B347:I347,1,-1))</f>
        <v>-4</v>
      </c>
      <c r="AC346" s="6" cm="1">
        <f t="array" ref="AC346">SUM(IF(J346:S346&gt;J347:S347,1,-1))</f>
        <v>4</v>
      </c>
      <c r="AD346" s="6">
        <f t="shared" si="323"/>
        <v>0</v>
      </c>
      <c r="AE346" s="6">
        <f t="shared" si="320"/>
        <v>2</v>
      </c>
      <c r="AF346" s="6">
        <f t="shared" si="321"/>
        <v>0</v>
      </c>
      <c r="AG346" s="6">
        <f t="shared" si="322"/>
        <v>2</v>
      </c>
      <c r="AI346" s="8" t="str">
        <f t="shared" si="324"/>
        <v>Outside</v>
      </c>
      <c r="AJ346" s="24" t="str">
        <f t="shared" si="325"/>
        <v>Neutral</v>
      </c>
      <c r="AK346" s="25" t="str">
        <f t="shared" si="326"/>
        <v>POC Up</v>
      </c>
      <c r="AL346" s="26" t="str">
        <f t="shared" si="327"/>
        <v>In. Val</v>
      </c>
      <c r="AM346" s="26" t="str">
        <f t="shared" si="328"/>
        <v>Lower Break</v>
      </c>
      <c r="AN346" s="26" t="str">
        <f t="shared" si="329"/>
        <v>Bl. Val</v>
      </c>
      <c r="AO346" s="26" t="str">
        <f t="shared" si="330"/>
        <v>No Gap</v>
      </c>
      <c r="AP346" s="26" t="str">
        <f t="shared" si="331"/>
        <v>Bottom-Weighted</v>
      </c>
      <c r="AQ346" s="26" t="str">
        <f t="shared" si="332"/>
        <v>Skewed Mid-High</v>
      </c>
      <c r="AR346" s="26" t="str">
        <f t="shared" si="333"/>
        <v>Same</v>
      </c>
      <c r="AS346" s="27">
        <f t="shared" si="334"/>
        <v>0</v>
      </c>
    </row>
    <row r="347" spans="1:45" ht="15.5" x14ac:dyDescent="0.35">
      <c r="A347" s="13">
        <v>45169</v>
      </c>
      <c r="B347" s="15">
        <v>1.2710900000000001</v>
      </c>
      <c r="C347" s="15">
        <v>1.2734000000000001</v>
      </c>
      <c r="D347" s="15">
        <v>1.2652099999999999</v>
      </c>
      <c r="E347" s="15">
        <v>1.2670699999999999</v>
      </c>
      <c r="F347" s="15">
        <v>1.2670000000000001</v>
      </c>
      <c r="G347" s="15">
        <v>1.2696000000000001</v>
      </c>
      <c r="H347" s="15">
        <v>1.2657</v>
      </c>
      <c r="I347" s="5">
        <v>-6</v>
      </c>
      <c r="J347" s="5">
        <v>354</v>
      </c>
      <c r="K347" s="5">
        <v>146</v>
      </c>
      <c r="L347" s="5">
        <v>521</v>
      </c>
      <c r="M347" s="14">
        <v>10.787500000000311</v>
      </c>
      <c r="N347" s="14">
        <v>81.900000000001413</v>
      </c>
      <c r="O347" s="5">
        <v>39.000000000000142</v>
      </c>
      <c r="P347" s="5">
        <v>61080</v>
      </c>
      <c r="Q347" s="14">
        <v>1272.5</v>
      </c>
      <c r="R347" s="14">
        <v>6.3614163614162518</v>
      </c>
      <c r="S347" s="5">
        <v>12</v>
      </c>
      <c r="T347" s="5" t="s">
        <v>28</v>
      </c>
      <c r="U347" s="14">
        <v>0.48143176114178898</v>
      </c>
      <c r="V347" s="5">
        <v>84</v>
      </c>
      <c r="W347" s="5">
        <v>76</v>
      </c>
      <c r="X347" s="5">
        <v>154</v>
      </c>
      <c r="Y347" s="5">
        <v>207</v>
      </c>
      <c r="Z347" s="5" t="s">
        <v>27</v>
      </c>
      <c r="AB347" s="6" cm="1">
        <f t="array" ref="AB347">SUM(IF(B347:I347&gt;B348:I348,1,-1))</f>
        <v>-2</v>
      </c>
      <c r="AC347" s="6" cm="1">
        <f t="array" ref="AC347">SUM(IF(J347:S347&gt;J348:S348,1,-1))</f>
        <v>0</v>
      </c>
      <c r="AD347" s="6">
        <f t="shared" si="323"/>
        <v>-2</v>
      </c>
      <c r="AE347" s="6">
        <f t="shared" si="320"/>
        <v>10</v>
      </c>
      <c r="AF347" s="6">
        <f t="shared" si="321"/>
        <v>4</v>
      </c>
      <c r="AG347" s="6">
        <f t="shared" si="322"/>
        <v>14</v>
      </c>
      <c r="AI347" s="8" t="str">
        <f t="shared" si="324"/>
        <v>Inside</v>
      </c>
      <c r="AJ347" s="24" t="str">
        <f t="shared" si="325"/>
        <v>Down</v>
      </c>
      <c r="AK347" s="25" t="str">
        <f t="shared" si="326"/>
        <v>POC Down</v>
      </c>
      <c r="AL347" s="26" t="str">
        <f t="shared" si="327"/>
        <v>In. Val</v>
      </c>
      <c r="AM347" s="26" t="str">
        <f t="shared" si="328"/>
        <v>Inside Day</v>
      </c>
      <c r="AN347" s="26" t="str">
        <f t="shared" si="329"/>
        <v>In Val</v>
      </c>
      <c r="AO347" s="26" t="str">
        <f t="shared" si="330"/>
        <v>No Gap</v>
      </c>
      <c r="AP347" s="26" t="str">
        <f t="shared" si="331"/>
        <v>Top-Weighted</v>
      </c>
      <c r="AQ347" s="26" t="str">
        <f t="shared" si="332"/>
        <v>Skewed Low</v>
      </c>
      <c r="AR347" s="26" t="str">
        <f t="shared" si="333"/>
        <v>Closed Higher Quadrant</v>
      </c>
      <c r="AS347" s="27">
        <f t="shared" si="334"/>
        <v>2</v>
      </c>
    </row>
    <row r="348" spans="1:45" ht="15.5" x14ac:dyDescent="0.35">
      <c r="A348" s="13">
        <v>45168</v>
      </c>
      <c r="B348" s="15">
        <v>1.26355</v>
      </c>
      <c r="C348" s="15">
        <v>1.2745299999999999</v>
      </c>
      <c r="D348" s="15">
        <v>1.2618499999999999</v>
      </c>
      <c r="E348" s="15">
        <v>1.2710699999999999</v>
      </c>
      <c r="F348" s="15">
        <v>1.272</v>
      </c>
      <c r="G348" s="15">
        <v>1.2745</v>
      </c>
      <c r="H348" s="15">
        <v>1.2645999999999999</v>
      </c>
      <c r="I348" s="5">
        <v>11</v>
      </c>
      <c r="J348" s="5">
        <v>101</v>
      </c>
      <c r="K348" s="5">
        <v>489</v>
      </c>
      <c r="L348" s="5">
        <v>606</v>
      </c>
      <c r="M348" s="14">
        <v>12.564583333333212</v>
      </c>
      <c r="N348" s="14">
        <v>126.80000000000024</v>
      </c>
      <c r="O348" s="5">
        <v>99.000000000000199</v>
      </c>
      <c r="P348" s="5">
        <v>58934</v>
      </c>
      <c r="Q348" s="14">
        <v>1227.7916666666667</v>
      </c>
      <c r="R348" s="14">
        <v>4.7791798107255428</v>
      </c>
      <c r="S348" s="5">
        <v>11</v>
      </c>
      <c r="T348" s="5" t="s">
        <v>28</v>
      </c>
      <c r="U348" s="14">
        <v>0.44907474146423809</v>
      </c>
      <c r="V348" s="5">
        <v>195</v>
      </c>
      <c r="W348" s="5">
        <v>95</v>
      </c>
      <c r="X348" s="5">
        <v>116</v>
      </c>
      <c r="Y348" s="5">
        <v>200</v>
      </c>
      <c r="Z348" s="5" t="s">
        <v>32</v>
      </c>
      <c r="AB348" s="6" cm="1">
        <f t="array" ref="AB348">SUM(IF(B348:I348&gt;B349:I349,1,-1))</f>
        <v>8</v>
      </c>
      <c r="AC348" s="6" cm="1">
        <f t="array" ref="AC348">SUM(IF(J348:S348&gt;J349:S349,1,-1))</f>
        <v>-4</v>
      </c>
      <c r="AD348" s="6">
        <f t="shared" si="323"/>
        <v>4</v>
      </c>
      <c r="AE348" s="6">
        <f t="shared" si="320"/>
        <v>16</v>
      </c>
      <c r="AF348" s="6">
        <f t="shared" si="321"/>
        <v>-4</v>
      </c>
      <c r="AG348" s="6">
        <f t="shared" si="322"/>
        <v>12</v>
      </c>
      <c r="AI348" s="8" t="str">
        <f t="shared" si="324"/>
        <v>Higher</v>
      </c>
      <c r="AJ348" s="24" t="str">
        <f t="shared" si="325"/>
        <v>Up</v>
      </c>
      <c r="AK348" s="25" t="str">
        <f t="shared" si="326"/>
        <v>POC Up</v>
      </c>
      <c r="AL348" s="26" t="str">
        <f t="shared" si="327"/>
        <v>Ab. Val</v>
      </c>
      <c r="AM348" s="26" t="str">
        <f t="shared" si="328"/>
        <v>Upper Break</v>
      </c>
      <c r="AN348" s="26" t="str">
        <f t="shared" si="329"/>
        <v>In Val</v>
      </c>
      <c r="AO348" s="26" t="str">
        <f t="shared" si="330"/>
        <v>No Gap</v>
      </c>
      <c r="AP348" s="26" t="str">
        <f t="shared" si="331"/>
        <v>Bottom-Weighted</v>
      </c>
      <c r="AQ348" s="26" t="str">
        <f t="shared" si="332"/>
        <v>Skewed Low</v>
      </c>
      <c r="AR348" s="26" t="str">
        <f t="shared" si="333"/>
        <v>Closed Higher Quadrant</v>
      </c>
      <c r="AS348" s="27">
        <f t="shared" si="334"/>
        <v>1</v>
      </c>
    </row>
    <row r="349" spans="1:45" ht="15.5" x14ac:dyDescent="0.35">
      <c r="A349" s="13">
        <v>45167</v>
      </c>
      <c r="B349" s="15">
        <v>1.2610399999999999</v>
      </c>
      <c r="C349" s="15">
        <v>1.2654300000000001</v>
      </c>
      <c r="D349" s="15">
        <v>1.25623</v>
      </c>
      <c r="E349" s="15">
        <v>1.26353</v>
      </c>
      <c r="F349" s="15">
        <v>1.2623</v>
      </c>
      <c r="G349" s="15">
        <v>1.2636000000000001</v>
      </c>
      <c r="H349" s="15">
        <v>1.2590999999999999</v>
      </c>
      <c r="I349" s="5">
        <v>0</v>
      </c>
      <c r="J349" s="5">
        <v>205</v>
      </c>
      <c r="K349" s="5">
        <v>441</v>
      </c>
      <c r="L349" s="5">
        <v>664</v>
      </c>
      <c r="M349" s="14">
        <v>13.789583333333281</v>
      </c>
      <c r="N349" s="14">
        <v>92.000000000000966</v>
      </c>
      <c r="O349" s="5">
        <v>45.000000000001705</v>
      </c>
      <c r="P349" s="5">
        <v>59914</v>
      </c>
      <c r="Q349" s="14">
        <v>1248.2083333333333</v>
      </c>
      <c r="R349" s="14">
        <v>7.2173913043477507</v>
      </c>
      <c r="S349" s="5">
        <v>19</v>
      </c>
      <c r="T349" s="5" t="s">
        <v>26</v>
      </c>
      <c r="U349" s="14">
        <v>0.5200721498060169</v>
      </c>
      <c r="V349" s="5">
        <v>87</v>
      </c>
      <c r="W349" s="5">
        <v>315</v>
      </c>
      <c r="X349" s="5">
        <v>135</v>
      </c>
      <c r="Y349" s="5">
        <v>100</v>
      </c>
      <c r="Z349" s="5" t="s">
        <v>31</v>
      </c>
      <c r="AB349" s="6" cm="1">
        <f t="array" ref="AB349">SUM(IF(B349:I349&gt;B350:I350,1,-1))</f>
        <v>4</v>
      </c>
      <c r="AC349" s="6" cm="1">
        <f t="array" ref="AC349">SUM(IF(J349:S349&gt;J350:S350,1,-1))</f>
        <v>8</v>
      </c>
      <c r="AD349" s="6">
        <f t="shared" si="323"/>
        <v>12</v>
      </c>
      <c r="AE349" s="6">
        <f t="shared" si="320"/>
        <v>2</v>
      </c>
      <c r="AF349" s="6">
        <f t="shared" si="321"/>
        <v>2</v>
      </c>
      <c r="AG349" s="6">
        <f t="shared" si="322"/>
        <v>4</v>
      </c>
      <c r="AI349" s="8" t="str">
        <f t="shared" si="324"/>
        <v>OL Higher</v>
      </c>
      <c r="AJ349" s="24" t="str">
        <f t="shared" si="325"/>
        <v>Up</v>
      </c>
      <c r="AK349" s="25" t="str">
        <f t="shared" si="326"/>
        <v>POC Up</v>
      </c>
      <c r="AL349" s="26" t="str">
        <f t="shared" si="327"/>
        <v>Ab. Val</v>
      </c>
      <c r="AM349" s="26" t="str">
        <f t="shared" si="328"/>
        <v>Both Sides Expand</v>
      </c>
      <c r="AN349" s="26" t="str">
        <f t="shared" si="329"/>
        <v>In Val</v>
      </c>
      <c r="AO349" s="26" t="str">
        <f t="shared" si="330"/>
        <v>Gap Up - Follow Through</v>
      </c>
      <c r="AP349" s="26" t="str">
        <f t="shared" si="331"/>
        <v>Bottom-Weighted</v>
      </c>
      <c r="AQ349" s="26" t="str">
        <f t="shared" si="332"/>
        <v>Skewed Mid-High</v>
      </c>
      <c r="AR349" s="26" t="str">
        <f t="shared" si="333"/>
        <v>Same</v>
      </c>
      <c r="AS349" s="27">
        <f t="shared" si="334"/>
        <v>0</v>
      </c>
    </row>
    <row r="350" spans="1:45" ht="15.5" x14ac:dyDescent="0.35">
      <c r="A350" s="13">
        <v>45166</v>
      </c>
      <c r="B350" s="15">
        <v>1.25888</v>
      </c>
      <c r="C350" s="15">
        <v>1.2615000000000001</v>
      </c>
      <c r="D350" s="15">
        <v>1.25651</v>
      </c>
      <c r="E350" s="15">
        <v>1.2610399999999999</v>
      </c>
      <c r="F350" s="15">
        <v>1.2597</v>
      </c>
      <c r="G350" s="15">
        <v>1.2605999999999999</v>
      </c>
      <c r="H350" s="15">
        <v>1.2583</v>
      </c>
      <c r="I350" s="5">
        <v>19</v>
      </c>
      <c r="J350" s="5">
        <v>139</v>
      </c>
      <c r="K350" s="5">
        <v>268</v>
      </c>
      <c r="L350" s="5">
        <v>424</v>
      </c>
      <c r="M350" s="14">
        <v>8.9208333333333503</v>
      </c>
      <c r="N350" s="14">
        <v>49.900000000000503</v>
      </c>
      <c r="O350" s="5">
        <v>22.999999999999687</v>
      </c>
      <c r="P350" s="5">
        <v>43292</v>
      </c>
      <c r="Q350" s="14">
        <v>901.91666666666663</v>
      </c>
      <c r="R350" s="14">
        <v>8.4969939879758662</v>
      </c>
      <c r="S350" s="5">
        <v>11</v>
      </c>
      <c r="T350" s="5" t="s">
        <v>26</v>
      </c>
      <c r="U350" s="14">
        <v>0.61374469987870817</v>
      </c>
      <c r="V350" s="5">
        <v>62</v>
      </c>
      <c r="W350" s="5">
        <v>167</v>
      </c>
      <c r="X350" s="5">
        <v>133</v>
      </c>
      <c r="Y350" s="5">
        <v>51</v>
      </c>
      <c r="Z350" s="5" t="s">
        <v>31</v>
      </c>
      <c r="AB350" s="6" cm="1">
        <f t="array" ref="AB350">SUM(IF(B350:I350&gt;B351:I351,1,-1))</f>
        <v>4</v>
      </c>
      <c r="AC350" s="6" cm="1">
        <f t="array" ref="AC350">SUM(IF(J350:S350&gt;J351:S351,1,-1))</f>
        <v>-8</v>
      </c>
      <c r="AD350" s="6">
        <f t="shared" si="323"/>
        <v>-4</v>
      </c>
      <c r="AE350" s="6">
        <f t="shared" si="320"/>
        <v>-10</v>
      </c>
      <c r="AF350" s="6">
        <f t="shared" si="321"/>
        <v>-10</v>
      </c>
      <c r="AG350" s="6">
        <f t="shared" si="322"/>
        <v>-20</v>
      </c>
      <c r="AI350" s="8" t="str">
        <f t="shared" si="324"/>
        <v>OL Higher</v>
      </c>
      <c r="AJ350" s="24" t="str">
        <f t="shared" si="325"/>
        <v>Up</v>
      </c>
      <c r="AK350" s="25" t="str">
        <f t="shared" si="326"/>
        <v>POC Up</v>
      </c>
      <c r="AL350" s="26" t="str">
        <f t="shared" si="327"/>
        <v>In. Val</v>
      </c>
      <c r="AM350" s="26" t="str">
        <f t="shared" si="328"/>
        <v>Inside Day</v>
      </c>
      <c r="AN350" s="26" t="str">
        <f t="shared" si="329"/>
        <v>Ab. Val</v>
      </c>
      <c r="AO350" s="26" t="str">
        <f t="shared" si="330"/>
        <v>No Gap</v>
      </c>
      <c r="AP350" s="26" t="str">
        <f t="shared" si="331"/>
        <v>Bottom-Weighted</v>
      </c>
      <c r="AQ350" s="26" t="str">
        <f t="shared" si="332"/>
        <v>Skewed Mid-High</v>
      </c>
      <c r="AR350" s="26" t="str">
        <f t="shared" si="333"/>
        <v>Closed Lower Quadrant</v>
      </c>
      <c r="AS350" s="27">
        <f t="shared" si="334"/>
        <v>-2</v>
      </c>
    </row>
    <row r="351" spans="1:45" ht="15.5" x14ac:dyDescent="0.35">
      <c r="A351" s="13">
        <v>45163</v>
      </c>
      <c r="B351" s="15">
        <v>1.2592099999999999</v>
      </c>
      <c r="C351" s="15">
        <v>1.2653799999999999</v>
      </c>
      <c r="D351" s="15">
        <v>1.2547600000000001</v>
      </c>
      <c r="E351" s="15">
        <v>1.2588699999999999</v>
      </c>
      <c r="F351" s="15">
        <v>1.2587000000000002</v>
      </c>
      <c r="G351" s="15">
        <v>1.2599000000000002</v>
      </c>
      <c r="H351" s="15">
        <v>1.2565000000000002</v>
      </c>
      <c r="I351" s="5">
        <v>2</v>
      </c>
      <c r="J351" s="5">
        <v>260</v>
      </c>
      <c r="K351" s="5">
        <v>353</v>
      </c>
      <c r="L351" s="5">
        <v>631</v>
      </c>
      <c r="M351" s="14">
        <v>13.137500000000024</v>
      </c>
      <c r="N351" s="14">
        <v>106.19999999999851</v>
      </c>
      <c r="O351" s="5">
        <v>34.000000000000696</v>
      </c>
      <c r="P351" s="5">
        <v>64599</v>
      </c>
      <c r="Q351" s="14">
        <v>1345.8125</v>
      </c>
      <c r="R351" s="14">
        <v>5.9416195856874658</v>
      </c>
      <c r="S351" s="5">
        <v>14</v>
      </c>
      <c r="T351" s="5" t="s">
        <v>26</v>
      </c>
      <c r="U351" s="14">
        <v>0.65531428351789256</v>
      </c>
      <c r="V351" s="5">
        <v>26</v>
      </c>
      <c r="W351" s="5">
        <v>111</v>
      </c>
      <c r="X351" s="5">
        <v>326</v>
      </c>
      <c r="Y351" s="5">
        <v>163</v>
      </c>
      <c r="Z351" s="5" t="s">
        <v>29</v>
      </c>
      <c r="AB351" s="6" cm="1">
        <f t="array" ref="AB351">SUM(IF(B351:I351&gt;B352:I352,1,-1))</f>
        <v>-6</v>
      </c>
      <c r="AC351" s="6" cm="1">
        <f t="array" ref="AC351">SUM(IF(J351:S351&gt;J352:S352,1,-1))</f>
        <v>2</v>
      </c>
      <c r="AD351" s="6">
        <f t="shared" si="323"/>
        <v>-4</v>
      </c>
      <c r="AE351" s="6">
        <f t="shared" si="320"/>
        <v>-20</v>
      </c>
      <c r="AF351" s="6">
        <f t="shared" si="321"/>
        <v>4</v>
      </c>
      <c r="AG351" s="6">
        <f t="shared" si="322"/>
        <v>-16</v>
      </c>
      <c r="AI351" s="8" t="str">
        <f t="shared" si="324"/>
        <v>Lower</v>
      </c>
      <c r="AJ351" s="24" t="str">
        <f t="shared" si="325"/>
        <v>Neutral</v>
      </c>
      <c r="AK351" s="25" t="str">
        <f t="shared" si="326"/>
        <v>POC Down</v>
      </c>
      <c r="AL351" s="26" t="str">
        <f t="shared" si="327"/>
        <v>Bel. Val</v>
      </c>
      <c r="AM351" s="26" t="str">
        <f t="shared" si="328"/>
        <v>Lower Break</v>
      </c>
      <c r="AN351" s="26" t="str">
        <f t="shared" si="329"/>
        <v>In Val</v>
      </c>
      <c r="AO351" s="26" t="str">
        <f t="shared" si="330"/>
        <v>Gap Down - Follow Through</v>
      </c>
      <c r="AP351" s="26" t="str">
        <f t="shared" si="331"/>
        <v>Bottom-Weighted</v>
      </c>
      <c r="AQ351" s="26" t="str">
        <f t="shared" si="332"/>
        <v>Skewed Mid-Low</v>
      </c>
      <c r="AR351" s="26" t="str">
        <f t="shared" si="333"/>
        <v>Closed Lower Quadrant</v>
      </c>
      <c r="AS351" s="27">
        <f t="shared" si="334"/>
        <v>-1</v>
      </c>
    </row>
    <row r="352" spans="1:45" ht="15.5" x14ac:dyDescent="0.35">
      <c r="A352" s="13">
        <v>45162</v>
      </c>
      <c r="B352" s="15">
        <v>1.27199</v>
      </c>
      <c r="C352" s="15">
        <v>1.27281</v>
      </c>
      <c r="D352" s="15">
        <v>1.2585599999999999</v>
      </c>
      <c r="E352" s="15">
        <v>1.2592000000000001</v>
      </c>
      <c r="F352" s="15">
        <v>1.2713999999999999</v>
      </c>
      <c r="G352" s="15">
        <v>1.2727999999999999</v>
      </c>
      <c r="H352" s="15">
        <v>1.2634999999999998</v>
      </c>
      <c r="I352" s="5">
        <v>-27</v>
      </c>
      <c r="J352" s="5">
        <v>82</v>
      </c>
      <c r="K352" s="5">
        <v>521</v>
      </c>
      <c r="L352" s="5">
        <v>614</v>
      </c>
      <c r="M352" s="14">
        <v>12.699999999999887</v>
      </c>
      <c r="N352" s="14">
        <v>142.50000000000097</v>
      </c>
      <c r="O352" s="5">
        <v>93.000000000000853</v>
      </c>
      <c r="P352" s="5">
        <v>54173</v>
      </c>
      <c r="Q352" s="14">
        <v>1128.6041666666667</v>
      </c>
      <c r="R352" s="14">
        <v>4.3087719298245322</v>
      </c>
      <c r="S352" s="5">
        <v>22</v>
      </c>
      <c r="T352" s="5" t="s">
        <v>28</v>
      </c>
      <c r="U352" s="14">
        <v>0.39184349566265519</v>
      </c>
      <c r="V352" s="5">
        <v>210</v>
      </c>
      <c r="W352" s="5">
        <v>110</v>
      </c>
      <c r="X352" s="5">
        <v>162</v>
      </c>
      <c r="Y352" s="5">
        <v>129</v>
      </c>
      <c r="Z352" s="5" t="s">
        <v>27</v>
      </c>
      <c r="AB352" s="6" cm="1">
        <f t="array" ref="AB352">SUM(IF(B352:I352&gt;B353:I353,1,-1))</f>
        <v>-8</v>
      </c>
      <c r="AC352" s="6" cm="1">
        <f t="array" ref="AC352">SUM(IF(J352:S352&gt;J353:S353,1,-1))</f>
        <v>-4</v>
      </c>
      <c r="AD352" s="6">
        <f t="shared" si="323"/>
        <v>-12</v>
      </c>
      <c r="AE352" s="6">
        <f t="shared" si="320"/>
        <v>-14</v>
      </c>
      <c r="AF352" s="6">
        <f t="shared" si="321"/>
        <v>6</v>
      </c>
      <c r="AG352" s="6">
        <f t="shared" si="322"/>
        <v>-8</v>
      </c>
      <c r="AI352" s="8" t="str">
        <f t="shared" si="324"/>
        <v>OL Lower</v>
      </c>
      <c r="AJ352" s="24" t="str">
        <f t="shared" si="325"/>
        <v>Neutral</v>
      </c>
      <c r="AK352" s="25" t="str">
        <f t="shared" si="326"/>
        <v>POC Down</v>
      </c>
      <c r="AL352" s="26" t="str">
        <f t="shared" si="327"/>
        <v>In. Val</v>
      </c>
      <c r="AM352" s="26" t="str">
        <f t="shared" si="328"/>
        <v>Lower Break</v>
      </c>
      <c r="AN352" s="26" t="str">
        <f t="shared" si="329"/>
        <v>Bl. Val</v>
      </c>
      <c r="AO352" s="26" t="str">
        <f t="shared" si="330"/>
        <v>No Gap</v>
      </c>
      <c r="AP352" s="26" t="str">
        <f t="shared" si="331"/>
        <v>Bottom-Weighted</v>
      </c>
      <c r="AQ352" s="26" t="str">
        <f t="shared" si="332"/>
        <v>Skewed High</v>
      </c>
      <c r="AR352" s="26" t="str">
        <f t="shared" si="333"/>
        <v>Closed Higher Quadrant</v>
      </c>
      <c r="AS352" s="27">
        <f t="shared" si="334"/>
        <v>2</v>
      </c>
    </row>
    <row r="353" spans="1:45" ht="15.5" x14ac:dyDescent="0.35">
      <c r="A353" s="13">
        <v>45161</v>
      </c>
      <c r="B353" s="15">
        <v>1.2730900000000001</v>
      </c>
      <c r="C353" s="15">
        <v>1.27641</v>
      </c>
      <c r="D353" s="15">
        <v>1.26142</v>
      </c>
      <c r="E353" s="15">
        <v>1.27197</v>
      </c>
      <c r="F353" s="15">
        <v>1.2717000000000001</v>
      </c>
      <c r="G353" s="15">
        <v>1.2757000000000001</v>
      </c>
      <c r="H353" s="15">
        <v>1.2672000000000001</v>
      </c>
      <c r="I353" s="5">
        <v>10</v>
      </c>
      <c r="J353" s="5">
        <v>270</v>
      </c>
      <c r="K353" s="5">
        <v>401</v>
      </c>
      <c r="L353" s="5">
        <v>686</v>
      </c>
      <c r="M353" s="14">
        <v>14.200000000000092</v>
      </c>
      <c r="N353" s="14">
        <v>149.9000000000006</v>
      </c>
      <c r="O353" s="5">
        <v>84.999999999999517</v>
      </c>
      <c r="P353" s="5">
        <v>68234</v>
      </c>
      <c r="Q353" s="14">
        <v>1421.5416666666667</v>
      </c>
      <c r="R353" s="14">
        <v>4.5763842561707619</v>
      </c>
      <c r="S353" s="5">
        <v>17</v>
      </c>
      <c r="T353" s="5" t="s">
        <v>26</v>
      </c>
      <c r="U353" s="14">
        <v>0.63364763222212284</v>
      </c>
      <c r="V353" s="5">
        <v>172</v>
      </c>
      <c r="W353" s="5">
        <v>243</v>
      </c>
      <c r="X353" s="5">
        <v>132</v>
      </c>
      <c r="Y353" s="5">
        <v>139</v>
      </c>
      <c r="Z353" s="5" t="s">
        <v>32</v>
      </c>
      <c r="AB353" s="6" cm="1">
        <f t="array" ref="AB353">SUM(IF(B353:I353&gt;B354:I354,1,-1))</f>
        <v>-6</v>
      </c>
      <c r="AC353" s="6" cm="1">
        <f t="array" ref="AC353">SUM(IF(J353:S353&gt;J354:S354,1,-1))</f>
        <v>6</v>
      </c>
      <c r="AD353" s="6">
        <f t="shared" si="323"/>
        <v>0</v>
      </c>
      <c r="AE353" s="6">
        <f t="shared" si="320"/>
        <v>-2</v>
      </c>
      <c r="AF353" s="6">
        <f t="shared" si="321"/>
        <v>4</v>
      </c>
      <c r="AG353" s="6">
        <f t="shared" si="322"/>
        <v>2</v>
      </c>
      <c r="AI353" s="8" t="str">
        <f t="shared" si="324"/>
        <v>OL Lower</v>
      </c>
      <c r="AJ353" s="24" t="str">
        <f t="shared" si="325"/>
        <v>Neutral</v>
      </c>
      <c r="AK353" s="25" t="str">
        <f t="shared" si="326"/>
        <v>POC Down</v>
      </c>
      <c r="AL353" s="26" t="str">
        <f t="shared" si="327"/>
        <v>Bel. Val</v>
      </c>
      <c r="AM353" s="26" t="str">
        <f t="shared" si="328"/>
        <v>Lower Break</v>
      </c>
      <c r="AN353" s="26" t="str">
        <f t="shared" si="329"/>
        <v>In Val</v>
      </c>
      <c r="AO353" s="26" t="str">
        <f t="shared" si="330"/>
        <v>No Gap</v>
      </c>
      <c r="AP353" s="26" t="str">
        <f t="shared" si="331"/>
        <v>Bottom-Weighted</v>
      </c>
      <c r="AQ353" s="26" t="str">
        <f t="shared" si="332"/>
        <v>Skewed Mid-High</v>
      </c>
      <c r="AR353" s="26" t="str">
        <f t="shared" si="333"/>
        <v>Closed Lower Quadrant</v>
      </c>
      <c r="AS353" s="27">
        <f t="shared" si="334"/>
        <v>-2</v>
      </c>
    </row>
    <row r="354" spans="1:45" ht="15.5" x14ac:dyDescent="0.35">
      <c r="A354" s="13">
        <v>45160</v>
      </c>
      <c r="B354" s="15">
        <v>1.2759400000000001</v>
      </c>
      <c r="C354" s="15">
        <v>1.27999</v>
      </c>
      <c r="D354" s="15">
        <v>1.2718</v>
      </c>
      <c r="E354" s="15">
        <v>1.2730699999999999</v>
      </c>
      <c r="F354" s="15">
        <v>1.2733000000000001</v>
      </c>
      <c r="G354" s="15">
        <v>1.2774000000000001</v>
      </c>
      <c r="H354" s="15">
        <v>1.2719</v>
      </c>
      <c r="I354" s="5">
        <v>-2</v>
      </c>
      <c r="J354" s="5">
        <v>410</v>
      </c>
      <c r="K354" s="5">
        <v>101</v>
      </c>
      <c r="L354" s="5">
        <v>524</v>
      </c>
      <c r="M354" s="14">
        <v>10.754166666666666</v>
      </c>
      <c r="N354" s="14">
        <v>81.899999999999196</v>
      </c>
      <c r="O354" s="5">
        <v>55.000000000000604</v>
      </c>
      <c r="P354" s="5">
        <v>53785</v>
      </c>
      <c r="Q354" s="14">
        <v>1120.5208333333333</v>
      </c>
      <c r="R354" s="14">
        <v>6.3980463980464606</v>
      </c>
      <c r="S354" s="5">
        <v>10</v>
      </c>
      <c r="T354" s="5" t="s">
        <v>28</v>
      </c>
      <c r="U354" s="14">
        <v>0.45877622975155263</v>
      </c>
      <c r="V354" s="5">
        <v>110</v>
      </c>
      <c r="W354" s="5">
        <v>165</v>
      </c>
      <c r="X354" s="5">
        <v>78</v>
      </c>
      <c r="Y354" s="5">
        <v>171</v>
      </c>
      <c r="Z354" s="5" t="s">
        <v>27</v>
      </c>
      <c r="AB354" s="6" cm="1">
        <f t="array" ref="AB354">SUM(IF(B354:I354&gt;B355:I355,1,-1))</f>
        <v>0</v>
      </c>
      <c r="AC354" s="6" cm="1">
        <f t="array" ref="AC354">SUM(IF(J354:S354&gt;J355:S355,1,-1))</f>
        <v>4</v>
      </c>
      <c r="AD354" s="6">
        <f t="shared" si="323"/>
        <v>4</v>
      </c>
      <c r="AE354" s="6">
        <f t="shared" si="320"/>
        <v>0</v>
      </c>
      <c r="AF354" s="6">
        <f t="shared" si="321"/>
        <v>-2</v>
      </c>
      <c r="AG354" s="6">
        <f t="shared" si="322"/>
        <v>-2</v>
      </c>
      <c r="AI354" s="8" t="str">
        <f t="shared" si="324"/>
        <v>Outside</v>
      </c>
      <c r="AJ354" s="24" t="str">
        <f t="shared" si="325"/>
        <v>Down</v>
      </c>
      <c r="AK354" s="25" t="str">
        <f t="shared" si="326"/>
        <v>POC Down</v>
      </c>
      <c r="AL354" s="26" t="str">
        <f t="shared" si="327"/>
        <v>In. Val</v>
      </c>
      <c r="AM354" s="26" t="str">
        <f t="shared" si="328"/>
        <v>Upper Break</v>
      </c>
      <c r="AN354" s="26" t="str">
        <f t="shared" si="329"/>
        <v>In Val</v>
      </c>
      <c r="AO354" s="26" t="str">
        <f t="shared" si="330"/>
        <v>Gap Up - Failed</v>
      </c>
      <c r="AP354" s="26" t="str">
        <f t="shared" si="331"/>
        <v>Top-Weighted</v>
      </c>
      <c r="AQ354" s="26" t="str">
        <f t="shared" si="332"/>
        <v>Skewed Low</v>
      </c>
      <c r="AR354" s="26" t="str">
        <f t="shared" si="333"/>
        <v>Closed Higher Quadrant</v>
      </c>
      <c r="AS354" s="27">
        <f t="shared" si="334"/>
        <v>3</v>
      </c>
    </row>
    <row r="355" spans="1:45" ht="15.5" x14ac:dyDescent="0.35">
      <c r="A355" s="13">
        <v>45159</v>
      </c>
      <c r="B355" s="15">
        <v>1.2740899999999999</v>
      </c>
      <c r="C355" s="15">
        <v>1.2766200000000001</v>
      </c>
      <c r="D355" s="15">
        <v>1.27098</v>
      </c>
      <c r="E355" s="15">
        <v>1.2759100000000001</v>
      </c>
      <c r="F355" s="15">
        <v>1.2738</v>
      </c>
      <c r="G355" s="15">
        <v>1.2754000000000001</v>
      </c>
      <c r="H355" s="15">
        <v>1.2726000000000002</v>
      </c>
      <c r="I355" s="5">
        <v>0</v>
      </c>
      <c r="J355" s="5">
        <v>289</v>
      </c>
      <c r="K355" s="5">
        <v>211</v>
      </c>
      <c r="L355" s="5">
        <v>519</v>
      </c>
      <c r="M355" s="14">
        <v>10.708333333333403</v>
      </c>
      <c r="N355" s="14">
        <v>56.400000000000894</v>
      </c>
      <c r="O355" s="5">
        <v>27.999999999999137</v>
      </c>
      <c r="P355" s="5">
        <v>53537</v>
      </c>
      <c r="Q355" s="14">
        <v>1115.3541666666667</v>
      </c>
      <c r="R355" s="14">
        <v>9.2021276595743231</v>
      </c>
      <c r="S355" s="5">
        <v>11</v>
      </c>
      <c r="T355" s="5" t="s">
        <v>26</v>
      </c>
      <c r="U355" s="14">
        <v>0.66045519343209558</v>
      </c>
      <c r="V355" s="5">
        <v>129</v>
      </c>
      <c r="W355" s="5">
        <v>179</v>
      </c>
      <c r="X355" s="5">
        <v>180</v>
      </c>
      <c r="Y355" s="5">
        <v>25</v>
      </c>
      <c r="Z355" s="5" t="s">
        <v>31</v>
      </c>
      <c r="AB355" s="6" cm="1">
        <f t="array" ref="AB355">SUM(IF(B355:I355&gt;B356:I356,1,-1))</f>
        <v>4</v>
      </c>
      <c r="AC355" s="6" cm="1">
        <f t="array" ref="AC355">SUM(IF(J355:S355&gt;J356:S356,1,-1))</f>
        <v>-6</v>
      </c>
      <c r="AD355" s="6">
        <f t="shared" si="323"/>
        <v>-2</v>
      </c>
      <c r="AE355" s="6">
        <f t="shared" si="320"/>
        <v>6</v>
      </c>
      <c r="AF355" s="6">
        <f t="shared" si="321"/>
        <v>-8</v>
      </c>
      <c r="AG355" s="6">
        <f t="shared" si="322"/>
        <v>-2</v>
      </c>
      <c r="AI355" s="8" t="str">
        <f t="shared" si="324"/>
        <v>OL Higher</v>
      </c>
      <c r="AJ355" s="24" t="str">
        <f t="shared" si="325"/>
        <v>Neutral</v>
      </c>
      <c r="AK355" s="25" t="str">
        <f t="shared" si="326"/>
        <v>POC Up</v>
      </c>
      <c r="AL355" s="26" t="str">
        <f t="shared" si="327"/>
        <v>In. Val</v>
      </c>
      <c r="AM355" s="26" t="str">
        <f t="shared" si="328"/>
        <v>Upper Break</v>
      </c>
      <c r="AN355" s="26" t="str">
        <f t="shared" si="329"/>
        <v>Ab. Val</v>
      </c>
      <c r="AO355" s="26" t="str">
        <f t="shared" si="330"/>
        <v>No Gap</v>
      </c>
      <c r="AP355" s="26" t="str">
        <f t="shared" si="331"/>
        <v>Top-Weighted</v>
      </c>
      <c r="AQ355" s="26" t="str">
        <f t="shared" si="332"/>
        <v>Skewed Mid-Low</v>
      </c>
      <c r="AR355" s="26" t="str">
        <f t="shared" si="333"/>
        <v>Closed Lower Quadrant</v>
      </c>
      <c r="AS355" s="27">
        <f t="shared" si="334"/>
        <v>-1</v>
      </c>
    </row>
    <row r="356" spans="1:45" ht="15.5" x14ac:dyDescent="0.35">
      <c r="A356" s="13">
        <v>45156</v>
      </c>
      <c r="B356" s="15">
        <v>1.2746900000000001</v>
      </c>
      <c r="C356" s="15">
        <v>1.2765599999999999</v>
      </c>
      <c r="D356" s="15">
        <v>1.2688699999999999</v>
      </c>
      <c r="E356" s="15">
        <v>1.2740499999999999</v>
      </c>
      <c r="F356" s="15">
        <v>1.2737000000000001</v>
      </c>
      <c r="G356" s="15">
        <v>1.2749000000000001</v>
      </c>
      <c r="H356" s="15">
        <v>1.2714000000000001</v>
      </c>
      <c r="I356" s="5">
        <v>4</v>
      </c>
      <c r="J356" s="5">
        <v>217</v>
      </c>
      <c r="K356" s="5">
        <v>369</v>
      </c>
      <c r="L356" s="5">
        <v>605</v>
      </c>
      <c r="M356" s="14">
        <v>12.589583333333143</v>
      </c>
      <c r="N356" s="14">
        <v>76.89999999999975</v>
      </c>
      <c r="O356" s="5">
        <v>35.000000000000583</v>
      </c>
      <c r="P356" s="5">
        <v>62223</v>
      </c>
      <c r="Q356" s="14">
        <v>1296.3125</v>
      </c>
      <c r="R356" s="14">
        <v>7.8673602080624443</v>
      </c>
      <c r="S356" s="5">
        <v>12</v>
      </c>
      <c r="T356" s="5" t="s">
        <v>26</v>
      </c>
      <c r="U356" s="14">
        <v>0.62003389926810848</v>
      </c>
      <c r="V356" s="5">
        <v>105</v>
      </c>
      <c r="W356" s="5">
        <v>244</v>
      </c>
      <c r="X356" s="5">
        <v>201</v>
      </c>
      <c r="Y356" s="5">
        <v>55</v>
      </c>
      <c r="Z356" s="5" t="s">
        <v>32</v>
      </c>
      <c r="AB356" s="6" cm="1">
        <f t="array" ref="AB356">SUM(IF(B356:I356&gt;B357:I357,1,-1))</f>
        <v>-4</v>
      </c>
      <c r="AC356" s="6" cm="1">
        <f t="array" ref="AC356">SUM(IF(J356:S356&gt;J357:S357,1,-1))</f>
        <v>0</v>
      </c>
      <c r="AD356" s="6">
        <f t="shared" si="323"/>
        <v>-4</v>
      </c>
      <c r="AE356" s="6">
        <f t="shared" si="320"/>
        <v>10</v>
      </c>
      <c r="AF356" s="6">
        <f t="shared" si="321"/>
        <v>-6</v>
      </c>
      <c r="AG356" s="6">
        <f t="shared" si="322"/>
        <v>4</v>
      </c>
      <c r="AI356" s="8" t="str">
        <f t="shared" si="324"/>
        <v>OL Lower</v>
      </c>
      <c r="AJ356" s="24" t="str">
        <f t="shared" si="325"/>
        <v>Down</v>
      </c>
      <c r="AK356" s="25" t="str">
        <f t="shared" si="326"/>
        <v>POC Down</v>
      </c>
      <c r="AL356" s="26" t="str">
        <f t="shared" si="327"/>
        <v>In. Val</v>
      </c>
      <c r="AM356" s="26" t="str">
        <f t="shared" si="328"/>
        <v>Lower Break</v>
      </c>
      <c r="AN356" s="26" t="str">
        <f t="shared" si="329"/>
        <v>In Val</v>
      </c>
      <c r="AO356" s="26" t="str">
        <f t="shared" si="330"/>
        <v>No Gap</v>
      </c>
      <c r="AP356" s="26" t="str">
        <f t="shared" si="331"/>
        <v>Bottom-Weighted</v>
      </c>
      <c r="AQ356" s="26" t="str">
        <f t="shared" si="332"/>
        <v>Skewed Mid-High</v>
      </c>
      <c r="AR356" s="26" t="str">
        <f t="shared" si="333"/>
        <v>Same</v>
      </c>
      <c r="AS356" s="27">
        <f t="shared" si="334"/>
        <v>0</v>
      </c>
    </row>
    <row r="357" spans="1:45" ht="15.5" x14ac:dyDescent="0.35">
      <c r="A357" s="13">
        <v>45155</v>
      </c>
      <c r="B357" s="15">
        <v>1.2727299999999999</v>
      </c>
      <c r="C357" s="15">
        <v>1.2786900000000001</v>
      </c>
      <c r="D357" s="15">
        <v>1.2702100000000001</v>
      </c>
      <c r="E357" s="15">
        <v>1.27467</v>
      </c>
      <c r="F357" s="15">
        <v>1.2746</v>
      </c>
      <c r="G357" s="15">
        <v>1.2765</v>
      </c>
      <c r="H357" s="15">
        <v>1.2722</v>
      </c>
      <c r="I357" s="5">
        <v>2</v>
      </c>
      <c r="J357" s="5">
        <v>210</v>
      </c>
      <c r="K357" s="5">
        <v>321</v>
      </c>
      <c r="L357" s="5">
        <v>544</v>
      </c>
      <c r="M357" s="14">
        <v>11.235416666666719</v>
      </c>
      <c r="N357" s="14">
        <v>84.800000000000438</v>
      </c>
      <c r="O357" s="5">
        <v>42.999999999999702</v>
      </c>
      <c r="P357" s="5">
        <v>62285</v>
      </c>
      <c r="Q357" s="14">
        <v>1297.6041666666667</v>
      </c>
      <c r="R357" s="14">
        <v>6.4150943396226081</v>
      </c>
      <c r="S357" s="5">
        <v>13</v>
      </c>
      <c r="T357" s="5" t="s">
        <v>26</v>
      </c>
      <c r="U357" s="14">
        <v>0.67878726489912489</v>
      </c>
      <c r="V357" s="5">
        <v>54</v>
      </c>
      <c r="W357" s="5">
        <v>181</v>
      </c>
      <c r="X357" s="5">
        <v>182</v>
      </c>
      <c r="Y357" s="5">
        <v>127</v>
      </c>
      <c r="Z357" s="5" t="s">
        <v>32</v>
      </c>
      <c r="AB357" s="6" cm="1">
        <f t="array" ref="AB357">SUM(IF(B357:I357&gt;B358:I358,1,-1))</f>
        <v>6</v>
      </c>
      <c r="AC357" s="6" cm="1">
        <f t="array" ref="AC357">SUM(IF(J357:S357&gt;J358:S358,1,-1))</f>
        <v>-2</v>
      </c>
      <c r="AD357" s="6">
        <f t="shared" si="323"/>
        <v>4</v>
      </c>
      <c r="AE357" s="6">
        <f t="shared" si="320"/>
        <v>18</v>
      </c>
      <c r="AF357" s="6">
        <f t="shared" si="321"/>
        <v>-2</v>
      </c>
      <c r="AG357" s="6">
        <f t="shared" si="322"/>
        <v>16</v>
      </c>
      <c r="AI357" s="8" t="str">
        <f t="shared" si="324"/>
        <v>OL Higher</v>
      </c>
      <c r="AJ357" s="24" t="str">
        <f t="shared" si="325"/>
        <v>Up</v>
      </c>
      <c r="AK357" s="25" t="str">
        <f t="shared" si="326"/>
        <v>POC Up</v>
      </c>
      <c r="AL357" s="26" t="str">
        <f t="shared" si="327"/>
        <v>In. Val</v>
      </c>
      <c r="AM357" s="26" t="str">
        <f t="shared" si="328"/>
        <v>Upper Break</v>
      </c>
      <c r="AN357" s="26" t="str">
        <f t="shared" si="329"/>
        <v>In Val</v>
      </c>
      <c r="AO357" s="26" t="str">
        <f t="shared" si="330"/>
        <v>No Gap</v>
      </c>
      <c r="AP357" s="26" t="str">
        <f t="shared" si="331"/>
        <v>Bottom-Weighted</v>
      </c>
      <c r="AQ357" s="26" t="str">
        <f t="shared" si="332"/>
        <v>Skewed Mid-Low</v>
      </c>
      <c r="AR357" s="26" t="str">
        <f t="shared" si="333"/>
        <v>Same</v>
      </c>
      <c r="AS357" s="27">
        <f t="shared" si="334"/>
        <v>0</v>
      </c>
    </row>
    <row r="358" spans="1:45" ht="15.5" x14ac:dyDescent="0.35">
      <c r="A358" s="13">
        <v>45154</v>
      </c>
      <c r="B358" s="15">
        <v>1.26997</v>
      </c>
      <c r="C358" s="15">
        <v>1.2765899999999999</v>
      </c>
      <c r="D358" s="15">
        <v>1.26868</v>
      </c>
      <c r="E358" s="15">
        <v>1.27271</v>
      </c>
      <c r="F358" s="15">
        <v>1.2727999999999999</v>
      </c>
      <c r="G358" s="15">
        <v>1.2754999999999999</v>
      </c>
      <c r="H358" s="15">
        <v>1.2719</v>
      </c>
      <c r="I358" s="5">
        <v>4</v>
      </c>
      <c r="J358" s="5">
        <v>346</v>
      </c>
      <c r="K358" s="5">
        <v>210</v>
      </c>
      <c r="L358" s="5">
        <v>571</v>
      </c>
      <c r="M358" s="14">
        <v>11.935416666666725</v>
      </c>
      <c r="N358" s="14">
        <v>79.099999999998616</v>
      </c>
      <c r="O358" s="5">
        <v>35.999999999998252</v>
      </c>
      <c r="P358" s="5">
        <v>63605</v>
      </c>
      <c r="Q358" s="14">
        <v>1325.1041666666667</v>
      </c>
      <c r="R358" s="14">
        <v>7.2187104930469026</v>
      </c>
      <c r="S358" s="5">
        <v>11</v>
      </c>
      <c r="T358" s="5" t="s">
        <v>26</v>
      </c>
      <c r="U358" s="14">
        <v>0.59956268052372452</v>
      </c>
      <c r="V358" s="5">
        <v>109</v>
      </c>
      <c r="W358" s="5">
        <v>241</v>
      </c>
      <c r="X358" s="5">
        <v>109</v>
      </c>
      <c r="Y358" s="5">
        <v>88</v>
      </c>
      <c r="Z358" s="5" t="s">
        <v>32</v>
      </c>
      <c r="AB358" s="6" cm="1">
        <f t="array" ref="AB358">SUM(IF(B358:I358&gt;B359:I359,1,-1))</f>
        <v>8</v>
      </c>
      <c r="AC358" s="6" cm="1">
        <f t="array" ref="AC358">SUM(IF(J358:S358&gt;J359:S359,1,-1))</f>
        <v>-4</v>
      </c>
      <c r="AD358" s="6">
        <f t="shared" si="323"/>
        <v>4</v>
      </c>
      <c r="AE358" s="6">
        <f t="shared" si="320"/>
        <v>6</v>
      </c>
      <c r="AF358" s="6">
        <f t="shared" si="321"/>
        <v>2</v>
      </c>
      <c r="AG358" s="6">
        <f t="shared" si="322"/>
        <v>8</v>
      </c>
      <c r="AI358" s="8" t="str">
        <f t="shared" si="324"/>
        <v>Higher</v>
      </c>
      <c r="AJ358" s="24" t="str">
        <f t="shared" si="325"/>
        <v>Up</v>
      </c>
      <c r="AK358" s="25" t="str">
        <f t="shared" si="326"/>
        <v>POC Up</v>
      </c>
      <c r="AL358" s="26" t="str">
        <f t="shared" si="327"/>
        <v>Ab. Val</v>
      </c>
      <c r="AM358" s="26" t="str">
        <f t="shared" si="328"/>
        <v>Upper Break</v>
      </c>
      <c r="AN358" s="26" t="str">
        <f t="shared" si="329"/>
        <v>In Val</v>
      </c>
      <c r="AO358" s="26" t="str">
        <f t="shared" si="330"/>
        <v>No Gap</v>
      </c>
      <c r="AP358" s="26" t="str">
        <f t="shared" si="331"/>
        <v>Top-Weighted</v>
      </c>
      <c r="AQ358" s="26" t="str">
        <f t="shared" si="332"/>
        <v>Skewed Mid-High</v>
      </c>
      <c r="AR358" s="26" t="str">
        <f t="shared" si="333"/>
        <v>Closed Lower Quadrant</v>
      </c>
      <c r="AS358" s="27">
        <f t="shared" si="334"/>
        <v>-1</v>
      </c>
    </row>
    <row r="359" spans="1:45" ht="15.5" x14ac:dyDescent="0.35">
      <c r="A359" s="13">
        <v>45153</v>
      </c>
      <c r="B359" s="15">
        <v>1.26851</v>
      </c>
      <c r="C359" s="15">
        <v>1.2751999999999999</v>
      </c>
      <c r="D359" s="15">
        <v>1.26749</v>
      </c>
      <c r="E359" s="15">
        <v>1.26996</v>
      </c>
      <c r="F359" s="15">
        <v>1.2688000000000001</v>
      </c>
      <c r="G359" s="15">
        <v>1.2719</v>
      </c>
      <c r="H359" s="15">
        <v>1.2683</v>
      </c>
      <c r="I359" s="5">
        <v>-4</v>
      </c>
      <c r="J359" s="5">
        <v>536</v>
      </c>
      <c r="K359" s="5">
        <v>99</v>
      </c>
      <c r="L359" s="5">
        <v>651</v>
      </c>
      <c r="M359" s="14">
        <v>13.491666666666791</v>
      </c>
      <c r="N359" s="14">
        <v>77.099999999998829</v>
      </c>
      <c r="O359" s="5">
        <v>36.000000000000476</v>
      </c>
      <c r="P359" s="5">
        <v>71721</v>
      </c>
      <c r="Q359" s="14">
        <v>1494.1875</v>
      </c>
      <c r="R359" s="14">
        <v>8.4435797665370931</v>
      </c>
      <c r="S359" s="5">
        <v>8</v>
      </c>
      <c r="T359" s="5" t="s">
        <v>28</v>
      </c>
      <c r="U359" s="14">
        <v>0.30208708323321609</v>
      </c>
      <c r="V359" s="5">
        <v>69</v>
      </c>
      <c r="W359" s="5">
        <v>155</v>
      </c>
      <c r="X359" s="5">
        <v>239</v>
      </c>
      <c r="Y359" s="5">
        <v>188</v>
      </c>
      <c r="Z359" s="5" t="s">
        <v>29</v>
      </c>
      <c r="AB359" s="6" cm="1">
        <f t="array" ref="AB359">SUM(IF(B359:I359&gt;B360:I360,1,-1))</f>
        <v>4</v>
      </c>
      <c r="AC359" s="6" cm="1">
        <f t="array" ref="AC359">SUM(IF(J359:S359&gt;J360:S360,1,-1))</f>
        <v>4</v>
      </c>
      <c r="AD359" s="6">
        <f t="shared" si="323"/>
        <v>8</v>
      </c>
      <c r="AE359" s="6">
        <f t="shared" si="320"/>
        <v>-4</v>
      </c>
      <c r="AF359" s="6">
        <f t="shared" si="321"/>
        <v>0</v>
      </c>
      <c r="AG359" s="6">
        <f t="shared" si="322"/>
        <v>-4</v>
      </c>
      <c r="AI359" s="8" t="str">
        <f t="shared" si="324"/>
        <v>OL Higher</v>
      </c>
      <c r="AJ359" s="24" t="str">
        <f t="shared" si="325"/>
        <v>Neutral</v>
      </c>
      <c r="AK359" s="25" t="str">
        <f t="shared" si="326"/>
        <v>POC Up</v>
      </c>
      <c r="AL359" s="26" t="str">
        <f t="shared" si="327"/>
        <v>In. Val</v>
      </c>
      <c r="AM359" s="26" t="str">
        <f t="shared" si="328"/>
        <v>Upper Break</v>
      </c>
      <c r="AN359" s="26" t="str">
        <f t="shared" si="329"/>
        <v>In Val</v>
      </c>
      <c r="AO359" s="26" t="str">
        <f t="shared" si="330"/>
        <v>No Gap</v>
      </c>
      <c r="AP359" s="26" t="str">
        <f t="shared" si="331"/>
        <v>Top-Weighted</v>
      </c>
      <c r="AQ359" s="26" t="str">
        <f t="shared" si="332"/>
        <v>Skewed Mid-Low</v>
      </c>
      <c r="AR359" s="26" t="str">
        <f t="shared" si="333"/>
        <v>Closed Higher Quadrant</v>
      </c>
      <c r="AS359" s="27">
        <f t="shared" si="334"/>
        <v>1</v>
      </c>
    </row>
    <row r="360" spans="1:45" ht="15.5" x14ac:dyDescent="0.35">
      <c r="A360" s="13">
        <v>45152</v>
      </c>
      <c r="B360" s="15">
        <v>1.2693700000000001</v>
      </c>
      <c r="C360" s="15">
        <v>1.2714300000000001</v>
      </c>
      <c r="D360" s="15">
        <v>1.2616000000000001</v>
      </c>
      <c r="E360" s="15">
        <v>1.2685</v>
      </c>
      <c r="F360" s="15">
        <v>1.2682</v>
      </c>
      <c r="G360" s="15">
        <v>1.2701</v>
      </c>
      <c r="H360" s="15">
        <v>1.2668000000000001</v>
      </c>
      <c r="I360" s="5">
        <v>-2</v>
      </c>
      <c r="J360" s="5">
        <v>281</v>
      </c>
      <c r="K360" s="5">
        <v>305</v>
      </c>
      <c r="L360" s="5">
        <v>604</v>
      </c>
      <c r="M360" s="14">
        <v>12.45833333333321</v>
      </c>
      <c r="N360" s="14">
        <v>98.300000000000054</v>
      </c>
      <c r="O360" s="5">
        <v>32.999999999998586</v>
      </c>
      <c r="P360" s="5">
        <v>61374</v>
      </c>
      <c r="Q360" s="14">
        <v>1278.625</v>
      </c>
      <c r="R360" s="14">
        <v>6.1444557477110848</v>
      </c>
      <c r="S360" s="5">
        <v>10</v>
      </c>
      <c r="T360" s="5" t="s">
        <v>26</v>
      </c>
      <c r="U360" s="14">
        <v>0.65987843824388148</v>
      </c>
      <c r="V360" s="5">
        <v>188</v>
      </c>
      <c r="W360" s="5">
        <v>282</v>
      </c>
      <c r="X360" s="5">
        <v>87</v>
      </c>
      <c r="Y360" s="5">
        <v>43</v>
      </c>
      <c r="Z360" s="5" t="s">
        <v>32</v>
      </c>
      <c r="AB360" s="6" cm="1">
        <f t="array" ref="AB360">SUM(IF(B360:I360&gt;B361:I361,1,-1))</f>
        <v>-6</v>
      </c>
      <c r="AC360" s="6" cm="1">
        <f t="array" ref="AC360">SUM(IF(J360:S360&gt;J361:S361,1,-1))</f>
        <v>2</v>
      </c>
      <c r="AD360" s="6">
        <f t="shared" si="323"/>
        <v>-4</v>
      </c>
      <c r="AE360" s="6">
        <f t="shared" si="320"/>
        <v>-12</v>
      </c>
      <c r="AF360" s="6">
        <f t="shared" si="321"/>
        <v>2</v>
      </c>
      <c r="AG360" s="6">
        <f t="shared" si="322"/>
        <v>-10</v>
      </c>
      <c r="AI360" s="8" t="str">
        <f t="shared" si="324"/>
        <v>OL Lower</v>
      </c>
      <c r="AJ360" s="24" t="str">
        <f t="shared" si="325"/>
        <v>Down</v>
      </c>
      <c r="AK360" s="25" t="str">
        <f t="shared" si="326"/>
        <v>POC Down</v>
      </c>
      <c r="AL360" s="26" t="str">
        <f t="shared" si="327"/>
        <v>Bel. Val</v>
      </c>
      <c r="AM360" s="26" t="str">
        <f t="shared" si="328"/>
        <v>Lower Break</v>
      </c>
      <c r="AN360" s="26" t="str">
        <f t="shared" si="329"/>
        <v>In Val</v>
      </c>
      <c r="AO360" s="26" t="str">
        <f t="shared" si="330"/>
        <v>No Gap</v>
      </c>
      <c r="AP360" s="26" t="str">
        <f t="shared" si="331"/>
        <v>Bottom-Weighted</v>
      </c>
      <c r="AQ360" s="26" t="str">
        <f t="shared" si="332"/>
        <v>Skewed Mid-High</v>
      </c>
      <c r="AR360" s="26" t="str">
        <f t="shared" si="333"/>
        <v>Closed Lower Quadrant</v>
      </c>
      <c r="AS360" s="27">
        <f t="shared" si="334"/>
        <v>-1</v>
      </c>
    </row>
    <row r="361" spans="1:45" ht="15.5" x14ac:dyDescent="0.35">
      <c r="A361" s="13">
        <v>45149</v>
      </c>
      <c r="B361" s="15">
        <v>1.2669699999999999</v>
      </c>
      <c r="C361" s="15">
        <v>1.27383</v>
      </c>
      <c r="D361" s="15">
        <v>1.2665599999999999</v>
      </c>
      <c r="E361" s="15">
        <v>1.26935</v>
      </c>
      <c r="F361" s="15">
        <v>1.2694999999999999</v>
      </c>
      <c r="G361" s="15">
        <v>1.2710999999999999</v>
      </c>
      <c r="H361" s="15">
        <v>1.2683</v>
      </c>
      <c r="I361" s="5">
        <v>13</v>
      </c>
      <c r="J361" s="5">
        <v>347</v>
      </c>
      <c r="K361" s="5">
        <v>215</v>
      </c>
      <c r="L361" s="5">
        <v>581</v>
      </c>
      <c r="M361" s="14">
        <v>12.097916666666773</v>
      </c>
      <c r="N361" s="14">
        <v>72.700000000001097</v>
      </c>
      <c r="O361" s="5">
        <v>27.999999999999137</v>
      </c>
      <c r="P361" s="5">
        <v>62752</v>
      </c>
      <c r="Q361" s="14">
        <v>1307.3333333333333</v>
      </c>
      <c r="R361" s="14">
        <v>7.991746905089288</v>
      </c>
      <c r="S361" s="5">
        <v>6</v>
      </c>
      <c r="T361" s="5" t="s">
        <v>26</v>
      </c>
      <c r="U361" s="14">
        <v>0.66367902562751424</v>
      </c>
      <c r="V361" s="5">
        <v>52</v>
      </c>
      <c r="W361" s="5">
        <v>194</v>
      </c>
      <c r="X361" s="5">
        <v>276</v>
      </c>
      <c r="Y361" s="5">
        <v>59</v>
      </c>
      <c r="Z361" s="5" t="s">
        <v>29</v>
      </c>
      <c r="AB361" s="6" cm="1">
        <f t="array" ref="AB361">SUM(IF(B361:I361&gt;B362:I362,1,-1))</f>
        <v>-2</v>
      </c>
      <c r="AC361" s="6" cm="1">
        <f t="array" ref="AC361">SUM(IF(J361:S361&gt;J362:S362,1,-1))</f>
        <v>-6</v>
      </c>
      <c r="AD361" s="6">
        <f t="shared" si="323"/>
        <v>-8</v>
      </c>
      <c r="AE361" s="6">
        <f t="shared" si="320"/>
        <v>-10</v>
      </c>
      <c r="AF361" s="6">
        <f t="shared" si="321"/>
        <v>-4</v>
      </c>
      <c r="AG361" s="6">
        <f t="shared" si="322"/>
        <v>-14</v>
      </c>
      <c r="AI361" s="8" t="str">
        <f t="shared" si="324"/>
        <v>OL Lower</v>
      </c>
      <c r="AJ361" s="24" t="str">
        <f t="shared" si="325"/>
        <v>Up</v>
      </c>
      <c r="AK361" s="25" t="str">
        <f t="shared" si="326"/>
        <v>POC Down</v>
      </c>
      <c r="AL361" s="26" t="str">
        <f t="shared" si="327"/>
        <v>Bel. Val</v>
      </c>
      <c r="AM361" s="26" t="str">
        <f t="shared" si="328"/>
        <v>Inside Day</v>
      </c>
      <c r="AN361" s="26" t="str">
        <f t="shared" si="329"/>
        <v>In Val</v>
      </c>
      <c r="AO361" s="26" t="str">
        <f t="shared" si="330"/>
        <v>Gap Down - Rejected</v>
      </c>
      <c r="AP361" s="26" t="str">
        <f t="shared" si="331"/>
        <v>Top-Weighted</v>
      </c>
      <c r="AQ361" s="26" t="str">
        <f t="shared" si="332"/>
        <v>Skewed Mid-Low</v>
      </c>
      <c r="AR361" s="26" t="str">
        <f t="shared" si="333"/>
        <v>Closed Lower Quadrant</v>
      </c>
      <c r="AS361" s="27">
        <f t="shared" si="334"/>
        <v>-1</v>
      </c>
    </row>
    <row r="362" spans="1:45" ht="15.5" x14ac:dyDescent="0.35">
      <c r="A362" s="13">
        <v>45148</v>
      </c>
      <c r="B362" s="15">
        <v>1.27193</v>
      </c>
      <c r="C362" s="15">
        <v>1.2818000000000001</v>
      </c>
      <c r="D362" s="15">
        <v>1.2663199999999999</v>
      </c>
      <c r="E362" s="15">
        <v>1.26695</v>
      </c>
      <c r="F362" s="15">
        <v>1.2714000000000001</v>
      </c>
      <c r="G362" s="15">
        <v>1.2775000000000001</v>
      </c>
      <c r="H362" s="15">
        <v>1.2706999999999999</v>
      </c>
      <c r="I362" s="5">
        <v>-12</v>
      </c>
      <c r="J362" s="5">
        <v>493</v>
      </c>
      <c r="K362" s="5">
        <v>171</v>
      </c>
      <c r="L362" s="5">
        <v>678</v>
      </c>
      <c r="M362" s="14">
        <v>14.047916666666781</v>
      </c>
      <c r="N362" s="14">
        <v>154.8000000000016</v>
      </c>
      <c r="O362" s="5">
        <v>68.000000000001393</v>
      </c>
      <c r="P362" s="5">
        <v>70421</v>
      </c>
      <c r="Q362" s="14">
        <v>1467.1041666666667</v>
      </c>
      <c r="R362" s="14">
        <v>4.3798449612402646</v>
      </c>
      <c r="S362" s="5">
        <v>16</v>
      </c>
      <c r="T362" s="5" t="s">
        <v>28</v>
      </c>
      <c r="U362" s="14">
        <v>0.44859860928191564</v>
      </c>
      <c r="V362" s="5">
        <v>55</v>
      </c>
      <c r="W362" s="5">
        <v>280</v>
      </c>
      <c r="X362" s="5">
        <v>215</v>
      </c>
      <c r="Y362" s="5">
        <v>128</v>
      </c>
      <c r="Z362" s="5" t="s">
        <v>27</v>
      </c>
      <c r="AB362" s="6" cm="1">
        <f t="array" ref="AB362">SUM(IF(B362:I362&gt;B363:I363,1,-1))</f>
        <v>-4</v>
      </c>
      <c r="AC362" s="6" cm="1">
        <f t="array" ref="AC362">SUM(IF(J362:S362&gt;J363:S363,1,-1))</f>
        <v>6</v>
      </c>
      <c r="AD362" s="6">
        <f t="shared" si="323"/>
        <v>2</v>
      </c>
      <c r="AE362" s="6">
        <f t="shared" si="320"/>
        <v>-14</v>
      </c>
      <c r="AF362" s="6">
        <f t="shared" si="321"/>
        <v>8</v>
      </c>
      <c r="AG362" s="6">
        <f t="shared" si="322"/>
        <v>-6</v>
      </c>
      <c r="AI362" s="8" t="str">
        <f t="shared" si="324"/>
        <v>Outside</v>
      </c>
      <c r="AJ362" s="24" t="str">
        <f t="shared" si="325"/>
        <v>Neutral</v>
      </c>
      <c r="AK362" s="25" t="str">
        <f t="shared" si="326"/>
        <v>POC Down</v>
      </c>
      <c r="AL362" s="26" t="str">
        <f t="shared" si="327"/>
        <v>Bel. Val</v>
      </c>
      <c r="AM362" s="26" t="str">
        <f t="shared" si="328"/>
        <v>Both Sides Expand</v>
      </c>
      <c r="AN362" s="26" t="str">
        <f t="shared" si="329"/>
        <v>Bl. Val</v>
      </c>
      <c r="AO362" s="26" t="str">
        <f t="shared" si="330"/>
        <v>No Gap</v>
      </c>
      <c r="AP362" s="26" t="str">
        <f t="shared" si="331"/>
        <v>Top-Weighted</v>
      </c>
      <c r="AQ362" s="26" t="str">
        <f t="shared" si="332"/>
        <v>Skewed Mid-High</v>
      </c>
      <c r="AR362" s="26" t="str">
        <f t="shared" si="333"/>
        <v>Same</v>
      </c>
      <c r="AS362" s="27">
        <f t="shared" si="334"/>
        <v>0</v>
      </c>
    </row>
    <row r="363" spans="1:45" ht="15.5" x14ac:dyDescent="0.35">
      <c r="A363" s="13">
        <v>45147</v>
      </c>
      <c r="B363" s="15">
        <v>1.2743100000000001</v>
      </c>
      <c r="C363" s="15">
        <v>1.2781400000000001</v>
      </c>
      <c r="D363" s="15">
        <v>1.2706299999999999</v>
      </c>
      <c r="E363" s="15">
        <v>1.2719100000000001</v>
      </c>
      <c r="F363" s="15">
        <v>1.2731999999999999</v>
      </c>
      <c r="G363" s="15">
        <v>1.2750999999999999</v>
      </c>
      <c r="H363" s="15">
        <v>1.2717000000000001</v>
      </c>
      <c r="I363" s="5">
        <v>-1</v>
      </c>
      <c r="J363" s="5">
        <v>300</v>
      </c>
      <c r="K363" s="5">
        <v>181</v>
      </c>
      <c r="L363" s="5">
        <v>494</v>
      </c>
      <c r="M363" s="14">
        <v>10.077083333333476</v>
      </c>
      <c r="N363" s="14">
        <v>75.100000000001273</v>
      </c>
      <c r="O363" s="5">
        <v>33.999999999998479</v>
      </c>
      <c r="P363" s="5">
        <v>46230</v>
      </c>
      <c r="Q363" s="14">
        <v>963.125</v>
      </c>
      <c r="R363" s="14">
        <v>6.5778961384819121</v>
      </c>
      <c r="S363" s="5">
        <v>15</v>
      </c>
      <c r="T363" s="5" t="s">
        <v>26</v>
      </c>
      <c r="U363" s="14">
        <v>0.63344565293255972</v>
      </c>
      <c r="V363" s="5">
        <v>58</v>
      </c>
      <c r="W363" s="5">
        <v>128</v>
      </c>
      <c r="X363" s="5">
        <v>190</v>
      </c>
      <c r="Y363" s="5">
        <v>118</v>
      </c>
      <c r="Z363" s="5" t="s">
        <v>27</v>
      </c>
      <c r="AB363" s="6" cm="1">
        <f t="array" ref="AB363">SUM(IF(B363:I363&gt;B364:I364,1,-1))</f>
        <v>-4</v>
      </c>
      <c r="AC363" s="6" cm="1">
        <f t="array" ref="AC363">SUM(IF(J363:S363&gt;J364:S364,1,-1))</f>
        <v>-4</v>
      </c>
      <c r="AD363" s="6">
        <f t="shared" si="323"/>
        <v>-8</v>
      </c>
      <c r="AE363" s="6">
        <f t="shared" si="320"/>
        <v>-4</v>
      </c>
      <c r="AF363" s="6">
        <f t="shared" si="321"/>
        <v>-6</v>
      </c>
      <c r="AG363" s="6">
        <f t="shared" si="322"/>
        <v>-10</v>
      </c>
      <c r="AI363" s="8" t="str">
        <f t="shared" si="324"/>
        <v>OL Lower</v>
      </c>
      <c r="AJ363" s="24" t="str">
        <f t="shared" si="325"/>
        <v>Down</v>
      </c>
      <c r="AK363" s="25" t="str">
        <f t="shared" si="326"/>
        <v>POC Down</v>
      </c>
      <c r="AL363" s="26" t="str">
        <f t="shared" si="327"/>
        <v>In. Val</v>
      </c>
      <c r="AM363" s="26" t="str">
        <f t="shared" si="328"/>
        <v>Inside Day</v>
      </c>
      <c r="AN363" s="26" t="str">
        <f t="shared" si="329"/>
        <v>In Val</v>
      </c>
      <c r="AO363" s="26" t="str">
        <f t="shared" si="330"/>
        <v>No Gap</v>
      </c>
      <c r="AP363" s="26" t="str">
        <f t="shared" si="331"/>
        <v>Top-Weighted</v>
      </c>
      <c r="AQ363" s="26" t="str">
        <f t="shared" si="332"/>
        <v>Skewed Mid-Low</v>
      </c>
      <c r="AR363" s="26" t="str">
        <f t="shared" si="333"/>
        <v>Closed Higher Quadrant</v>
      </c>
      <c r="AS363" s="27">
        <f t="shared" si="334"/>
        <v>2</v>
      </c>
    </row>
    <row r="364" spans="1:45" ht="15.5" x14ac:dyDescent="0.35">
      <c r="A364" s="13">
        <v>45146</v>
      </c>
      <c r="B364" s="15">
        <v>1.2780899999999999</v>
      </c>
      <c r="C364" s="15">
        <v>1.27851</v>
      </c>
      <c r="D364" s="15">
        <v>1.2683800000000001</v>
      </c>
      <c r="E364" s="15">
        <v>1.2742899999999999</v>
      </c>
      <c r="F364" s="15">
        <v>1.274</v>
      </c>
      <c r="G364" s="15">
        <v>1.2772999999999999</v>
      </c>
      <c r="H364" s="15">
        <v>1.2718</v>
      </c>
      <c r="I364" s="5">
        <v>-10</v>
      </c>
      <c r="J364" s="5">
        <v>259</v>
      </c>
      <c r="K364" s="5">
        <v>270</v>
      </c>
      <c r="L364" s="5">
        <v>542</v>
      </c>
      <c r="M364" s="14">
        <v>11.145833333333679</v>
      </c>
      <c r="N364" s="14">
        <v>101.29999999999973</v>
      </c>
      <c r="O364" s="5">
        <v>54.99999999999838</v>
      </c>
      <c r="P364" s="5">
        <v>52924</v>
      </c>
      <c r="Q364" s="14">
        <v>1102.5833333333333</v>
      </c>
      <c r="R364" s="14">
        <v>5.3504442250740523</v>
      </c>
      <c r="S364" s="5">
        <v>13</v>
      </c>
      <c r="T364" s="5" t="s">
        <v>26</v>
      </c>
      <c r="U364" s="14">
        <v>0.6917646639611067</v>
      </c>
      <c r="V364" s="5">
        <v>79</v>
      </c>
      <c r="W364" s="5">
        <v>240</v>
      </c>
      <c r="X364" s="5">
        <v>110</v>
      </c>
      <c r="Y364" s="5">
        <v>108</v>
      </c>
      <c r="Z364" s="5" t="s">
        <v>32</v>
      </c>
      <c r="AB364" s="6" cm="1">
        <f t="array" ref="AB364">SUM(IF(B364:I364&gt;B365:I365,1,-1))</f>
        <v>-6</v>
      </c>
      <c r="AC364" s="6" cm="1">
        <f t="array" ref="AC364">SUM(IF(J364:S364&gt;J365:S365,1,-1))</f>
        <v>6</v>
      </c>
      <c r="AD364" s="6">
        <f t="shared" si="323"/>
        <v>0</v>
      </c>
      <c r="AE364" s="6">
        <f t="shared" si="320"/>
        <v>4</v>
      </c>
      <c r="AF364" s="6">
        <f t="shared" si="321"/>
        <v>-4</v>
      </c>
      <c r="AG364" s="6">
        <f t="shared" si="322"/>
        <v>0</v>
      </c>
      <c r="AI364" s="8" t="str">
        <f t="shared" si="324"/>
        <v>OL Lower</v>
      </c>
      <c r="AJ364" s="24" t="str">
        <f t="shared" si="325"/>
        <v>Down</v>
      </c>
      <c r="AK364" s="25" t="str">
        <f t="shared" si="326"/>
        <v>POC Down</v>
      </c>
      <c r="AL364" s="26" t="str">
        <f t="shared" si="327"/>
        <v>In. Val</v>
      </c>
      <c r="AM364" s="26" t="str">
        <f t="shared" si="328"/>
        <v>Lower Break</v>
      </c>
      <c r="AN364" s="26" t="str">
        <f t="shared" si="329"/>
        <v>In Val</v>
      </c>
      <c r="AO364" s="26" t="str">
        <f t="shared" si="330"/>
        <v>No Gap</v>
      </c>
      <c r="AP364" s="26" t="str">
        <f t="shared" si="331"/>
        <v>Bottom-Weighted</v>
      </c>
      <c r="AQ364" s="26" t="str">
        <f t="shared" si="332"/>
        <v>Skewed Mid-High</v>
      </c>
      <c r="AR364" s="26" t="str">
        <f t="shared" si="333"/>
        <v>Closed Higher Quadrant</v>
      </c>
      <c r="AS364" s="27">
        <f t="shared" si="334"/>
        <v>1</v>
      </c>
    </row>
    <row r="365" spans="1:45" ht="15.5" x14ac:dyDescent="0.35">
      <c r="A365" s="13">
        <v>45145</v>
      </c>
      <c r="B365" s="15">
        <v>1.27484</v>
      </c>
      <c r="C365" s="15">
        <v>1.27887</v>
      </c>
      <c r="D365" s="15">
        <v>1.2712600000000001</v>
      </c>
      <c r="E365" s="15">
        <v>1.27807</v>
      </c>
      <c r="F365" s="15">
        <v>1.2769000000000001</v>
      </c>
      <c r="G365" s="15">
        <v>1.2786000000000002</v>
      </c>
      <c r="H365" s="15">
        <v>1.2736000000000001</v>
      </c>
      <c r="I365" s="5">
        <v>8</v>
      </c>
      <c r="J365" s="5">
        <v>138</v>
      </c>
      <c r="K365" s="5">
        <v>333</v>
      </c>
      <c r="L365" s="5">
        <v>482</v>
      </c>
      <c r="M365" s="14">
        <v>9.991666666666621</v>
      </c>
      <c r="N365" s="14">
        <v>76.099999999998943</v>
      </c>
      <c r="O365" s="5">
        <v>50.000000000001151</v>
      </c>
      <c r="P365" s="5">
        <v>46385</v>
      </c>
      <c r="Q365" s="14">
        <v>966.35416666666663</v>
      </c>
      <c r="R365" s="14">
        <v>6.3337713534823479</v>
      </c>
      <c r="S365" s="5">
        <v>12</v>
      </c>
      <c r="T365" s="5" t="s">
        <v>26</v>
      </c>
      <c r="U365" s="14">
        <v>0.54375727287254416</v>
      </c>
      <c r="V365" s="5">
        <v>138</v>
      </c>
      <c r="W365" s="5">
        <v>103</v>
      </c>
      <c r="X365" s="5">
        <v>134</v>
      </c>
      <c r="Y365" s="5">
        <v>107</v>
      </c>
      <c r="Z365" s="5" t="s">
        <v>31</v>
      </c>
      <c r="AB365" s="6" cm="1">
        <f t="array" ref="AB365">SUM(IF(B365:I365&gt;B366:I366,1,-1))</f>
        <v>6</v>
      </c>
      <c r="AC365" s="6" cm="1">
        <f t="array" ref="AC365">SUM(IF(J365:S365&gt;J366:S366,1,-1))</f>
        <v>-8</v>
      </c>
      <c r="AD365" s="6">
        <f t="shared" si="323"/>
        <v>-2</v>
      </c>
      <c r="AE365" s="6">
        <f t="shared" si="320"/>
        <v>4</v>
      </c>
      <c r="AF365" s="6">
        <f t="shared" si="321"/>
        <v>-8</v>
      </c>
      <c r="AG365" s="6">
        <f t="shared" si="322"/>
        <v>-4</v>
      </c>
      <c r="AI365" s="8" t="str">
        <f t="shared" si="324"/>
        <v>OL Higher</v>
      </c>
      <c r="AJ365" s="24" t="str">
        <f t="shared" si="325"/>
        <v>Up</v>
      </c>
      <c r="AK365" s="25" t="str">
        <f t="shared" si="326"/>
        <v>POC Up</v>
      </c>
      <c r="AL365" s="26" t="str">
        <f t="shared" si="327"/>
        <v>In. Val</v>
      </c>
      <c r="AM365" s="26" t="str">
        <f t="shared" si="328"/>
        <v>Inside Day</v>
      </c>
      <c r="AN365" s="26" t="str">
        <f t="shared" si="329"/>
        <v>In Val</v>
      </c>
      <c r="AO365" s="26" t="str">
        <f t="shared" si="330"/>
        <v>No Gap</v>
      </c>
      <c r="AP365" s="26" t="str">
        <f t="shared" si="331"/>
        <v>Bottom-Weighted</v>
      </c>
      <c r="AQ365" s="26" t="str">
        <f t="shared" si="332"/>
        <v>Skewed High</v>
      </c>
      <c r="AR365" s="26" t="str">
        <f t="shared" si="333"/>
        <v>Closed Lower Quadrant</v>
      </c>
      <c r="AS365" s="27">
        <f t="shared" si="334"/>
        <v>-1</v>
      </c>
    </row>
    <row r="366" spans="1:45" ht="15.5" x14ac:dyDescent="0.35">
      <c r="A366" s="13">
        <v>45142</v>
      </c>
      <c r="B366" s="15">
        <v>1.27153</v>
      </c>
      <c r="C366" s="15">
        <v>1.2791999999999999</v>
      </c>
      <c r="D366" s="15">
        <v>1.26823</v>
      </c>
      <c r="E366" s="15">
        <v>1.27481</v>
      </c>
      <c r="F366" s="15">
        <v>1.2749999999999999</v>
      </c>
      <c r="G366" s="15">
        <v>1.2784</v>
      </c>
      <c r="H366" s="15">
        <v>1.2716000000000001</v>
      </c>
      <c r="I366" s="5">
        <v>-10</v>
      </c>
      <c r="J366" s="5">
        <v>221</v>
      </c>
      <c r="K366" s="5">
        <v>387</v>
      </c>
      <c r="L366" s="5">
        <v>620</v>
      </c>
      <c r="M366" s="14">
        <v>12.718749999999824</v>
      </c>
      <c r="N366" s="14">
        <v>109.69999999999925</v>
      </c>
      <c r="O366" s="5">
        <v>67.999999999999176</v>
      </c>
      <c r="P366" s="5">
        <v>64391</v>
      </c>
      <c r="Q366" s="14">
        <v>1341.4791666666667</v>
      </c>
      <c r="R366" s="14">
        <v>5.6517775752051431</v>
      </c>
      <c r="S366" s="5">
        <v>16</v>
      </c>
      <c r="T366" s="5" t="s">
        <v>26</v>
      </c>
      <c r="U366" s="14">
        <v>0.65931486469129097</v>
      </c>
      <c r="V366" s="5">
        <v>130</v>
      </c>
      <c r="W366" s="5">
        <v>185</v>
      </c>
      <c r="X366" s="5">
        <v>156</v>
      </c>
      <c r="Y366" s="5">
        <v>144</v>
      </c>
      <c r="Z366" s="5" t="s">
        <v>32</v>
      </c>
      <c r="AB366" s="6" cm="1">
        <f t="array" ref="AB366">SUM(IF(B366:I366&gt;B367:I367,1,-1))</f>
        <v>4</v>
      </c>
      <c r="AC366" s="6" cm="1">
        <f t="array" ref="AC366">SUM(IF(J366:S366&gt;J367:S367,1,-1))</f>
        <v>-2</v>
      </c>
      <c r="AD366" s="6">
        <f t="shared" si="323"/>
        <v>2</v>
      </c>
      <c r="AE366" s="6">
        <f t="shared" si="320"/>
        <v>-8</v>
      </c>
      <c r="AF366" s="6">
        <f t="shared" si="321"/>
        <v>4</v>
      </c>
      <c r="AG366" s="6">
        <f t="shared" si="322"/>
        <v>-4</v>
      </c>
      <c r="AI366" s="8" t="str">
        <f t="shared" si="324"/>
        <v>OL Higher</v>
      </c>
      <c r="AJ366" s="24" t="str">
        <f t="shared" si="325"/>
        <v>Up</v>
      </c>
      <c r="AK366" s="25" t="str">
        <f t="shared" si="326"/>
        <v>POC Up</v>
      </c>
      <c r="AL366" s="26" t="str">
        <f t="shared" si="327"/>
        <v>Ab. Val</v>
      </c>
      <c r="AM366" s="26" t="str">
        <f t="shared" si="328"/>
        <v>Upper Break</v>
      </c>
      <c r="AN366" s="26" t="str">
        <f t="shared" si="329"/>
        <v>In Val</v>
      </c>
      <c r="AO366" s="26" t="str">
        <f t="shared" si="330"/>
        <v>No Gap</v>
      </c>
      <c r="AP366" s="26" t="str">
        <f t="shared" si="331"/>
        <v>Bottom-Weighted</v>
      </c>
      <c r="AQ366" s="26" t="str">
        <f t="shared" si="332"/>
        <v>Skewed Mid-High</v>
      </c>
      <c r="AR366" s="26" t="str">
        <f t="shared" si="333"/>
        <v>Closed Higher Quadrant</v>
      </c>
      <c r="AS366" s="27">
        <f t="shared" si="334"/>
        <v>1</v>
      </c>
    </row>
    <row r="367" spans="1:45" ht="15.5" x14ac:dyDescent="0.35">
      <c r="A367" s="13">
        <v>45141</v>
      </c>
      <c r="B367" s="15">
        <v>1.2718499999999999</v>
      </c>
      <c r="C367" s="15">
        <v>1.27277</v>
      </c>
      <c r="D367" s="15">
        <v>1.2619899999999999</v>
      </c>
      <c r="E367" s="15">
        <v>1.2715099999999999</v>
      </c>
      <c r="F367" s="15">
        <v>1.2713000000000001</v>
      </c>
      <c r="G367" s="15">
        <v>1.2719</v>
      </c>
      <c r="H367" s="15">
        <v>1.2666999999999999</v>
      </c>
      <c r="I367" s="5">
        <v>-5</v>
      </c>
      <c r="J367" s="5">
        <v>82</v>
      </c>
      <c r="K367" s="5">
        <v>613</v>
      </c>
      <c r="L367" s="5">
        <v>712</v>
      </c>
      <c r="M367" s="14">
        <v>14.791666666666609</v>
      </c>
      <c r="N367" s="14">
        <v>107.80000000000013</v>
      </c>
      <c r="O367" s="5">
        <v>52.000000000000938</v>
      </c>
      <c r="P367" s="5">
        <v>75588</v>
      </c>
      <c r="Q367" s="14">
        <v>1574.75</v>
      </c>
      <c r="R367" s="14">
        <v>6.6048237476808831</v>
      </c>
      <c r="S367" s="5">
        <v>12</v>
      </c>
      <c r="T367" s="5" t="s">
        <v>30</v>
      </c>
      <c r="U367" s="14">
        <v>0.24045615130387668</v>
      </c>
      <c r="V367" s="5">
        <v>268</v>
      </c>
      <c r="W367" s="5">
        <v>204</v>
      </c>
      <c r="X367" s="5">
        <v>195</v>
      </c>
      <c r="Y367" s="5">
        <v>41</v>
      </c>
      <c r="Z367" s="5" t="s">
        <v>31</v>
      </c>
      <c r="AB367" s="6" cm="1">
        <f t="array" ref="AB367">SUM(IF(B367:I367&gt;B368:I368,1,-1))</f>
        <v>-6</v>
      </c>
      <c r="AC367" s="6" cm="1">
        <f t="array" ref="AC367">SUM(IF(J367:S367&gt;J368:S368,1,-1))</f>
        <v>2</v>
      </c>
      <c r="AD367" s="6">
        <f t="shared" si="323"/>
        <v>-4</v>
      </c>
      <c r="AE367" s="6">
        <f t="shared" si="320"/>
        <v>-18</v>
      </c>
      <c r="AF367" s="6">
        <f t="shared" si="321"/>
        <v>12</v>
      </c>
      <c r="AG367" s="6">
        <f t="shared" si="322"/>
        <v>-6</v>
      </c>
      <c r="AI367" s="8" t="str">
        <f t="shared" si="324"/>
        <v>Lower</v>
      </c>
      <c r="AJ367" s="24" t="str">
        <f t="shared" si="325"/>
        <v>Neutral</v>
      </c>
      <c r="AK367" s="25" t="str">
        <f t="shared" si="326"/>
        <v>POC Down</v>
      </c>
      <c r="AL367" s="26" t="str">
        <f t="shared" si="327"/>
        <v>Bel. Val</v>
      </c>
      <c r="AM367" s="26" t="str">
        <f t="shared" si="328"/>
        <v>Lower Break</v>
      </c>
      <c r="AN367" s="26" t="str">
        <f t="shared" si="329"/>
        <v>In Val</v>
      </c>
      <c r="AO367" s="26" t="str">
        <f t="shared" si="330"/>
        <v>Gap Down - Follow Through</v>
      </c>
      <c r="AP367" s="26" t="str">
        <f t="shared" si="331"/>
        <v>Bottom-Weighted</v>
      </c>
      <c r="AQ367" s="26" t="str">
        <f t="shared" si="332"/>
        <v>Skewed High</v>
      </c>
      <c r="AR367" s="26" t="str">
        <f t="shared" si="333"/>
        <v>Closed Lower Quadrant</v>
      </c>
      <c r="AS367" s="27">
        <f t="shared" si="334"/>
        <v>-2</v>
      </c>
    </row>
    <row r="368" spans="1:45" ht="15.5" x14ac:dyDescent="0.35">
      <c r="A368" s="13">
        <v>45140</v>
      </c>
      <c r="B368" s="15">
        <v>1.2794300000000001</v>
      </c>
      <c r="C368" s="15">
        <v>1.27986</v>
      </c>
      <c r="D368" s="15">
        <v>1.26799</v>
      </c>
      <c r="E368" s="15">
        <v>1.2718400000000001</v>
      </c>
      <c r="F368" s="15">
        <v>1.2771000000000001</v>
      </c>
      <c r="G368" s="15">
        <v>1.2798</v>
      </c>
      <c r="H368" s="15">
        <v>1.2721</v>
      </c>
      <c r="I368" s="5">
        <v>-6</v>
      </c>
      <c r="J368" s="5">
        <v>231</v>
      </c>
      <c r="K368" s="5">
        <v>337</v>
      </c>
      <c r="L368" s="5">
        <v>581</v>
      </c>
      <c r="M368" s="14">
        <v>12.160416666666627</v>
      </c>
      <c r="N368" s="14">
        <v>118.70000000000047</v>
      </c>
      <c r="O368" s="5">
        <v>77.000000000000398</v>
      </c>
      <c r="P368" s="5">
        <v>62709</v>
      </c>
      <c r="Q368" s="14">
        <v>1306.4375</v>
      </c>
      <c r="R368" s="14">
        <v>4.8946925021061309</v>
      </c>
      <c r="S368" s="5">
        <v>13</v>
      </c>
      <c r="T368" s="5" t="s">
        <v>26</v>
      </c>
      <c r="U368" s="14">
        <v>0.56522993775082464</v>
      </c>
      <c r="V368" s="5">
        <v>254</v>
      </c>
      <c r="W368" s="5">
        <v>71</v>
      </c>
      <c r="X368" s="5">
        <v>146</v>
      </c>
      <c r="Y368" s="5">
        <v>101</v>
      </c>
      <c r="Z368" s="5" t="s">
        <v>29</v>
      </c>
      <c r="AB368" s="6" cm="1">
        <f t="array" ref="AB368">SUM(IF(B368:I368&gt;B369:I369,1,-1))</f>
        <v>-6</v>
      </c>
      <c r="AC368" s="6" cm="1">
        <f t="array" ref="AC368">SUM(IF(J368:S368&gt;J369:S369,1,-1))</f>
        <v>4</v>
      </c>
      <c r="AD368" s="6">
        <f t="shared" si="323"/>
        <v>-2</v>
      </c>
      <c r="AE368" s="6">
        <f t="shared" si="320"/>
        <v>-14</v>
      </c>
      <c r="AF368" s="6">
        <f t="shared" si="321"/>
        <v>2</v>
      </c>
      <c r="AG368" s="6">
        <f t="shared" si="322"/>
        <v>-12</v>
      </c>
      <c r="AI368" s="8" t="str">
        <f t="shared" si="324"/>
        <v>OL Lower</v>
      </c>
      <c r="AJ368" s="24" t="str">
        <f t="shared" si="325"/>
        <v>Down</v>
      </c>
      <c r="AK368" s="25" t="str">
        <f t="shared" si="326"/>
        <v>POC Down</v>
      </c>
      <c r="AL368" s="26" t="str">
        <f t="shared" si="327"/>
        <v>In. Val</v>
      </c>
      <c r="AM368" s="26" t="str">
        <f t="shared" si="328"/>
        <v>Lower Break</v>
      </c>
      <c r="AN368" s="26" t="str">
        <f t="shared" si="329"/>
        <v>Bl. Val</v>
      </c>
      <c r="AO368" s="26" t="str">
        <f t="shared" si="330"/>
        <v>No Gap</v>
      </c>
      <c r="AP368" s="26" t="str">
        <f t="shared" si="331"/>
        <v>Bottom-Weighted</v>
      </c>
      <c r="AQ368" s="26" t="str">
        <f t="shared" si="332"/>
        <v>Skewed High</v>
      </c>
      <c r="AR368" s="26" t="str">
        <f t="shared" si="333"/>
        <v>Closed Higher Quadrant</v>
      </c>
      <c r="AS368" s="27">
        <f t="shared" si="334"/>
        <v>1</v>
      </c>
    </row>
    <row r="369" spans="1:45" ht="15.5" x14ac:dyDescent="0.35">
      <c r="A369" s="13">
        <v>45139</v>
      </c>
      <c r="B369" s="15">
        <v>1.2831399999999999</v>
      </c>
      <c r="C369" s="15">
        <v>1.28382</v>
      </c>
      <c r="D369" s="15">
        <v>1.27407</v>
      </c>
      <c r="E369" s="15">
        <v>1.2794099999999999</v>
      </c>
      <c r="F369" s="15">
        <v>1.2819</v>
      </c>
      <c r="G369" s="15">
        <v>1.2838000000000001</v>
      </c>
      <c r="H369" s="15">
        <v>1.2769999999999999</v>
      </c>
      <c r="I369" s="5">
        <v>-7</v>
      </c>
      <c r="J369" s="5">
        <v>173</v>
      </c>
      <c r="K369" s="5">
        <v>389</v>
      </c>
      <c r="L369" s="5">
        <v>576</v>
      </c>
      <c r="M369" s="14">
        <v>11.858333333333027</v>
      </c>
      <c r="N369" s="14">
        <v>97.499999999999261</v>
      </c>
      <c r="O369" s="5">
        <v>68.000000000001393</v>
      </c>
      <c r="P369" s="5">
        <v>55244</v>
      </c>
      <c r="Q369" s="14">
        <v>1150.9166666666667</v>
      </c>
      <c r="R369" s="14">
        <v>5.9076923076923524</v>
      </c>
      <c r="S369" s="5">
        <v>15</v>
      </c>
      <c r="T369" s="5" t="s">
        <v>28</v>
      </c>
      <c r="U369" s="14">
        <v>0.47960018031613105</v>
      </c>
      <c r="V369" s="5">
        <v>221</v>
      </c>
      <c r="W369" s="5">
        <v>72</v>
      </c>
      <c r="X369" s="5">
        <v>140</v>
      </c>
      <c r="Y369" s="5">
        <v>138</v>
      </c>
      <c r="Z369" s="5" t="s">
        <v>32</v>
      </c>
      <c r="AB369" s="6" cm="1">
        <f t="array" ref="AB369">SUM(IF(B369:I369&gt;B370:I370,1,-1))</f>
        <v>-6</v>
      </c>
      <c r="AC369" s="6" cm="1">
        <f t="array" ref="AC369">SUM(IF(J369:S369&gt;J370:S370,1,-1))</f>
        <v>6</v>
      </c>
      <c r="AD369" s="6">
        <f t="shared" si="323"/>
        <v>0</v>
      </c>
      <c r="AE369" s="6">
        <f t="shared" si="320"/>
        <v>-12</v>
      </c>
      <c r="AF369" s="6">
        <f t="shared" si="321"/>
        <v>-4</v>
      </c>
      <c r="AG369" s="6">
        <f t="shared" si="322"/>
        <v>-16</v>
      </c>
      <c r="AI369" s="8" t="str">
        <f t="shared" si="324"/>
        <v>Lower</v>
      </c>
      <c r="AJ369" s="24" t="str">
        <f t="shared" si="325"/>
        <v>Down</v>
      </c>
      <c r="AK369" s="25" t="str">
        <f t="shared" si="326"/>
        <v>POC Down</v>
      </c>
      <c r="AL369" s="26" t="str">
        <f t="shared" si="327"/>
        <v>Bel. Val</v>
      </c>
      <c r="AM369" s="26" t="str">
        <f t="shared" si="328"/>
        <v>Lower Break</v>
      </c>
      <c r="AN369" s="26" t="str">
        <f t="shared" si="329"/>
        <v>In Val</v>
      </c>
      <c r="AO369" s="26" t="str">
        <f t="shared" si="330"/>
        <v>Gap Down - Follow Through</v>
      </c>
      <c r="AP369" s="26" t="str">
        <f t="shared" si="331"/>
        <v>Bottom-Weighted</v>
      </c>
      <c r="AQ369" s="26" t="str">
        <f t="shared" si="332"/>
        <v>Skewed High</v>
      </c>
      <c r="AR369" s="26" t="str">
        <f t="shared" si="333"/>
        <v>Closed Lower Quadrant</v>
      </c>
      <c r="AS369" s="27">
        <f t="shared" si="334"/>
        <v>-2</v>
      </c>
    </row>
    <row r="370" spans="1:45" ht="15.5" x14ac:dyDescent="0.35">
      <c r="A370" s="13">
        <v>45138</v>
      </c>
      <c r="B370" s="15">
        <v>1.28532</v>
      </c>
      <c r="C370" s="15">
        <v>1.28722</v>
      </c>
      <c r="D370" s="15">
        <v>1.28254</v>
      </c>
      <c r="E370" s="15">
        <v>1.28311</v>
      </c>
      <c r="F370" s="15">
        <v>1.2856000000000001</v>
      </c>
      <c r="G370" s="15">
        <v>1.2865</v>
      </c>
      <c r="H370" s="15">
        <v>1.2847</v>
      </c>
      <c r="I370" s="5">
        <v>-9</v>
      </c>
      <c r="J370" s="5">
        <v>180</v>
      </c>
      <c r="K370" s="5">
        <v>309</v>
      </c>
      <c r="L370" s="5">
        <v>515</v>
      </c>
      <c r="M370" s="14">
        <v>10.566666666666595</v>
      </c>
      <c r="N370" s="14">
        <v>46.800000000000175</v>
      </c>
      <c r="O370" s="5">
        <v>18.000000000000238</v>
      </c>
      <c r="P370" s="5">
        <v>48398</v>
      </c>
      <c r="Q370" s="14">
        <v>1008.2916666666666</v>
      </c>
      <c r="R370" s="14">
        <v>11.004273504273463</v>
      </c>
      <c r="S370" s="5">
        <v>11</v>
      </c>
      <c r="T370" s="5" t="s">
        <v>26</v>
      </c>
      <c r="U370" s="14">
        <v>0.63057375805193805</v>
      </c>
      <c r="V370" s="5">
        <v>89</v>
      </c>
      <c r="W370" s="5">
        <v>256</v>
      </c>
      <c r="X370" s="5">
        <v>88</v>
      </c>
      <c r="Y370" s="5">
        <v>64</v>
      </c>
      <c r="Z370" s="5" t="s">
        <v>27</v>
      </c>
      <c r="AB370" s="6" cm="1">
        <f t="array" ref="AB370">SUM(IF(B370:I370&gt;B371:I371,1,-1))</f>
        <v>-2</v>
      </c>
      <c r="AC370" s="6" cm="1">
        <f t="array" ref="AC370">SUM(IF(J370:S370&gt;J371:S371,1,-1))</f>
        <v>-8</v>
      </c>
      <c r="AD370" s="6">
        <f t="shared" si="323"/>
        <v>-10</v>
      </c>
      <c r="AE370" s="6">
        <f t="shared" si="320"/>
        <v>-6</v>
      </c>
      <c r="AF370" s="6">
        <f t="shared" si="321"/>
        <v>-4</v>
      </c>
      <c r="AG370" s="6">
        <f t="shared" si="322"/>
        <v>-10</v>
      </c>
      <c r="AI370" s="8" t="str">
        <f t="shared" si="324"/>
        <v>Inside</v>
      </c>
      <c r="AJ370" s="24" t="str">
        <f t="shared" si="325"/>
        <v>Neutral</v>
      </c>
      <c r="AK370" s="25" t="str">
        <f t="shared" si="326"/>
        <v>POC Unchanged</v>
      </c>
      <c r="AL370" s="26" t="str">
        <f t="shared" si="327"/>
        <v>In. Val</v>
      </c>
      <c r="AM370" s="26" t="str">
        <f t="shared" si="328"/>
        <v>Inside Day</v>
      </c>
      <c r="AN370" s="26" t="str">
        <f t="shared" si="329"/>
        <v>Bl. Val</v>
      </c>
      <c r="AO370" s="26" t="str">
        <f t="shared" si="330"/>
        <v>No Gap</v>
      </c>
      <c r="AP370" s="26" t="str">
        <f t="shared" si="331"/>
        <v>Bottom-Weighted</v>
      </c>
      <c r="AQ370" s="26" t="str">
        <f t="shared" si="332"/>
        <v>Skewed Mid-High</v>
      </c>
      <c r="AR370" s="26" t="str">
        <f t="shared" si="333"/>
        <v>Closed Higher Quadrant</v>
      </c>
      <c r="AS370" s="27">
        <f t="shared" si="334"/>
        <v>2</v>
      </c>
    </row>
    <row r="371" spans="1:45" ht="15.5" x14ac:dyDescent="0.35">
      <c r="A371" s="13">
        <v>45135</v>
      </c>
      <c r="B371" s="15">
        <v>1.2793000000000001</v>
      </c>
      <c r="C371" s="15">
        <v>1.28867</v>
      </c>
      <c r="D371" s="15">
        <v>1.27627</v>
      </c>
      <c r="E371" s="15">
        <v>1.2853000000000001</v>
      </c>
      <c r="F371" s="15">
        <v>1.2856000000000001</v>
      </c>
      <c r="G371" s="15">
        <v>1.2886</v>
      </c>
      <c r="H371" s="15">
        <v>1.2795000000000001</v>
      </c>
      <c r="I371" s="5">
        <v>5</v>
      </c>
      <c r="J371" s="5">
        <v>233</v>
      </c>
      <c r="K371" s="5">
        <v>465</v>
      </c>
      <c r="L371" s="5">
        <v>714</v>
      </c>
      <c r="M371" s="14">
        <v>14.716666666666722</v>
      </c>
      <c r="N371" s="14">
        <v>123.99999999999966</v>
      </c>
      <c r="O371" s="5">
        <v>90.999999999998863</v>
      </c>
      <c r="P371" s="5">
        <v>81157</v>
      </c>
      <c r="Q371" s="14">
        <v>1690.7708333333333</v>
      </c>
      <c r="R371" s="14">
        <v>5.758064516129048</v>
      </c>
      <c r="S371" s="5">
        <v>14</v>
      </c>
      <c r="T371" s="5" t="s">
        <v>26</v>
      </c>
      <c r="U371" s="14">
        <v>0.54582922300929282</v>
      </c>
      <c r="V371" s="5">
        <v>249</v>
      </c>
      <c r="W371" s="5">
        <v>129</v>
      </c>
      <c r="X371" s="5">
        <v>141</v>
      </c>
      <c r="Y371" s="5">
        <v>195</v>
      </c>
      <c r="Z371" s="5" t="s">
        <v>32</v>
      </c>
      <c r="AB371" s="6" cm="1">
        <f t="array" ref="AB371">SUM(IF(B371:I371&gt;B372:I372,1,-1))</f>
        <v>-4</v>
      </c>
      <c r="AC371" s="6" cm="1">
        <f t="array" ref="AC371">SUM(IF(J371:S371&gt;J372:S372,1,-1))</f>
        <v>-2</v>
      </c>
      <c r="AD371" s="6">
        <f t="shared" si="323"/>
        <v>-6</v>
      </c>
      <c r="AE371" s="6">
        <f t="shared" si="320"/>
        <v>2</v>
      </c>
      <c r="AF371" s="6">
        <f t="shared" si="321"/>
        <v>8</v>
      </c>
      <c r="AG371" s="6">
        <f t="shared" si="322"/>
        <v>10</v>
      </c>
      <c r="AI371" s="8" t="str">
        <f t="shared" si="324"/>
        <v>OL Lower</v>
      </c>
      <c r="AJ371" s="24" t="str">
        <f t="shared" si="325"/>
        <v>Up</v>
      </c>
      <c r="AK371" s="25" t="str">
        <f t="shared" si="326"/>
        <v>POC Down</v>
      </c>
      <c r="AL371" s="26" t="str">
        <f t="shared" si="327"/>
        <v>In. Val</v>
      </c>
      <c r="AM371" s="26" t="str">
        <f t="shared" si="328"/>
        <v>Lower Break</v>
      </c>
      <c r="AN371" s="26" t="str">
        <f t="shared" si="329"/>
        <v>In Val</v>
      </c>
      <c r="AO371" s="26" t="str">
        <f t="shared" si="330"/>
        <v>Gap Down - Failed</v>
      </c>
      <c r="AP371" s="26" t="str">
        <f t="shared" si="331"/>
        <v>Bottom-Weighted</v>
      </c>
      <c r="AQ371" s="26" t="str">
        <f t="shared" si="332"/>
        <v>Skewed High</v>
      </c>
      <c r="AR371" s="26" t="str">
        <f t="shared" si="333"/>
        <v>Closed Lower Quadrant</v>
      </c>
      <c r="AS371" s="27">
        <f t="shared" si="334"/>
        <v>-2</v>
      </c>
    </row>
    <row r="372" spans="1:45" ht="15.5" x14ac:dyDescent="0.35">
      <c r="A372" s="13">
        <v>45134</v>
      </c>
      <c r="B372" s="15">
        <v>1.29267</v>
      </c>
      <c r="C372" s="15">
        <v>1.2995399999999999</v>
      </c>
      <c r="D372" s="15">
        <v>1.27817</v>
      </c>
      <c r="E372" s="15">
        <v>1.27928</v>
      </c>
      <c r="F372" s="15">
        <v>1.2962</v>
      </c>
      <c r="G372" s="15">
        <v>1.2995000000000001</v>
      </c>
      <c r="H372" s="15">
        <v>1.2850999999999999</v>
      </c>
      <c r="I372" s="5">
        <v>-4</v>
      </c>
      <c r="J372" s="5">
        <v>161</v>
      </c>
      <c r="K372" s="5">
        <v>553</v>
      </c>
      <c r="L372" s="5">
        <v>727</v>
      </c>
      <c r="M372" s="14">
        <v>15.116666666666518</v>
      </c>
      <c r="N372" s="14">
        <v>213.69999999999888</v>
      </c>
      <c r="O372" s="5">
        <v>144.0000000000019</v>
      </c>
      <c r="P372" s="5">
        <v>79424</v>
      </c>
      <c r="Q372" s="14">
        <v>1654.6666666666667</v>
      </c>
      <c r="R372" s="14">
        <v>3.4019653720168637</v>
      </c>
      <c r="S372" s="5">
        <v>15</v>
      </c>
      <c r="T372" s="5" t="s">
        <v>28</v>
      </c>
      <c r="U372" s="14">
        <v>0.44842873793023558</v>
      </c>
      <c r="V372" s="5">
        <v>317</v>
      </c>
      <c r="W372" s="5">
        <v>90</v>
      </c>
      <c r="X372" s="5">
        <v>186</v>
      </c>
      <c r="Y372" s="5">
        <v>132</v>
      </c>
      <c r="Z372" s="5" t="s">
        <v>27</v>
      </c>
      <c r="AB372" s="6" cm="1">
        <f t="array" ref="AB372">SUM(IF(B372:I372&gt;B373:I373,1,-1))</f>
        <v>0</v>
      </c>
      <c r="AC372" s="6" cm="1">
        <f t="array" ref="AC372">SUM(IF(J372:S372&gt;J373:S373,1,-1))</f>
        <v>6</v>
      </c>
      <c r="AD372" s="6">
        <f t="shared" si="323"/>
        <v>6</v>
      </c>
      <c r="AE372" s="6">
        <f t="shared" si="320"/>
        <v>12</v>
      </c>
      <c r="AF372" s="6">
        <f t="shared" si="321"/>
        <v>6</v>
      </c>
      <c r="AG372" s="6">
        <f t="shared" si="322"/>
        <v>18</v>
      </c>
      <c r="AI372" s="8" t="str">
        <f t="shared" si="324"/>
        <v>Outside</v>
      </c>
      <c r="AJ372" s="24" t="str">
        <f t="shared" si="325"/>
        <v>Up</v>
      </c>
      <c r="AK372" s="25" t="str">
        <f t="shared" si="326"/>
        <v>POC Up</v>
      </c>
      <c r="AL372" s="26" t="str">
        <f t="shared" si="327"/>
        <v>Ab. Val</v>
      </c>
      <c r="AM372" s="26" t="str">
        <f t="shared" si="328"/>
        <v>Both Sides Expand</v>
      </c>
      <c r="AN372" s="26" t="str">
        <f t="shared" si="329"/>
        <v>Bl. Val</v>
      </c>
      <c r="AO372" s="26" t="str">
        <f t="shared" si="330"/>
        <v>No Gap</v>
      </c>
      <c r="AP372" s="26" t="str">
        <f t="shared" si="331"/>
        <v>Bottom-Weighted</v>
      </c>
      <c r="AQ372" s="26" t="str">
        <f t="shared" si="332"/>
        <v>Skewed High</v>
      </c>
      <c r="AR372" s="26" t="str">
        <f t="shared" si="333"/>
        <v>Closed Higher Quadrant</v>
      </c>
      <c r="AS372" s="27">
        <f t="shared" si="334"/>
        <v>2</v>
      </c>
    </row>
    <row r="373" spans="1:45" ht="15.5" x14ac:dyDescent="0.35">
      <c r="A373" s="13">
        <v>45133</v>
      </c>
      <c r="B373" s="15">
        <v>1.28931</v>
      </c>
      <c r="C373" s="15">
        <v>1.29599</v>
      </c>
      <c r="D373" s="15">
        <v>1.2875000000000001</v>
      </c>
      <c r="E373" s="15">
        <v>1.2926500000000001</v>
      </c>
      <c r="F373" s="15">
        <v>1.2908000000000002</v>
      </c>
      <c r="G373" s="15">
        <v>1.2937000000000001</v>
      </c>
      <c r="H373" s="15">
        <v>1.2895000000000001</v>
      </c>
      <c r="I373" s="5">
        <v>2</v>
      </c>
      <c r="J373" s="5">
        <v>357</v>
      </c>
      <c r="K373" s="5">
        <v>241</v>
      </c>
      <c r="L373" s="5">
        <v>615</v>
      </c>
      <c r="M373" s="14">
        <v>12.695833333333333</v>
      </c>
      <c r="N373" s="14">
        <v>84.899999999998869</v>
      </c>
      <c r="O373" s="5">
        <v>41.999999999999815</v>
      </c>
      <c r="P373" s="5">
        <v>64455</v>
      </c>
      <c r="Q373" s="14">
        <v>1342.8125</v>
      </c>
      <c r="R373" s="14">
        <v>7.2438162544170579</v>
      </c>
      <c r="S373" s="5">
        <v>14</v>
      </c>
      <c r="T373" s="5" t="s">
        <v>26</v>
      </c>
      <c r="U373" s="14">
        <v>0.62476308862799124</v>
      </c>
      <c r="V373" s="5">
        <v>68</v>
      </c>
      <c r="W373" s="5">
        <v>164</v>
      </c>
      <c r="X373" s="5">
        <v>256</v>
      </c>
      <c r="Y373" s="5">
        <v>127</v>
      </c>
      <c r="Z373" s="5" t="s">
        <v>32</v>
      </c>
      <c r="AB373" s="6" cm="1">
        <f t="array" ref="AB373">SUM(IF(B373:I373&gt;B374:I374,1,-1))</f>
        <v>6</v>
      </c>
      <c r="AC373" s="6" cm="1">
        <f t="array" ref="AC373">SUM(IF(J373:S373&gt;J374:S374,1,-1))</f>
        <v>4</v>
      </c>
      <c r="AD373" s="6">
        <f t="shared" si="323"/>
        <v>10</v>
      </c>
      <c r="AE373" s="6">
        <f t="shared" si="320"/>
        <v>4</v>
      </c>
      <c r="AF373" s="6">
        <f t="shared" si="321"/>
        <v>4</v>
      </c>
      <c r="AG373" s="6">
        <f t="shared" si="322"/>
        <v>8</v>
      </c>
      <c r="AI373" s="8" t="str">
        <f t="shared" si="324"/>
        <v>Higher</v>
      </c>
      <c r="AJ373" s="24" t="str">
        <f t="shared" si="325"/>
        <v>Up</v>
      </c>
      <c r="AK373" s="25" t="str">
        <f t="shared" si="326"/>
        <v>POC Up</v>
      </c>
      <c r="AL373" s="26" t="str">
        <f t="shared" si="327"/>
        <v>Ab. Val</v>
      </c>
      <c r="AM373" s="26" t="str">
        <f t="shared" si="328"/>
        <v>Upper Break</v>
      </c>
      <c r="AN373" s="26" t="str">
        <f t="shared" si="329"/>
        <v>In Val</v>
      </c>
      <c r="AO373" s="26" t="str">
        <f t="shared" si="330"/>
        <v>Gap Up - Follow Through</v>
      </c>
      <c r="AP373" s="26" t="str">
        <f t="shared" si="331"/>
        <v>Top-Weighted</v>
      </c>
      <c r="AQ373" s="26" t="str">
        <f t="shared" si="332"/>
        <v>Skewed Mid-Low</v>
      </c>
      <c r="AR373" s="26" t="str">
        <f t="shared" si="333"/>
        <v>Closed Higher Quadrant</v>
      </c>
      <c r="AS373" s="27">
        <f t="shared" si="334"/>
        <v>1</v>
      </c>
    </row>
    <row r="374" spans="1:45" ht="15.5" x14ac:dyDescent="0.35">
      <c r="A374" s="13">
        <v>45132</v>
      </c>
      <c r="B374" s="15">
        <v>1.2811699999999999</v>
      </c>
      <c r="C374" s="15">
        <v>1.29044</v>
      </c>
      <c r="D374" s="15">
        <v>1.2808999999999999</v>
      </c>
      <c r="E374" s="15">
        <v>1.28929</v>
      </c>
      <c r="F374" s="15">
        <v>1.2837000000000001</v>
      </c>
      <c r="G374" s="15">
        <v>1.2862000000000002</v>
      </c>
      <c r="H374" s="15">
        <v>1.2818000000000001</v>
      </c>
      <c r="I374" s="5">
        <v>20</v>
      </c>
      <c r="J374" s="5">
        <v>336</v>
      </c>
      <c r="K374" s="5">
        <v>204</v>
      </c>
      <c r="L374" s="5">
        <v>558</v>
      </c>
      <c r="M374" s="14">
        <v>11.425000000000185</v>
      </c>
      <c r="N374" s="14">
        <v>95.400000000001043</v>
      </c>
      <c r="O374" s="5">
        <v>44.000000000001819</v>
      </c>
      <c r="P374" s="5">
        <v>51161</v>
      </c>
      <c r="Q374" s="14">
        <v>1065.8541666666667</v>
      </c>
      <c r="R374" s="14">
        <v>5.849056603773521</v>
      </c>
      <c r="S374" s="5">
        <v>14</v>
      </c>
      <c r="T374" s="5" t="s">
        <v>26</v>
      </c>
      <c r="U374" s="14">
        <v>0.58307239611836981</v>
      </c>
      <c r="V374" s="5">
        <v>83</v>
      </c>
      <c r="W374" s="5">
        <v>87</v>
      </c>
      <c r="X374" s="5">
        <v>242</v>
      </c>
      <c r="Y374" s="5">
        <v>144</v>
      </c>
      <c r="Z374" s="5" t="s">
        <v>31</v>
      </c>
      <c r="AB374" s="6" cm="1">
        <f t="array" ref="AB374">SUM(IF(B374:I374&gt;B375:I375,1,-1))</f>
        <v>6</v>
      </c>
      <c r="AC374" s="6" cm="1">
        <f t="array" ref="AC374">SUM(IF(J374:S374&gt;J375:S375,1,-1))</f>
        <v>-4</v>
      </c>
      <c r="AD374" s="6">
        <f t="shared" si="323"/>
        <v>2</v>
      </c>
      <c r="AE374" s="6">
        <f t="shared" si="320"/>
        <v>-6</v>
      </c>
      <c r="AF374" s="6">
        <f t="shared" si="321"/>
        <v>-6</v>
      </c>
      <c r="AG374" s="6">
        <f t="shared" si="322"/>
        <v>-12</v>
      </c>
      <c r="AI374" s="8" t="str">
        <f t="shared" si="324"/>
        <v>OL Higher</v>
      </c>
      <c r="AJ374" s="24" t="str">
        <f t="shared" si="325"/>
        <v>Up</v>
      </c>
      <c r="AK374" s="25" t="str">
        <f t="shared" si="326"/>
        <v>POC Up</v>
      </c>
      <c r="AL374" s="26" t="str">
        <f t="shared" si="327"/>
        <v>In. Val</v>
      </c>
      <c r="AM374" s="26" t="str">
        <f t="shared" si="328"/>
        <v>Upper Break</v>
      </c>
      <c r="AN374" s="26" t="str">
        <f t="shared" si="329"/>
        <v>Ab. Val</v>
      </c>
      <c r="AO374" s="26" t="str">
        <f t="shared" si="330"/>
        <v>Gap Down - Failed</v>
      </c>
      <c r="AP374" s="26" t="str">
        <f t="shared" si="331"/>
        <v>Top-Weighted</v>
      </c>
      <c r="AQ374" s="26" t="str">
        <f t="shared" si="332"/>
        <v>Skewed Mid-Low</v>
      </c>
      <c r="AR374" s="26" t="str">
        <f t="shared" si="333"/>
        <v>Closed Lower Quadrant</v>
      </c>
      <c r="AS374" s="27">
        <f t="shared" si="334"/>
        <v>-3</v>
      </c>
    </row>
    <row r="375" spans="1:45" ht="15.5" x14ac:dyDescent="0.35">
      <c r="A375" s="13">
        <v>45131</v>
      </c>
      <c r="B375" s="15">
        <v>1.2851900000000001</v>
      </c>
      <c r="C375" s="15">
        <v>1.28833</v>
      </c>
      <c r="D375" s="15">
        <v>1.2797499999999999</v>
      </c>
      <c r="E375" s="15">
        <v>1.2811399999999999</v>
      </c>
      <c r="F375" s="15">
        <v>1.2818000000000001</v>
      </c>
      <c r="G375" s="15">
        <v>1.2857000000000001</v>
      </c>
      <c r="H375" s="15">
        <v>1.2812000000000001</v>
      </c>
      <c r="I375" s="5">
        <v>-9</v>
      </c>
      <c r="J375" s="5">
        <v>490</v>
      </c>
      <c r="K375" s="5">
        <v>90</v>
      </c>
      <c r="L375" s="5">
        <v>596</v>
      </c>
      <c r="M375" s="14">
        <v>12.279166666666619</v>
      </c>
      <c r="N375" s="14">
        <v>85.800000000000324</v>
      </c>
      <c r="O375" s="5">
        <v>44.999999999999488</v>
      </c>
      <c r="P375" s="5">
        <v>61112</v>
      </c>
      <c r="Q375" s="14">
        <v>1273.1666666666667</v>
      </c>
      <c r="R375" s="14">
        <v>6.9463869463869203</v>
      </c>
      <c r="S375" s="5">
        <v>8</v>
      </c>
      <c r="T375" s="5" t="s">
        <v>28</v>
      </c>
      <c r="U375" s="14">
        <v>0.37750806990858099</v>
      </c>
      <c r="V375" s="5">
        <v>108</v>
      </c>
      <c r="W375" s="5">
        <v>131</v>
      </c>
      <c r="X375" s="5">
        <v>251</v>
      </c>
      <c r="Y375" s="5">
        <v>106</v>
      </c>
      <c r="Z375" s="5" t="s">
        <v>27</v>
      </c>
      <c r="AB375" s="6" cm="1">
        <f t="array" ref="AB375">SUM(IF(B375:I375&gt;B376:I376,1,-1))</f>
        <v>-8</v>
      </c>
      <c r="AC375" s="6" cm="1">
        <f t="array" ref="AC375">SUM(IF(J375:S375&gt;J376:S376,1,-1))</f>
        <v>4</v>
      </c>
      <c r="AD375" s="6">
        <f t="shared" si="323"/>
        <v>-4</v>
      </c>
      <c r="AE375" s="6">
        <f t="shared" si="320"/>
        <v>-20</v>
      </c>
      <c r="AF375" s="6">
        <f t="shared" si="321"/>
        <v>-6</v>
      </c>
      <c r="AG375" s="6">
        <f t="shared" si="322"/>
        <v>-26</v>
      </c>
      <c r="AI375" s="8" t="str">
        <f t="shared" si="324"/>
        <v>OL Lower</v>
      </c>
      <c r="AJ375" s="24" t="str">
        <f t="shared" si="325"/>
        <v>Down</v>
      </c>
      <c r="AK375" s="25" t="str">
        <f t="shared" si="326"/>
        <v>POC Down</v>
      </c>
      <c r="AL375" s="26" t="str">
        <f t="shared" si="327"/>
        <v>Bel. Val</v>
      </c>
      <c r="AM375" s="26" t="str">
        <f t="shared" si="328"/>
        <v>Lower Break</v>
      </c>
      <c r="AN375" s="26" t="str">
        <f t="shared" si="329"/>
        <v>Bl. Val</v>
      </c>
      <c r="AO375" s="26" t="str">
        <f t="shared" si="330"/>
        <v>No Gap</v>
      </c>
      <c r="AP375" s="26" t="str">
        <f t="shared" si="331"/>
        <v>Top-Weighted</v>
      </c>
      <c r="AQ375" s="26" t="str">
        <f t="shared" si="332"/>
        <v>Skewed Mid-Low</v>
      </c>
      <c r="AR375" s="26" t="str">
        <f t="shared" si="333"/>
        <v>Closed Higher Quadrant</v>
      </c>
      <c r="AS375" s="27">
        <f t="shared" si="334"/>
        <v>1</v>
      </c>
    </row>
    <row r="376" spans="1:45" ht="15.5" x14ac:dyDescent="0.35">
      <c r="A376" s="13">
        <v>45128</v>
      </c>
      <c r="B376" s="15">
        <v>1.2872300000000001</v>
      </c>
      <c r="C376" s="15">
        <v>1.2903800000000001</v>
      </c>
      <c r="D376" s="15">
        <v>1.28155</v>
      </c>
      <c r="E376" s="15">
        <v>1.28518</v>
      </c>
      <c r="F376" s="15">
        <v>1.2853000000000001</v>
      </c>
      <c r="G376" s="15">
        <v>1.2878000000000001</v>
      </c>
      <c r="H376" s="15">
        <v>1.2841</v>
      </c>
      <c r="I376" s="5">
        <v>4</v>
      </c>
      <c r="J376" s="5">
        <v>319</v>
      </c>
      <c r="K376" s="5">
        <v>216</v>
      </c>
      <c r="L376" s="5">
        <v>552</v>
      </c>
      <c r="M376" s="14">
        <v>11.447916666666679</v>
      </c>
      <c r="N376" s="14">
        <v>88.300000000001148</v>
      </c>
      <c r="O376" s="5">
        <v>37.000000000000369</v>
      </c>
      <c r="P376" s="5">
        <v>56967</v>
      </c>
      <c r="Q376" s="14">
        <v>1186.8125</v>
      </c>
      <c r="R376" s="14">
        <v>6.2514156285389904</v>
      </c>
      <c r="S376" s="5">
        <v>11</v>
      </c>
      <c r="T376" s="5" t="s">
        <v>26</v>
      </c>
      <c r="U376" s="14">
        <v>0.63704012039617353</v>
      </c>
      <c r="V376" s="5">
        <v>65</v>
      </c>
      <c r="W376" s="5">
        <v>165</v>
      </c>
      <c r="X376" s="5">
        <v>261</v>
      </c>
      <c r="Y376" s="5">
        <v>61</v>
      </c>
      <c r="Z376" s="5" t="s">
        <v>29</v>
      </c>
      <c r="AB376" s="6" cm="1">
        <f t="array" ref="AB376">SUM(IF(B376:I376&gt;B377:I377,1,-1))</f>
        <v>-4</v>
      </c>
      <c r="AC376" s="6" cm="1">
        <f t="array" ref="AC376">SUM(IF(J376:S376&gt;J377:S377,1,-1))</f>
        <v>-6</v>
      </c>
      <c r="AD376" s="6">
        <f t="shared" si="323"/>
        <v>-10</v>
      </c>
      <c r="AE376" s="6">
        <f t="shared" si="320"/>
        <v>-18</v>
      </c>
      <c r="AF376" s="6">
        <f t="shared" si="321"/>
        <v>-4</v>
      </c>
      <c r="AG376" s="6">
        <f t="shared" si="322"/>
        <v>-22</v>
      </c>
      <c r="AI376" s="8" t="str">
        <f t="shared" si="324"/>
        <v>Inside</v>
      </c>
      <c r="AJ376" s="24" t="str">
        <f t="shared" si="325"/>
        <v>Down</v>
      </c>
      <c r="AK376" s="25" t="str">
        <f t="shared" si="326"/>
        <v>POC Down</v>
      </c>
      <c r="AL376" s="26" t="str">
        <f t="shared" si="327"/>
        <v>In. Val</v>
      </c>
      <c r="AM376" s="26" t="str">
        <f t="shared" si="328"/>
        <v>Lower Break</v>
      </c>
      <c r="AN376" s="26" t="str">
        <f t="shared" si="329"/>
        <v>In Val</v>
      </c>
      <c r="AO376" s="26" t="str">
        <f t="shared" si="330"/>
        <v>No Gap</v>
      </c>
      <c r="AP376" s="26" t="str">
        <f t="shared" si="331"/>
        <v>Top-Weighted</v>
      </c>
      <c r="AQ376" s="26" t="str">
        <f t="shared" si="332"/>
        <v>Skewed Mid-Low</v>
      </c>
      <c r="AR376" s="26" t="str">
        <f t="shared" si="333"/>
        <v>Same</v>
      </c>
      <c r="AS376" s="27">
        <f t="shared" si="334"/>
        <v>0</v>
      </c>
    </row>
    <row r="377" spans="1:45" ht="15.5" x14ac:dyDescent="0.35">
      <c r="A377" s="13">
        <v>45127</v>
      </c>
      <c r="B377" s="15">
        <v>1.2937000000000001</v>
      </c>
      <c r="C377" s="15">
        <v>1.2964100000000001</v>
      </c>
      <c r="D377" s="15">
        <v>1.28396</v>
      </c>
      <c r="E377" s="15">
        <v>1.2871999999999999</v>
      </c>
      <c r="F377" s="15">
        <v>1.2863</v>
      </c>
      <c r="G377" s="15">
        <v>1.292</v>
      </c>
      <c r="H377" s="15">
        <v>1.284</v>
      </c>
      <c r="I377" s="5">
        <v>-12</v>
      </c>
      <c r="J377" s="5">
        <v>418</v>
      </c>
      <c r="K377" s="5">
        <v>142</v>
      </c>
      <c r="L377" s="5">
        <v>571</v>
      </c>
      <c r="M377" s="14">
        <v>11.770833333333194</v>
      </c>
      <c r="N377" s="14">
        <v>124.50000000000072</v>
      </c>
      <c r="O377" s="5">
        <v>80.000000000000071</v>
      </c>
      <c r="P377" s="5">
        <v>58139</v>
      </c>
      <c r="Q377" s="14">
        <v>1211.2291666666667</v>
      </c>
      <c r="R377" s="14">
        <v>4.586345381526078</v>
      </c>
      <c r="S377" s="5">
        <v>12</v>
      </c>
      <c r="T377" s="5" t="s">
        <v>28</v>
      </c>
      <c r="U377" s="14">
        <v>0.49405631218414253</v>
      </c>
      <c r="V377" s="5">
        <v>106</v>
      </c>
      <c r="W377" s="5">
        <v>165</v>
      </c>
      <c r="X377" s="5">
        <v>87</v>
      </c>
      <c r="Y377" s="5">
        <v>213</v>
      </c>
      <c r="Z377" s="5" t="s">
        <v>29</v>
      </c>
      <c r="AB377" s="6" cm="1">
        <f t="array" ref="AB377">SUM(IF(B377:I377&gt;B378:I378,1,-1))</f>
        <v>-8</v>
      </c>
      <c r="AC377" s="6" cm="1">
        <f t="array" ref="AC377">SUM(IF(J377:S377&gt;J378:S378,1,-1))</f>
        <v>-4</v>
      </c>
      <c r="AD377" s="6">
        <f t="shared" si="323"/>
        <v>-12</v>
      </c>
      <c r="AE377" s="6">
        <f t="shared" si="320"/>
        <v>-16</v>
      </c>
      <c r="AF377" s="6">
        <f t="shared" si="321"/>
        <v>10</v>
      </c>
      <c r="AG377" s="6">
        <f t="shared" si="322"/>
        <v>-6</v>
      </c>
      <c r="AI377" s="8" t="str">
        <f t="shared" si="324"/>
        <v>OL Lower</v>
      </c>
      <c r="AJ377" s="24" t="str">
        <f t="shared" si="325"/>
        <v>Down</v>
      </c>
      <c r="AK377" s="25" t="str">
        <f t="shared" si="326"/>
        <v>POC Down</v>
      </c>
      <c r="AL377" s="26" t="str">
        <f t="shared" si="327"/>
        <v>Bel. Val</v>
      </c>
      <c r="AM377" s="26" t="str">
        <f t="shared" si="328"/>
        <v>Lower Break</v>
      </c>
      <c r="AN377" s="26" t="str">
        <f t="shared" si="329"/>
        <v>In Val</v>
      </c>
      <c r="AO377" s="26" t="str">
        <f t="shared" si="330"/>
        <v>No Gap</v>
      </c>
      <c r="AP377" s="26" t="str">
        <f t="shared" si="331"/>
        <v>Top-Weighted</v>
      </c>
      <c r="AQ377" s="26" t="str">
        <f t="shared" si="332"/>
        <v>Skewed Low</v>
      </c>
      <c r="AR377" s="26" t="str">
        <f t="shared" si="333"/>
        <v>Same</v>
      </c>
      <c r="AS377" s="27">
        <f t="shared" si="334"/>
        <v>0</v>
      </c>
    </row>
    <row r="378" spans="1:45" ht="15.5" x14ac:dyDescent="0.35">
      <c r="A378" s="13">
        <v>45126</v>
      </c>
      <c r="B378" s="15">
        <v>1.30332</v>
      </c>
      <c r="C378" s="15">
        <v>1.3038400000000001</v>
      </c>
      <c r="D378" s="15">
        <v>1.2867299999999999</v>
      </c>
      <c r="E378" s="15">
        <v>1.2936700000000001</v>
      </c>
      <c r="F378" s="15">
        <v>1.2934999999999999</v>
      </c>
      <c r="G378" s="15">
        <v>1.2963</v>
      </c>
      <c r="H378" s="15">
        <v>1.2888999999999999</v>
      </c>
      <c r="I378" s="5">
        <v>16</v>
      </c>
      <c r="J378" s="5">
        <v>366</v>
      </c>
      <c r="K378" s="5">
        <v>357</v>
      </c>
      <c r="L378" s="5">
        <v>736</v>
      </c>
      <c r="M378" s="14">
        <v>15.272916666666571</v>
      </c>
      <c r="N378" s="14">
        <v>171.10000000000181</v>
      </c>
      <c r="O378" s="5">
        <v>74.000000000000739</v>
      </c>
      <c r="P378" s="5">
        <v>70898</v>
      </c>
      <c r="Q378" s="14">
        <v>1477.0416666666667</v>
      </c>
      <c r="R378" s="14">
        <v>4.3015780245470028</v>
      </c>
      <c r="S378" s="5">
        <v>12</v>
      </c>
      <c r="T378" s="5" t="s">
        <v>26</v>
      </c>
      <c r="U378" s="14">
        <v>0.67608264721567246</v>
      </c>
      <c r="V378" s="5">
        <v>135</v>
      </c>
      <c r="W378" s="5">
        <v>89</v>
      </c>
      <c r="X378" s="5">
        <v>314</v>
      </c>
      <c r="Y378" s="5">
        <v>183</v>
      </c>
      <c r="Z378" s="5" t="s">
        <v>29</v>
      </c>
      <c r="AB378" s="6" cm="1">
        <f t="array" ref="AB378">SUM(IF(B378:I378&gt;B379:I379,1,-1))</f>
        <v>-6</v>
      </c>
      <c r="AC378" s="6" cm="1">
        <f t="array" ref="AC378">SUM(IF(J378:S378&gt;J379:S379,1,-1))</f>
        <v>6</v>
      </c>
      <c r="AD378" s="6">
        <f t="shared" si="323"/>
        <v>0</v>
      </c>
      <c r="AE378" s="6">
        <f t="shared" si="320"/>
        <v>-14</v>
      </c>
      <c r="AF378" s="6">
        <f t="shared" si="321"/>
        <v>6</v>
      </c>
      <c r="AG378" s="6">
        <f t="shared" si="322"/>
        <v>-8</v>
      </c>
      <c r="AI378" s="8" t="str">
        <f t="shared" si="324"/>
        <v>Lower</v>
      </c>
      <c r="AJ378" s="24" t="str">
        <f t="shared" si="325"/>
        <v>Down</v>
      </c>
      <c r="AK378" s="25" t="str">
        <f t="shared" si="326"/>
        <v>POC Down</v>
      </c>
      <c r="AL378" s="26" t="str">
        <f t="shared" si="327"/>
        <v>Bel. Val</v>
      </c>
      <c r="AM378" s="26" t="str">
        <f t="shared" si="328"/>
        <v>Lower Break</v>
      </c>
      <c r="AN378" s="26" t="str">
        <f t="shared" si="329"/>
        <v>In Val</v>
      </c>
      <c r="AO378" s="26" t="str">
        <f t="shared" si="330"/>
        <v>Gap Down - Follow Through</v>
      </c>
      <c r="AP378" s="26" t="str">
        <f t="shared" si="331"/>
        <v>Top-Weighted</v>
      </c>
      <c r="AQ378" s="26" t="str">
        <f t="shared" si="332"/>
        <v>Skewed Mid-Low</v>
      </c>
      <c r="AR378" s="26" t="str">
        <f t="shared" si="333"/>
        <v>Closed Lower Quadrant</v>
      </c>
      <c r="AS378" s="27">
        <f t="shared" si="334"/>
        <v>-1</v>
      </c>
    </row>
    <row r="379" spans="1:45" ht="15.5" x14ac:dyDescent="0.35">
      <c r="A379" s="13">
        <v>45125</v>
      </c>
      <c r="B379" s="15">
        <v>1.30715</v>
      </c>
      <c r="C379" s="15">
        <v>1.3125199999999999</v>
      </c>
      <c r="D379" s="15">
        <v>1.3026800000000001</v>
      </c>
      <c r="E379" s="15">
        <v>1.3033300000000001</v>
      </c>
      <c r="F379" s="15">
        <v>1.3088</v>
      </c>
      <c r="G379" s="15">
        <v>1.3112999999999999</v>
      </c>
      <c r="H379" s="15">
        <v>1.3071999999999999</v>
      </c>
      <c r="I379" s="5">
        <v>6</v>
      </c>
      <c r="J379" s="5">
        <v>277</v>
      </c>
      <c r="K379" s="5">
        <v>352</v>
      </c>
      <c r="L379" s="5">
        <v>648</v>
      </c>
      <c r="M379" s="14">
        <v>13.402083333333241</v>
      </c>
      <c r="N379" s="14">
        <v>98.399999999998485</v>
      </c>
      <c r="O379" s="5">
        <v>40.999999999999929</v>
      </c>
      <c r="P379" s="5">
        <v>65220</v>
      </c>
      <c r="Q379" s="14">
        <v>1358.75</v>
      </c>
      <c r="R379" s="14">
        <v>6.5853658536586384</v>
      </c>
      <c r="S379" s="5">
        <v>13</v>
      </c>
      <c r="T379" s="5" t="s">
        <v>26</v>
      </c>
      <c r="U379" s="14">
        <v>0.64232899288190715</v>
      </c>
      <c r="V379" s="5">
        <v>110</v>
      </c>
      <c r="W379" s="5">
        <v>341</v>
      </c>
      <c r="X379" s="5">
        <v>62</v>
      </c>
      <c r="Y379" s="5">
        <v>125</v>
      </c>
      <c r="Z379" s="5" t="s">
        <v>27</v>
      </c>
      <c r="AB379" s="6" cm="1">
        <f t="array" ref="AB379">SUM(IF(B379:I379&gt;B380:I380,1,-1))</f>
        <v>-2</v>
      </c>
      <c r="AC379" s="6" cm="1">
        <f t="array" ref="AC379">SUM(IF(J379:S379&gt;J380:S380,1,-1))</f>
        <v>8</v>
      </c>
      <c r="AD379" s="6">
        <f t="shared" si="323"/>
        <v>6</v>
      </c>
      <c r="AE379" s="6">
        <f t="shared" si="320"/>
        <v>-4</v>
      </c>
      <c r="AF379" s="6">
        <f t="shared" si="321"/>
        <v>-6</v>
      </c>
      <c r="AG379" s="6">
        <f t="shared" si="322"/>
        <v>-10</v>
      </c>
      <c r="AI379" s="8" t="str">
        <f t="shared" si="324"/>
        <v>Outside</v>
      </c>
      <c r="AJ379" s="24" t="str">
        <f t="shared" si="325"/>
        <v>Up</v>
      </c>
      <c r="AK379" s="25" t="str">
        <f t="shared" si="326"/>
        <v>POC Unchanged</v>
      </c>
      <c r="AL379" s="26" t="str">
        <f t="shared" si="327"/>
        <v>In. Val</v>
      </c>
      <c r="AM379" s="26" t="str">
        <f t="shared" si="328"/>
        <v>Both Sides Expand</v>
      </c>
      <c r="AN379" s="26" t="str">
        <f t="shared" si="329"/>
        <v>Bl. Val</v>
      </c>
      <c r="AO379" s="26" t="str">
        <f t="shared" si="330"/>
        <v>Gap Down - Follow Through</v>
      </c>
      <c r="AP379" s="26" t="str">
        <f t="shared" si="331"/>
        <v>Bottom-Weighted</v>
      </c>
      <c r="AQ379" s="26" t="str">
        <f t="shared" si="332"/>
        <v>Skewed Mid-High</v>
      </c>
      <c r="AR379" s="26" t="str">
        <f t="shared" si="333"/>
        <v>Closed Higher Quadrant</v>
      </c>
      <c r="AS379" s="27">
        <f t="shared" si="334"/>
        <v>1</v>
      </c>
    </row>
    <row r="380" spans="1:45" ht="15.5" x14ac:dyDescent="0.35">
      <c r="A380" s="13">
        <v>45124</v>
      </c>
      <c r="B380" s="15">
        <v>1.30891</v>
      </c>
      <c r="C380" s="15">
        <v>1.31084</v>
      </c>
      <c r="D380" s="15">
        <v>1.30507</v>
      </c>
      <c r="E380" s="15">
        <v>1.3071299999999999</v>
      </c>
      <c r="F380" s="15">
        <v>1.3088000000000002</v>
      </c>
      <c r="G380" s="15">
        <v>1.3093000000000001</v>
      </c>
      <c r="H380" s="15">
        <v>1.3072000000000001</v>
      </c>
      <c r="I380" s="5">
        <v>1</v>
      </c>
      <c r="J380" s="5">
        <v>153</v>
      </c>
      <c r="K380" s="5">
        <v>334</v>
      </c>
      <c r="L380" s="5">
        <v>507</v>
      </c>
      <c r="M380" s="14">
        <v>10.579166666666538</v>
      </c>
      <c r="N380" s="14">
        <v>57.700000000000529</v>
      </c>
      <c r="O380" s="5">
        <v>20.999999999999908</v>
      </c>
      <c r="P380" s="5">
        <v>49688</v>
      </c>
      <c r="Q380" s="14">
        <v>1035.1666666666667</v>
      </c>
      <c r="R380" s="14">
        <v>8.7868284228768694</v>
      </c>
      <c r="S380" s="5">
        <v>9</v>
      </c>
      <c r="T380" s="5" t="s">
        <v>26</v>
      </c>
      <c r="U380" s="14">
        <v>0.51601748912011669</v>
      </c>
      <c r="V380" s="5">
        <v>65</v>
      </c>
      <c r="W380" s="5">
        <v>244</v>
      </c>
      <c r="X380" s="5">
        <v>166</v>
      </c>
      <c r="Y380" s="5">
        <v>27</v>
      </c>
      <c r="Z380" s="5" t="s">
        <v>29</v>
      </c>
      <c r="AB380" s="6" cm="1">
        <f t="array" ref="AB380">SUM(IF(B380:I380&gt;B381:I381,1,-1))</f>
        <v>-6</v>
      </c>
      <c r="AC380" s="6" cm="1">
        <f t="array" ref="AC380">SUM(IF(J380:S380&gt;J381:S381,1,-1))</f>
        <v>-8</v>
      </c>
      <c r="AD380" s="6">
        <f t="shared" si="323"/>
        <v>-14</v>
      </c>
      <c r="AE380" s="6">
        <f t="shared" si="320"/>
        <v>6</v>
      </c>
      <c r="AF380" s="6">
        <f t="shared" si="321"/>
        <v>-12</v>
      </c>
      <c r="AG380" s="6">
        <f t="shared" si="322"/>
        <v>-6</v>
      </c>
      <c r="AI380" s="8" t="str">
        <f t="shared" si="324"/>
        <v>Lower</v>
      </c>
      <c r="AJ380" s="24" t="str">
        <f t="shared" si="325"/>
        <v>Neutral</v>
      </c>
      <c r="AK380" s="25" t="str">
        <f t="shared" si="326"/>
        <v>POC Down</v>
      </c>
      <c r="AL380" s="26" t="str">
        <f t="shared" si="327"/>
        <v>Bel. Val</v>
      </c>
      <c r="AM380" s="26" t="str">
        <f t="shared" si="328"/>
        <v>Lower Break</v>
      </c>
      <c r="AN380" s="26" t="str">
        <f t="shared" si="329"/>
        <v>Bl. Val</v>
      </c>
      <c r="AO380" s="26" t="str">
        <f t="shared" si="330"/>
        <v>Gap Down - Follow Through</v>
      </c>
      <c r="AP380" s="26" t="str">
        <f t="shared" si="331"/>
        <v>Bottom-Weighted</v>
      </c>
      <c r="AQ380" s="26" t="str">
        <f t="shared" si="332"/>
        <v>Skewed Mid-High</v>
      </c>
      <c r="AR380" s="26" t="str">
        <f t="shared" si="333"/>
        <v>Closed Lower Quadrant</v>
      </c>
      <c r="AS380" s="27">
        <f t="shared" si="334"/>
        <v>-1</v>
      </c>
    </row>
    <row r="381" spans="1:45" ht="15.5" x14ac:dyDescent="0.35">
      <c r="A381" s="13">
        <v>45121</v>
      </c>
      <c r="B381" s="15">
        <v>1.31281</v>
      </c>
      <c r="C381" s="15">
        <v>1.3141799999999999</v>
      </c>
      <c r="D381" s="15">
        <v>1.3080799999999999</v>
      </c>
      <c r="E381" s="15">
        <v>1.3088900000000001</v>
      </c>
      <c r="F381" s="15">
        <v>1.3107</v>
      </c>
      <c r="G381" s="15">
        <v>1.3127</v>
      </c>
      <c r="H381" s="15">
        <v>1.3102</v>
      </c>
      <c r="I381" s="5">
        <v>-2</v>
      </c>
      <c r="J381" s="5">
        <v>383</v>
      </c>
      <c r="K381" s="5">
        <v>155</v>
      </c>
      <c r="L381" s="5">
        <v>557</v>
      </c>
      <c r="M381" s="14">
        <v>11.589583333333071</v>
      </c>
      <c r="N381" s="14">
        <v>60.999999999999943</v>
      </c>
      <c r="O381" s="5">
        <v>24.999999999999467</v>
      </c>
      <c r="P381" s="5">
        <v>60152</v>
      </c>
      <c r="Q381" s="14">
        <v>1253.1666666666667</v>
      </c>
      <c r="R381" s="14">
        <v>9.1311475409836156</v>
      </c>
      <c r="S381" s="5">
        <v>13</v>
      </c>
      <c r="T381" s="5" t="s">
        <v>26</v>
      </c>
      <c r="U381" s="14">
        <v>0.52810409395299673</v>
      </c>
      <c r="V381" s="5">
        <v>89</v>
      </c>
      <c r="W381" s="5">
        <v>223</v>
      </c>
      <c r="X381" s="5">
        <v>191</v>
      </c>
      <c r="Y381" s="5">
        <v>54</v>
      </c>
      <c r="Z381" s="5" t="s">
        <v>27</v>
      </c>
      <c r="AB381" s="6" cm="1">
        <f t="array" ref="AB381">SUM(IF(B381:I381&gt;B382:I382,1,-1))</f>
        <v>4</v>
      </c>
      <c r="AC381" s="6" cm="1">
        <f t="array" ref="AC381">SUM(IF(J381:S381&gt;J382:S382,1,-1))</f>
        <v>-6</v>
      </c>
      <c r="AD381" s="6">
        <f t="shared" si="323"/>
        <v>-2</v>
      </c>
      <c r="AE381" s="6">
        <f t="shared" si="320"/>
        <v>18</v>
      </c>
      <c r="AF381" s="6">
        <f t="shared" si="321"/>
        <v>0</v>
      </c>
      <c r="AG381" s="6">
        <f t="shared" si="322"/>
        <v>18</v>
      </c>
      <c r="AI381" s="8" t="str">
        <f t="shared" si="324"/>
        <v>Higher</v>
      </c>
      <c r="AJ381" s="24" t="str">
        <f t="shared" si="325"/>
        <v>Down</v>
      </c>
      <c r="AK381" s="25" t="str">
        <f t="shared" si="326"/>
        <v>POC Up</v>
      </c>
      <c r="AL381" s="26" t="str">
        <f t="shared" si="327"/>
        <v>Ab. Val</v>
      </c>
      <c r="AM381" s="26" t="str">
        <f t="shared" si="328"/>
        <v>Upper Break</v>
      </c>
      <c r="AN381" s="26" t="str">
        <f t="shared" si="329"/>
        <v>Bl. Val</v>
      </c>
      <c r="AO381" s="26" t="str">
        <f t="shared" si="330"/>
        <v>Gap Up - Failed</v>
      </c>
      <c r="AP381" s="26" t="str">
        <f t="shared" si="331"/>
        <v>Top-Weighted</v>
      </c>
      <c r="AQ381" s="26" t="str">
        <f t="shared" si="332"/>
        <v>Skewed Mid-High</v>
      </c>
      <c r="AR381" s="26" t="str">
        <f t="shared" si="333"/>
        <v>Closed Higher Quadrant</v>
      </c>
      <c r="AS381" s="27">
        <f t="shared" si="334"/>
        <v>3</v>
      </c>
    </row>
    <row r="382" spans="1:45" ht="15.5" x14ac:dyDescent="0.35">
      <c r="A382" s="13">
        <v>45120</v>
      </c>
      <c r="B382" s="15">
        <v>1.29955</v>
      </c>
      <c r="C382" s="15">
        <v>1.31402</v>
      </c>
      <c r="D382" s="15">
        <v>1.2983800000000001</v>
      </c>
      <c r="E382" s="15">
        <v>1.3127800000000001</v>
      </c>
      <c r="F382" s="15">
        <v>1.3007</v>
      </c>
      <c r="G382" s="15">
        <v>1.3099000000000001</v>
      </c>
      <c r="H382" s="15">
        <v>1.2988</v>
      </c>
      <c r="I382" s="5">
        <v>14</v>
      </c>
      <c r="J382" s="5">
        <v>566</v>
      </c>
      <c r="K382" s="5">
        <v>98</v>
      </c>
      <c r="L382" s="5">
        <v>673</v>
      </c>
      <c r="M382" s="14">
        <v>14.004166666666261</v>
      </c>
      <c r="N382" s="14">
        <v>156.39999999999876</v>
      </c>
      <c r="O382" s="5">
        <v>111.00000000000109</v>
      </c>
      <c r="P382" s="5">
        <v>62075</v>
      </c>
      <c r="Q382" s="14">
        <v>1293.2291666666667</v>
      </c>
      <c r="R382" s="14">
        <v>4.3030690537084739</v>
      </c>
      <c r="S382" s="5">
        <v>21</v>
      </c>
      <c r="T382" s="5" t="s">
        <v>28</v>
      </c>
      <c r="U382" s="14">
        <v>0.38123473630397015</v>
      </c>
      <c r="V382" s="5">
        <v>181</v>
      </c>
      <c r="W382" s="5">
        <v>168</v>
      </c>
      <c r="X382" s="5">
        <v>131</v>
      </c>
      <c r="Y382" s="5">
        <v>193</v>
      </c>
      <c r="Z382" s="5" t="s">
        <v>31</v>
      </c>
      <c r="AB382" s="6" cm="1">
        <f t="array" ref="AB382">SUM(IF(B382:I382&gt;B383:I383,1,-1))</f>
        <v>8</v>
      </c>
      <c r="AC382" s="6" cm="1">
        <f t="array" ref="AC382">SUM(IF(J382:S382&gt;J383:S383,1,-1))</f>
        <v>2</v>
      </c>
      <c r="AD382" s="6">
        <f t="shared" si="323"/>
        <v>10</v>
      </c>
      <c r="AE382" s="6">
        <f t="shared" si="320"/>
        <v>22</v>
      </c>
      <c r="AF382" s="6">
        <f t="shared" si="321"/>
        <v>10</v>
      </c>
      <c r="AG382" s="6">
        <f t="shared" si="322"/>
        <v>32</v>
      </c>
      <c r="AI382" s="8" t="str">
        <f t="shared" si="324"/>
        <v>OL Higher</v>
      </c>
      <c r="AJ382" s="24" t="str">
        <f t="shared" si="325"/>
        <v>Neutral</v>
      </c>
      <c r="AK382" s="25" t="str">
        <f t="shared" si="326"/>
        <v>POC Up</v>
      </c>
      <c r="AL382" s="26" t="str">
        <f t="shared" si="327"/>
        <v>Ab. Val</v>
      </c>
      <c r="AM382" s="26" t="str">
        <f t="shared" si="328"/>
        <v>Upper Break</v>
      </c>
      <c r="AN382" s="26" t="str">
        <f t="shared" si="329"/>
        <v>Ab. Val</v>
      </c>
      <c r="AO382" s="26" t="str">
        <f t="shared" si="330"/>
        <v>No Gap</v>
      </c>
      <c r="AP382" s="26" t="str">
        <f t="shared" si="331"/>
        <v>Top-Weighted</v>
      </c>
      <c r="AQ382" s="26" t="str">
        <f t="shared" si="332"/>
        <v>Skewed Low</v>
      </c>
      <c r="AR382" s="26" t="str">
        <f t="shared" si="333"/>
        <v>Same</v>
      </c>
      <c r="AS382" s="27">
        <f t="shared" si="334"/>
        <v>0</v>
      </c>
    </row>
    <row r="383" spans="1:45" ht="15.5" x14ac:dyDescent="0.35">
      <c r="A383" s="13">
        <v>45119</v>
      </c>
      <c r="B383" s="15">
        <v>1.29335</v>
      </c>
      <c r="C383" s="15">
        <v>1.3</v>
      </c>
      <c r="D383" s="15">
        <v>1.29036</v>
      </c>
      <c r="E383" s="15">
        <v>1.29952</v>
      </c>
      <c r="F383" s="15">
        <v>1.2991999999999999</v>
      </c>
      <c r="G383" s="15">
        <v>1.2998000000000001</v>
      </c>
      <c r="H383" s="15">
        <v>1.2944</v>
      </c>
      <c r="I383" s="5">
        <v>1</v>
      </c>
      <c r="J383" s="5">
        <v>39</v>
      </c>
      <c r="K383" s="5">
        <v>534</v>
      </c>
      <c r="L383" s="5">
        <v>588</v>
      </c>
      <c r="M383" s="14">
        <v>12.095833333333427</v>
      </c>
      <c r="N383" s="14">
        <v>96.400000000000929</v>
      </c>
      <c r="O383" s="5">
        <v>54.000000000000711</v>
      </c>
      <c r="P383" s="5">
        <v>63062</v>
      </c>
      <c r="Q383" s="14">
        <v>1313.7916666666667</v>
      </c>
      <c r="R383" s="14">
        <v>6.0995850622406049</v>
      </c>
      <c r="S383" s="5">
        <v>13</v>
      </c>
      <c r="T383" s="5" t="s">
        <v>28</v>
      </c>
      <c r="U383" s="14">
        <v>0.307224291750404</v>
      </c>
      <c r="V383" s="5">
        <v>204</v>
      </c>
      <c r="W383" s="5">
        <v>160</v>
      </c>
      <c r="X383" s="5">
        <v>130</v>
      </c>
      <c r="Y383" s="5">
        <v>84</v>
      </c>
      <c r="Z383" s="5" t="s">
        <v>31</v>
      </c>
      <c r="AB383" s="6" cm="1">
        <f t="array" ref="AB383">SUM(IF(B383:I383&gt;B384:I384,1,-1))</f>
        <v>6</v>
      </c>
      <c r="AC383" s="6" cm="1">
        <f t="array" ref="AC383">SUM(IF(J383:S383&gt;J384:S384,1,-1))</f>
        <v>4</v>
      </c>
      <c r="AD383" s="6">
        <f t="shared" si="323"/>
        <v>10</v>
      </c>
      <c r="AE383" s="6">
        <f t="shared" si="320"/>
        <v>20</v>
      </c>
      <c r="AF383" s="6">
        <f t="shared" si="321"/>
        <v>4</v>
      </c>
      <c r="AG383" s="6">
        <f t="shared" si="322"/>
        <v>24</v>
      </c>
      <c r="AI383" s="8" t="str">
        <f t="shared" si="324"/>
        <v>Higher</v>
      </c>
      <c r="AJ383" s="24" t="str">
        <f t="shared" si="325"/>
        <v>Up</v>
      </c>
      <c r="AK383" s="25" t="str">
        <f t="shared" si="326"/>
        <v>POC Up</v>
      </c>
      <c r="AL383" s="26" t="str">
        <f t="shared" si="327"/>
        <v>Ab. Val</v>
      </c>
      <c r="AM383" s="26" t="str">
        <f t="shared" si="328"/>
        <v>Upper Break</v>
      </c>
      <c r="AN383" s="26" t="str">
        <f t="shared" si="329"/>
        <v>In Val</v>
      </c>
      <c r="AO383" s="26" t="str">
        <f t="shared" si="330"/>
        <v>Gap Up - Follow Through</v>
      </c>
      <c r="AP383" s="26" t="str">
        <f t="shared" si="331"/>
        <v>Bottom-Weighted</v>
      </c>
      <c r="AQ383" s="26" t="str">
        <f t="shared" si="332"/>
        <v>Skewed High</v>
      </c>
      <c r="AR383" s="26" t="str">
        <f t="shared" si="333"/>
        <v>Same</v>
      </c>
      <c r="AS383" s="27">
        <f t="shared" si="334"/>
        <v>0</v>
      </c>
    </row>
    <row r="384" spans="1:45" ht="15.5" x14ac:dyDescent="0.35">
      <c r="A384" s="13">
        <v>45118</v>
      </c>
      <c r="B384" s="15">
        <v>1.2863500000000001</v>
      </c>
      <c r="C384" s="15">
        <v>1.29389</v>
      </c>
      <c r="D384" s="15">
        <v>1.2857700000000001</v>
      </c>
      <c r="E384" s="15">
        <v>1.2933300000000001</v>
      </c>
      <c r="F384" s="15">
        <v>1.2897000000000001</v>
      </c>
      <c r="G384" s="15">
        <v>1.2918000000000001</v>
      </c>
      <c r="H384" s="15">
        <v>1.2875000000000001</v>
      </c>
      <c r="I384" s="5">
        <v>13</v>
      </c>
      <c r="J384" s="5">
        <v>288</v>
      </c>
      <c r="K384" s="5">
        <v>281</v>
      </c>
      <c r="L384" s="5">
        <v>582</v>
      </c>
      <c r="M384" s="14">
        <v>12.068749999999916</v>
      </c>
      <c r="N384" s="14">
        <v>81.199999999999051</v>
      </c>
      <c r="O384" s="5">
        <v>42.999999999999702</v>
      </c>
      <c r="P384" s="5">
        <v>54340</v>
      </c>
      <c r="Q384" s="14">
        <v>1132.0833333333333</v>
      </c>
      <c r="R384" s="14">
        <v>7.1674876847291475</v>
      </c>
      <c r="S384" s="5">
        <v>14</v>
      </c>
      <c r="T384" s="5" t="s">
        <v>33</v>
      </c>
      <c r="U384" s="14">
        <v>0.81480359148432879</v>
      </c>
      <c r="V384" s="5">
        <v>94</v>
      </c>
      <c r="W384" s="5">
        <v>182</v>
      </c>
      <c r="X384" s="5">
        <v>204</v>
      </c>
      <c r="Y384" s="5">
        <v>102</v>
      </c>
      <c r="Z384" s="5" t="s">
        <v>31</v>
      </c>
      <c r="AB384" s="6" cm="1">
        <f t="array" ref="AB384">SUM(IF(B384:I384&gt;B385:I385,1,-1))</f>
        <v>8</v>
      </c>
      <c r="AC384" s="6" cm="1">
        <f t="array" ref="AC384">SUM(IF(J384:S384&gt;J385:S385,1,-1))</f>
        <v>4</v>
      </c>
      <c r="AD384" s="6">
        <f t="shared" si="323"/>
        <v>12</v>
      </c>
      <c r="AE384" s="6">
        <f t="shared" si="320"/>
        <v>20</v>
      </c>
      <c r="AF384" s="6">
        <f t="shared" si="321"/>
        <v>-2</v>
      </c>
      <c r="AG384" s="6">
        <f t="shared" si="322"/>
        <v>18</v>
      </c>
      <c r="AI384" s="8" t="str">
        <f t="shared" si="324"/>
        <v>Higher</v>
      </c>
      <c r="AJ384" s="24" t="str">
        <f t="shared" si="325"/>
        <v>Up</v>
      </c>
      <c r="AK384" s="25" t="str">
        <f t="shared" si="326"/>
        <v>POC Up</v>
      </c>
      <c r="AL384" s="26" t="str">
        <f t="shared" si="327"/>
        <v>Ab. Val</v>
      </c>
      <c r="AM384" s="26" t="str">
        <f t="shared" si="328"/>
        <v>Upper Break</v>
      </c>
      <c r="AN384" s="26" t="str">
        <f t="shared" si="329"/>
        <v>Ab. Val</v>
      </c>
      <c r="AO384" s="26" t="str">
        <f t="shared" si="330"/>
        <v>Gap Up - Follow Through</v>
      </c>
      <c r="AP384" s="26" t="str">
        <f t="shared" si="331"/>
        <v>Top-Weighted</v>
      </c>
      <c r="AQ384" s="26" t="str">
        <f t="shared" si="332"/>
        <v>Skewed Mid-Low</v>
      </c>
      <c r="AR384" s="26" t="str">
        <f t="shared" si="333"/>
        <v>Same</v>
      </c>
      <c r="AS384" s="27">
        <f t="shared" si="334"/>
        <v>0</v>
      </c>
    </row>
    <row r="385" spans="1:45" ht="15.5" x14ac:dyDescent="0.35">
      <c r="A385" s="13">
        <v>45117</v>
      </c>
      <c r="B385" s="15">
        <v>1.2837400000000001</v>
      </c>
      <c r="C385" s="15">
        <v>1.2867999999999999</v>
      </c>
      <c r="D385" s="15">
        <v>1.27498</v>
      </c>
      <c r="E385" s="15">
        <v>1.28634</v>
      </c>
      <c r="F385" s="15">
        <v>1.2810000000000001</v>
      </c>
      <c r="G385" s="15">
        <v>1.2838000000000001</v>
      </c>
      <c r="H385" s="15">
        <v>1.2778</v>
      </c>
      <c r="I385" s="5">
        <v>5</v>
      </c>
      <c r="J385" s="5">
        <v>275</v>
      </c>
      <c r="K385" s="5">
        <v>244</v>
      </c>
      <c r="L385" s="5">
        <v>531</v>
      </c>
      <c r="M385" s="14">
        <v>11.052083333333528</v>
      </c>
      <c r="N385" s="14">
        <v>118.19999999999942</v>
      </c>
      <c r="O385" s="5">
        <v>60.000000000000057</v>
      </c>
      <c r="P385" s="5">
        <v>52558</v>
      </c>
      <c r="Q385" s="14">
        <v>1094.9583333333333</v>
      </c>
      <c r="R385" s="14">
        <v>4.4923857868020525</v>
      </c>
      <c r="S385" s="5">
        <v>20</v>
      </c>
      <c r="T385" s="5" t="s">
        <v>33</v>
      </c>
      <c r="U385" s="14">
        <v>0.7772531992333066</v>
      </c>
      <c r="V385" s="5">
        <v>91</v>
      </c>
      <c r="W385" s="5">
        <v>207</v>
      </c>
      <c r="X385" s="5">
        <v>157</v>
      </c>
      <c r="Y385" s="5">
        <v>76</v>
      </c>
      <c r="Z385" s="5" t="s">
        <v>31</v>
      </c>
      <c r="AB385" s="6" cm="1">
        <f t="array" ref="AB385">SUM(IF(B385:I385&gt;B386:I386,1,-1))</f>
        <v>6</v>
      </c>
      <c r="AC385" s="6" cm="1">
        <f t="array" ref="AC385">SUM(IF(J385:S385&gt;J386:S386,1,-1))</f>
        <v>-4</v>
      </c>
      <c r="AD385" s="6">
        <f t="shared" si="323"/>
        <v>2</v>
      </c>
      <c r="AE385" s="6">
        <f t="shared" si="320"/>
        <v>12</v>
      </c>
      <c r="AF385" s="6">
        <f t="shared" si="321"/>
        <v>-2</v>
      </c>
      <c r="AG385" s="6">
        <f t="shared" si="322"/>
        <v>10</v>
      </c>
      <c r="AI385" s="8" t="str">
        <f t="shared" si="324"/>
        <v>OL Higher</v>
      </c>
      <c r="AJ385" s="24" t="str">
        <f t="shared" si="325"/>
        <v>Down</v>
      </c>
      <c r="AK385" s="25" t="str">
        <f t="shared" si="326"/>
        <v>POC Up</v>
      </c>
      <c r="AL385" s="26" t="str">
        <f t="shared" si="327"/>
        <v>Ab. Val</v>
      </c>
      <c r="AM385" s="26" t="str">
        <f t="shared" si="328"/>
        <v>Upper Break</v>
      </c>
      <c r="AN385" s="26" t="str">
        <f t="shared" si="329"/>
        <v>Ab. Val</v>
      </c>
      <c r="AO385" s="26" t="str">
        <f t="shared" si="330"/>
        <v>Gap Up - Follow Through</v>
      </c>
      <c r="AP385" s="26" t="str">
        <f t="shared" si="331"/>
        <v>Top-Weighted</v>
      </c>
      <c r="AQ385" s="26" t="str">
        <f t="shared" si="332"/>
        <v>Skewed Mid-High</v>
      </c>
      <c r="AR385" s="26" t="str">
        <f t="shared" si="333"/>
        <v>Same</v>
      </c>
      <c r="AS385" s="27">
        <f t="shared" si="334"/>
        <v>0</v>
      </c>
    </row>
    <row r="386" spans="1:45" ht="15.5" x14ac:dyDescent="0.35">
      <c r="A386" s="13">
        <v>45114</v>
      </c>
      <c r="B386" s="15">
        <v>1.2741499999999999</v>
      </c>
      <c r="C386" s="15">
        <v>1.2848900000000001</v>
      </c>
      <c r="D386" s="15">
        <v>1.2725500000000001</v>
      </c>
      <c r="E386" s="15">
        <v>1.2837099999999999</v>
      </c>
      <c r="F386" s="15">
        <v>1.2743</v>
      </c>
      <c r="G386" s="15">
        <v>1.2806999999999999</v>
      </c>
      <c r="H386" s="15">
        <v>1.2727999999999999</v>
      </c>
      <c r="I386" s="5">
        <v>11</v>
      </c>
      <c r="J386" s="5">
        <v>389</v>
      </c>
      <c r="K386" s="5">
        <v>144</v>
      </c>
      <c r="L386" s="5">
        <v>546</v>
      </c>
      <c r="M386" s="14">
        <v>11.356249999999827</v>
      </c>
      <c r="N386" s="14">
        <v>123.40000000000018</v>
      </c>
      <c r="O386" s="5">
        <v>79.000000000000185</v>
      </c>
      <c r="P386" s="5">
        <v>65669</v>
      </c>
      <c r="Q386" s="14">
        <v>1368.1041666666667</v>
      </c>
      <c r="R386" s="14">
        <v>4.42463533225283</v>
      </c>
      <c r="S386" s="5">
        <v>17</v>
      </c>
      <c r="T386" s="5" t="s">
        <v>28</v>
      </c>
      <c r="U386" s="14">
        <v>0.38648739898084583</v>
      </c>
      <c r="V386" s="5">
        <v>148</v>
      </c>
      <c r="W386" s="5">
        <v>64</v>
      </c>
      <c r="X386" s="5">
        <v>119</v>
      </c>
      <c r="Y386" s="5">
        <v>212</v>
      </c>
      <c r="Z386" s="5" t="s">
        <v>31</v>
      </c>
      <c r="AB386" s="6" cm="1">
        <f t="array" ref="AB386">SUM(IF(B386:I386&gt;B387:I387,1,-1))</f>
        <v>6</v>
      </c>
      <c r="AC386" s="6" cm="1">
        <f t="array" ref="AC386">SUM(IF(J386:S386&gt;J387:S387,1,-1))</f>
        <v>-2</v>
      </c>
      <c r="AD386" s="6">
        <f t="shared" si="323"/>
        <v>4</v>
      </c>
      <c r="AE386" s="6">
        <f t="shared" ref="AE386:AE449" si="335">SUM(AB386:AB388)</f>
        <v>6</v>
      </c>
      <c r="AF386" s="6">
        <f t="shared" ref="AF386:AF449" si="336">SUM(AC386:AC388)</f>
        <v>6</v>
      </c>
      <c r="AG386" s="6">
        <f t="shared" ref="AG386:AG449" si="337">SUM(AD386:AD388)</f>
        <v>12</v>
      </c>
      <c r="AI386" s="8" t="str">
        <f t="shared" si="324"/>
        <v>OL Higher</v>
      </c>
      <c r="AJ386" s="24" t="str">
        <f t="shared" si="325"/>
        <v>Neutral</v>
      </c>
      <c r="AK386" s="25" t="str">
        <f t="shared" si="326"/>
        <v>POC Up</v>
      </c>
      <c r="AL386" s="26" t="str">
        <f t="shared" si="327"/>
        <v>Ab. Val</v>
      </c>
      <c r="AM386" s="26" t="str">
        <f t="shared" si="328"/>
        <v>Upper Break</v>
      </c>
      <c r="AN386" s="26" t="str">
        <f t="shared" si="329"/>
        <v>Ab. Val</v>
      </c>
      <c r="AO386" s="26" t="str">
        <f t="shared" si="330"/>
        <v>Gap Up - Follow Through</v>
      </c>
      <c r="AP386" s="26" t="str">
        <f t="shared" si="331"/>
        <v>Top-Weighted</v>
      </c>
      <c r="AQ386" s="26" t="str">
        <f t="shared" si="332"/>
        <v>Skewed Low</v>
      </c>
      <c r="AR386" s="26" t="str">
        <f t="shared" si="333"/>
        <v>Closed Lower Quadrant</v>
      </c>
      <c r="AS386" s="27">
        <f t="shared" si="334"/>
        <v>-1</v>
      </c>
    </row>
    <row r="387" spans="1:45" ht="15.5" x14ac:dyDescent="0.35">
      <c r="A387" s="13">
        <v>45113</v>
      </c>
      <c r="B387" s="15">
        <v>1.2703899999999999</v>
      </c>
      <c r="C387" s="15">
        <v>1.27803</v>
      </c>
      <c r="D387" s="15">
        <v>1.2673099999999999</v>
      </c>
      <c r="E387" s="15">
        <v>1.27413</v>
      </c>
      <c r="F387" s="15">
        <v>1.2702</v>
      </c>
      <c r="G387" s="15">
        <v>1.2741</v>
      </c>
      <c r="H387" s="15">
        <v>1.2692000000000001</v>
      </c>
      <c r="I387" s="5">
        <v>22</v>
      </c>
      <c r="J387" s="5">
        <v>510</v>
      </c>
      <c r="K387" s="5">
        <v>130</v>
      </c>
      <c r="L387" s="5">
        <v>654</v>
      </c>
      <c r="M387" s="14">
        <v>13.629166666666674</v>
      </c>
      <c r="N387" s="14">
        <v>107.20000000000063</v>
      </c>
      <c r="O387" s="5">
        <v>48.999999999999048</v>
      </c>
      <c r="P387" s="5">
        <v>71710</v>
      </c>
      <c r="Q387" s="14">
        <v>1493.9583333333333</v>
      </c>
      <c r="R387" s="14">
        <v>6.1007462686566809</v>
      </c>
      <c r="S387" s="5">
        <v>12</v>
      </c>
      <c r="T387" s="5" t="s">
        <v>28</v>
      </c>
      <c r="U387" s="14">
        <v>0.42237866030511595</v>
      </c>
      <c r="V387" s="5">
        <v>91</v>
      </c>
      <c r="W387" s="5">
        <v>195</v>
      </c>
      <c r="X387" s="5">
        <v>260</v>
      </c>
      <c r="Y387" s="5">
        <v>108</v>
      </c>
      <c r="Z387" s="5" t="s">
        <v>32</v>
      </c>
      <c r="AB387" s="6" cm="1">
        <f t="array" ref="AB387">SUM(IF(B387:I387&gt;B388:I388,1,-1))</f>
        <v>0</v>
      </c>
      <c r="AC387" s="6" cm="1">
        <f t="array" ref="AC387">SUM(IF(J387:S387&gt;J388:S388,1,-1))</f>
        <v>4</v>
      </c>
      <c r="AD387" s="6">
        <f t="shared" si="323"/>
        <v>4</v>
      </c>
      <c r="AE387" s="6">
        <f t="shared" si="335"/>
        <v>4</v>
      </c>
      <c r="AF387" s="6">
        <f t="shared" si="336"/>
        <v>4</v>
      </c>
      <c r="AG387" s="6">
        <f t="shared" si="337"/>
        <v>8</v>
      </c>
      <c r="AI387" s="8" t="str">
        <f t="shared" si="324"/>
        <v>Outside</v>
      </c>
      <c r="AJ387" s="24" t="str">
        <f t="shared" si="325"/>
        <v>Neutral</v>
      </c>
      <c r="AK387" s="25" t="str">
        <f t="shared" si="326"/>
        <v>POC Down</v>
      </c>
      <c r="AL387" s="26" t="str">
        <f t="shared" si="327"/>
        <v>In. Val</v>
      </c>
      <c r="AM387" s="26" t="str">
        <f t="shared" si="328"/>
        <v>Both Sides Expand</v>
      </c>
      <c r="AN387" s="26" t="str">
        <f t="shared" si="329"/>
        <v>Ab. Val</v>
      </c>
      <c r="AO387" s="26" t="str">
        <f t="shared" si="330"/>
        <v>No Gap</v>
      </c>
      <c r="AP387" s="26" t="str">
        <f t="shared" si="331"/>
        <v>Top-Weighted</v>
      </c>
      <c r="AQ387" s="26" t="str">
        <f t="shared" si="332"/>
        <v>Skewed Mid-Low</v>
      </c>
      <c r="AR387" s="26" t="str">
        <f t="shared" si="333"/>
        <v>Closed Lower Quadrant</v>
      </c>
      <c r="AS387" s="27">
        <f t="shared" si="334"/>
        <v>-1</v>
      </c>
    </row>
    <row r="388" spans="1:45" ht="15.5" x14ac:dyDescent="0.35">
      <c r="A388" s="13">
        <v>45112</v>
      </c>
      <c r="B388" s="15">
        <v>1.27169</v>
      </c>
      <c r="C388" s="15">
        <v>1.27349</v>
      </c>
      <c r="D388" s="15">
        <v>1.26878</v>
      </c>
      <c r="E388" s="15">
        <v>1.27037</v>
      </c>
      <c r="F388" s="15">
        <v>1.2705000000000002</v>
      </c>
      <c r="G388" s="15">
        <v>1.2717000000000001</v>
      </c>
      <c r="H388" s="15">
        <v>1.2699000000000003</v>
      </c>
      <c r="I388" s="5">
        <v>-4</v>
      </c>
      <c r="J388" s="5">
        <v>293</v>
      </c>
      <c r="K388" s="5">
        <v>185</v>
      </c>
      <c r="L388" s="5">
        <v>504</v>
      </c>
      <c r="M388" s="14">
        <v>10.381250000000055</v>
      </c>
      <c r="N388" s="14">
        <v>47.099999999999923</v>
      </c>
      <c r="O388" s="5">
        <v>17.999999999998018</v>
      </c>
      <c r="P388" s="5">
        <v>51305</v>
      </c>
      <c r="Q388" s="14">
        <v>1068.8541666666667</v>
      </c>
      <c r="R388" s="14">
        <v>10.700636942675176</v>
      </c>
      <c r="S388" s="5">
        <v>12</v>
      </c>
      <c r="T388" s="5" t="s">
        <v>26</v>
      </c>
      <c r="U388" s="14">
        <v>0.61986156437106588</v>
      </c>
      <c r="V388" s="5">
        <v>31</v>
      </c>
      <c r="W388" s="5">
        <v>130</v>
      </c>
      <c r="X388" s="5">
        <v>253</v>
      </c>
      <c r="Y388" s="5">
        <v>73</v>
      </c>
      <c r="Z388" s="5" t="s">
        <v>29</v>
      </c>
      <c r="AB388" s="6" cm="1">
        <f t="array" ref="AB388">SUM(IF(B388:I388&gt;B389:I389,1,-1))</f>
        <v>0</v>
      </c>
      <c r="AC388" s="6" cm="1">
        <f t="array" ref="AC388">SUM(IF(J388:S388&gt;J389:S389,1,-1))</f>
        <v>4</v>
      </c>
      <c r="AD388" s="6">
        <f t="shared" si="323"/>
        <v>4</v>
      </c>
      <c r="AE388" s="6">
        <f t="shared" si="335"/>
        <v>6</v>
      </c>
      <c r="AF388" s="6">
        <f t="shared" si="336"/>
        <v>-6</v>
      </c>
      <c r="AG388" s="6">
        <f t="shared" si="337"/>
        <v>0</v>
      </c>
      <c r="AI388" s="8" t="str">
        <f t="shared" si="324"/>
        <v>Inside</v>
      </c>
      <c r="AJ388" s="24" t="str">
        <f t="shared" si="325"/>
        <v>Down</v>
      </c>
      <c r="AK388" s="25" t="str">
        <f t="shared" si="326"/>
        <v>POC Up</v>
      </c>
      <c r="AL388" s="26" t="str">
        <f t="shared" si="327"/>
        <v>In. Val</v>
      </c>
      <c r="AM388" s="26" t="str">
        <f t="shared" si="328"/>
        <v>Inside Day</v>
      </c>
      <c r="AN388" s="26" t="str">
        <f t="shared" si="329"/>
        <v>In Val</v>
      </c>
      <c r="AO388" s="26" t="str">
        <f t="shared" si="330"/>
        <v>No Gap</v>
      </c>
      <c r="AP388" s="26" t="str">
        <f t="shared" si="331"/>
        <v>Top-Weighted</v>
      </c>
      <c r="AQ388" s="26" t="str">
        <f t="shared" si="332"/>
        <v>Skewed Mid-Low</v>
      </c>
      <c r="AR388" s="26" t="str">
        <f t="shared" si="333"/>
        <v>Closed Higher Quadrant</v>
      </c>
      <c r="AS388" s="27">
        <f t="shared" si="334"/>
        <v>1</v>
      </c>
    </row>
    <row r="389" spans="1:45" ht="15.5" x14ac:dyDescent="0.35">
      <c r="A389" s="13">
        <v>45111</v>
      </c>
      <c r="B389" s="15">
        <v>1.26918</v>
      </c>
      <c r="C389" s="15">
        <v>1.27389</v>
      </c>
      <c r="D389" s="15">
        <v>1.2683</v>
      </c>
      <c r="E389" s="15">
        <v>1.2716700000000001</v>
      </c>
      <c r="F389" s="15">
        <v>1.2690999999999999</v>
      </c>
      <c r="G389" s="15">
        <v>1.272</v>
      </c>
      <c r="H389" s="15">
        <v>1.2685999999999999</v>
      </c>
      <c r="I389" s="5">
        <v>7</v>
      </c>
      <c r="J389" s="5">
        <v>333</v>
      </c>
      <c r="K389" s="5">
        <v>46</v>
      </c>
      <c r="L389" s="5">
        <v>390</v>
      </c>
      <c r="M389" s="14">
        <v>7.9145833333335114</v>
      </c>
      <c r="N389" s="14">
        <v>55.899999999999835</v>
      </c>
      <c r="O389" s="5">
        <v>34.000000000000696</v>
      </c>
      <c r="P389" s="5">
        <v>35827</v>
      </c>
      <c r="Q389" s="14">
        <v>746.39583333333337</v>
      </c>
      <c r="R389" s="14">
        <v>6.976744186046532</v>
      </c>
      <c r="S389" s="5">
        <v>10</v>
      </c>
      <c r="T389" s="5" t="s">
        <v>28</v>
      </c>
      <c r="U389" s="14">
        <v>0.36155015504711274</v>
      </c>
      <c r="V389" s="5">
        <v>73</v>
      </c>
      <c r="W389" s="5">
        <v>99</v>
      </c>
      <c r="X389" s="5">
        <v>101</v>
      </c>
      <c r="Y389" s="5">
        <v>110</v>
      </c>
      <c r="Z389" s="5" t="s">
        <v>32</v>
      </c>
      <c r="AB389" s="6" cm="1">
        <f t="array" ref="AB389">SUM(IF(B389:I389&gt;B390:I390,1,-1))</f>
        <v>4</v>
      </c>
      <c r="AC389" s="6" cm="1">
        <f t="array" ref="AC389">SUM(IF(J389:S389&gt;J390:S390,1,-1))</f>
        <v>-4</v>
      </c>
      <c r="AD389" s="6">
        <f t="shared" ref="AD389:AD452" si="338">SUM(AB389:AC389)</f>
        <v>0</v>
      </c>
      <c r="AE389" s="6">
        <f t="shared" si="335"/>
        <v>10</v>
      </c>
      <c r="AF389" s="6">
        <f t="shared" si="336"/>
        <v>-4</v>
      </c>
      <c r="AG389" s="6">
        <f t="shared" si="337"/>
        <v>6</v>
      </c>
      <c r="AI389" s="8" t="str">
        <f t="shared" si="324"/>
        <v>OL Higher</v>
      </c>
      <c r="AJ389" s="24" t="str">
        <f t="shared" si="325"/>
        <v>Neutral</v>
      </c>
      <c r="AK389" s="25" t="str">
        <f t="shared" si="326"/>
        <v>POC Up</v>
      </c>
      <c r="AL389" s="26" t="str">
        <f t="shared" si="327"/>
        <v>In. Val</v>
      </c>
      <c r="AM389" s="26" t="str">
        <f t="shared" si="328"/>
        <v>Upper Break</v>
      </c>
      <c r="AN389" s="26" t="str">
        <f t="shared" si="329"/>
        <v>In Val</v>
      </c>
      <c r="AO389" s="26" t="str">
        <f t="shared" si="330"/>
        <v>No Gap</v>
      </c>
      <c r="AP389" s="26" t="str">
        <f t="shared" si="331"/>
        <v>Top-Weighted</v>
      </c>
      <c r="AQ389" s="26" t="str">
        <f t="shared" si="332"/>
        <v>Skewed Low</v>
      </c>
      <c r="AR389" s="26" t="str">
        <f t="shared" si="333"/>
        <v>Same</v>
      </c>
      <c r="AS389" s="27">
        <f t="shared" si="334"/>
        <v>0</v>
      </c>
    </row>
    <row r="390" spans="1:45" ht="15.5" x14ac:dyDescent="0.35">
      <c r="A390" s="13">
        <v>45110</v>
      </c>
      <c r="B390" s="15">
        <v>1.2693399999999999</v>
      </c>
      <c r="C390" s="15">
        <v>1.2722800000000001</v>
      </c>
      <c r="D390" s="15">
        <v>1.2658</v>
      </c>
      <c r="E390" s="15">
        <v>1.2691600000000001</v>
      </c>
      <c r="F390" s="15">
        <v>1.2690000000000001</v>
      </c>
      <c r="G390" s="15">
        <v>1.2704</v>
      </c>
      <c r="H390" s="15">
        <v>1.2676000000000001</v>
      </c>
      <c r="I390" s="5">
        <v>11</v>
      </c>
      <c r="J390" s="5">
        <v>201</v>
      </c>
      <c r="K390" s="5">
        <v>282</v>
      </c>
      <c r="L390" s="5">
        <v>504</v>
      </c>
      <c r="M390" s="14">
        <v>10.4604166666665</v>
      </c>
      <c r="N390" s="14">
        <v>64.800000000000409</v>
      </c>
      <c r="O390" s="5">
        <v>27.999999999999137</v>
      </c>
      <c r="P390" s="5">
        <v>52982</v>
      </c>
      <c r="Q390" s="14">
        <v>1103.7916666666667</v>
      </c>
      <c r="R390" s="14">
        <v>7.7777777777777288</v>
      </c>
      <c r="S390" s="5">
        <v>6</v>
      </c>
      <c r="T390" s="5" t="s">
        <v>26</v>
      </c>
      <c r="U390" s="14">
        <v>0.68834103944068226</v>
      </c>
      <c r="V390" s="5">
        <v>15</v>
      </c>
      <c r="W390" s="5">
        <v>185</v>
      </c>
      <c r="X390" s="5">
        <v>195</v>
      </c>
      <c r="Y390" s="5">
        <v>108</v>
      </c>
      <c r="Z390" s="5" t="s">
        <v>32</v>
      </c>
      <c r="AB390" s="6" cm="1">
        <f t="array" ref="AB390">SUM(IF(B390:I390&gt;B391:I391,1,-1))</f>
        <v>2</v>
      </c>
      <c r="AC390" s="6" cm="1">
        <f t="array" ref="AC390">SUM(IF(J390:S390&gt;J391:S391,1,-1))</f>
        <v>-6</v>
      </c>
      <c r="AD390" s="6">
        <f t="shared" si="338"/>
        <v>-4</v>
      </c>
      <c r="AE390" s="6">
        <f t="shared" si="335"/>
        <v>0</v>
      </c>
      <c r="AF390" s="6">
        <f t="shared" si="336"/>
        <v>-8</v>
      </c>
      <c r="AG390" s="6">
        <f t="shared" si="337"/>
        <v>-8</v>
      </c>
      <c r="AI390" s="8" t="str">
        <f t="shared" ref="AI390:AI453" si="339">IF(AND(H390&gt;=G391,G390&gt;=G391),"Higher",
IF(AND(H390&lt;=H391,G390&lt;=H391),"Lower",
IF(AND(G390&gt;=G391,H390&lt;=G391,H390&gt;H391),"OL Higher",
IF(AND(H390&lt;=H391,G390&gt;=H391,G390&lt;G391),"OL Lower",
IF(AND(G390&lt;=G391,H390&gt;=H391),"Inside",
IF(AND(G390&gt;=G391,H390&lt;=H391),"Outside","Undefined"))))))</f>
        <v>OL Higher</v>
      </c>
      <c r="AJ390" s="24" t="str">
        <f t="shared" ref="AJ390:AJ453" si="340">IF(F390 &gt;= ((C390 - D390) * 10%) + B390, "Up", IF(F390 &lt;= (B390 - (C390 - D390) * 10%), "Down", "Neutral"))</f>
        <v>Neutral</v>
      </c>
      <c r="AK390" s="25" t="str">
        <f t="shared" ref="AK390:AK453" si="341">IF(F390 &gt; F391, "POC Up", IF(F390 &lt; F391, "POC Down", "POC Unchanged"))</f>
        <v>POC Up</v>
      </c>
      <c r="AL390" s="26" t="str">
        <f t="shared" ref="AL390:AL453" si="342">IF(F390 &lt; H391, "Bel. Val",
IF(F390 &gt; G391, "Ab. Val",
"In. Val"))</f>
        <v>In. Val</v>
      </c>
      <c r="AM390" s="26" t="str">
        <f t="shared" ref="AM390:AM453" si="343">IF(AND(D390 &lt; D391, C390 &gt; C391), "Both Sides Expand",
IF(D390 &lt; D391, "Lower Break",
IF(C390 &gt; C391, "Upper Break", "Inside Day")))</f>
        <v>Inside Day</v>
      </c>
      <c r="AN390" s="26" t="str">
        <f t="shared" ref="AN390:AN453" si="344">IF(AND(E390 &lt; H390, E390 &lt; G390), "Bl. Val",
IF(AND(E390 &gt; G390, E390 &gt; H390), "Ab. Val",
"In Val"))</f>
        <v>In Val</v>
      </c>
      <c r="AO390" s="26" t="str">
        <f t="shared" ref="AO390:AO453" si="345">IF(AND(B390 &gt; G391, E390 &lt; G391), "Gap Up - Failed",
IF(AND(B390 &gt; G391, E390 &gt; B390), "Gap Up - Follow Through",
IF(AND(B390 &gt; G391, E390 &lt; B390), "Gap Up - Faded",
IF(AND(B390 &lt; H391, E390 &gt; H391), "Gap Down - Failed",
IF(AND(B390 &lt; H391, E390 &lt; B390), "Gap Down - Follow Through",
IF(AND(B390 &lt; H391, E390 &gt; B390), "Gap Down - Rejected",
"No Gap"))))))</f>
        <v>No Gap</v>
      </c>
      <c r="AP390" s="26" t="str">
        <f t="shared" ref="AP390:AP453" si="346">IF(J390 &gt; K390, "Top-Weighted",
IF(K390 &gt; J390, "Bottom-Weighted",
"Balanced"))</f>
        <v>Bottom-Weighted</v>
      </c>
      <c r="AQ390" s="26" t="str">
        <f t="shared" ref="AQ390:AQ453" si="347">IF(COUNTIF(V390:Y390, MAX(V390, W390, X390, Y390)) &gt; 1, "Tie",
IF(V390 &gt; MAX(W390, X390, Y390), "Skewed High",
IF(W390 &gt; MAX(V390, X390, Y390), "Skewed Mid-High",
IF(X390 &gt; MAX(V390, W390, Y390), "Skewed Mid-Low",
IF(Y390 &gt; MAX(V390, W390, X390), "Skewed Low", "Evenly Distributed")))))</f>
        <v>Skewed Mid-Low</v>
      </c>
      <c r="AR390" s="26" t="str">
        <f t="shared" ref="AR390:AR453" si="348">IF(Z390 &lt; Z391, "Closed Lower Quadrant",
IF(Z390 &gt; Z391, "Closed Higher Quadrant",
"Same"))</f>
        <v>Same</v>
      </c>
      <c r="AS390" s="27">
        <f t="shared" ref="AS390:AS453" si="349">_xlfn.NUMBERVALUE(SUBSTITUTE(Z390,"Q","")) - _xlfn.NUMBERVALUE(SUBSTITUTE(Z391,"Q",""))</f>
        <v>0</v>
      </c>
    </row>
    <row r="391" spans="1:45" ht="15.5" x14ac:dyDescent="0.35">
      <c r="A391" s="13">
        <v>45107</v>
      </c>
      <c r="B391" s="15">
        <v>1.26129</v>
      </c>
      <c r="C391" s="15">
        <v>1.2727200000000001</v>
      </c>
      <c r="D391" s="15">
        <v>1.2599</v>
      </c>
      <c r="E391" s="15">
        <v>1.2693099999999999</v>
      </c>
      <c r="F391" s="15">
        <v>1.2616000000000001</v>
      </c>
      <c r="G391" s="15">
        <v>1.2696000000000001</v>
      </c>
      <c r="H391" s="15">
        <v>1.2605</v>
      </c>
      <c r="I391" s="5">
        <v>21</v>
      </c>
      <c r="J391" s="5">
        <v>532</v>
      </c>
      <c r="K391" s="5">
        <v>54</v>
      </c>
      <c r="L391" s="5">
        <v>598</v>
      </c>
      <c r="M391" s="14">
        <v>12.264583333333606</v>
      </c>
      <c r="N391" s="14">
        <v>128.20000000000053</v>
      </c>
      <c r="O391" s="5">
        <v>91.00000000000108</v>
      </c>
      <c r="P391" s="5">
        <v>63991</v>
      </c>
      <c r="Q391" s="14">
        <v>1333.1458333333333</v>
      </c>
      <c r="R391" s="14">
        <v>4.6645865834633193</v>
      </c>
      <c r="S391" s="5">
        <v>18</v>
      </c>
      <c r="T391" s="5" t="s">
        <v>28</v>
      </c>
      <c r="U391" s="14">
        <v>0.34940388418193835</v>
      </c>
      <c r="V391" s="5">
        <v>181</v>
      </c>
      <c r="W391" s="5">
        <v>82</v>
      </c>
      <c r="X391" s="5">
        <v>129</v>
      </c>
      <c r="Y391" s="5">
        <v>206</v>
      </c>
      <c r="Z391" s="5" t="s">
        <v>32</v>
      </c>
      <c r="AB391" s="6" cm="1">
        <f t="array" ref="AB391">SUM(IF(B391:I391&gt;B392:I392,1,-1))</f>
        <v>4</v>
      </c>
      <c r="AC391" s="6" cm="1">
        <f t="array" ref="AC391">SUM(IF(J391:S391&gt;J392:S392,1,-1))</f>
        <v>6</v>
      </c>
      <c r="AD391" s="6">
        <f t="shared" si="338"/>
        <v>10</v>
      </c>
      <c r="AE391" s="6">
        <f t="shared" si="335"/>
        <v>-8</v>
      </c>
      <c r="AF391" s="6">
        <f t="shared" si="336"/>
        <v>0</v>
      </c>
      <c r="AG391" s="6">
        <f t="shared" si="337"/>
        <v>-8</v>
      </c>
      <c r="AI391" s="8" t="str">
        <f t="shared" si="339"/>
        <v>Outside</v>
      </c>
      <c r="AJ391" s="24" t="str">
        <f t="shared" si="340"/>
        <v>Neutral</v>
      </c>
      <c r="AK391" s="25" t="str">
        <f t="shared" si="341"/>
        <v>POC Up</v>
      </c>
      <c r="AL391" s="26" t="str">
        <f t="shared" si="342"/>
        <v>In. Val</v>
      </c>
      <c r="AM391" s="26" t="str">
        <f t="shared" si="343"/>
        <v>Upper Break</v>
      </c>
      <c r="AN391" s="26" t="str">
        <f t="shared" si="344"/>
        <v>In Val</v>
      </c>
      <c r="AO391" s="26" t="str">
        <f t="shared" si="345"/>
        <v>No Gap</v>
      </c>
      <c r="AP391" s="26" t="str">
        <f t="shared" si="346"/>
        <v>Top-Weighted</v>
      </c>
      <c r="AQ391" s="26" t="str">
        <f t="shared" si="347"/>
        <v>Skewed Low</v>
      </c>
      <c r="AR391" s="26" t="str">
        <f t="shared" si="348"/>
        <v>Closed Lower Quadrant</v>
      </c>
      <c r="AS391" s="27">
        <f t="shared" si="349"/>
        <v>-1</v>
      </c>
    </row>
    <row r="392" spans="1:45" ht="15.5" x14ac:dyDescent="0.35">
      <c r="A392" s="13">
        <v>45106</v>
      </c>
      <c r="B392" s="15">
        <v>1.26414</v>
      </c>
      <c r="C392" s="15">
        <v>1.2666299999999999</v>
      </c>
      <c r="D392" s="15">
        <v>1.25905</v>
      </c>
      <c r="E392" s="15">
        <v>1.2612699999999999</v>
      </c>
      <c r="F392" s="15">
        <v>1.2612000000000001</v>
      </c>
      <c r="G392" s="15">
        <v>1.2645000000000002</v>
      </c>
      <c r="H392" s="15">
        <v>1.2609000000000001</v>
      </c>
      <c r="I392" s="5">
        <v>-10</v>
      </c>
      <c r="J392" s="5">
        <v>418</v>
      </c>
      <c r="K392" s="5">
        <v>105</v>
      </c>
      <c r="L392" s="5">
        <v>539</v>
      </c>
      <c r="M392" s="14">
        <v>11.247916666666525</v>
      </c>
      <c r="N392" s="14">
        <v>75.799999999999201</v>
      </c>
      <c r="O392" s="5">
        <v>36.000000000000476</v>
      </c>
      <c r="P392" s="5">
        <v>61229</v>
      </c>
      <c r="Q392" s="14">
        <v>1275.6041666666667</v>
      </c>
      <c r="R392" s="14">
        <v>7.1108179419525817</v>
      </c>
      <c r="S392" s="5">
        <v>13</v>
      </c>
      <c r="T392" s="5" t="s">
        <v>28</v>
      </c>
      <c r="U392" s="14">
        <v>0.40216828660132709</v>
      </c>
      <c r="V392" s="5">
        <v>75</v>
      </c>
      <c r="W392" s="5">
        <v>156</v>
      </c>
      <c r="X392" s="5">
        <v>232</v>
      </c>
      <c r="Y392" s="5">
        <v>76</v>
      </c>
      <c r="Z392" s="5" t="s">
        <v>29</v>
      </c>
      <c r="AB392" s="6" cm="1">
        <f t="array" ref="AB392">SUM(IF(B392:I392&gt;B393:I393,1,-1))</f>
        <v>-6</v>
      </c>
      <c r="AC392" s="6" cm="1">
        <f t="array" ref="AC392">SUM(IF(J392:S392&gt;J393:S393,1,-1))</f>
        <v>-8</v>
      </c>
      <c r="AD392" s="6">
        <f t="shared" si="338"/>
        <v>-14</v>
      </c>
      <c r="AE392" s="6">
        <f t="shared" si="335"/>
        <v>-6</v>
      </c>
      <c r="AF392" s="6">
        <f t="shared" si="336"/>
        <v>-4</v>
      </c>
      <c r="AG392" s="6">
        <f t="shared" si="337"/>
        <v>-10</v>
      </c>
      <c r="AI392" s="8" t="str">
        <f t="shared" si="339"/>
        <v>OL Lower</v>
      </c>
      <c r="AJ392" s="24" t="str">
        <f t="shared" si="340"/>
        <v>Down</v>
      </c>
      <c r="AK392" s="25" t="str">
        <f t="shared" si="341"/>
        <v>POC Down</v>
      </c>
      <c r="AL392" s="26" t="str">
        <f t="shared" si="342"/>
        <v>In. Val</v>
      </c>
      <c r="AM392" s="26" t="str">
        <f t="shared" si="343"/>
        <v>Lower Break</v>
      </c>
      <c r="AN392" s="26" t="str">
        <f t="shared" si="344"/>
        <v>In Val</v>
      </c>
      <c r="AO392" s="26" t="str">
        <f t="shared" si="345"/>
        <v>No Gap</v>
      </c>
      <c r="AP392" s="26" t="str">
        <f t="shared" si="346"/>
        <v>Top-Weighted</v>
      </c>
      <c r="AQ392" s="26" t="str">
        <f t="shared" si="347"/>
        <v>Skewed Mid-Low</v>
      </c>
      <c r="AR392" s="26" t="str">
        <f t="shared" si="348"/>
        <v>Closed Lower Quadrant</v>
      </c>
      <c r="AS392" s="27">
        <f t="shared" si="349"/>
        <v>-1</v>
      </c>
    </row>
    <row r="393" spans="1:45" ht="15.5" x14ac:dyDescent="0.35">
      <c r="A393" s="13">
        <v>45105</v>
      </c>
      <c r="B393" s="15">
        <v>1.27454</v>
      </c>
      <c r="C393" s="15">
        <v>1.27515</v>
      </c>
      <c r="D393" s="15">
        <v>1.26061</v>
      </c>
      <c r="E393" s="15">
        <v>1.2641199999999999</v>
      </c>
      <c r="F393" s="15">
        <v>1.2635000000000001</v>
      </c>
      <c r="G393" s="15">
        <v>1.2711000000000001</v>
      </c>
      <c r="H393" s="15">
        <v>1.2609000000000001</v>
      </c>
      <c r="I393" s="5">
        <v>-17</v>
      </c>
      <c r="J393" s="5">
        <v>450</v>
      </c>
      <c r="K393" s="5">
        <v>118</v>
      </c>
      <c r="L393" s="5">
        <v>579</v>
      </c>
      <c r="M393" s="14">
        <v>12.035416666666642</v>
      </c>
      <c r="N393" s="14">
        <v>145.39999999999998</v>
      </c>
      <c r="O393" s="5">
        <v>101.99999999999987</v>
      </c>
      <c r="P393" s="5">
        <v>64731</v>
      </c>
      <c r="Q393" s="14">
        <v>1348.5625</v>
      </c>
      <c r="R393" s="14">
        <v>3.9821182943603857</v>
      </c>
      <c r="S393" s="5">
        <v>18</v>
      </c>
      <c r="T393" s="5" t="s">
        <v>28</v>
      </c>
      <c r="U393" s="14">
        <v>0.47172209810679061</v>
      </c>
      <c r="V393" s="5">
        <v>158</v>
      </c>
      <c r="W393" s="5">
        <v>121</v>
      </c>
      <c r="X393" s="5">
        <v>104</v>
      </c>
      <c r="Y393" s="5">
        <v>186</v>
      </c>
      <c r="Z393" s="5" t="s">
        <v>27</v>
      </c>
      <c r="AB393" s="6" cm="1">
        <f t="array" ref="AB393">SUM(IF(B393:I393&gt;B394:I394,1,-1))</f>
        <v>-6</v>
      </c>
      <c r="AC393" s="6" cm="1">
        <f t="array" ref="AC393">SUM(IF(J393:S393&gt;J394:S394,1,-1))</f>
        <v>2</v>
      </c>
      <c r="AD393" s="6">
        <f t="shared" si="338"/>
        <v>-4</v>
      </c>
      <c r="AE393" s="6">
        <f t="shared" si="335"/>
        <v>-4</v>
      </c>
      <c r="AF393" s="6">
        <f t="shared" si="336"/>
        <v>-2</v>
      </c>
      <c r="AG393" s="6">
        <f t="shared" si="337"/>
        <v>-6</v>
      </c>
      <c r="AI393" s="8" t="str">
        <f t="shared" si="339"/>
        <v>Lower</v>
      </c>
      <c r="AJ393" s="24" t="str">
        <f t="shared" si="340"/>
        <v>Down</v>
      </c>
      <c r="AK393" s="25" t="str">
        <f t="shared" si="341"/>
        <v>POC Down</v>
      </c>
      <c r="AL393" s="26" t="str">
        <f t="shared" si="342"/>
        <v>Bel. Val</v>
      </c>
      <c r="AM393" s="26" t="str">
        <f t="shared" si="343"/>
        <v>Lower Break</v>
      </c>
      <c r="AN393" s="26" t="str">
        <f t="shared" si="344"/>
        <v>In Val</v>
      </c>
      <c r="AO393" s="26" t="str">
        <f t="shared" si="345"/>
        <v>No Gap</v>
      </c>
      <c r="AP393" s="26" t="str">
        <f t="shared" si="346"/>
        <v>Top-Weighted</v>
      </c>
      <c r="AQ393" s="26" t="str">
        <f t="shared" si="347"/>
        <v>Skewed Low</v>
      </c>
      <c r="AR393" s="26" t="str">
        <f t="shared" si="348"/>
        <v>Closed Higher Quadrant</v>
      </c>
      <c r="AS393" s="27">
        <f t="shared" si="349"/>
        <v>4</v>
      </c>
    </row>
    <row r="394" spans="1:45" ht="15.5" x14ac:dyDescent="0.35">
      <c r="A394" s="13">
        <v>45104</v>
      </c>
      <c r="B394" s="15">
        <v>1.27102</v>
      </c>
      <c r="C394" s="15">
        <v>1.2759</v>
      </c>
      <c r="D394" s="15">
        <v>1.2703199999999999</v>
      </c>
      <c r="E394" s="15">
        <v>1.27451</v>
      </c>
      <c r="F394" s="15">
        <v>1.2746999999999999</v>
      </c>
      <c r="G394" s="15">
        <v>1.2754000000000001</v>
      </c>
      <c r="H394" s="15">
        <v>1.2726999999999999</v>
      </c>
      <c r="I394" s="5">
        <v>12</v>
      </c>
      <c r="J394" s="5">
        <v>107</v>
      </c>
      <c r="K394" s="5">
        <v>376</v>
      </c>
      <c r="L394" s="5">
        <v>501</v>
      </c>
      <c r="M394" s="14">
        <v>10.383333333333541</v>
      </c>
      <c r="N394" s="14">
        <v>55.800000000001404</v>
      </c>
      <c r="O394" s="5">
        <v>27.000000000001467</v>
      </c>
      <c r="P394" s="5">
        <v>64936</v>
      </c>
      <c r="Q394" s="14">
        <v>1352.8333333333333</v>
      </c>
      <c r="R394" s="14">
        <v>8.9784946236556884</v>
      </c>
      <c r="S394" s="5">
        <v>5</v>
      </c>
      <c r="T394" s="5" t="s">
        <v>28</v>
      </c>
      <c r="U394" s="14">
        <v>0.39988384327552273</v>
      </c>
      <c r="V394" s="5">
        <v>141</v>
      </c>
      <c r="W394" s="5">
        <v>152</v>
      </c>
      <c r="X394" s="5">
        <v>149</v>
      </c>
      <c r="Y394" s="5">
        <v>46</v>
      </c>
      <c r="Z394" s="5" t="s">
        <v>34</v>
      </c>
      <c r="AB394" s="6" cm="1">
        <f t="array" ref="AB394">SUM(IF(B394:I394&gt;B395:I395,1,-1))</f>
        <v>6</v>
      </c>
      <c r="AC394" s="6" cm="1">
        <f t="array" ref="AC394">SUM(IF(J394:S394&gt;J395:S395,1,-1))</f>
        <v>2</v>
      </c>
      <c r="AD394" s="6">
        <f t="shared" si="338"/>
        <v>8</v>
      </c>
      <c r="AE394" s="6">
        <f t="shared" si="335"/>
        <v>-4</v>
      </c>
      <c r="AF394" s="6">
        <f t="shared" si="336"/>
        <v>-6</v>
      </c>
      <c r="AG394" s="6">
        <f t="shared" si="337"/>
        <v>-10</v>
      </c>
      <c r="AI394" s="8" t="str">
        <f t="shared" si="339"/>
        <v>OL Higher</v>
      </c>
      <c r="AJ394" s="24" t="str">
        <f t="shared" si="340"/>
        <v>Up</v>
      </c>
      <c r="AK394" s="25" t="str">
        <f t="shared" si="341"/>
        <v>POC Up</v>
      </c>
      <c r="AL394" s="26" t="str">
        <f t="shared" si="342"/>
        <v>Ab. Val</v>
      </c>
      <c r="AM394" s="26" t="str">
        <f t="shared" si="343"/>
        <v>Upper Break</v>
      </c>
      <c r="AN394" s="26" t="str">
        <f t="shared" si="344"/>
        <v>In Val</v>
      </c>
      <c r="AO394" s="26" t="str">
        <f t="shared" si="345"/>
        <v>No Gap</v>
      </c>
      <c r="AP394" s="26" t="str">
        <f t="shared" si="346"/>
        <v>Bottom-Weighted</v>
      </c>
      <c r="AQ394" s="26" t="str">
        <f t="shared" si="347"/>
        <v>Skewed Mid-High</v>
      </c>
      <c r="AR394" s="26" t="str">
        <f t="shared" si="348"/>
        <v>Closed Lower Quadrant</v>
      </c>
      <c r="AS394" s="27">
        <f t="shared" si="349"/>
        <v>-3</v>
      </c>
    </row>
    <row r="395" spans="1:45" ht="15.5" x14ac:dyDescent="0.35">
      <c r="A395" s="13">
        <v>45103</v>
      </c>
      <c r="B395" s="15">
        <v>1.27288</v>
      </c>
      <c r="C395" s="15">
        <v>1.2748200000000001</v>
      </c>
      <c r="D395" s="15">
        <v>1.26877</v>
      </c>
      <c r="E395" s="15">
        <v>1.27102</v>
      </c>
      <c r="F395" s="15">
        <v>1.2711000000000001</v>
      </c>
      <c r="G395" s="15">
        <v>1.2732000000000001</v>
      </c>
      <c r="H395" s="15">
        <v>1.2701000000000002</v>
      </c>
      <c r="I395" s="5">
        <v>-10</v>
      </c>
      <c r="J395" s="5">
        <v>344</v>
      </c>
      <c r="K395" s="5">
        <v>120</v>
      </c>
      <c r="L395" s="5">
        <v>482</v>
      </c>
      <c r="M395" s="14">
        <v>9.9104166666667375</v>
      </c>
      <c r="N395" s="14">
        <v>60.500000000001108</v>
      </c>
      <c r="O395" s="5">
        <v>30.999999999998806</v>
      </c>
      <c r="P395" s="5">
        <v>59965</v>
      </c>
      <c r="Q395" s="14">
        <v>1249.2708333333333</v>
      </c>
      <c r="R395" s="14">
        <v>7.966942148760185</v>
      </c>
      <c r="S395" s="5">
        <v>9</v>
      </c>
      <c r="T395" s="5" t="s">
        <v>28</v>
      </c>
      <c r="U395" s="14">
        <v>0.47738976290579488</v>
      </c>
      <c r="V395" s="5">
        <v>93</v>
      </c>
      <c r="W395" s="5">
        <v>168</v>
      </c>
      <c r="X395" s="5">
        <v>182</v>
      </c>
      <c r="Y395" s="5">
        <v>33</v>
      </c>
      <c r="Z395" s="5" t="s">
        <v>29</v>
      </c>
      <c r="AB395" s="6" cm="1">
        <f t="array" ref="AB395">SUM(IF(B395:I395&gt;B396:I396,1,-1))</f>
        <v>-4</v>
      </c>
      <c r="AC395" s="6" cm="1">
        <f t="array" ref="AC395">SUM(IF(J395:S395&gt;J396:S396,1,-1))</f>
        <v>-6</v>
      </c>
      <c r="AD395" s="6">
        <f t="shared" si="338"/>
        <v>-10</v>
      </c>
      <c r="AE395" s="6">
        <f t="shared" si="335"/>
        <v>-10</v>
      </c>
      <c r="AF395" s="6">
        <f t="shared" si="336"/>
        <v>-12</v>
      </c>
      <c r="AG395" s="6">
        <f t="shared" si="337"/>
        <v>-22</v>
      </c>
      <c r="AI395" s="8" t="str">
        <f t="shared" si="339"/>
        <v>Outside</v>
      </c>
      <c r="AJ395" s="24" t="str">
        <f t="shared" si="340"/>
        <v>Down</v>
      </c>
      <c r="AK395" s="25" t="str">
        <f t="shared" si="341"/>
        <v>POC Unchanged</v>
      </c>
      <c r="AL395" s="26" t="str">
        <f t="shared" si="342"/>
        <v>In. Val</v>
      </c>
      <c r="AM395" s="26" t="str">
        <f t="shared" si="343"/>
        <v>Inside Day</v>
      </c>
      <c r="AN395" s="26" t="str">
        <f t="shared" si="344"/>
        <v>In Val</v>
      </c>
      <c r="AO395" s="26" t="str">
        <f t="shared" si="345"/>
        <v>Gap Up - Failed</v>
      </c>
      <c r="AP395" s="26" t="str">
        <f t="shared" si="346"/>
        <v>Top-Weighted</v>
      </c>
      <c r="AQ395" s="26" t="str">
        <f t="shared" si="347"/>
        <v>Skewed Mid-Low</v>
      </c>
      <c r="AR395" s="26" t="str">
        <f t="shared" si="348"/>
        <v>Closed Higher Quadrant</v>
      </c>
      <c r="AS395" s="27">
        <f t="shared" si="349"/>
        <v>1</v>
      </c>
    </row>
    <row r="396" spans="1:45" ht="15.5" x14ac:dyDescent="0.35">
      <c r="A396" s="13">
        <v>45100</v>
      </c>
      <c r="B396" s="15">
        <v>1.27464</v>
      </c>
      <c r="C396" s="15">
        <v>1.2748600000000001</v>
      </c>
      <c r="D396" s="15">
        <v>1.26841</v>
      </c>
      <c r="E396" s="15">
        <v>1.2728600000000001</v>
      </c>
      <c r="F396" s="15">
        <v>1.2710999999999999</v>
      </c>
      <c r="G396" s="15">
        <v>1.2724</v>
      </c>
      <c r="H396" s="15">
        <v>1.2703</v>
      </c>
      <c r="I396" s="5">
        <v>1</v>
      </c>
      <c r="J396" s="5">
        <v>337</v>
      </c>
      <c r="K396" s="5">
        <v>247</v>
      </c>
      <c r="L396" s="5">
        <v>610</v>
      </c>
      <c r="M396" s="14">
        <v>12.500000000000011</v>
      </c>
      <c r="N396" s="14">
        <v>64.500000000000668</v>
      </c>
      <c r="O396" s="5">
        <v>20.999999999999908</v>
      </c>
      <c r="P396" s="5">
        <v>75540</v>
      </c>
      <c r="Q396" s="14">
        <v>1573.75</v>
      </c>
      <c r="R396" s="14">
        <v>9.4573643410851727</v>
      </c>
      <c r="S396" s="5">
        <v>10</v>
      </c>
      <c r="T396" s="5" t="s">
        <v>26</v>
      </c>
      <c r="U396" s="14">
        <v>0.67609696168463407</v>
      </c>
      <c r="V396" s="5">
        <v>37</v>
      </c>
      <c r="W396" s="5">
        <v>186</v>
      </c>
      <c r="X396" s="5">
        <v>319</v>
      </c>
      <c r="Y396" s="5">
        <v>64</v>
      </c>
      <c r="Z396" s="5" t="s">
        <v>32</v>
      </c>
      <c r="AB396" s="6" cm="1">
        <f t="array" ref="AB396">SUM(IF(B396:I396&gt;B397:I397,1,-1))</f>
        <v>-6</v>
      </c>
      <c r="AC396" s="6" cm="1">
        <f t="array" ref="AC396">SUM(IF(J396:S396&gt;J397:S397,1,-1))</f>
        <v>-2</v>
      </c>
      <c r="AD396" s="6">
        <f t="shared" si="338"/>
        <v>-8</v>
      </c>
      <c r="AE396" s="6">
        <f t="shared" si="335"/>
        <v>-10</v>
      </c>
      <c r="AF396" s="6">
        <f t="shared" si="336"/>
        <v>-2</v>
      </c>
      <c r="AG396" s="6">
        <f t="shared" si="337"/>
        <v>-12</v>
      </c>
      <c r="AI396" s="8" t="str">
        <f t="shared" si="339"/>
        <v>Lower</v>
      </c>
      <c r="AJ396" s="24" t="str">
        <f t="shared" si="340"/>
        <v>Down</v>
      </c>
      <c r="AK396" s="25" t="str">
        <f t="shared" si="341"/>
        <v>POC Down</v>
      </c>
      <c r="AL396" s="26" t="str">
        <f t="shared" si="342"/>
        <v>Bel. Val</v>
      </c>
      <c r="AM396" s="26" t="str">
        <f t="shared" si="343"/>
        <v>Lower Break</v>
      </c>
      <c r="AN396" s="26" t="str">
        <f t="shared" si="344"/>
        <v>Ab. Val</v>
      </c>
      <c r="AO396" s="26" t="str">
        <f t="shared" si="345"/>
        <v>No Gap</v>
      </c>
      <c r="AP396" s="26" t="str">
        <f t="shared" si="346"/>
        <v>Top-Weighted</v>
      </c>
      <c r="AQ396" s="26" t="str">
        <f t="shared" si="347"/>
        <v>Skewed Mid-Low</v>
      </c>
      <c r="AR396" s="26" t="str">
        <f t="shared" si="348"/>
        <v>Closed Lower Quadrant</v>
      </c>
      <c r="AS396" s="27">
        <f t="shared" si="349"/>
        <v>-2</v>
      </c>
    </row>
    <row r="397" spans="1:45" ht="15.5" x14ac:dyDescent="0.35">
      <c r="A397" s="13">
        <v>45099</v>
      </c>
      <c r="B397" s="15">
        <v>1.27702</v>
      </c>
      <c r="C397" s="15">
        <v>1.2841100000000001</v>
      </c>
      <c r="D397" s="15">
        <v>1.2725299999999999</v>
      </c>
      <c r="E397" s="15">
        <v>1.2746200000000001</v>
      </c>
      <c r="F397" s="15">
        <v>1.2743</v>
      </c>
      <c r="G397" s="15">
        <v>1.2776000000000001</v>
      </c>
      <c r="H397" s="15">
        <v>1.2734999999999999</v>
      </c>
      <c r="I397" s="5">
        <v>-3</v>
      </c>
      <c r="J397" s="5">
        <v>519</v>
      </c>
      <c r="K397" s="5">
        <v>128</v>
      </c>
      <c r="L397" s="5">
        <v>664</v>
      </c>
      <c r="M397" s="14">
        <v>13.718749999999947</v>
      </c>
      <c r="N397" s="14">
        <v>115.80000000000146</v>
      </c>
      <c r="O397" s="5">
        <v>41.000000000002146</v>
      </c>
      <c r="P397" s="5">
        <v>75206</v>
      </c>
      <c r="Q397" s="14">
        <v>1566.7916666666667</v>
      </c>
      <c r="R397" s="14">
        <v>5.7340241796199622</v>
      </c>
      <c r="S397" s="5">
        <v>14</v>
      </c>
      <c r="T397" s="5" t="s">
        <v>28</v>
      </c>
      <c r="U397" s="14">
        <v>0.3475285482496121</v>
      </c>
      <c r="V397" s="5">
        <v>28</v>
      </c>
      <c r="W397" s="5">
        <v>77</v>
      </c>
      <c r="X397" s="5">
        <v>259</v>
      </c>
      <c r="Y397" s="5">
        <v>287</v>
      </c>
      <c r="Z397" s="5" t="s">
        <v>27</v>
      </c>
      <c r="AB397" s="6" cm="1">
        <f t="array" ref="AB397">SUM(IF(B397:I397&gt;B398:I398,1,-1))</f>
        <v>0</v>
      </c>
      <c r="AC397" s="6" cm="1">
        <f t="array" ref="AC397">SUM(IF(J397:S397&gt;J398:S398,1,-1))</f>
        <v>-4</v>
      </c>
      <c r="AD397" s="6">
        <f t="shared" si="338"/>
        <v>-4</v>
      </c>
      <c r="AE397" s="6">
        <f t="shared" si="335"/>
        <v>-10</v>
      </c>
      <c r="AF397" s="6">
        <f t="shared" si="336"/>
        <v>10</v>
      </c>
      <c r="AG397" s="6">
        <f t="shared" si="337"/>
        <v>0</v>
      </c>
      <c r="AI397" s="8" t="str">
        <f t="shared" si="339"/>
        <v>Inside</v>
      </c>
      <c r="AJ397" s="24" t="str">
        <f t="shared" si="340"/>
        <v>Down</v>
      </c>
      <c r="AK397" s="25" t="str">
        <f t="shared" si="341"/>
        <v>POC Down</v>
      </c>
      <c r="AL397" s="26" t="str">
        <f t="shared" si="342"/>
        <v>In. Val</v>
      </c>
      <c r="AM397" s="26" t="str">
        <f t="shared" si="343"/>
        <v>Upper Break</v>
      </c>
      <c r="AN397" s="26" t="str">
        <f t="shared" si="344"/>
        <v>In Val</v>
      </c>
      <c r="AO397" s="26" t="str">
        <f t="shared" si="345"/>
        <v>No Gap</v>
      </c>
      <c r="AP397" s="26" t="str">
        <f t="shared" si="346"/>
        <v>Top-Weighted</v>
      </c>
      <c r="AQ397" s="26" t="str">
        <f t="shared" si="347"/>
        <v>Skewed Low</v>
      </c>
      <c r="AR397" s="26" t="str">
        <f t="shared" si="348"/>
        <v>Closed Higher Quadrant</v>
      </c>
      <c r="AS397" s="27">
        <f t="shared" si="349"/>
        <v>2</v>
      </c>
    </row>
    <row r="398" spans="1:45" ht="15.5" x14ac:dyDescent="0.35">
      <c r="A398" s="13">
        <v>45098</v>
      </c>
      <c r="B398" s="15">
        <v>1.2765200000000001</v>
      </c>
      <c r="C398" s="15">
        <v>1.2801800000000001</v>
      </c>
      <c r="D398" s="15">
        <v>1.26908</v>
      </c>
      <c r="E398" s="15">
        <v>1.2769999999999999</v>
      </c>
      <c r="F398" s="15">
        <v>1.2759</v>
      </c>
      <c r="G398" s="15">
        <v>1.2784000000000002</v>
      </c>
      <c r="H398" s="15">
        <v>1.2722000000000002</v>
      </c>
      <c r="I398" s="5">
        <v>7</v>
      </c>
      <c r="J398" s="5">
        <v>249</v>
      </c>
      <c r="K398" s="5">
        <v>440</v>
      </c>
      <c r="L398" s="5">
        <v>706</v>
      </c>
      <c r="M398" s="14">
        <v>14.620833333333268</v>
      </c>
      <c r="N398" s="14">
        <v>111.00000000000109</v>
      </c>
      <c r="O398" s="5">
        <v>61.999999999999829</v>
      </c>
      <c r="P398" s="5">
        <v>81382</v>
      </c>
      <c r="Q398" s="14">
        <v>1695.4583333333333</v>
      </c>
      <c r="R398" s="14">
        <v>6.3603603603602981</v>
      </c>
      <c r="S398" s="5">
        <v>11</v>
      </c>
      <c r="T398" s="5" t="s">
        <v>26</v>
      </c>
      <c r="U398" s="14">
        <v>0.52471250538903069</v>
      </c>
      <c r="V398" s="5">
        <v>77</v>
      </c>
      <c r="W398" s="5">
        <v>260</v>
      </c>
      <c r="X398" s="5">
        <v>221</v>
      </c>
      <c r="Y398" s="5">
        <v>148</v>
      </c>
      <c r="Z398" s="5" t="s">
        <v>32</v>
      </c>
      <c r="AB398" s="6" cm="1">
        <f t="array" ref="AB398">SUM(IF(B398:I398&gt;B399:I399,1,-1))</f>
        <v>-4</v>
      </c>
      <c r="AC398" s="6" cm="1">
        <f t="array" ref="AC398">SUM(IF(J398:S398&gt;J399:S399,1,-1))</f>
        <v>4</v>
      </c>
      <c r="AD398" s="6">
        <f t="shared" si="338"/>
        <v>0</v>
      </c>
      <c r="AE398" s="6">
        <f t="shared" si="335"/>
        <v>-12</v>
      </c>
      <c r="AF398" s="6">
        <f t="shared" si="336"/>
        <v>8</v>
      </c>
      <c r="AG398" s="6">
        <f t="shared" si="337"/>
        <v>-4</v>
      </c>
      <c r="AI398" s="8" t="str">
        <f t="shared" si="339"/>
        <v>OL Lower</v>
      </c>
      <c r="AJ398" s="24" t="str">
        <f t="shared" si="340"/>
        <v>Neutral</v>
      </c>
      <c r="AK398" s="25" t="str">
        <f t="shared" si="341"/>
        <v>POC Down</v>
      </c>
      <c r="AL398" s="26" t="str">
        <f t="shared" si="342"/>
        <v>In. Val</v>
      </c>
      <c r="AM398" s="26" t="str">
        <f t="shared" si="343"/>
        <v>Lower Break</v>
      </c>
      <c r="AN398" s="26" t="str">
        <f t="shared" si="344"/>
        <v>In Val</v>
      </c>
      <c r="AO398" s="26" t="str">
        <f t="shared" si="345"/>
        <v>No Gap</v>
      </c>
      <c r="AP398" s="26" t="str">
        <f t="shared" si="346"/>
        <v>Bottom-Weighted</v>
      </c>
      <c r="AQ398" s="26" t="str">
        <f t="shared" si="347"/>
        <v>Skewed Mid-High</v>
      </c>
      <c r="AR398" s="26" t="str">
        <f t="shared" si="348"/>
        <v>Same</v>
      </c>
      <c r="AS398" s="27">
        <f t="shared" si="349"/>
        <v>0</v>
      </c>
    </row>
    <row r="399" spans="1:45" ht="15.5" x14ac:dyDescent="0.35">
      <c r="A399" s="13">
        <v>45097</v>
      </c>
      <c r="B399" s="15">
        <v>1.27929</v>
      </c>
      <c r="C399" s="15">
        <v>1.2805800000000001</v>
      </c>
      <c r="D399" s="15">
        <v>1.27132</v>
      </c>
      <c r="E399" s="15">
        <v>1.2764899999999999</v>
      </c>
      <c r="F399" s="15">
        <v>1.2763</v>
      </c>
      <c r="G399" s="15">
        <v>1.2799</v>
      </c>
      <c r="H399" s="15">
        <v>1.2749000000000001</v>
      </c>
      <c r="I399" s="5">
        <v>-15</v>
      </c>
      <c r="J399" s="5">
        <v>309</v>
      </c>
      <c r="K399" s="5">
        <v>286</v>
      </c>
      <c r="L399" s="5">
        <v>607</v>
      </c>
      <c r="M399" s="14">
        <v>12.547916666666852</v>
      </c>
      <c r="N399" s="14">
        <v>92.600000000000463</v>
      </c>
      <c r="O399" s="5">
        <v>49.999999999998934</v>
      </c>
      <c r="P399" s="5">
        <v>63742</v>
      </c>
      <c r="Q399" s="14">
        <v>1327.9583333333333</v>
      </c>
      <c r="R399" s="14">
        <v>6.5550755939524512</v>
      </c>
      <c r="S399" s="5">
        <v>14</v>
      </c>
      <c r="T399" s="5" t="s">
        <v>26</v>
      </c>
      <c r="U399" s="14">
        <v>0.68373649428705774</v>
      </c>
      <c r="V399" s="5">
        <v>172</v>
      </c>
      <c r="W399" s="5">
        <v>174</v>
      </c>
      <c r="X399" s="5">
        <v>161</v>
      </c>
      <c r="Y399" s="5">
        <v>100</v>
      </c>
      <c r="Z399" s="5" t="s">
        <v>32</v>
      </c>
      <c r="AB399" s="6" cm="1">
        <f t="array" ref="AB399">SUM(IF(B399:I399&gt;B400:I400,1,-1))</f>
        <v>-6</v>
      </c>
      <c r="AC399" s="6" cm="1">
        <f t="array" ref="AC399">SUM(IF(J399:S399&gt;J400:S400,1,-1))</f>
        <v>10</v>
      </c>
      <c r="AD399" s="6">
        <f t="shared" si="338"/>
        <v>4</v>
      </c>
      <c r="AE399" s="6">
        <f t="shared" si="335"/>
        <v>-2</v>
      </c>
      <c r="AF399" s="6">
        <f t="shared" si="336"/>
        <v>2</v>
      </c>
      <c r="AG399" s="6">
        <f t="shared" si="337"/>
        <v>0</v>
      </c>
      <c r="AI399" s="8" t="str">
        <f t="shared" si="339"/>
        <v>OL Lower</v>
      </c>
      <c r="AJ399" s="24" t="str">
        <f t="shared" si="340"/>
        <v>Down</v>
      </c>
      <c r="AK399" s="25" t="str">
        <f t="shared" si="341"/>
        <v>POC Down</v>
      </c>
      <c r="AL399" s="26" t="str">
        <f t="shared" si="342"/>
        <v>Bel. Val</v>
      </c>
      <c r="AM399" s="26" t="str">
        <f t="shared" si="343"/>
        <v>Lower Break</v>
      </c>
      <c r="AN399" s="26" t="str">
        <f t="shared" si="344"/>
        <v>In Val</v>
      </c>
      <c r="AO399" s="26" t="str">
        <f t="shared" si="345"/>
        <v>Gap Down - Follow Through</v>
      </c>
      <c r="AP399" s="26" t="str">
        <f t="shared" si="346"/>
        <v>Top-Weighted</v>
      </c>
      <c r="AQ399" s="26" t="str">
        <f t="shared" si="347"/>
        <v>Skewed Mid-High</v>
      </c>
      <c r="AR399" s="26" t="str">
        <f t="shared" si="348"/>
        <v>Closed Lower Quadrant</v>
      </c>
      <c r="AS399" s="27">
        <f t="shared" si="349"/>
        <v>-1</v>
      </c>
    </row>
    <row r="400" spans="1:45" ht="15.5" x14ac:dyDescent="0.35">
      <c r="A400" s="13">
        <v>45096</v>
      </c>
      <c r="B400" s="15">
        <v>1.2830699999999999</v>
      </c>
      <c r="C400" s="15">
        <v>1.2836700000000001</v>
      </c>
      <c r="D400" s="15">
        <v>1.27701</v>
      </c>
      <c r="E400" s="15">
        <v>1.2792600000000001</v>
      </c>
      <c r="F400" s="15">
        <v>1.2811000000000001</v>
      </c>
      <c r="G400" s="15">
        <v>1.2824000000000002</v>
      </c>
      <c r="H400" s="15">
        <v>1.2793000000000001</v>
      </c>
      <c r="I400" s="5">
        <v>-18</v>
      </c>
      <c r="J400" s="5">
        <v>167</v>
      </c>
      <c r="K400" s="5">
        <v>241</v>
      </c>
      <c r="L400" s="5">
        <v>423</v>
      </c>
      <c r="M400" s="14">
        <v>8.8374999999997943</v>
      </c>
      <c r="N400" s="14">
        <v>66.600000000001103</v>
      </c>
      <c r="O400" s="5">
        <v>31.000000000001027</v>
      </c>
      <c r="P400" s="5">
        <v>41093</v>
      </c>
      <c r="Q400" s="14">
        <v>856.10416666666663</v>
      </c>
      <c r="R400" s="14">
        <v>6.3513513513512461</v>
      </c>
      <c r="S400" s="5">
        <v>13</v>
      </c>
      <c r="T400" s="5" t="s">
        <v>26</v>
      </c>
      <c r="U400" s="14">
        <v>0.62356735126674923</v>
      </c>
      <c r="V400" s="5">
        <v>48</v>
      </c>
      <c r="W400" s="5">
        <v>199</v>
      </c>
      <c r="X400" s="5">
        <v>102</v>
      </c>
      <c r="Y400" s="5">
        <v>68</v>
      </c>
      <c r="Z400" s="5" t="s">
        <v>29</v>
      </c>
      <c r="AB400" s="6" cm="1">
        <f t="array" ref="AB400">SUM(IF(B400:I400&gt;B401:I401,1,-1))</f>
        <v>-2</v>
      </c>
      <c r="AC400" s="6" cm="1">
        <f t="array" ref="AC400">SUM(IF(J400:S400&gt;J401:S401,1,-1))</f>
        <v>-6</v>
      </c>
      <c r="AD400" s="6">
        <f t="shared" si="338"/>
        <v>-8</v>
      </c>
      <c r="AE400" s="6">
        <f t="shared" si="335"/>
        <v>10</v>
      </c>
      <c r="AF400" s="6">
        <f t="shared" si="336"/>
        <v>-4</v>
      </c>
      <c r="AG400" s="6">
        <f t="shared" si="337"/>
        <v>6</v>
      </c>
      <c r="AI400" s="8" t="str">
        <f t="shared" si="339"/>
        <v>Inside</v>
      </c>
      <c r="AJ400" s="24" t="str">
        <f t="shared" si="340"/>
        <v>Down</v>
      </c>
      <c r="AK400" s="25" t="str">
        <f t="shared" si="341"/>
        <v>POC Down</v>
      </c>
      <c r="AL400" s="26" t="str">
        <f t="shared" si="342"/>
        <v>In. Val</v>
      </c>
      <c r="AM400" s="26" t="str">
        <f t="shared" si="343"/>
        <v>Inside Day</v>
      </c>
      <c r="AN400" s="26" t="str">
        <f t="shared" si="344"/>
        <v>Bl. Val</v>
      </c>
      <c r="AO400" s="26" t="str">
        <f t="shared" si="345"/>
        <v>No Gap</v>
      </c>
      <c r="AP400" s="26" t="str">
        <f t="shared" si="346"/>
        <v>Bottom-Weighted</v>
      </c>
      <c r="AQ400" s="26" t="str">
        <f t="shared" si="347"/>
        <v>Skewed Mid-High</v>
      </c>
      <c r="AR400" s="26" t="str">
        <f t="shared" si="348"/>
        <v>Closed Higher Quadrant</v>
      </c>
      <c r="AS400" s="27">
        <f t="shared" si="349"/>
        <v>2</v>
      </c>
    </row>
    <row r="401" spans="1:45" ht="15.5" x14ac:dyDescent="0.35">
      <c r="A401" s="13">
        <v>45093</v>
      </c>
      <c r="B401" s="15">
        <v>1.27844</v>
      </c>
      <c r="C401" s="15">
        <v>1.28478</v>
      </c>
      <c r="D401" s="15">
        <v>1.2767999999999999</v>
      </c>
      <c r="E401" s="15">
        <v>1.28304</v>
      </c>
      <c r="F401" s="15">
        <v>1.2827000000000002</v>
      </c>
      <c r="G401" s="15">
        <v>1.2839000000000003</v>
      </c>
      <c r="H401" s="15">
        <v>1.2792000000000001</v>
      </c>
      <c r="I401" s="5">
        <v>10</v>
      </c>
      <c r="J401" s="5">
        <v>119</v>
      </c>
      <c r="K401" s="5">
        <v>452</v>
      </c>
      <c r="L401" s="5">
        <v>585</v>
      </c>
      <c r="M401" s="14">
        <v>12.210416666666955</v>
      </c>
      <c r="N401" s="14">
        <v>79.800000000000978</v>
      </c>
      <c r="O401" s="5">
        <v>47.000000000001485</v>
      </c>
      <c r="P401" s="5">
        <v>51033</v>
      </c>
      <c r="Q401" s="14">
        <v>1063.1875</v>
      </c>
      <c r="R401" s="14">
        <v>7.330827067669083</v>
      </c>
      <c r="S401" s="5">
        <v>8</v>
      </c>
      <c r="T401" s="5" t="s">
        <v>28</v>
      </c>
      <c r="U401" s="14">
        <v>0.45662926203386445</v>
      </c>
      <c r="V401" s="5">
        <v>119</v>
      </c>
      <c r="W401" s="5">
        <v>207</v>
      </c>
      <c r="X401" s="5">
        <v>146</v>
      </c>
      <c r="Y401" s="5">
        <v>113</v>
      </c>
      <c r="Z401" s="5" t="s">
        <v>31</v>
      </c>
      <c r="AB401" s="6" cm="1">
        <f t="array" ref="AB401">SUM(IF(B401:I401&gt;B402:I402,1,-1))</f>
        <v>6</v>
      </c>
      <c r="AC401" s="6" cm="1">
        <f t="array" ref="AC401">SUM(IF(J401:S401&gt;J402:S402,1,-1))</f>
        <v>-2</v>
      </c>
      <c r="AD401" s="6">
        <f t="shared" si="338"/>
        <v>4</v>
      </c>
      <c r="AE401" s="6">
        <f t="shared" si="335"/>
        <v>18</v>
      </c>
      <c r="AF401" s="6">
        <f t="shared" si="336"/>
        <v>6</v>
      </c>
      <c r="AG401" s="6">
        <f t="shared" si="337"/>
        <v>24</v>
      </c>
      <c r="AI401" s="8" t="str">
        <f t="shared" si="339"/>
        <v>Higher</v>
      </c>
      <c r="AJ401" s="24" t="str">
        <f t="shared" si="340"/>
        <v>Up</v>
      </c>
      <c r="AK401" s="25" t="str">
        <f t="shared" si="341"/>
        <v>POC Up</v>
      </c>
      <c r="AL401" s="26" t="str">
        <f t="shared" si="342"/>
        <v>Ab. Val</v>
      </c>
      <c r="AM401" s="26" t="str">
        <f t="shared" si="343"/>
        <v>Upper Break</v>
      </c>
      <c r="AN401" s="26" t="str">
        <f t="shared" si="344"/>
        <v>In Val</v>
      </c>
      <c r="AO401" s="26" t="str">
        <f t="shared" si="345"/>
        <v>Gap Up - Follow Through</v>
      </c>
      <c r="AP401" s="26" t="str">
        <f t="shared" si="346"/>
        <v>Bottom-Weighted</v>
      </c>
      <c r="AQ401" s="26" t="str">
        <f t="shared" si="347"/>
        <v>Skewed Mid-High</v>
      </c>
      <c r="AR401" s="26" t="str">
        <f t="shared" si="348"/>
        <v>Same</v>
      </c>
      <c r="AS401" s="27">
        <f t="shared" si="349"/>
        <v>0</v>
      </c>
    </row>
    <row r="402" spans="1:45" ht="15.5" x14ac:dyDescent="0.35">
      <c r="A402" s="13">
        <v>45092</v>
      </c>
      <c r="B402" s="15">
        <v>1.2670399999999999</v>
      </c>
      <c r="C402" s="15">
        <v>1.2790299999999999</v>
      </c>
      <c r="D402" s="15">
        <v>1.2629300000000001</v>
      </c>
      <c r="E402" s="15">
        <v>1.2784500000000001</v>
      </c>
      <c r="F402" s="15">
        <v>1.2643000000000002</v>
      </c>
      <c r="G402" s="15">
        <v>1.2721000000000002</v>
      </c>
      <c r="H402" s="15">
        <v>1.2631000000000001</v>
      </c>
      <c r="I402" s="5">
        <v>19</v>
      </c>
      <c r="J402" s="5">
        <v>497</v>
      </c>
      <c r="K402" s="5">
        <v>83</v>
      </c>
      <c r="L402" s="5">
        <v>592</v>
      </c>
      <c r="M402" s="14">
        <v>12.441666666666574</v>
      </c>
      <c r="N402" s="14">
        <v>160.99999999999781</v>
      </c>
      <c r="O402" s="5">
        <v>90.000000000001194</v>
      </c>
      <c r="P402" s="5">
        <v>48482</v>
      </c>
      <c r="Q402" s="14">
        <v>1010.0416666666666</v>
      </c>
      <c r="R402" s="14">
        <v>3.6770186335404227</v>
      </c>
      <c r="S402" s="5">
        <v>18</v>
      </c>
      <c r="T402" s="5" t="s">
        <v>30</v>
      </c>
      <c r="U402" s="14">
        <v>0.24526847933547177</v>
      </c>
      <c r="V402" s="5">
        <v>124</v>
      </c>
      <c r="W402" s="5">
        <v>66</v>
      </c>
      <c r="X402" s="5">
        <v>58</v>
      </c>
      <c r="Y402" s="5">
        <v>344</v>
      </c>
      <c r="Z402" s="5" t="s">
        <v>31</v>
      </c>
      <c r="AB402" s="6" cm="1">
        <f t="array" ref="AB402">SUM(IF(B402:I402&gt;B403:I403,1,-1))</f>
        <v>6</v>
      </c>
      <c r="AC402" s="6" cm="1">
        <f t="array" ref="AC402">SUM(IF(J402:S402&gt;J403:S403,1,-1))</f>
        <v>4</v>
      </c>
      <c r="AD402" s="6">
        <f t="shared" si="338"/>
        <v>10</v>
      </c>
      <c r="AE402" s="6">
        <f t="shared" si="335"/>
        <v>18</v>
      </c>
      <c r="AF402" s="6">
        <f t="shared" si="336"/>
        <v>10</v>
      </c>
      <c r="AG402" s="6">
        <f t="shared" si="337"/>
        <v>28</v>
      </c>
      <c r="AI402" s="8" t="str">
        <f t="shared" si="339"/>
        <v>OL Higher</v>
      </c>
      <c r="AJ402" s="24" t="str">
        <f t="shared" si="340"/>
        <v>Down</v>
      </c>
      <c r="AK402" s="25" t="str">
        <f t="shared" si="341"/>
        <v>POC Up</v>
      </c>
      <c r="AL402" s="26" t="str">
        <f t="shared" si="342"/>
        <v>In. Val</v>
      </c>
      <c r="AM402" s="26" t="str">
        <f t="shared" si="343"/>
        <v>Upper Break</v>
      </c>
      <c r="AN402" s="26" t="str">
        <f t="shared" si="344"/>
        <v>Ab. Val</v>
      </c>
      <c r="AO402" s="26" t="str">
        <f t="shared" si="345"/>
        <v>Gap Up - Follow Through</v>
      </c>
      <c r="AP402" s="26" t="str">
        <f t="shared" si="346"/>
        <v>Top-Weighted</v>
      </c>
      <c r="AQ402" s="26" t="str">
        <f t="shared" si="347"/>
        <v>Skewed Low</v>
      </c>
      <c r="AR402" s="26" t="str">
        <f t="shared" si="348"/>
        <v>Closed Lower Quadrant</v>
      </c>
      <c r="AS402" s="27">
        <f t="shared" si="349"/>
        <v>-1</v>
      </c>
    </row>
    <row r="403" spans="1:45" ht="15.5" x14ac:dyDescent="0.35">
      <c r="A403" s="13">
        <v>45091</v>
      </c>
      <c r="B403" s="15">
        <v>1.26064</v>
      </c>
      <c r="C403" s="15">
        <v>1.26986</v>
      </c>
      <c r="D403" s="15">
        <v>1.26004</v>
      </c>
      <c r="E403" s="15">
        <v>1.26702</v>
      </c>
      <c r="F403" s="15">
        <v>1.2611000000000001</v>
      </c>
      <c r="G403" s="15">
        <v>1.2667999999999999</v>
      </c>
      <c r="H403" s="15">
        <v>1.2601</v>
      </c>
      <c r="I403" s="5">
        <v>26</v>
      </c>
      <c r="J403" s="5">
        <v>458</v>
      </c>
      <c r="K403" s="5">
        <v>69</v>
      </c>
      <c r="L403" s="5">
        <v>539</v>
      </c>
      <c r="M403" s="14">
        <v>11.062500000000076</v>
      </c>
      <c r="N403" s="14">
        <v>98.199999999999392</v>
      </c>
      <c r="O403" s="5">
        <v>66.999999999999289</v>
      </c>
      <c r="P403" s="5">
        <v>56930</v>
      </c>
      <c r="Q403" s="14">
        <v>1186.0416666666667</v>
      </c>
      <c r="R403" s="14">
        <v>5.4887983706721322</v>
      </c>
      <c r="S403" s="5">
        <v>16</v>
      </c>
      <c r="T403" s="5" t="s">
        <v>28</v>
      </c>
      <c r="U403" s="14">
        <v>0.37846586155736062</v>
      </c>
      <c r="V403" s="5">
        <v>129</v>
      </c>
      <c r="W403" s="5">
        <v>161</v>
      </c>
      <c r="X403" s="5">
        <v>110</v>
      </c>
      <c r="Y403" s="5">
        <v>134</v>
      </c>
      <c r="Z403" s="5" t="s">
        <v>32</v>
      </c>
      <c r="AB403" s="6" cm="1">
        <f t="array" ref="AB403">SUM(IF(B403:I403&gt;B404:I404,1,-1))</f>
        <v>6</v>
      </c>
      <c r="AC403" s="6" cm="1">
        <f t="array" ref="AC403">SUM(IF(J403:S403&gt;J404:S404,1,-1))</f>
        <v>4</v>
      </c>
      <c r="AD403" s="6">
        <f t="shared" si="338"/>
        <v>10</v>
      </c>
      <c r="AE403" s="6">
        <f t="shared" si="335"/>
        <v>10</v>
      </c>
      <c r="AF403" s="6">
        <f t="shared" si="336"/>
        <v>8</v>
      </c>
      <c r="AG403" s="6">
        <f t="shared" si="337"/>
        <v>18</v>
      </c>
      <c r="AI403" s="8" t="str">
        <f t="shared" si="339"/>
        <v>OL Higher</v>
      </c>
      <c r="AJ403" s="24" t="str">
        <f t="shared" si="340"/>
        <v>Neutral</v>
      </c>
      <c r="AK403" s="25" t="str">
        <f t="shared" si="341"/>
        <v>POC Up</v>
      </c>
      <c r="AL403" s="26" t="str">
        <f t="shared" si="342"/>
        <v>In. Val</v>
      </c>
      <c r="AM403" s="26" t="str">
        <f t="shared" si="343"/>
        <v>Upper Break</v>
      </c>
      <c r="AN403" s="26" t="str">
        <f t="shared" si="344"/>
        <v>Ab. Val</v>
      </c>
      <c r="AO403" s="26" t="str">
        <f t="shared" si="345"/>
        <v>No Gap</v>
      </c>
      <c r="AP403" s="26" t="str">
        <f t="shared" si="346"/>
        <v>Top-Weighted</v>
      </c>
      <c r="AQ403" s="26" t="str">
        <f t="shared" si="347"/>
        <v>Skewed Mid-High</v>
      </c>
      <c r="AR403" s="26" t="str">
        <f t="shared" si="348"/>
        <v>Closed Higher Quadrant</v>
      </c>
      <c r="AS403" s="27">
        <f t="shared" si="349"/>
        <v>1</v>
      </c>
    </row>
    <row r="404" spans="1:45" ht="15.5" x14ac:dyDescent="0.35">
      <c r="A404" s="13">
        <v>45090</v>
      </c>
      <c r="B404" s="15">
        <v>1.25143</v>
      </c>
      <c r="C404" s="15">
        <v>1.2624299999999999</v>
      </c>
      <c r="D404" s="15">
        <v>1.2513000000000001</v>
      </c>
      <c r="E404" s="15">
        <v>1.2606200000000001</v>
      </c>
      <c r="F404" s="15">
        <v>1.2608000000000001</v>
      </c>
      <c r="G404" s="15">
        <v>1.2611000000000001</v>
      </c>
      <c r="H404" s="15">
        <v>1.2557</v>
      </c>
      <c r="I404" s="5">
        <v>26</v>
      </c>
      <c r="J404" s="5">
        <v>67</v>
      </c>
      <c r="K404" s="5">
        <v>433</v>
      </c>
      <c r="L404" s="5">
        <v>512</v>
      </c>
      <c r="M404" s="14">
        <v>10.577083333333237</v>
      </c>
      <c r="N404" s="14">
        <v>111.29999999999862</v>
      </c>
      <c r="O404" s="5">
        <v>54.000000000000711</v>
      </c>
      <c r="P404" s="5">
        <v>56696</v>
      </c>
      <c r="Q404" s="14">
        <v>1181.1666666666667</v>
      </c>
      <c r="R404" s="14">
        <v>4.6001796945193743</v>
      </c>
      <c r="S404" s="5">
        <v>16</v>
      </c>
      <c r="T404" s="5" t="s">
        <v>28</v>
      </c>
      <c r="U404" s="14">
        <v>0.31384065806143191</v>
      </c>
      <c r="V404" s="5">
        <v>166</v>
      </c>
      <c r="W404" s="5">
        <v>145</v>
      </c>
      <c r="X404" s="5">
        <v>114</v>
      </c>
      <c r="Y404" s="5">
        <v>87</v>
      </c>
      <c r="Z404" s="5" t="s">
        <v>31</v>
      </c>
      <c r="AB404" s="6" cm="1">
        <f t="array" ref="AB404">SUM(IF(B404:I404&gt;B405:I405,1,-1))</f>
        <v>6</v>
      </c>
      <c r="AC404" s="6" cm="1">
        <f t="array" ref="AC404">SUM(IF(J404:S404&gt;J405:S405,1,-1))</f>
        <v>2</v>
      </c>
      <c r="AD404" s="6">
        <f t="shared" si="338"/>
        <v>8</v>
      </c>
      <c r="AE404" s="6">
        <f t="shared" si="335"/>
        <v>10</v>
      </c>
      <c r="AF404" s="6">
        <f t="shared" si="336"/>
        <v>-2</v>
      </c>
      <c r="AG404" s="6">
        <f t="shared" si="337"/>
        <v>8</v>
      </c>
      <c r="AI404" s="8" t="str">
        <f t="shared" si="339"/>
        <v>OL Higher</v>
      </c>
      <c r="AJ404" s="24" t="str">
        <f t="shared" si="340"/>
        <v>Up</v>
      </c>
      <c r="AK404" s="25" t="str">
        <f t="shared" si="341"/>
        <v>POC Up</v>
      </c>
      <c r="AL404" s="26" t="str">
        <f t="shared" si="342"/>
        <v>Ab. Val</v>
      </c>
      <c r="AM404" s="26" t="str">
        <f t="shared" si="343"/>
        <v>Upper Break</v>
      </c>
      <c r="AN404" s="26" t="str">
        <f t="shared" si="344"/>
        <v>In Val</v>
      </c>
      <c r="AO404" s="26" t="str">
        <f t="shared" si="345"/>
        <v>No Gap</v>
      </c>
      <c r="AP404" s="26" t="str">
        <f t="shared" si="346"/>
        <v>Bottom-Weighted</v>
      </c>
      <c r="AQ404" s="26" t="str">
        <f t="shared" si="347"/>
        <v>Skewed High</v>
      </c>
      <c r="AR404" s="26" t="str">
        <f t="shared" si="348"/>
        <v>Closed Higher Quadrant</v>
      </c>
      <c r="AS404" s="27">
        <f t="shared" si="349"/>
        <v>1</v>
      </c>
    </row>
    <row r="405" spans="1:45" ht="15.5" x14ac:dyDescent="0.35">
      <c r="A405" s="13">
        <v>45089</v>
      </c>
      <c r="B405" s="15">
        <v>1.25793</v>
      </c>
      <c r="C405" s="15">
        <v>1.2599</v>
      </c>
      <c r="D405" s="15">
        <v>1.2486699999999999</v>
      </c>
      <c r="E405" s="15">
        <v>1.2514099999999999</v>
      </c>
      <c r="F405" s="15">
        <v>1.2574000000000001</v>
      </c>
      <c r="G405" s="15">
        <v>1.2598000000000003</v>
      </c>
      <c r="H405" s="15">
        <v>1.2511000000000001</v>
      </c>
      <c r="I405" s="5">
        <v>-4</v>
      </c>
      <c r="J405" s="5">
        <v>121</v>
      </c>
      <c r="K405" s="5">
        <v>312</v>
      </c>
      <c r="L405" s="5">
        <v>446</v>
      </c>
      <c r="M405" s="14">
        <v>9.0958333333331556</v>
      </c>
      <c r="N405" s="14">
        <v>112.30000000000074</v>
      </c>
      <c r="O405" s="5">
        <v>87.000000000001521</v>
      </c>
      <c r="P405" s="5">
        <v>39494</v>
      </c>
      <c r="Q405" s="14">
        <v>822.79166666666663</v>
      </c>
      <c r="R405" s="14">
        <v>3.9715048975956999</v>
      </c>
      <c r="S405" s="5">
        <v>18</v>
      </c>
      <c r="T405" s="5" t="s">
        <v>28</v>
      </c>
      <c r="U405" s="14">
        <v>0.48517039304414578</v>
      </c>
      <c r="V405" s="5">
        <v>166</v>
      </c>
      <c r="W405" s="5">
        <v>81</v>
      </c>
      <c r="X405" s="5">
        <v>43</v>
      </c>
      <c r="Y405" s="5">
        <v>154</v>
      </c>
      <c r="Z405" s="5" t="s">
        <v>34</v>
      </c>
      <c r="AB405" s="6" cm="1">
        <f t="array" ref="AB405">SUM(IF(B405:I405&gt;B406:I406,1,-1))</f>
        <v>-2</v>
      </c>
      <c r="AC405" s="6" cm="1">
        <f t="array" ref="AC405">SUM(IF(J405:S405&gt;J406:S406,1,-1))</f>
        <v>2</v>
      </c>
      <c r="AD405" s="6">
        <f t="shared" si="338"/>
        <v>0</v>
      </c>
      <c r="AE405" s="6">
        <f t="shared" si="335"/>
        <v>12</v>
      </c>
      <c r="AF405" s="6">
        <f t="shared" si="336"/>
        <v>-6</v>
      </c>
      <c r="AG405" s="6">
        <f t="shared" si="337"/>
        <v>6</v>
      </c>
      <c r="AI405" s="8" t="str">
        <f t="shared" si="339"/>
        <v>Outside</v>
      </c>
      <c r="AJ405" s="24" t="str">
        <f t="shared" si="340"/>
        <v>Neutral</v>
      </c>
      <c r="AK405" s="25" t="str">
        <f t="shared" si="341"/>
        <v>POC Down</v>
      </c>
      <c r="AL405" s="26" t="str">
        <f t="shared" si="342"/>
        <v>In. Val</v>
      </c>
      <c r="AM405" s="26" t="str">
        <f t="shared" si="343"/>
        <v>Both Sides Expand</v>
      </c>
      <c r="AN405" s="26" t="str">
        <f t="shared" si="344"/>
        <v>In Val</v>
      </c>
      <c r="AO405" s="26" t="str">
        <f t="shared" si="345"/>
        <v>No Gap</v>
      </c>
      <c r="AP405" s="26" t="str">
        <f t="shared" si="346"/>
        <v>Bottom-Weighted</v>
      </c>
      <c r="AQ405" s="26" t="str">
        <f t="shared" si="347"/>
        <v>Skewed High</v>
      </c>
      <c r="AR405" s="26" t="str">
        <f t="shared" si="348"/>
        <v>Closed Lower Quadrant</v>
      </c>
      <c r="AS405" s="27">
        <f t="shared" si="349"/>
        <v>-1</v>
      </c>
    </row>
    <row r="406" spans="1:45" ht="15.5" x14ac:dyDescent="0.35">
      <c r="A406" s="13">
        <v>45086</v>
      </c>
      <c r="B406" s="15">
        <v>1.2557700000000001</v>
      </c>
      <c r="C406" s="15">
        <v>1.25898</v>
      </c>
      <c r="D406" s="15">
        <v>1.25336</v>
      </c>
      <c r="E406" s="15">
        <v>1.2579100000000001</v>
      </c>
      <c r="F406" s="15">
        <v>1.2578</v>
      </c>
      <c r="G406" s="15">
        <v>1.2586000000000002</v>
      </c>
      <c r="H406" s="15">
        <v>1.2551000000000001</v>
      </c>
      <c r="I406" s="5">
        <v>3</v>
      </c>
      <c r="J406" s="5">
        <v>62</v>
      </c>
      <c r="K406" s="5">
        <v>330</v>
      </c>
      <c r="L406" s="5">
        <v>409</v>
      </c>
      <c r="M406" s="14">
        <v>8.5041666666664977</v>
      </c>
      <c r="N406" s="14">
        <v>56.199999999999584</v>
      </c>
      <c r="O406" s="5">
        <v>35.000000000000583</v>
      </c>
      <c r="P406" s="5">
        <v>40946</v>
      </c>
      <c r="Q406" s="14">
        <v>853.04166666666663</v>
      </c>
      <c r="R406" s="14">
        <v>7.2775800711744312</v>
      </c>
      <c r="S406" s="5">
        <v>15</v>
      </c>
      <c r="T406" s="5" t="s">
        <v>28</v>
      </c>
      <c r="U406" s="14">
        <v>0.44167282415439063</v>
      </c>
      <c r="V406" s="5">
        <v>111</v>
      </c>
      <c r="W406" s="5">
        <v>94</v>
      </c>
      <c r="X406" s="5">
        <v>115</v>
      </c>
      <c r="Y406" s="5">
        <v>89</v>
      </c>
      <c r="Z406" s="5" t="s">
        <v>31</v>
      </c>
      <c r="AB406" s="6" cm="1">
        <f t="array" ref="AB406">SUM(IF(B406:I406&gt;B407:I407,1,-1))</f>
        <v>6</v>
      </c>
      <c r="AC406" s="6" cm="1">
        <f t="array" ref="AC406">SUM(IF(J406:S406&gt;J407:S407,1,-1))</f>
        <v>-6</v>
      </c>
      <c r="AD406" s="6">
        <f t="shared" si="338"/>
        <v>0</v>
      </c>
      <c r="AE406" s="6">
        <f t="shared" si="335"/>
        <v>20</v>
      </c>
      <c r="AF406" s="6">
        <f t="shared" si="336"/>
        <v>0</v>
      </c>
      <c r="AG406" s="6">
        <f t="shared" si="337"/>
        <v>20</v>
      </c>
      <c r="AI406" s="8" t="str">
        <f t="shared" si="339"/>
        <v>Higher</v>
      </c>
      <c r="AJ406" s="24" t="str">
        <f t="shared" si="340"/>
        <v>Up</v>
      </c>
      <c r="AK406" s="25" t="str">
        <f t="shared" si="341"/>
        <v>POC Up</v>
      </c>
      <c r="AL406" s="26" t="str">
        <f t="shared" si="342"/>
        <v>Ab. Val</v>
      </c>
      <c r="AM406" s="26" t="str">
        <f t="shared" si="343"/>
        <v>Upper Break</v>
      </c>
      <c r="AN406" s="26" t="str">
        <f t="shared" si="344"/>
        <v>In Val</v>
      </c>
      <c r="AO406" s="26" t="str">
        <f t="shared" si="345"/>
        <v>Gap Up - Follow Through</v>
      </c>
      <c r="AP406" s="26" t="str">
        <f t="shared" si="346"/>
        <v>Bottom-Weighted</v>
      </c>
      <c r="AQ406" s="26" t="str">
        <f t="shared" si="347"/>
        <v>Skewed Mid-Low</v>
      </c>
      <c r="AR406" s="26" t="str">
        <f t="shared" si="348"/>
        <v>Same</v>
      </c>
      <c r="AS406" s="27">
        <f t="shared" si="349"/>
        <v>0</v>
      </c>
    </row>
    <row r="407" spans="1:45" ht="15.5" x14ac:dyDescent="0.35">
      <c r="A407" s="13">
        <v>45085</v>
      </c>
      <c r="B407" s="15">
        <v>1.2444</v>
      </c>
      <c r="C407" s="15">
        <v>1.25631</v>
      </c>
      <c r="D407" s="15">
        <v>1.2441</v>
      </c>
      <c r="E407" s="15">
        <v>1.25576</v>
      </c>
      <c r="F407" s="15">
        <v>1.2447999999999999</v>
      </c>
      <c r="G407" s="15">
        <v>1.2526999999999999</v>
      </c>
      <c r="H407" s="15">
        <v>1.2441</v>
      </c>
      <c r="I407" s="5">
        <v>38</v>
      </c>
      <c r="J407" s="5">
        <v>437</v>
      </c>
      <c r="K407" s="5">
        <v>52</v>
      </c>
      <c r="L407" s="5">
        <v>503</v>
      </c>
      <c r="M407" s="14">
        <v>10.354166666666453</v>
      </c>
      <c r="N407" s="14">
        <v>122.10000000000053</v>
      </c>
      <c r="O407" s="5">
        <v>85.999999999999403</v>
      </c>
      <c r="P407" s="5">
        <v>45558</v>
      </c>
      <c r="Q407" s="14">
        <v>949.125</v>
      </c>
      <c r="R407" s="14">
        <v>4.1195741195741018</v>
      </c>
      <c r="S407" s="5">
        <v>23</v>
      </c>
      <c r="T407" s="5" t="s">
        <v>28</v>
      </c>
      <c r="U407" s="14">
        <v>0.32953583725755836</v>
      </c>
      <c r="V407" s="5">
        <v>141</v>
      </c>
      <c r="W407" s="5">
        <v>48</v>
      </c>
      <c r="X407" s="5">
        <v>78</v>
      </c>
      <c r="Y407" s="5">
        <v>236</v>
      </c>
      <c r="Z407" s="5" t="s">
        <v>31</v>
      </c>
      <c r="AB407" s="6" cm="1">
        <f t="array" ref="AB407">SUM(IF(B407:I407&gt;B408:I408,1,-1))</f>
        <v>8</v>
      </c>
      <c r="AC407" s="6" cm="1">
        <f t="array" ref="AC407">SUM(IF(J407:S407&gt;J408:S408,1,-1))</f>
        <v>-2</v>
      </c>
      <c r="AD407" s="6">
        <f t="shared" si="338"/>
        <v>6</v>
      </c>
      <c r="AE407" s="6">
        <f t="shared" si="335"/>
        <v>14</v>
      </c>
      <c r="AF407" s="6">
        <f t="shared" si="336"/>
        <v>2</v>
      </c>
      <c r="AG407" s="6">
        <f t="shared" si="337"/>
        <v>16</v>
      </c>
      <c r="AI407" s="8" t="str">
        <f t="shared" si="339"/>
        <v>OL Higher</v>
      </c>
      <c r="AJ407" s="24" t="str">
        <f t="shared" si="340"/>
        <v>Neutral</v>
      </c>
      <c r="AK407" s="25" t="str">
        <f t="shared" si="341"/>
        <v>POC Up</v>
      </c>
      <c r="AL407" s="26" t="str">
        <f t="shared" si="342"/>
        <v>In. Val</v>
      </c>
      <c r="AM407" s="26" t="str">
        <f t="shared" si="343"/>
        <v>Upper Break</v>
      </c>
      <c r="AN407" s="26" t="str">
        <f t="shared" si="344"/>
        <v>Ab. Val</v>
      </c>
      <c r="AO407" s="26" t="str">
        <f t="shared" si="345"/>
        <v>No Gap</v>
      </c>
      <c r="AP407" s="26" t="str">
        <f t="shared" si="346"/>
        <v>Top-Weighted</v>
      </c>
      <c r="AQ407" s="26" t="str">
        <f t="shared" si="347"/>
        <v>Skewed Low</v>
      </c>
      <c r="AR407" s="26" t="str">
        <f t="shared" si="348"/>
        <v>Closed Lower Quadrant</v>
      </c>
      <c r="AS407" s="27">
        <f t="shared" si="349"/>
        <v>-2</v>
      </c>
    </row>
    <row r="408" spans="1:45" ht="15.5" x14ac:dyDescent="0.35">
      <c r="A408" s="13">
        <v>45084</v>
      </c>
      <c r="B408" s="15">
        <v>1.2428999999999999</v>
      </c>
      <c r="C408" s="15">
        <v>1.2499800000000001</v>
      </c>
      <c r="D408" s="15">
        <v>1.2393799999999999</v>
      </c>
      <c r="E408" s="15">
        <v>1.24438</v>
      </c>
      <c r="F408" s="15">
        <v>1.2437</v>
      </c>
      <c r="G408" s="15">
        <v>1.2463</v>
      </c>
      <c r="H408" s="15">
        <v>1.2416</v>
      </c>
      <c r="I408" s="5">
        <v>4</v>
      </c>
      <c r="J408" s="5">
        <v>287</v>
      </c>
      <c r="K408" s="5">
        <v>228</v>
      </c>
      <c r="L408" s="5">
        <v>530</v>
      </c>
      <c r="M408" s="14">
        <v>10.90208333333333</v>
      </c>
      <c r="N408" s="14">
        <v>106.00000000000165</v>
      </c>
      <c r="O408" s="5">
        <v>46.999999999999261</v>
      </c>
      <c r="P408" s="5">
        <v>46500</v>
      </c>
      <c r="Q408" s="14">
        <v>968.75</v>
      </c>
      <c r="R408" s="14">
        <v>4.9999999999999218</v>
      </c>
      <c r="S408" s="5">
        <v>17</v>
      </c>
      <c r="T408" s="5" t="s">
        <v>26</v>
      </c>
      <c r="U408" s="14">
        <v>0.68046264272025525</v>
      </c>
      <c r="V408" s="5">
        <v>58</v>
      </c>
      <c r="W408" s="5">
        <v>150</v>
      </c>
      <c r="X408" s="5">
        <v>246</v>
      </c>
      <c r="Y408" s="5">
        <v>76</v>
      </c>
      <c r="Z408" s="5" t="s">
        <v>29</v>
      </c>
      <c r="AB408" s="6" cm="1">
        <f t="array" ref="AB408">SUM(IF(B408:I408&gt;B409:I409,1,-1))</f>
        <v>6</v>
      </c>
      <c r="AC408" s="6" cm="1">
        <f t="array" ref="AC408">SUM(IF(J408:S408&gt;J409:S409,1,-1))</f>
        <v>8</v>
      </c>
      <c r="AD408" s="6">
        <f t="shared" si="338"/>
        <v>14</v>
      </c>
      <c r="AE408" s="6">
        <f t="shared" si="335"/>
        <v>2</v>
      </c>
      <c r="AF408" s="6">
        <f t="shared" si="336"/>
        <v>0</v>
      </c>
      <c r="AG408" s="6">
        <f t="shared" si="337"/>
        <v>2</v>
      </c>
      <c r="AI408" s="8" t="str">
        <f t="shared" si="339"/>
        <v>OL Higher</v>
      </c>
      <c r="AJ408" s="24" t="str">
        <f t="shared" si="340"/>
        <v>Neutral</v>
      </c>
      <c r="AK408" s="25" t="str">
        <f t="shared" si="341"/>
        <v>POC Up</v>
      </c>
      <c r="AL408" s="26" t="str">
        <f t="shared" si="342"/>
        <v>Ab. Val</v>
      </c>
      <c r="AM408" s="26" t="str">
        <f t="shared" si="343"/>
        <v>Upper Break</v>
      </c>
      <c r="AN408" s="26" t="str">
        <f t="shared" si="344"/>
        <v>In Val</v>
      </c>
      <c r="AO408" s="26" t="str">
        <f t="shared" si="345"/>
        <v>No Gap</v>
      </c>
      <c r="AP408" s="26" t="str">
        <f t="shared" si="346"/>
        <v>Top-Weighted</v>
      </c>
      <c r="AQ408" s="26" t="str">
        <f t="shared" si="347"/>
        <v>Skewed Mid-Low</v>
      </c>
      <c r="AR408" s="26" t="str">
        <f t="shared" si="348"/>
        <v>Closed Higher Quadrant</v>
      </c>
      <c r="AS408" s="27">
        <f t="shared" si="349"/>
        <v>1</v>
      </c>
    </row>
    <row r="409" spans="1:45" ht="15.5" x14ac:dyDescent="0.35">
      <c r="A409" s="13">
        <v>45083</v>
      </c>
      <c r="B409" s="15">
        <v>1.24319</v>
      </c>
      <c r="C409" s="15">
        <v>1.2458100000000001</v>
      </c>
      <c r="D409" s="15">
        <v>1.2391300000000001</v>
      </c>
      <c r="E409" s="15">
        <v>1.2428699999999999</v>
      </c>
      <c r="F409" s="15">
        <v>1.2423000000000002</v>
      </c>
      <c r="G409" s="15">
        <v>1.2434000000000001</v>
      </c>
      <c r="H409" s="15">
        <v>1.2396</v>
      </c>
      <c r="I409" s="5">
        <v>2</v>
      </c>
      <c r="J409" s="5">
        <v>200</v>
      </c>
      <c r="K409" s="5">
        <v>221</v>
      </c>
      <c r="L409" s="5">
        <v>435</v>
      </c>
      <c r="M409" s="14">
        <v>9.0583333333334188</v>
      </c>
      <c r="N409" s="14">
        <v>66.800000000000196</v>
      </c>
      <c r="O409" s="5">
        <v>38.000000000000256</v>
      </c>
      <c r="P409" s="5">
        <v>43455</v>
      </c>
      <c r="Q409" s="14">
        <v>905.3125</v>
      </c>
      <c r="R409" s="14">
        <v>6.5119760479041728</v>
      </c>
      <c r="S409" s="5">
        <v>12</v>
      </c>
      <c r="T409" s="5" t="s">
        <v>33</v>
      </c>
      <c r="U409" s="14">
        <v>0.73620906504810391</v>
      </c>
      <c r="V409" s="5">
        <v>78</v>
      </c>
      <c r="W409" s="5">
        <v>111</v>
      </c>
      <c r="X409" s="5">
        <v>148</v>
      </c>
      <c r="Y409" s="5">
        <v>98</v>
      </c>
      <c r="Z409" s="5" t="s">
        <v>32</v>
      </c>
      <c r="AB409" s="6" cm="1">
        <f t="array" ref="AB409">SUM(IF(B409:I409&gt;B410:I410,1,-1))</f>
        <v>0</v>
      </c>
      <c r="AC409" s="6" cm="1">
        <f t="array" ref="AC409">SUM(IF(J409:S409&gt;J410:S410,1,-1))</f>
        <v>-4</v>
      </c>
      <c r="AD409" s="6">
        <f t="shared" si="338"/>
        <v>-4</v>
      </c>
      <c r="AE409" s="6">
        <f t="shared" si="335"/>
        <v>0</v>
      </c>
      <c r="AF409" s="6">
        <f t="shared" si="336"/>
        <v>-14</v>
      </c>
      <c r="AG409" s="6">
        <f t="shared" si="337"/>
        <v>-14</v>
      </c>
      <c r="AI409" s="8" t="str">
        <f t="shared" si="339"/>
        <v>OL Lower</v>
      </c>
      <c r="AJ409" s="24" t="str">
        <f t="shared" si="340"/>
        <v>Down</v>
      </c>
      <c r="AK409" s="25" t="str">
        <f t="shared" si="341"/>
        <v>POC Down</v>
      </c>
      <c r="AL409" s="26" t="str">
        <f t="shared" si="342"/>
        <v>In. Val</v>
      </c>
      <c r="AM409" s="26" t="str">
        <f t="shared" si="343"/>
        <v>Upper Break</v>
      </c>
      <c r="AN409" s="26" t="str">
        <f t="shared" si="344"/>
        <v>In Val</v>
      </c>
      <c r="AO409" s="26" t="str">
        <f t="shared" si="345"/>
        <v>No Gap</v>
      </c>
      <c r="AP409" s="26" t="str">
        <f t="shared" si="346"/>
        <v>Bottom-Weighted</v>
      </c>
      <c r="AQ409" s="26" t="str">
        <f t="shared" si="347"/>
        <v>Skewed Mid-Low</v>
      </c>
      <c r="AR409" s="26" t="str">
        <f t="shared" si="348"/>
        <v>Closed Higher Quadrant</v>
      </c>
      <c r="AS409" s="27">
        <f t="shared" si="349"/>
        <v>1</v>
      </c>
    </row>
    <row r="410" spans="1:45" ht="15.5" x14ac:dyDescent="0.35">
      <c r="A410" s="13">
        <v>45082</v>
      </c>
      <c r="B410" s="15">
        <v>1.24299</v>
      </c>
      <c r="C410" s="15">
        <v>1.2443200000000001</v>
      </c>
      <c r="D410" s="15">
        <v>1.23681</v>
      </c>
      <c r="E410" s="15">
        <v>1.24316</v>
      </c>
      <c r="F410" s="15">
        <v>1.2431000000000001</v>
      </c>
      <c r="G410" s="15">
        <v>1.2438</v>
      </c>
      <c r="H410" s="15">
        <v>1.2400000000000002</v>
      </c>
      <c r="I410" s="5">
        <v>-1</v>
      </c>
      <c r="J410" s="5">
        <v>107</v>
      </c>
      <c r="K410" s="5">
        <v>409</v>
      </c>
      <c r="L410" s="5">
        <v>542</v>
      </c>
      <c r="M410" s="14">
        <v>11.237499999999974</v>
      </c>
      <c r="N410" s="14">
        <v>75.100000000001273</v>
      </c>
      <c r="O410" s="5">
        <v>37.999999999998039</v>
      </c>
      <c r="P410" s="5">
        <v>46097</v>
      </c>
      <c r="Q410" s="14">
        <v>960.35416666666663</v>
      </c>
      <c r="R410" s="14">
        <v>7.2170439414113288</v>
      </c>
      <c r="S410" s="5">
        <v>11</v>
      </c>
      <c r="T410" s="5" t="s">
        <v>28</v>
      </c>
      <c r="U410" s="14">
        <v>0.40680843498105584</v>
      </c>
      <c r="V410" s="5">
        <v>211</v>
      </c>
      <c r="W410" s="5">
        <v>129</v>
      </c>
      <c r="X410" s="5">
        <v>128</v>
      </c>
      <c r="Y410" s="5">
        <v>74</v>
      </c>
      <c r="Z410" s="5" t="s">
        <v>31</v>
      </c>
      <c r="AB410" s="6" cm="1">
        <f t="array" ref="AB410">SUM(IF(B410:I410&gt;B411:I411,1,-1))</f>
        <v>-4</v>
      </c>
      <c r="AC410" s="6" cm="1">
        <f t="array" ref="AC410">SUM(IF(J410:S410&gt;J411:S411,1,-1))</f>
        <v>-4</v>
      </c>
      <c r="AD410" s="6">
        <f t="shared" si="338"/>
        <v>-8</v>
      </c>
      <c r="AE410" s="6">
        <f t="shared" si="335"/>
        <v>8</v>
      </c>
      <c r="AF410" s="6">
        <f t="shared" si="336"/>
        <v>-12</v>
      </c>
      <c r="AG410" s="6">
        <f t="shared" si="337"/>
        <v>-4</v>
      </c>
      <c r="AI410" s="8" t="str">
        <f t="shared" si="339"/>
        <v>Lower</v>
      </c>
      <c r="AJ410" s="24" t="str">
        <f t="shared" si="340"/>
        <v>Neutral</v>
      </c>
      <c r="AK410" s="25" t="str">
        <f t="shared" si="341"/>
        <v>POC Down</v>
      </c>
      <c r="AL410" s="26" t="str">
        <f t="shared" si="342"/>
        <v>Bel. Val</v>
      </c>
      <c r="AM410" s="26" t="str">
        <f t="shared" si="343"/>
        <v>Lower Break</v>
      </c>
      <c r="AN410" s="26" t="str">
        <f t="shared" si="344"/>
        <v>In Val</v>
      </c>
      <c r="AO410" s="26" t="str">
        <f t="shared" si="345"/>
        <v>Gap Down - Rejected</v>
      </c>
      <c r="AP410" s="26" t="str">
        <f t="shared" si="346"/>
        <v>Bottom-Weighted</v>
      </c>
      <c r="AQ410" s="26" t="str">
        <f t="shared" si="347"/>
        <v>Skewed High</v>
      </c>
      <c r="AR410" s="26" t="str">
        <f t="shared" si="348"/>
        <v>Closed Lower Quadrant</v>
      </c>
      <c r="AS410" s="27">
        <f t="shared" si="349"/>
        <v>-3</v>
      </c>
    </row>
    <row r="411" spans="1:45" ht="15.5" x14ac:dyDescent="0.35">
      <c r="A411" s="13">
        <v>45079</v>
      </c>
      <c r="B411" s="15">
        <v>1.2525999999999999</v>
      </c>
      <c r="C411" s="15">
        <v>1.2544200000000001</v>
      </c>
      <c r="D411" s="15">
        <v>1.2426699999999999</v>
      </c>
      <c r="E411" s="15">
        <v>1.2429699999999999</v>
      </c>
      <c r="F411" s="15">
        <v>1.2530000000000001</v>
      </c>
      <c r="G411" s="15">
        <v>1.2544000000000002</v>
      </c>
      <c r="H411" s="15">
        <v>1.2483000000000002</v>
      </c>
      <c r="I411" s="5">
        <v>-27</v>
      </c>
      <c r="J411" s="5">
        <v>145</v>
      </c>
      <c r="K411" s="5">
        <v>379</v>
      </c>
      <c r="L411" s="5">
        <v>542</v>
      </c>
      <c r="M411" s="14">
        <v>11.1437500000001</v>
      </c>
      <c r="N411" s="14">
        <v>117.50000000000149</v>
      </c>
      <c r="O411" s="5">
        <v>60.999999999999943</v>
      </c>
      <c r="P411" s="5">
        <v>50047</v>
      </c>
      <c r="Q411" s="14">
        <v>1042.6458333333333</v>
      </c>
      <c r="R411" s="14">
        <v>4.6127659574467499</v>
      </c>
      <c r="S411" s="5">
        <v>20</v>
      </c>
      <c r="T411" s="5" t="s">
        <v>28</v>
      </c>
      <c r="U411" s="14">
        <v>0.43987592489600086</v>
      </c>
      <c r="V411" s="5">
        <v>307</v>
      </c>
      <c r="W411" s="5">
        <v>67</v>
      </c>
      <c r="X411" s="5">
        <v>58</v>
      </c>
      <c r="Y411" s="5">
        <v>110</v>
      </c>
      <c r="Z411" s="5" t="s">
        <v>27</v>
      </c>
      <c r="AB411" s="6" cm="1">
        <f t="array" ref="AB411">SUM(IF(B411:I411&gt;B412:I412,1,-1))</f>
        <v>4</v>
      </c>
      <c r="AC411" s="6" cm="1">
        <f t="array" ref="AC411">SUM(IF(J411:S411&gt;J412:S412,1,-1))</f>
        <v>-6</v>
      </c>
      <c r="AD411" s="6">
        <f t="shared" si="338"/>
        <v>-2</v>
      </c>
      <c r="AE411" s="6">
        <f t="shared" si="335"/>
        <v>12</v>
      </c>
      <c r="AF411" s="6">
        <f t="shared" si="336"/>
        <v>-4</v>
      </c>
      <c r="AG411" s="6">
        <f t="shared" si="337"/>
        <v>8</v>
      </c>
      <c r="AI411" s="8" t="str">
        <f t="shared" si="339"/>
        <v>OL Higher</v>
      </c>
      <c r="AJ411" s="24" t="str">
        <f t="shared" si="340"/>
        <v>Neutral</v>
      </c>
      <c r="AK411" s="25" t="str">
        <f t="shared" si="341"/>
        <v>POC Up</v>
      </c>
      <c r="AL411" s="26" t="str">
        <f t="shared" si="342"/>
        <v>Ab. Val</v>
      </c>
      <c r="AM411" s="26" t="str">
        <f t="shared" si="343"/>
        <v>Upper Break</v>
      </c>
      <c r="AN411" s="26" t="str">
        <f t="shared" si="344"/>
        <v>Bl. Val</v>
      </c>
      <c r="AO411" s="26" t="str">
        <f t="shared" si="345"/>
        <v>Gap Up - Failed</v>
      </c>
      <c r="AP411" s="26" t="str">
        <f t="shared" si="346"/>
        <v>Bottom-Weighted</v>
      </c>
      <c r="AQ411" s="26" t="str">
        <f t="shared" si="347"/>
        <v>Skewed High</v>
      </c>
      <c r="AR411" s="26" t="str">
        <f t="shared" si="348"/>
        <v>Closed Higher Quadrant</v>
      </c>
      <c r="AS411" s="27">
        <f t="shared" si="349"/>
        <v>3</v>
      </c>
    </row>
    <row r="412" spans="1:45" ht="15.5" x14ac:dyDescent="0.35">
      <c r="A412" s="13">
        <v>45078</v>
      </c>
      <c r="B412" s="15">
        <v>1.24451</v>
      </c>
      <c r="C412" s="15">
        <v>1.2539100000000001</v>
      </c>
      <c r="D412" s="15">
        <v>1.2400500000000001</v>
      </c>
      <c r="E412" s="15">
        <v>1.25258</v>
      </c>
      <c r="F412" s="15">
        <v>1.2435</v>
      </c>
      <c r="G412" s="15">
        <v>1.2506999999999999</v>
      </c>
      <c r="H412" s="15">
        <v>1.2403999999999999</v>
      </c>
      <c r="I412" s="5">
        <v>14</v>
      </c>
      <c r="J412" s="5">
        <v>426</v>
      </c>
      <c r="K412" s="5">
        <v>148</v>
      </c>
      <c r="L412" s="5">
        <v>588</v>
      </c>
      <c r="M412" s="14">
        <v>12.137500000000088</v>
      </c>
      <c r="N412" s="14">
        <v>138.59999999999982</v>
      </c>
      <c r="O412" s="5">
        <v>102.99999999999976</v>
      </c>
      <c r="P412" s="5">
        <v>54021</v>
      </c>
      <c r="Q412" s="14">
        <v>1125.4375</v>
      </c>
      <c r="R412" s="14">
        <v>4.2424242424242475</v>
      </c>
      <c r="S412" s="5">
        <v>20</v>
      </c>
      <c r="T412" s="5" t="s">
        <v>28</v>
      </c>
      <c r="U412" s="14">
        <v>0.49579861320006818</v>
      </c>
      <c r="V412" s="5">
        <v>176</v>
      </c>
      <c r="W412" s="5">
        <v>87</v>
      </c>
      <c r="X412" s="5">
        <v>158</v>
      </c>
      <c r="Y412" s="5">
        <v>162</v>
      </c>
      <c r="Z412" s="5" t="s">
        <v>31</v>
      </c>
      <c r="AB412" s="6" cm="1">
        <f t="array" ref="AB412">SUM(IF(B412:I412&gt;B413:I413,1,-1))</f>
        <v>8</v>
      </c>
      <c r="AC412" s="6" cm="1">
        <f t="array" ref="AC412">SUM(IF(J412:S412&gt;J413:S413,1,-1))</f>
        <v>-2</v>
      </c>
      <c r="AD412" s="6">
        <f t="shared" si="338"/>
        <v>6</v>
      </c>
      <c r="AE412" s="6">
        <f t="shared" si="335"/>
        <v>14</v>
      </c>
      <c r="AF412" s="6">
        <f t="shared" si="336"/>
        <v>8</v>
      </c>
      <c r="AG412" s="6">
        <f t="shared" si="337"/>
        <v>22</v>
      </c>
      <c r="AI412" s="8" t="str">
        <f t="shared" si="339"/>
        <v>OL Higher</v>
      </c>
      <c r="AJ412" s="24" t="str">
        <f t="shared" si="340"/>
        <v>Neutral</v>
      </c>
      <c r="AK412" s="25" t="str">
        <f t="shared" si="341"/>
        <v>POC Up</v>
      </c>
      <c r="AL412" s="26" t="str">
        <f t="shared" si="342"/>
        <v>Ab. Val</v>
      </c>
      <c r="AM412" s="26" t="str">
        <f t="shared" si="343"/>
        <v>Upper Break</v>
      </c>
      <c r="AN412" s="26" t="str">
        <f t="shared" si="344"/>
        <v>Ab. Val</v>
      </c>
      <c r="AO412" s="26" t="str">
        <f t="shared" si="345"/>
        <v>Gap Up - Follow Through</v>
      </c>
      <c r="AP412" s="26" t="str">
        <f t="shared" si="346"/>
        <v>Top-Weighted</v>
      </c>
      <c r="AQ412" s="26" t="str">
        <f t="shared" si="347"/>
        <v>Skewed High</v>
      </c>
      <c r="AR412" s="26" t="str">
        <f t="shared" si="348"/>
        <v>Same</v>
      </c>
      <c r="AS412" s="27">
        <f t="shared" si="349"/>
        <v>0</v>
      </c>
    </row>
    <row r="413" spans="1:45" ht="15.5" x14ac:dyDescent="0.35">
      <c r="A413" s="13">
        <v>45077</v>
      </c>
      <c r="B413" s="15">
        <v>1.2412000000000001</v>
      </c>
      <c r="C413" s="15">
        <v>1.2448999999999999</v>
      </c>
      <c r="D413" s="15">
        <v>1.2347600000000001</v>
      </c>
      <c r="E413" s="15">
        <v>1.2444900000000001</v>
      </c>
      <c r="F413" s="15">
        <v>1.2391000000000001</v>
      </c>
      <c r="G413" s="15">
        <v>1.2410000000000001</v>
      </c>
      <c r="H413" s="15">
        <v>1.2358000000000002</v>
      </c>
      <c r="I413" s="5">
        <v>7</v>
      </c>
      <c r="J413" s="5">
        <v>315</v>
      </c>
      <c r="K413" s="5">
        <v>367</v>
      </c>
      <c r="L413" s="5">
        <v>698</v>
      </c>
      <c r="M413" s="14">
        <v>14.499999999999837</v>
      </c>
      <c r="N413" s="14">
        <v>101.39999999999816</v>
      </c>
      <c r="O413" s="5">
        <v>51.999999999998714</v>
      </c>
      <c r="P413" s="5">
        <v>59365</v>
      </c>
      <c r="Q413" s="14">
        <v>1236.7708333333333</v>
      </c>
      <c r="R413" s="14">
        <v>6.8836291913216243</v>
      </c>
      <c r="S413" s="5">
        <v>18</v>
      </c>
      <c r="T413" s="5" t="s">
        <v>33</v>
      </c>
      <c r="U413" s="14">
        <v>0.70910573614910755</v>
      </c>
      <c r="V413" s="5">
        <v>99</v>
      </c>
      <c r="W413" s="5">
        <v>138</v>
      </c>
      <c r="X413" s="5">
        <v>269</v>
      </c>
      <c r="Y413" s="5">
        <v>179</v>
      </c>
      <c r="Z413" s="5" t="s">
        <v>31</v>
      </c>
      <c r="AB413" s="6" cm="1">
        <f t="array" ref="AB413">SUM(IF(B413:I413&gt;B414:I414,1,-1))</f>
        <v>0</v>
      </c>
      <c r="AC413" s="6" cm="1">
        <f t="array" ref="AC413">SUM(IF(J413:S413&gt;J414:S414,1,-1))</f>
        <v>4</v>
      </c>
      <c r="AD413" s="6">
        <f t="shared" si="338"/>
        <v>4</v>
      </c>
      <c r="AE413" s="6">
        <f t="shared" si="335"/>
        <v>6</v>
      </c>
      <c r="AF413" s="6">
        <f t="shared" si="336"/>
        <v>2</v>
      </c>
      <c r="AG413" s="6">
        <f t="shared" si="337"/>
        <v>8</v>
      </c>
      <c r="AI413" s="8" t="str">
        <f t="shared" si="339"/>
        <v>OL Lower</v>
      </c>
      <c r="AJ413" s="24" t="str">
        <f t="shared" si="340"/>
        <v>Down</v>
      </c>
      <c r="AK413" s="25" t="str">
        <f t="shared" si="341"/>
        <v>POC Down</v>
      </c>
      <c r="AL413" s="26" t="str">
        <f t="shared" si="342"/>
        <v>In. Val</v>
      </c>
      <c r="AM413" s="26" t="str">
        <f t="shared" si="343"/>
        <v>Upper Break</v>
      </c>
      <c r="AN413" s="26" t="str">
        <f t="shared" si="344"/>
        <v>Ab. Val</v>
      </c>
      <c r="AO413" s="26" t="str">
        <f t="shared" si="345"/>
        <v>No Gap</v>
      </c>
      <c r="AP413" s="26" t="str">
        <f t="shared" si="346"/>
        <v>Bottom-Weighted</v>
      </c>
      <c r="AQ413" s="26" t="str">
        <f t="shared" si="347"/>
        <v>Skewed Mid-Low</v>
      </c>
      <c r="AR413" s="26" t="str">
        <f t="shared" si="348"/>
        <v>Closed Lower Quadrant</v>
      </c>
      <c r="AS413" s="27">
        <f t="shared" si="349"/>
        <v>-1</v>
      </c>
    </row>
    <row r="414" spans="1:45" ht="15.5" x14ac:dyDescent="0.35">
      <c r="A414" s="13">
        <v>45076</v>
      </c>
      <c r="B414" s="15">
        <v>1.2347300000000001</v>
      </c>
      <c r="C414" s="15">
        <v>1.24461</v>
      </c>
      <c r="D414" s="15">
        <v>1.23268</v>
      </c>
      <c r="E414" s="15">
        <v>1.2411799999999999</v>
      </c>
      <c r="F414" s="15">
        <v>1.2408000000000001</v>
      </c>
      <c r="G414" s="15">
        <v>1.2446000000000002</v>
      </c>
      <c r="H414" s="15">
        <v>1.2366000000000001</v>
      </c>
      <c r="I414" s="5">
        <v>17</v>
      </c>
      <c r="J414" s="5">
        <v>197</v>
      </c>
      <c r="K414" s="5">
        <v>379</v>
      </c>
      <c r="L414" s="5">
        <v>589</v>
      </c>
      <c r="M414" s="14">
        <v>12.150000000000077</v>
      </c>
      <c r="N414" s="14">
        <v>119.29999999999995</v>
      </c>
      <c r="O414" s="5">
        <v>80.000000000000071</v>
      </c>
      <c r="P414" s="5">
        <v>51852</v>
      </c>
      <c r="Q414" s="14">
        <v>1080.25</v>
      </c>
      <c r="R414" s="14">
        <v>4.937133277451804</v>
      </c>
      <c r="S414" s="5">
        <v>12</v>
      </c>
      <c r="T414" s="5" t="s">
        <v>26</v>
      </c>
      <c r="U414" s="14">
        <v>0.57196011015162374</v>
      </c>
      <c r="V414" s="5">
        <v>150</v>
      </c>
      <c r="W414" s="5">
        <v>199</v>
      </c>
      <c r="X414" s="5">
        <v>108</v>
      </c>
      <c r="Y414" s="5">
        <v>132</v>
      </c>
      <c r="Z414" s="5" t="s">
        <v>32</v>
      </c>
      <c r="AB414" s="6" cm="1">
        <f t="array" ref="AB414">SUM(IF(B414:I414&gt;B415:I415,1,-1))</f>
        <v>6</v>
      </c>
      <c r="AC414" s="6" cm="1">
        <f t="array" ref="AC414">SUM(IF(J414:S414&gt;J415:S415,1,-1))</f>
        <v>6</v>
      </c>
      <c r="AD414" s="6">
        <f t="shared" si="338"/>
        <v>12</v>
      </c>
      <c r="AE414" s="6">
        <f t="shared" si="335"/>
        <v>8</v>
      </c>
      <c r="AF414" s="6">
        <f t="shared" si="336"/>
        <v>-6</v>
      </c>
      <c r="AG414" s="6">
        <f t="shared" si="337"/>
        <v>2</v>
      </c>
      <c r="AI414" s="8" t="str">
        <f t="shared" si="339"/>
        <v>Higher</v>
      </c>
      <c r="AJ414" s="24" t="str">
        <f t="shared" si="340"/>
        <v>Up</v>
      </c>
      <c r="AK414" s="25" t="str">
        <f t="shared" si="341"/>
        <v>POC Up</v>
      </c>
      <c r="AL414" s="26" t="str">
        <f t="shared" si="342"/>
        <v>Ab. Val</v>
      </c>
      <c r="AM414" s="26" t="str">
        <f t="shared" si="343"/>
        <v>Both Sides Expand</v>
      </c>
      <c r="AN414" s="26" t="str">
        <f t="shared" si="344"/>
        <v>In Val</v>
      </c>
      <c r="AO414" s="26" t="str">
        <f t="shared" si="345"/>
        <v>No Gap</v>
      </c>
      <c r="AP414" s="26" t="str">
        <f t="shared" si="346"/>
        <v>Bottom-Weighted</v>
      </c>
      <c r="AQ414" s="26" t="str">
        <f t="shared" si="347"/>
        <v>Skewed Mid-High</v>
      </c>
      <c r="AR414" s="26" t="str">
        <f t="shared" si="348"/>
        <v>Closed Lower Quadrant</v>
      </c>
      <c r="AS414" s="27">
        <f t="shared" si="349"/>
        <v>-1</v>
      </c>
    </row>
    <row r="415" spans="1:45" ht="15.5" x14ac:dyDescent="0.35">
      <c r="A415" s="13">
        <v>45075</v>
      </c>
      <c r="B415" s="15">
        <v>1.23451</v>
      </c>
      <c r="C415" s="15">
        <v>1.2371399999999999</v>
      </c>
      <c r="D415" s="15">
        <v>1.2334799999999999</v>
      </c>
      <c r="E415" s="15">
        <v>1.23472</v>
      </c>
      <c r="F415" s="15">
        <v>1.2345000000000002</v>
      </c>
      <c r="G415" s="15">
        <v>1.2356</v>
      </c>
      <c r="H415" s="15">
        <v>1.2342</v>
      </c>
      <c r="I415" s="5">
        <v>-1</v>
      </c>
      <c r="J415" s="5">
        <v>217</v>
      </c>
      <c r="K415" s="5">
        <v>72</v>
      </c>
      <c r="L415" s="5">
        <v>308</v>
      </c>
      <c r="M415" s="14">
        <v>6.2812499999998863</v>
      </c>
      <c r="N415" s="14">
        <v>36.599999999999966</v>
      </c>
      <c r="O415" s="5">
        <v>14.000000000000679</v>
      </c>
      <c r="P415" s="5">
        <v>18957</v>
      </c>
      <c r="Q415" s="14">
        <v>394.9375</v>
      </c>
      <c r="R415" s="14">
        <v>8.4153005464480959</v>
      </c>
      <c r="S415" s="5">
        <v>7</v>
      </c>
      <c r="T415" s="5" t="s">
        <v>28</v>
      </c>
      <c r="U415" s="14">
        <v>0.42666948558922613</v>
      </c>
      <c r="V415" s="5">
        <v>15</v>
      </c>
      <c r="W415" s="5">
        <v>83</v>
      </c>
      <c r="X415" s="5">
        <v>138</v>
      </c>
      <c r="Y415" s="5">
        <v>56</v>
      </c>
      <c r="Z415" s="5" t="s">
        <v>29</v>
      </c>
      <c r="AB415" s="6" cm="1">
        <f t="array" ref="AB415">SUM(IF(B415:I415&gt;B416:I416,1,-1))</f>
        <v>0</v>
      </c>
      <c r="AC415" s="6" cm="1">
        <f t="array" ref="AC415">SUM(IF(J415:S415&gt;J416:S416,1,-1))</f>
        <v>-8</v>
      </c>
      <c r="AD415" s="6">
        <f t="shared" si="338"/>
        <v>-8</v>
      </c>
      <c r="AE415" s="6">
        <f t="shared" si="335"/>
        <v>-6</v>
      </c>
      <c r="AF415" s="6">
        <f t="shared" si="336"/>
        <v>-18</v>
      </c>
      <c r="AG415" s="6">
        <f t="shared" si="337"/>
        <v>-24</v>
      </c>
      <c r="AI415" s="8" t="str">
        <f t="shared" si="339"/>
        <v>Inside</v>
      </c>
      <c r="AJ415" s="24" t="str">
        <f t="shared" si="340"/>
        <v>Neutral</v>
      </c>
      <c r="AK415" s="25" t="str">
        <f t="shared" si="341"/>
        <v>POC Down</v>
      </c>
      <c r="AL415" s="26" t="str">
        <f t="shared" si="342"/>
        <v>In. Val</v>
      </c>
      <c r="AM415" s="26" t="str">
        <f t="shared" si="343"/>
        <v>Inside Day</v>
      </c>
      <c r="AN415" s="26" t="str">
        <f t="shared" si="344"/>
        <v>In Val</v>
      </c>
      <c r="AO415" s="26" t="str">
        <f t="shared" si="345"/>
        <v>No Gap</v>
      </c>
      <c r="AP415" s="26" t="str">
        <f t="shared" si="346"/>
        <v>Top-Weighted</v>
      </c>
      <c r="AQ415" s="26" t="str">
        <f t="shared" si="347"/>
        <v>Skewed Mid-Low</v>
      </c>
      <c r="AR415" s="26" t="str">
        <f t="shared" si="348"/>
        <v>Same</v>
      </c>
      <c r="AS415" s="27">
        <f t="shared" si="349"/>
        <v>0</v>
      </c>
    </row>
    <row r="416" spans="1:45" ht="15.5" x14ac:dyDescent="0.35">
      <c r="A416" s="13">
        <v>45072</v>
      </c>
      <c r="B416" s="15">
        <v>1.2316400000000001</v>
      </c>
      <c r="C416" s="15">
        <v>1.2395</v>
      </c>
      <c r="D416" s="15">
        <v>1.2310700000000001</v>
      </c>
      <c r="E416" s="15">
        <v>1.2344900000000001</v>
      </c>
      <c r="F416" s="15">
        <v>1.2348000000000001</v>
      </c>
      <c r="G416" s="15">
        <v>1.2361000000000002</v>
      </c>
      <c r="H416" s="15">
        <v>1.2327000000000001</v>
      </c>
      <c r="I416" s="5">
        <v>26</v>
      </c>
      <c r="J416" s="5">
        <v>271</v>
      </c>
      <c r="K416" s="5">
        <v>257</v>
      </c>
      <c r="L416" s="5">
        <v>547</v>
      </c>
      <c r="M416" s="14">
        <v>11.158333333333205</v>
      </c>
      <c r="N416" s="14">
        <v>84.299999999999372</v>
      </c>
      <c r="O416" s="5">
        <v>34.000000000000696</v>
      </c>
      <c r="P416" s="5">
        <v>52218</v>
      </c>
      <c r="Q416" s="14">
        <v>1087.875</v>
      </c>
      <c r="R416" s="14">
        <v>6.4887307236062171</v>
      </c>
      <c r="S416" s="5">
        <v>10</v>
      </c>
      <c r="T416" s="5" t="s">
        <v>33</v>
      </c>
      <c r="U416" s="14">
        <v>0.72989056065035363</v>
      </c>
      <c r="V416" s="5">
        <v>70</v>
      </c>
      <c r="W416" s="5">
        <v>136</v>
      </c>
      <c r="X416" s="5">
        <v>256</v>
      </c>
      <c r="Y416" s="5">
        <v>85</v>
      </c>
      <c r="Z416" s="5" t="s">
        <v>29</v>
      </c>
      <c r="AB416" s="6" cm="1">
        <f t="array" ref="AB416">SUM(IF(B416:I416&gt;B417:I417,1,-1))</f>
        <v>2</v>
      </c>
      <c r="AC416" s="6" cm="1">
        <f t="array" ref="AC416">SUM(IF(J416:S416&gt;J417:S417,1,-1))</f>
        <v>-4</v>
      </c>
      <c r="AD416" s="6">
        <f t="shared" si="338"/>
        <v>-2</v>
      </c>
      <c r="AE416" s="6">
        <f t="shared" si="335"/>
        <v>-10</v>
      </c>
      <c r="AF416" s="6">
        <f t="shared" si="336"/>
        <v>-4</v>
      </c>
      <c r="AG416" s="6">
        <f t="shared" si="337"/>
        <v>-14</v>
      </c>
      <c r="AI416" s="8" t="str">
        <f t="shared" si="339"/>
        <v>OL Lower</v>
      </c>
      <c r="AJ416" s="24" t="str">
        <f t="shared" si="340"/>
        <v>Up</v>
      </c>
      <c r="AK416" s="25" t="str">
        <f t="shared" si="341"/>
        <v>POC Up</v>
      </c>
      <c r="AL416" s="26" t="str">
        <f t="shared" si="342"/>
        <v>In. Val</v>
      </c>
      <c r="AM416" s="26" t="str">
        <f t="shared" si="343"/>
        <v>Upper Break</v>
      </c>
      <c r="AN416" s="26" t="str">
        <f t="shared" si="344"/>
        <v>In Val</v>
      </c>
      <c r="AO416" s="26" t="str">
        <f t="shared" si="345"/>
        <v>Gap Down - Failed</v>
      </c>
      <c r="AP416" s="26" t="str">
        <f t="shared" si="346"/>
        <v>Top-Weighted</v>
      </c>
      <c r="AQ416" s="26" t="str">
        <f t="shared" si="347"/>
        <v>Skewed Mid-Low</v>
      </c>
      <c r="AR416" s="26" t="str">
        <f t="shared" si="348"/>
        <v>Closed Lower Quadrant</v>
      </c>
      <c r="AS416" s="27">
        <f t="shared" si="349"/>
        <v>-1</v>
      </c>
    </row>
    <row r="417" spans="1:45" ht="15.5" x14ac:dyDescent="0.35">
      <c r="A417" s="13">
        <v>45071</v>
      </c>
      <c r="B417" s="15">
        <v>1.2369600000000001</v>
      </c>
      <c r="C417" s="15">
        <v>1.23864</v>
      </c>
      <c r="D417" s="15">
        <v>1.2307699999999999</v>
      </c>
      <c r="E417" s="15">
        <v>1.2316100000000001</v>
      </c>
      <c r="F417" s="15">
        <v>1.2344000000000002</v>
      </c>
      <c r="G417" s="15">
        <v>1.2374000000000001</v>
      </c>
      <c r="H417" s="15">
        <v>1.2332000000000001</v>
      </c>
      <c r="I417" s="5">
        <v>-10</v>
      </c>
      <c r="J417" s="5">
        <v>309</v>
      </c>
      <c r="K417" s="5">
        <v>267</v>
      </c>
      <c r="L417" s="5">
        <v>591</v>
      </c>
      <c r="M417" s="14">
        <v>12.287500000000145</v>
      </c>
      <c r="N417" s="14">
        <v>78.700000000000443</v>
      </c>
      <c r="O417" s="5">
        <v>41.999999999999815</v>
      </c>
      <c r="P417" s="5">
        <v>52123</v>
      </c>
      <c r="Q417" s="14">
        <v>1085.8958333333333</v>
      </c>
      <c r="R417" s="14">
        <v>7.5095298602286746</v>
      </c>
      <c r="S417" s="5">
        <v>12</v>
      </c>
      <c r="T417" s="5" t="s">
        <v>33</v>
      </c>
      <c r="U417" s="14">
        <v>0.72093909441275039</v>
      </c>
      <c r="V417" s="5">
        <v>78</v>
      </c>
      <c r="W417" s="5">
        <v>193</v>
      </c>
      <c r="X417" s="5">
        <v>190</v>
      </c>
      <c r="Y417" s="5">
        <v>130</v>
      </c>
      <c r="Z417" s="5" t="s">
        <v>27</v>
      </c>
      <c r="AB417" s="6" cm="1">
        <f t="array" ref="AB417">SUM(IF(B417:I417&gt;B418:I418,1,-1))</f>
        <v>-8</v>
      </c>
      <c r="AC417" s="6" cm="1">
        <f t="array" ref="AC417">SUM(IF(J417:S417&gt;J418:S418,1,-1))</f>
        <v>-6</v>
      </c>
      <c r="AD417" s="6">
        <f t="shared" si="338"/>
        <v>-14</v>
      </c>
      <c r="AE417" s="6">
        <f t="shared" si="335"/>
        <v>-20</v>
      </c>
      <c r="AF417" s="6">
        <f t="shared" si="336"/>
        <v>2</v>
      </c>
      <c r="AG417" s="6">
        <f t="shared" si="337"/>
        <v>-18</v>
      </c>
      <c r="AI417" s="8" t="str">
        <f t="shared" si="339"/>
        <v>OL Lower</v>
      </c>
      <c r="AJ417" s="24" t="str">
        <f t="shared" si="340"/>
        <v>Down</v>
      </c>
      <c r="AK417" s="25" t="str">
        <f t="shared" si="341"/>
        <v>POC Down</v>
      </c>
      <c r="AL417" s="26" t="str">
        <f t="shared" si="342"/>
        <v>Bel. Val</v>
      </c>
      <c r="AM417" s="26" t="str">
        <f t="shared" si="343"/>
        <v>Lower Break</v>
      </c>
      <c r="AN417" s="26" t="str">
        <f t="shared" si="344"/>
        <v>Bl. Val</v>
      </c>
      <c r="AO417" s="26" t="str">
        <f t="shared" si="345"/>
        <v>No Gap</v>
      </c>
      <c r="AP417" s="26" t="str">
        <f t="shared" si="346"/>
        <v>Top-Weighted</v>
      </c>
      <c r="AQ417" s="26" t="str">
        <f t="shared" si="347"/>
        <v>Skewed Mid-High</v>
      </c>
      <c r="AR417" s="26" t="str">
        <f t="shared" si="348"/>
        <v>Same</v>
      </c>
      <c r="AS417" s="27">
        <f t="shared" si="349"/>
        <v>0</v>
      </c>
    </row>
    <row r="418" spans="1:45" ht="15.5" x14ac:dyDescent="0.35">
      <c r="A418" s="13">
        <v>45070</v>
      </c>
      <c r="B418" s="15">
        <v>1.24159</v>
      </c>
      <c r="C418" s="15">
        <v>1.24685</v>
      </c>
      <c r="D418" s="15">
        <v>1.2351799999999999</v>
      </c>
      <c r="E418" s="15">
        <v>1.2369399999999999</v>
      </c>
      <c r="F418" s="15">
        <v>1.2364000000000002</v>
      </c>
      <c r="G418" s="15">
        <v>1.242</v>
      </c>
      <c r="H418" s="15">
        <v>1.2358</v>
      </c>
      <c r="I418" s="5">
        <v>6</v>
      </c>
      <c r="J418" s="5">
        <v>616</v>
      </c>
      <c r="K418" s="5">
        <v>75</v>
      </c>
      <c r="L418" s="5">
        <v>707</v>
      </c>
      <c r="M418" s="14">
        <v>14.631250000000142</v>
      </c>
      <c r="N418" s="14">
        <v>116.7000000000007</v>
      </c>
      <c r="O418" s="5">
        <v>61.999999999999829</v>
      </c>
      <c r="P418" s="5">
        <v>62588</v>
      </c>
      <c r="Q418" s="14">
        <v>1303.9166666666667</v>
      </c>
      <c r="R418" s="14">
        <v>6.0582690659811123</v>
      </c>
      <c r="S418" s="5">
        <v>14</v>
      </c>
      <c r="T418" s="5" t="s">
        <v>28</v>
      </c>
      <c r="U418" s="14">
        <v>0.33803193589797259</v>
      </c>
      <c r="V418" s="5">
        <v>60</v>
      </c>
      <c r="W418" s="5">
        <v>211</v>
      </c>
      <c r="X418" s="5">
        <v>172</v>
      </c>
      <c r="Y418" s="5">
        <v>264</v>
      </c>
      <c r="Z418" s="5" t="s">
        <v>27</v>
      </c>
      <c r="AB418" s="6" cm="1">
        <f t="array" ref="AB418">SUM(IF(B418:I418&gt;B419:I419,1,-1))</f>
        <v>-4</v>
      </c>
      <c r="AC418" s="6" cm="1">
        <f t="array" ref="AC418">SUM(IF(J418:S418&gt;J419:S419,1,-1))</f>
        <v>6</v>
      </c>
      <c r="AD418" s="6">
        <f t="shared" si="338"/>
        <v>2</v>
      </c>
      <c r="AE418" s="6">
        <f t="shared" si="335"/>
        <v>-14</v>
      </c>
      <c r="AF418" s="6">
        <f t="shared" si="336"/>
        <v>2</v>
      </c>
      <c r="AG418" s="6">
        <f t="shared" si="337"/>
        <v>-12</v>
      </c>
      <c r="AI418" s="8" t="str">
        <f t="shared" si="339"/>
        <v>OL Lower</v>
      </c>
      <c r="AJ418" s="24" t="str">
        <f t="shared" si="340"/>
        <v>Down</v>
      </c>
      <c r="AK418" s="25" t="str">
        <f t="shared" si="341"/>
        <v>POC Down</v>
      </c>
      <c r="AL418" s="26" t="str">
        <f t="shared" si="342"/>
        <v>Bel. Val</v>
      </c>
      <c r="AM418" s="26" t="str">
        <f t="shared" si="343"/>
        <v>Both Sides Expand</v>
      </c>
      <c r="AN418" s="26" t="str">
        <f t="shared" si="344"/>
        <v>In Val</v>
      </c>
      <c r="AO418" s="26" t="str">
        <f t="shared" si="345"/>
        <v>No Gap</v>
      </c>
      <c r="AP418" s="26" t="str">
        <f t="shared" si="346"/>
        <v>Top-Weighted</v>
      </c>
      <c r="AQ418" s="26" t="str">
        <f t="shared" si="347"/>
        <v>Skewed Low</v>
      </c>
      <c r="AR418" s="26" t="str">
        <f t="shared" si="348"/>
        <v>Closed Higher Quadrant</v>
      </c>
      <c r="AS418" s="27">
        <f t="shared" si="349"/>
        <v>2</v>
      </c>
    </row>
    <row r="419" spans="1:45" ht="15.5" x14ac:dyDescent="0.35">
      <c r="A419" s="13">
        <v>45069</v>
      </c>
      <c r="B419" s="15">
        <v>1.24335</v>
      </c>
      <c r="C419" s="15">
        <v>1.2445999999999999</v>
      </c>
      <c r="D419" s="15">
        <v>1.23726</v>
      </c>
      <c r="E419" s="15">
        <v>1.2415799999999999</v>
      </c>
      <c r="F419" s="15">
        <v>1.2416</v>
      </c>
      <c r="G419" s="15">
        <v>1.2436</v>
      </c>
      <c r="H419" s="15">
        <v>1.2397</v>
      </c>
      <c r="I419" s="5">
        <v>-3</v>
      </c>
      <c r="J419" s="5">
        <v>227</v>
      </c>
      <c r="K419" s="5">
        <v>295</v>
      </c>
      <c r="L419" s="5">
        <v>537</v>
      </c>
      <c r="M419" s="14">
        <v>11.158333333333392</v>
      </c>
      <c r="N419" s="14">
        <v>73.399999999999025</v>
      </c>
      <c r="O419" s="5">
        <v>39.000000000000142</v>
      </c>
      <c r="P419" s="5">
        <v>53858</v>
      </c>
      <c r="Q419" s="14">
        <v>1122.0416666666667</v>
      </c>
      <c r="R419" s="14">
        <v>7.3160762942780266</v>
      </c>
      <c r="S419" s="5">
        <v>10</v>
      </c>
      <c r="T419" s="5" t="s">
        <v>26</v>
      </c>
      <c r="U419" s="14">
        <v>0.66382051962518751</v>
      </c>
      <c r="V419" s="5">
        <v>114</v>
      </c>
      <c r="W419" s="5">
        <v>197</v>
      </c>
      <c r="X419" s="5">
        <v>123</v>
      </c>
      <c r="Y419" s="5">
        <v>103</v>
      </c>
      <c r="Z419" s="5" t="s">
        <v>32</v>
      </c>
      <c r="AB419" s="6" cm="1">
        <f t="array" ref="AB419">SUM(IF(B419:I419&gt;B420:I420,1,-1))</f>
        <v>-8</v>
      </c>
      <c r="AC419" s="6" cm="1">
        <f t="array" ref="AC419">SUM(IF(J419:S419&gt;J420:S420,1,-1))</f>
        <v>2</v>
      </c>
      <c r="AD419" s="6">
        <f t="shared" si="338"/>
        <v>-6</v>
      </c>
      <c r="AE419" s="6">
        <f t="shared" si="335"/>
        <v>-6</v>
      </c>
      <c r="AF419" s="6">
        <f t="shared" si="336"/>
        <v>-2</v>
      </c>
      <c r="AG419" s="6">
        <f t="shared" si="337"/>
        <v>-8</v>
      </c>
      <c r="AI419" s="8" t="str">
        <f t="shared" si="339"/>
        <v>OL Lower</v>
      </c>
      <c r="AJ419" s="24" t="str">
        <f t="shared" si="340"/>
        <v>Down</v>
      </c>
      <c r="AK419" s="25" t="str">
        <f t="shared" si="341"/>
        <v>POC Down</v>
      </c>
      <c r="AL419" s="26" t="str">
        <f t="shared" si="342"/>
        <v>Bel. Val</v>
      </c>
      <c r="AM419" s="26" t="str">
        <f t="shared" si="343"/>
        <v>Lower Break</v>
      </c>
      <c r="AN419" s="26" t="str">
        <f t="shared" si="344"/>
        <v>In Val</v>
      </c>
      <c r="AO419" s="26" t="str">
        <f t="shared" si="345"/>
        <v>No Gap</v>
      </c>
      <c r="AP419" s="26" t="str">
        <f t="shared" si="346"/>
        <v>Bottom-Weighted</v>
      </c>
      <c r="AQ419" s="26" t="str">
        <f t="shared" si="347"/>
        <v>Skewed Mid-High</v>
      </c>
      <c r="AR419" s="26" t="str">
        <f t="shared" si="348"/>
        <v>Closed Lower Quadrant</v>
      </c>
      <c r="AS419" s="27">
        <f t="shared" si="349"/>
        <v>-1</v>
      </c>
    </row>
    <row r="420" spans="1:45" ht="15.5" x14ac:dyDescent="0.35">
      <c r="A420" s="13">
        <v>45068</v>
      </c>
      <c r="B420" s="15">
        <v>1.2460500000000001</v>
      </c>
      <c r="C420" s="15">
        <v>1.24719</v>
      </c>
      <c r="D420" s="15">
        <v>1.24135</v>
      </c>
      <c r="E420" s="15">
        <v>1.2433399999999999</v>
      </c>
      <c r="F420" s="15">
        <v>1.2436</v>
      </c>
      <c r="G420" s="15">
        <v>1.2456</v>
      </c>
      <c r="H420" s="15">
        <v>1.242</v>
      </c>
      <c r="I420" s="5">
        <v>-1</v>
      </c>
      <c r="J420" s="5">
        <v>320</v>
      </c>
      <c r="K420" s="5">
        <v>211</v>
      </c>
      <c r="L420" s="5">
        <v>548</v>
      </c>
      <c r="M420" s="14">
        <v>11.366666666666424</v>
      </c>
      <c r="N420" s="14">
        <v>58.400000000000674</v>
      </c>
      <c r="O420" s="5">
        <v>36.000000000000476</v>
      </c>
      <c r="P420" s="5">
        <v>49074</v>
      </c>
      <c r="Q420" s="14">
        <v>1022.375</v>
      </c>
      <c r="R420" s="14">
        <v>9.3835616438355078</v>
      </c>
      <c r="S420" s="5">
        <v>5</v>
      </c>
      <c r="T420" s="5" t="s">
        <v>26</v>
      </c>
      <c r="U420" s="14">
        <v>0.59779006370950261</v>
      </c>
      <c r="V420" s="5">
        <v>118</v>
      </c>
      <c r="W420" s="5">
        <v>131</v>
      </c>
      <c r="X420" s="5">
        <v>183</v>
      </c>
      <c r="Y420" s="5">
        <v>116</v>
      </c>
      <c r="Z420" s="5" t="s">
        <v>29</v>
      </c>
      <c r="AB420" s="6" cm="1">
        <f t="array" ref="AB420">SUM(IF(B420:I420&gt;B421:I421,1,-1))</f>
        <v>-2</v>
      </c>
      <c r="AC420" s="6" cm="1">
        <f t="array" ref="AC420">SUM(IF(J420:S420&gt;J421:S421,1,-1))</f>
        <v>-6</v>
      </c>
      <c r="AD420" s="6">
        <f t="shared" si="338"/>
        <v>-8</v>
      </c>
      <c r="AE420" s="6">
        <f t="shared" si="335"/>
        <v>-6</v>
      </c>
      <c r="AF420" s="6">
        <f t="shared" si="336"/>
        <v>-6</v>
      </c>
      <c r="AG420" s="6">
        <f t="shared" si="337"/>
        <v>-12</v>
      </c>
      <c r="AI420" s="8" t="str">
        <f t="shared" si="339"/>
        <v>Inside</v>
      </c>
      <c r="AJ420" s="24" t="str">
        <f t="shared" si="340"/>
        <v>Down</v>
      </c>
      <c r="AK420" s="25" t="str">
        <f t="shared" si="341"/>
        <v>POC Down</v>
      </c>
      <c r="AL420" s="26" t="str">
        <f t="shared" si="342"/>
        <v>In. Val</v>
      </c>
      <c r="AM420" s="26" t="str">
        <f t="shared" si="343"/>
        <v>Inside Day</v>
      </c>
      <c r="AN420" s="26" t="str">
        <f t="shared" si="344"/>
        <v>In Val</v>
      </c>
      <c r="AO420" s="26" t="str">
        <f t="shared" si="345"/>
        <v>No Gap</v>
      </c>
      <c r="AP420" s="26" t="str">
        <f t="shared" si="346"/>
        <v>Top-Weighted</v>
      </c>
      <c r="AQ420" s="26" t="str">
        <f t="shared" si="347"/>
        <v>Skewed Mid-Low</v>
      </c>
      <c r="AR420" s="26" t="str">
        <f t="shared" si="348"/>
        <v>Closed Higher Quadrant</v>
      </c>
      <c r="AS420" s="27">
        <f t="shared" si="349"/>
        <v>3</v>
      </c>
    </row>
    <row r="421" spans="1:45" ht="15.5" x14ac:dyDescent="0.35">
      <c r="A421" s="13">
        <v>45065</v>
      </c>
      <c r="B421" s="15">
        <v>1.2411300000000001</v>
      </c>
      <c r="C421" s="15">
        <v>1.2483500000000001</v>
      </c>
      <c r="D421" s="15">
        <v>1.2391700000000001</v>
      </c>
      <c r="E421" s="15">
        <v>1.24603</v>
      </c>
      <c r="F421" s="15">
        <v>1.2446000000000002</v>
      </c>
      <c r="G421" s="15">
        <v>1.2470000000000001</v>
      </c>
      <c r="H421" s="15">
        <v>1.2413000000000001</v>
      </c>
      <c r="I421" s="5">
        <v>2</v>
      </c>
      <c r="J421" s="5">
        <v>191</v>
      </c>
      <c r="K421" s="5">
        <v>410</v>
      </c>
      <c r="L421" s="5">
        <v>612</v>
      </c>
      <c r="M421" s="14">
        <v>12.685416666666505</v>
      </c>
      <c r="N421" s="14">
        <v>91.799999999999656</v>
      </c>
      <c r="O421" s="5">
        <v>57.000000000000384</v>
      </c>
      <c r="P421" s="5">
        <v>52903</v>
      </c>
      <c r="Q421" s="14">
        <v>1102.1458333333333</v>
      </c>
      <c r="R421" s="14">
        <v>6.6666666666666918</v>
      </c>
      <c r="S421" s="5">
        <v>12</v>
      </c>
      <c r="T421" s="5" t="s">
        <v>26</v>
      </c>
      <c r="U421" s="14">
        <v>0.55943717249846858</v>
      </c>
      <c r="V421" s="5">
        <v>78</v>
      </c>
      <c r="W421" s="5">
        <v>198</v>
      </c>
      <c r="X421" s="5">
        <v>159</v>
      </c>
      <c r="Y421" s="5">
        <v>177</v>
      </c>
      <c r="Z421" s="5" t="s">
        <v>34</v>
      </c>
      <c r="AB421" s="6" cm="1">
        <f t="array" ref="AB421">SUM(IF(B421:I421&gt;B422:I422,1,-1))</f>
        <v>4</v>
      </c>
      <c r="AC421" s="6" cm="1">
        <f t="array" ref="AC421">SUM(IF(J421:S421&gt;J422:S422,1,-1))</f>
        <v>2</v>
      </c>
      <c r="AD421" s="6">
        <f t="shared" si="338"/>
        <v>6</v>
      </c>
      <c r="AE421" s="6">
        <f t="shared" si="335"/>
        <v>-8</v>
      </c>
      <c r="AF421" s="6">
        <f t="shared" si="336"/>
        <v>4</v>
      </c>
      <c r="AG421" s="6">
        <f t="shared" si="337"/>
        <v>-4</v>
      </c>
      <c r="AI421" s="8" t="str">
        <f t="shared" si="339"/>
        <v>OL Higher</v>
      </c>
      <c r="AJ421" s="24" t="str">
        <f t="shared" si="340"/>
        <v>Up</v>
      </c>
      <c r="AK421" s="25" t="str">
        <f t="shared" si="341"/>
        <v>POC Up</v>
      </c>
      <c r="AL421" s="26" t="str">
        <f t="shared" si="342"/>
        <v>In. Val</v>
      </c>
      <c r="AM421" s="26" t="str">
        <f t="shared" si="343"/>
        <v>Inside Day</v>
      </c>
      <c r="AN421" s="26" t="str">
        <f t="shared" si="344"/>
        <v>In Val</v>
      </c>
      <c r="AO421" s="26" t="str">
        <f t="shared" si="345"/>
        <v>No Gap</v>
      </c>
      <c r="AP421" s="26" t="str">
        <f t="shared" si="346"/>
        <v>Bottom-Weighted</v>
      </c>
      <c r="AQ421" s="26" t="str">
        <f t="shared" si="347"/>
        <v>Skewed Mid-High</v>
      </c>
      <c r="AR421" s="26" t="str">
        <f t="shared" si="348"/>
        <v>Closed Lower Quadrant</v>
      </c>
      <c r="AS421" s="27">
        <f t="shared" si="349"/>
        <v>-4</v>
      </c>
    </row>
    <row r="422" spans="1:45" ht="15.5" x14ac:dyDescent="0.35">
      <c r="A422" s="13">
        <v>45064</v>
      </c>
      <c r="B422" s="15">
        <v>1.2481899999999999</v>
      </c>
      <c r="C422" s="15">
        <v>1.24926</v>
      </c>
      <c r="D422" s="15">
        <v>1.2391099999999999</v>
      </c>
      <c r="E422" s="15">
        <v>1.2411099999999999</v>
      </c>
      <c r="F422" s="15">
        <v>1.2405000000000002</v>
      </c>
      <c r="G422" s="15">
        <v>1.2455000000000001</v>
      </c>
      <c r="H422" s="15">
        <v>1.2396</v>
      </c>
      <c r="I422" s="5">
        <v>-19</v>
      </c>
      <c r="J422" s="5">
        <v>447</v>
      </c>
      <c r="K422" s="5">
        <v>66</v>
      </c>
      <c r="L422" s="5">
        <v>523</v>
      </c>
      <c r="M422" s="14">
        <v>10.812500000000012</v>
      </c>
      <c r="N422" s="14">
        <v>101.50000000000104</v>
      </c>
      <c r="O422" s="5">
        <v>59.000000000000163</v>
      </c>
      <c r="P422" s="5">
        <v>42885</v>
      </c>
      <c r="Q422" s="14">
        <v>893.4375</v>
      </c>
      <c r="R422" s="14">
        <v>5.1527093596058586</v>
      </c>
      <c r="S422" s="5">
        <v>19</v>
      </c>
      <c r="T422" s="5" t="s">
        <v>28</v>
      </c>
      <c r="U422" s="14">
        <v>0.35226515453749774</v>
      </c>
      <c r="V422" s="5">
        <v>103</v>
      </c>
      <c r="W422" s="5">
        <v>100</v>
      </c>
      <c r="X422" s="5">
        <v>178</v>
      </c>
      <c r="Y422" s="5">
        <v>142</v>
      </c>
      <c r="Z422" s="5" t="s">
        <v>27</v>
      </c>
      <c r="AB422" s="6" cm="1">
        <f t="array" ref="AB422">SUM(IF(B422:I422&gt;B423:I423,1,-1))</f>
        <v>-8</v>
      </c>
      <c r="AC422" s="6" cm="1">
        <f t="array" ref="AC422">SUM(IF(J422:S422&gt;J423:S423,1,-1))</f>
        <v>-2</v>
      </c>
      <c r="AD422" s="6">
        <f t="shared" si="338"/>
        <v>-10</v>
      </c>
      <c r="AE422" s="6">
        <f t="shared" si="335"/>
        <v>-14</v>
      </c>
      <c r="AF422" s="6">
        <f t="shared" si="336"/>
        <v>4</v>
      </c>
      <c r="AG422" s="6">
        <f t="shared" si="337"/>
        <v>-10</v>
      </c>
      <c r="AI422" s="8" t="str">
        <f t="shared" si="339"/>
        <v>OL Lower</v>
      </c>
      <c r="AJ422" s="24" t="str">
        <f t="shared" si="340"/>
        <v>Down</v>
      </c>
      <c r="AK422" s="25" t="str">
        <f t="shared" si="341"/>
        <v>POC Down</v>
      </c>
      <c r="AL422" s="26" t="str">
        <f t="shared" si="342"/>
        <v>Bel. Val</v>
      </c>
      <c r="AM422" s="26" t="str">
        <f t="shared" si="343"/>
        <v>Lower Break</v>
      </c>
      <c r="AN422" s="26" t="str">
        <f t="shared" si="344"/>
        <v>In Val</v>
      </c>
      <c r="AO422" s="26" t="str">
        <f t="shared" si="345"/>
        <v>No Gap</v>
      </c>
      <c r="AP422" s="26" t="str">
        <f t="shared" si="346"/>
        <v>Top-Weighted</v>
      </c>
      <c r="AQ422" s="26" t="str">
        <f t="shared" si="347"/>
        <v>Skewed Mid-Low</v>
      </c>
      <c r="AR422" s="26" t="str">
        <f t="shared" si="348"/>
        <v>Closed Higher Quadrant</v>
      </c>
      <c r="AS422" s="27">
        <f t="shared" si="349"/>
        <v>2</v>
      </c>
    </row>
    <row r="423" spans="1:45" ht="15.5" x14ac:dyDescent="0.35">
      <c r="A423" s="13">
        <v>45063</v>
      </c>
      <c r="B423" s="15">
        <v>1.2483599999999999</v>
      </c>
      <c r="C423" s="15">
        <v>1.25098</v>
      </c>
      <c r="D423" s="15">
        <v>1.2420599999999999</v>
      </c>
      <c r="E423" s="15">
        <v>1.24817</v>
      </c>
      <c r="F423" s="15">
        <v>1.2485999999999999</v>
      </c>
      <c r="G423" s="15">
        <v>1.2493000000000001</v>
      </c>
      <c r="H423" s="15">
        <v>1.2447999999999999</v>
      </c>
      <c r="I423" s="5">
        <v>-3</v>
      </c>
      <c r="J423" s="5">
        <v>107</v>
      </c>
      <c r="K423" s="5">
        <v>470</v>
      </c>
      <c r="L423" s="5">
        <v>594</v>
      </c>
      <c r="M423" s="14">
        <v>12.175000000000102</v>
      </c>
      <c r="N423" s="14">
        <v>89.200000000000387</v>
      </c>
      <c r="O423" s="5">
        <v>45.000000000001705</v>
      </c>
      <c r="P423" s="5">
        <v>44909</v>
      </c>
      <c r="Q423" s="14">
        <v>935.60416666666663</v>
      </c>
      <c r="R423" s="14">
        <v>6.6591928251120791</v>
      </c>
      <c r="S423" s="5">
        <v>11</v>
      </c>
      <c r="T423" s="5" t="s">
        <v>28</v>
      </c>
      <c r="U423" s="14">
        <v>0.41846243251399656</v>
      </c>
      <c r="V423" s="5">
        <v>78</v>
      </c>
      <c r="W423" s="5">
        <v>216</v>
      </c>
      <c r="X423" s="5">
        <v>175</v>
      </c>
      <c r="Y423" s="5">
        <v>103</v>
      </c>
      <c r="Z423" s="5" t="s">
        <v>32</v>
      </c>
      <c r="AB423" s="6" cm="1">
        <f t="array" ref="AB423">SUM(IF(B423:I423&gt;B424:I424,1,-1))</f>
        <v>-4</v>
      </c>
      <c r="AC423" s="6" cm="1">
        <f t="array" ref="AC423">SUM(IF(J423:S423&gt;J424:S424,1,-1))</f>
        <v>4</v>
      </c>
      <c r="AD423" s="6">
        <f t="shared" si="338"/>
        <v>0</v>
      </c>
      <c r="AE423" s="6">
        <f t="shared" si="335"/>
        <v>-6</v>
      </c>
      <c r="AF423" s="6">
        <f t="shared" si="336"/>
        <v>0</v>
      </c>
      <c r="AG423" s="6">
        <f t="shared" si="337"/>
        <v>-6</v>
      </c>
      <c r="AI423" s="8" t="str">
        <f t="shared" si="339"/>
        <v>OL Lower</v>
      </c>
      <c r="AJ423" s="24" t="str">
        <f t="shared" si="340"/>
        <v>Neutral</v>
      </c>
      <c r="AK423" s="25" t="str">
        <f t="shared" si="341"/>
        <v>POC Up</v>
      </c>
      <c r="AL423" s="26" t="str">
        <f t="shared" si="342"/>
        <v>In. Val</v>
      </c>
      <c r="AM423" s="26" t="str">
        <f t="shared" si="343"/>
        <v>Lower Break</v>
      </c>
      <c r="AN423" s="26" t="str">
        <f t="shared" si="344"/>
        <v>In Val</v>
      </c>
      <c r="AO423" s="26" t="str">
        <f t="shared" si="345"/>
        <v>No Gap</v>
      </c>
      <c r="AP423" s="26" t="str">
        <f t="shared" si="346"/>
        <v>Bottom-Weighted</v>
      </c>
      <c r="AQ423" s="26" t="str">
        <f t="shared" si="347"/>
        <v>Skewed Mid-High</v>
      </c>
      <c r="AR423" s="26" t="str">
        <f t="shared" si="348"/>
        <v>Closed Lower Quadrant</v>
      </c>
      <c r="AS423" s="27">
        <f t="shared" si="349"/>
        <v>-2</v>
      </c>
    </row>
    <row r="424" spans="1:45" ht="15.5" x14ac:dyDescent="0.35">
      <c r="A424" s="13">
        <v>45062</v>
      </c>
      <c r="B424" s="15">
        <v>1.2524599999999999</v>
      </c>
      <c r="C424" s="15">
        <v>1.25461</v>
      </c>
      <c r="D424" s="15">
        <v>1.2464900000000001</v>
      </c>
      <c r="E424" s="15">
        <v>1.2483900000000001</v>
      </c>
      <c r="F424" s="15">
        <v>1.2482</v>
      </c>
      <c r="G424" s="15">
        <v>1.2524</v>
      </c>
      <c r="H424" s="15">
        <v>1.2477</v>
      </c>
      <c r="I424" s="5">
        <v>-8</v>
      </c>
      <c r="J424" s="5">
        <v>484</v>
      </c>
      <c r="K424" s="5">
        <v>69</v>
      </c>
      <c r="L424" s="5">
        <v>568</v>
      </c>
      <c r="M424" s="14">
        <v>11.829166666666353</v>
      </c>
      <c r="N424" s="14">
        <v>81.199999999999051</v>
      </c>
      <c r="O424" s="5">
        <v>46.999999999999261</v>
      </c>
      <c r="P424" s="5">
        <v>44772</v>
      </c>
      <c r="Q424" s="14">
        <v>932.75</v>
      </c>
      <c r="R424" s="14">
        <v>6.9950738916256974</v>
      </c>
      <c r="S424" s="5">
        <v>9</v>
      </c>
      <c r="T424" s="5" t="s">
        <v>28</v>
      </c>
      <c r="U424" s="14">
        <v>0.3816162163623914</v>
      </c>
      <c r="V424" s="5">
        <v>120</v>
      </c>
      <c r="W424" s="5">
        <v>165</v>
      </c>
      <c r="X424" s="5">
        <v>133</v>
      </c>
      <c r="Y424" s="5">
        <v>121</v>
      </c>
      <c r="Z424" s="5" t="s">
        <v>27</v>
      </c>
      <c r="AB424" s="6" cm="1">
        <f t="array" ref="AB424">SUM(IF(B424:I424&gt;B425:I425,1,-1))</f>
        <v>-2</v>
      </c>
      <c r="AC424" s="6" cm="1">
        <f t="array" ref="AC424">SUM(IF(J424:S424&gt;J425:S425,1,-1))</f>
        <v>2</v>
      </c>
      <c r="AD424" s="6">
        <f t="shared" si="338"/>
        <v>0</v>
      </c>
      <c r="AE424" s="6">
        <f t="shared" si="335"/>
        <v>-8</v>
      </c>
      <c r="AF424" s="6">
        <f t="shared" si="336"/>
        <v>-8</v>
      </c>
      <c r="AG424" s="6">
        <f t="shared" si="337"/>
        <v>-16</v>
      </c>
      <c r="AI424" s="8" t="str">
        <f t="shared" si="339"/>
        <v>OL Lower</v>
      </c>
      <c r="AJ424" s="24" t="str">
        <f t="shared" si="340"/>
        <v>Down</v>
      </c>
      <c r="AK424" s="25" t="str">
        <f t="shared" si="341"/>
        <v>POC Down</v>
      </c>
      <c r="AL424" s="26" t="str">
        <f t="shared" si="342"/>
        <v>In. Val</v>
      </c>
      <c r="AM424" s="26" t="str">
        <f t="shared" si="343"/>
        <v>Upper Break</v>
      </c>
      <c r="AN424" s="26" t="str">
        <f t="shared" si="344"/>
        <v>In Val</v>
      </c>
      <c r="AO424" s="26" t="str">
        <f t="shared" si="345"/>
        <v>No Gap</v>
      </c>
      <c r="AP424" s="26" t="str">
        <f t="shared" si="346"/>
        <v>Top-Weighted</v>
      </c>
      <c r="AQ424" s="26" t="str">
        <f t="shared" si="347"/>
        <v>Skewed Mid-High</v>
      </c>
      <c r="AR424" s="26" t="str">
        <f t="shared" si="348"/>
        <v>Closed Higher Quadrant</v>
      </c>
      <c r="AS424" s="27">
        <f t="shared" si="349"/>
        <v>3</v>
      </c>
    </row>
    <row r="425" spans="1:45" ht="15.5" x14ac:dyDescent="0.35">
      <c r="A425" s="13">
        <v>45061</v>
      </c>
      <c r="B425" s="15">
        <v>1.24509</v>
      </c>
      <c r="C425" s="15">
        <v>1.25342</v>
      </c>
      <c r="D425" s="15">
        <v>1.24448</v>
      </c>
      <c r="E425" s="15">
        <v>1.2524299999999999</v>
      </c>
      <c r="F425" s="15">
        <v>1.2526999999999999</v>
      </c>
      <c r="G425" s="15">
        <v>1.2533999999999998</v>
      </c>
      <c r="H425" s="15">
        <v>1.2481</v>
      </c>
      <c r="I425" s="5">
        <v>10</v>
      </c>
      <c r="J425" s="5">
        <v>38</v>
      </c>
      <c r="K425" s="5">
        <v>352</v>
      </c>
      <c r="L425" s="5">
        <v>402</v>
      </c>
      <c r="M425" s="14">
        <v>8.3312499999999936</v>
      </c>
      <c r="N425" s="14">
        <v>89.39999999999948</v>
      </c>
      <c r="O425" s="5">
        <v>52.999999999998607</v>
      </c>
      <c r="P425" s="5">
        <v>34721</v>
      </c>
      <c r="Q425" s="14">
        <v>723.35416666666663</v>
      </c>
      <c r="R425" s="14">
        <v>4.4966442953020396</v>
      </c>
      <c r="S425" s="5">
        <v>16</v>
      </c>
      <c r="T425" s="5" t="s">
        <v>28</v>
      </c>
      <c r="U425" s="14">
        <v>0.3046826026390651</v>
      </c>
      <c r="V425" s="5">
        <v>137</v>
      </c>
      <c r="W425" s="5">
        <v>92</v>
      </c>
      <c r="X425" s="5">
        <v>74</v>
      </c>
      <c r="Y425" s="5">
        <v>83</v>
      </c>
      <c r="Z425" s="5" t="s">
        <v>31</v>
      </c>
      <c r="AB425" s="6" cm="1">
        <f t="array" ref="AB425">SUM(IF(B425:I425&gt;B426:I426,1,-1))</f>
        <v>0</v>
      </c>
      <c r="AC425" s="6" cm="1">
        <f t="array" ref="AC425">SUM(IF(J425:S425&gt;J426:S426,1,-1))</f>
        <v>-6</v>
      </c>
      <c r="AD425" s="6">
        <f t="shared" si="338"/>
        <v>-6</v>
      </c>
      <c r="AE425" s="6">
        <f t="shared" si="335"/>
        <v>-12</v>
      </c>
      <c r="AF425" s="6">
        <f t="shared" si="336"/>
        <v>-4</v>
      </c>
      <c r="AG425" s="6">
        <f t="shared" si="337"/>
        <v>-16</v>
      </c>
      <c r="AI425" s="8" t="str">
        <f t="shared" si="339"/>
        <v>OL Lower</v>
      </c>
      <c r="AJ425" s="24" t="str">
        <f t="shared" si="340"/>
        <v>Up</v>
      </c>
      <c r="AK425" s="25" t="str">
        <f t="shared" si="341"/>
        <v>POC Up</v>
      </c>
      <c r="AL425" s="26" t="str">
        <f t="shared" si="342"/>
        <v>In. Val</v>
      </c>
      <c r="AM425" s="26" t="str">
        <f t="shared" si="343"/>
        <v>Inside Day</v>
      </c>
      <c r="AN425" s="26" t="str">
        <f t="shared" si="344"/>
        <v>In Val</v>
      </c>
      <c r="AO425" s="26" t="str">
        <f t="shared" si="345"/>
        <v>Gap Down - Failed</v>
      </c>
      <c r="AP425" s="26" t="str">
        <f t="shared" si="346"/>
        <v>Bottom-Weighted</v>
      </c>
      <c r="AQ425" s="26" t="str">
        <f t="shared" si="347"/>
        <v>Skewed High</v>
      </c>
      <c r="AR425" s="26" t="str">
        <f t="shared" si="348"/>
        <v>Closed Lower Quadrant</v>
      </c>
      <c r="AS425" s="27">
        <f t="shared" si="349"/>
        <v>-3</v>
      </c>
    </row>
    <row r="426" spans="1:45" ht="15.5" x14ac:dyDescent="0.35">
      <c r="A426" s="13">
        <v>45058</v>
      </c>
      <c r="B426" s="15">
        <v>1.2507200000000001</v>
      </c>
      <c r="C426" s="15">
        <v>1.25403</v>
      </c>
      <c r="D426" s="15">
        <v>1.2437400000000001</v>
      </c>
      <c r="E426" s="15">
        <v>1.2450699999999999</v>
      </c>
      <c r="F426" s="15">
        <v>1.2516</v>
      </c>
      <c r="G426" s="15">
        <v>1.2538</v>
      </c>
      <c r="H426" s="15">
        <v>1.2492000000000001</v>
      </c>
      <c r="I426" s="5">
        <v>-8</v>
      </c>
      <c r="J426" s="5">
        <v>216</v>
      </c>
      <c r="K426" s="5">
        <v>301</v>
      </c>
      <c r="L426" s="5">
        <v>533</v>
      </c>
      <c r="M426" s="14">
        <v>10.972916666666759</v>
      </c>
      <c r="N426" s="14">
        <v>102.8999999999991</v>
      </c>
      <c r="O426" s="5">
        <v>45.999999999999375</v>
      </c>
      <c r="P426" s="5">
        <v>41758</v>
      </c>
      <c r="Q426" s="14">
        <v>869.95833333333337</v>
      </c>
      <c r="R426" s="14">
        <v>5.1797862001944086</v>
      </c>
      <c r="S426" s="5">
        <v>19</v>
      </c>
      <c r="T426" s="5" t="s">
        <v>26</v>
      </c>
      <c r="U426" s="14">
        <v>0.59338406103328634</v>
      </c>
      <c r="V426" s="5">
        <v>247</v>
      </c>
      <c r="W426" s="5">
        <v>135</v>
      </c>
      <c r="X426" s="5">
        <v>40</v>
      </c>
      <c r="Y426" s="5">
        <v>111</v>
      </c>
      <c r="Z426" s="5" t="s">
        <v>27</v>
      </c>
      <c r="AB426" s="6" cm="1">
        <f t="array" ref="AB426">SUM(IF(B426:I426&gt;B427:I427,1,-1))</f>
        <v>-6</v>
      </c>
      <c r="AC426" s="6" cm="1">
        <f t="array" ref="AC426">SUM(IF(J426:S426&gt;J427:S427,1,-1))</f>
        <v>-4</v>
      </c>
      <c r="AD426" s="6">
        <f t="shared" si="338"/>
        <v>-10</v>
      </c>
      <c r="AE426" s="6">
        <f t="shared" si="335"/>
        <v>-6</v>
      </c>
      <c r="AF426" s="6">
        <f t="shared" si="336"/>
        <v>6</v>
      </c>
      <c r="AG426" s="6">
        <f t="shared" si="337"/>
        <v>0</v>
      </c>
      <c r="AI426" s="8" t="str">
        <f t="shared" si="339"/>
        <v>OL Lower</v>
      </c>
      <c r="AJ426" s="24" t="str">
        <f t="shared" si="340"/>
        <v>Neutral</v>
      </c>
      <c r="AK426" s="25" t="str">
        <f t="shared" si="341"/>
        <v>POC Up</v>
      </c>
      <c r="AL426" s="26" t="str">
        <f t="shared" si="342"/>
        <v>In. Val</v>
      </c>
      <c r="AM426" s="26" t="str">
        <f t="shared" si="343"/>
        <v>Lower Break</v>
      </c>
      <c r="AN426" s="26" t="str">
        <f t="shared" si="344"/>
        <v>Bl. Val</v>
      </c>
      <c r="AO426" s="26" t="str">
        <f t="shared" si="345"/>
        <v>No Gap</v>
      </c>
      <c r="AP426" s="26" t="str">
        <f t="shared" si="346"/>
        <v>Bottom-Weighted</v>
      </c>
      <c r="AQ426" s="26" t="str">
        <f t="shared" si="347"/>
        <v>Skewed High</v>
      </c>
      <c r="AR426" s="26" t="str">
        <f t="shared" si="348"/>
        <v>Same</v>
      </c>
      <c r="AS426" s="27">
        <f t="shared" si="349"/>
        <v>0</v>
      </c>
    </row>
    <row r="427" spans="1:45" ht="15.5" x14ac:dyDescent="0.35">
      <c r="A427" s="13">
        <v>45057</v>
      </c>
      <c r="B427" s="15">
        <v>1.26254</v>
      </c>
      <c r="C427" s="15">
        <v>1.2640400000000001</v>
      </c>
      <c r="D427" s="15">
        <v>1.24963</v>
      </c>
      <c r="E427" s="15">
        <v>1.25071</v>
      </c>
      <c r="F427" s="15">
        <v>1.2511000000000001</v>
      </c>
      <c r="G427" s="15">
        <v>1.2592000000000001</v>
      </c>
      <c r="H427" s="15">
        <v>1.25</v>
      </c>
      <c r="I427" s="5">
        <v>-5</v>
      </c>
      <c r="J427" s="5">
        <v>508</v>
      </c>
      <c r="K427" s="5">
        <v>79</v>
      </c>
      <c r="L427" s="5">
        <v>602</v>
      </c>
      <c r="M427" s="14">
        <v>12.504166666666659</v>
      </c>
      <c r="N427" s="14">
        <v>144.10000000000034</v>
      </c>
      <c r="O427" s="5">
        <v>92.000000000000966</v>
      </c>
      <c r="P427" s="5">
        <v>56044</v>
      </c>
      <c r="Q427" s="14">
        <v>1167.5833333333333</v>
      </c>
      <c r="R427" s="14">
        <v>4.1776544066620307</v>
      </c>
      <c r="S427" s="5">
        <v>12</v>
      </c>
      <c r="T427" s="5" t="s">
        <v>28</v>
      </c>
      <c r="U427" s="14">
        <v>0.3596609062424086</v>
      </c>
      <c r="V427" s="5">
        <v>116</v>
      </c>
      <c r="W427" s="5">
        <v>254</v>
      </c>
      <c r="X427" s="5">
        <v>50</v>
      </c>
      <c r="Y427" s="5">
        <v>182</v>
      </c>
      <c r="Z427" s="5" t="s">
        <v>27</v>
      </c>
      <c r="AB427" s="6" cm="1">
        <f t="array" ref="AB427">SUM(IF(B427:I427&gt;B428:I428,1,-1))</f>
        <v>-6</v>
      </c>
      <c r="AC427" s="6" cm="1">
        <f t="array" ref="AC427">SUM(IF(J427:S427&gt;J428:S428,1,-1))</f>
        <v>6</v>
      </c>
      <c r="AD427" s="6">
        <f t="shared" si="338"/>
        <v>0</v>
      </c>
      <c r="AE427" s="6">
        <f t="shared" si="335"/>
        <v>-4</v>
      </c>
      <c r="AF427" s="6">
        <f t="shared" si="336"/>
        <v>12</v>
      </c>
      <c r="AG427" s="6">
        <f t="shared" si="337"/>
        <v>8</v>
      </c>
      <c r="AI427" s="8" t="str">
        <f t="shared" si="339"/>
        <v>Lower</v>
      </c>
      <c r="AJ427" s="24" t="str">
        <f t="shared" si="340"/>
        <v>Down</v>
      </c>
      <c r="AK427" s="25" t="str">
        <f t="shared" si="341"/>
        <v>POC Down</v>
      </c>
      <c r="AL427" s="26" t="str">
        <f t="shared" si="342"/>
        <v>Bel. Val</v>
      </c>
      <c r="AM427" s="26" t="str">
        <f t="shared" si="343"/>
        <v>Lower Break</v>
      </c>
      <c r="AN427" s="26" t="str">
        <f t="shared" si="344"/>
        <v>In Val</v>
      </c>
      <c r="AO427" s="26" t="str">
        <f t="shared" si="345"/>
        <v>No Gap</v>
      </c>
      <c r="AP427" s="26" t="str">
        <f t="shared" si="346"/>
        <v>Top-Weighted</v>
      </c>
      <c r="AQ427" s="26" t="str">
        <f t="shared" si="347"/>
        <v>Skewed Mid-High</v>
      </c>
      <c r="AR427" s="26" t="str">
        <f t="shared" si="348"/>
        <v>Closed Higher Quadrant</v>
      </c>
      <c r="AS427" s="27">
        <f t="shared" si="349"/>
        <v>1</v>
      </c>
    </row>
    <row r="428" spans="1:45" ht="15.5" x14ac:dyDescent="0.35">
      <c r="A428" s="13">
        <v>45056</v>
      </c>
      <c r="B428" s="15">
        <v>1.2623899999999999</v>
      </c>
      <c r="C428" s="15">
        <v>1.2679499999999999</v>
      </c>
      <c r="D428" s="15">
        <v>1.2602100000000001</v>
      </c>
      <c r="E428" s="15">
        <v>1.2625299999999999</v>
      </c>
      <c r="F428" s="15">
        <v>1.2626999999999999</v>
      </c>
      <c r="G428" s="15">
        <v>1.2635000000000001</v>
      </c>
      <c r="H428" s="15">
        <v>1.2610999999999999</v>
      </c>
      <c r="I428" s="5">
        <v>-1</v>
      </c>
      <c r="J428" s="5">
        <v>221</v>
      </c>
      <c r="K428" s="5">
        <v>279</v>
      </c>
      <c r="L428" s="5">
        <v>524</v>
      </c>
      <c r="M428" s="14">
        <v>10.818750000000053</v>
      </c>
      <c r="N428" s="14">
        <v>77.399999999998585</v>
      </c>
      <c r="O428" s="5">
        <v>24.000000000001798</v>
      </c>
      <c r="P428" s="5">
        <v>45779</v>
      </c>
      <c r="Q428" s="14">
        <v>953.72916666666663</v>
      </c>
      <c r="R428" s="14">
        <v>6.7700258397934059</v>
      </c>
      <c r="S428" s="5">
        <v>8</v>
      </c>
      <c r="T428" s="5" t="s">
        <v>26</v>
      </c>
      <c r="U428" s="14">
        <v>0.6273422671200416</v>
      </c>
      <c r="V428" s="5">
        <v>36</v>
      </c>
      <c r="W428" s="5">
        <v>60</v>
      </c>
      <c r="X428" s="5">
        <v>246</v>
      </c>
      <c r="Y428" s="5">
        <v>182</v>
      </c>
      <c r="Z428" s="5" t="s">
        <v>29</v>
      </c>
      <c r="AB428" s="6" cm="1">
        <f t="array" ref="AB428">SUM(IF(B428:I428&gt;B429:I429,1,-1))</f>
        <v>6</v>
      </c>
      <c r="AC428" s="6" cm="1">
        <f t="array" ref="AC428">SUM(IF(J428:S428&gt;J429:S429,1,-1))</f>
        <v>4</v>
      </c>
      <c r="AD428" s="6">
        <f t="shared" si="338"/>
        <v>10</v>
      </c>
      <c r="AE428" s="6">
        <f t="shared" si="335"/>
        <v>8</v>
      </c>
      <c r="AF428" s="6">
        <f t="shared" si="336"/>
        <v>2</v>
      </c>
      <c r="AG428" s="6">
        <f t="shared" si="337"/>
        <v>10</v>
      </c>
      <c r="AI428" s="8" t="str">
        <f t="shared" si="339"/>
        <v>OL Higher</v>
      </c>
      <c r="AJ428" s="24" t="str">
        <f t="shared" si="340"/>
        <v>Neutral</v>
      </c>
      <c r="AK428" s="25" t="str">
        <f t="shared" si="341"/>
        <v>POC Up</v>
      </c>
      <c r="AL428" s="26" t="str">
        <f t="shared" si="342"/>
        <v>Ab. Val</v>
      </c>
      <c r="AM428" s="26" t="str">
        <f t="shared" si="343"/>
        <v>Upper Break</v>
      </c>
      <c r="AN428" s="26" t="str">
        <f t="shared" si="344"/>
        <v>In Val</v>
      </c>
      <c r="AO428" s="26" t="str">
        <f t="shared" si="345"/>
        <v>No Gap</v>
      </c>
      <c r="AP428" s="26" t="str">
        <f t="shared" si="346"/>
        <v>Bottom-Weighted</v>
      </c>
      <c r="AQ428" s="26" t="str">
        <f t="shared" si="347"/>
        <v>Skewed Mid-Low</v>
      </c>
      <c r="AR428" s="26" t="str">
        <f t="shared" si="348"/>
        <v>Closed Higher Quadrant</v>
      </c>
      <c r="AS428" s="27">
        <f t="shared" si="349"/>
        <v>3</v>
      </c>
    </row>
    <row r="429" spans="1:45" ht="15.5" x14ac:dyDescent="0.35">
      <c r="A429" s="13">
        <v>45055</v>
      </c>
      <c r="B429" s="15">
        <v>1.26118</v>
      </c>
      <c r="C429" s="15">
        <v>1.2639400000000001</v>
      </c>
      <c r="D429" s="15">
        <v>1.2577700000000001</v>
      </c>
      <c r="E429" s="15">
        <v>1.2623899999999999</v>
      </c>
      <c r="F429" s="15">
        <v>1.2612000000000001</v>
      </c>
      <c r="G429" s="15">
        <v>1.2624</v>
      </c>
      <c r="H429" s="15">
        <v>1.2605</v>
      </c>
      <c r="I429" s="5">
        <v>9</v>
      </c>
      <c r="J429" s="5">
        <v>263</v>
      </c>
      <c r="K429" s="5">
        <v>202</v>
      </c>
      <c r="L429" s="5">
        <v>490</v>
      </c>
      <c r="M429" s="14">
        <v>10.125000000000227</v>
      </c>
      <c r="N429" s="14">
        <v>61.700000000000088</v>
      </c>
      <c r="O429" s="5">
        <v>19.000000000000128</v>
      </c>
      <c r="P429" s="5">
        <v>43157</v>
      </c>
      <c r="Q429" s="14">
        <v>899.10416666666663</v>
      </c>
      <c r="R429" s="14">
        <v>7.9416531604537974</v>
      </c>
      <c r="S429" s="5">
        <v>10</v>
      </c>
      <c r="T429" s="5" t="s">
        <v>33</v>
      </c>
      <c r="U429" s="14">
        <v>0.71534919751309989</v>
      </c>
      <c r="V429" s="5">
        <v>51</v>
      </c>
      <c r="W429" s="5">
        <v>297</v>
      </c>
      <c r="X429" s="5">
        <v>107</v>
      </c>
      <c r="Y429" s="5">
        <v>35</v>
      </c>
      <c r="Z429" s="5" t="s">
        <v>34</v>
      </c>
      <c r="AB429" s="6" cm="1">
        <f t="array" ref="AB429">SUM(IF(B429:I429&gt;B430:I430,1,-1))</f>
        <v>-4</v>
      </c>
      <c r="AC429" s="6" cm="1">
        <f t="array" ref="AC429">SUM(IF(J429:S429&gt;J430:S430,1,-1))</f>
        <v>2</v>
      </c>
      <c r="AD429" s="6">
        <f t="shared" si="338"/>
        <v>-2</v>
      </c>
      <c r="AE429" s="6">
        <f t="shared" si="335"/>
        <v>8</v>
      </c>
      <c r="AF429" s="6">
        <f t="shared" si="336"/>
        <v>-6</v>
      </c>
      <c r="AG429" s="6">
        <f t="shared" si="337"/>
        <v>2</v>
      </c>
      <c r="AI429" s="8" t="str">
        <f t="shared" si="339"/>
        <v>Lower</v>
      </c>
      <c r="AJ429" s="24" t="str">
        <f t="shared" si="340"/>
        <v>Neutral</v>
      </c>
      <c r="AK429" s="25" t="str">
        <f t="shared" si="341"/>
        <v>POC Down</v>
      </c>
      <c r="AL429" s="26" t="str">
        <f t="shared" si="342"/>
        <v>Bel. Val</v>
      </c>
      <c r="AM429" s="26" t="str">
        <f t="shared" si="343"/>
        <v>Lower Break</v>
      </c>
      <c r="AN429" s="26" t="str">
        <f t="shared" si="344"/>
        <v>In Val</v>
      </c>
      <c r="AO429" s="26" t="str">
        <f t="shared" si="345"/>
        <v>Gap Down - Rejected</v>
      </c>
      <c r="AP429" s="26" t="str">
        <f t="shared" si="346"/>
        <v>Top-Weighted</v>
      </c>
      <c r="AQ429" s="26" t="str">
        <f t="shared" si="347"/>
        <v>Skewed Mid-High</v>
      </c>
      <c r="AR429" s="26" t="str">
        <f t="shared" si="348"/>
        <v>Closed Lower Quadrant</v>
      </c>
      <c r="AS429" s="27">
        <f t="shared" si="349"/>
        <v>-4</v>
      </c>
    </row>
    <row r="430" spans="1:45" ht="15.5" x14ac:dyDescent="0.35">
      <c r="A430" s="13">
        <v>45054</v>
      </c>
      <c r="B430" s="15">
        <v>1.26295</v>
      </c>
      <c r="C430" s="15">
        <v>1.26684</v>
      </c>
      <c r="D430" s="15">
        <v>1.26064</v>
      </c>
      <c r="E430" s="15">
        <v>1.2612000000000001</v>
      </c>
      <c r="F430" s="15">
        <v>1.2650000000000001</v>
      </c>
      <c r="G430" s="15">
        <v>1.2654000000000001</v>
      </c>
      <c r="H430" s="15">
        <v>1.2630000000000001</v>
      </c>
      <c r="I430" s="5">
        <v>5</v>
      </c>
      <c r="J430" s="5">
        <v>78</v>
      </c>
      <c r="K430" s="5">
        <v>300</v>
      </c>
      <c r="L430" s="5">
        <v>393</v>
      </c>
      <c r="M430" s="14">
        <v>8.2270833333333844</v>
      </c>
      <c r="N430" s="14">
        <v>61.999999999999829</v>
      </c>
      <c r="O430" s="5">
        <v>23.999999999999577</v>
      </c>
      <c r="P430" s="5">
        <v>33021</v>
      </c>
      <c r="Q430" s="14">
        <v>687.9375</v>
      </c>
      <c r="R430" s="14">
        <v>6.3387096774193719</v>
      </c>
      <c r="S430" s="5">
        <v>13</v>
      </c>
      <c r="T430" s="5" t="s">
        <v>28</v>
      </c>
      <c r="U430" s="14">
        <v>0.40311951998635431</v>
      </c>
      <c r="V430" s="5">
        <v>52</v>
      </c>
      <c r="W430" s="5">
        <v>179</v>
      </c>
      <c r="X430" s="5">
        <v>92</v>
      </c>
      <c r="Y430" s="5">
        <v>57</v>
      </c>
      <c r="Z430" s="5" t="s">
        <v>27</v>
      </c>
      <c r="AB430" s="6" cm="1">
        <f t="array" ref="AB430">SUM(IF(B430:I430&gt;B431:I431,1,-1))</f>
        <v>6</v>
      </c>
      <c r="AC430" s="6" cm="1">
        <f t="array" ref="AC430">SUM(IF(J430:S430&gt;J431:S431,1,-1))</f>
        <v>-4</v>
      </c>
      <c r="AD430" s="6">
        <f t="shared" si="338"/>
        <v>2</v>
      </c>
      <c r="AE430" s="6">
        <f t="shared" si="335"/>
        <v>18</v>
      </c>
      <c r="AF430" s="6">
        <f t="shared" si="336"/>
        <v>-10</v>
      </c>
      <c r="AG430" s="6">
        <f t="shared" si="337"/>
        <v>8</v>
      </c>
      <c r="AI430" s="8" t="str">
        <f t="shared" si="339"/>
        <v>Higher</v>
      </c>
      <c r="AJ430" s="24" t="str">
        <f t="shared" si="340"/>
        <v>Up</v>
      </c>
      <c r="AK430" s="25" t="str">
        <f t="shared" si="341"/>
        <v>POC Up</v>
      </c>
      <c r="AL430" s="26" t="str">
        <f t="shared" si="342"/>
        <v>Ab. Val</v>
      </c>
      <c r="AM430" s="26" t="str">
        <f t="shared" si="343"/>
        <v>Upper Break</v>
      </c>
      <c r="AN430" s="26" t="str">
        <f t="shared" si="344"/>
        <v>Bl. Val</v>
      </c>
      <c r="AO430" s="26" t="str">
        <f t="shared" si="345"/>
        <v>Gap Up - Failed</v>
      </c>
      <c r="AP430" s="26" t="str">
        <f t="shared" si="346"/>
        <v>Bottom-Weighted</v>
      </c>
      <c r="AQ430" s="26" t="str">
        <f t="shared" si="347"/>
        <v>Skewed Mid-High</v>
      </c>
      <c r="AR430" s="26" t="str">
        <f t="shared" si="348"/>
        <v>Closed Higher Quadrant</v>
      </c>
      <c r="AS430" s="27">
        <f t="shared" si="349"/>
        <v>3</v>
      </c>
    </row>
    <row r="431" spans="1:45" ht="15.5" x14ac:dyDescent="0.35">
      <c r="A431" s="13">
        <v>45051</v>
      </c>
      <c r="B431" s="15">
        <v>1.2582599999999999</v>
      </c>
      <c r="C431" s="15">
        <v>1.26519</v>
      </c>
      <c r="D431" s="15">
        <v>1.25573</v>
      </c>
      <c r="E431" s="15">
        <v>1.2629300000000001</v>
      </c>
      <c r="F431" s="15">
        <v>1.2606999999999999</v>
      </c>
      <c r="G431" s="15">
        <v>1.2626999999999999</v>
      </c>
      <c r="H431" s="15">
        <v>1.2578</v>
      </c>
      <c r="I431" s="5">
        <v>3</v>
      </c>
      <c r="J431" s="5">
        <v>303</v>
      </c>
      <c r="K431" s="5">
        <v>245</v>
      </c>
      <c r="L431" s="5">
        <v>566</v>
      </c>
      <c r="M431" s="14">
        <v>11.750000000000094</v>
      </c>
      <c r="N431" s="14">
        <v>94.600000000000236</v>
      </c>
      <c r="O431" s="5">
        <v>48.999999999999048</v>
      </c>
      <c r="P431" s="5">
        <v>52088</v>
      </c>
      <c r="Q431" s="14">
        <v>1085.1666666666667</v>
      </c>
      <c r="R431" s="14">
        <v>5.9830866807610841</v>
      </c>
      <c r="S431" s="5">
        <v>8</v>
      </c>
      <c r="T431" s="5" t="s">
        <v>33</v>
      </c>
      <c r="U431" s="14">
        <v>0.728847539215836</v>
      </c>
      <c r="V431" s="5">
        <v>123</v>
      </c>
      <c r="W431" s="5">
        <v>225</v>
      </c>
      <c r="X431" s="5">
        <v>167</v>
      </c>
      <c r="Y431" s="5">
        <v>51</v>
      </c>
      <c r="Z431" s="5" t="s">
        <v>31</v>
      </c>
      <c r="AB431" s="6" cm="1">
        <f t="array" ref="AB431">SUM(IF(B431:I431&gt;B432:I432,1,-1))</f>
        <v>6</v>
      </c>
      <c r="AC431" s="6" cm="1">
        <f t="array" ref="AC431">SUM(IF(J431:S431&gt;J432:S432,1,-1))</f>
        <v>-4</v>
      </c>
      <c r="AD431" s="6">
        <f t="shared" si="338"/>
        <v>2</v>
      </c>
      <c r="AE431" s="6">
        <f t="shared" si="335"/>
        <v>18</v>
      </c>
      <c r="AF431" s="6">
        <f t="shared" si="336"/>
        <v>0</v>
      </c>
      <c r="AG431" s="6">
        <f t="shared" si="337"/>
        <v>18</v>
      </c>
      <c r="AI431" s="8" t="str">
        <f t="shared" si="339"/>
        <v>OL Higher</v>
      </c>
      <c r="AJ431" s="24" t="str">
        <f t="shared" si="340"/>
        <v>Up</v>
      </c>
      <c r="AK431" s="25" t="str">
        <f t="shared" si="341"/>
        <v>POC Up</v>
      </c>
      <c r="AL431" s="26" t="str">
        <f t="shared" si="342"/>
        <v>Ab. Val</v>
      </c>
      <c r="AM431" s="26" t="str">
        <f t="shared" si="343"/>
        <v>Upper Break</v>
      </c>
      <c r="AN431" s="26" t="str">
        <f t="shared" si="344"/>
        <v>Ab. Val</v>
      </c>
      <c r="AO431" s="26" t="str">
        <f t="shared" si="345"/>
        <v>No Gap</v>
      </c>
      <c r="AP431" s="26" t="str">
        <f t="shared" si="346"/>
        <v>Top-Weighted</v>
      </c>
      <c r="AQ431" s="26" t="str">
        <f t="shared" si="347"/>
        <v>Skewed Mid-High</v>
      </c>
      <c r="AR431" s="26" t="str">
        <f t="shared" si="348"/>
        <v>Closed Lower Quadrant</v>
      </c>
      <c r="AS431" s="27">
        <f t="shared" si="349"/>
        <v>-1</v>
      </c>
    </row>
    <row r="432" spans="1:45" ht="15.5" x14ac:dyDescent="0.35">
      <c r="A432" s="13">
        <v>45050</v>
      </c>
      <c r="B432" s="15">
        <v>1.25685</v>
      </c>
      <c r="C432" s="15">
        <v>1.2598199999999999</v>
      </c>
      <c r="D432" s="15">
        <v>1.2547699999999999</v>
      </c>
      <c r="E432" s="15">
        <v>1.25824</v>
      </c>
      <c r="F432" s="15">
        <v>1.2573000000000001</v>
      </c>
      <c r="G432" s="15">
        <v>1.2585000000000002</v>
      </c>
      <c r="H432" s="15">
        <v>1.2563000000000002</v>
      </c>
      <c r="I432" s="5">
        <v>9</v>
      </c>
      <c r="J432" s="5">
        <v>299</v>
      </c>
      <c r="K432" s="5">
        <v>267</v>
      </c>
      <c r="L432" s="5">
        <v>589</v>
      </c>
      <c r="M432" s="14">
        <v>12.277083333333133</v>
      </c>
      <c r="N432" s="14">
        <v>50.499999999999986</v>
      </c>
      <c r="O432" s="5">
        <v>21.999999999999797</v>
      </c>
      <c r="P432" s="5">
        <v>73947</v>
      </c>
      <c r="Q432" s="14">
        <v>1540.5625</v>
      </c>
      <c r="R432" s="14">
        <v>11.663366336633667</v>
      </c>
      <c r="S432" s="5">
        <v>8</v>
      </c>
      <c r="T432" s="5" t="s">
        <v>33</v>
      </c>
      <c r="U432" s="14">
        <v>0.77437948310910854</v>
      </c>
      <c r="V432" s="5">
        <v>92</v>
      </c>
      <c r="W432" s="5">
        <v>230</v>
      </c>
      <c r="X432" s="5">
        <v>217</v>
      </c>
      <c r="Y432" s="5">
        <v>41</v>
      </c>
      <c r="Z432" s="5" t="s">
        <v>32</v>
      </c>
      <c r="AB432" s="6" cm="1">
        <f t="array" ref="AB432">SUM(IF(B432:I432&gt;B433:I433,1,-1))</f>
        <v>6</v>
      </c>
      <c r="AC432" s="6" cm="1">
        <f t="array" ref="AC432">SUM(IF(J432:S432&gt;J433:S433,1,-1))</f>
        <v>-2</v>
      </c>
      <c r="AD432" s="6">
        <f t="shared" si="338"/>
        <v>4</v>
      </c>
      <c r="AE432" s="6">
        <f t="shared" si="335"/>
        <v>6</v>
      </c>
      <c r="AF432" s="6">
        <f t="shared" si="336"/>
        <v>6</v>
      </c>
      <c r="AG432" s="6">
        <f t="shared" si="337"/>
        <v>12</v>
      </c>
      <c r="AI432" s="8" t="str">
        <f t="shared" si="339"/>
        <v>Higher</v>
      </c>
      <c r="AJ432" s="24" t="str">
        <f t="shared" si="340"/>
        <v>Neutral</v>
      </c>
      <c r="AK432" s="25" t="str">
        <f t="shared" si="341"/>
        <v>POC Up</v>
      </c>
      <c r="AL432" s="26" t="str">
        <f t="shared" si="342"/>
        <v>Ab. Val</v>
      </c>
      <c r="AM432" s="26" t="str">
        <f t="shared" si="343"/>
        <v>Upper Break</v>
      </c>
      <c r="AN432" s="26" t="str">
        <f t="shared" si="344"/>
        <v>In Val</v>
      </c>
      <c r="AO432" s="26" t="str">
        <f t="shared" si="345"/>
        <v>Gap Up - Follow Through</v>
      </c>
      <c r="AP432" s="26" t="str">
        <f t="shared" si="346"/>
        <v>Top-Weighted</v>
      </c>
      <c r="AQ432" s="26" t="str">
        <f t="shared" si="347"/>
        <v>Skewed Mid-High</v>
      </c>
      <c r="AR432" s="26" t="str">
        <f t="shared" si="348"/>
        <v>Closed Higher Quadrant</v>
      </c>
      <c r="AS432" s="27">
        <f t="shared" si="349"/>
        <v>1</v>
      </c>
    </row>
    <row r="433" spans="1:45" ht="15.5" x14ac:dyDescent="0.35">
      <c r="A433" s="13">
        <v>45049</v>
      </c>
      <c r="B433" s="15">
        <v>1.24762</v>
      </c>
      <c r="C433" s="15">
        <v>1.2589600000000001</v>
      </c>
      <c r="D433" s="15">
        <v>1.2467600000000001</v>
      </c>
      <c r="E433" s="15">
        <v>1.2568299999999999</v>
      </c>
      <c r="F433" s="15">
        <v>1.2488000000000001</v>
      </c>
      <c r="G433" s="15">
        <v>1.2548000000000001</v>
      </c>
      <c r="H433" s="15">
        <v>1.2476</v>
      </c>
      <c r="I433" s="5">
        <v>25</v>
      </c>
      <c r="J433" s="5">
        <v>566</v>
      </c>
      <c r="K433" s="5">
        <v>64</v>
      </c>
      <c r="L433" s="5">
        <v>643</v>
      </c>
      <c r="M433" s="14">
        <v>13.404166666666727</v>
      </c>
      <c r="N433" s="14">
        <v>121.99999999999989</v>
      </c>
      <c r="O433" s="5">
        <v>72.000000000000952</v>
      </c>
      <c r="P433" s="5">
        <v>67205</v>
      </c>
      <c r="Q433" s="14">
        <v>1400.1041666666667</v>
      </c>
      <c r="R433" s="14">
        <v>5.2704918032786932</v>
      </c>
      <c r="S433" s="5">
        <v>15</v>
      </c>
      <c r="T433" s="5" t="s">
        <v>30</v>
      </c>
      <c r="U433" s="14">
        <v>0.28345144475043699</v>
      </c>
      <c r="V433" s="5">
        <v>90</v>
      </c>
      <c r="W433" s="5">
        <v>168</v>
      </c>
      <c r="X433" s="5">
        <v>245</v>
      </c>
      <c r="Y433" s="5">
        <v>129</v>
      </c>
      <c r="Z433" s="5" t="s">
        <v>31</v>
      </c>
      <c r="AB433" s="6" cm="1">
        <f t="array" ref="AB433">SUM(IF(B433:I433&gt;B434:I434,1,-1))</f>
        <v>6</v>
      </c>
      <c r="AC433" s="6" cm="1">
        <f t="array" ref="AC433">SUM(IF(J433:S433&gt;J434:S434,1,-1))</f>
        <v>6</v>
      </c>
      <c r="AD433" s="6">
        <f t="shared" si="338"/>
        <v>12</v>
      </c>
      <c r="AE433" s="6">
        <f t="shared" si="335"/>
        <v>2</v>
      </c>
      <c r="AF433" s="6">
        <f t="shared" si="336"/>
        <v>0</v>
      </c>
      <c r="AG433" s="6">
        <f t="shared" si="337"/>
        <v>2</v>
      </c>
      <c r="AI433" s="8" t="str">
        <f t="shared" si="339"/>
        <v>OL Higher</v>
      </c>
      <c r="AJ433" s="24" t="str">
        <f t="shared" si="340"/>
        <v>Neutral</v>
      </c>
      <c r="AK433" s="25" t="str">
        <f t="shared" si="341"/>
        <v>POC Up</v>
      </c>
      <c r="AL433" s="26" t="str">
        <f t="shared" si="342"/>
        <v>In. Val</v>
      </c>
      <c r="AM433" s="26" t="str">
        <f t="shared" si="343"/>
        <v>Upper Break</v>
      </c>
      <c r="AN433" s="26" t="str">
        <f t="shared" si="344"/>
        <v>Ab. Val</v>
      </c>
      <c r="AO433" s="26" t="str">
        <f t="shared" si="345"/>
        <v>No Gap</v>
      </c>
      <c r="AP433" s="26" t="str">
        <f t="shared" si="346"/>
        <v>Top-Weighted</v>
      </c>
      <c r="AQ433" s="26" t="str">
        <f t="shared" si="347"/>
        <v>Skewed Mid-Low</v>
      </c>
      <c r="AR433" s="26" t="str">
        <f t="shared" si="348"/>
        <v>Closed Lower Quadrant</v>
      </c>
      <c r="AS433" s="27">
        <f t="shared" si="349"/>
        <v>-1</v>
      </c>
    </row>
    <row r="434" spans="1:45" ht="15.5" x14ac:dyDescent="0.35">
      <c r="A434" s="13">
        <v>45048</v>
      </c>
      <c r="B434" s="15">
        <v>1.24844</v>
      </c>
      <c r="C434" s="15">
        <v>1.2511699999999999</v>
      </c>
      <c r="D434" s="15">
        <v>1.24352</v>
      </c>
      <c r="E434" s="15">
        <v>1.2476</v>
      </c>
      <c r="F434" s="15">
        <v>1.2473000000000001</v>
      </c>
      <c r="G434" s="15">
        <v>1.2493000000000001</v>
      </c>
      <c r="H434" s="15">
        <v>1.2451000000000001</v>
      </c>
      <c r="I434" s="5">
        <v>0</v>
      </c>
      <c r="J434" s="5">
        <v>282</v>
      </c>
      <c r="K434" s="5">
        <v>290</v>
      </c>
      <c r="L434" s="5">
        <v>590</v>
      </c>
      <c r="M434" s="14">
        <v>12.218749999999879</v>
      </c>
      <c r="N434" s="14">
        <v>76.499999999999346</v>
      </c>
      <c r="O434" s="5">
        <v>41.999999999999815</v>
      </c>
      <c r="P434" s="5">
        <v>60361</v>
      </c>
      <c r="Q434" s="14">
        <v>1257.5208333333333</v>
      </c>
      <c r="R434" s="14">
        <v>7.7124183006536606</v>
      </c>
      <c r="S434" s="5">
        <v>6</v>
      </c>
      <c r="T434" s="5" t="s">
        <v>33</v>
      </c>
      <c r="U434" s="14">
        <v>0.74464069263911359</v>
      </c>
      <c r="V434" s="5">
        <v>142</v>
      </c>
      <c r="W434" s="5">
        <v>140</v>
      </c>
      <c r="X434" s="5">
        <v>247</v>
      </c>
      <c r="Y434" s="5">
        <v>61</v>
      </c>
      <c r="Z434" s="5" t="s">
        <v>32</v>
      </c>
      <c r="AB434" s="6" cm="1">
        <f t="array" ref="AB434">SUM(IF(B434:I434&gt;B435:I435,1,-1))</f>
        <v>-6</v>
      </c>
      <c r="AC434" s="6" cm="1">
        <f t="array" ref="AC434">SUM(IF(J434:S434&gt;J435:S435,1,-1))</f>
        <v>2</v>
      </c>
      <c r="AD434" s="6">
        <f t="shared" si="338"/>
        <v>-4</v>
      </c>
      <c r="AE434" s="6">
        <f t="shared" si="335"/>
        <v>-2</v>
      </c>
      <c r="AF434" s="6">
        <f t="shared" si="336"/>
        <v>0</v>
      </c>
      <c r="AG434" s="6">
        <f t="shared" si="337"/>
        <v>-2</v>
      </c>
      <c r="AI434" s="8" t="str">
        <f t="shared" si="339"/>
        <v>OL Lower</v>
      </c>
      <c r="AJ434" s="24" t="str">
        <f t="shared" si="340"/>
        <v>Down</v>
      </c>
      <c r="AK434" s="25" t="str">
        <f t="shared" si="341"/>
        <v>POC Down</v>
      </c>
      <c r="AL434" s="26" t="str">
        <f t="shared" si="342"/>
        <v>Bel. Val</v>
      </c>
      <c r="AM434" s="26" t="str">
        <f t="shared" si="343"/>
        <v>Lower Break</v>
      </c>
      <c r="AN434" s="26" t="str">
        <f t="shared" si="344"/>
        <v>In Val</v>
      </c>
      <c r="AO434" s="26" t="str">
        <f t="shared" si="345"/>
        <v>No Gap</v>
      </c>
      <c r="AP434" s="26" t="str">
        <f t="shared" si="346"/>
        <v>Bottom-Weighted</v>
      </c>
      <c r="AQ434" s="26" t="str">
        <f t="shared" si="347"/>
        <v>Skewed Mid-Low</v>
      </c>
      <c r="AR434" s="26" t="str">
        <f t="shared" si="348"/>
        <v>Closed Lower Quadrant</v>
      </c>
      <c r="AS434" s="27">
        <f t="shared" si="349"/>
        <v>-2</v>
      </c>
    </row>
    <row r="435" spans="1:45" ht="15.5" x14ac:dyDescent="0.35">
      <c r="A435" s="13">
        <v>45047</v>
      </c>
      <c r="B435" s="15">
        <v>1.2557799999999999</v>
      </c>
      <c r="C435" s="15">
        <v>1.2568600000000001</v>
      </c>
      <c r="D435" s="15">
        <v>1.248</v>
      </c>
      <c r="E435" s="15">
        <v>1.2484200000000001</v>
      </c>
      <c r="F435" s="15">
        <v>1.2491000000000001</v>
      </c>
      <c r="G435" s="15">
        <v>1.2544999999999999</v>
      </c>
      <c r="H435" s="15">
        <v>1.2484</v>
      </c>
      <c r="I435" s="5">
        <v>-12</v>
      </c>
      <c r="J435" s="5">
        <v>427</v>
      </c>
      <c r="K435" s="5">
        <v>64</v>
      </c>
      <c r="L435" s="5">
        <v>505</v>
      </c>
      <c r="M435" s="14">
        <v>10.395833333333483</v>
      </c>
      <c r="N435" s="14">
        <v>88.600000000000904</v>
      </c>
      <c r="O435" s="5">
        <v>60.999999999999943</v>
      </c>
      <c r="P435" s="5">
        <v>45067</v>
      </c>
      <c r="Q435" s="14">
        <v>938.89583333333337</v>
      </c>
      <c r="R435" s="14">
        <v>5.6997742663656306</v>
      </c>
      <c r="S435" s="5">
        <v>14</v>
      </c>
      <c r="T435" s="5" t="s">
        <v>28</v>
      </c>
      <c r="U435" s="14">
        <v>0.36136565114177532</v>
      </c>
      <c r="V435" s="5">
        <v>134</v>
      </c>
      <c r="W435" s="5">
        <v>137</v>
      </c>
      <c r="X435" s="5">
        <v>94</v>
      </c>
      <c r="Y435" s="5">
        <v>124</v>
      </c>
      <c r="Z435" s="5" t="s">
        <v>27</v>
      </c>
      <c r="AB435" s="6" cm="1">
        <f t="array" ref="AB435">SUM(IF(B435:I435&gt;B436:I436,1,-1))</f>
        <v>2</v>
      </c>
      <c r="AC435" s="6" cm="1">
        <f t="array" ref="AC435">SUM(IF(J435:S435&gt;J436:S436,1,-1))</f>
        <v>-8</v>
      </c>
      <c r="AD435" s="6">
        <f t="shared" si="338"/>
        <v>-6</v>
      </c>
      <c r="AE435" s="6">
        <f t="shared" si="335"/>
        <v>8</v>
      </c>
      <c r="AF435" s="6">
        <f t="shared" si="336"/>
        <v>2</v>
      </c>
      <c r="AG435" s="6">
        <f t="shared" si="337"/>
        <v>10</v>
      </c>
      <c r="AI435" s="8" t="str">
        <f t="shared" si="339"/>
        <v>OL Higher</v>
      </c>
      <c r="AJ435" s="24" t="str">
        <f t="shared" si="340"/>
        <v>Down</v>
      </c>
      <c r="AK435" s="25" t="str">
        <f t="shared" si="341"/>
        <v>POC Up</v>
      </c>
      <c r="AL435" s="26" t="str">
        <f t="shared" si="342"/>
        <v>In. Val</v>
      </c>
      <c r="AM435" s="26" t="str">
        <f t="shared" si="343"/>
        <v>Inside Day</v>
      </c>
      <c r="AN435" s="26" t="str">
        <f t="shared" si="344"/>
        <v>In Val</v>
      </c>
      <c r="AO435" s="26" t="str">
        <f t="shared" si="345"/>
        <v>Gap Up - Failed</v>
      </c>
      <c r="AP435" s="26" t="str">
        <f t="shared" si="346"/>
        <v>Top-Weighted</v>
      </c>
      <c r="AQ435" s="26" t="str">
        <f t="shared" si="347"/>
        <v>Skewed Mid-High</v>
      </c>
      <c r="AR435" s="26" t="str">
        <f t="shared" si="348"/>
        <v>Closed Higher Quadrant</v>
      </c>
      <c r="AS435" s="27">
        <f t="shared" si="349"/>
        <v>3</v>
      </c>
    </row>
    <row r="436" spans="1:45" ht="15.5" x14ac:dyDescent="0.35">
      <c r="A436" s="13">
        <v>45044</v>
      </c>
      <c r="B436" s="15">
        <v>1.24966</v>
      </c>
      <c r="C436" s="15">
        <v>1.2583500000000001</v>
      </c>
      <c r="D436" s="15">
        <v>1.2445999999999999</v>
      </c>
      <c r="E436" s="15">
        <v>1.25576</v>
      </c>
      <c r="F436" s="15">
        <v>1.2466000000000002</v>
      </c>
      <c r="G436" s="15">
        <v>1.2531000000000001</v>
      </c>
      <c r="H436" s="15">
        <v>1.2447000000000001</v>
      </c>
      <c r="I436" s="5">
        <v>2</v>
      </c>
      <c r="J436" s="5">
        <v>574</v>
      </c>
      <c r="K436" s="5">
        <v>108</v>
      </c>
      <c r="L436" s="5">
        <v>693</v>
      </c>
      <c r="M436" s="14">
        <v>14.404166666666756</v>
      </c>
      <c r="N436" s="14">
        <v>137.50000000000151</v>
      </c>
      <c r="O436" s="5">
        <v>83.999999999999631</v>
      </c>
      <c r="P436" s="5">
        <v>70278</v>
      </c>
      <c r="Q436" s="14">
        <v>1464.125</v>
      </c>
      <c r="R436" s="14">
        <v>5.039999999999945</v>
      </c>
      <c r="S436" s="5">
        <v>19</v>
      </c>
      <c r="T436" s="5" t="s">
        <v>28</v>
      </c>
      <c r="U436" s="14">
        <v>0.38806530124933397</v>
      </c>
      <c r="V436" s="5">
        <v>180</v>
      </c>
      <c r="W436" s="5">
        <v>54</v>
      </c>
      <c r="X436" s="5">
        <v>199</v>
      </c>
      <c r="Y436" s="5">
        <v>251</v>
      </c>
      <c r="Z436" s="5" t="s">
        <v>31</v>
      </c>
      <c r="AB436" s="6" cm="1">
        <f t="array" ref="AB436">SUM(IF(B436:I436&gt;B437:I437,1,-1))</f>
        <v>2</v>
      </c>
      <c r="AC436" s="6" cm="1">
        <f t="array" ref="AC436">SUM(IF(J436:S436&gt;J437:S437,1,-1))</f>
        <v>6</v>
      </c>
      <c r="AD436" s="6">
        <f t="shared" si="338"/>
        <v>8</v>
      </c>
      <c r="AE436" s="6">
        <f t="shared" si="335"/>
        <v>12</v>
      </c>
      <c r="AF436" s="6">
        <f t="shared" si="336"/>
        <v>12</v>
      </c>
      <c r="AG436" s="6">
        <f t="shared" si="337"/>
        <v>24</v>
      </c>
      <c r="AI436" s="8" t="str">
        <f t="shared" si="339"/>
        <v>Outside</v>
      </c>
      <c r="AJ436" s="24" t="str">
        <f t="shared" si="340"/>
        <v>Down</v>
      </c>
      <c r="AK436" s="25" t="str">
        <f t="shared" si="341"/>
        <v>POC Down</v>
      </c>
      <c r="AL436" s="26" t="str">
        <f t="shared" si="342"/>
        <v>In. Val</v>
      </c>
      <c r="AM436" s="26" t="str">
        <f t="shared" si="343"/>
        <v>Upper Break</v>
      </c>
      <c r="AN436" s="26" t="str">
        <f t="shared" si="344"/>
        <v>Ab. Val</v>
      </c>
      <c r="AO436" s="26" t="str">
        <f t="shared" si="345"/>
        <v>Gap Up - Follow Through</v>
      </c>
      <c r="AP436" s="26" t="str">
        <f t="shared" si="346"/>
        <v>Top-Weighted</v>
      </c>
      <c r="AQ436" s="26" t="str">
        <f t="shared" si="347"/>
        <v>Skewed Low</v>
      </c>
      <c r="AR436" s="26" t="str">
        <f t="shared" si="348"/>
        <v>Same</v>
      </c>
      <c r="AS436" s="27">
        <f t="shared" si="349"/>
        <v>0</v>
      </c>
    </row>
    <row r="437" spans="1:45" ht="15.5" x14ac:dyDescent="0.35">
      <c r="A437" s="13">
        <v>45043</v>
      </c>
      <c r="B437" s="15">
        <v>1.24705</v>
      </c>
      <c r="C437" s="15">
        <v>1.2499100000000001</v>
      </c>
      <c r="D437" s="15">
        <v>1.24359</v>
      </c>
      <c r="E437" s="15">
        <v>1.2496499999999999</v>
      </c>
      <c r="F437" s="15">
        <v>1.2473000000000001</v>
      </c>
      <c r="G437" s="15">
        <v>1.2489000000000001</v>
      </c>
      <c r="H437" s="15">
        <v>1.246</v>
      </c>
      <c r="I437" s="5">
        <v>25</v>
      </c>
      <c r="J437" s="5">
        <v>255</v>
      </c>
      <c r="K437" s="5">
        <v>336</v>
      </c>
      <c r="L437" s="5">
        <v>616</v>
      </c>
      <c r="M437" s="14">
        <v>12.675000000000185</v>
      </c>
      <c r="N437" s="14">
        <v>63.200000000001033</v>
      </c>
      <c r="O437" s="5">
        <v>29.000000000001247</v>
      </c>
      <c r="P437" s="5">
        <v>58966</v>
      </c>
      <c r="Q437" s="14">
        <v>1228.4583333333333</v>
      </c>
      <c r="R437" s="14">
        <v>9.7468354430378152</v>
      </c>
      <c r="S437" s="5">
        <v>15</v>
      </c>
      <c r="T437" s="5" t="s">
        <v>33</v>
      </c>
      <c r="U437" s="14">
        <v>0.71468979019459711</v>
      </c>
      <c r="V437" s="5">
        <v>120</v>
      </c>
      <c r="W437" s="5">
        <v>268</v>
      </c>
      <c r="X437" s="5">
        <v>159</v>
      </c>
      <c r="Y437" s="5">
        <v>69</v>
      </c>
      <c r="Z437" s="5" t="s">
        <v>31</v>
      </c>
      <c r="AB437" s="6" cm="1">
        <f t="array" ref="AB437">SUM(IF(B437:I437&gt;B438:I438,1,-1))</f>
        <v>4</v>
      </c>
      <c r="AC437" s="6" cm="1">
        <f t="array" ref="AC437">SUM(IF(J437:S437&gt;J438:S438,1,-1))</f>
        <v>4</v>
      </c>
      <c r="AD437" s="6">
        <f t="shared" si="338"/>
        <v>8</v>
      </c>
      <c r="AE437" s="6">
        <f t="shared" si="335"/>
        <v>8</v>
      </c>
      <c r="AF437" s="6">
        <f t="shared" si="336"/>
        <v>10</v>
      </c>
      <c r="AG437" s="6">
        <f t="shared" si="337"/>
        <v>18</v>
      </c>
      <c r="AI437" s="8" t="str">
        <f t="shared" si="339"/>
        <v>Inside</v>
      </c>
      <c r="AJ437" s="24" t="str">
        <f t="shared" si="340"/>
        <v>Neutral</v>
      </c>
      <c r="AK437" s="25" t="str">
        <f t="shared" si="341"/>
        <v>POC Up</v>
      </c>
      <c r="AL437" s="26" t="str">
        <f t="shared" si="342"/>
        <v>In. Val</v>
      </c>
      <c r="AM437" s="26" t="str">
        <f t="shared" si="343"/>
        <v>Inside Day</v>
      </c>
      <c r="AN437" s="26" t="str">
        <f t="shared" si="344"/>
        <v>Ab. Val</v>
      </c>
      <c r="AO437" s="26" t="str">
        <f t="shared" si="345"/>
        <v>No Gap</v>
      </c>
      <c r="AP437" s="26" t="str">
        <f t="shared" si="346"/>
        <v>Bottom-Weighted</v>
      </c>
      <c r="AQ437" s="26" t="str">
        <f t="shared" si="347"/>
        <v>Skewed Mid-High</v>
      </c>
      <c r="AR437" s="26" t="str">
        <f t="shared" si="348"/>
        <v>Closed Lower Quadrant</v>
      </c>
      <c r="AS437" s="27">
        <f t="shared" si="349"/>
        <v>-1</v>
      </c>
    </row>
    <row r="438" spans="1:45" ht="15.5" x14ac:dyDescent="0.35">
      <c r="A438" s="13">
        <v>45042</v>
      </c>
      <c r="B438" s="15">
        <v>1.2413799999999999</v>
      </c>
      <c r="C438" s="15">
        <v>1.2515000000000001</v>
      </c>
      <c r="D438" s="15">
        <v>1.24024</v>
      </c>
      <c r="E438" s="15">
        <v>1.2470300000000001</v>
      </c>
      <c r="F438" s="15">
        <v>1.2464999999999999</v>
      </c>
      <c r="G438" s="15">
        <v>1.2491999999999999</v>
      </c>
      <c r="H438" s="15">
        <v>1.2453000000000001</v>
      </c>
      <c r="I438" s="5">
        <v>10</v>
      </c>
      <c r="J438" s="5">
        <v>325</v>
      </c>
      <c r="K438" s="5">
        <v>258</v>
      </c>
      <c r="L438" s="5">
        <v>602</v>
      </c>
      <c r="M438" s="14">
        <v>12.464583333333435</v>
      </c>
      <c r="N438" s="14">
        <v>112.60000000000048</v>
      </c>
      <c r="O438" s="5">
        <v>38.999999999997925</v>
      </c>
      <c r="P438" s="5">
        <v>58783</v>
      </c>
      <c r="Q438" s="14">
        <v>1224.6458333333333</v>
      </c>
      <c r="R438" s="14">
        <v>5.3463587921847022</v>
      </c>
      <c r="S438" s="5">
        <v>14</v>
      </c>
      <c r="T438" s="5" t="s">
        <v>26</v>
      </c>
      <c r="U438" s="14">
        <v>0.65437152860291536</v>
      </c>
      <c r="V438" s="5">
        <v>60</v>
      </c>
      <c r="W438" s="5">
        <v>356</v>
      </c>
      <c r="X438" s="5">
        <v>81</v>
      </c>
      <c r="Y438" s="5">
        <v>98</v>
      </c>
      <c r="Z438" s="5" t="s">
        <v>32</v>
      </c>
      <c r="AB438" s="6" cm="1">
        <f t="array" ref="AB438">SUM(IF(B438:I438&gt;B439:I439,1,-1))</f>
        <v>6</v>
      </c>
      <c r="AC438" s="6" cm="1">
        <f t="array" ref="AC438">SUM(IF(J438:S438&gt;J439:S439,1,-1))</f>
        <v>2</v>
      </c>
      <c r="AD438" s="6">
        <f t="shared" si="338"/>
        <v>8</v>
      </c>
      <c r="AE438" s="6">
        <f t="shared" si="335"/>
        <v>10</v>
      </c>
      <c r="AF438" s="6">
        <f t="shared" si="336"/>
        <v>2</v>
      </c>
      <c r="AG438" s="6">
        <f t="shared" si="337"/>
        <v>12</v>
      </c>
      <c r="AI438" s="8" t="str">
        <f t="shared" si="339"/>
        <v>OL Higher</v>
      </c>
      <c r="AJ438" s="24" t="str">
        <f t="shared" si="340"/>
        <v>Up</v>
      </c>
      <c r="AK438" s="25" t="str">
        <f t="shared" si="341"/>
        <v>POC Up</v>
      </c>
      <c r="AL438" s="26" t="str">
        <f t="shared" si="342"/>
        <v>In. Val</v>
      </c>
      <c r="AM438" s="26" t="str">
        <f t="shared" si="343"/>
        <v>Upper Break</v>
      </c>
      <c r="AN438" s="26" t="str">
        <f t="shared" si="344"/>
        <v>In Val</v>
      </c>
      <c r="AO438" s="26" t="str">
        <f t="shared" si="345"/>
        <v>No Gap</v>
      </c>
      <c r="AP438" s="26" t="str">
        <f t="shared" si="346"/>
        <v>Top-Weighted</v>
      </c>
      <c r="AQ438" s="26" t="str">
        <f t="shared" si="347"/>
        <v>Skewed Mid-High</v>
      </c>
      <c r="AR438" s="26" t="str">
        <f t="shared" si="348"/>
        <v>Closed Lower Quadrant</v>
      </c>
      <c r="AS438" s="27">
        <f t="shared" si="349"/>
        <v>-2</v>
      </c>
    </row>
    <row r="439" spans="1:45" ht="15.5" x14ac:dyDescent="0.35">
      <c r="A439" s="13">
        <v>45041</v>
      </c>
      <c r="B439" s="15">
        <v>1.24986</v>
      </c>
      <c r="C439" s="15">
        <v>1.2506900000000001</v>
      </c>
      <c r="D439" s="15">
        <v>1.23864</v>
      </c>
      <c r="E439" s="15">
        <v>1.24136</v>
      </c>
      <c r="F439" s="15">
        <v>1.2403000000000002</v>
      </c>
      <c r="G439" s="15">
        <v>1.2469000000000001</v>
      </c>
      <c r="H439" s="15">
        <v>1.2391000000000001</v>
      </c>
      <c r="I439" s="5">
        <v>-8</v>
      </c>
      <c r="J439" s="5">
        <v>442</v>
      </c>
      <c r="K439" s="5">
        <v>90</v>
      </c>
      <c r="L439" s="5">
        <v>546</v>
      </c>
      <c r="M439" s="14">
        <v>11.354166666666805</v>
      </c>
      <c r="N439" s="14">
        <v>120.50000000000117</v>
      </c>
      <c r="O439" s="5">
        <v>78.000000000000284</v>
      </c>
      <c r="P439" s="5">
        <v>49668</v>
      </c>
      <c r="Q439" s="14">
        <v>1034.75</v>
      </c>
      <c r="R439" s="14">
        <v>4.5311203319501638</v>
      </c>
      <c r="S439" s="5">
        <v>17</v>
      </c>
      <c r="T439" s="5" t="s">
        <v>28</v>
      </c>
      <c r="U439" s="14">
        <v>0.40415303785166595</v>
      </c>
      <c r="V439" s="5">
        <v>113</v>
      </c>
      <c r="W439" s="5">
        <v>130</v>
      </c>
      <c r="X439" s="5">
        <v>75</v>
      </c>
      <c r="Y439" s="5">
        <v>228</v>
      </c>
      <c r="Z439" s="5" t="s">
        <v>27</v>
      </c>
      <c r="AB439" s="6" cm="1">
        <f t="array" ref="AB439">SUM(IF(B439:I439&gt;B440:I440,1,-1))</f>
        <v>-2</v>
      </c>
      <c r="AC439" s="6" cm="1">
        <f t="array" ref="AC439">SUM(IF(J439:S439&gt;J440:S440,1,-1))</f>
        <v>4</v>
      </c>
      <c r="AD439" s="6">
        <f t="shared" si="338"/>
        <v>2</v>
      </c>
      <c r="AE439" s="6">
        <f t="shared" si="335"/>
        <v>4</v>
      </c>
      <c r="AF439" s="6">
        <f t="shared" si="336"/>
        <v>2</v>
      </c>
      <c r="AG439" s="6">
        <f t="shared" si="337"/>
        <v>6</v>
      </c>
      <c r="AI439" s="8" t="str">
        <f t="shared" si="339"/>
        <v>Outside</v>
      </c>
      <c r="AJ439" s="24" t="str">
        <f t="shared" si="340"/>
        <v>Down</v>
      </c>
      <c r="AK439" s="25" t="str">
        <f t="shared" si="341"/>
        <v>POC Down</v>
      </c>
      <c r="AL439" s="26" t="str">
        <f t="shared" si="342"/>
        <v>Bel. Val</v>
      </c>
      <c r="AM439" s="26" t="str">
        <f t="shared" si="343"/>
        <v>Both Sides Expand</v>
      </c>
      <c r="AN439" s="26" t="str">
        <f t="shared" si="344"/>
        <v>In Val</v>
      </c>
      <c r="AO439" s="26" t="str">
        <f t="shared" si="345"/>
        <v>Gap Up - Failed</v>
      </c>
      <c r="AP439" s="26" t="str">
        <f t="shared" si="346"/>
        <v>Top-Weighted</v>
      </c>
      <c r="AQ439" s="26" t="str">
        <f t="shared" si="347"/>
        <v>Skewed Low</v>
      </c>
      <c r="AR439" s="26" t="str">
        <f t="shared" si="348"/>
        <v>Closed Higher Quadrant</v>
      </c>
      <c r="AS439" s="27">
        <f t="shared" si="349"/>
        <v>3</v>
      </c>
    </row>
    <row r="440" spans="1:45" ht="15.5" x14ac:dyDescent="0.35">
      <c r="A440" s="13">
        <v>45040</v>
      </c>
      <c r="B440" s="15">
        <v>1.24474</v>
      </c>
      <c r="C440" s="15">
        <v>1.2499199999999999</v>
      </c>
      <c r="D440" s="15">
        <v>1.24102</v>
      </c>
      <c r="E440" s="15">
        <v>1.2498400000000001</v>
      </c>
      <c r="F440" s="15">
        <v>1.2443000000000002</v>
      </c>
      <c r="G440" s="15">
        <v>1.2458</v>
      </c>
      <c r="H440" s="15">
        <v>1.2426000000000001</v>
      </c>
      <c r="I440" s="5">
        <v>3</v>
      </c>
      <c r="J440" s="5">
        <v>272</v>
      </c>
      <c r="K440" s="5">
        <v>223</v>
      </c>
      <c r="L440" s="5">
        <v>513</v>
      </c>
      <c r="M440" s="14">
        <v>10.737500000000122</v>
      </c>
      <c r="N440" s="14">
        <v>88.999999999999076</v>
      </c>
      <c r="O440" s="5">
        <v>31.999999999998696</v>
      </c>
      <c r="P440" s="5">
        <v>42470</v>
      </c>
      <c r="Q440" s="14">
        <v>884.79166666666663</v>
      </c>
      <c r="R440" s="14">
        <v>5.7640449438202843</v>
      </c>
      <c r="S440" s="5">
        <v>21</v>
      </c>
      <c r="T440" s="5" t="s">
        <v>26</v>
      </c>
      <c r="U440" s="14">
        <v>0.67032384186190275</v>
      </c>
      <c r="V440" s="5">
        <v>67</v>
      </c>
      <c r="W440" s="5">
        <v>76</v>
      </c>
      <c r="X440" s="5">
        <v>281</v>
      </c>
      <c r="Y440" s="5">
        <v>89</v>
      </c>
      <c r="Z440" s="5" t="s">
        <v>31</v>
      </c>
      <c r="AB440" s="6" cm="1">
        <f t="array" ref="AB440">SUM(IF(B440:I440&gt;B441:I441,1,-1))</f>
        <v>6</v>
      </c>
      <c r="AC440" s="6" cm="1">
        <f t="array" ref="AC440">SUM(IF(J440:S440&gt;J441:S441,1,-1))</f>
        <v>-4</v>
      </c>
      <c r="AD440" s="6">
        <f t="shared" si="338"/>
        <v>2</v>
      </c>
      <c r="AE440" s="6">
        <f t="shared" si="335"/>
        <v>8</v>
      </c>
      <c r="AF440" s="6">
        <f t="shared" si="336"/>
        <v>-8</v>
      </c>
      <c r="AG440" s="6">
        <f t="shared" si="337"/>
        <v>0</v>
      </c>
      <c r="AI440" s="8" t="str">
        <f t="shared" si="339"/>
        <v>OL Higher</v>
      </c>
      <c r="AJ440" s="24" t="str">
        <f t="shared" si="340"/>
        <v>Neutral</v>
      </c>
      <c r="AK440" s="25" t="str">
        <f t="shared" si="341"/>
        <v>POC Up</v>
      </c>
      <c r="AL440" s="26" t="str">
        <f t="shared" si="342"/>
        <v>In. Val</v>
      </c>
      <c r="AM440" s="26" t="str">
        <f t="shared" si="343"/>
        <v>Upper Break</v>
      </c>
      <c r="AN440" s="26" t="str">
        <f t="shared" si="344"/>
        <v>Ab. Val</v>
      </c>
      <c r="AO440" s="26" t="str">
        <f t="shared" si="345"/>
        <v>Gap Up - Follow Through</v>
      </c>
      <c r="AP440" s="26" t="str">
        <f t="shared" si="346"/>
        <v>Top-Weighted</v>
      </c>
      <c r="AQ440" s="26" t="str">
        <f t="shared" si="347"/>
        <v>Skewed Mid-Low</v>
      </c>
      <c r="AR440" s="26" t="str">
        <f t="shared" si="348"/>
        <v>Same</v>
      </c>
      <c r="AS440" s="27">
        <f t="shared" si="349"/>
        <v>0</v>
      </c>
    </row>
    <row r="441" spans="1:45" ht="15.5" x14ac:dyDescent="0.35">
      <c r="A441" s="13">
        <v>45037</v>
      </c>
      <c r="B441" s="15">
        <v>1.2440100000000001</v>
      </c>
      <c r="C441" s="15">
        <v>1.2451399999999999</v>
      </c>
      <c r="D441" s="15">
        <v>1.2366699999999999</v>
      </c>
      <c r="E441" s="15">
        <v>1.24472</v>
      </c>
      <c r="F441" s="15">
        <v>1.2432000000000001</v>
      </c>
      <c r="G441" s="15">
        <v>1.2445000000000002</v>
      </c>
      <c r="H441" s="15">
        <v>1.2396</v>
      </c>
      <c r="I441" s="5">
        <v>8</v>
      </c>
      <c r="J441" s="5">
        <v>118</v>
      </c>
      <c r="K441" s="5">
        <v>422</v>
      </c>
      <c r="L441" s="5">
        <v>553</v>
      </c>
      <c r="M441" s="14">
        <v>11.474999999999913</v>
      </c>
      <c r="N441" s="14">
        <v>84.699999999999775</v>
      </c>
      <c r="O441" s="5">
        <v>49.000000000001265</v>
      </c>
      <c r="P441" s="5">
        <v>49368</v>
      </c>
      <c r="Q441" s="14">
        <v>1028.5</v>
      </c>
      <c r="R441" s="14">
        <v>6.5289256198347276</v>
      </c>
      <c r="S441" s="5">
        <v>13</v>
      </c>
      <c r="T441" s="5" t="s">
        <v>28</v>
      </c>
      <c r="U441" s="14">
        <v>0.43110542913901512</v>
      </c>
      <c r="V441" s="5">
        <v>142</v>
      </c>
      <c r="W441" s="5">
        <v>123</v>
      </c>
      <c r="X441" s="5">
        <v>204</v>
      </c>
      <c r="Y441" s="5">
        <v>84</v>
      </c>
      <c r="Z441" s="5" t="s">
        <v>31</v>
      </c>
      <c r="AB441" s="6" cm="1">
        <f t="array" ref="AB441">SUM(IF(B441:I441&gt;B442:I442,1,-1))</f>
        <v>0</v>
      </c>
      <c r="AC441" s="6" cm="1">
        <f t="array" ref="AC441">SUM(IF(J441:S441&gt;J442:S442,1,-1))</f>
        <v>2</v>
      </c>
      <c r="AD441" s="6">
        <f t="shared" si="338"/>
        <v>2</v>
      </c>
      <c r="AE441" s="6">
        <f t="shared" si="335"/>
        <v>6</v>
      </c>
      <c r="AF441" s="6">
        <f t="shared" si="336"/>
        <v>2</v>
      </c>
      <c r="AG441" s="6">
        <f t="shared" si="337"/>
        <v>8</v>
      </c>
      <c r="AI441" s="8" t="str">
        <f t="shared" si="339"/>
        <v>OL Lower</v>
      </c>
      <c r="AJ441" s="24" t="str">
        <f t="shared" si="340"/>
        <v>Neutral</v>
      </c>
      <c r="AK441" s="25" t="str">
        <f t="shared" si="341"/>
        <v>POC Up</v>
      </c>
      <c r="AL441" s="26" t="str">
        <f t="shared" si="342"/>
        <v>In. Val</v>
      </c>
      <c r="AM441" s="26" t="str">
        <f t="shared" si="343"/>
        <v>Lower Break</v>
      </c>
      <c r="AN441" s="26" t="str">
        <f t="shared" si="344"/>
        <v>Ab. Val</v>
      </c>
      <c r="AO441" s="26" t="str">
        <f t="shared" si="345"/>
        <v>No Gap</v>
      </c>
      <c r="AP441" s="26" t="str">
        <f t="shared" si="346"/>
        <v>Bottom-Weighted</v>
      </c>
      <c r="AQ441" s="26" t="str">
        <f t="shared" si="347"/>
        <v>Skewed Mid-Low</v>
      </c>
      <c r="AR441" s="26" t="str">
        <f t="shared" si="348"/>
        <v>Closed Lower Quadrant</v>
      </c>
      <c r="AS441" s="27">
        <f t="shared" si="349"/>
        <v>-1</v>
      </c>
    </row>
    <row r="442" spans="1:45" ht="15.5" x14ac:dyDescent="0.35">
      <c r="A442" s="13">
        <v>45036</v>
      </c>
      <c r="B442" s="15">
        <v>1.2427900000000001</v>
      </c>
      <c r="C442" s="15">
        <v>1.24671</v>
      </c>
      <c r="D442" s="15">
        <v>1.24044</v>
      </c>
      <c r="E442" s="15">
        <v>1.244</v>
      </c>
      <c r="F442" s="15">
        <v>1.2428000000000001</v>
      </c>
      <c r="G442" s="15">
        <v>1.2449000000000001</v>
      </c>
      <c r="H442" s="15">
        <v>1.2425000000000002</v>
      </c>
      <c r="I442" s="5">
        <v>-9</v>
      </c>
      <c r="J442" s="5">
        <v>428</v>
      </c>
      <c r="K442" s="5">
        <v>119</v>
      </c>
      <c r="L442" s="5">
        <v>570</v>
      </c>
      <c r="M442" s="14">
        <v>11.722916666666583</v>
      </c>
      <c r="N442" s="14">
        <v>62.699999999999974</v>
      </c>
      <c r="O442" s="5">
        <v>23.999999999999577</v>
      </c>
      <c r="P442" s="5">
        <v>48201</v>
      </c>
      <c r="Q442" s="14">
        <v>1004.1875</v>
      </c>
      <c r="R442" s="14">
        <v>9.0909090909090953</v>
      </c>
      <c r="S442" s="5">
        <v>11</v>
      </c>
      <c r="T442" s="5" t="s">
        <v>28</v>
      </c>
      <c r="U442" s="14">
        <v>0.43346516655578715</v>
      </c>
      <c r="V442" s="5">
        <v>68</v>
      </c>
      <c r="W442" s="5">
        <v>239</v>
      </c>
      <c r="X442" s="5">
        <v>215</v>
      </c>
      <c r="Y442" s="5">
        <v>29</v>
      </c>
      <c r="Z442" s="5" t="s">
        <v>32</v>
      </c>
      <c r="AB442" s="6" cm="1">
        <f t="array" ref="AB442">SUM(IF(B442:I442&gt;B443:I443,1,-1))</f>
        <v>2</v>
      </c>
      <c r="AC442" s="6" cm="1">
        <f t="array" ref="AC442">SUM(IF(J442:S442&gt;J443:S443,1,-1))</f>
        <v>-6</v>
      </c>
      <c r="AD442" s="6">
        <f t="shared" si="338"/>
        <v>-4</v>
      </c>
      <c r="AE442" s="6">
        <f t="shared" si="335"/>
        <v>12</v>
      </c>
      <c r="AF442" s="6">
        <f t="shared" si="336"/>
        <v>-8</v>
      </c>
      <c r="AG442" s="6">
        <f t="shared" si="337"/>
        <v>4</v>
      </c>
      <c r="AI442" s="8" t="str">
        <f t="shared" si="339"/>
        <v>Inside</v>
      </c>
      <c r="AJ442" s="24" t="str">
        <f t="shared" si="340"/>
        <v>Neutral</v>
      </c>
      <c r="AK442" s="25" t="str">
        <f t="shared" si="341"/>
        <v>POC Down</v>
      </c>
      <c r="AL442" s="26" t="str">
        <f t="shared" si="342"/>
        <v>In. Val</v>
      </c>
      <c r="AM442" s="26" t="str">
        <f t="shared" si="343"/>
        <v>Inside Day</v>
      </c>
      <c r="AN442" s="26" t="str">
        <f t="shared" si="344"/>
        <v>In Val</v>
      </c>
      <c r="AO442" s="26" t="str">
        <f t="shared" si="345"/>
        <v>No Gap</v>
      </c>
      <c r="AP442" s="26" t="str">
        <f t="shared" si="346"/>
        <v>Top-Weighted</v>
      </c>
      <c r="AQ442" s="26" t="str">
        <f t="shared" si="347"/>
        <v>Skewed Mid-High</v>
      </c>
      <c r="AR442" s="26" t="str">
        <f t="shared" si="348"/>
        <v>Closed Lower Quadrant</v>
      </c>
      <c r="AS442" s="27">
        <f t="shared" si="349"/>
        <v>-1</v>
      </c>
    </row>
    <row r="443" spans="1:45" ht="15.5" x14ac:dyDescent="0.35">
      <c r="A443" s="13">
        <v>45035</v>
      </c>
      <c r="B443" s="15">
        <v>1.2424200000000001</v>
      </c>
      <c r="C443" s="15">
        <v>1.2473799999999999</v>
      </c>
      <c r="D443" s="15">
        <v>1.2392000000000001</v>
      </c>
      <c r="E443" s="15">
        <v>1.24275</v>
      </c>
      <c r="F443" s="15">
        <v>1.2437</v>
      </c>
      <c r="G443" s="15">
        <v>1.2456</v>
      </c>
      <c r="H443" s="15">
        <v>1.2415</v>
      </c>
      <c r="I443" s="5">
        <v>-10</v>
      </c>
      <c r="J443" s="5">
        <v>281</v>
      </c>
      <c r="K443" s="5">
        <v>326</v>
      </c>
      <c r="L443" s="5">
        <v>623</v>
      </c>
      <c r="M443" s="14">
        <v>12.935416666666571</v>
      </c>
      <c r="N443" s="14">
        <v>81.799999999998533</v>
      </c>
      <c r="O443" s="5">
        <v>40.999999999999929</v>
      </c>
      <c r="P443" s="5">
        <v>51148</v>
      </c>
      <c r="Q443" s="14">
        <v>1065.5833333333333</v>
      </c>
      <c r="R443" s="14">
        <v>7.6161369193155402</v>
      </c>
      <c r="S443" s="5">
        <v>12</v>
      </c>
      <c r="T443" s="5" t="s">
        <v>33</v>
      </c>
      <c r="U443" s="14">
        <v>0.74427122146488844</v>
      </c>
      <c r="V443" s="5">
        <v>100</v>
      </c>
      <c r="W443" s="5">
        <v>235</v>
      </c>
      <c r="X443" s="5">
        <v>204</v>
      </c>
      <c r="Y443" s="5">
        <v>84</v>
      </c>
      <c r="Z443" s="5" t="s">
        <v>29</v>
      </c>
      <c r="AB443" s="6" cm="1">
        <f t="array" ref="AB443">SUM(IF(B443:I443&gt;B444:I444,1,-1))</f>
        <v>4</v>
      </c>
      <c r="AC443" s="6" cm="1">
        <f t="array" ref="AC443">SUM(IF(J443:S443&gt;J444:S444,1,-1))</f>
        <v>6</v>
      </c>
      <c r="AD443" s="6">
        <f t="shared" si="338"/>
        <v>10</v>
      </c>
      <c r="AE443" s="6">
        <f t="shared" si="335"/>
        <v>4</v>
      </c>
      <c r="AF443" s="6">
        <f t="shared" si="336"/>
        <v>-8</v>
      </c>
      <c r="AG443" s="6">
        <f t="shared" si="337"/>
        <v>-4</v>
      </c>
      <c r="AI443" s="8" t="str">
        <f t="shared" si="339"/>
        <v>Outside</v>
      </c>
      <c r="AJ443" s="24" t="str">
        <f t="shared" si="340"/>
        <v>Up</v>
      </c>
      <c r="AK443" s="25" t="str">
        <f t="shared" si="341"/>
        <v>POC Up</v>
      </c>
      <c r="AL443" s="26" t="str">
        <f t="shared" si="342"/>
        <v>In. Val</v>
      </c>
      <c r="AM443" s="26" t="str">
        <f t="shared" si="343"/>
        <v>Upper Break</v>
      </c>
      <c r="AN443" s="26" t="str">
        <f t="shared" si="344"/>
        <v>In Val</v>
      </c>
      <c r="AO443" s="26" t="str">
        <f t="shared" si="345"/>
        <v>No Gap</v>
      </c>
      <c r="AP443" s="26" t="str">
        <f t="shared" si="346"/>
        <v>Bottom-Weighted</v>
      </c>
      <c r="AQ443" s="26" t="str">
        <f t="shared" si="347"/>
        <v>Skewed Mid-High</v>
      </c>
      <c r="AR443" s="26" t="str">
        <f t="shared" si="348"/>
        <v>Closed Higher Quadrant</v>
      </c>
      <c r="AS443" s="27">
        <f t="shared" si="349"/>
        <v>1</v>
      </c>
    </row>
    <row r="444" spans="1:45" ht="15.5" x14ac:dyDescent="0.35">
      <c r="A444" s="13">
        <v>45034</v>
      </c>
      <c r="B444" s="15">
        <v>1.23732</v>
      </c>
      <c r="C444" s="15">
        <v>1.2449399999999999</v>
      </c>
      <c r="D444" s="15">
        <v>1.23672</v>
      </c>
      <c r="E444" s="15">
        <v>1.2423999999999999</v>
      </c>
      <c r="F444" s="15">
        <v>1.2426000000000001</v>
      </c>
      <c r="G444" s="15">
        <v>1.2444000000000002</v>
      </c>
      <c r="H444" s="15">
        <v>1.2415</v>
      </c>
      <c r="I444" s="5">
        <v>18</v>
      </c>
      <c r="J444" s="5">
        <v>224</v>
      </c>
      <c r="K444" s="5">
        <v>239</v>
      </c>
      <c r="L444" s="5">
        <v>483</v>
      </c>
      <c r="M444" s="14">
        <v>10.058333333333447</v>
      </c>
      <c r="N444" s="14">
        <v>82.199999999998937</v>
      </c>
      <c r="O444" s="5">
        <v>29.000000000001247</v>
      </c>
      <c r="P444" s="5">
        <v>46977</v>
      </c>
      <c r="Q444" s="14">
        <v>978.6875</v>
      </c>
      <c r="R444" s="14">
        <v>5.8759124087592003</v>
      </c>
      <c r="S444" s="5">
        <v>14</v>
      </c>
      <c r="T444" s="5" t="s">
        <v>26</v>
      </c>
      <c r="U444" s="14">
        <v>0.61862048274241954</v>
      </c>
      <c r="V444" s="5">
        <v>184</v>
      </c>
      <c r="W444" s="5">
        <v>181</v>
      </c>
      <c r="X444" s="5">
        <v>33</v>
      </c>
      <c r="Y444" s="5">
        <v>85</v>
      </c>
      <c r="Z444" s="5" t="s">
        <v>32</v>
      </c>
      <c r="AB444" s="6" cm="1">
        <f t="array" ref="AB444">SUM(IF(B444:I444&gt;B445:I445,1,-1))</f>
        <v>6</v>
      </c>
      <c r="AC444" s="6" cm="1">
        <f t="array" ref="AC444">SUM(IF(J444:S444&gt;J445:S445,1,-1))</f>
        <v>-8</v>
      </c>
      <c r="AD444" s="6">
        <f t="shared" si="338"/>
        <v>-2</v>
      </c>
      <c r="AE444" s="6">
        <f t="shared" si="335"/>
        <v>-4</v>
      </c>
      <c r="AF444" s="6">
        <f t="shared" si="336"/>
        <v>-8</v>
      </c>
      <c r="AG444" s="6">
        <f t="shared" si="337"/>
        <v>-12</v>
      </c>
      <c r="AI444" s="8" t="str">
        <f t="shared" si="339"/>
        <v>OL Higher</v>
      </c>
      <c r="AJ444" s="24" t="str">
        <f t="shared" si="340"/>
        <v>Up</v>
      </c>
      <c r="AK444" s="25" t="str">
        <f t="shared" si="341"/>
        <v>POC Up</v>
      </c>
      <c r="AL444" s="26" t="str">
        <f t="shared" si="342"/>
        <v>In. Val</v>
      </c>
      <c r="AM444" s="26" t="str">
        <f t="shared" si="343"/>
        <v>Upper Break</v>
      </c>
      <c r="AN444" s="26" t="str">
        <f t="shared" si="344"/>
        <v>In Val</v>
      </c>
      <c r="AO444" s="26" t="str">
        <f t="shared" si="345"/>
        <v>Gap Down - Failed</v>
      </c>
      <c r="AP444" s="26" t="str">
        <f t="shared" si="346"/>
        <v>Bottom-Weighted</v>
      </c>
      <c r="AQ444" s="26" t="str">
        <f t="shared" si="347"/>
        <v>Skewed High</v>
      </c>
      <c r="AR444" s="26" t="str">
        <f t="shared" si="348"/>
        <v>Closed Lower Quadrant</v>
      </c>
      <c r="AS444" s="27">
        <f t="shared" si="349"/>
        <v>-2</v>
      </c>
    </row>
    <row r="445" spans="1:45" ht="15.5" x14ac:dyDescent="0.35">
      <c r="A445" s="13">
        <v>45033</v>
      </c>
      <c r="B445" s="15">
        <v>1.24011</v>
      </c>
      <c r="C445" s="15">
        <v>1.24377</v>
      </c>
      <c r="D445" s="15">
        <v>1.23529</v>
      </c>
      <c r="E445" s="15">
        <v>1.2373000000000001</v>
      </c>
      <c r="F445" s="15">
        <v>1.2405000000000002</v>
      </c>
      <c r="G445" s="15">
        <v>1.2426000000000001</v>
      </c>
      <c r="H445" s="15">
        <v>1.2376</v>
      </c>
      <c r="I445" s="5">
        <v>8</v>
      </c>
      <c r="J445" s="5">
        <v>187</v>
      </c>
      <c r="K445" s="5">
        <v>333</v>
      </c>
      <c r="L445" s="5">
        <v>534</v>
      </c>
      <c r="M445" s="14">
        <v>11.041666666666792</v>
      </c>
      <c r="N445" s="14">
        <v>84.800000000000438</v>
      </c>
      <c r="O445" s="5">
        <v>50.000000000001151</v>
      </c>
      <c r="P445" s="5">
        <v>50481</v>
      </c>
      <c r="Q445" s="14">
        <v>1051.6875</v>
      </c>
      <c r="R445" s="14">
        <v>6.297169811320722</v>
      </c>
      <c r="S445" s="5">
        <v>14</v>
      </c>
      <c r="T445" s="5" t="s">
        <v>26</v>
      </c>
      <c r="U445" s="14">
        <v>0.59826166606471598</v>
      </c>
      <c r="V445" s="5">
        <v>86</v>
      </c>
      <c r="W445" s="5">
        <v>202</v>
      </c>
      <c r="X445" s="5">
        <v>121</v>
      </c>
      <c r="Y445" s="5">
        <v>125</v>
      </c>
      <c r="Z445" s="5" t="s">
        <v>27</v>
      </c>
      <c r="AB445" s="6" cm="1">
        <f t="array" ref="AB445">SUM(IF(B445:I445&gt;B446:I446,1,-1))</f>
        <v>-6</v>
      </c>
      <c r="AC445" s="6" cm="1">
        <f t="array" ref="AC445">SUM(IF(J445:S445&gt;J446:S446,1,-1))</f>
        <v>-6</v>
      </c>
      <c r="AD445" s="6">
        <f t="shared" si="338"/>
        <v>-12</v>
      </c>
      <c r="AE445" s="6">
        <f t="shared" si="335"/>
        <v>-4</v>
      </c>
      <c r="AF445" s="6">
        <f t="shared" si="336"/>
        <v>-6</v>
      </c>
      <c r="AG445" s="6">
        <f t="shared" si="337"/>
        <v>-10</v>
      </c>
      <c r="AI445" s="8" t="str">
        <f t="shared" si="339"/>
        <v>OL Lower</v>
      </c>
      <c r="AJ445" s="24" t="str">
        <f t="shared" si="340"/>
        <v>Neutral</v>
      </c>
      <c r="AK445" s="25" t="str">
        <f t="shared" si="341"/>
        <v>POC Down</v>
      </c>
      <c r="AL445" s="26" t="str">
        <f t="shared" si="342"/>
        <v>In. Val</v>
      </c>
      <c r="AM445" s="26" t="str">
        <f t="shared" si="343"/>
        <v>Lower Break</v>
      </c>
      <c r="AN445" s="26" t="str">
        <f t="shared" si="344"/>
        <v>Bl. Val</v>
      </c>
      <c r="AO445" s="26" t="str">
        <f t="shared" si="345"/>
        <v>No Gap</v>
      </c>
      <c r="AP445" s="26" t="str">
        <f t="shared" si="346"/>
        <v>Bottom-Weighted</v>
      </c>
      <c r="AQ445" s="26" t="str">
        <f t="shared" si="347"/>
        <v>Skewed Mid-High</v>
      </c>
      <c r="AR445" s="26" t="str">
        <f t="shared" si="348"/>
        <v>Same</v>
      </c>
      <c r="AS445" s="27">
        <f t="shared" si="349"/>
        <v>0</v>
      </c>
    </row>
    <row r="446" spans="1:45" ht="15.5" x14ac:dyDescent="0.35">
      <c r="A446" s="13">
        <v>45030</v>
      </c>
      <c r="B446" s="15">
        <v>1.2524200000000001</v>
      </c>
      <c r="C446" s="15">
        <v>1.2545999999999999</v>
      </c>
      <c r="D446" s="15">
        <v>1.23977</v>
      </c>
      <c r="E446" s="15">
        <v>1.2400899999999999</v>
      </c>
      <c r="F446" s="15">
        <v>1.2414000000000001</v>
      </c>
      <c r="G446" s="15">
        <v>1.2513000000000001</v>
      </c>
      <c r="H446" s="15">
        <v>1.2399</v>
      </c>
      <c r="I446" s="5">
        <v>-12</v>
      </c>
      <c r="J446" s="5">
        <v>478</v>
      </c>
      <c r="K446" s="5">
        <v>86</v>
      </c>
      <c r="L446" s="5">
        <v>575</v>
      </c>
      <c r="M446" s="14">
        <v>11.893749999999926</v>
      </c>
      <c r="N446" s="14">
        <v>148.29999999999899</v>
      </c>
      <c r="O446" s="5">
        <v>114.00000000000077</v>
      </c>
      <c r="P446" s="5">
        <v>57894</v>
      </c>
      <c r="Q446" s="14">
        <v>1206.125</v>
      </c>
      <c r="R446" s="14">
        <v>3.8772757923129055</v>
      </c>
      <c r="S446" s="5">
        <v>18</v>
      </c>
      <c r="T446" s="5" t="s">
        <v>28</v>
      </c>
      <c r="U446" s="14">
        <v>0.35329621539239903</v>
      </c>
      <c r="V446" s="5">
        <v>205</v>
      </c>
      <c r="W446" s="5">
        <v>136</v>
      </c>
      <c r="X446" s="5">
        <v>78</v>
      </c>
      <c r="Y446" s="5">
        <v>156</v>
      </c>
      <c r="Z446" s="5" t="s">
        <v>27</v>
      </c>
      <c r="AB446" s="6" cm="1">
        <f t="array" ref="AB446">SUM(IF(B446:I446&gt;B447:I447,1,-1))</f>
        <v>-4</v>
      </c>
      <c r="AC446" s="6" cm="1">
        <f t="array" ref="AC446">SUM(IF(J446:S446&gt;J447:S447,1,-1))</f>
        <v>6</v>
      </c>
      <c r="AD446" s="6">
        <f t="shared" si="338"/>
        <v>2</v>
      </c>
      <c r="AE446" s="6">
        <f t="shared" si="335"/>
        <v>4</v>
      </c>
      <c r="AF446" s="6">
        <f t="shared" si="336"/>
        <v>6</v>
      </c>
      <c r="AG446" s="6">
        <f t="shared" si="337"/>
        <v>10</v>
      </c>
      <c r="AI446" s="8" t="str">
        <f t="shared" si="339"/>
        <v>OL Lower</v>
      </c>
      <c r="AJ446" s="24" t="str">
        <f t="shared" si="340"/>
        <v>Down</v>
      </c>
      <c r="AK446" s="25" t="str">
        <f t="shared" si="341"/>
        <v>POC Down</v>
      </c>
      <c r="AL446" s="26" t="str">
        <f t="shared" si="342"/>
        <v>Bel. Val</v>
      </c>
      <c r="AM446" s="26" t="str">
        <f t="shared" si="343"/>
        <v>Both Sides Expand</v>
      </c>
      <c r="AN446" s="26" t="str">
        <f t="shared" si="344"/>
        <v>In Val</v>
      </c>
      <c r="AO446" s="26" t="str">
        <f t="shared" si="345"/>
        <v>No Gap</v>
      </c>
      <c r="AP446" s="26" t="str">
        <f t="shared" si="346"/>
        <v>Top-Weighted</v>
      </c>
      <c r="AQ446" s="26" t="str">
        <f t="shared" si="347"/>
        <v>Skewed High</v>
      </c>
      <c r="AR446" s="26" t="str">
        <f t="shared" si="348"/>
        <v>Closed Higher Quadrant</v>
      </c>
      <c r="AS446" s="27">
        <f t="shared" si="349"/>
        <v>3</v>
      </c>
    </row>
    <row r="447" spans="1:45" ht="15.5" x14ac:dyDescent="0.35">
      <c r="A447" s="13">
        <v>45029</v>
      </c>
      <c r="B447" s="15">
        <v>1.24916</v>
      </c>
      <c r="C447" s="15">
        <v>1.25369</v>
      </c>
      <c r="D447" s="15">
        <v>1.2475799999999999</v>
      </c>
      <c r="E447" s="15">
        <v>1.2524</v>
      </c>
      <c r="F447" s="15">
        <v>1.2523</v>
      </c>
      <c r="G447" s="15">
        <v>1.2534000000000001</v>
      </c>
      <c r="H447" s="15">
        <v>1.2501</v>
      </c>
      <c r="I447" s="5">
        <v>8</v>
      </c>
      <c r="J447" s="5">
        <v>122</v>
      </c>
      <c r="K447" s="5">
        <v>369</v>
      </c>
      <c r="L447" s="5">
        <v>508</v>
      </c>
      <c r="M447" s="14">
        <v>10.435416666666798</v>
      </c>
      <c r="N447" s="14">
        <v>61.100000000000598</v>
      </c>
      <c r="O447" s="5">
        <v>33.00000000000081</v>
      </c>
      <c r="P447" s="5">
        <v>49917</v>
      </c>
      <c r="Q447" s="14">
        <v>1039.9375</v>
      </c>
      <c r="R447" s="14">
        <v>8.3142389525367442</v>
      </c>
      <c r="S447" s="5">
        <v>11</v>
      </c>
      <c r="T447" s="5" t="s">
        <v>28</v>
      </c>
      <c r="U447" s="14">
        <v>0.44854318845049063</v>
      </c>
      <c r="V447" s="5">
        <v>155</v>
      </c>
      <c r="W447" s="5">
        <v>170</v>
      </c>
      <c r="X447" s="5">
        <v>87</v>
      </c>
      <c r="Y447" s="5">
        <v>96</v>
      </c>
      <c r="Z447" s="5" t="s">
        <v>31</v>
      </c>
      <c r="AB447" s="6" cm="1">
        <f t="array" ref="AB447">SUM(IF(B447:I447&gt;B448:I448,1,-1))</f>
        <v>6</v>
      </c>
      <c r="AC447" s="6" cm="1">
        <f t="array" ref="AC447">SUM(IF(J447:S447&gt;J448:S448,1,-1))</f>
        <v>-6</v>
      </c>
      <c r="AD447" s="6">
        <f t="shared" si="338"/>
        <v>0</v>
      </c>
      <c r="AE447" s="6">
        <f t="shared" si="335"/>
        <v>14</v>
      </c>
      <c r="AF447" s="6">
        <f t="shared" si="336"/>
        <v>2</v>
      </c>
      <c r="AG447" s="6">
        <f t="shared" si="337"/>
        <v>16</v>
      </c>
      <c r="AI447" s="8" t="str">
        <f t="shared" si="339"/>
        <v>Higher</v>
      </c>
      <c r="AJ447" s="24" t="str">
        <f t="shared" si="340"/>
        <v>Up</v>
      </c>
      <c r="AK447" s="25" t="str">
        <f t="shared" si="341"/>
        <v>POC Up</v>
      </c>
      <c r="AL447" s="26" t="str">
        <f t="shared" si="342"/>
        <v>Ab. Val</v>
      </c>
      <c r="AM447" s="26" t="str">
        <f t="shared" si="343"/>
        <v>Upper Break</v>
      </c>
      <c r="AN447" s="26" t="str">
        <f t="shared" si="344"/>
        <v>In Val</v>
      </c>
      <c r="AO447" s="26" t="str">
        <f t="shared" si="345"/>
        <v>Gap Up - Follow Through</v>
      </c>
      <c r="AP447" s="26" t="str">
        <f t="shared" si="346"/>
        <v>Bottom-Weighted</v>
      </c>
      <c r="AQ447" s="26" t="str">
        <f t="shared" si="347"/>
        <v>Skewed Mid-High</v>
      </c>
      <c r="AR447" s="26" t="str">
        <f t="shared" si="348"/>
        <v>Same</v>
      </c>
      <c r="AS447" s="27">
        <f t="shared" si="349"/>
        <v>0</v>
      </c>
    </row>
    <row r="448" spans="1:45" ht="15.5" x14ac:dyDescent="0.35">
      <c r="A448" s="13">
        <v>45028</v>
      </c>
      <c r="B448" s="15">
        <v>1.24292</v>
      </c>
      <c r="C448" s="15">
        <v>1.2494799999999999</v>
      </c>
      <c r="D448" s="15">
        <v>1.2398100000000001</v>
      </c>
      <c r="E448" s="15">
        <v>1.24915</v>
      </c>
      <c r="F448" s="15">
        <v>1.2426999999999999</v>
      </c>
      <c r="G448" s="15">
        <v>1.2465999999999999</v>
      </c>
      <c r="H448" s="15">
        <v>1.24</v>
      </c>
      <c r="I448" s="5">
        <v>16</v>
      </c>
      <c r="J448" s="5">
        <v>417</v>
      </c>
      <c r="K448" s="5">
        <v>172</v>
      </c>
      <c r="L448" s="5">
        <v>599</v>
      </c>
      <c r="M448" s="14">
        <v>12.391666666666429</v>
      </c>
      <c r="N448" s="14">
        <v>96.699999999998454</v>
      </c>
      <c r="O448" s="5">
        <v>65.999999999999389</v>
      </c>
      <c r="P448" s="5">
        <v>54941</v>
      </c>
      <c r="Q448" s="14">
        <v>1144.6041666666667</v>
      </c>
      <c r="R448" s="14">
        <v>6.1944157187177824</v>
      </c>
      <c r="S448" s="5">
        <v>18</v>
      </c>
      <c r="T448" s="5" t="s">
        <v>26</v>
      </c>
      <c r="U448" s="14">
        <v>0.55698676130479685</v>
      </c>
      <c r="V448" s="5">
        <v>148</v>
      </c>
      <c r="W448" s="5">
        <v>132</v>
      </c>
      <c r="X448" s="5">
        <v>178</v>
      </c>
      <c r="Y448" s="5">
        <v>138</v>
      </c>
      <c r="Z448" s="5" t="s">
        <v>31</v>
      </c>
      <c r="AB448" s="6" cm="1">
        <f t="array" ref="AB448">SUM(IF(B448:I448&gt;B449:I449,1,-1))</f>
        <v>2</v>
      </c>
      <c r="AC448" s="6" cm="1">
        <f t="array" ref="AC448">SUM(IF(J448:S448&gt;J449:S449,1,-1))</f>
        <v>6</v>
      </c>
      <c r="AD448" s="6">
        <f t="shared" si="338"/>
        <v>8</v>
      </c>
      <c r="AE448" s="6">
        <f t="shared" si="335"/>
        <v>0</v>
      </c>
      <c r="AF448" s="6">
        <f t="shared" si="336"/>
        <v>16</v>
      </c>
      <c r="AG448" s="6">
        <f t="shared" si="337"/>
        <v>16</v>
      </c>
      <c r="AI448" s="8" t="str">
        <f t="shared" si="339"/>
        <v>Outside</v>
      </c>
      <c r="AJ448" s="24" t="str">
        <f t="shared" si="340"/>
        <v>Neutral</v>
      </c>
      <c r="AK448" s="25" t="str">
        <f t="shared" si="341"/>
        <v>POC Unchanged</v>
      </c>
      <c r="AL448" s="26" t="str">
        <f t="shared" si="342"/>
        <v>In. Val</v>
      </c>
      <c r="AM448" s="26" t="str">
        <f t="shared" si="343"/>
        <v>Upper Break</v>
      </c>
      <c r="AN448" s="26" t="str">
        <f t="shared" si="344"/>
        <v>Ab. Val</v>
      </c>
      <c r="AO448" s="26" t="str">
        <f t="shared" si="345"/>
        <v>No Gap</v>
      </c>
      <c r="AP448" s="26" t="str">
        <f t="shared" si="346"/>
        <v>Top-Weighted</v>
      </c>
      <c r="AQ448" s="26" t="str">
        <f t="shared" si="347"/>
        <v>Skewed Mid-Low</v>
      </c>
      <c r="AR448" s="26" t="str">
        <f t="shared" si="348"/>
        <v>Closed Lower Quadrant</v>
      </c>
      <c r="AS448" s="27">
        <f t="shared" si="349"/>
        <v>-1</v>
      </c>
    </row>
    <row r="449" spans="1:45" ht="15.5" x14ac:dyDescent="0.35">
      <c r="A449" s="13">
        <v>45027</v>
      </c>
      <c r="B449" s="15">
        <v>1.2391099999999999</v>
      </c>
      <c r="C449" s="15">
        <v>1.2455799999999999</v>
      </c>
      <c r="D449" s="15">
        <v>1.2386299999999999</v>
      </c>
      <c r="E449" s="15">
        <v>1.2428999999999999</v>
      </c>
      <c r="F449" s="15">
        <v>1.2427000000000001</v>
      </c>
      <c r="G449" s="15">
        <v>1.2441000000000002</v>
      </c>
      <c r="H449" s="15">
        <v>1.2411000000000001</v>
      </c>
      <c r="I449" s="5">
        <v>17</v>
      </c>
      <c r="J449" s="5">
        <v>229</v>
      </c>
      <c r="K449" s="5">
        <v>289</v>
      </c>
      <c r="L449" s="5">
        <v>535</v>
      </c>
      <c r="M449" s="14">
        <v>11.170833333333334</v>
      </c>
      <c r="N449" s="14">
        <v>69.500000000000114</v>
      </c>
      <c r="O449" s="5">
        <v>30.000000000001137</v>
      </c>
      <c r="P449" s="5">
        <v>47982</v>
      </c>
      <c r="Q449" s="14">
        <v>999.625</v>
      </c>
      <c r="R449" s="14">
        <v>7.6978417266186927</v>
      </c>
      <c r="S449" s="5">
        <v>11</v>
      </c>
      <c r="T449" s="5" t="s">
        <v>33</v>
      </c>
      <c r="U449" s="14">
        <v>0.70199923293316058</v>
      </c>
      <c r="V449" s="5">
        <v>66</v>
      </c>
      <c r="W449" s="5">
        <v>239</v>
      </c>
      <c r="X449" s="5">
        <v>153</v>
      </c>
      <c r="Y449" s="5">
        <v>56</v>
      </c>
      <c r="Z449" s="5" t="s">
        <v>32</v>
      </c>
      <c r="AB449" s="6" cm="1">
        <f t="array" ref="AB449">SUM(IF(B449:I449&gt;B450:I450,1,-1))</f>
        <v>6</v>
      </c>
      <c r="AC449" s="6" cm="1">
        <f t="array" ref="AC449">SUM(IF(J449:S449&gt;J450:S450,1,-1))</f>
        <v>2</v>
      </c>
      <c r="AD449" s="6">
        <f t="shared" si="338"/>
        <v>8</v>
      </c>
      <c r="AE449" s="6">
        <f t="shared" si="335"/>
        <v>-8</v>
      </c>
      <c r="AF449" s="6">
        <f t="shared" si="336"/>
        <v>4</v>
      </c>
      <c r="AG449" s="6">
        <f t="shared" si="337"/>
        <v>-4</v>
      </c>
      <c r="AI449" s="8" t="str">
        <f t="shared" si="339"/>
        <v>OL Higher</v>
      </c>
      <c r="AJ449" s="24" t="str">
        <f t="shared" si="340"/>
        <v>Up</v>
      </c>
      <c r="AK449" s="25" t="str">
        <f t="shared" si="341"/>
        <v>POC Up</v>
      </c>
      <c r="AL449" s="26" t="str">
        <f t="shared" si="342"/>
        <v>Ab. Val</v>
      </c>
      <c r="AM449" s="26" t="str">
        <f t="shared" si="343"/>
        <v>Upper Break</v>
      </c>
      <c r="AN449" s="26" t="str">
        <f t="shared" si="344"/>
        <v>In Val</v>
      </c>
      <c r="AO449" s="26" t="str">
        <f t="shared" si="345"/>
        <v>No Gap</v>
      </c>
      <c r="AP449" s="26" t="str">
        <f t="shared" si="346"/>
        <v>Bottom-Weighted</v>
      </c>
      <c r="AQ449" s="26" t="str">
        <f t="shared" si="347"/>
        <v>Skewed Mid-High</v>
      </c>
      <c r="AR449" s="26" t="str">
        <f t="shared" si="348"/>
        <v>Closed Lower Quadrant</v>
      </c>
      <c r="AS449" s="27">
        <f t="shared" si="349"/>
        <v>-1</v>
      </c>
    </row>
    <row r="450" spans="1:45" ht="15.5" x14ac:dyDescent="0.35">
      <c r="A450" s="13">
        <v>45026</v>
      </c>
      <c r="B450" s="15">
        <v>1.24305</v>
      </c>
      <c r="C450" s="15">
        <v>1.2442200000000001</v>
      </c>
      <c r="D450" s="15">
        <v>1.2343999999999999</v>
      </c>
      <c r="E450" s="15">
        <v>1.23909</v>
      </c>
      <c r="F450" s="15">
        <v>1.2377000000000002</v>
      </c>
      <c r="G450" s="15">
        <v>1.2415000000000003</v>
      </c>
      <c r="H450" s="15">
        <v>1.2350000000000001</v>
      </c>
      <c r="I450" s="5">
        <v>2</v>
      </c>
      <c r="J450" s="5">
        <v>330</v>
      </c>
      <c r="K450" s="5">
        <v>173</v>
      </c>
      <c r="L450" s="5">
        <v>514</v>
      </c>
      <c r="M450" s="14">
        <v>10.654166666666475</v>
      </c>
      <c r="N450" s="14">
        <v>98.200000000001623</v>
      </c>
      <c r="O450" s="5">
        <v>65.00000000000172</v>
      </c>
      <c r="P450" s="5">
        <v>36762</v>
      </c>
      <c r="Q450" s="14">
        <v>765.875</v>
      </c>
      <c r="R450" s="14">
        <v>5.2342158859469601</v>
      </c>
      <c r="S450" s="5">
        <v>13</v>
      </c>
      <c r="T450" s="5" t="s">
        <v>26</v>
      </c>
      <c r="U450" s="14">
        <v>0.53717585652490774</v>
      </c>
      <c r="V450" s="5">
        <v>124</v>
      </c>
      <c r="W450" s="5">
        <v>122</v>
      </c>
      <c r="X450" s="5">
        <v>142</v>
      </c>
      <c r="Y450" s="5">
        <v>119</v>
      </c>
      <c r="Z450" s="5" t="s">
        <v>29</v>
      </c>
      <c r="AB450" s="6" cm="1">
        <f t="array" ref="AB450">SUM(IF(B450:I450&gt;B451:I451,1,-1))</f>
        <v>-8</v>
      </c>
      <c r="AC450" s="6" cm="1">
        <f t="array" ref="AC450">SUM(IF(J450:S450&gt;J451:S451,1,-1))</f>
        <v>8</v>
      </c>
      <c r="AD450" s="6">
        <f t="shared" si="338"/>
        <v>0</v>
      </c>
      <c r="AE450" s="6">
        <f t="shared" ref="AE450:AE513" si="350">SUM(AB450:AB452)</f>
        <v>-20</v>
      </c>
      <c r="AF450" s="6">
        <f t="shared" ref="AF450:AF513" si="351">SUM(AC450:AC452)</f>
        <v>-6</v>
      </c>
      <c r="AG450" s="6">
        <f t="shared" ref="AG450:AG513" si="352">SUM(AD450:AD452)</f>
        <v>-26</v>
      </c>
      <c r="AI450" s="8" t="str">
        <f t="shared" si="339"/>
        <v>OL Lower</v>
      </c>
      <c r="AJ450" s="24" t="str">
        <f t="shared" si="340"/>
        <v>Down</v>
      </c>
      <c r="AK450" s="25" t="str">
        <f t="shared" si="341"/>
        <v>POC Down</v>
      </c>
      <c r="AL450" s="26" t="str">
        <f t="shared" si="342"/>
        <v>Bel. Val</v>
      </c>
      <c r="AM450" s="26" t="str">
        <f t="shared" si="343"/>
        <v>Lower Break</v>
      </c>
      <c r="AN450" s="26" t="str">
        <f t="shared" si="344"/>
        <v>In Val</v>
      </c>
      <c r="AO450" s="26" t="str">
        <f t="shared" si="345"/>
        <v>No Gap</v>
      </c>
      <c r="AP450" s="26" t="str">
        <f t="shared" si="346"/>
        <v>Top-Weighted</v>
      </c>
      <c r="AQ450" s="26" t="str">
        <f t="shared" si="347"/>
        <v>Skewed Mid-Low</v>
      </c>
      <c r="AR450" s="26" t="str">
        <f t="shared" si="348"/>
        <v>Closed Higher Quadrant</v>
      </c>
      <c r="AS450" s="27">
        <f t="shared" si="349"/>
        <v>1</v>
      </c>
    </row>
    <row r="451" spans="1:45" ht="15.5" x14ac:dyDescent="0.35">
      <c r="A451" s="13">
        <v>45023</v>
      </c>
      <c r="B451" s="15">
        <v>1.24325</v>
      </c>
      <c r="C451" s="15">
        <v>1.24505</v>
      </c>
      <c r="D451" s="15">
        <v>1.23882</v>
      </c>
      <c r="E451" s="15">
        <v>1.2430300000000001</v>
      </c>
      <c r="F451" s="15">
        <v>1.2416</v>
      </c>
      <c r="G451" s="15">
        <v>1.2440000000000002</v>
      </c>
      <c r="H451" s="15">
        <v>1.2412000000000001</v>
      </c>
      <c r="I451" s="5">
        <v>2</v>
      </c>
      <c r="J451" s="5">
        <v>271</v>
      </c>
      <c r="K451" s="5">
        <v>102</v>
      </c>
      <c r="L451" s="5">
        <v>387</v>
      </c>
      <c r="M451" s="14">
        <v>8.087499999999924</v>
      </c>
      <c r="N451" s="14">
        <v>62.299999999999578</v>
      </c>
      <c r="O451" s="5">
        <v>28.000000000001357</v>
      </c>
      <c r="P451" s="5">
        <v>12765</v>
      </c>
      <c r="Q451" s="14">
        <v>265.9375</v>
      </c>
      <c r="R451" s="14">
        <v>6.211878009630861</v>
      </c>
      <c r="S451" s="5">
        <v>8</v>
      </c>
      <c r="T451" s="5" t="s">
        <v>28</v>
      </c>
      <c r="U451" s="14">
        <v>0.41899609579792951</v>
      </c>
      <c r="V451" s="5">
        <v>118</v>
      </c>
      <c r="W451" s="5">
        <v>115</v>
      </c>
      <c r="X451" s="5">
        <v>118</v>
      </c>
      <c r="Y451" s="5">
        <v>23</v>
      </c>
      <c r="Z451" s="5" t="s">
        <v>32</v>
      </c>
      <c r="AB451" s="6" cm="1">
        <f t="array" ref="AB451">SUM(IF(B451:I451&gt;B452:I452,1,-1))</f>
        <v>-6</v>
      </c>
      <c r="AC451" s="6" cm="1">
        <f t="array" ref="AC451">SUM(IF(J451:S451&gt;J452:S452,1,-1))</f>
        <v>-6</v>
      </c>
      <c r="AD451" s="6">
        <f t="shared" si="338"/>
        <v>-12</v>
      </c>
      <c r="AE451" s="6">
        <f t="shared" si="350"/>
        <v>-16</v>
      </c>
      <c r="AF451" s="6">
        <f t="shared" si="351"/>
        <v>-16</v>
      </c>
      <c r="AG451" s="6">
        <f t="shared" si="352"/>
        <v>-32</v>
      </c>
      <c r="AI451" s="8" t="str">
        <f t="shared" si="339"/>
        <v>OL Lower</v>
      </c>
      <c r="AJ451" s="24" t="str">
        <f t="shared" si="340"/>
        <v>Down</v>
      </c>
      <c r="AK451" s="25" t="str">
        <f t="shared" si="341"/>
        <v>POC Down</v>
      </c>
      <c r="AL451" s="26" t="str">
        <f t="shared" si="342"/>
        <v>Bel. Val</v>
      </c>
      <c r="AM451" s="26" t="str">
        <f t="shared" si="343"/>
        <v>Lower Break</v>
      </c>
      <c r="AN451" s="26" t="str">
        <f t="shared" si="344"/>
        <v>In Val</v>
      </c>
      <c r="AO451" s="26" t="str">
        <f t="shared" si="345"/>
        <v>Gap Down - Follow Through</v>
      </c>
      <c r="AP451" s="26" t="str">
        <f t="shared" si="346"/>
        <v>Top-Weighted</v>
      </c>
      <c r="AQ451" s="26" t="str">
        <f t="shared" si="347"/>
        <v>Tie</v>
      </c>
      <c r="AR451" s="26" t="str">
        <f t="shared" si="348"/>
        <v>Closed Lower Quadrant</v>
      </c>
      <c r="AS451" s="27">
        <f t="shared" si="349"/>
        <v>-1</v>
      </c>
    </row>
    <row r="452" spans="1:45" ht="15.5" x14ac:dyDescent="0.35">
      <c r="A452" s="13">
        <v>45022</v>
      </c>
      <c r="B452" s="15">
        <v>1.2462200000000001</v>
      </c>
      <c r="C452" s="15">
        <v>1.24864</v>
      </c>
      <c r="D452" s="15">
        <v>1.24122</v>
      </c>
      <c r="E452" s="15">
        <v>1.24326</v>
      </c>
      <c r="F452" s="15">
        <v>1.246</v>
      </c>
      <c r="G452" s="15">
        <v>1.2475000000000001</v>
      </c>
      <c r="H452" s="15">
        <v>1.2437</v>
      </c>
      <c r="I452" s="5">
        <v>-4</v>
      </c>
      <c r="J452" s="5">
        <v>179</v>
      </c>
      <c r="K452" s="5">
        <v>353</v>
      </c>
      <c r="L452" s="5">
        <v>547</v>
      </c>
      <c r="M452" s="14">
        <v>11.268750000000132</v>
      </c>
      <c r="N452" s="14">
        <v>74.199999999999818</v>
      </c>
      <c r="O452" s="5">
        <v>38.000000000000256</v>
      </c>
      <c r="P452" s="5">
        <v>44376</v>
      </c>
      <c r="Q452" s="14">
        <v>924.5</v>
      </c>
      <c r="R452" s="14">
        <v>7.3719676549865412</v>
      </c>
      <c r="S452" s="5">
        <v>7</v>
      </c>
      <c r="T452" s="5" t="s">
        <v>26</v>
      </c>
      <c r="U452" s="14">
        <v>0.60428447890345349</v>
      </c>
      <c r="V452" s="5">
        <v>99</v>
      </c>
      <c r="W452" s="5">
        <v>210</v>
      </c>
      <c r="X452" s="5">
        <v>158</v>
      </c>
      <c r="Y452" s="5">
        <v>80</v>
      </c>
      <c r="Z452" s="5" t="s">
        <v>29</v>
      </c>
      <c r="AB452" s="6" cm="1">
        <f t="array" ref="AB452">SUM(IF(B452:I452&gt;B453:I453,1,-1))</f>
        <v>-6</v>
      </c>
      <c r="AC452" s="6" cm="1">
        <f t="array" ref="AC452">SUM(IF(J452:S452&gt;J453:S453,1,-1))</f>
        <v>-8</v>
      </c>
      <c r="AD452" s="6">
        <f t="shared" si="338"/>
        <v>-14</v>
      </c>
      <c r="AE452" s="6">
        <f t="shared" si="350"/>
        <v>-4</v>
      </c>
      <c r="AF452" s="6">
        <f t="shared" si="351"/>
        <v>-8</v>
      </c>
      <c r="AG452" s="6">
        <f t="shared" si="352"/>
        <v>-12</v>
      </c>
      <c r="AI452" s="8" t="str">
        <f t="shared" si="339"/>
        <v>OL Lower</v>
      </c>
      <c r="AJ452" s="24" t="str">
        <f t="shared" si="340"/>
        <v>Neutral</v>
      </c>
      <c r="AK452" s="25" t="str">
        <f t="shared" si="341"/>
        <v>POC Down</v>
      </c>
      <c r="AL452" s="26" t="str">
        <f t="shared" si="342"/>
        <v>In. Val</v>
      </c>
      <c r="AM452" s="26" t="str">
        <f t="shared" si="343"/>
        <v>Lower Break</v>
      </c>
      <c r="AN452" s="26" t="str">
        <f t="shared" si="344"/>
        <v>Bl. Val</v>
      </c>
      <c r="AO452" s="26" t="str">
        <f t="shared" si="345"/>
        <v>No Gap</v>
      </c>
      <c r="AP452" s="26" t="str">
        <f t="shared" si="346"/>
        <v>Bottom-Weighted</v>
      </c>
      <c r="AQ452" s="26" t="str">
        <f t="shared" si="347"/>
        <v>Skewed Mid-High</v>
      </c>
      <c r="AR452" s="26" t="str">
        <f t="shared" si="348"/>
        <v>Same</v>
      </c>
      <c r="AS452" s="27">
        <f t="shared" si="349"/>
        <v>0</v>
      </c>
    </row>
    <row r="453" spans="1:45" ht="15.5" x14ac:dyDescent="0.35">
      <c r="A453" s="13">
        <v>45021</v>
      </c>
      <c r="B453" s="15">
        <v>1.24987</v>
      </c>
      <c r="C453" s="15">
        <v>1.2513799999999999</v>
      </c>
      <c r="D453" s="15">
        <v>1.2432099999999999</v>
      </c>
      <c r="E453" s="15">
        <v>1.2462</v>
      </c>
      <c r="F453" s="15">
        <v>1.2487000000000001</v>
      </c>
      <c r="G453" s="15">
        <v>1.2495000000000001</v>
      </c>
      <c r="H453" s="15">
        <v>1.2458</v>
      </c>
      <c r="I453" s="5">
        <v>-12</v>
      </c>
      <c r="J453" s="5">
        <v>198</v>
      </c>
      <c r="K453" s="5">
        <v>454</v>
      </c>
      <c r="L453" s="5">
        <v>670</v>
      </c>
      <c r="M453" s="14">
        <v>13.868750000000004</v>
      </c>
      <c r="N453" s="14">
        <v>81.700000000000102</v>
      </c>
      <c r="O453" s="5">
        <v>37.000000000000369</v>
      </c>
      <c r="P453" s="5">
        <v>56083</v>
      </c>
      <c r="Q453" s="14">
        <v>1168.3958333333333</v>
      </c>
      <c r="R453" s="14">
        <v>8.2007343941248365</v>
      </c>
      <c r="S453" s="5">
        <v>9</v>
      </c>
      <c r="T453" s="5" t="s">
        <v>28</v>
      </c>
      <c r="U453" s="14">
        <v>0.49530839125733195</v>
      </c>
      <c r="V453" s="5">
        <v>111</v>
      </c>
      <c r="W453" s="5">
        <v>284</v>
      </c>
      <c r="X453" s="5">
        <v>225</v>
      </c>
      <c r="Y453" s="5">
        <v>50</v>
      </c>
      <c r="Z453" s="5" t="s">
        <v>29</v>
      </c>
      <c r="AB453" s="6" cm="1">
        <f t="array" ref="AB453">SUM(IF(B453:I453&gt;B454:I454,1,-1))</f>
        <v>-4</v>
      </c>
      <c r="AC453" s="6" cm="1">
        <f t="array" ref="AC453">SUM(IF(J453:S453&gt;J454:S454,1,-1))</f>
        <v>-2</v>
      </c>
      <c r="AD453" s="6">
        <f t="shared" ref="AD453:AD516" si="353">SUM(AB453:AC453)</f>
        <v>-6</v>
      </c>
      <c r="AE453" s="6">
        <f t="shared" si="350"/>
        <v>4</v>
      </c>
      <c r="AF453" s="6">
        <f t="shared" si="351"/>
        <v>2</v>
      </c>
      <c r="AG453" s="6">
        <f t="shared" si="352"/>
        <v>6</v>
      </c>
      <c r="AI453" s="8" t="str">
        <f t="shared" si="339"/>
        <v>OL Lower</v>
      </c>
      <c r="AJ453" s="24" t="str">
        <f t="shared" si="340"/>
        <v>Down</v>
      </c>
      <c r="AK453" s="25" t="str">
        <f t="shared" si="341"/>
        <v>POC Down</v>
      </c>
      <c r="AL453" s="26" t="str">
        <f t="shared" si="342"/>
        <v>In. Val</v>
      </c>
      <c r="AM453" s="26" t="str">
        <f t="shared" si="343"/>
        <v>Inside Day</v>
      </c>
      <c r="AN453" s="26" t="str">
        <f t="shared" si="344"/>
        <v>In Val</v>
      </c>
      <c r="AO453" s="26" t="str">
        <f t="shared" si="345"/>
        <v>No Gap</v>
      </c>
      <c r="AP453" s="26" t="str">
        <f t="shared" si="346"/>
        <v>Bottom-Weighted</v>
      </c>
      <c r="AQ453" s="26" t="str">
        <f t="shared" si="347"/>
        <v>Skewed Mid-High</v>
      </c>
      <c r="AR453" s="26" t="str">
        <f t="shared" si="348"/>
        <v>Closed Higher Quadrant</v>
      </c>
      <c r="AS453" s="27">
        <f t="shared" si="349"/>
        <v>2</v>
      </c>
    </row>
    <row r="454" spans="1:45" ht="15.5" x14ac:dyDescent="0.35">
      <c r="A454" s="13">
        <v>45020</v>
      </c>
      <c r="B454" s="15">
        <v>1.242</v>
      </c>
      <c r="C454" s="15">
        <v>1.2524999999999999</v>
      </c>
      <c r="D454" s="15">
        <v>1.2394799999999999</v>
      </c>
      <c r="E454" s="15">
        <v>1.2498899999999999</v>
      </c>
      <c r="F454" s="15">
        <v>1.2498</v>
      </c>
      <c r="G454" s="15">
        <v>1.2521</v>
      </c>
      <c r="H454" s="15">
        <v>1.2462</v>
      </c>
      <c r="I454" s="5">
        <v>14</v>
      </c>
      <c r="J454" s="5">
        <v>165</v>
      </c>
      <c r="K454" s="5">
        <v>455</v>
      </c>
      <c r="L454" s="5">
        <v>639</v>
      </c>
      <c r="M454" s="14">
        <v>13.30000000000021</v>
      </c>
      <c r="N454" s="14">
        <v>130.20000000000033</v>
      </c>
      <c r="O454" s="5">
        <v>59.000000000000163</v>
      </c>
      <c r="P454" s="5">
        <v>60185</v>
      </c>
      <c r="Q454" s="14">
        <v>1253.8541666666667</v>
      </c>
      <c r="R454" s="14">
        <v>4.907834101382476</v>
      </c>
      <c r="S454" s="5">
        <v>9</v>
      </c>
      <c r="T454" s="5" t="s">
        <v>28</v>
      </c>
      <c r="U454" s="14">
        <v>0.48561023498121247</v>
      </c>
      <c r="V454" s="5">
        <v>266</v>
      </c>
      <c r="W454" s="5">
        <v>186</v>
      </c>
      <c r="X454" s="5">
        <v>43</v>
      </c>
      <c r="Y454" s="5">
        <v>144</v>
      </c>
      <c r="Z454" s="5" t="s">
        <v>31</v>
      </c>
      <c r="AB454" s="6" cm="1">
        <f t="array" ref="AB454">SUM(IF(B454:I454&gt;B455:I455,1,-1))</f>
        <v>6</v>
      </c>
      <c r="AC454" s="6" cm="1">
        <f t="array" ref="AC454">SUM(IF(J454:S454&gt;J455:S455,1,-1))</f>
        <v>2</v>
      </c>
      <c r="AD454" s="6">
        <f t="shared" si="353"/>
        <v>8</v>
      </c>
      <c r="AE454" s="6">
        <f t="shared" si="350"/>
        <v>8</v>
      </c>
      <c r="AF454" s="6">
        <f t="shared" si="351"/>
        <v>6</v>
      </c>
      <c r="AG454" s="6">
        <f t="shared" si="352"/>
        <v>14</v>
      </c>
      <c r="AI454" s="8" t="str">
        <f t="shared" ref="AI454:AI520" si="354">IF(AND(H454&gt;=G455,G454&gt;=G455),"Higher",
IF(AND(H454&lt;=H455,G454&lt;=H455),"Lower",
IF(AND(G454&gt;=G455,H454&lt;=G455,H454&gt;H455),"OL Higher",
IF(AND(H454&lt;=H455,G454&gt;=H455,G454&lt;G455),"OL Lower",
IF(AND(G454&lt;=G455,H454&gt;=H455),"Inside",
IF(AND(G454&gt;=G455,H454&lt;=H455),"Outside","Undefined"))))))</f>
        <v>Higher</v>
      </c>
      <c r="AJ454" s="24" t="str">
        <f t="shared" ref="AJ454:AJ520" si="355">IF(F454 &gt;= ((C454 - D454) * 10%) + B454, "Up", IF(F454 &lt;= (B454 - (C454 - D454) * 10%), "Down", "Neutral"))</f>
        <v>Up</v>
      </c>
      <c r="AK454" s="25" t="str">
        <f t="shared" ref="AK454:AK520" si="356">IF(F454 &gt; F455, "POC Up", IF(F454 &lt; F455, "POC Down", "POC Unchanged"))</f>
        <v>POC Up</v>
      </c>
      <c r="AL454" s="26" t="str">
        <f t="shared" ref="AL454:AL520" si="357">IF(F454 &lt; H455, "Bel. Val",
IF(F454 &gt; G455, "Ab. Val",
"In. Val"))</f>
        <v>Ab. Val</v>
      </c>
      <c r="AM454" s="26" t="str">
        <f t="shared" ref="AM454:AM520" si="358">IF(AND(D454 &lt; D455, C454 &gt; C455), "Both Sides Expand",
IF(D454 &lt; D455, "Lower Break",
IF(C454 &gt; C455, "Upper Break", "Inside Day")))</f>
        <v>Upper Break</v>
      </c>
      <c r="AN454" s="26" t="str">
        <f t="shared" ref="AN454:AN520" si="359">IF(AND(E454 &lt; H454, E454 &lt; G454), "Bl. Val",
IF(AND(E454 &gt; G454, E454 &gt; H454), "Ab. Val",
"In Val"))</f>
        <v>In Val</v>
      </c>
      <c r="AO454" s="26" t="str">
        <f t="shared" ref="AO454:AO520" si="360">IF(AND(B454 &gt; G455, E454 &lt; G455), "Gap Up - Failed",
IF(AND(B454 &gt; G455, E454 &gt; B454), "Gap Up - Follow Through",
IF(AND(B454 &gt; G455, E454 &lt; B454), "Gap Up - Faded",
IF(AND(B454 &lt; H455, E454 &gt; H455), "Gap Down - Failed",
IF(AND(B454 &lt; H455, E454 &lt; B454), "Gap Down - Follow Through",
IF(AND(B454 &lt; H455, E454 &gt; B454), "Gap Down - Rejected",
"No Gap"))))))</f>
        <v>No Gap</v>
      </c>
      <c r="AP454" s="26" t="str">
        <f t="shared" ref="AP454:AP520" si="361">IF(J454 &gt; K454, "Top-Weighted",
IF(K454 &gt; J454, "Bottom-Weighted",
"Balanced"))</f>
        <v>Bottom-Weighted</v>
      </c>
      <c r="AQ454" s="26" t="str">
        <f t="shared" ref="AQ454:AQ520" si="362">IF(COUNTIF(V454:Y454, MAX(V454, W454, X454, Y454)) &gt; 1, "Tie",
IF(V454 &gt; MAX(W454, X454, Y454), "Skewed High",
IF(W454 &gt; MAX(V454, X454, Y454), "Skewed Mid-High",
IF(X454 &gt; MAX(V454, W454, Y454), "Skewed Mid-Low",
IF(Y454 &gt; MAX(V454, W454, X454), "Skewed Low", "Evenly Distributed")))))</f>
        <v>Skewed High</v>
      </c>
      <c r="AR454" s="26" t="str">
        <f t="shared" ref="AR454:AR520" si="363">IF(Z454 &lt; Z455, "Closed Lower Quadrant",
IF(Z454 &gt; Z455, "Closed Higher Quadrant",
"Same"))</f>
        <v>Same</v>
      </c>
      <c r="AS454" s="27">
        <f t="shared" ref="AS454:AS520" si="364">_xlfn.NUMBERVALUE(SUBSTITUTE(Z454,"Q","")) - _xlfn.NUMBERVALUE(SUBSTITUTE(Z455,"Q",""))</f>
        <v>0</v>
      </c>
    </row>
    <row r="455" spans="1:45" ht="15.5" x14ac:dyDescent="0.35">
      <c r="A455" s="13">
        <v>45019</v>
      </c>
      <c r="B455" s="15">
        <v>1.2285900000000001</v>
      </c>
      <c r="C455" s="15">
        <v>1.2424999999999999</v>
      </c>
      <c r="D455" s="15">
        <v>1.2274</v>
      </c>
      <c r="E455" s="15">
        <v>1.2419899999999999</v>
      </c>
      <c r="F455" s="15">
        <v>1.2395</v>
      </c>
      <c r="G455" s="15">
        <v>1.2424999999999999</v>
      </c>
      <c r="H455" s="15">
        <v>1.2312000000000001</v>
      </c>
      <c r="I455" s="5">
        <v>32</v>
      </c>
      <c r="J455" s="5">
        <v>165</v>
      </c>
      <c r="K455" s="5">
        <v>415</v>
      </c>
      <c r="L455" s="5">
        <v>590</v>
      </c>
      <c r="M455" s="14">
        <v>12.141666666666689</v>
      </c>
      <c r="N455" s="14">
        <v>150.99999999999892</v>
      </c>
      <c r="O455" s="5">
        <v>112.99999999999866</v>
      </c>
      <c r="P455" s="5">
        <v>55631</v>
      </c>
      <c r="Q455" s="14">
        <v>1158.9791666666667</v>
      </c>
      <c r="R455" s="14">
        <v>3.9072847682119485</v>
      </c>
      <c r="S455" s="5">
        <v>21</v>
      </c>
      <c r="T455" s="5" t="s">
        <v>28</v>
      </c>
      <c r="U455" s="14">
        <v>0.48078146461149457</v>
      </c>
      <c r="V455" s="5">
        <v>233</v>
      </c>
      <c r="W455" s="5">
        <v>107</v>
      </c>
      <c r="X455" s="5">
        <v>75</v>
      </c>
      <c r="Y455" s="5">
        <v>175</v>
      </c>
      <c r="Z455" s="5" t="s">
        <v>31</v>
      </c>
      <c r="AB455" s="6" cm="1">
        <f t="array" ref="AB455">SUM(IF(B455:I455&gt;B456:I456,1,-1))</f>
        <v>2</v>
      </c>
      <c r="AC455" s="6" cm="1">
        <f t="array" ref="AC455">SUM(IF(J455:S455&gt;J456:S456,1,-1))</f>
        <v>2</v>
      </c>
      <c r="AD455" s="6">
        <f t="shared" si="353"/>
        <v>4</v>
      </c>
      <c r="AE455" s="6">
        <f t="shared" si="350"/>
        <v>6</v>
      </c>
      <c r="AF455" s="6">
        <f t="shared" si="351"/>
        <v>2</v>
      </c>
      <c r="AG455" s="6">
        <f t="shared" si="352"/>
        <v>8</v>
      </c>
      <c r="AI455" s="8" t="str">
        <f t="shared" si="354"/>
        <v>Outside</v>
      </c>
      <c r="AJ455" s="24" t="str">
        <f t="shared" si="355"/>
        <v>Up</v>
      </c>
      <c r="AK455" s="25" t="str">
        <f t="shared" si="356"/>
        <v>POC Up</v>
      </c>
      <c r="AL455" s="26" t="str">
        <f t="shared" si="357"/>
        <v>In. Val</v>
      </c>
      <c r="AM455" s="26" t="str">
        <f t="shared" si="358"/>
        <v>Both Sides Expand</v>
      </c>
      <c r="AN455" s="26" t="str">
        <f t="shared" si="359"/>
        <v>In Val</v>
      </c>
      <c r="AO455" s="26" t="str">
        <f t="shared" si="360"/>
        <v>Gap Down - Failed</v>
      </c>
      <c r="AP455" s="26" t="str">
        <f t="shared" si="361"/>
        <v>Bottom-Weighted</v>
      </c>
      <c r="AQ455" s="26" t="str">
        <f t="shared" si="362"/>
        <v>Skewed High</v>
      </c>
      <c r="AR455" s="26" t="str">
        <f t="shared" si="363"/>
        <v>Closed Lower Quadrant</v>
      </c>
      <c r="AS455" s="27">
        <f t="shared" si="364"/>
        <v>-3</v>
      </c>
    </row>
    <row r="456" spans="1:45" ht="15.5" x14ac:dyDescent="0.35">
      <c r="A456" s="13">
        <v>45016</v>
      </c>
      <c r="B456" s="15">
        <v>1.23861</v>
      </c>
      <c r="C456" s="15">
        <v>1.2422500000000001</v>
      </c>
      <c r="D456" s="15">
        <v>1.22837</v>
      </c>
      <c r="E456" s="15">
        <v>1.22855</v>
      </c>
      <c r="F456" s="15">
        <v>1.2373000000000001</v>
      </c>
      <c r="G456" s="15">
        <v>1.2405000000000002</v>
      </c>
      <c r="H456" s="15">
        <v>1.2352000000000001</v>
      </c>
      <c r="I456" s="5">
        <v>-16</v>
      </c>
      <c r="J456" s="5">
        <v>345</v>
      </c>
      <c r="K456" s="5">
        <v>317</v>
      </c>
      <c r="L456" s="5">
        <v>678</v>
      </c>
      <c r="M456" s="14">
        <v>14.15000000000018</v>
      </c>
      <c r="N456" s="14">
        <v>138.80000000000115</v>
      </c>
      <c r="O456" s="5">
        <v>53.000000000000824</v>
      </c>
      <c r="P456" s="5">
        <v>54257</v>
      </c>
      <c r="Q456" s="14">
        <v>1130.3541666666667</v>
      </c>
      <c r="R456" s="14">
        <v>4.8847262247838215</v>
      </c>
      <c r="S456" s="5">
        <v>17</v>
      </c>
      <c r="T456" s="5" t="s">
        <v>26</v>
      </c>
      <c r="U456" s="14">
        <v>0.65140258305567111</v>
      </c>
      <c r="V456" s="5">
        <v>161</v>
      </c>
      <c r="W456" s="5">
        <v>338</v>
      </c>
      <c r="X456" s="5">
        <v>126</v>
      </c>
      <c r="Y456" s="5">
        <v>49</v>
      </c>
      <c r="Z456" s="5" t="s">
        <v>27</v>
      </c>
      <c r="AB456" s="6" cm="1">
        <f t="array" ref="AB456">SUM(IF(B456:I456&gt;B457:I457,1,-1))</f>
        <v>0</v>
      </c>
      <c r="AC456" s="6" cm="1">
        <f t="array" ref="AC456">SUM(IF(J456:S456&gt;J457:S457,1,-1))</f>
        <v>2</v>
      </c>
      <c r="AD456" s="6">
        <f t="shared" si="353"/>
        <v>2</v>
      </c>
      <c r="AE456" s="6">
        <f t="shared" si="350"/>
        <v>4</v>
      </c>
      <c r="AF456" s="6">
        <f t="shared" si="351"/>
        <v>2</v>
      </c>
      <c r="AG456" s="6">
        <f t="shared" si="352"/>
        <v>6</v>
      </c>
      <c r="AI456" s="8" t="str">
        <f t="shared" si="354"/>
        <v>OL Higher</v>
      </c>
      <c r="AJ456" s="24" t="str">
        <f t="shared" si="355"/>
        <v>Neutral</v>
      </c>
      <c r="AK456" s="25" t="str">
        <f t="shared" si="356"/>
        <v>POC Down</v>
      </c>
      <c r="AL456" s="26" t="str">
        <f t="shared" si="357"/>
        <v>In. Val</v>
      </c>
      <c r="AM456" s="26" t="str">
        <f t="shared" si="358"/>
        <v>Both Sides Expand</v>
      </c>
      <c r="AN456" s="26" t="str">
        <f t="shared" si="359"/>
        <v>Bl. Val</v>
      </c>
      <c r="AO456" s="26" t="str">
        <f t="shared" si="360"/>
        <v>No Gap</v>
      </c>
      <c r="AP456" s="26" t="str">
        <f t="shared" si="361"/>
        <v>Top-Weighted</v>
      </c>
      <c r="AQ456" s="26" t="str">
        <f t="shared" si="362"/>
        <v>Skewed Mid-High</v>
      </c>
      <c r="AR456" s="26" t="str">
        <f t="shared" si="363"/>
        <v>Closed Higher Quadrant</v>
      </c>
      <c r="AS456" s="27">
        <f t="shared" si="364"/>
        <v>3</v>
      </c>
    </row>
    <row r="457" spans="1:45" ht="15.5" x14ac:dyDescent="0.35">
      <c r="A457" s="13">
        <v>45015</v>
      </c>
      <c r="B457" s="15">
        <v>1.23099</v>
      </c>
      <c r="C457" s="15">
        <v>1.2392700000000001</v>
      </c>
      <c r="D457" s="15">
        <v>1.22925</v>
      </c>
      <c r="E457" s="15">
        <v>1.23858</v>
      </c>
      <c r="F457" s="15">
        <v>1.2379</v>
      </c>
      <c r="G457" s="15">
        <v>1.2391000000000001</v>
      </c>
      <c r="H457" s="15">
        <v>1.2336</v>
      </c>
      <c r="I457" s="5">
        <v>24</v>
      </c>
      <c r="J457" s="5">
        <v>96</v>
      </c>
      <c r="K457" s="5">
        <v>423</v>
      </c>
      <c r="L457" s="5">
        <v>530</v>
      </c>
      <c r="M457" s="14">
        <v>10.949999999999894</v>
      </c>
      <c r="N457" s="14">
        <v>100.2000000000014</v>
      </c>
      <c r="O457" s="5">
        <v>55.000000000000604</v>
      </c>
      <c r="P457" s="5">
        <v>52224</v>
      </c>
      <c r="Q457" s="14">
        <v>1088</v>
      </c>
      <c r="R457" s="14">
        <v>5.2894211576845569</v>
      </c>
      <c r="S457" s="5">
        <v>17</v>
      </c>
      <c r="T457" s="5" t="s">
        <v>28</v>
      </c>
      <c r="U457" s="14">
        <v>0.41206299054481904</v>
      </c>
      <c r="V457" s="5">
        <v>193</v>
      </c>
      <c r="W457" s="5">
        <v>139</v>
      </c>
      <c r="X457" s="5">
        <v>102</v>
      </c>
      <c r="Y457" s="5">
        <v>96</v>
      </c>
      <c r="Z457" s="5" t="s">
        <v>31</v>
      </c>
      <c r="AB457" s="6" cm="1">
        <f t="array" ref="AB457">SUM(IF(B457:I457&gt;B458:I458,1,-1))</f>
        <v>4</v>
      </c>
      <c r="AC457" s="6" cm="1">
        <f t="array" ref="AC457">SUM(IF(J457:S457&gt;J458:S458,1,-1))</f>
        <v>-2</v>
      </c>
      <c r="AD457" s="6">
        <f t="shared" si="353"/>
        <v>2</v>
      </c>
      <c r="AE457" s="6">
        <f t="shared" si="350"/>
        <v>12</v>
      </c>
      <c r="AF457" s="6">
        <f t="shared" si="351"/>
        <v>-4</v>
      </c>
      <c r="AG457" s="6">
        <f t="shared" si="352"/>
        <v>8</v>
      </c>
      <c r="AI457" s="8" t="str">
        <f t="shared" si="354"/>
        <v>Higher</v>
      </c>
      <c r="AJ457" s="24" t="str">
        <f t="shared" si="355"/>
        <v>Up</v>
      </c>
      <c r="AK457" s="25" t="str">
        <f t="shared" si="356"/>
        <v>POC Up</v>
      </c>
      <c r="AL457" s="26" t="str">
        <f t="shared" si="357"/>
        <v>Ab. Val</v>
      </c>
      <c r="AM457" s="26" t="str">
        <f t="shared" si="358"/>
        <v>Both Sides Expand</v>
      </c>
      <c r="AN457" s="26" t="str">
        <f t="shared" si="359"/>
        <v>In Val</v>
      </c>
      <c r="AO457" s="26" t="str">
        <f t="shared" si="360"/>
        <v>Gap Down - Failed</v>
      </c>
      <c r="AP457" s="26" t="str">
        <f t="shared" si="361"/>
        <v>Bottom-Weighted</v>
      </c>
      <c r="AQ457" s="26" t="str">
        <f t="shared" si="362"/>
        <v>Skewed High</v>
      </c>
      <c r="AR457" s="26" t="str">
        <f t="shared" si="363"/>
        <v>Closed Lower Quadrant</v>
      </c>
      <c r="AS457" s="27">
        <f t="shared" si="364"/>
        <v>-3</v>
      </c>
    </row>
    <row r="458" spans="1:45" ht="15.5" x14ac:dyDescent="0.35">
      <c r="A458" s="13">
        <v>45014</v>
      </c>
      <c r="B458" s="15">
        <v>1.2329699999999999</v>
      </c>
      <c r="C458" s="15">
        <v>1.23613</v>
      </c>
      <c r="D458" s="15">
        <v>1.2299800000000001</v>
      </c>
      <c r="E458" s="15">
        <v>1.2309600000000001</v>
      </c>
      <c r="F458" s="15">
        <v>1.2313000000000001</v>
      </c>
      <c r="G458" s="15">
        <v>1.2333000000000001</v>
      </c>
      <c r="H458" s="15">
        <v>1.2310000000000001</v>
      </c>
      <c r="I458" s="5">
        <v>-5</v>
      </c>
      <c r="J458" s="5">
        <v>454</v>
      </c>
      <c r="K458" s="5">
        <v>111</v>
      </c>
      <c r="L458" s="5">
        <v>588</v>
      </c>
      <c r="M458" s="14">
        <v>12.266666666666397</v>
      </c>
      <c r="N458" s="14">
        <v>61.499999999998778</v>
      </c>
      <c r="O458" s="5">
        <v>22.999999999999687</v>
      </c>
      <c r="P458" s="5">
        <v>56500</v>
      </c>
      <c r="Q458" s="14">
        <v>1177.0833333333333</v>
      </c>
      <c r="R458" s="14">
        <v>9.5609756097562872</v>
      </c>
      <c r="S458" s="5">
        <v>11</v>
      </c>
      <c r="T458" s="5" t="s">
        <v>28</v>
      </c>
      <c r="U458" s="14">
        <v>0.35624409033393428</v>
      </c>
      <c r="V458" s="5">
        <v>43</v>
      </c>
      <c r="W458" s="5">
        <v>112</v>
      </c>
      <c r="X458" s="5">
        <v>251</v>
      </c>
      <c r="Y458" s="5">
        <v>178</v>
      </c>
      <c r="Z458" s="5" t="s">
        <v>27</v>
      </c>
      <c r="AB458" s="6" cm="1">
        <f t="array" ref="AB458">SUM(IF(B458:I458&gt;B459:I459,1,-1))</f>
        <v>0</v>
      </c>
      <c r="AC458" s="6" cm="1">
        <f t="array" ref="AC458">SUM(IF(J458:S458&gt;J459:S459,1,-1))</f>
        <v>2</v>
      </c>
      <c r="AD458" s="6">
        <f t="shared" si="353"/>
        <v>2</v>
      </c>
      <c r="AE458" s="6">
        <f t="shared" si="350"/>
        <v>12</v>
      </c>
      <c r="AF458" s="6">
        <f t="shared" si="351"/>
        <v>-8</v>
      </c>
      <c r="AG458" s="6">
        <f t="shared" si="352"/>
        <v>4</v>
      </c>
      <c r="AI458" s="8" t="str">
        <f t="shared" si="354"/>
        <v>Inside</v>
      </c>
      <c r="AJ458" s="24" t="str">
        <f t="shared" si="355"/>
        <v>Down</v>
      </c>
      <c r="AK458" s="25" t="str">
        <f t="shared" si="356"/>
        <v>POC Down</v>
      </c>
      <c r="AL458" s="26" t="str">
        <f t="shared" si="357"/>
        <v>In. Val</v>
      </c>
      <c r="AM458" s="26" t="str">
        <f t="shared" si="358"/>
        <v>Upper Break</v>
      </c>
      <c r="AN458" s="26" t="str">
        <f t="shared" si="359"/>
        <v>Bl. Val</v>
      </c>
      <c r="AO458" s="26" t="str">
        <f t="shared" si="360"/>
        <v>No Gap</v>
      </c>
      <c r="AP458" s="26" t="str">
        <f t="shared" si="361"/>
        <v>Top-Weighted</v>
      </c>
      <c r="AQ458" s="26" t="str">
        <f t="shared" si="362"/>
        <v>Skewed Mid-Low</v>
      </c>
      <c r="AR458" s="26" t="str">
        <f t="shared" si="363"/>
        <v>Closed Higher Quadrant</v>
      </c>
      <c r="AS458" s="27">
        <f t="shared" si="364"/>
        <v>2</v>
      </c>
    </row>
    <row r="459" spans="1:45" ht="15.5" x14ac:dyDescent="0.35">
      <c r="A459" s="13">
        <v>45013</v>
      </c>
      <c r="B459" s="15">
        <v>1.2296100000000001</v>
      </c>
      <c r="C459" s="15">
        <v>1.23489</v>
      </c>
      <c r="D459" s="15">
        <v>1.22807</v>
      </c>
      <c r="E459" s="15">
        <v>1.2329399999999999</v>
      </c>
      <c r="F459" s="15">
        <v>1.2315</v>
      </c>
      <c r="G459" s="15">
        <v>1.2337</v>
      </c>
      <c r="H459" s="15">
        <v>1.2303999999999999</v>
      </c>
      <c r="I459" s="5">
        <v>13</v>
      </c>
      <c r="J459" s="5">
        <v>276</v>
      </c>
      <c r="K459" s="5">
        <v>218</v>
      </c>
      <c r="L459" s="5">
        <v>511</v>
      </c>
      <c r="M459" s="14">
        <v>10.631250000000398</v>
      </c>
      <c r="N459" s="14">
        <v>68.200000000000486</v>
      </c>
      <c r="O459" s="5">
        <v>33.00000000000081</v>
      </c>
      <c r="P459" s="5">
        <v>44968</v>
      </c>
      <c r="Q459" s="14">
        <v>936.83333333333337</v>
      </c>
      <c r="R459" s="14">
        <v>7.492668621700826</v>
      </c>
      <c r="S459" s="5">
        <v>14</v>
      </c>
      <c r="T459" s="5" t="s">
        <v>26</v>
      </c>
      <c r="U459" s="14">
        <v>0.68226631614598676</v>
      </c>
      <c r="V459" s="5">
        <v>122</v>
      </c>
      <c r="W459" s="5">
        <v>171</v>
      </c>
      <c r="X459" s="5">
        <v>171</v>
      </c>
      <c r="Y459" s="5">
        <v>47</v>
      </c>
      <c r="Z459" s="5" t="s">
        <v>32</v>
      </c>
      <c r="AB459" s="6" cm="1">
        <f t="array" ref="AB459">SUM(IF(B459:I459&gt;B460:I460,1,-1))</f>
        <v>8</v>
      </c>
      <c r="AC459" s="6" cm="1">
        <f t="array" ref="AC459">SUM(IF(J459:S459&gt;J460:S460,1,-1))</f>
        <v>-4</v>
      </c>
      <c r="AD459" s="6">
        <f t="shared" si="353"/>
        <v>4</v>
      </c>
      <c r="AE459" s="6">
        <f t="shared" si="350"/>
        <v>8</v>
      </c>
      <c r="AF459" s="6">
        <f t="shared" si="351"/>
        <v>-12</v>
      </c>
      <c r="AG459" s="6">
        <f t="shared" si="352"/>
        <v>-4</v>
      </c>
      <c r="AI459" s="8" t="str">
        <f t="shared" si="354"/>
        <v>Higher</v>
      </c>
      <c r="AJ459" s="24" t="str">
        <f t="shared" si="355"/>
        <v>Up</v>
      </c>
      <c r="AK459" s="25" t="str">
        <f t="shared" si="356"/>
        <v>POC Up</v>
      </c>
      <c r="AL459" s="26" t="str">
        <f t="shared" si="357"/>
        <v>Ab. Val</v>
      </c>
      <c r="AM459" s="26" t="str">
        <f t="shared" si="358"/>
        <v>Upper Break</v>
      </c>
      <c r="AN459" s="26" t="str">
        <f t="shared" si="359"/>
        <v>In Val</v>
      </c>
      <c r="AO459" s="26" t="str">
        <f t="shared" si="360"/>
        <v>Gap Up - Follow Through</v>
      </c>
      <c r="AP459" s="26" t="str">
        <f t="shared" si="361"/>
        <v>Top-Weighted</v>
      </c>
      <c r="AQ459" s="26" t="str">
        <f t="shared" si="362"/>
        <v>Tie</v>
      </c>
      <c r="AR459" s="26" t="str">
        <f t="shared" si="363"/>
        <v>Closed Higher Quadrant</v>
      </c>
      <c r="AS459" s="27">
        <f t="shared" si="364"/>
        <v>1</v>
      </c>
    </row>
    <row r="460" spans="1:45" ht="15.5" x14ac:dyDescent="0.35">
      <c r="A460" s="13">
        <v>45012</v>
      </c>
      <c r="B460" s="15">
        <v>1.22448</v>
      </c>
      <c r="C460" s="15">
        <v>1.22976</v>
      </c>
      <c r="D460" s="15">
        <v>1.22187</v>
      </c>
      <c r="E460" s="15">
        <v>1.22959</v>
      </c>
      <c r="F460" s="15">
        <v>1.2242</v>
      </c>
      <c r="G460" s="15">
        <v>1.2277</v>
      </c>
      <c r="H460" s="15">
        <v>1.2231000000000001</v>
      </c>
      <c r="I460" s="5">
        <v>7</v>
      </c>
      <c r="J460" s="5">
        <v>416</v>
      </c>
      <c r="K460" s="5">
        <v>133</v>
      </c>
      <c r="L460" s="5">
        <v>562</v>
      </c>
      <c r="M460" s="14">
        <v>11.587499999999862</v>
      </c>
      <c r="N460" s="14">
        <v>78.899999999999523</v>
      </c>
      <c r="O460" s="5">
        <v>45.999999999999375</v>
      </c>
      <c r="P460" s="5">
        <v>52074</v>
      </c>
      <c r="Q460" s="14">
        <v>1084.875</v>
      </c>
      <c r="R460" s="14">
        <v>7.1229404309252651</v>
      </c>
      <c r="S460" s="5">
        <v>12</v>
      </c>
      <c r="T460" s="5" t="s">
        <v>28</v>
      </c>
      <c r="U460" s="14">
        <v>0.41581131938418076</v>
      </c>
      <c r="V460" s="5">
        <v>138</v>
      </c>
      <c r="W460" s="5">
        <v>150</v>
      </c>
      <c r="X460" s="5">
        <v>171</v>
      </c>
      <c r="Y460" s="5">
        <v>103</v>
      </c>
      <c r="Z460" s="5" t="s">
        <v>31</v>
      </c>
      <c r="AB460" s="6" cm="1">
        <f t="array" ref="AB460">SUM(IF(B460:I460&gt;B461:I461,1,-1))</f>
        <v>4</v>
      </c>
      <c r="AC460" s="6" cm="1">
        <f t="array" ref="AC460">SUM(IF(J460:S460&gt;J461:S461,1,-1))</f>
        <v>-6</v>
      </c>
      <c r="AD460" s="6">
        <f t="shared" si="353"/>
        <v>-2</v>
      </c>
      <c r="AE460" s="6">
        <f t="shared" si="350"/>
        <v>6</v>
      </c>
      <c r="AF460" s="6">
        <f t="shared" si="351"/>
        <v>-10</v>
      </c>
      <c r="AG460" s="6">
        <f t="shared" si="352"/>
        <v>-4</v>
      </c>
      <c r="AI460" s="8" t="str">
        <f t="shared" si="354"/>
        <v>OL Higher</v>
      </c>
      <c r="AJ460" s="24" t="str">
        <f t="shared" si="355"/>
        <v>Neutral</v>
      </c>
      <c r="AK460" s="25" t="str">
        <f t="shared" si="356"/>
        <v>POC Up</v>
      </c>
      <c r="AL460" s="26" t="str">
        <f t="shared" si="357"/>
        <v>In. Val</v>
      </c>
      <c r="AM460" s="26" t="str">
        <f t="shared" si="358"/>
        <v>Upper Break</v>
      </c>
      <c r="AN460" s="26" t="str">
        <f t="shared" si="359"/>
        <v>Ab. Val</v>
      </c>
      <c r="AO460" s="26" t="str">
        <f t="shared" si="360"/>
        <v>No Gap</v>
      </c>
      <c r="AP460" s="26" t="str">
        <f t="shared" si="361"/>
        <v>Top-Weighted</v>
      </c>
      <c r="AQ460" s="26" t="str">
        <f t="shared" si="362"/>
        <v>Skewed Mid-Low</v>
      </c>
      <c r="AR460" s="26" t="str">
        <f t="shared" si="363"/>
        <v>Closed Lower Quadrant</v>
      </c>
      <c r="AS460" s="27">
        <f t="shared" si="364"/>
        <v>-1</v>
      </c>
    </row>
    <row r="461" spans="1:45" ht="15.5" x14ac:dyDescent="0.35">
      <c r="A461" s="13">
        <v>45009</v>
      </c>
      <c r="B461" s="15">
        <v>1.228</v>
      </c>
      <c r="C461" s="15">
        <v>1.22882</v>
      </c>
      <c r="D461" s="15">
        <v>1.21899</v>
      </c>
      <c r="E461" s="15">
        <v>1.2244600000000001</v>
      </c>
      <c r="F461" s="15">
        <v>1.2225000000000001</v>
      </c>
      <c r="G461" s="15">
        <v>1.2258</v>
      </c>
      <c r="H461" s="15">
        <v>1.2198</v>
      </c>
      <c r="I461" s="5">
        <v>12</v>
      </c>
      <c r="J461" s="5">
        <v>383</v>
      </c>
      <c r="K461" s="5">
        <v>246</v>
      </c>
      <c r="L461" s="5">
        <v>646</v>
      </c>
      <c r="M461" s="14">
        <v>13.387499999999903</v>
      </c>
      <c r="N461" s="14">
        <v>98.300000000000054</v>
      </c>
      <c r="O461" s="5">
        <v>60.000000000000057</v>
      </c>
      <c r="P461" s="5">
        <v>72432</v>
      </c>
      <c r="Q461" s="14">
        <v>1509</v>
      </c>
      <c r="R461" s="14">
        <v>6.5717192268565583</v>
      </c>
      <c r="S461" s="5">
        <v>12</v>
      </c>
      <c r="T461" s="5" t="s">
        <v>26</v>
      </c>
      <c r="U461" s="14">
        <v>0.62372808297337456</v>
      </c>
      <c r="V461" s="5">
        <v>175</v>
      </c>
      <c r="W461" s="5">
        <v>95</v>
      </c>
      <c r="X461" s="5">
        <v>254</v>
      </c>
      <c r="Y461" s="5">
        <v>122</v>
      </c>
      <c r="Z461" s="5" t="s">
        <v>32</v>
      </c>
      <c r="AB461" s="6" cm="1">
        <f t="array" ref="AB461">SUM(IF(B461:I461&gt;B462:I462,1,-1))</f>
        <v>-4</v>
      </c>
      <c r="AC461" s="6" cm="1">
        <f t="array" ref="AC461">SUM(IF(J461:S461&gt;J462:S462,1,-1))</f>
        <v>-2</v>
      </c>
      <c r="AD461" s="6">
        <f t="shared" si="353"/>
        <v>-6</v>
      </c>
      <c r="AE461" s="6">
        <f t="shared" si="350"/>
        <v>6</v>
      </c>
      <c r="AF461" s="6">
        <f t="shared" si="351"/>
        <v>2</v>
      </c>
      <c r="AG461" s="6">
        <f t="shared" si="352"/>
        <v>8</v>
      </c>
      <c r="AI461" s="8" t="str">
        <f t="shared" si="354"/>
        <v>Lower</v>
      </c>
      <c r="AJ461" s="24" t="str">
        <f t="shared" si="355"/>
        <v>Down</v>
      </c>
      <c r="AK461" s="25" t="str">
        <f t="shared" si="356"/>
        <v>POC Down</v>
      </c>
      <c r="AL461" s="26" t="str">
        <f t="shared" si="357"/>
        <v>Bel. Val</v>
      </c>
      <c r="AM461" s="26" t="str">
        <f t="shared" si="358"/>
        <v>Lower Break</v>
      </c>
      <c r="AN461" s="26" t="str">
        <f t="shared" si="359"/>
        <v>In Val</v>
      </c>
      <c r="AO461" s="26" t="str">
        <f t="shared" si="360"/>
        <v>Gap Down - Follow Through</v>
      </c>
      <c r="AP461" s="26" t="str">
        <f t="shared" si="361"/>
        <v>Top-Weighted</v>
      </c>
      <c r="AQ461" s="26" t="str">
        <f t="shared" si="362"/>
        <v>Skewed Mid-Low</v>
      </c>
      <c r="AR461" s="26" t="str">
        <f t="shared" si="363"/>
        <v>Closed Lower Quadrant</v>
      </c>
      <c r="AS461" s="27">
        <f t="shared" si="364"/>
        <v>-2</v>
      </c>
    </row>
    <row r="462" spans="1:45" ht="15.5" x14ac:dyDescent="0.35">
      <c r="A462" s="13">
        <v>45008</v>
      </c>
      <c r="B462" s="15">
        <v>1.2277400000000001</v>
      </c>
      <c r="C462" s="15">
        <v>1.2342</v>
      </c>
      <c r="D462" s="15">
        <v>1.2261299999999999</v>
      </c>
      <c r="E462" s="15">
        <v>1.22801</v>
      </c>
      <c r="F462" s="15">
        <v>1.2314000000000001</v>
      </c>
      <c r="G462" s="15">
        <v>1.2327999999999999</v>
      </c>
      <c r="H462" s="15">
        <v>1.2287999999999999</v>
      </c>
      <c r="I462" s="5">
        <v>2</v>
      </c>
      <c r="J462" s="5">
        <v>269</v>
      </c>
      <c r="K462" s="5">
        <v>535</v>
      </c>
      <c r="L462" s="5">
        <v>823</v>
      </c>
      <c r="M462" s="14">
        <v>17.045833333333473</v>
      </c>
      <c r="N462" s="14">
        <v>80.700000000000216</v>
      </c>
      <c r="O462" s="5">
        <v>40.000000000000036</v>
      </c>
      <c r="P462" s="5">
        <v>80264</v>
      </c>
      <c r="Q462" s="14">
        <v>1672.1666666666667</v>
      </c>
      <c r="R462" s="14">
        <v>10.198265179677792</v>
      </c>
      <c r="S462" s="5">
        <v>10</v>
      </c>
      <c r="T462" s="5" t="s">
        <v>26</v>
      </c>
      <c r="U462" s="14">
        <v>0.51313428005101769</v>
      </c>
      <c r="V462" s="5">
        <v>153</v>
      </c>
      <c r="W462" s="5">
        <v>293</v>
      </c>
      <c r="X462" s="5">
        <v>285</v>
      </c>
      <c r="Y462" s="5">
        <v>92</v>
      </c>
      <c r="Z462" s="5" t="s">
        <v>27</v>
      </c>
      <c r="AB462" s="6" cm="1">
        <f t="array" ref="AB462">SUM(IF(B462:I462&gt;B463:I463,1,-1))</f>
        <v>6</v>
      </c>
      <c r="AC462" s="6" cm="1">
        <f t="array" ref="AC462">SUM(IF(J462:S462&gt;J463:S463,1,-1))</f>
        <v>-2</v>
      </c>
      <c r="AD462" s="6">
        <f t="shared" si="353"/>
        <v>4</v>
      </c>
      <c r="AE462" s="6">
        <f t="shared" si="350"/>
        <v>12</v>
      </c>
      <c r="AF462" s="6">
        <f t="shared" si="351"/>
        <v>-2</v>
      </c>
      <c r="AG462" s="6">
        <f t="shared" si="352"/>
        <v>10</v>
      </c>
      <c r="AI462" s="8" t="str">
        <f t="shared" si="354"/>
        <v>Higher</v>
      </c>
      <c r="AJ462" s="24" t="str">
        <f t="shared" si="355"/>
        <v>Up</v>
      </c>
      <c r="AK462" s="25" t="str">
        <f t="shared" si="356"/>
        <v>POC Up</v>
      </c>
      <c r="AL462" s="26" t="str">
        <f t="shared" si="357"/>
        <v>Ab. Val</v>
      </c>
      <c r="AM462" s="26" t="str">
        <f t="shared" si="358"/>
        <v>Upper Break</v>
      </c>
      <c r="AN462" s="26" t="str">
        <f t="shared" si="359"/>
        <v>Bl. Val</v>
      </c>
      <c r="AO462" s="26" t="str">
        <f t="shared" si="360"/>
        <v>No Gap</v>
      </c>
      <c r="AP462" s="26" t="str">
        <f t="shared" si="361"/>
        <v>Bottom-Weighted</v>
      </c>
      <c r="AQ462" s="26" t="str">
        <f t="shared" si="362"/>
        <v>Skewed Mid-High</v>
      </c>
      <c r="AR462" s="26" t="str">
        <f t="shared" si="363"/>
        <v>Closed Higher Quadrant</v>
      </c>
      <c r="AS462" s="27">
        <f t="shared" si="364"/>
        <v>2</v>
      </c>
    </row>
    <row r="463" spans="1:45" ht="15.5" x14ac:dyDescent="0.35">
      <c r="A463" s="13">
        <v>45007</v>
      </c>
      <c r="B463" s="15">
        <v>1.22248</v>
      </c>
      <c r="C463" s="15">
        <v>1.23349</v>
      </c>
      <c r="D463" s="15">
        <v>1.22081</v>
      </c>
      <c r="E463" s="15">
        <v>1.2277199999999999</v>
      </c>
      <c r="F463" s="15">
        <v>1.2233000000000001</v>
      </c>
      <c r="G463" s="15">
        <v>1.2280000000000002</v>
      </c>
      <c r="H463" s="15">
        <v>1.2218</v>
      </c>
      <c r="I463" s="5">
        <v>8</v>
      </c>
      <c r="J463" s="5">
        <v>609</v>
      </c>
      <c r="K463" s="5">
        <v>163</v>
      </c>
      <c r="L463" s="5">
        <v>786</v>
      </c>
      <c r="M463" s="14">
        <v>16.210416666666561</v>
      </c>
      <c r="N463" s="14">
        <v>126.80000000000024</v>
      </c>
      <c r="O463" s="5">
        <v>62.000000000002053</v>
      </c>
      <c r="P463" s="5">
        <v>83188</v>
      </c>
      <c r="Q463" s="14">
        <v>1733.0833333333333</v>
      </c>
      <c r="R463" s="14">
        <v>6.1987381703469913</v>
      </c>
      <c r="S463" s="5">
        <v>13</v>
      </c>
      <c r="T463" s="5" t="s">
        <v>28</v>
      </c>
      <c r="U463" s="14">
        <v>0.43551167775073585</v>
      </c>
      <c r="V463" s="5">
        <v>52</v>
      </c>
      <c r="W463" s="5">
        <v>256</v>
      </c>
      <c r="X463" s="5">
        <v>238</v>
      </c>
      <c r="Y463" s="5">
        <v>231</v>
      </c>
      <c r="Z463" s="5" t="s">
        <v>32</v>
      </c>
      <c r="AB463" s="6" cm="1">
        <f t="array" ref="AB463">SUM(IF(B463:I463&gt;B464:I464,1,-1))</f>
        <v>4</v>
      </c>
      <c r="AC463" s="6" cm="1">
        <f t="array" ref="AC463">SUM(IF(J463:S463&gt;J464:S464,1,-1))</f>
        <v>6</v>
      </c>
      <c r="AD463" s="6">
        <f t="shared" si="353"/>
        <v>10</v>
      </c>
      <c r="AE463" s="6">
        <f t="shared" si="350"/>
        <v>12</v>
      </c>
      <c r="AF463" s="6">
        <f t="shared" si="351"/>
        <v>0</v>
      </c>
      <c r="AG463" s="6">
        <f t="shared" si="352"/>
        <v>12</v>
      </c>
      <c r="AI463" s="8" t="str">
        <f t="shared" si="354"/>
        <v>OL Higher</v>
      </c>
      <c r="AJ463" s="24" t="str">
        <f t="shared" si="355"/>
        <v>Neutral</v>
      </c>
      <c r="AK463" s="25" t="str">
        <f t="shared" si="356"/>
        <v>POC Down</v>
      </c>
      <c r="AL463" s="26" t="str">
        <f t="shared" si="357"/>
        <v>In. Val</v>
      </c>
      <c r="AM463" s="26" t="str">
        <f t="shared" si="358"/>
        <v>Upper Break</v>
      </c>
      <c r="AN463" s="26" t="str">
        <f t="shared" si="359"/>
        <v>In Val</v>
      </c>
      <c r="AO463" s="26" t="str">
        <f t="shared" si="360"/>
        <v>No Gap</v>
      </c>
      <c r="AP463" s="26" t="str">
        <f t="shared" si="361"/>
        <v>Top-Weighted</v>
      </c>
      <c r="AQ463" s="26" t="str">
        <f t="shared" si="362"/>
        <v>Skewed Mid-High</v>
      </c>
      <c r="AR463" s="26" t="str">
        <f t="shared" si="363"/>
        <v>Closed Lower Quadrant</v>
      </c>
      <c r="AS463" s="27">
        <f t="shared" si="364"/>
        <v>-1</v>
      </c>
    </row>
    <row r="464" spans="1:45" ht="15.5" x14ac:dyDescent="0.35">
      <c r="A464" s="13">
        <v>45006</v>
      </c>
      <c r="B464" s="15">
        <v>1.2273700000000001</v>
      </c>
      <c r="C464" s="15">
        <v>1.2282200000000001</v>
      </c>
      <c r="D464" s="15">
        <v>1.21784</v>
      </c>
      <c r="E464" s="15">
        <v>1.2224600000000001</v>
      </c>
      <c r="F464" s="15">
        <v>1.2250000000000001</v>
      </c>
      <c r="G464" s="15">
        <v>1.2267999999999999</v>
      </c>
      <c r="H464" s="15">
        <v>1.2212000000000001</v>
      </c>
      <c r="I464" s="5">
        <v>-14</v>
      </c>
      <c r="J464" s="5">
        <v>168</v>
      </c>
      <c r="K464" s="5">
        <v>383</v>
      </c>
      <c r="L464" s="5">
        <v>567</v>
      </c>
      <c r="M464" s="14">
        <v>11.695833333333351</v>
      </c>
      <c r="N464" s="14">
        <v>103.80000000000055</v>
      </c>
      <c r="O464" s="5">
        <v>55.999999999998273</v>
      </c>
      <c r="P464" s="5">
        <v>51227</v>
      </c>
      <c r="Q464" s="14">
        <v>1067.2291666666667</v>
      </c>
      <c r="R464" s="14">
        <v>5.4624277456647112</v>
      </c>
      <c r="S464" s="5">
        <v>17</v>
      </c>
      <c r="T464" s="5" t="s">
        <v>26</v>
      </c>
      <c r="U464" s="14">
        <v>0.51724928979181239</v>
      </c>
      <c r="V464" s="5">
        <v>83</v>
      </c>
      <c r="W464" s="5">
        <v>250</v>
      </c>
      <c r="X464" s="5">
        <v>133</v>
      </c>
      <c r="Y464" s="5">
        <v>97</v>
      </c>
      <c r="Z464" s="5" t="s">
        <v>29</v>
      </c>
      <c r="AB464" s="6" cm="1">
        <f t="array" ref="AB464">SUM(IF(B464:I464&gt;B465:I465,1,-1))</f>
        <v>2</v>
      </c>
      <c r="AC464" s="6" cm="1">
        <f t="array" ref="AC464">SUM(IF(J464:S464&gt;J465:S465,1,-1))</f>
        <v>-6</v>
      </c>
      <c r="AD464" s="6">
        <f t="shared" si="353"/>
        <v>-4</v>
      </c>
      <c r="AE464" s="6">
        <f t="shared" si="350"/>
        <v>16</v>
      </c>
      <c r="AF464" s="6">
        <f t="shared" si="351"/>
        <v>-10</v>
      </c>
      <c r="AG464" s="6">
        <f t="shared" si="352"/>
        <v>6</v>
      </c>
      <c r="AI464" s="8" t="str">
        <f t="shared" si="354"/>
        <v>OL Higher</v>
      </c>
      <c r="AJ464" s="24" t="str">
        <f t="shared" si="355"/>
        <v>Down</v>
      </c>
      <c r="AK464" s="25" t="str">
        <f t="shared" si="356"/>
        <v>POC Up</v>
      </c>
      <c r="AL464" s="26" t="str">
        <f t="shared" si="357"/>
        <v>Ab. Val</v>
      </c>
      <c r="AM464" s="26" t="str">
        <f t="shared" si="358"/>
        <v>Inside Day</v>
      </c>
      <c r="AN464" s="26" t="str">
        <f t="shared" si="359"/>
        <v>In Val</v>
      </c>
      <c r="AO464" s="26" t="str">
        <f t="shared" si="360"/>
        <v>Gap Up - Failed</v>
      </c>
      <c r="AP464" s="26" t="str">
        <f t="shared" si="361"/>
        <v>Bottom-Weighted</v>
      </c>
      <c r="AQ464" s="26" t="str">
        <f t="shared" si="362"/>
        <v>Skewed Mid-High</v>
      </c>
      <c r="AR464" s="26" t="str">
        <f t="shared" si="363"/>
        <v>Closed Higher Quadrant</v>
      </c>
      <c r="AS464" s="27">
        <f t="shared" si="364"/>
        <v>2</v>
      </c>
    </row>
    <row r="465" spans="1:45" ht="15.5" x14ac:dyDescent="0.35">
      <c r="A465" s="13">
        <v>45005</v>
      </c>
      <c r="B465" s="15">
        <v>1.21868</v>
      </c>
      <c r="C465" s="15">
        <v>1.22845</v>
      </c>
      <c r="D465" s="15">
        <v>1.2166600000000001</v>
      </c>
      <c r="E465" s="15">
        <v>1.2273499999999999</v>
      </c>
      <c r="F465" s="15">
        <v>1.2180000000000002</v>
      </c>
      <c r="G465" s="15">
        <v>1.2248000000000001</v>
      </c>
      <c r="H465" s="15">
        <v>1.2169000000000001</v>
      </c>
      <c r="I465" s="5">
        <v>14</v>
      </c>
      <c r="J465" s="5">
        <v>591</v>
      </c>
      <c r="K465" s="5">
        <v>81</v>
      </c>
      <c r="L465" s="5">
        <v>686</v>
      </c>
      <c r="M465" s="14">
        <v>14.187500000000103</v>
      </c>
      <c r="N465" s="14">
        <v>117.89999999999966</v>
      </c>
      <c r="O465" s="5">
        <v>79.000000000000185</v>
      </c>
      <c r="P465" s="5">
        <v>71964</v>
      </c>
      <c r="Q465" s="14">
        <v>1499.25</v>
      </c>
      <c r="R465" s="14">
        <v>5.8184902459711783</v>
      </c>
      <c r="S465" s="5">
        <v>15</v>
      </c>
      <c r="T465" s="5" t="s">
        <v>28</v>
      </c>
      <c r="U465" s="14">
        <v>0.30525891649945991</v>
      </c>
      <c r="V465" s="5">
        <v>162</v>
      </c>
      <c r="W465" s="5">
        <v>119</v>
      </c>
      <c r="X465" s="5">
        <v>119</v>
      </c>
      <c r="Y465" s="5">
        <v>286</v>
      </c>
      <c r="Z465" s="5" t="s">
        <v>31</v>
      </c>
      <c r="AB465" s="6" cm="1">
        <f t="array" ref="AB465">SUM(IF(B465:I465&gt;B466:I466,1,-1))</f>
        <v>6</v>
      </c>
      <c r="AC465" s="6" cm="1">
        <f t="array" ref="AC465">SUM(IF(J465:S465&gt;J466:S466,1,-1))</f>
        <v>0</v>
      </c>
      <c r="AD465" s="6">
        <f t="shared" si="353"/>
        <v>6</v>
      </c>
      <c r="AE465" s="6">
        <f t="shared" si="350"/>
        <v>16</v>
      </c>
      <c r="AF465" s="6">
        <f t="shared" si="351"/>
        <v>-10</v>
      </c>
      <c r="AG465" s="6">
        <f t="shared" si="352"/>
        <v>6</v>
      </c>
      <c r="AI465" s="8" t="str">
        <f t="shared" si="354"/>
        <v>OL Higher</v>
      </c>
      <c r="AJ465" s="24" t="str">
        <f t="shared" si="355"/>
        <v>Neutral</v>
      </c>
      <c r="AK465" s="25" t="str">
        <f t="shared" si="356"/>
        <v>POC Up</v>
      </c>
      <c r="AL465" s="26" t="str">
        <f t="shared" si="357"/>
        <v>Ab. Val</v>
      </c>
      <c r="AM465" s="26" t="str">
        <f t="shared" si="358"/>
        <v>Upper Break</v>
      </c>
      <c r="AN465" s="26" t="str">
        <f t="shared" si="359"/>
        <v>Ab. Val</v>
      </c>
      <c r="AO465" s="26" t="str">
        <f t="shared" si="360"/>
        <v>Gap Up - Follow Through</v>
      </c>
      <c r="AP465" s="26" t="str">
        <f t="shared" si="361"/>
        <v>Top-Weighted</v>
      </c>
      <c r="AQ465" s="26" t="str">
        <f t="shared" si="362"/>
        <v>Skewed Low</v>
      </c>
      <c r="AR465" s="26" t="str">
        <f t="shared" si="363"/>
        <v>Same</v>
      </c>
      <c r="AS465" s="27">
        <f t="shared" si="364"/>
        <v>0</v>
      </c>
    </row>
    <row r="466" spans="1:45" ht="15.5" x14ac:dyDescent="0.35">
      <c r="A466" s="13">
        <v>45002</v>
      </c>
      <c r="B466" s="15">
        <v>1.2109399999999999</v>
      </c>
      <c r="C466" s="15">
        <v>1.2202999999999999</v>
      </c>
      <c r="D466" s="15">
        <v>1.2101500000000001</v>
      </c>
      <c r="E466" s="15">
        <v>1.2186600000000001</v>
      </c>
      <c r="F466" s="15">
        <v>1.2144999999999999</v>
      </c>
      <c r="G466" s="15">
        <v>1.2175</v>
      </c>
      <c r="H466" s="15">
        <v>1.2125999999999999</v>
      </c>
      <c r="I466" s="5">
        <v>24</v>
      </c>
      <c r="J466" s="5">
        <v>381</v>
      </c>
      <c r="K466" s="5">
        <v>256</v>
      </c>
      <c r="L466" s="5">
        <v>652</v>
      </c>
      <c r="M466" s="14">
        <v>13.383333333333303</v>
      </c>
      <c r="N466" s="14">
        <v>101.49999999999881</v>
      </c>
      <c r="O466" s="5">
        <v>49.000000000001265</v>
      </c>
      <c r="P466" s="5">
        <v>73192</v>
      </c>
      <c r="Q466" s="14">
        <v>1524.8333333333333</v>
      </c>
      <c r="R466" s="14">
        <v>6.42364532019712</v>
      </c>
      <c r="S466" s="5">
        <v>19</v>
      </c>
      <c r="T466" s="5" t="s">
        <v>26</v>
      </c>
      <c r="U466" s="14">
        <v>0.65730545962807008</v>
      </c>
      <c r="V466" s="5">
        <v>126</v>
      </c>
      <c r="W466" s="5">
        <v>181</v>
      </c>
      <c r="X466" s="5">
        <v>276</v>
      </c>
      <c r="Y466" s="5">
        <v>62</v>
      </c>
      <c r="Z466" s="5" t="s">
        <v>31</v>
      </c>
      <c r="AB466" s="6" cm="1">
        <f t="array" ref="AB466">SUM(IF(B466:I466&gt;B467:I467,1,-1))</f>
        <v>8</v>
      </c>
      <c r="AC466" s="6" cm="1">
        <f t="array" ref="AC466">SUM(IF(J466:S466&gt;J467:S467,1,-1))</f>
        <v>-4</v>
      </c>
      <c r="AD466" s="6">
        <f t="shared" si="353"/>
        <v>4</v>
      </c>
      <c r="AE466" s="6">
        <f t="shared" si="350"/>
        <v>2</v>
      </c>
      <c r="AF466" s="6">
        <f t="shared" si="351"/>
        <v>-2</v>
      </c>
      <c r="AG466" s="6">
        <f t="shared" si="352"/>
        <v>0</v>
      </c>
      <c r="AI466" s="8" t="str">
        <f t="shared" si="354"/>
        <v>Higher</v>
      </c>
      <c r="AJ466" s="24" t="str">
        <f t="shared" si="355"/>
        <v>Up</v>
      </c>
      <c r="AK466" s="25" t="str">
        <f t="shared" si="356"/>
        <v>POC Up</v>
      </c>
      <c r="AL466" s="26" t="str">
        <f t="shared" si="357"/>
        <v>Ab. Val</v>
      </c>
      <c r="AM466" s="26" t="str">
        <f t="shared" si="358"/>
        <v>Upper Break</v>
      </c>
      <c r="AN466" s="26" t="str">
        <f t="shared" si="359"/>
        <v>Ab. Val</v>
      </c>
      <c r="AO466" s="26" t="str">
        <f t="shared" si="360"/>
        <v>No Gap</v>
      </c>
      <c r="AP466" s="26" t="str">
        <f t="shared" si="361"/>
        <v>Top-Weighted</v>
      </c>
      <c r="AQ466" s="26" t="str">
        <f t="shared" si="362"/>
        <v>Skewed Mid-Low</v>
      </c>
      <c r="AR466" s="26" t="str">
        <f t="shared" si="363"/>
        <v>Same</v>
      </c>
      <c r="AS466" s="27">
        <f t="shared" si="364"/>
        <v>0</v>
      </c>
    </row>
    <row r="467" spans="1:45" ht="15.5" x14ac:dyDescent="0.35">
      <c r="A467" s="13">
        <v>45001</v>
      </c>
      <c r="B467" s="15">
        <v>1.20668</v>
      </c>
      <c r="C467" s="15">
        <v>1.2127399999999999</v>
      </c>
      <c r="D467" s="15">
        <v>1.20269</v>
      </c>
      <c r="E467" s="15">
        <v>1.2109300000000001</v>
      </c>
      <c r="F467" s="15">
        <v>1.2071000000000001</v>
      </c>
      <c r="G467" s="15">
        <v>1.2110000000000001</v>
      </c>
      <c r="H467" s="15">
        <v>1.2061000000000002</v>
      </c>
      <c r="I467" s="5">
        <v>5</v>
      </c>
      <c r="J467" s="5">
        <v>493</v>
      </c>
      <c r="K467" s="5">
        <v>308</v>
      </c>
      <c r="L467" s="5">
        <v>822</v>
      </c>
      <c r="M467" s="14">
        <v>16.991666666666404</v>
      </c>
      <c r="N467" s="14">
        <v>100.49999999999892</v>
      </c>
      <c r="O467" s="5">
        <v>48.999999999999048</v>
      </c>
      <c r="P467" s="5">
        <v>121527</v>
      </c>
      <c r="Q467" s="14">
        <v>2531.8125</v>
      </c>
      <c r="R467" s="14">
        <v>8.1791044776120287</v>
      </c>
      <c r="S467" s="5">
        <v>13</v>
      </c>
      <c r="T467" s="5" t="s">
        <v>26</v>
      </c>
      <c r="U467" s="14">
        <v>0.59871526831256761</v>
      </c>
      <c r="V467" s="5">
        <v>181</v>
      </c>
      <c r="W467" s="5">
        <v>207</v>
      </c>
      <c r="X467" s="5">
        <v>315</v>
      </c>
      <c r="Y467" s="5">
        <v>105</v>
      </c>
      <c r="Z467" s="5" t="s">
        <v>31</v>
      </c>
      <c r="AB467" s="6" cm="1">
        <f t="array" ref="AB467">SUM(IF(B467:I467&gt;B468:I468,1,-1))</f>
        <v>2</v>
      </c>
      <c r="AC467" s="6" cm="1">
        <f t="array" ref="AC467">SUM(IF(J467:S467&gt;J468:S468,1,-1))</f>
        <v>-6</v>
      </c>
      <c r="AD467" s="6">
        <f t="shared" si="353"/>
        <v>-4</v>
      </c>
      <c r="AE467" s="6">
        <f t="shared" si="350"/>
        <v>0</v>
      </c>
      <c r="AF467" s="6">
        <f t="shared" si="351"/>
        <v>-6</v>
      </c>
      <c r="AG467" s="6">
        <f t="shared" si="352"/>
        <v>-6</v>
      </c>
      <c r="AI467" s="8" t="str">
        <f t="shared" si="354"/>
        <v>Inside</v>
      </c>
      <c r="AJ467" s="24" t="str">
        <f t="shared" si="355"/>
        <v>Neutral</v>
      </c>
      <c r="AK467" s="25" t="str">
        <f t="shared" si="356"/>
        <v>POC Up</v>
      </c>
      <c r="AL467" s="26" t="str">
        <f t="shared" si="357"/>
        <v>In. Val</v>
      </c>
      <c r="AM467" s="26" t="str">
        <f t="shared" si="358"/>
        <v>Inside Day</v>
      </c>
      <c r="AN467" s="26" t="str">
        <f t="shared" si="359"/>
        <v>In Val</v>
      </c>
      <c r="AO467" s="26" t="str">
        <f t="shared" si="360"/>
        <v>No Gap</v>
      </c>
      <c r="AP467" s="26" t="str">
        <f t="shared" si="361"/>
        <v>Top-Weighted</v>
      </c>
      <c r="AQ467" s="26" t="str">
        <f t="shared" si="362"/>
        <v>Skewed Mid-Low</v>
      </c>
      <c r="AR467" s="26" t="str">
        <f t="shared" si="363"/>
        <v>Closed Lower Quadrant</v>
      </c>
      <c r="AS467" s="27">
        <f t="shared" si="364"/>
        <v>-2</v>
      </c>
    </row>
    <row r="468" spans="1:45" ht="15.5" x14ac:dyDescent="0.35">
      <c r="A468" s="13">
        <v>45000</v>
      </c>
      <c r="B468" s="15">
        <v>1.21502</v>
      </c>
      <c r="C468" s="15">
        <v>1.2181200000000001</v>
      </c>
      <c r="D468" s="15">
        <v>1.2010000000000001</v>
      </c>
      <c r="E468" s="15">
        <v>1.2066699999999999</v>
      </c>
      <c r="F468" s="15">
        <v>1.2054</v>
      </c>
      <c r="G468" s="15">
        <v>1.2128000000000001</v>
      </c>
      <c r="H468" s="15">
        <v>1.2022000000000002</v>
      </c>
      <c r="I468" s="5">
        <v>-8</v>
      </c>
      <c r="J468" s="5">
        <v>724</v>
      </c>
      <c r="K468" s="5">
        <v>229</v>
      </c>
      <c r="L468" s="5">
        <v>968</v>
      </c>
      <c r="M468" s="14">
        <v>19.997916666666672</v>
      </c>
      <c r="N468" s="14">
        <v>171.20000000000024</v>
      </c>
      <c r="O468" s="5">
        <v>105.99999999999943</v>
      </c>
      <c r="P468" s="5">
        <v>160108</v>
      </c>
      <c r="Q468" s="14">
        <v>3335.5833333333335</v>
      </c>
      <c r="R468" s="14">
        <v>5.6542056074766274</v>
      </c>
      <c r="S468" s="5">
        <v>15</v>
      </c>
      <c r="T468" s="5" t="s">
        <v>28</v>
      </c>
      <c r="U468" s="14">
        <v>0.44627260549963593</v>
      </c>
      <c r="V468" s="5">
        <v>241</v>
      </c>
      <c r="W468" s="5">
        <v>84</v>
      </c>
      <c r="X468" s="5">
        <v>426</v>
      </c>
      <c r="Y468" s="5">
        <v>217</v>
      </c>
      <c r="Z468" s="5" t="s">
        <v>29</v>
      </c>
      <c r="AB468" s="6" cm="1">
        <f t="array" ref="AB468">SUM(IF(B468:I468&gt;B469:I469,1,-1))</f>
        <v>-8</v>
      </c>
      <c r="AC468" s="6" cm="1">
        <f t="array" ref="AC468">SUM(IF(J468:S468&gt;J469:S469,1,-1))</f>
        <v>8</v>
      </c>
      <c r="AD468" s="6">
        <f t="shared" si="353"/>
        <v>0</v>
      </c>
      <c r="AE468" s="6">
        <f t="shared" si="350"/>
        <v>4</v>
      </c>
      <c r="AF468" s="6">
        <f t="shared" si="351"/>
        <v>4</v>
      </c>
      <c r="AG468" s="6">
        <f t="shared" si="352"/>
        <v>8</v>
      </c>
      <c r="AI468" s="8" t="str">
        <f t="shared" si="354"/>
        <v>Lower</v>
      </c>
      <c r="AJ468" s="24" t="str">
        <f t="shared" si="355"/>
        <v>Down</v>
      </c>
      <c r="AK468" s="25" t="str">
        <f t="shared" si="356"/>
        <v>POC Down</v>
      </c>
      <c r="AL468" s="26" t="str">
        <f t="shared" si="357"/>
        <v>Bel. Val</v>
      </c>
      <c r="AM468" s="26" t="str">
        <f t="shared" si="358"/>
        <v>Lower Break</v>
      </c>
      <c r="AN468" s="26" t="str">
        <f t="shared" si="359"/>
        <v>In Val</v>
      </c>
      <c r="AO468" s="26" t="str">
        <f t="shared" si="360"/>
        <v>No Gap</v>
      </c>
      <c r="AP468" s="26" t="str">
        <f t="shared" si="361"/>
        <v>Top-Weighted</v>
      </c>
      <c r="AQ468" s="26" t="str">
        <f t="shared" si="362"/>
        <v>Skewed Mid-Low</v>
      </c>
      <c r="AR468" s="26" t="str">
        <f t="shared" si="363"/>
        <v>Closed Lower Quadrant</v>
      </c>
      <c r="AS468" s="27">
        <f t="shared" si="364"/>
        <v>-1</v>
      </c>
    </row>
    <row r="469" spans="1:45" ht="15.5" x14ac:dyDescent="0.35">
      <c r="A469" s="13">
        <v>44999</v>
      </c>
      <c r="B469" s="15">
        <v>1.2166699999999999</v>
      </c>
      <c r="C469" s="15">
        <v>1.2203299999999999</v>
      </c>
      <c r="D469" s="15">
        <v>1.2135199999999999</v>
      </c>
      <c r="E469" s="15">
        <v>1.2150399999999999</v>
      </c>
      <c r="F469" s="15">
        <v>1.2154</v>
      </c>
      <c r="G469" s="15">
        <v>1.2171000000000001</v>
      </c>
      <c r="H469" s="15">
        <v>1.2147000000000001</v>
      </c>
      <c r="I469" s="5">
        <v>-3</v>
      </c>
      <c r="J469" s="5">
        <v>545</v>
      </c>
      <c r="K469" s="5">
        <v>197</v>
      </c>
      <c r="L469" s="5">
        <v>772</v>
      </c>
      <c r="M469" s="14">
        <v>16.045833333333444</v>
      </c>
      <c r="N469" s="14">
        <v>68.099999999999824</v>
      </c>
      <c r="O469" s="5">
        <v>23.999999999999577</v>
      </c>
      <c r="P469" s="5">
        <v>139554</v>
      </c>
      <c r="Q469" s="14">
        <v>2907.375</v>
      </c>
      <c r="R469" s="14">
        <v>11.336270190895771</v>
      </c>
      <c r="S469" s="5">
        <v>10</v>
      </c>
      <c r="T469" s="5" t="s">
        <v>28</v>
      </c>
      <c r="U469" s="14">
        <v>0.46910447757535129</v>
      </c>
      <c r="V469" s="5">
        <v>40</v>
      </c>
      <c r="W469" s="5">
        <v>164</v>
      </c>
      <c r="X469" s="5">
        <v>398</v>
      </c>
      <c r="Y469" s="5">
        <v>170</v>
      </c>
      <c r="Z469" s="5" t="s">
        <v>27</v>
      </c>
      <c r="AB469" s="6" cm="1">
        <f t="array" ref="AB469">SUM(IF(B469:I469&gt;B470:I470,1,-1))</f>
        <v>6</v>
      </c>
      <c r="AC469" s="6" cm="1">
        <f t="array" ref="AC469">SUM(IF(J469:S469&gt;J470:S470,1,-1))</f>
        <v>-8</v>
      </c>
      <c r="AD469" s="6">
        <f t="shared" si="353"/>
        <v>-2</v>
      </c>
      <c r="AE469" s="6">
        <f t="shared" si="350"/>
        <v>20</v>
      </c>
      <c r="AF469" s="6">
        <f t="shared" si="351"/>
        <v>0</v>
      </c>
      <c r="AG469" s="6">
        <f t="shared" si="352"/>
        <v>20</v>
      </c>
      <c r="AI469" s="8" t="str">
        <f t="shared" si="354"/>
        <v>Higher</v>
      </c>
      <c r="AJ469" s="24" t="str">
        <f t="shared" si="355"/>
        <v>Down</v>
      </c>
      <c r="AK469" s="25" t="str">
        <f t="shared" si="356"/>
        <v>POC Up</v>
      </c>
      <c r="AL469" s="26" t="str">
        <f t="shared" si="357"/>
        <v>Ab. Val</v>
      </c>
      <c r="AM469" s="26" t="str">
        <f t="shared" si="358"/>
        <v>Upper Break</v>
      </c>
      <c r="AN469" s="26" t="str">
        <f t="shared" si="359"/>
        <v>In Val</v>
      </c>
      <c r="AO469" s="26" t="str">
        <f t="shared" si="360"/>
        <v>Gap Up - Faded</v>
      </c>
      <c r="AP469" s="26" t="str">
        <f t="shared" si="361"/>
        <v>Top-Weighted</v>
      </c>
      <c r="AQ469" s="26" t="str">
        <f t="shared" si="362"/>
        <v>Skewed Mid-Low</v>
      </c>
      <c r="AR469" s="26" t="str">
        <f t="shared" si="363"/>
        <v>Closed Higher Quadrant</v>
      </c>
      <c r="AS469" s="27">
        <f t="shared" si="364"/>
        <v>3</v>
      </c>
    </row>
    <row r="470" spans="1:45" ht="15.5" x14ac:dyDescent="0.35">
      <c r="A470" s="13">
        <v>44998</v>
      </c>
      <c r="B470" s="15">
        <v>1.2075499999999999</v>
      </c>
      <c r="C470" s="15">
        <v>1.2199199999999999</v>
      </c>
      <c r="D470" s="15">
        <v>1.2045999999999999</v>
      </c>
      <c r="E470" s="15">
        <v>1.21665</v>
      </c>
      <c r="F470" s="15">
        <v>1.2086000000000001</v>
      </c>
      <c r="G470" s="15">
        <v>1.2140000000000002</v>
      </c>
      <c r="H470" s="15">
        <v>1.2055</v>
      </c>
      <c r="I470" s="5">
        <v>-4</v>
      </c>
      <c r="J470" s="5">
        <v>764</v>
      </c>
      <c r="K470" s="5">
        <v>279</v>
      </c>
      <c r="L470" s="5">
        <v>1055</v>
      </c>
      <c r="M470" s="14">
        <v>21.835416666666774</v>
      </c>
      <c r="N470" s="14">
        <v>153.19999999999999</v>
      </c>
      <c r="O470" s="5">
        <v>85.000000000001734</v>
      </c>
      <c r="P470" s="5">
        <v>168114</v>
      </c>
      <c r="Q470" s="14">
        <v>3502.375</v>
      </c>
      <c r="R470" s="14">
        <v>6.8864229765013061</v>
      </c>
      <c r="S470" s="5">
        <v>13</v>
      </c>
      <c r="T470" s="5" t="s">
        <v>28</v>
      </c>
      <c r="U470" s="14">
        <v>0.48116475315869495</v>
      </c>
      <c r="V470" s="5">
        <v>200</v>
      </c>
      <c r="W470" s="5">
        <v>190</v>
      </c>
      <c r="X470" s="5">
        <v>391</v>
      </c>
      <c r="Y470" s="5">
        <v>268</v>
      </c>
      <c r="Z470" s="5" t="s">
        <v>31</v>
      </c>
      <c r="AB470" s="6" cm="1">
        <f t="array" ref="AB470">SUM(IF(B470:I470&gt;B471:I471,1,-1))</f>
        <v>6</v>
      </c>
      <c r="AC470" s="6" cm="1">
        <f t="array" ref="AC470">SUM(IF(J470:S470&gt;J471:S471,1,-1))</f>
        <v>4</v>
      </c>
      <c r="AD470" s="6">
        <f t="shared" si="353"/>
        <v>10</v>
      </c>
      <c r="AE470" s="6">
        <f t="shared" si="350"/>
        <v>20</v>
      </c>
      <c r="AF470" s="6">
        <f t="shared" si="351"/>
        <v>8</v>
      </c>
      <c r="AG470" s="6">
        <f t="shared" si="352"/>
        <v>28</v>
      </c>
      <c r="AI470" s="8" t="str">
        <f t="shared" si="354"/>
        <v>Higher</v>
      </c>
      <c r="AJ470" s="24" t="str">
        <f t="shared" si="355"/>
        <v>Neutral</v>
      </c>
      <c r="AK470" s="25" t="str">
        <f t="shared" si="356"/>
        <v>POC Up</v>
      </c>
      <c r="AL470" s="26" t="str">
        <f t="shared" si="357"/>
        <v>Ab. Val</v>
      </c>
      <c r="AM470" s="26" t="str">
        <f t="shared" si="358"/>
        <v>Upper Break</v>
      </c>
      <c r="AN470" s="26" t="str">
        <f t="shared" si="359"/>
        <v>Ab. Val</v>
      </c>
      <c r="AO470" s="26" t="str">
        <f t="shared" si="360"/>
        <v>Gap Up - Follow Through</v>
      </c>
      <c r="AP470" s="26" t="str">
        <f t="shared" si="361"/>
        <v>Top-Weighted</v>
      </c>
      <c r="AQ470" s="26" t="str">
        <f t="shared" si="362"/>
        <v>Skewed Mid-Low</v>
      </c>
      <c r="AR470" s="26" t="str">
        <f t="shared" si="363"/>
        <v>Same</v>
      </c>
      <c r="AS470" s="27">
        <f t="shared" si="364"/>
        <v>0</v>
      </c>
    </row>
    <row r="471" spans="1:45" ht="15.5" x14ac:dyDescent="0.35">
      <c r="A471" s="13">
        <v>44995</v>
      </c>
      <c r="B471" s="15">
        <v>1.1922200000000001</v>
      </c>
      <c r="C471" s="15">
        <v>1.21132</v>
      </c>
      <c r="D471" s="15">
        <v>1.19075</v>
      </c>
      <c r="E471" s="15">
        <v>1.20753</v>
      </c>
      <c r="F471" s="15">
        <v>1.1922000000000001</v>
      </c>
      <c r="G471" s="15">
        <v>1.2053</v>
      </c>
      <c r="H471" s="15">
        <v>1.1911</v>
      </c>
      <c r="I471" s="5">
        <v>19</v>
      </c>
      <c r="J471" s="5">
        <v>950</v>
      </c>
      <c r="K471" s="5">
        <v>53</v>
      </c>
      <c r="L471" s="5">
        <v>1015</v>
      </c>
      <c r="M471" s="14">
        <v>20.191999999999943</v>
      </c>
      <c r="N471" s="14">
        <v>205.69999999999976</v>
      </c>
      <c r="O471" s="5">
        <v>141.99999999999991</v>
      </c>
      <c r="P471" s="5">
        <v>151587</v>
      </c>
      <c r="Q471" s="14">
        <v>3031.74</v>
      </c>
      <c r="R471" s="14">
        <v>4.9343704423918382</v>
      </c>
      <c r="S471" s="5">
        <v>12</v>
      </c>
      <c r="T471" s="5" t="s">
        <v>28</v>
      </c>
      <c r="U471" s="14">
        <v>0.32740055659903144</v>
      </c>
      <c r="V471" s="5">
        <v>257</v>
      </c>
      <c r="W471" s="5">
        <v>283</v>
      </c>
      <c r="X471" s="5">
        <v>211</v>
      </c>
      <c r="Y471" s="5">
        <v>261</v>
      </c>
      <c r="Z471" s="5" t="s">
        <v>31</v>
      </c>
      <c r="AB471" s="6" cm="1">
        <f t="array" ref="AB471">SUM(IF(B471:I471&gt;B472:I472,1,-1))</f>
        <v>8</v>
      </c>
      <c r="AC471" s="6" cm="1">
        <f t="array" ref="AC471">SUM(IF(J471:S471&gt;J472:S472,1,-1))</f>
        <v>4</v>
      </c>
      <c r="AD471" s="6">
        <f t="shared" si="353"/>
        <v>12</v>
      </c>
      <c r="AE471" s="6">
        <f t="shared" si="350"/>
        <v>10</v>
      </c>
      <c r="AF471" s="6">
        <f t="shared" si="351"/>
        <v>-2</v>
      </c>
      <c r="AG471" s="6">
        <f t="shared" si="352"/>
        <v>8</v>
      </c>
      <c r="AI471" s="8" t="str">
        <f t="shared" si="354"/>
        <v>OL Higher</v>
      </c>
      <c r="AJ471" s="24" t="str">
        <f t="shared" si="355"/>
        <v>Neutral</v>
      </c>
      <c r="AK471" s="25" t="str">
        <f t="shared" si="356"/>
        <v>POC Up</v>
      </c>
      <c r="AL471" s="26" t="str">
        <f t="shared" si="357"/>
        <v>In. Val</v>
      </c>
      <c r="AM471" s="26" t="str">
        <f t="shared" si="358"/>
        <v>Upper Break</v>
      </c>
      <c r="AN471" s="26" t="str">
        <f t="shared" si="359"/>
        <v>Ab. Val</v>
      </c>
      <c r="AO471" s="26" t="str">
        <f t="shared" si="360"/>
        <v>No Gap</v>
      </c>
      <c r="AP471" s="26" t="str">
        <f t="shared" si="361"/>
        <v>Top-Weighted</v>
      </c>
      <c r="AQ471" s="26" t="str">
        <f t="shared" si="362"/>
        <v>Skewed Mid-High</v>
      </c>
      <c r="AR471" s="26" t="str">
        <f t="shared" si="363"/>
        <v>Same</v>
      </c>
      <c r="AS471" s="27">
        <f t="shared" si="364"/>
        <v>0</v>
      </c>
    </row>
    <row r="472" spans="1:45" ht="15.5" x14ac:dyDescent="0.35">
      <c r="A472" s="13">
        <v>44994</v>
      </c>
      <c r="B472" s="15">
        <v>1.18489</v>
      </c>
      <c r="C472" s="15">
        <v>1.19384</v>
      </c>
      <c r="D472" s="15">
        <v>1.1831700000000001</v>
      </c>
      <c r="E472" s="15">
        <v>1.19224</v>
      </c>
      <c r="F472" s="15">
        <v>1.1916</v>
      </c>
      <c r="G472" s="15">
        <v>1.1935</v>
      </c>
      <c r="H472" s="15">
        <v>1.1869000000000001</v>
      </c>
      <c r="I472" s="5">
        <v>10</v>
      </c>
      <c r="J472" s="5">
        <v>169</v>
      </c>
      <c r="K472" s="5">
        <v>452</v>
      </c>
      <c r="L472" s="5">
        <v>638</v>
      </c>
      <c r="M472" s="14">
        <v>13.206249999999875</v>
      </c>
      <c r="N472" s="14">
        <v>106.69999999999958</v>
      </c>
      <c r="O472" s="5">
        <v>65.999999999999389</v>
      </c>
      <c r="P472" s="5">
        <v>68439</v>
      </c>
      <c r="Q472" s="14">
        <v>1425.8125</v>
      </c>
      <c r="R472" s="14">
        <v>5.9793814432989931</v>
      </c>
      <c r="S472" s="5">
        <v>12</v>
      </c>
      <c r="T472" s="5" t="s">
        <v>28</v>
      </c>
      <c r="U472" s="14">
        <v>0.49683281782633937</v>
      </c>
      <c r="V472" s="5">
        <v>233</v>
      </c>
      <c r="W472" s="5">
        <v>128</v>
      </c>
      <c r="X472" s="5">
        <v>127</v>
      </c>
      <c r="Y472" s="5">
        <v>150</v>
      </c>
      <c r="Z472" s="5" t="s">
        <v>31</v>
      </c>
      <c r="AB472" s="6" cm="1">
        <f t="array" ref="AB472">SUM(IF(B472:I472&gt;B473:I473,1,-1))</f>
        <v>6</v>
      </c>
      <c r="AC472" s="6" cm="1">
        <f t="array" ref="AC472">SUM(IF(J472:S472&gt;J473:S473,1,-1))</f>
        <v>0</v>
      </c>
      <c r="AD472" s="6">
        <f t="shared" si="353"/>
        <v>6</v>
      </c>
      <c r="AE472" s="6">
        <f t="shared" si="350"/>
        <v>0</v>
      </c>
      <c r="AF472" s="6">
        <f t="shared" si="351"/>
        <v>0</v>
      </c>
      <c r="AG472" s="6">
        <f t="shared" si="352"/>
        <v>0</v>
      </c>
      <c r="AI472" s="8" t="str">
        <f t="shared" si="354"/>
        <v>Higher</v>
      </c>
      <c r="AJ472" s="24" t="str">
        <f t="shared" si="355"/>
        <v>Up</v>
      </c>
      <c r="AK472" s="25" t="str">
        <f t="shared" si="356"/>
        <v>POC Up</v>
      </c>
      <c r="AL472" s="26" t="str">
        <f t="shared" si="357"/>
        <v>Ab. Val</v>
      </c>
      <c r="AM472" s="26" t="str">
        <f t="shared" si="358"/>
        <v>Upper Break</v>
      </c>
      <c r="AN472" s="26" t="str">
        <f t="shared" si="359"/>
        <v>In Val</v>
      </c>
      <c r="AO472" s="26" t="str">
        <f t="shared" si="360"/>
        <v>Gap Up - Follow Through</v>
      </c>
      <c r="AP472" s="26" t="str">
        <f t="shared" si="361"/>
        <v>Bottom-Weighted</v>
      </c>
      <c r="AQ472" s="26" t="str">
        <f t="shared" si="362"/>
        <v>Skewed High</v>
      </c>
      <c r="AR472" s="26" t="str">
        <f t="shared" si="363"/>
        <v>Same</v>
      </c>
      <c r="AS472" s="27">
        <f t="shared" si="364"/>
        <v>0</v>
      </c>
    </row>
    <row r="473" spans="1:45" ht="15.5" x14ac:dyDescent="0.35">
      <c r="A473" s="13">
        <v>44993</v>
      </c>
      <c r="B473" s="15">
        <v>1.18262</v>
      </c>
      <c r="C473" s="15">
        <v>1.18587</v>
      </c>
      <c r="D473" s="15">
        <v>1.1802600000000001</v>
      </c>
      <c r="E473" s="15">
        <v>1.1848700000000001</v>
      </c>
      <c r="F473" s="15">
        <v>1.1835000000000002</v>
      </c>
      <c r="G473" s="15">
        <v>1.1844000000000001</v>
      </c>
      <c r="H473" s="15">
        <v>1.1823000000000001</v>
      </c>
      <c r="I473" s="5">
        <v>19</v>
      </c>
      <c r="J473" s="5">
        <v>230</v>
      </c>
      <c r="K473" s="5">
        <v>343</v>
      </c>
      <c r="L473" s="5">
        <v>598</v>
      </c>
      <c r="M473" s="14">
        <v>12.425000000000029</v>
      </c>
      <c r="N473" s="14">
        <v>56.099999999998929</v>
      </c>
      <c r="O473" s="5">
        <v>20.999999999999908</v>
      </c>
      <c r="P473" s="5">
        <v>75384</v>
      </c>
      <c r="Q473" s="14">
        <v>1570.5</v>
      </c>
      <c r="R473" s="14">
        <v>10.659536541889686</v>
      </c>
      <c r="S473" s="5">
        <v>14</v>
      </c>
      <c r="T473" s="5" t="s">
        <v>26</v>
      </c>
      <c r="U473" s="14">
        <v>0.68429212779730464</v>
      </c>
      <c r="V473" s="5">
        <v>57</v>
      </c>
      <c r="W473" s="5">
        <v>286</v>
      </c>
      <c r="X473" s="5">
        <v>205</v>
      </c>
      <c r="Y473" s="5">
        <v>40</v>
      </c>
      <c r="Z473" s="5" t="s">
        <v>31</v>
      </c>
      <c r="AB473" s="6" cm="1">
        <f t="array" ref="AB473">SUM(IF(B473:I473&gt;B474:I474,1,-1))</f>
        <v>-4</v>
      </c>
      <c r="AC473" s="6" cm="1">
        <f t="array" ref="AC473">SUM(IF(J473:S473&gt;J474:S474,1,-1))</f>
        <v>-6</v>
      </c>
      <c r="AD473" s="6">
        <f t="shared" si="353"/>
        <v>-10</v>
      </c>
      <c r="AE473" s="6">
        <f t="shared" si="350"/>
        <v>-2</v>
      </c>
      <c r="AF473" s="6">
        <f t="shared" si="351"/>
        <v>-8</v>
      </c>
      <c r="AG473" s="6">
        <f t="shared" si="352"/>
        <v>-10</v>
      </c>
      <c r="AI473" s="8" t="str">
        <f t="shared" si="354"/>
        <v>Lower</v>
      </c>
      <c r="AJ473" s="24" t="str">
        <f t="shared" si="355"/>
        <v>Up</v>
      </c>
      <c r="AK473" s="25" t="str">
        <f t="shared" si="356"/>
        <v>POC Down</v>
      </c>
      <c r="AL473" s="26" t="str">
        <f t="shared" si="357"/>
        <v>Bel. Val</v>
      </c>
      <c r="AM473" s="26" t="str">
        <f t="shared" si="358"/>
        <v>Lower Break</v>
      </c>
      <c r="AN473" s="26" t="str">
        <f t="shared" si="359"/>
        <v>Ab. Val</v>
      </c>
      <c r="AO473" s="26" t="str">
        <f t="shared" si="360"/>
        <v>Gap Down - Rejected</v>
      </c>
      <c r="AP473" s="26" t="str">
        <f t="shared" si="361"/>
        <v>Bottom-Weighted</v>
      </c>
      <c r="AQ473" s="26" t="str">
        <f t="shared" si="362"/>
        <v>Skewed Mid-High</v>
      </c>
      <c r="AR473" s="26" t="str">
        <f t="shared" si="363"/>
        <v>Closed Lower Quadrant</v>
      </c>
      <c r="AS473" s="27">
        <f t="shared" si="364"/>
        <v>-3</v>
      </c>
    </row>
    <row r="474" spans="1:45" ht="15.5" x14ac:dyDescent="0.35">
      <c r="A474" s="13">
        <v>44992</v>
      </c>
      <c r="B474" s="15">
        <v>1.20244</v>
      </c>
      <c r="C474" s="15">
        <v>1.2064299999999999</v>
      </c>
      <c r="D474" s="15">
        <v>1.1816500000000001</v>
      </c>
      <c r="E474" s="15">
        <v>1.1826399999999999</v>
      </c>
      <c r="F474" s="15">
        <v>1.2037</v>
      </c>
      <c r="G474" s="15">
        <v>1.2063999999999999</v>
      </c>
      <c r="H474" s="15">
        <v>1.1882999999999999</v>
      </c>
      <c r="I474" s="5">
        <v>-21</v>
      </c>
      <c r="J474" s="5">
        <v>112</v>
      </c>
      <c r="K474" s="5">
        <v>677</v>
      </c>
      <c r="L474" s="5">
        <v>800</v>
      </c>
      <c r="M474" s="14">
        <v>16.560416666666402</v>
      </c>
      <c r="N474" s="14">
        <v>247.79999999999802</v>
      </c>
      <c r="O474" s="5">
        <v>181.00000000000006</v>
      </c>
      <c r="P474" s="5">
        <v>94514</v>
      </c>
      <c r="Q474" s="14">
        <v>1969.0416666666667</v>
      </c>
      <c r="R474" s="14">
        <v>3.2284100080710507</v>
      </c>
      <c r="S474" s="5">
        <v>23</v>
      </c>
      <c r="T474" s="5" t="s">
        <v>28</v>
      </c>
      <c r="U474" s="14">
        <v>0.34867347329367904</v>
      </c>
      <c r="V474" s="5">
        <v>293</v>
      </c>
      <c r="W474" s="5">
        <v>167</v>
      </c>
      <c r="X474" s="5">
        <v>105</v>
      </c>
      <c r="Y474" s="5">
        <v>231</v>
      </c>
      <c r="Z474" s="5" t="s">
        <v>27</v>
      </c>
      <c r="AB474" s="6" cm="1">
        <f t="array" ref="AB474">SUM(IF(B474:I474&gt;B475:I475,1,-1))</f>
        <v>-2</v>
      </c>
      <c r="AC474" s="6" cm="1">
        <f t="array" ref="AC474">SUM(IF(J474:S474&gt;J475:S475,1,-1))</f>
        <v>6</v>
      </c>
      <c r="AD474" s="6">
        <f t="shared" si="353"/>
        <v>4</v>
      </c>
      <c r="AE474" s="6">
        <f t="shared" si="350"/>
        <v>8</v>
      </c>
      <c r="AF474" s="6">
        <f t="shared" si="351"/>
        <v>-8</v>
      </c>
      <c r="AG474" s="6">
        <f t="shared" si="352"/>
        <v>0</v>
      </c>
      <c r="AI474" s="8" t="str">
        <f t="shared" si="354"/>
        <v>Outside</v>
      </c>
      <c r="AJ474" s="24" t="str">
        <f t="shared" si="355"/>
        <v>Neutral</v>
      </c>
      <c r="AK474" s="25" t="str">
        <f t="shared" si="356"/>
        <v>POC Up</v>
      </c>
      <c r="AL474" s="26" t="str">
        <f t="shared" si="357"/>
        <v>In. Val</v>
      </c>
      <c r="AM474" s="26" t="str">
        <f t="shared" si="358"/>
        <v>Both Sides Expand</v>
      </c>
      <c r="AN474" s="26" t="str">
        <f t="shared" si="359"/>
        <v>Bl. Val</v>
      </c>
      <c r="AO474" s="26" t="str">
        <f t="shared" si="360"/>
        <v>No Gap</v>
      </c>
      <c r="AP474" s="26" t="str">
        <f t="shared" si="361"/>
        <v>Bottom-Weighted</v>
      </c>
      <c r="AQ474" s="26" t="str">
        <f t="shared" si="362"/>
        <v>Skewed High</v>
      </c>
      <c r="AR474" s="26" t="str">
        <f t="shared" si="363"/>
        <v>Closed Higher Quadrant</v>
      </c>
      <c r="AS474" s="27">
        <f t="shared" si="364"/>
        <v>2</v>
      </c>
    </row>
    <row r="475" spans="1:45" ht="15.5" x14ac:dyDescent="0.35">
      <c r="A475" s="13">
        <v>44991</v>
      </c>
      <c r="B475" s="15">
        <v>1.2027099999999999</v>
      </c>
      <c r="C475" s="15">
        <v>1.2048300000000001</v>
      </c>
      <c r="D475" s="15">
        <v>1.1992400000000001</v>
      </c>
      <c r="E475" s="15">
        <v>1.2024600000000001</v>
      </c>
      <c r="F475" s="15">
        <v>1.2031000000000001</v>
      </c>
      <c r="G475" s="15">
        <v>1.2039</v>
      </c>
      <c r="H475" s="15">
        <v>1.2014</v>
      </c>
      <c r="I475" s="5">
        <v>-10</v>
      </c>
      <c r="J475" s="5">
        <v>190</v>
      </c>
      <c r="K475" s="5">
        <v>352</v>
      </c>
      <c r="L475" s="5">
        <v>563</v>
      </c>
      <c r="M475" s="14">
        <v>11.741666666666521</v>
      </c>
      <c r="N475" s="14">
        <v>55.899999999999835</v>
      </c>
      <c r="O475" s="5">
        <v>24.999999999999467</v>
      </c>
      <c r="P475" s="5">
        <v>60730</v>
      </c>
      <c r="Q475" s="14">
        <v>1265.2083333333333</v>
      </c>
      <c r="R475" s="14">
        <v>10.071556350626148</v>
      </c>
      <c r="S475" s="5">
        <v>9</v>
      </c>
      <c r="T475" s="5" t="s">
        <v>26</v>
      </c>
      <c r="U475" s="14">
        <v>0.56742926453900377</v>
      </c>
      <c r="V475" s="5">
        <v>130</v>
      </c>
      <c r="W475" s="5">
        <v>224</v>
      </c>
      <c r="X475" s="5">
        <v>133</v>
      </c>
      <c r="Y475" s="5">
        <v>63</v>
      </c>
      <c r="Z475" s="5" t="s">
        <v>32</v>
      </c>
      <c r="AB475" s="6" cm="1">
        <f t="array" ref="AB475">SUM(IF(B475:I475&gt;B476:I476,1,-1))</f>
        <v>4</v>
      </c>
      <c r="AC475" s="6" cm="1">
        <f t="array" ref="AC475">SUM(IF(J475:S475&gt;J476:S476,1,-1))</f>
        <v>-8</v>
      </c>
      <c r="AD475" s="6">
        <f t="shared" si="353"/>
        <v>-4</v>
      </c>
      <c r="AE475" s="6">
        <f t="shared" si="350"/>
        <v>2</v>
      </c>
      <c r="AF475" s="6">
        <f t="shared" si="351"/>
        <v>-24</v>
      </c>
      <c r="AG475" s="6">
        <f t="shared" si="352"/>
        <v>-22</v>
      </c>
      <c r="AI475" s="8" t="str">
        <f t="shared" si="354"/>
        <v>Higher</v>
      </c>
      <c r="AJ475" s="24" t="str">
        <f t="shared" si="355"/>
        <v>Neutral</v>
      </c>
      <c r="AK475" s="25" t="str">
        <f t="shared" si="356"/>
        <v>POC Up</v>
      </c>
      <c r="AL475" s="26" t="str">
        <f t="shared" si="357"/>
        <v>Ab. Val</v>
      </c>
      <c r="AM475" s="26" t="str">
        <f t="shared" si="358"/>
        <v>Upper Break</v>
      </c>
      <c r="AN475" s="26" t="str">
        <f t="shared" si="359"/>
        <v>In Val</v>
      </c>
      <c r="AO475" s="26" t="str">
        <f t="shared" si="360"/>
        <v>Gap Up - Faded</v>
      </c>
      <c r="AP475" s="26" t="str">
        <f t="shared" si="361"/>
        <v>Bottom-Weighted</v>
      </c>
      <c r="AQ475" s="26" t="str">
        <f t="shared" si="362"/>
        <v>Skewed Mid-High</v>
      </c>
      <c r="AR475" s="26" t="str">
        <f t="shared" si="363"/>
        <v>Closed Higher Quadrant</v>
      </c>
      <c r="AS475" s="27">
        <f t="shared" si="364"/>
        <v>1</v>
      </c>
    </row>
    <row r="476" spans="1:45" ht="15.5" x14ac:dyDescent="0.35">
      <c r="A476" s="13">
        <v>44988</v>
      </c>
      <c r="B476" s="15">
        <v>1.1948799999999999</v>
      </c>
      <c r="C476" s="15">
        <v>1.20482</v>
      </c>
      <c r="D476" s="15">
        <v>1.1948000000000001</v>
      </c>
      <c r="E476" s="15">
        <v>1.2025600000000001</v>
      </c>
      <c r="F476" s="15">
        <v>1.1995</v>
      </c>
      <c r="G476" s="15">
        <v>1.2003000000000001</v>
      </c>
      <c r="H476" s="15">
        <v>1.1963000000000001</v>
      </c>
      <c r="I476" s="5">
        <v>20</v>
      </c>
      <c r="J476" s="5">
        <v>225</v>
      </c>
      <c r="K476" s="5">
        <v>409</v>
      </c>
      <c r="L476" s="5">
        <v>649</v>
      </c>
      <c r="M476" s="14">
        <v>13.474999999999875</v>
      </c>
      <c r="N476" s="14">
        <v>100.19999999999918</v>
      </c>
      <c r="O476" s="5">
        <v>40.000000000000036</v>
      </c>
      <c r="P476" s="5">
        <v>68024</v>
      </c>
      <c r="Q476" s="14">
        <v>1417.1666666666667</v>
      </c>
      <c r="R476" s="14">
        <v>6.477045908183686</v>
      </c>
      <c r="S476" s="5">
        <v>16</v>
      </c>
      <c r="T476" s="5" t="s">
        <v>26</v>
      </c>
      <c r="U476" s="14">
        <v>0.55951842690055242</v>
      </c>
      <c r="V476" s="5">
        <v>75</v>
      </c>
      <c r="W476" s="5">
        <v>117</v>
      </c>
      <c r="X476" s="5">
        <v>307</v>
      </c>
      <c r="Y476" s="5">
        <v>150</v>
      </c>
      <c r="Z476" s="5" t="s">
        <v>31</v>
      </c>
      <c r="AB476" s="6" cm="1">
        <f t="array" ref="AB476">SUM(IF(B476:I476&gt;B477:I477,1,-1))</f>
        <v>6</v>
      </c>
      <c r="AC476" s="6" cm="1">
        <f t="array" ref="AC476">SUM(IF(J476:S476&gt;J477:S477,1,-1))</f>
        <v>-6</v>
      </c>
      <c r="AD476" s="6">
        <f t="shared" si="353"/>
        <v>0</v>
      </c>
      <c r="AE476" s="6">
        <f t="shared" si="350"/>
        <v>-8</v>
      </c>
      <c r="AF476" s="6">
        <f t="shared" si="351"/>
        <v>-12</v>
      </c>
      <c r="AG476" s="6">
        <f t="shared" si="352"/>
        <v>-20</v>
      </c>
      <c r="AI476" s="8" t="str">
        <f t="shared" si="354"/>
        <v>OL Higher</v>
      </c>
      <c r="AJ476" s="24" t="str">
        <f t="shared" si="355"/>
        <v>Up</v>
      </c>
      <c r="AK476" s="25" t="str">
        <f t="shared" si="356"/>
        <v>POC Up</v>
      </c>
      <c r="AL476" s="26" t="str">
        <f t="shared" si="357"/>
        <v>Ab. Val</v>
      </c>
      <c r="AM476" s="26" t="str">
        <f t="shared" si="358"/>
        <v>Upper Break</v>
      </c>
      <c r="AN476" s="26" t="str">
        <f t="shared" si="359"/>
        <v>Ab. Val</v>
      </c>
      <c r="AO476" s="26" t="str">
        <f t="shared" si="360"/>
        <v>No Gap</v>
      </c>
      <c r="AP476" s="26" t="str">
        <f t="shared" si="361"/>
        <v>Bottom-Weighted</v>
      </c>
      <c r="AQ476" s="26" t="str">
        <f t="shared" si="362"/>
        <v>Skewed Mid-Low</v>
      </c>
      <c r="AR476" s="26" t="str">
        <f t="shared" si="363"/>
        <v>Closed Lower Quadrant</v>
      </c>
      <c r="AS476" s="27">
        <f t="shared" si="364"/>
        <v>-3</v>
      </c>
    </row>
    <row r="477" spans="1:45" ht="15.5" x14ac:dyDescent="0.35">
      <c r="A477" s="13">
        <v>44987</v>
      </c>
      <c r="B477" s="15">
        <v>1.2025699999999999</v>
      </c>
      <c r="C477" s="15">
        <v>1.2035899999999999</v>
      </c>
      <c r="D477" s="15">
        <v>1.1924399999999999</v>
      </c>
      <c r="E477" s="15">
        <v>1.1949000000000001</v>
      </c>
      <c r="F477" s="15">
        <v>1.1947000000000001</v>
      </c>
      <c r="G477" s="15">
        <v>1.1982000000000002</v>
      </c>
      <c r="H477" s="15">
        <v>1.1928000000000001</v>
      </c>
      <c r="I477" s="5">
        <v>-15</v>
      </c>
      <c r="J477" s="5">
        <v>545</v>
      </c>
      <c r="K477" s="5">
        <v>220</v>
      </c>
      <c r="L477" s="5">
        <v>782</v>
      </c>
      <c r="M477" s="14">
        <v>16.172916666666591</v>
      </c>
      <c r="N477" s="14">
        <v>111.49999999999993</v>
      </c>
      <c r="O477" s="5">
        <v>54.000000000000711</v>
      </c>
      <c r="P477" s="5">
        <v>85784</v>
      </c>
      <c r="Q477" s="14">
        <v>1787.1666666666667</v>
      </c>
      <c r="R477" s="14">
        <v>7.0134529147982105</v>
      </c>
      <c r="S477" s="5">
        <v>10</v>
      </c>
      <c r="T477" s="5" t="s">
        <v>28</v>
      </c>
      <c r="U477" s="14">
        <v>0.46231096813406425</v>
      </c>
      <c r="V477" s="5">
        <v>73</v>
      </c>
      <c r="W477" s="5">
        <v>163</v>
      </c>
      <c r="X477" s="5">
        <v>239</v>
      </c>
      <c r="Y477" s="5">
        <v>307</v>
      </c>
      <c r="Z477" s="5" t="s">
        <v>27</v>
      </c>
      <c r="AB477" s="6" cm="1">
        <f t="array" ref="AB477">SUM(IF(B477:I477&gt;B478:I478,1,-1))</f>
        <v>-8</v>
      </c>
      <c r="AC477" s="6" cm="1">
        <f t="array" ref="AC477">SUM(IF(J477:S477&gt;J478:S478,1,-1))</f>
        <v>-10</v>
      </c>
      <c r="AD477" s="6">
        <f t="shared" si="353"/>
        <v>-18</v>
      </c>
      <c r="AE477" s="6">
        <f t="shared" si="350"/>
        <v>-12</v>
      </c>
      <c r="AF477" s="6">
        <f t="shared" si="351"/>
        <v>-2</v>
      </c>
      <c r="AG477" s="6">
        <f t="shared" si="352"/>
        <v>-14</v>
      </c>
      <c r="AI477" s="8" t="str">
        <f t="shared" si="354"/>
        <v>Lower</v>
      </c>
      <c r="AJ477" s="24" t="str">
        <f t="shared" si="355"/>
        <v>Down</v>
      </c>
      <c r="AK477" s="25" t="str">
        <f t="shared" si="356"/>
        <v>POC Down</v>
      </c>
      <c r="AL477" s="26" t="str">
        <f t="shared" si="357"/>
        <v>Bel. Val</v>
      </c>
      <c r="AM477" s="26" t="str">
        <f t="shared" si="358"/>
        <v>Lower Break</v>
      </c>
      <c r="AN477" s="26" t="str">
        <f t="shared" si="359"/>
        <v>In Val</v>
      </c>
      <c r="AO477" s="26" t="str">
        <f t="shared" si="360"/>
        <v>No Gap</v>
      </c>
      <c r="AP477" s="26" t="str">
        <f t="shared" si="361"/>
        <v>Top-Weighted</v>
      </c>
      <c r="AQ477" s="26" t="str">
        <f t="shared" si="362"/>
        <v>Skewed Low</v>
      </c>
      <c r="AR477" s="26" t="str">
        <f t="shared" si="363"/>
        <v>Closed Higher Quadrant</v>
      </c>
      <c r="AS477" s="27">
        <f t="shared" si="364"/>
        <v>1</v>
      </c>
    </row>
    <row r="478" spans="1:45" ht="15.5" x14ac:dyDescent="0.35">
      <c r="A478" s="13">
        <v>44986</v>
      </c>
      <c r="B478" s="15">
        <v>1.2032499999999999</v>
      </c>
      <c r="C478" s="15">
        <v>1.2088399999999999</v>
      </c>
      <c r="D478" s="15">
        <v>1.19648</v>
      </c>
      <c r="E478" s="15">
        <v>1.20259</v>
      </c>
      <c r="F478" s="15">
        <v>1.2016000000000002</v>
      </c>
      <c r="G478" s="15">
        <v>1.2063000000000001</v>
      </c>
      <c r="H478" s="15">
        <v>1.2007000000000001</v>
      </c>
      <c r="I478" s="5">
        <v>8</v>
      </c>
      <c r="J478" s="5">
        <v>634</v>
      </c>
      <c r="K478" s="5">
        <v>220</v>
      </c>
      <c r="L478" s="5">
        <v>873</v>
      </c>
      <c r="M478" s="14">
        <v>18.227083333333347</v>
      </c>
      <c r="N478" s="14">
        <v>123.59999999999927</v>
      </c>
      <c r="O478" s="5">
        <v>56.000000000000497</v>
      </c>
      <c r="P478" s="5">
        <v>91677</v>
      </c>
      <c r="Q478" s="14">
        <v>1909.9375</v>
      </c>
      <c r="R478" s="14">
        <v>7.0631067961165463</v>
      </c>
      <c r="S478" s="5">
        <v>16</v>
      </c>
      <c r="T478" s="5" t="s">
        <v>28</v>
      </c>
      <c r="U478" s="14">
        <v>0.49890947533992552</v>
      </c>
      <c r="V478" s="5">
        <v>168</v>
      </c>
      <c r="W478" s="5">
        <v>293</v>
      </c>
      <c r="X478" s="5">
        <v>338</v>
      </c>
      <c r="Y478" s="5">
        <v>63</v>
      </c>
      <c r="Z478" s="5" t="s">
        <v>29</v>
      </c>
      <c r="AB478" s="6" cm="1">
        <f t="array" ref="AB478">SUM(IF(B478:I478&gt;B479:I479,1,-1))</f>
        <v>-6</v>
      </c>
      <c r="AC478" s="6" cm="1">
        <f t="array" ref="AC478">SUM(IF(J478:S478&gt;J479:S479,1,-1))</f>
        <v>4</v>
      </c>
      <c r="AD478" s="6">
        <f t="shared" si="353"/>
        <v>-2</v>
      </c>
      <c r="AE478" s="6">
        <f t="shared" si="350"/>
        <v>0</v>
      </c>
      <c r="AF478" s="6">
        <f t="shared" si="351"/>
        <v>6</v>
      </c>
      <c r="AG478" s="6">
        <f t="shared" si="352"/>
        <v>6</v>
      </c>
      <c r="AI478" s="8" t="str">
        <f t="shared" si="354"/>
        <v>OL Lower</v>
      </c>
      <c r="AJ478" s="24" t="str">
        <f t="shared" si="355"/>
        <v>Down</v>
      </c>
      <c r="AK478" s="25" t="str">
        <f t="shared" si="356"/>
        <v>POC Down</v>
      </c>
      <c r="AL478" s="26" t="str">
        <f t="shared" si="357"/>
        <v>Bel. Val</v>
      </c>
      <c r="AM478" s="26" t="str">
        <f t="shared" si="358"/>
        <v>Lower Break</v>
      </c>
      <c r="AN478" s="26" t="str">
        <f t="shared" si="359"/>
        <v>In Val</v>
      </c>
      <c r="AO478" s="26" t="str">
        <f t="shared" si="360"/>
        <v>No Gap</v>
      </c>
      <c r="AP478" s="26" t="str">
        <f t="shared" si="361"/>
        <v>Top-Weighted</v>
      </c>
      <c r="AQ478" s="26" t="str">
        <f t="shared" si="362"/>
        <v>Skewed Mid-Low</v>
      </c>
      <c r="AR478" s="26" t="str">
        <f t="shared" si="363"/>
        <v>Closed Lower Quadrant</v>
      </c>
      <c r="AS478" s="27">
        <f t="shared" si="364"/>
        <v>-1</v>
      </c>
    </row>
    <row r="479" spans="1:45" ht="15.5" x14ac:dyDescent="0.35">
      <c r="A479" s="13">
        <v>44985</v>
      </c>
      <c r="B479" s="15">
        <v>1.20618</v>
      </c>
      <c r="C479" s="15">
        <v>1.2142900000000001</v>
      </c>
      <c r="D479" s="15">
        <v>1.2006399999999999</v>
      </c>
      <c r="E479" s="15">
        <v>1.2032400000000001</v>
      </c>
      <c r="F479" s="15">
        <v>1.2045000000000001</v>
      </c>
      <c r="G479" s="15">
        <v>1.2099000000000002</v>
      </c>
      <c r="H479" s="15">
        <v>1.2019000000000002</v>
      </c>
      <c r="I479" s="5">
        <v>-18</v>
      </c>
      <c r="J479" s="5">
        <v>590</v>
      </c>
      <c r="K479" s="5">
        <v>167</v>
      </c>
      <c r="L479" s="5">
        <v>767</v>
      </c>
      <c r="M479" s="14">
        <v>15.897916666666966</v>
      </c>
      <c r="N479" s="14">
        <v>136.50000000000162</v>
      </c>
      <c r="O479" s="5">
        <v>80.000000000000071</v>
      </c>
      <c r="P479" s="5">
        <v>74568</v>
      </c>
      <c r="Q479" s="14">
        <v>1553.5</v>
      </c>
      <c r="R479" s="14">
        <v>5.619047619047552</v>
      </c>
      <c r="S479" s="5">
        <v>23</v>
      </c>
      <c r="T479" s="5" t="s">
        <v>28</v>
      </c>
      <c r="U479" s="14">
        <v>0.45968264058296049</v>
      </c>
      <c r="V479" s="5">
        <v>150</v>
      </c>
      <c r="W479" s="5">
        <v>262</v>
      </c>
      <c r="X479" s="5">
        <v>223</v>
      </c>
      <c r="Y479" s="5">
        <v>124</v>
      </c>
      <c r="Z479" s="5" t="s">
        <v>27</v>
      </c>
      <c r="AB479" s="6" cm="1">
        <f t="array" ref="AB479">SUM(IF(B479:I479&gt;B480:I480,1,-1))</f>
        <v>2</v>
      </c>
      <c r="AC479" s="6" cm="1">
        <f t="array" ref="AC479">SUM(IF(J479:S479&gt;J480:S480,1,-1))</f>
        <v>4</v>
      </c>
      <c r="AD479" s="6">
        <f t="shared" si="353"/>
        <v>6</v>
      </c>
      <c r="AE479" s="6">
        <f t="shared" si="350"/>
        <v>-2</v>
      </c>
      <c r="AF479" s="6">
        <f t="shared" si="351"/>
        <v>6</v>
      </c>
      <c r="AG479" s="6">
        <f t="shared" si="352"/>
        <v>4</v>
      </c>
      <c r="AI479" s="8" t="str">
        <f t="shared" si="354"/>
        <v>OL Higher</v>
      </c>
      <c r="AJ479" s="24" t="str">
        <f t="shared" si="355"/>
        <v>Down</v>
      </c>
      <c r="AK479" s="25" t="str">
        <f t="shared" si="356"/>
        <v>POC Down</v>
      </c>
      <c r="AL479" s="26" t="str">
        <f t="shared" si="357"/>
        <v>In. Val</v>
      </c>
      <c r="AM479" s="26" t="str">
        <f t="shared" si="358"/>
        <v>Upper Break</v>
      </c>
      <c r="AN479" s="26" t="str">
        <f t="shared" si="359"/>
        <v>In Val</v>
      </c>
      <c r="AO479" s="26" t="str">
        <f t="shared" si="360"/>
        <v>No Gap</v>
      </c>
      <c r="AP479" s="26" t="str">
        <f t="shared" si="361"/>
        <v>Top-Weighted</v>
      </c>
      <c r="AQ479" s="26" t="str">
        <f t="shared" si="362"/>
        <v>Skewed Mid-High</v>
      </c>
      <c r="AR479" s="26" t="str">
        <f t="shared" si="363"/>
        <v>Closed Higher Quadrant</v>
      </c>
      <c r="AS479" s="27">
        <f t="shared" si="364"/>
        <v>3</v>
      </c>
    </row>
    <row r="480" spans="1:45" ht="15.5" x14ac:dyDescent="0.35">
      <c r="A480" s="13">
        <v>44984</v>
      </c>
      <c r="B480" s="15">
        <v>1.19496</v>
      </c>
      <c r="C480" s="15">
        <v>1.20658</v>
      </c>
      <c r="D480" s="15">
        <v>1.1922299999999999</v>
      </c>
      <c r="E480" s="15">
        <v>1.20617</v>
      </c>
      <c r="F480" s="15">
        <v>1.2056000000000002</v>
      </c>
      <c r="G480" s="15">
        <v>1.2065000000000001</v>
      </c>
      <c r="H480" s="15">
        <v>1.1961000000000002</v>
      </c>
      <c r="I480" s="5">
        <v>12</v>
      </c>
      <c r="J480" s="5">
        <v>62</v>
      </c>
      <c r="K480" s="5">
        <v>607</v>
      </c>
      <c r="L480" s="5">
        <v>681</v>
      </c>
      <c r="M480" s="14">
        <v>14.052083333333428</v>
      </c>
      <c r="N480" s="14">
        <v>143.50000000000085</v>
      </c>
      <c r="O480" s="5">
        <v>103.99999999999964</v>
      </c>
      <c r="P480" s="5">
        <v>70739</v>
      </c>
      <c r="Q480" s="14">
        <v>1473.7291666666667</v>
      </c>
      <c r="R480" s="14">
        <v>4.745644599303108</v>
      </c>
      <c r="S480" s="5">
        <v>18</v>
      </c>
      <c r="T480" s="5" t="s">
        <v>28</v>
      </c>
      <c r="U480" s="14">
        <v>0.35280972979554426</v>
      </c>
      <c r="V480" s="5">
        <v>200</v>
      </c>
      <c r="W480" s="5">
        <v>111</v>
      </c>
      <c r="X480" s="5">
        <v>182</v>
      </c>
      <c r="Y480" s="5">
        <v>179</v>
      </c>
      <c r="Z480" s="5" t="s">
        <v>31</v>
      </c>
      <c r="AB480" s="6" cm="1">
        <f t="array" ref="AB480">SUM(IF(B480:I480&gt;B481:I481,1,-1))</f>
        <v>4</v>
      </c>
      <c r="AC480" s="6" cm="1">
        <f t="array" ref="AC480">SUM(IF(J480:S480&gt;J481:S481,1,-1))</f>
        <v>-2</v>
      </c>
      <c r="AD480" s="6">
        <f t="shared" si="353"/>
        <v>2</v>
      </c>
      <c r="AE480" s="6">
        <f t="shared" si="350"/>
        <v>-10</v>
      </c>
      <c r="AF480" s="6">
        <f t="shared" si="351"/>
        <v>-4</v>
      </c>
      <c r="AG480" s="6">
        <f t="shared" si="352"/>
        <v>-14</v>
      </c>
      <c r="AI480" s="8" t="str">
        <f t="shared" si="354"/>
        <v>OL Higher</v>
      </c>
      <c r="AJ480" s="24" t="str">
        <f t="shared" si="355"/>
        <v>Up</v>
      </c>
      <c r="AK480" s="25" t="str">
        <f t="shared" si="356"/>
        <v>POC Up</v>
      </c>
      <c r="AL480" s="26" t="str">
        <f t="shared" si="357"/>
        <v>Ab. Val</v>
      </c>
      <c r="AM480" s="26" t="str">
        <f t="shared" si="358"/>
        <v>Both Sides Expand</v>
      </c>
      <c r="AN480" s="26" t="str">
        <f t="shared" si="359"/>
        <v>In Val</v>
      </c>
      <c r="AO480" s="26" t="str">
        <f t="shared" si="360"/>
        <v>Gap Down - Failed</v>
      </c>
      <c r="AP480" s="26" t="str">
        <f t="shared" si="361"/>
        <v>Bottom-Weighted</v>
      </c>
      <c r="AQ480" s="26" t="str">
        <f t="shared" si="362"/>
        <v>Skewed High</v>
      </c>
      <c r="AR480" s="26" t="str">
        <f t="shared" si="363"/>
        <v>Closed Lower Quadrant</v>
      </c>
      <c r="AS480" s="27">
        <f t="shared" si="364"/>
        <v>-3</v>
      </c>
    </row>
    <row r="481" spans="1:45" ht="15.5" x14ac:dyDescent="0.35">
      <c r="A481" s="13">
        <v>44981</v>
      </c>
      <c r="B481" s="15">
        <v>1.2016100000000001</v>
      </c>
      <c r="C481" s="15">
        <v>1.2041599999999999</v>
      </c>
      <c r="D481" s="15">
        <v>1.19279</v>
      </c>
      <c r="E481" s="15">
        <v>1.19495</v>
      </c>
      <c r="F481" s="15">
        <v>1.2019000000000002</v>
      </c>
      <c r="G481" s="15">
        <v>1.2041000000000002</v>
      </c>
      <c r="H481" s="15">
        <v>1.1951000000000001</v>
      </c>
      <c r="I481" s="5">
        <v>-10</v>
      </c>
      <c r="J481" s="5">
        <v>163</v>
      </c>
      <c r="K481" s="5">
        <v>504</v>
      </c>
      <c r="L481" s="5">
        <v>687</v>
      </c>
      <c r="M481" s="14">
        <v>14.15208333333325</v>
      </c>
      <c r="N481" s="14">
        <v>113.69999999999879</v>
      </c>
      <c r="O481" s="5">
        <v>90.000000000001194</v>
      </c>
      <c r="P481" s="5">
        <v>89207</v>
      </c>
      <c r="Q481" s="14">
        <v>1858.4791666666667</v>
      </c>
      <c r="R481" s="14">
        <v>6.0422163588391138</v>
      </c>
      <c r="S481" s="5">
        <v>11</v>
      </c>
      <c r="T481" s="5" t="s">
        <v>28</v>
      </c>
      <c r="U481" s="14">
        <v>0.47244399642506213</v>
      </c>
      <c r="V481" s="5">
        <v>244</v>
      </c>
      <c r="W481" s="5">
        <v>73</v>
      </c>
      <c r="X481" s="5">
        <v>105</v>
      </c>
      <c r="Y481" s="5">
        <v>265</v>
      </c>
      <c r="Z481" s="5" t="s">
        <v>27</v>
      </c>
      <c r="AB481" s="6" cm="1">
        <f t="array" ref="AB481">SUM(IF(B481:I481&gt;B482:I482,1,-1))</f>
        <v>-8</v>
      </c>
      <c r="AC481" s="6" cm="1">
        <f t="array" ref="AC481">SUM(IF(J481:S481&gt;J482:S482,1,-1))</f>
        <v>4</v>
      </c>
      <c r="AD481" s="6">
        <f t="shared" si="353"/>
        <v>-4</v>
      </c>
      <c r="AE481" s="6">
        <f t="shared" si="350"/>
        <v>-16</v>
      </c>
      <c r="AF481" s="6">
        <f t="shared" si="351"/>
        <v>-8</v>
      </c>
      <c r="AG481" s="6">
        <f t="shared" si="352"/>
        <v>-24</v>
      </c>
      <c r="AI481" s="8" t="str">
        <f t="shared" si="354"/>
        <v>OL Lower</v>
      </c>
      <c r="AJ481" s="24" t="str">
        <f t="shared" si="355"/>
        <v>Neutral</v>
      </c>
      <c r="AK481" s="25" t="str">
        <f t="shared" si="356"/>
        <v>POC Down</v>
      </c>
      <c r="AL481" s="26" t="str">
        <f t="shared" si="357"/>
        <v>In. Val</v>
      </c>
      <c r="AM481" s="26" t="str">
        <f t="shared" si="358"/>
        <v>Lower Break</v>
      </c>
      <c r="AN481" s="26" t="str">
        <f t="shared" si="359"/>
        <v>Bl. Val</v>
      </c>
      <c r="AO481" s="26" t="str">
        <f t="shared" si="360"/>
        <v>No Gap</v>
      </c>
      <c r="AP481" s="26" t="str">
        <f t="shared" si="361"/>
        <v>Bottom-Weighted</v>
      </c>
      <c r="AQ481" s="26" t="str">
        <f t="shared" si="362"/>
        <v>Skewed Low</v>
      </c>
      <c r="AR481" s="26" t="str">
        <f t="shared" si="363"/>
        <v>Closed Higher Quadrant</v>
      </c>
      <c r="AS481" s="27">
        <f t="shared" si="364"/>
        <v>1</v>
      </c>
    </row>
    <row r="482" spans="1:45" ht="15.5" x14ac:dyDescent="0.35">
      <c r="A482" s="13">
        <v>44980</v>
      </c>
      <c r="B482" s="15">
        <v>1.2046699999999999</v>
      </c>
      <c r="C482" s="15">
        <v>1.20743</v>
      </c>
      <c r="D482" s="15">
        <v>1.19919</v>
      </c>
      <c r="E482" s="15">
        <v>1.20163</v>
      </c>
      <c r="F482" s="15">
        <v>1.202</v>
      </c>
      <c r="G482" s="15">
        <v>1.2057</v>
      </c>
      <c r="H482" s="15">
        <v>1.2014</v>
      </c>
      <c r="I482" s="5">
        <v>7</v>
      </c>
      <c r="J482" s="5">
        <v>490</v>
      </c>
      <c r="K482" s="5">
        <v>147</v>
      </c>
      <c r="L482" s="5">
        <v>651</v>
      </c>
      <c r="M482" s="14">
        <v>13.516666666666538</v>
      </c>
      <c r="N482" s="14">
        <v>82.400000000000247</v>
      </c>
      <c r="O482" s="5">
        <v>42.999999999999702</v>
      </c>
      <c r="P482" s="5">
        <v>71054</v>
      </c>
      <c r="Q482" s="14">
        <v>1480.2916666666667</v>
      </c>
      <c r="R482" s="14">
        <v>7.9004854368931801</v>
      </c>
      <c r="S482" s="5">
        <v>12</v>
      </c>
      <c r="T482" s="5" t="s">
        <v>28</v>
      </c>
      <c r="U482" s="14">
        <v>0.40034013868963225</v>
      </c>
      <c r="V482" s="5">
        <v>158</v>
      </c>
      <c r="W482" s="5">
        <v>198</v>
      </c>
      <c r="X482" s="5">
        <v>223</v>
      </c>
      <c r="Y482" s="5">
        <v>72</v>
      </c>
      <c r="Z482" s="5" t="s">
        <v>29</v>
      </c>
      <c r="AB482" s="6" cm="1">
        <f t="array" ref="AB482">SUM(IF(B482:I482&gt;B483:I483,1,-1))</f>
        <v>-6</v>
      </c>
      <c r="AC482" s="6" cm="1">
        <f t="array" ref="AC482">SUM(IF(J482:S482&gt;J483:S483,1,-1))</f>
        <v>-6</v>
      </c>
      <c r="AD482" s="6">
        <f t="shared" si="353"/>
        <v>-12</v>
      </c>
      <c r="AE482" s="6">
        <f t="shared" si="350"/>
        <v>-4</v>
      </c>
      <c r="AF482" s="6">
        <f t="shared" si="351"/>
        <v>-4</v>
      </c>
      <c r="AG482" s="6">
        <f t="shared" si="352"/>
        <v>-8</v>
      </c>
      <c r="AI482" s="8" t="str">
        <f t="shared" si="354"/>
        <v>Lower</v>
      </c>
      <c r="AJ482" s="24" t="str">
        <f t="shared" si="355"/>
        <v>Down</v>
      </c>
      <c r="AK482" s="25" t="str">
        <f t="shared" si="356"/>
        <v>POC Down</v>
      </c>
      <c r="AL482" s="26" t="str">
        <f t="shared" si="357"/>
        <v>Bel. Val</v>
      </c>
      <c r="AM482" s="26" t="str">
        <f t="shared" si="358"/>
        <v>Lower Break</v>
      </c>
      <c r="AN482" s="26" t="str">
        <f t="shared" si="359"/>
        <v>In Val</v>
      </c>
      <c r="AO482" s="26" t="str">
        <f t="shared" si="360"/>
        <v>Gap Down - Follow Through</v>
      </c>
      <c r="AP482" s="26" t="str">
        <f t="shared" si="361"/>
        <v>Top-Weighted</v>
      </c>
      <c r="AQ482" s="26" t="str">
        <f t="shared" si="362"/>
        <v>Skewed Mid-Low</v>
      </c>
      <c r="AR482" s="26" t="str">
        <f t="shared" si="363"/>
        <v>Closed Lower Quadrant</v>
      </c>
      <c r="AS482" s="27">
        <f t="shared" si="364"/>
        <v>-1</v>
      </c>
    </row>
    <row r="483" spans="1:45" ht="15.5" x14ac:dyDescent="0.35">
      <c r="A483" s="13">
        <v>44979</v>
      </c>
      <c r="B483" s="15">
        <v>1.21088</v>
      </c>
      <c r="C483" s="15">
        <v>1.2135199999999999</v>
      </c>
      <c r="D483" s="15">
        <v>1.2034100000000001</v>
      </c>
      <c r="E483" s="15">
        <v>1.2046399999999999</v>
      </c>
      <c r="F483" s="15">
        <v>1.2106000000000001</v>
      </c>
      <c r="G483" s="15">
        <v>1.2123999999999999</v>
      </c>
      <c r="H483" s="15">
        <v>1.2071000000000001</v>
      </c>
      <c r="I483" s="5">
        <v>-7</v>
      </c>
      <c r="J483" s="5">
        <v>192</v>
      </c>
      <c r="K483" s="5">
        <v>497</v>
      </c>
      <c r="L483" s="5">
        <v>704</v>
      </c>
      <c r="M483" s="14">
        <v>14.500000000000252</v>
      </c>
      <c r="N483" s="14">
        <v>101.09999999999842</v>
      </c>
      <c r="O483" s="5">
        <v>52.999999999998607</v>
      </c>
      <c r="P483" s="5">
        <v>85359</v>
      </c>
      <c r="Q483" s="14">
        <v>1778.3125</v>
      </c>
      <c r="R483" s="14">
        <v>6.9634025717112857</v>
      </c>
      <c r="S483" s="5">
        <v>12</v>
      </c>
      <c r="T483" s="5" t="s">
        <v>28</v>
      </c>
      <c r="U483" s="14">
        <v>0.4841581497560758</v>
      </c>
      <c r="V483" s="5">
        <v>157</v>
      </c>
      <c r="W483" s="5">
        <v>220</v>
      </c>
      <c r="X483" s="5">
        <v>234</v>
      </c>
      <c r="Y483" s="5">
        <v>93</v>
      </c>
      <c r="Z483" s="5" t="s">
        <v>27</v>
      </c>
      <c r="AB483" s="6" cm="1">
        <f t="array" ref="AB483">SUM(IF(B483:I483&gt;B484:I484,1,-1))</f>
        <v>-2</v>
      </c>
      <c r="AC483" s="6" cm="1">
        <f t="array" ref="AC483">SUM(IF(J483:S483&gt;J484:S484,1,-1))</f>
        <v>-6</v>
      </c>
      <c r="AD483" s="6">
        <f t="shared" si="353"/>
        <v>-8</v>
      </c>
      <c r="AE483" s="6">
        <f t="shared" si="350"/>
        <v>10</v>
      </c>
      <c r="AF483" s="6">
        <f t="shared" si="351"/>
        <v>-4</v>
      </c>
      <c r="AG483" s="6">
        <f t="shared" si="352"/>
        <v>6</v>
      </c>
      <c r="AI483" s="8" t="str">
        <f t="shared" si="354"/>
        <v>Inside</v>
      </c>
      <c r="AJ483" s="24" t="str">
        <f t="shared" si="355"/>
        <v>Neutral</v>
      </c>
      <c r="AK483" s="25" t="str">
        <f t="shared" si="356"/>
        <v>POC Down</v>
      </c>
      <c r="AL483" s="26" t="str">
        <f t="shared" si="357"/>
        <v>In. Val</v>
      </c>
      <c r="AM483" s="26" t="str">
        <f t="shared" si="358"/>
        <v>Inside Day</v>
      </c>
      <c r="AN483" s="26" t="str">
        <f t="shared" si="359"/>
        <v>Bl. Val</v>
      </c>
      <c r="AO483" s="26" t="str">
        <f t="shared" si="360"/>
        <v>No Gap</v>
      </c>
      <c r="AP483" s="26" t="str">
        <f t="shared" si="361"/>
        <v>Bottom-Weighted</v>
      </c>
      <c r="AQ483" s="26" t="str">
        <f t="shared" si="362"/>
        <v>Skewed Mid-Low</v>
      </c>
      <c r="AR483" s="26" t="str">
        <f t="shared" si="363"/>
        <v>Closed Higher Quadrant</v>
      </c>
      <c r="AS483" s="27">
        <f t="shared" si="364"/>
        <v>3</v>
      </c>
    </row>
    <row r="484" spans="1:45" ht="15.5" x14ac:dyDescent="0.35">
      <c r="A484" s="13">
        <v>44978</v>
      </c>
      <c r="B484" s="15">
        <v>1.2037800000000001</v>
      </c>
      <c r="C484" s="15">
        <v>1.2146999999999999</v>
      </c>
      <c r="D484" s="15">
        <v>1.19855</v>
      </c>
      <c r="E484" s="15">
        <v>1.21086</v>
      </c>
      <c r="F484" s="15">
        <v>1.2107000000000001</v>
      </c>
      <c r="G484" s="15">
        <v>1.2146000000000001</v>
      </c>
      <c r="H484" s="15">
        <v>1.2030000000000001</v>
      </c>
      <c r="I484" s="5">
        <v>-2</v>
      </c>
      <c r="J484" s="5">
        <v>233</v>
      </c>
      <c r="K484" s="5">
        <v>664</v>
      </c>
      <c r="L484" s="5">
        <v>920</v>
      </c>
      <c r="M484" s="14">
        <v>19.104166666666458</v>
      </c>
      <c r="N484" s="14">
        <v>161.49999999999886</v>
      </c>
      <c r="O484" s="5">
        <v>116.00000000000054</v>
      </c>
      <c r="P484" s="5">
        <v>94336</v>
      </c>
      <c r="Q484" s="14">
        <v>1965.3333333333333</v>
      </c>
      <c r="R484" s="14">
        <v>5.6965944272446221</v>
      </c>
      <c r="S484" s="5">
        <v>8</v>
      </c>
      <c r="T484" s="5" t="s">
        <v>28</v>
      </c>
      <c r="U484" s="14">
        <v>0.4945051947757933</v>
      </c>
      <c r="V484" s="5">
        <v>256</v>
      </c>
      <c r="W484" s="5">
        <v>315</v>
      </c>
      <c r="X484" s="5">
        <v>121</v>
      </c>
      <c r="Y484" s="5">
        <v>228</v>
      </c>
      <c r="Z484" s="5" t="s">
        <v>31</v>
      </c>
      <c r="AB484" s="6" cm="1">
        <f t="array" ref="AB484">SUM(IF(B484:I484&gt;B485:I485,1,-1))</f>
        <v>4</v>
      </c>
      <c r="AC484" s="6" cm="1">
        <f t="array" ref="AC484">SUM(IF(J484:S484&gt;J485:S485,1,-1))</f>
        <v>8</v>
      </c>
      <c r="AD484" s="6">
        <f t="shared" si="353"/>
        <v>12</v>
      </c>
      <c r="AE484" s="6">
        <f t="shared" si="350"/>
        <v>8</v>
      </c>
      <c r="AF484" s="6">
        <f t="shared" si="351"/>
        <v>0</v>
      </c>
      <c r="AG484" s="6">
        <f t="shared" si="352"/>
        <v>8</v>
      </c>
      <c r="AI484" s="8" t="str">
        <f t="shared" si="354"/>
        <v>OL Higher</v>
      </c>
      <c r="AJ484" s="24" t="str">
        <f t="shared" si="355"/>
        <v>Up</v>
      </c>
      <c r="AK484" s="25" t="str">
        <f t="shared" si="356"/>
        <v>POC Up</v>
      </c>
      <c r="AL484" s="26" t="str">
        <f t="shared" si="357"/>
        <v>Ab. Val</v>
      </c>
      <c r="AM484" s="26" t="str">
        <f t="shared" si="358"/>
        <v>Both Sides Expand</v>
      </c>
      <c r="AN484" s="26" t="str">
        <f t="shared" si="359"/>
        <v>In Val</v>
      </c>
      <c r="AO484" s="26" t="str">
        <f t="shared" si="360"/>
        <v>No Gap</v>
      </c>
      <c r="AP484" s="26" t="str">
        <f t="shared" si="361"/>
        <v>Bottom-Weighted</v>
      </c>
      <c r="AQ484" s="26" t="str">
        <f t="shared" si="362"/>
        <v>Skewed Mid-High</v>
      </c>
      <c r="AR484" s="26" t="str">
        <f t="shared" si="363"/>
        <v>Closed Lower Quadrant</v>
      </c>
      <c r="AS484" s="27">
        <f t="shared" si="364"/>
        <v>-1</v>
      </c>
    </row>
    <row r="485" spans="1:45" ht="15.5" x14ac:dyDescent="0.35">
      <c r="A485" s="13">
        <v>44977</v>
      </c>
      <c r="B485" s="15">
        <v>1.2028700000000001</v>
      </c>
      <c r="C485" s="15">
        <v>1.2055800000000001</v>
      </c>
      <c r="D485" s="15">
        <v>1.2014199999999999</v>
      </c>
      <c r="E485" s="15">
        <v>1.20381</v>
      </c>
      <c r="F485" s="15">
        <v>1.2037</v>
      </c>
      <c r="G485" s="15">
        <v>1.204</v>
      </c>
      <c r="H485" s="15">
        <v>1.2025000000000001</v>
      </c>
      <c r="I485" s="5">
        <v>10</v>
      </c>
      <c r="J485" s="5">
        <v>118</v>
      </c>
      <c r="K485" s="5">
        <v>307</v>
      </c>
      <c r="L485" s="5">
        <v>449</v>
      </c>
      <c r="M485" s="14">
        <v>9.3125000000002238</v>
      </c>
      <c r="N485" s="14">
        <v>41.600000000001636</v>
      </c>
      <c r="O485" s="5">
        <v>14.999999999998348</v>
      </c>
      <c r="P485" s="5">
        <v>28926</v>
      </c>
      <c r="Q485" s="14">
        <v>602.625</v>
      </c>
      <c r="R485" s="14">
        <v>10.793269230768807</v>
      </c>
      <c r="S485" s="5">
        <v>6</v>
      </c>
      <c r="T485" s="5" t="s">
        <v>28</v>
      </c>
      <c r="U485" s="14">
        <v>0.49671186435111198</v>
      </c>
      <c r="V485" s="5">
        <v>20</v>
      </c>
      <c r="W485" s="5">
        <v>168</v>
      </c>
      <c r="X485" s="5">
        <v>190</v>
      </c>
      <c r="Y485" s="5">
        <v>71</v>
      </c>
      <c r="Z485" s="5" t="s">
        <v>32</v>
      </c>
      <c r="AB485" s="6" cm="1">
        <f t="array" ref="AB485">SUM(IF(B485:I485&gt;B486:I486,1,-1))</f>
        <v>8</v>
      </c>
      <c r="AC485" s="6" cm="1">
        <f t="array" ref="AC485">SUM(IF(J485:S485&gt;J486:S486,1,-1))</f>
        <v>-6</v>
      </c>
      <c r="AD485" s="6">
        <f t="shared" si="353"/>
        <v>2</v>
      </c>
      <c r="AE485" s="6">
        <f t="shared" si="350"/>
        <v>2</v>
      </c>
      <c r="AF485" s="6">
        <f t="shared" si="351"/>
        <v>-14</v>
      </c>
      <c r="AG485" s="6">
        <f t="shared" si="352"/>
        <v>-12</v>
      </c>
      <c r="AI485" s="8" t="str">
        <f t="shared" si="354"/>
        <v>Higher</v>
      </c>
      <c r="AJ485" s="24" t="str">
        <f t="shared" si="355"/>
        <v>Up</v>
      </c>
      <c r="AK485" s="25" t="str">
        <f t="shared" si="356"/>
        <v>POC Up</v>
      </c>
      <c r="AL485" s="26" t="str">
        <f t="shared" si="357"/>
        <v>Ab. Val</v>
      </c>
      <c r="AM485" s="26" t="str">
        <f t="shared" si="358"/>
        <v>Upper Break</v>
      </c>
      <c r="AN485" s="26" t="str">
        <f t="shared" si="359"/>
        <v>In Val</v>
      </c>
      <c r="AO485" s="26" t="str">
        <f t="shared" si="360"/>
        <v>Gap Up - Follow Through</v>
      </c>
      <c r="AP485" s="26" t="str">
        <f t="shared" si="361"/>
        <v>Bottom-Weighted</v>
      </c>
      <c r="AQ485" s="26" t="str">
        <f t="shared" si="362"/>
        <v>Skewed Mid-Low</v>
      </c>
      <c r="AR485" s="26" t="str">
        <f t="shared" si="363"/>
        <v>Closed Higher Quadrant</v>
      </c>
      <c r="AS485" s="27">
        <f t="shared" si="364"/>
        <v>1</v>
      </c>
    </row>
    <row r="486" spans="1:45" ht="15.5" x14ac:dyDescent="0.35">
      <c r="A486" s="13">
        <v>44974</v>
      </c>
      <c r="B486" s="15">
        <v>1.1973800000000001</v>
      </c>
      <c r="C486" s="15">
        <v>1.20489</v>
      </c>
      <c r="D486" s="15">
        <v>1.1914499999999999</v>
      </c>
      <c r="E486" s="15">
        <v>1.20285</v>
      </c>
      <c r="F486" s="15">
        <v>1.1935</v>
      </c>
      <c r="G486" s="15">
        <v>1.2010000000000001</v>
      </c>
      <c r="H486" s="15">
        <v>1.1920999999999999</v>
      </c>
      <c r="I486" s="5">
        <v>6</v>
      </c>
      <c r="J486" s="5">
        <v>612</v>
      </c>
      <c r="K486" s="5">
        <v>88</v>
      </c>
      <c r="L486" s="5">
        <v>712</v>
      </c>
      <c r="M486" s="14">
        <v>14.810416666666733</v>
      </c>
      <c r="N486" s="14">
        <v>134.40000000000117</v>
      </c>
      <c r="O486" s="5">
        <v>89.000000000001307</v>
      </c>
      <c r="P486" s="5">
        <v>76415</v>
      </c>
      <c r="Q486" s="14">
        <v>1591.9791666666667</v>
      </c>
      <c r="R486" s="14">
        <v>5.2976190476190013</v>
      </c>
      <c r="S486" s="5">
        <v>15</v>
      </c>
      <c r="T486" s="5" t="s">
        <v>28</v>
      </c>
      <c r="U486" s="14">
        <v>0.36895878318872632</v>
      </c>
      <c r="V486" s="5">
        <v>185</v>
      </c>
      <c r="W486" s="5">
        <v>123</v>
      </c>
      <c r="X486" s="5">
        <v>178</v>
      </c>
      <c r="Y486" s="5">
        <v>223</v>
      </c>
      <c r="Z486" s="5" t="s">
        <v>31</v>
      </c>
      <c r="AB486" s="6" cm="1">
        <f t="array" ref="AB486">SUM(IF(B486:I486&gt;B487:I487,1,-1))</f>
        <v>-4</v>
      </c>
      <c r="AC486" s="6" cm="1">
        <f t="array" ref="AC486">SUM(IF(J486:S486&gt;J487:S487,1,-1))</f>
        <v>-2</v>
      </c>
      <c r="AD486" s="6">
        <f t="shared" si="353"/>
        <v>-6</v>
      </c>
      <c r="AE486" s="6">
        <f t="shared" si="350"/>
        <v>-12</v>
      </c>
      <c r="AF486" s="6">
        <f t="shared" si="351"/>
        <v>-10</v>
      </c>
      <c r="AG486" s="6">
        <f t="shared" si="352"/>
        <v>-22</v>
      </c>
      <c r="AI486" s="8" t="str">
        <f t="shared" si="354"/>
        <v>OL Lower</v>
      </c>
      <c r="AJ486" s="24" t="str">
        <f t="shared" si="355"/>
        <v>Down</v>
      </c>
      <c r="AK486" s="25" t="str">
        <f t="shared" si="356"/>
        <v>POC Down</v>
      </c>
      <c r="AL486" s="26" t="str">
        <f t="shared" si="357"/>
        <v>Bel. Val</v>
      </c>
      <c r="AM486" s="26" t="str">
        <f t="shared" si="358"/>
        <v>Lower Break</v>
      </c>
      <c r="AN486" s="26" t="str">
        <f t="shared" si="359"/>
        <v>Ab. Val</v>
      </c>
      <c r="AO486" s="26" t="str">
        <f t="shared" si="360"/>
        <v>Gap Down - Failed</v>
      </c>
      <c r="AP486" s="26" t="str">
        <f t="shared" si="361"/>
        <v>Top-Weighted</v>
      </c>
      <c r="AQ486" s="26" t="str">
        <f t="shared" si="362"/>
        <v>Skewed Low</v>
      </c>
      <c r="AR486" s="26" t="str">
        <f t="shared" si="363"/>
        <v>Closed Lower Quadrant</v>
      </c>
      <c r="AS486" s="27">
        <f t="shared" si="364"/>
        <v>-3</v>
      </c>
    </row>
    <row r="487" spans="1:45" ht="15.5" x14ac:dyDescent="0.35">
      <c r="A487" s="13">
        <v>44973</v>
      </c>
      <c r="B487" s="15">
        <v>1.20366</v>
      </c>
      <c r="C487" s="15">
        <v>1.2073700000000001</v>
      </c>
      <c r="D487" s="15">
        <v>1.19651</v>
      </c>
      <c r="E487" s="15">
        <v>1.19736</v>
      </c>
      <c r="F487" s="15">
        <v>1.2043000000000001</v>
      </c>
      <c r="G487" s="15">
        <v>1.2067000000000001</v>
      </c>
      <c r="H487" s="15">
        <v>1.2006000000000001</v>
      </c>
      <c r="I487" s="5">
        <v>-4</v>
      </c>
      <c r="J487" s="5">
        <v>207</v>
      </c>
      <c r="K487" s="5">
        <v>520</v>
      </c>
      <c r="L487" s="5">
        <v>743</v>
      </c>
      <c r="M487" s="14">
        <v>15.483333333333322</v>
      </c>
      <c r="N487" s="14">
        <v>108.60000000000092</v>
      </c>
      <c r="O487" s="5">
        <v>60.999999999999943</v>
      </c>
      <c r="P487" s="5">
        <v>84234</v>
      </c>
      <c r="Q487" s="14">
        <v>1754.875</v>
      </c>
      <c r="R487" s="14">
        <v>6.8416206261509549</v>
      </c>
      <c r="S487" s="5">
        <v>6</v>
      </c>
      <c r="T487" s="5" t="s">
        <v>28</v>
      </c>
      <c r="U487" s="14">
        <v>0.49323549958198049</v>
      </c>
      <c r="V487" s="5">
        <v>168</v>
      </c>
      <c r="W487" s="5">
        <v>229</v>
      </c>
      <c r="X487" s="5">
        <v>198</v>
      </c>
      <c r="Y487" s="5">
        <v>138</v>
      </c>
      <c r="Z487" s="5" t="s">
        <v>27</v>
      </c>
      <c r="AB487" s="6" cm="1">
        <f t="array" ref="AB487">SUM(IF(B487:I487&gt;B488:I488,1,-1))</f>
        <v>-2</v>
      </c>
      <c r="AC487" s="6" cm="1">
        <f t="array" ref="AC487">SUM(IF(J487:S487&gt;J488:S488,1,-1))</f>
        <v>-6</v>
      </c>
      <c r="AD487" s="6">
        <f t="shared" si="353"/>
        <v>-8</v>
      </c>
      <c r="AE487" s="6">
        <f t="shared" si="350"/>
        <v>0</v>
      </c>
      <c r="AF487" s="6">
        <f t="shared" si="351"/>
        <v>-4</v>
      </c>
      <c r="AG487" s="6">
        <f t="shared" si="352"/>
        <v>-4</v>
      </c>
      <c r="AI487" s="8" t="str">
        <f t="shared" si="354"/>
        <v>Inside</v>
      </c>
      <c r="AJ487" s="24" t="str">
        <f t="shared" si="355"/>
        <v>Neutral</v>
      </c>
      <c r="AK487" s="25" t="str">
        <f t="shared" si="356"/>
        <v>POC Up</v>
      </c>
      <c r="AL487" s="26" t="str">
        <f t="shared" si="357"/>
        <v>In. Val</v>
      </c>
      <c r="AM487" s="26" t="str">
        <f t="shared" si="358"/>
        <v>Lower Break</v>
      </c>
      <c r="AN487" s="26" t="str">
        <f t="shared" si="359"/>
        <v>Bl. Val</v>
      </c>
      <c r="AO487" s="26" t="str">
        <f t="shared" si="360"/>
        <v>No Gap</v>
      </c>
      <c r="AP487" s="26" t="str">
        <f t="shared" si="361"/>
        <v>Bottom-Weighted</v>
      </c>
      <c r="AQ487" s="26" t="str">
        <f t="shared" si="362"/>
        <v>Skewed Mid-High</v>
      </c>
      <c r="AR487" s="26" t="str">
        <f t="shared" si="363"/>
        <v>Same</v>
      </c>
      <c r="AS487" s="27">
        <f t="shared" si="364"/>
        <v>0</v>
      </c>
    </row>
    <row r="488" spans="1:45" ht="15.5" x14ac:dyDescent="0.35">
      <c r="A488" s="13">
        <v>44972</v>
      </c>
      <c r="B488" s="15">
        <v>1.21732</v>
      </c>
      <c r="C488" s="15">
        <v>1.21814</v>
      </c>
      <c r="D488" s="15">
        <v>1.1989300000000001</v>
      </c>
      <c r="E488" s="15">
        <v>1.2036500000000001</v>
      </c>
      <c r="F488" s="15">
        <v>1.2006000000000001</v>
      </c>
      <c r="G488" s="15">
        <v>1.2094</v>
      </c>
      <c r="H488" s="15">
        <v>1.1990000000000001</v>
      </c>
      <c r="I488" s="5">
        <v>-10</v>
      </c>
      <c r="J488" s="5">
        <v>683</v>
      </c>
      <c r="K488" s="5">
        <v>84</v>
      </c>
      <c r="L488" s="5">
        <v>778</v>
      </c>
      <c r="M488" s="14">
        <v>16.218749999999993</v>
      </c>
      <c r="N488" s="14">
        <v>192.09999999999948</v>
      </c>
      <c r="O488" s="5">
        <v>103.99999999999964</v>
      </c>
      <c r="P488" s="5">
        <v>84450</v>
      </c>
      <c r="Q488" s="14">
        <v>1759.375</v>
      </c>
      <c r="R488" s="14">
        <v>4.0499739718896519</v>
      </c>
      <c r="S488" s="5">
        <v>18</v>
      </c>
      <c r="T488" s="5" t="s">
        <v>28</v>
      </c>
      <c r="U488" s="14">
        <v>0.30217360927139814</v>
      </c>
      <c r="V488" s="5">
        <v>147</v>
      </c>
      <c r="W488" s="5">
        <v>145</v>
      </c>
      <c r="X488" s="5">
        <v>156</v>
      </c>
      <c r="Y488" s="5">
        <v>330</v>
      </c>
      <c r="Z488" s="5" t="s">
        <v>27</v>
      </c>
      <c r="AB488" s="6" cm="1">
        <f t="array" ref="AB488">SUM(IF(B488:I488&gt;B489:I489,1,-1))</f>
        <v>-6</v>
      </c>
      <c r="AC488" s="6" cm="1">
        <f t="array" ref="AC488">SUM(IF(J488:S488&gt;J489:S489,1,-1))</f>
        <v>-2</v>
      </c>
      <c r="AD488" s="6">
        <f t="shared" si="353"/>
        <v>-8</v>
      </c>
      <c r="AE488" s="6">
        <f t="shared" si="350"/>
        <v>0</v>
      </c>
      <c r="AF488" s="6">
        <f t="shared" si="351"/>
        <v>-2</v>
      </c>
      <c r="AG488" s="6">
        <f t="shared" si="352"/>
        <v>-2</v>
      </c>
      <c r="AI488" s="8" t="str">
        <f t="shared" si="354"/>
        <v>Lower</v>
      </c>
      <c r="AJ488" s="24" t="str">
        <f t="shared" si="355"/>
        <v>Down</v>
      </c>
      <c r="AK488" s="25" t="str">
        <f t="shared" si="356"/>
        <v>POC Down</v>
      </c>
      <c r="AL488" s="26" t="str">
        <f t="shared" si="357"/>
        <v>Bel. Val</v>
      </c>
      <c r="AM488" s="26" t="str">
        <f t="shared" si="358"/>
        <v>Lower Break</v>
      </c>
      <c r="AN488" s="26" t="str">
        <f t="shared" si="359"/>
        <v>In Val</v>
      </c>
      <c r="AO488" s="26" t="str">
        <f t="shared" si="360"/>
        <v>No Gap</v>
      </c>
      <c r="AP488" s="26" t="str">
        <f t="shared" si="361"/>
        <v>Top-Weighted</v>
      </c>
      <c r="AQ488" s="26" t="str">
        <f t="shared" si="362"/>
        <v>Skewed Low</v>
      </c>
      <c r="AR488" s="26" t="str">
        <f t="shared" si="363"/>
        <v>Closed Higher Quadrant</v>
      </c>
      <c r="AS488" s="27">
        <f t="shared" si="364"/>
        <v>1</v>
      </c>
    </row>
    <row r="489" spans="1:45" ht="15.5" x14ac:dyDescent="0.35">
      <c r="A489" s="13">
        <v>44971</v>
      </c>
      <c r="B489" s="15">
        <v>1.21499</v>
      </c>
      <c r="C489" s="15">
        <v>1.22695</v>
      </c>
      <c r="D489" s="15">
        <v>1.2116800000000001</v>
      </c>
      <c r="E489" s="15">
        <v>1.2171700000000001</v>
      </c>
      <c r="F489" s="15">
        <v>1.2170000000000001</v>
      </c>
      <c r="G489" s="15">
        <v>1.2193000000000001</v>
      </c>
      <c r="H489" s="15">
        <v>1.2138</v>
      </c>
      <c r="I489" s="5">
        <v>19</v>
      </c>
      <c r="J489" s="5">
        <v>461</v>
      </c>
      <c r="K489" s="5">
        <v>436</v>
      </c>
      <c r="L489" s="5">
        <v>916</v>
      </c>
      <c r="M489" s="14">
        <v>18.960416666666536</v>
      </c>
      <c r="N489" s="14">
        <v>152.69999999999894</v>
      </c>
      <c r="O489" s="5">
        <v>55.000000000000604</v>
      </c>
      <c r="P489" s="5">
        <v>116415</v>
      </c>
      <c r="Q489" s="14">
        <v>2425.3125</v>
      </c>
      <c r="R489" s="14">
        <v>5.9986902423052149</v>
      </c>
      <c r="S489" s="5">
        <v>15</v>
      </c>
      <c r="T489" s="5" t="s">
        <v>26</v>
      </c>
      <c r="U489" s="14">
        <v>0.67275138659855305</v>
      </c>
      <c r="V489" s="5">
        <v>38</v>
      </c>
      <c r="W489" s="5">
        <v>192</v>
      </c>
      <c r="X489" s="5">
        <v>432</v>
      </c>
      <c r="Y489" s="5">
        <v>254</v>
      </c>
      <c r="Z489" s="5" t="s">
        <v>29</v>
      </c>
      <c r="AB489" s="6" cm="1">
        <f t="array" ref="AB489">SUM(IF(B489:I489&gt;B490:I490,1,-1))</f>
        <v>8</v>
      </c>
      <c r="AC489" s="6" cm="1">
        <f t="array" ref="AC489">SUM(IF(J489:S489&gt;J490:S490,1,-1))</f>
        <v>4</v>
      </c>
      <c r="AD489" s="6">
        <f t="shared" si="353"/>
        <v>12</v>
      </c>
      <c r="AE489" s="6">
        <f t="shared" si="350"/>
        <v>0</v>
      </c>
      <c r="AF489" s="6">
        <f t="shared" si="351"/>
        <v>2</v>
      </c>
      <c r="AG489" s="6">
        <f t="shared" si="352"/>
        <v>2</v>
      </c>
      <c r="AI489" s="8" t="str">
        <f t="shared" si="354"/>
        <v>Higher</v>
      </c>
      <c r="AJ489" s="24" t="str">
        <f t="shared" si="355"/>
        <v>Up</v>
      </c>
      <c r="AK489" s="25" t="str">
        <f t="shared" si="356"/>
        <v>POC Up</v>
      </c>
      <c r="AL489" s="26" t="str">
        <f t="shared" si="357"/>
        <v>Ab. Val</v>
      </c>
      <c r="AM489" s="26" t="str">
        <f t="shared" si="358"/>
        <v>Upper Break</v>
      </c>
      <c r="AN489" s="26" t="str">
        <f t="shared" si="359"/>
        <v>In Val</v>
      </c>
      <c r="AO489" s="26" t="str">
        <f t="shared" si="360"/>
        <v>Gap Up - Follow Through</v>
      </c>
      <c r="AP489" s="26" t="str">
        <f t="shared" si="361"/>
        <v>Top-Weighted</v>
      </c>
      <c r="AQ489" s="26" t="str">
        <f t="shared" si="362"/>
        <v>Skewed Mid-Low</v>
      </c>
      <c r="AR489" s="26" t="str">
        <f t="shared" si="363"/>
        <v>Closed Higher Quadrant</v>
      </c>
      <c r="AS489" s="27">
        <f t="shared" si="364"/>
        <v>2</v>
      </c>
    </row>
    <row r="490" spans="1:45" ht="15.5" x14ac:dyDescent="0.35">
      <c r="A490" s="13">
        <v>44970</v>
      </c>
      <c r="B490" s="15">
        <v>1.2051000000000001</v>
      </c>
      <c r="C490" s="15">
        <v>1.2151400000000001</v>
      </c>
      <c r="D490" s="15">
        <v>1.20302</v>
      </c>
      <c r="E490" s="15">
        <v>1.2150099999999999</v>
      </c>
      <c r="F490" s="15">
        <v>1.2044000000000001</v>
      </c>
      <c r="G490" s="15">
        <v>1.2122000000000002</v>
      </c>
      <c r="H490" s="15">
        <v>1.2032</v>
      </c>
      <c r="I490" s="5">
        <v>16</v>
      </c>
      <c r="J490" s="5">
        <v>518</v>
      </c>
      <c r="K490" s="5">
        <v>80</v>
      </c>
      <c r="L490" s="5">
        <v>616</v>
      </c>
      <c r="M490" s="14">
        <v>12.735416666666833</v>
      </c>
      <c r="N490" s="14">
        <v>121.20000000000131</v>
      </c>
      <c r="O490" s="5">
        <v>90.000000000001194</v>
      </c>
      <c r="P490" s="5">
        <v>57971</v>
      </c>
      <c r="Q490" s="14">
        <v>1207.7291666666667</v>
      </c>
      <c r="R490" s="14">
        <v>5.0825082508250272</v>
      </c>
      <c r="S490" s="5">
        <v>15</v>
      </c>
      <c r="T490" s="5" t="s">
        <v>28</v>
      </c>
      <c r="U490" s="14">
        <v>0.36900451226090586</v>
      </c>
      <c r="V490" s="5">
        <v>185</v>
      </c>
      <c r="W490" s="5">
        <v>89</v>
      </c>
      <c r="X490" s="5">
        <v>73</v>
      </c>
      <c r="Y490" s="5">
        <v>269</v>
      </c>
      <c r="Z490" s="5" t="s">
        <v>31</v>
      </c>
      <c r="AB490" s="6" cm="1">
        <f t="array" ref="AB490">SUM(IF(B490:I490&gt;B491:I491,1,-1))</f>
        <v>-2</v>
      </c>
      <c r="AC490" s="6" cm="1">
        <f t="array" ref="AC490">SUM(IF(J490:S490&gt;J491:S491,1,-1))</f>
        <v>-4</v>
      </c>
      <c r="AD490" s="6">
        <f t="shared" si="353"/>
        <v>-6</v>
      </c>
      <c r="AE490" s="6">
        <f t="shared" si="350"/>
        <v>0</v>
      </c>
      <c r="AF490" s="6">
        <f t="shared" si="351"/>
        <v>-4</v>
      </c>
      <c r="AG490" s="6">
        <f t="shared" si="352"/>
        <v>-4</v>
      </c>
      <c r="AI490" s="8" t="str">
        <f t="shared" si="354"/>
        <v>OL Lower</v>
      </c>
      <c r="AJ490" s="24" t="str">
        <f t="shared" si="355"/>
        <v>Neutral</v>
      </c>
      <c r="AK490" s="25" t="str">
        <f t="shared" si="356"/>
        <v>POC Down</v>
      </c>
      <c r="AL490" s="26" t="str">
        <f t="shared" si="357"/>
        <v>Bel. Val</v>
      </c>
      <c r="AM490" s="26" t="str">
        <f t="shared" si="358"/>
        <v>Both Sides Expand</v>
      </c>
      <c r="AN490" s="26" t="str">
        <f t="shared" si="359"/>
        <v>Ab. Val</v>
      </c>
      <c r="AO490" s="26" t="str">
        <f t="shared" si="360"/>
        <v>Gap Down - Failed</v>
      </c>
      <c r="AP490" s="26" t="str">
        <f t="shared" si="361"/>
        <v>Top-Weighted</v>
      </c>
      <c r="AQ490" s="26" t="str">
        <f t="shared" si="362"/>
        <v>Skewed Low</v>
      </c>
      <c r="AR490" s="26" t="str">
        <f t="shared" si="363"/>
        <v>Closed Lower Quadrant</v>
      </c>
      <c r="AS490" s="27">
        <f t="shared" si="364"/>
        <v>-3</v>
      </c>
    </row>
    <row r="491" spans="1:45" ht="15.5" x14ac:dyDescent="0.35">
      <c r="A491" s="13">
        <v>44967</v>
      </c>
      <c r="B491" s="15">
        <v>1.21153</v>
      </c>
      <c r="C491" s="15">
        <v>1.2138899999999999</v>
      </c>
      <c r="D491" s="15">
        <v>1.20448</v>
      </c>
      <c r="E491" s="15">
        <v>1.2050799999999999</v>
      </c>
      <c r="F491" s="15">
        <v>1.2109000000000001</v>
      </c>
      <c r="G491" s="15">
        <v>1.2129000000000001</v>
      </c>
      <c r="H491" s="15">
        <v>1.2089000000000001</v>
      </c>
      <c r="I491" s="5">
        <v>-6</v>
      </c>
      <c r="J491" s="5">
        <v>208</v>
      </c>
      <c r="K491" s="5">
        <v>490</v>
      </c>
      <c r="L491" s="5">
        <v>720</v>
      </c>
      <c r="M491" s="14">
        <v>14.98958333333351</v>
      </c>
      <c r="N491" s="14">
        <v>94.099999999999184</v>
      </c>
      <c r="O491" s="5">
        <v>40.000000000000036</v>
      </c>
      <c r="P491" s="5">
        <v>75625</v>
      </c>
      <c r="Q491" s="14">
        <v>1575.5208333333333</v>
      </c>
      <c r="R491" s="14">
        <v>7.6514346439958159</v>
      </c>
      <c r="S491" s="5">
        <v>17</v>
      </c>
      <c r="T491" s="5" t="s">
        <v>26</v>
      </c>
      <c r="U491" s="14">
        <v>0.55993339329491743</v>
      </c>
      <c r="V491" s="5">
        <v>110</v>
      </c>
      <c r="W491" s="5">
        <v>379</v>
      </c>
      <c r="X491" s="5">
        <v>83</v>
      </c>
      <c r="Y491" s="5">
        <v>134</v>
      </c>
      <c r="Z491" s="5" t="s">
        <v>27</v>
      </c>
      <c r="AB491" s="6" cm="1">
        <f t="array" ref="AB491">SUM(IF(B491:I491&gt;B492:I492,1,-1))</f>
        <v>-6</v>
      </c>
      <c r="AC491" s="6" cm="1">
        <f t="array" ref="AC491">SUM(IF(J491:S491&gt;J492:S492,1,-1))</f>
        <v>2</v>
      </c>
      <c r="AD491" s="6">
        <f t="shared" si="353"/>
        <v>-4</v>
      </c>
      <c r="AE491" s="6">
        <f t="shared" si="350"/>
        <v>8</v>
      </c>
      <c r="AF491" s="6">
        <f t="shared" si="351"/>
        <v>-8</v>
      </c>
      <c r="AG491" s="6">
        <f t="shared" si="352"/>
        <v>0</v>
      </c>
      <c r="AI491" s="8" t="str">
        <f t="shared" si="354"/>
        <v>OL Lower</v>
      </c>
      <c r="AJ491" s="24" t="str">
        <f t="shared" si="355"/>
        <v>Neutral</v>
      </c>
      <c r="AK491" s="25" t="str">
        <f t="shared" si="356"/>
        <v>POC Down</v>
      </c>
      <c r="AL491" s="26" t="str">
        <f t="shared" si="357"/>
        <v>Bel. Val</v>
      </c>
      <c r="AM491" s="26" t="str">
        <f t="shared" si="358"/>
        <v>Lower Break</v>
      </c>
      <c r="AN491" s="26" t="str">
        <f t="shared" si="359"/>
        <v>Bl. Val</v>
      </c>
      <c r="AO491" s="26" t="str">
        <f t="shared" si="360"/>
        <v>No Gap</v>
      </c>
      <c r="AP491" s="26" t="str">
        <f t="shared" si="361"/>
        <v>Bottom-Weighted</v>
      </c>
      <c r="AQ491" s="26" t="str">
        <f t="shared" si="362"/>
        <v>Skewed Mid-High</v>
      </c>
      <c r="AR491" s="26" t="str">
        <f t="shared" si="363"/>
        <v>Closed Higher Quadrant</v>
      </c>
      <c r="AS491" s="27">
        <f t="shared" si="364"/>
        <v>1</v>
      </c>
    </row>
    <row r="492" spans="1:45" ht="15.5" x14ac:dyDescent="0.35">
      <c r="A492" s="13">
        <v>44966</v>
      </c>
      <c r="B492" s="15">
        <v>1.20703</v>
      </c>
      <c r="C492" s="15">
        <v>1.2193400000000001</v>
      </c>
      <c r="D492" s="15">
        <v>1.20566</v>
      </c>
      <c r="E492" s="15">
        <v>1.2115100000000001</v>
      </c>
      <c r="F492" s="15">
        <v>1.2117</v>
      </c>
      <c r="G492" s="15">
        <v>1.2187000000000001</v>
      </c>
      <c r="H492" s="15">
        <v>1.2112000000000001</v>
      </c>
      <c r="I492" s="5">
        <v>0</v>
      </c>
      <c r="J492" s="5">
        <v>418</v>
      </c>
      <c r="K492" s="5">
        <v>202</v>
      </c>
      <c r="L492" s="5">
        <v>631</v>
      </c>
      <c r="M492" s="14">
        <v>13.100000000000056</v>
      </c>
      <c r="N492" s="14">
        <v>136.80000000000138</v>
      </c>
      <c r="O492" s="5">
        <v>75.000000000000625</v>
      </c>
      <c r="P492" s="5">
        <v>67555</v>
      </c>
      <c r="Q492" s="14">
        <v>1407.3958333333333</v>
      </c>
      <c r="R492" s="14">
        <v>4.6125730994151581</v>
      </c>
      <c r="S492" s="5">
        <v>20</v>
      </c>
      <c r="T492" s="5" t="s">
        <v>26</v>
      </c>
      <c r="U492" s="14">
        <v>0.51498428766800619</v>
      </c>
      <c r="V492" s="5">
        <v>129</v>
      </c>
      <c r="W492" s="5">
        <v>235</v>
      </c>
      <c r="X492" s="5">
        <v>160</v>
      </c>
      <c r="Y492" s="5">
        <v>101</v>
      </c>
      <c r="Z492" s="5" t="s">
        <v>29</v>
      </c>
      <c r="AB492" s="6" cm="1">
        <f t="array" ref="AB492">SUM(IF(B492:I492&gt;B493:I493,1,-1))</f>
        <v>8</v>
      </c>
      <c r="AC492" s="6" cm="1">
        <f t="array" ref="AC492">SUM(IF(J492:S492&gt;J493:S493,1,-1))</f>
        <v>-2</v>
      </c>
      <c r="AD492" s="6">
        <f t="shared" si="353"/>
        <v>6</v>
      </c>
      <c r="AE492" s="6">
        <f t="shared" si="350"/>
        <v>12</v>
      </c>
      <c r="AF492" s="6">
        <f t="shared" si="351"/>
        <v>-4</v>
      </c>
      <c r="AG492" s="6">
        <f t="shared" si="352"/>
        <v>8</v>
      </c>
      <c r="AI492" s="8" t="str">
        <f t="shared" si="354"/>
        <v>Higher</v>
      </c>
      <c r="AJ492" s="24" t="str">
        <f t="shared" si="355"/>
        <v>Up</v>
      </c>
      <c r="AK492" s="25" t="str">
        <f t="shared" si="356"/>
        <v>POC Up</v>
      </c>
      <c r="AL492" s="26" t="str">
        <f t="shared" si="357"/>
        <v>Ab. Val</v>
      </c>
      <c r="AM492" s="26" t="str">
        <f t="shared" si="358"/>
        <v>Upper Break</v>
      </c>
      <c r="AN492" s="26" t="str">
        <f t="shared" si="359"/>
        <v>In Val</v>
      </c>
      <c r="AO492" s="26" t="str">
        <f t="shared" si="360"/>
        <v>No Gap</v>
      </c>
      <c r="AP492" s="26" t="str">
        <f t="shared" si="361"/>
        <v>Top-Weighted</v>
      </c>
      <c r="AQ492" s="26" t="str">
        <f t="shared" si="362"/>
        <v>Skewed Mid-High</v>
      </c>
      <c r="AR492" s="26" t="str">
        <f t="shared" si="363"/>
        <v>Same</v>
      </c>
      <c r="AS492" s="27">
        <f t="shared" si="364"/>
        <v>0</v>
      </c>
    </row>
    <row r="493" spans="1:45" ht="15.5" x14ac:dyDescent="0.35">
      <c r="A493" s="13">
        <v>44965</v>
      </c>
      <c r="B493" s="15">
        <v>1.2053199999999999</v>
      </c>
      <c r="C493" s="15">
        <v>1.2109099999999999</v>
      </c>
      <c r="D493" s="15">
        <v>1.2037899999999999</v>
      </c>
      <c r="E493" s="15">
        <v>1.2070099999999999</v>
      </c>
      <c r="F493" s="15">
        <v>1.2091000000000001</v>
      </c>
      <c r="G493" s="15">
        <v>1.2103999999999999</v>
      </c>
      <c r="H493" s="15">
        <v>1.2062999999999999</v>
      </c>
      <c r="I493" s="5">
        <v>-7</v>
      </c>
      <c r="J493" s="5">
        <v>157</v>
      </c>
      <c r="K493" s="5">
        <v>533</v>
      </c>
      <c r="L493" s="5">
        <v>707</v>
      </c>
      <c r="M493" s="14">
        <v>14.44583333333328</v>
      </c>
      <c r="N493" s="14">
        <v>71.200000000000159</v>
      </c>
      <c r="O493" s="5">
        <v>40.999999999999929</v>
      </c>
      <c r="P493" s="5">
        <v>67581</v>
      </c>
      <c r="Q493" s="14">
        <v>1407.9375</v>
      </c>
      <c r="R493" s="14">
        <v>9.9297752808988538</v>
      </c>
      <c r="S493" s="5">
        <v>7</v>
      </c>
      <c r="T493" s="5" t="s">
        <v>28</v>
      </c>
      <c r="U493" s="14">
        <v>0.48456343389102147</v>
      </c>
      <c r="V493" s="5">
        <v>157</v>
      </c>
      <c r="W493" s="5">
        <v>244</v>
      </c>
      <c r="X493" s="5">
        <v>169</v>
      </c>
      <c r="Y493" s="5">
        <v>137</v>
      </c>
      <c r="Z493" s="5" t="s">
        <v>29</v>
      </c>
      <c r="AB493" s="6" cm="1">
        <f t="array" ref="AB493">SUM(IF(B493:I493&gt;B494:I494,1,-1))</f>
        <v>6</v>
      </c>
      <c r="AC493" s="6" cm="1">
        <f t="array" ref="AC493">SUM(IF(J493:S493&gt;J494:S494,1,-1))</f>
        <v>-8</v>
      </c>
      <c r="AD493" s="6">
        <f t="shared" si="353"/>
        <v>-2</v>
      </c>
      <c r="AE493" s="6">
        <f t="shared" si="350"/>
        <v>-2</v>
      </c>
      <c r="AF493" s="6">
        <f t="shared" si="351"/>
        <v>-10</v>
      </c>
      <c r="AG493" s="6">
        <f t="shared" si="352"/>
        <v>-12</v>
      </c>
      <c r="AI493" s="8" t="str">
        <f t="shared" si="354"/>
        <v>Higher</v>
      </c>
      <c r="AJ493" s="24" t="str">
        <f t="shared" si="355"/>
        <v>Up</v>
      </c>
      <c r="AK493" s="25" t="str">
        <f t="shared" si="356"/>
        <v>POC Up</v>
      </c>
      <c r="AL493" s="26" t="str">
        <f t="shared" si="357"/>
        <v>Ab. Val</v>
      </c>
      <c r="AM493" s="26" t="str">
        <f t="shared" si="358"/>
        <v>Upper Break</v>
      </c>
      <c r="AN493" s="26" t="str">
        <f t="shared" si="359"/>
        <v>In Val</v>
      </c>
      <c r="AO493" s="26" t="str">
        <f t="shared" si="360"/>
        <v>No Gap</v>
      </c>
      <c r="AP493" s="26" t="str">
        <f t="shared" si="361"/>
        <v>Bottom-Weighted</v>
      </c>
      <c r="AQ493" s="26" t="str">
        <f t="shared" si="362"/>
        <v>Skewed Mid-High</v>
      </c>
      <c r="AR493" s="26" t="str">
        <f t="shared" si="363"/>
        <v>Closed Higher Quadrant</v>
      </c>
      <c r="AS493" s="27">
        <f t="shared" si="364"/>
        <v>1</v>
      </c>
    </row>
    <row r="494" spans="1:45" ht="15.5" x14ac:dyDescent="0.35">
      <c r="A494" s="13">
        <v>44964</v>
      </c>
      <c r="B494" s="15">
        <v>1.20258</v>
      </c>
      <c r="C494" s="15">
        <v>1.20949</v>
      </c>
      <c r="D494" s="15">
        <v>1.19608</v>
      </c>
      <c r="E494" s="15">
        <v>1.20533</v>
      </c>
      <c r="F494" s="15">
        <v>1.2042999999999999</v>
      </c>
      <c r="G494" s="15">
        <v>1.2054</v>
      </c>
      <c r="H494" s="15">
        <v>1.1992</v>
      </c>
      <c r="I494" s="5">
        <v>6</v>
      </c>
      <c r="J494" s="5">
        <v>212</v>
      </c>
      <c r="K494" s="5">
        <v>662</v>
      </c>
      <c r="L494" s="5">
        <v>890</v>
      </c>
      <c r="M494" s="14">
        <v>18.366666666666578</v>
      </c>
      <c r="N494" s="14">
        <v>134.09999999999923</v>
      </c>
      <c r="O494" s="5">
        <v>61.999999999999829</v>
      </c>
      <c r="P494" s="5">
        <v>105010</v>
      </c>
      <c r="Q494" s="14">
        <v>2187.7083333333335</v>
      </c>
      <c r="R494" s="14">
        <v>6.6368381804623802</v>
      </c>
      <c r="S494" s="5">
        <v>11</v>
      </c>
      <c r="T494" s="5" t="s">
        <v>28</v>
      </c>
      <c r="U494" s="14">
        <v>0.47073511763046566</v>
      </c>
      <c r="V494" s="5">
        <v>60</v>
      </c>
      <c r="W494" s="5">
        <v>333</v>
      </c>
      <c r="X494" s="5">
        <v>283</v>
      </c>
      <c r="Y494" s="5">
        <v>203</v>
      </c>
      <c r="Z494" s="5" t="s">
        <v>32</v>
      </c>
      <c r="AB494" s="6" cm="1">
        <f t="array" ref="AB494">SUM(IF(B494:I494&gt;B495:I495,1,-1))</f>
        <v>-2</v>
      </c>
      <c r="AC494" s="6" cm="1">
        <f t="array" ref="AC494">SUM(IF(J494:S494&gt;J495:S495,1,-1))</f>
        <v>6</v>
      </c>
      <c r="AD494" s="6">
        <f t="shared" si="353"/>
        <v>4</v>
      </c>
      <c r="AE494" s="6">
        <f t="shared" si="350"/>
        <v>-14</v>
      </c>
      <c r="AF494" s="6">
        <f t="shared" si="351"/>
        <v>-4</v>
      </c>
      <c r="AG494" s="6">
        <f t="shared" si="352"/>
        <v>-18</v>
      </c>
      <c r="AI494" s="8" t="str">
        <f t="shared" si="354"/>
        <v>OL Lower</v>
      </c>
      <c r="AJ494" s="24" t="str">
        <f t="shared" si="355"/>
        <v>Up</v>
      </c>
      <c r="AK494" s="25" t="str">
        <f t="shared" si="356"/>
        <v>POC Down</v>
      </c>
      <c r="AL494" s="26" t="str">
        <f t="shared" si="357"/>
        <v>In. Val</v>
      </c>
      <c r="AM494" s="26" t="str">
        <f t="shared" si="358"/>
        <v>Both Sides Expand</v>
      </c>
      <c r="AN494" s="26" t="str">
        <f t="shared" si="359"/>
        <v>In Val</v>
      </c>
      <c r="AO494" s="26" t="str">
        <f t="shared" si="360"/>
        <v>Gap Down - Failed</v>
      </c>
      <c r="AP494" s="26" t="str">
        <f t="shared" si="361"/>
        <v>Bottom-Weighted</v>
      </c>
      <c r="AQ494" s="26" t="str">
        <f t="shared" si="362"/>
        <v>Skewed Mid-High</v>
      </c>
      <c r="AR494" s="26" t="str">
        <f t="shared" si="363"/>
        <v>Closed Lower Quadrant</v>
      </c>
      <c r="AS494" s="27">
        <f t="shared" si="364"/>
        <v>-1</v>
      </c>
    </row>
    <row r="495" spans="1:45" ht="15.5" x14ac:dyDescent="0.35">
      <c r="A495" s="13">
        <v>44963</v>
      </c>
      <c r="B495" s="15">
        <v>1.2042999999999999</v>
      </c>
      <c r="C495" s="15">
        <v>1.2077</v>
      </c>
      <c r="D495" s="15">
        <v>1.20051</v>
      </c>
      <c r="E495" s="15">
        <v>1.2025699999999999</v>
      </c>
      <c r="F495" s="15">
        <v>1.2058000000000002</v>
      </c>
      <c r="G495" s="15">
        <v>1.2067000000000001</v>
      </c>
      <c r="H495" s="15">
        <v>1.2028000000000001</v>
      </c>
      <c r="I495" s="5">
        <v>5</v>
      </c>
      <c r="J495" s="5">
        <v>154</v>
      </c>
      <c r="K495" s="5">
        <v>555</v>
      </c>
      <c r="L495" s="5">
        <v>729</v>
      </c>
      <c r="M495" s="14">
        <v>15.200000000000029</v>
      </c>
      <c r="N495" s="14">
        <v>71.90000000000029</v>
      </c>
      <c r="O495" s="5">
        <v>39.000000000000142</v>
      </c>
      <c r="P495" s="5">
        <v>77643</v>
      </c>
      <c r="Q495" s="14">
        <v>1617.5625</v>
      </c>
      <c r="R495" s="14">
        <v>10.139082058414424</v>
      </c>
      <c r="S495" s="5">
        <v>13</v>
      </c>
      <c r="T495" s="5" t="s">
        <v>28</v>
      </c>
      <c r="U495" s="14">
        <v>0.45940639816055595</v>
      </c>
      <c r="V495" s="5">
        <v>134</v>
      </c>
      <c r="W495" s="5">
        <v>243</v>
      </c>
      <c r="X495" s="5">
        <v>183</v>
      </c>
      <c r="Y495" s="5">
        <v>149</v>
      </c>
      <c r="Z495" s="5" t="s">
        <v>29</v>
      </c>
      <c r="AB495" s="6" cm="1">
        <f t="array" ref="AB495">SUM(IF(B495:I495&gt;B496:I496,1,-1))</f>
        <v>-6</v>
      </c>
      <c r="AC495" s="6" cm="1">
        <f t="array" ref="AC495">SUM(IF(J495:S495&gt;J496:S496,1,-1))</f>
        <v>-8</v>
      </c>
      <c r="AD495" s="6">
        <f t="shared" si="353"/>
        <v>-14</v>
      </c>
      <c r="AE495" s="6">
        <f t="shared" si="350"/>
        <v>-12</v>
      </c>
      <c r="AF495" s="6">
        <f t="shared" si="351"/>
        <v>-4</v>
      </c>
      <c r="AG495" s="6">
        <f t="shared" si="352"/>
        <v>-16</v>
      </c>
      <c r="AI495" s="8" t="str">
        <f t="shared" si="354"/>
        <v>Lower</v>
      </c>
      <c r="AJ495" s="24" t="str">
        <f t="shared" si="355"/>
        <v>Up</v>
      </c>
      <c r="AK495" s="25" t="str">
        <f t="shared" si="356"/>
        <v>POC Down</v>
      </c>
      <c r="AL495" s="26" t="str">
        <f t="shared" si="357"/>
        <v>Bel. Val</v>
      </c>
      <c r="AM495" s="26" t="str">
        <f t="shared" si="358"/>
        <v>Lower Break</v>
      </c>
      <c r="AN495" s="26" t="str">
        <f t="shared" si="359"/>
        <v>Bl. Val</v>
      </c>
      <c r="AO495" s="26" t="str">
        <f t="shared" si="360"/>
        <v>Gap Down - Follow Through</v>
      </c>
      <c r="AP495" s="26" t="str">
        <f t="shared" si="361"/>
        <v>Bottom-Weighted</v>
      </c>
      <c r="AQ495" s="26" t="str">
        <f t="shared" si="362"/>
        <v>Skewed Mid-High</v>
      </c>
      <c r="AR495" s="26" t="str">
        <f t="shared" si="363"/>
        <v>Closed Lower Quadrant</v>
      </c>
      <c r="AS495" s="27">
        <f t="shared" si="364"/>
        <v>-1</v>
      </c>
    </row>
    <row r="496" spans="1:45" ht="15.5" x14ac:dyDescent="0.35">
      <c r="A496" s="13">
        <v>44960</v>
      </c>
      <c r="B496" s="15">
        <v>1.2220200000000001</v>
      </c>
      <c r="C496" s="15">
        <v>1.2265299999999999</v>
      </c>
      <c r="D496" s="15">
        <v>1.2028700000000001</v>
      </c>
      <c r="E496" s="15">
        <v>1.20431</v>
      </c>
      <c r="F496" s="15">
        <v>1.2211000000000001</v>
      </c>
      <c r="G496" s="15">
        <v>1.2265000000000001</v>
      </c>
      <c r="H496" s="15">
        <v>1.2108000000000001</v>
      </c>
      <c r="I496" s="5">
        <v>-8</v>
      </c>
      <c r="J496" s="5">
        <v>272</v>
      </c>
      <c r="K496" s="5">
        <v>613</v>
      </c>
      <c r="L496" s="5">
        <v>899</v>
      </c>
      <c r="M496" s="14">
        <v>18.560416666666736</v>
      </c>
      <c r="N496" s="14">
        <v>236.59999999999792</v>
      </c>
      <c r="O496" s="5">
        <v>157.00000000000048</v>
      </c>
      <c r="P496" s="5">
        <v>101809</v>
      </c>
      <c r="Q496" s="14">
        <v>2121.0208333333335</v>
      </c>
      <c r="R496" s="14">
        <v>3.7996618765849868</v>
      </c>
      <c r="S496" s="5">
        <v>19</v>
      </c>
      <c r="T496" s="5" t="s">
        <v>26</v>
      </c>
      <c r="U496" s="14">
        <v>0.52297880651372786</v>
      </c>
      <c r="V496" s="5">
        <v>331</v>
      </c>
      <c r="W496" s="5">
        <v>155</v>
      </c>
      <c r="X496" s="5">
        <v>219</v>
      </c>
      <c r="Y496" s="5">
        <v>194</v>
      </c>
      <c r="Z496" s="5" t="s">
        <v>27</v>
      </c>
      <c r="AB496" s="6" cm="1">
        <f t="array" ref="AB496">SUM(IF(B496:I496&gt;B497:I497,1,-1))</f>
        <v>-6</v>
      </c>
      <c r="AC496" s="6" cm="1">
        <f t="array" ref="AC496">SUM(IF(J496:S496&gt;J497:S497,1,-1))</f>
        <v>-2</v>
      </c>
      <c r="AD496" s="6">
        <f t="shared" si="353"/>
        <v>-8</v>
      </c>
      <c r="AE496" s="6">
        <f t="shared" si="350"/>
        <v>-6</v>
      </c>
      <c r="AF496" s="6">
        <f t="shared" si="351"/>
        <v>12</v>
      </c>
      <c r="AG496" s="6">
        <f t="shared" si="352"/>
        <v>6</v>
      </c>
      <c r="AI496" s="8" t="str">
        <f t="shared" si="354"/>
        <v>Lower</v>
      </c>
      <c r="AJ496" s="24" t="str">
        <f t="shared" si="355"/>
        <v>Neutral</v>
      </c>
      <c r="AK496" s="25" t="str">
        <f t="shared" si="356"/>
        <v>POC Down</v>
      </c>
      <c r="AL496" s="26" t="str">
        <f t="shared" si="357"/>
        <v>Bel. Val</v>
      </c>
      <c r="AM496" s="26" t="str">
        <f t="shared" si="358"/>
        <v>Lower Break</v>
      </c>
      <c r="AN496" s="26" t="str">
        <f t="shared" si="359"/>
        <v>Bl. Val</v>
      </c>
      <c r="AO496" s="26" t="str">
        <f t="shared" si="360"/>
        <v>Gap Down - Follow Through</v>
      </c>
      <c r="AP496" s="26" t="str">
        <f t="shared" si="361"/>
        <v>Bottom-Weighted</v>
      </c>
      <c r="AQ496" s="26" t="str">
        <f t="shared" si="362"/>
        <v>Skewed High</v>
      </c>
      <c r="AR496" s="26" t="str">
        <f t="shared" si="363"/>
        <v>Same</v>
      </c>
      <c r="AS496" s="27">
        <f t="shared" si="364"/>
        <v>0</v>
      </c>
    </row>
    <row r="497" spans="1:45" ht="15.5" x14ac:dyDescent="0.35">
      <c r="A497" s="13">
        <v>44959</v>
      </c>
      <c r="B497" s="15">
        <v>1.2387300000000001</v>
      </c>
      <c r="C497" s="15">
        <v>1.24</v>
      </c>
      <c r="D497" s="15">
        <v>1.2217800000000001</v>
      </c>
      <c r="E497" s="15">
        <v>1.22204</v>
      </c>
      <c r="F497" s="15">
        <v>1.2386999999999999</v>
      </c>
      <c r="G497" s="15">
        <v>1.2398</v>
      </c>
      <c r="H497" s="15">
        <v>1.2279</v>
      </c>
      <c r="I497" s="5">
        <v>-14</v>
      </c>
      <c r="J497" s="5">
        <v>92</v>
      </c>
      <c r="K497" s="5">
        <v>868</v>
      </c>
      <c r="L497" s="5">
        <v>973</v>
      </c>
      <c r="M497" s="14">
        <v>20.19166666666646</v>
      </c>
      <c r="N497" s="14">
        <v>182.19999999999902</v>
      </c>
      <c r="O497" s="5">
        <v>119.00000000000021</v>
      </c>
      <c r="P497" s="5">
        <v>115174</v>
      </c>
      <c r="Q497" s="14">
        <v>2399.4583333333335</v>
      </c>
      <c r="R497" s="14">
        <v>5.3402854006586455</v>
      </c>
      <c r="S497" s="5">
        <v>18</v>
      </c>
      <c r="T497" s="5" t="s">
        <v>28</v>
      </c>
      <c r="U497" s="14">
        <v>0.3606504249211665</v>
      </c>
      <c r="V497" s="5">
        <v>260</v>
      </c>
      <c r="W497" s="5">
        <v>235</v>
      </c>
      <c r="X497" s="5">
        <v>255</v>
      </c>
      <c r="Y497" s="5">
        <v>220</v>
      </c>
      <c r="Z497" s="5" t="s">
        <v>27</v>
      </c>
      <c r="AB497" s="6" cm="1">
        <f t="array" ref="AB497">SUM(IF(B497:I497&gt;B498:I498,1,-1))</f>
        <v>0</v>
      </c>
      <c r="AC497" s="6" cm="1">
        <f t="array" ref="AC497">SUM(IF(J497:S497&gt;J498:S498,1,-1))</f>
        <v>6</v>
      </c>
      <c r="AD497" s="6">
        <f t="shared" si="353"/>
        <v>6</v>
      </c>
      <c r="AE497" s="6">
        <f t="shared" si="350"/>
        <v>-6</v>
      </c>
      <c r="AF497" s="6">
        <f t="shared" si="351"/>
        <v>20</v>
      </c>
      <c r="AG497" s="6">
        <f t="shared" si="352"/>
        <v>14</v>
      </c>
      <c r="AI497" s="8" t="str">
        <f t="shared" si="354"/>
        <v>Outside</v>
      </c>
      <c r="AJ497" s="24" t="str">
        <f t="shared" si="355"/>
        <v>Neutral</v>
      </c>
      <c r="AK497" s="25" t="str">
        <f t="shared" si="356"/>
        <v>POC Up</v>
      </c>
      <c r="AL497" s="26" t="str">
        <f t="shared" si="357"/>
        <v>Ab. Val</v>
      </c>
      <c r="AM497" s="26" t="str">
        <f t="shared" si="358"/>
        <v>Both Sides Expand</v>
      </c>
      <c r="AN497" s="26" t="str">
        <f t="shared" si="359"/>
        <v>Bl. Val</v>
      </c>
      <c r="AO497" s="26" t="str">
        <f t="shared" si="360"/>
        <v>Gap Up - Failed</v>
      </c>
      <c r="AP497" s="26" t="str">
        <f t="shared" si="361"/>
        <v>Bottom-Weighted</v>
      </c>
      <c r="AQ497" s="26" t="str">
        <f t="shared" si="362"/>
        <v>Skewed High</v>
      </c>
      <c r="AR497" s="26" t="str">
        <f t="shared" si="363"/>
        <v>Closed Higher Quadrant</v>
      </c>
      <c r="AS497" s="27">
        <f t="shared" si="364"/>
        <v>3</v>
      </c>
    </row>
    <row r="498" spans="1:45" ht="15.5" x14ac:dyDescent="0.35">
      <c r="A498" s="13">
        <v>44958</v>
      </c>
      <c r="B498" s="15">
        <v>1.23078</v>
      </c>
      <c r="C498" s="15">
        <v>1.23993</v>
      </c>
      <c r="D498" s="15">
        <v>1.2271799999999999</v>
      </c>
      <c r="E498" s="15">
        <v>1.23871</v>
      </c>
      <c r="F498" s="15">
        <v>1.2315</v>
      </c>
      <c r="G498" s="15">
        <v>1.2346000000000001</v>
      </c>
      <c r="H498" s="15">
        <v>1.2291000000000001</v>
      </c>
      <c r="I498" s="5">
        <v>-4</v>
      </c>
      <c r="J498" s="5">
        <v>441</v>
      </c>
      <c r="K498" s="5">
        <v>217</v>
      </c>
      <c r="L498" s="5">
        <v>676</v>
      </c>
      <c r="M498" s="14">
        <v>13.968749999999964</v>
      </c>
      <c r="N498" s="14">
        <v>127.5000000000004</v>
      </c>
      <c r="O498" s="5">
        <v>55.000000000000604</v>
      </c>
      <c r="P498" s="5">
        <v>99373</v>
      </c>
      <c r="Q498" s="14">
        <v>2070.2708333333335</v>
      </c>
      <c r="R498" s="14">
        <v>5.3019607843137093</v>
      </c>
      <c r="S498" s="5">
        <v>18</v>
      </c>
      <c r="T498" s="5" t="s">
        <v>26</v>
      </c>
      <c r="U498" s="14">
        <v>0.57481177050311372</v>
      </c>
      <c r="V498" s="5">
        <v>130</v>
      </c>
      <c r="W498" s="5">
        <v>93</v>
      </c>
      <c r="X498" s="5">
        <v>367</v>
      </c>
      <c r="Y498" s="5">
        <v>86</v>
      </c>
      <c r="Z498" s="5" t="s">
        <v>31</v>
      </c>
      <c r="AB498" s="6" cm="1">
        <f t="array" ref="AB498">SUM(IF(B498:I498&gt;B499:I499,1,-1))</f>
        <v>0</v>
      </c>
      <c r="AC498" s="6" cm="1">
        <f t="array" ref="AC498">SUM(IF(J498:S498&gt;J499:S499,1,-1))</f>
        <v>8</v>
      </c>
      <c r="AD498" s="6">
        <f t="shared" si="353"/>
        <v>8</v>
      </c>
      <c r="AE498" s="6">
        <f t="shared" si="350"/>
        <v>-8</v>
      </c>
      <c r="AF498" s="6">
        <f t="shared" si="351"/>
        <v>14</v>
      </c>
      <c r="AG498" s="6">
        <f t="shared" si="352"/>
        <v>6</v>
      </c>
      <c r="AI498" s="8" t="str">
        <f t="shared" si="354"/>
        <v>Outside</v>
      </c>
      <c r="AJ498" s="24" t="str">
        <f t="shared" si="355"/>
        <v>Neutral</v>
      </c>
      <c r="AK498" s="25" t="str">
        <f t="shared" si="356"/>
        <v>POC Unchanged</v>
      </c>
      <c r="AL498" s="26" t="str">
        <f t="shared" si="357"/>
        <v>In. Val</v>
      </c>
      <c r="AM498" s="26" t="str">
        <f t="shared" si="358"/>
        <v>Both Sides Expand</v>
      </c>
      <c r="AN498" s="26" t="str">
        <f t="shared" si="359"/>
        <v>Ab. Val</v>
      </c>
      <c r="AO498" s="26" t="str">
        <f t="shared" si="360"/>
        <v>No Gap</v>
      </c>
      <c r="AP498" s="26" t="str">
        <f t="shared" si="361"/>
        <v>Top-Weighted</v>
      </c>
      <c r="AQ498" s="26" t="str">
        <f t="shared" si="362"/>
        <v>Skewed Mid-Low</v>
      </c>
      <c r="AR498" s="26" t="str">
        <f t="shared" si="363"/>
        <v>Closed Lower Quadrant</v>
      </c>
      <c r="AS498" s="27">
        <f t="shared" si="364"/>
        <v>-2</v>
      </c>
    </row>
    <row r="499" spans="1:45" ht="15.5" x14ac:dyDescent="0.35">
      <c r="A499" s="13">
        <v>44957</v>
      </c>
      <c r="B499" s="15">
        <v>1.2349399999999999</v>
      </c>
      <c r="C499" s="15">
        <v>1.23706</v>
      </c>
      <c r="D499" s="15">
        <v>1.22837</v>
      </c>
      <c r="E499" s="15">
        <v>1.2307900000000001</v>
      </c>
      <c r="F499" s="15">
        <v>1.2315000000000003</v>
      </c>
      <c r="G499" s="15">
        <v>1.2339000000000002</v>
      </c>
      <c r="H499" s="15">
        <v>1.2301000000000002</v>
      </c>
      <c r="I499" s="5">
        <v>-10</v>
      </c>
      <c r="J499" s="5">
        <v>434</v>
      </c>
      <c r="K499" s="5">
        <v>184</v>
      </c>
      <c r="L499" s="5">
        <v>640</v>
      </c>
      <c r="M499" s="14">
        <v>13.166666666666881</v>
      </c>
      <c r="N499" s="14">
        <v>86.900000000000858</v>
      </c>
      <c r="O499" s="5">
        <v>38.000000000000256</v>
      </c>
      <c r="P499" s="5">
        <v>76793</v>
      </c>
      <c r="Q499" s="14">
        <v>1599.8541666666667</v>
      </c>
      <c r="R499" s="14">
        <v>7.3647871116224817</v>
      </c>
      <c r="S499" s="5">
        <v>11</v>
      </c>
      <c r="T499" s="5" t="s">
        <v>26</v>
      </c>
      <c r="U499" s="14">
        <v>0.54333032257978564</v>
      </c>
      <c r="V499" s="5">
        <v>91</v>
      </c>
      <c r="W499" s="5">
        <v>129</v>
      </c>
      <c r="X499" s="5">
        <v>358</v>
      </c>
      <c r="Y499" s="5">
        <v>62</v>
      </c>
      <c r="Z499" s="5" t="s">
        <v>29</v>
      </c>
      <c r="AB499" s="6" cm="1">
        <f t="array" ref="AB499">SUM(IF(B499:I499&gt;B500:I500,1,-1))</f>
        <v>-6</v>
      </c>
      <c r="AC499" s="6" cm="1">
        <f t="array" ref="AC499">SUM(IF(J499:S499&gt;J500:S500,1,-1))</f>
        <v>6</v>
      </c>
      <c r="AD499" s="6">
        <f t="shared" si="353"/>
        <v>0</v>
      </c>
      <c r="AE499" s="6">
        <f t="shared" si="350"/>
        <v>-12</v>
      </c>
      <c r="AF499" s="6">
        <f t="shared" si="351"/>
        <v>2</v>
      </c>
      <c r="AG499" s="6">
        <f t="shared" si="352"/>
        <v>-10</v>
      </c>
      <c r="AI499" s="8" t="str">
        <f t="shared" si="354"/>
        <v>Lower</v>
      </c>
      <c r="AJ499" s="24" t="str">
        <f t="shared" si="355"/>
        <v>Down</v>
      </c>
      <c r="AK499" s="25" t="str">
        <f t="shared" si="356"/>
        <v>POC Down</v>
      </c>
      <c r="AL499" s="26" t="str">
        <f t="shared" si="357"/>
        <v>Bel. Val</v>
      </c>
      <c r="AM499" s="26" t="str">
        <f t="shared" si="358"/>
        <v>Lower Break</v>
      </c>
      <c r="AN499" s="26" t="str">
        <f t="shared" si="359"/>
        <v>In Val</v>
      </c>
      <c r="AO499" s="26" t="str">
        <f t="shared" si="360"/>
        <v>Gap Down - Follow Through</v>
      </c>
      <c r="AP499" s="26" t="str">
        <f t="shared" si="361"/>
        <v>Top-Weighted</v>
      </c>
      <c r="AQ499" s="26" t="str">
        <f t="shared" si="362"/>
        <v>Skewed Mid-Low</v>
      </c>
      <c r="AR499" s="26" t="str">
        <f t="shared" si="363"/>
        <v>Closed Lower Quadrant</v>
      </c>
      <c r="AS499" s="27">
        <f t="shared" si="364"/>
        <v>-1</v>
      </c>
    </row>
    <row r="500" spans="1:45" ht="15.5" x14ac:dyDescent="0.35">
      <c r="A500" s="13">
        <v>44956</v>
      </c>
      <c r="B500" s="15">
        <v>1.2399800000000001</v>
      </c>
      <c r="C500" s="15">
        <v>1.2416799999999999</v>
      </c>
      <c r="D500" s="15">
        <v>1.23366</v>
      </c>
      <c r="E500" s="15">
        <v>1.23492</v>
      </c>
      <c r="F500" s="15">
        <v>1.2392000000000001</v>
      </c>
      <c r="G500" s="15">
        <v>1.2401</v>
      </c>
      <c r="H500" s="15">
        <v>1.2370000000000001</v>
      </c>
      <c r="I500" s="5">
        <v>-15</v>
      </c>
      <c r="J500" s="5">
        <v>146</v>
      </c>
      <c r="K500" s="5">
        <v>408</v>
      </c>
      <c r="L500" s="5">
        <v>572</v>
      </c>
      <c r="M500" s="14">
        <v>11.862499999999953</v>
      </c>
      <c r="N500" s="14">
        <v>80.199999999999164</v>
      </c>
      <c r="O500" s="5">
        <v>30.999999999998806</v>
      </c>
      <c r="P500" s="5">
        <v>70737</v>
      </c>
      <c r="Q500" s="14">
        <v>1473.6875</v>
      </c>
      <c r="R500" s="14">
        <v>7.1321695760599244</v>
      </c>
      <c r="S500" s="5">
        <v>15</v>
      </c>
      <c r="T500" s="5" t="s">
        <v>28</v>
      </c>
      <c r="U500" s="14">
        <v>0.4827931376886182</v>
      </c>
      <c r="V500" s="5">
        <v>89</v>
      </c>
      <c r="W500" s="5">
        <v>281</v>
      </c>
      <c r="X500" s="5">
        <v>117</v>
      </c>
      <c r="Y500" s="5">
        <v>85</v>
      </c>
      <c r="Z500" s="5" t="s">
        <v>27</v>
      </c>
      <c r="AB500" s="6" cm="1">
        <f t="array" ref="AB500">SUM(IF(B500:I500&gt;B501:I501,1,-1))</f>
        <v>-2</v>
      </c>
      <c r="AC500" s="6" cm="1">
        <f t="array" ref="AC500">SUM(IF(J500:S500&gt;J501:S501,1,-1))</f>
        <v>0</v>
      </c>
      <c r="AD500" s="6">
        <f t="shared" si="353"/>
        <v>-2</v>
      </c>
      <c r="AE500" s="6">
        <f t="shared" si="350"/>
        <v>2</v>
      </c>
      <c r="AF500" s="6">
        <f t="shared" si="351"/>
        <v>-6</v>
      </c>
      <c r="AG500" s="6">
        <f t="shared" si="352"/>
        <v>-4</v>
      </c>
      <c r="AI500" s="8" t="str">
        <f t="shared" si="354"/>
        <v>OL Higher</v>
      </c>
      <c r="AJ500" s="24" t="str">
        <f t="shared" si="355"/>
        <v>Neutral</v>
      </c>
      <c r="AK500" s="25" t="str">
        <f t="shared" si="356"/>
        <v>POC Up</v>
      </c>
      <c r="AL500" s="26" t="str">
        <f t="shared" si="357"/>
        <v>In. Val</v>
      </c>
      <c r="AM500" s="26" t="str">
        <f t="shared" si="358"/>
        <v>Lower Break</v>
      </c>
      <c r="AN500" s="26" t="str">
        <f t="shared" si="359"/>
        <v>Bl. Val</v>
      </c>
      <c r="AO500" s="26" t="str">
        <f t="shared" si="360"/>
        <v>Gap Up - Failed</v>
      </c>
      <c r="AP500" s="26" t="str">
        <f t="shared" si="361"/>
        <v>Bottom-Weighted</v>
      </c>
      <c r="AQ500" s="26" t="str">
        <f t="shared" si="362"/>
        <v>Skewed Mid-High</v>
      </c>
      <c r="AR500" s="26" t="str">
        <f t="shared" si="363"/>
        <v>Closed Higher Quadrant</v>
      </c>
      <c r="AS500" s="27">
        <f t="shared" si="364"/>
        <v>4</v>
      </c>
    </row>
    <row r="501" spans="1:45" ht="15.5" x14ac:dyDescent="0.35">
      <c r="A501" s="13">
        <v>44953</v>
      </c>
      <c r="B501" s="15">
        <v>1.2413799999999999</v>
      </c>
      <c r="C501" s="15">
        <v>1.2417899999999999</v>
      </c>
      <c r="D501" s="15">
        <v>1.2344999999999999</v>
      </c>
      <c r="E501" s="15">
        <v>1.2399899999999999</v>
      </c>
      <c r="F501" s="15">
        <v>1.2379000000000002</v>
      </c>
      <c r="G501" s="15">
        <v>1.2392000000000001</v>
      </c>
      <c r="H501" s="15">
        <v>1.2364000000000002</v>
      </c>
      <c r="I501" s="5">
        <v>0</v>
      </c>
      <c r="J501" s="5">
        <v>306</v>
      </c>
      <c r="K501" s="5">
        <v>320</v>
      </c>
      <c r="L501" s="5">
        <v>648</v>
      </c>
      <c r="M501" s="14">
        <v>13.506250000000081</v>
      </c>
      <c r="N501" s="14">
        <v>72.90000000000019</v>
      </c>
      <c r="O501" s="5">
        <v>27.999999999999137</v>
      </c>
      <c r="P501" s="5">
        <v>65308</v>
      </c>
      <c r="Q501" s="14">
        <v>1360.5833333333333</v>
      </c>
      <c r="R501" s="14">
        <v>8.8888888888888662</v>
      </c>
      <c r="S501" s="5">
        <v>15</v>
      </c>
      <c r="T501" s="5" t="s">
        <v>33</v>
      </c>
      <c r="U501" s="14">
        <v>0.80190053573195219</v>
      </c>
      <c r="V501" s="5">
        <v>46</v>
      </c>
      <c r="W501" s="5">
        <v>212</v>
      </c>
      <c r="X501" s="5">
        <v>284</v>
      </c>
      <c r="Y501" s="5">
        <v>79</v>
      </c>
      <c r="Z501" s="5" t="s">
        <v>34</v>
      </c>
      <c r="AB501" s="6" cm="1">
        <f t="array" ref="AB501">SUM(IF(B501:I501&gt;B502:I502,1,-1))</f>
        <v>-4</v>
      </c>
      <c r="AC501" s="6" cm="1">
        <f t="array" ref="AC501">SUM(IF(J501:S501&gt;J502:S502,1,-1))</f>
        <v>-4</v>
      </c>
      <c r="AD501" s="6">
        <f t="shared" si="353"/>
        <v>-8</v>
      </c>
      <c r="AE501" s="6">
        <f t="shared" si="350"/>
        <v>8</v>
      </c>
      <c r="AF501" s="6">
        <f t="shared" si="351"/>
        <v>-8</v>
      </c>
      <c r="AG501" s="6">
        <f t="shared" si="352"/>
        <v>0</v>
      </c>
      <c r="AI501" s="8" t="str">
        <f t="shared" si="354"/>
        <v>OL Lower</v>
      </c>
      <c r="AJ501" s="24" t="str">
        <f t="shared" si="355"/>
        <v>Down</v>
      </c>
      <c r="AK501" s="25" t="str">
        <f t="shared" si="356"/>
        <v>POC Down</v>
      </c>
      <c r="AL501" s="26" t="str">
        <f t="shared" si="357"/>
        <v>Bel. Val</v>
      </c>
      <c r="AM501" s="26" t="str">
        <f t="shared" si="358"/>
        <v>Inside Day</v>
      </c>
      <c r="AN501" s="26" t="str">
        <f t="shared" si="359"/>
        <v>Ab. Val</v>
      </c>
      <c r="AO501" s="26" t="str">
        <f t="shared" si="360"/>
        <v>No Gap</v>
      </c>
      <c r="AP501" s="26" t="str">
        <f t="shared" si="361"/>
        <v>Bottom-Weighted</v>
      </c>
      <c r="AQ501" s="26" t="str">
        <f t="shared" si="362"/>
        <v>Skewed Mid-Low</v>
      </c>
      <c r="AR501" s="26" t="str">
        <f t="shared" si="363"/>
        <v>Closed Lower Quadrant</v>
      </c>
      <c r="AS501" s="27">
        <f t="shared" si="364"/>
        <v>-1</v>
      </c>
    </row>
    <row r="502" spans="1:45" ht="15.5" x14ac:dyDescent="0.35">
      <c r="A502" s="13">
        <v>44952</v>
      </c>
      <c r="B502" s="15">
        <v>1.24098</v>
      </c>
      <c r="C502" s="15">
        <v>1.2430000000000001</v>
      </c>
      <c r="D502" s="15">
        <v>1.2344200000000001</v>
      </c>
      <c r="E502" s="15">
        <v>1.24136</v>
      </c>
      <c r="F502" s="15">
        <v>1.2399000000000002</v>
      </c>
      <c r="G502" s="15">
        <v>1.2415000000000003</v>
      </c>
      <c r="H502" s="15">
        <v>1.2383000000000002</v>
      </c>
      <c r="I502" s="5">
        <v>13</v>
      </c>
      <c r="J502" s="5">
        <v>262</v>
      </c>
      <c r="K502" s="5">
        <v>442</v>
      </c>
      <c r="L502" s="5">
        <v>731</v>
      </c>
      <c r="M502" s="14">
        <v>15.222916666666752</v>
      </c>
      <c r="N502" s="14">
        <v>85.800000000000324</v>
      </c>
      <c r="O502" s="5">
        <v>32.000000000000917</v>
      </c>
      <c r="P502" s="5">
        <v>80527</v>
      </c>
      <c r="Q502" s="14">
        <v>1677.6458333333333</v>
      </c>
      <c r="R502" s="14">
        <v>8.5198135198134874</v>
      </c>
      <c r="S502" s="5">
        <v>11</v>
      </c>
      <c r="T502" s="5" t="s">
        <v>26</v>
      </c>
      <c r="U502" s="14">
        <v>0.63354371097753259</v>
      </c>
      <c r="V502" s="5">
        <v>98</v>
      </c>
      <c r="W502" s="5">
        <v>392</v>
      </c>
      <c r="X502" s="5">
        <v>171</v>
      </c>
      <c r="Y502" s="5">
        <v>70</v>
      </c>
      <c r="Z502" s="5" t="s">
        <v>31</v>
      </c>
      <c r="AB502" s="6" cm="1">
        <f t="array" ref="AB502">SUM(IF(B502:I502&gt;B503:I503,1,-1))</f>
        <v>8</v>
      </c>
      <c r="AC502" s="6" cm="1">
        <f t="array" ref="AC502">SUM(IF(J502:S502&gt;J503:S503,1,-1))</f>
        <v>-2</v>
      </c>
      <c r="AD502" s="6">
        <f t="shared" si="353"/>
        <v>6</v>
      </c>
      <c r="AE502" s="6">
        <f t="shared" si="350"/>
        <v>6</v>
      </c>
      <c r="AF502" s="6">
        <f t="shared" si="351"/>
        <v>2</v>
      </c>
      <c r="AG502" s="6">
        <f t="shared" si="352"/>
        <v>8</v>
      </c>
      <c r="AI502" s="8" t="str">
        <f t="shared" si="354"/>
        <v>Higher</v>
      </c>
      <c r="AJ502" s="24" t="str">
        <f t="shared" si="355"/>
        <v>Down</v>
      </c>
      <c r="AK502" s="25" t="str">
        <f t="shared" si="356"/>
        <v>POC Up</v>
      </c>
      <c r="AL502" s="26" t="str">
        <f t="shared" si="357"/>
        <v>Ab. Val</v>
      </c>
      <c r="AM502" s="26" t="str">
        <f t="shared" si="358"/>
        <v>Upper Break</v>
      </c>
      <c r="AN502" s="26" t="str">
        <f t="shared" si="359"/>
        <v>In Val</v>
      </c>
      <c r="AO502" s="26" t="str">
        <f t="shared" si="360"/>
        <v>Gap Up - Follow Through</v>
      </c>
      <c r="AP502" s="26" t="str">
        <f t="shared" si="361"/>
        <v>Bottom-Weighted</v>
      </c>
      <c r="AQ502" s="26" t="str">
        <f t="shared" si="362"/>
        <v>Skewed Mid-High</v>
      </c>
      <c r="AR502" s="26" t="str">
        <f t="shared" si="363"/>
        <v>Same</v>
      </c>
      <c r="AS502" s="27">
        <f t="shared" si="364"/>
        <v>0</v>
      </c>
    </row>
    <row r="503" spans="1:45" ht="15.5" x14ac:dyDescent="0.35">
      <c r="A503" s="13">
        <v>44951</v>
      </c>
      <c r="B503" s="15">
        <v>1.2331099999999999</v>
      </c>
      <c r="C503" s="15">
        <v>1.24166</v>
      </c>
      <c r="D503" s="15">
        <v>1.2282599999999999</v>
      </c>
      <c r="E503" s="15">
        <v>1.24099</v>
      </c>
      <c r="F503" s="15">
        <v>1.2324999999999999</v>
      </c>
      <c r="G503" s="15">
        <v>1.2362</v>
      </c>
      <c r="H503" s="15">
        <v>1.2296</v>
      </c>
      <c r="I503" s="5">
        <v>12</v>
      </c>
      <c r="J503" s="5">
        <v>443</v>
      </c>
      <c r="K503" s="5">
        <v>307</v>
      </c>
      <c r="L503" s="5">
        <v>772</v>
      </c>
      <c r="M503" s="14">
        <v>16.002083333333481</v>
      </c>
      <c r="N503" s="14">
        <v>134.0000000000008</v>
      </c>
      <c r="O503" s="5">
        <v>65.999999999999389</v>
      </c>
      <c r="P503" s="5">
        <v>75178</v>
      </c>
      <c r="Q503" s="14">
        <v>1566.2083333333333</v>
      </c>
      <c r="R503" s="14">
        <v>5.7611940298507118</v>
      </c>
      <c r="S503" s="5">
        <v>11</v>
      </c>
      <c r="T503" s="5" t="s">
        <v>26</v>
      </c>
      <c r="U503" s="14">
        <v>0.60603741787976595</v>
      </c>
      <c r="V503" s="5">
        <v>134</v>
      </c>
      <c r="W503" s="5">
        <v>132</v>
      </c>
      <c r="X503" s="5">
        <v>341</v>
      </c>
      <c r="Y503" s="5">
        <v>160</v>
      </c>
      <c r="Z503" s="5" t="s">
        <v>31</v>
      </c>
      <c r="AB503" s="6" cm="1">
        <f t="array" ref="AB503">SUM(IF(B503:I503&gt;B504:I504,1,-1))</f>
        <v>4</v>
      </c>
      <c r="AC503" s="6" cm="1">
        <f t="array" ref="AC503">SUM(IF(J503:S503&gt;J504:S504,1,-1))</f>
        <v>-2</v>
      </c>
      <c r="AD503" s="6">
        <f t="shared" si="353"/>
        <v>2</v>
      </c>
      <c r="AE503" s="6">
        <f t="shared" si="350"/>
        <v>-4</v>
      </c>
      <c r="AF503" s="6">
        <f t="shared" si="351"/>
        <v>8</v>
      </c>
      <c r="AG503" s="6">
        <f t="shared" si="352"/>
        <v>4</v>
      </c>
      <c r="AI503" s="8" t="str">
        <f t="shared" si="354"/>
        <v>OL Higher</v>
      </c>
      <c r="AJ503" s="24" t="str">
        <f t="shared" si="355"/>
        <v>Neutral</v>
      </c>
      <c r="AK503" s="25" t="str">
        <f t="shared" si="356"/>
        <v>POC Down</v>
      </c>
      <c r="AL503" s="26" t="str">
        <f t="shared" si="357"/>
        <v>In. Val</v>
      </c>
      <c r="AM503" s="26" t="str">
        <f t="shared" si="358"/>
        <v>Upper Break</v>
      </c>
      <c r="AN503" s="26" t="str">
        <f t="shared" si="359"/>
        <v>Ab. Val</v>
      </c>
      <c r="AO503" s="26" t="str">
        <f t="shared" si="360"/>
        <v>No Gap</v>
      </c>
      <c r="AP503" s="26" t="str">
        <f t="shared" si="361"/>
        <v>Top-Weighted</v>
      </c>
      <c r="AQ503" s="26" t="str">
        <f t="shared" si="362"/>
        <v>Skewed Mid-Low</v>
      </c>
      <c r="AR503" s="26" t="str">
        <f t="shared" si="363"/>
        <v>Closed Lower Quadrant</v>
      </c>
      <c r="AS503" s="27">
        <f t="shared" si="364"/>
        <v>-2</v>
      </c>
    </row>
    <row r="504" spans="1:45" ht="15.5" x14ac:dyDescent="0.35">
      <c r="A504" s="13">
        <v>44950</v>
      </c>
      <c r="B504" s="15">
        <v>1.2378400000000001</v>
      </c>
      <c r="C504" s="15">
        <v>1.24135</v>
      </c>
      <c r="D504" s="15">
        <v>1.2261200000000001</v>
      </c>
      <c r="E504" s="15">
        <v>1.2331000000000001</v>
      </c>
      <c r="F504" s="15">
        <v>1.2329999999999999</v>
      </c>
      <c r="G504" s="15">
        <v>1.2356</v>
      </c>
      <c r="H504" s="15">
        <v>1.2263999999999999</v>
      </c>
      <c r="I504" s="5">
        <v>7</v>
      </c>
      <c r="J504" s="5">
        <v>327</v>
      </c>
      <c r="K504" s="5">
        <v>401</v>
      </c>
      <c r="L504" s="5">
        <v>744</v>
      </c>
      <c r="M504" s="14">
        <v>15.552083333333355</v>
      </c>
      <c r="N504" s="14">
        <v>152.29999999999853</v>
      </c>
      <c r="O504" s="5">
        <v>92.000000000000966</v>
      </c>
      <c r="P504" s="5">
        <v>81196</v>
      </c>
      <c r="Q504" s="14">
        <v>1691.5833333333333</v>
      </c>
      <c r="R504" s="14">
        <v>4.8850952068286748</v>
      </c>
      <c r="S504" s="5">
        <v>14</v>
      </c>
      <c r="T504" s="5" t="s">
        <v>26</v>
      </c>
      <c r="U504" s="14">
        <v>0.60962985898149247</v>
      </c>
      <c r="V504" s="5">
        <v>198</v>
      </c>
      <c r="W504" s="5">
        <v>54</v>
      </c>
      <c r="X504" s="5">
        <v>340</v>
      </c>
      <c r="Y504" s="5">
        <v>152</v>
      </c>
      <c r="Z504" s="5" t="s">
        <v>29</v>
      </c>
      <c r="AB504" s="6" cm="1">
        <f t="array" ref="AB504">SUM(IF(B504:I504&gt;B505:I505,1,-1))</f>
        <v>-6</v>
      </c>
      <c r="AC504" s="6" cm="1">
        <f t="array" ref="AC504">SUM(IF(J504:S504&gt;J505:S505,1,-1))</f>
        <v>6</v>
      </c>
      <c r="AD504" s="6">
        <f t="shared" si="353"/>
        <v>0</v>
      </c>
      <c r="AE504" s="6">
        <f t="shared" si="350"/>
        <v>-2</v>
      </c>
      <c r="AF504" s="6">
        <f t="shared" si="351"/>
        <v>6</v>
      </c>
      <c r="AG504" s="6">
        <f t="shared" si="352"/>
        <v>4</v>
      </c>
      <c r="AI504" s="8" t="str">
        <f t="shared" si="354"/>
        <v>OL Lower</v>
      </c>
      <c r="AJ504" s="24" t="str">
        <f t="shared" si="355"/>
        <v>Down</v>
      </c>
      <c r="AK504" s="25" t="str">
        <f t="shared" si="356"/>
        <v>POC Down</v>
      </c>
      <c r="AL504" s="26" t="str">
        <f t="shared" si="357"/>
        <v>Bel. Val</v>
      </c>
      <c r="AM504" s="26" t="str">
        <f t="shared" si="358"/>
        <v>Lower Break</v>
      </c>
      <c r="AN504" s="26" t="str">
        <f t="shared" si="359"/>
        <v>In Val</v>
      </c>
      <c r="AO504" s="26" t="str">
        <f t="shared" si="360"/>
        <v>No Gap</v>
      </c>
      <c r="AP504" s="26" t="str">
        <f t="shared" si="361"/>
        <v>Bottom-Weighted</v>
      </c>
      <c r="AQ504" s="26" t="str">
        <f t="shared" si="362"/>
        <v>Skewed Mid-Low</v>
      </c>
      <c r="AR504" s="26" t="str">
        <f t="shared" si="363"/>
        <v>Same</v>
      </c>
      <c r="AS504" s="27">
        <f t="shared" si="364"/>
        <v>0</v>
      </c>
    </row>
    <row r="505" spans="1:45" ht="15.5" x14ac:dyDescent="0.35">
      <c r="A505" s="13">
        <v>44949</v>
      </c>
      <c r="B505" s="15">
        <v>1.24058</v>
      </c>
      <c r="C505" s="15">
        <v>1.24472</v>
      </c>
      <c r="D505" s="15">
        <v>1.2323299999999999</v>
      </c>
      <c r="E505" s="15">
        <v>1.2378199999999999</v>
      </c>
      <c r="F505" s="15">
        <v>1.2371999999999999</v>
      </c>
      <c r="G505" s="15">
        <v>1.2410999999999999</v>
      </c>
      <c r="H505" s="15">
        <v>1.2330999999999999</v>
      </c>
      <c r="I505" s="5">
        <v>-6</v>
      </c>
      <c r="J505" s="5">
        <v>432</v>
      </c>
      <c r="K505" s="5">
        <v>274</v>
      </c>
      <c r="L505" s="5">
        <v>723</v>
      </c>
      <c r="M505" s="14">
        <v>15.014583333333396</v>
      </c>
      <c r="N505" s="14">
        <v>123.90000000000123</v>
      </c>
      <c r="O505" s="5">
        <v>80.000000000000071</v>
      </c>
      <c r="P505" s="5">
        <v>79760</v>
      </c>
      <c r="Q505" s="14">
        <v>1661.6666666666667</v>
      </c>
      <c r="R505" s="14">
        <v>5.8353510895883201</v>
      </c>
      <c r="S505" s="5">
        <v>12</v>
      </c>
      <c r="T505" s="5" t="s">
        <v>26</v>
      </c>
      <c r="U505" s="14">
        <v>0.61085567573021127</v>
      </c>
      <c r="V505" s="5">
        <v>163</v>
      </c>
      <c r="W505" s="5">
        <v>162</v>
      </c>
      <c r="X505" s="5">
        <v>292</v>
      </c>
      <c r="Y505" s="5">
        <v>102</v>
      </c>
      <c r="Z505" s="5" t="s">
        <v>29</v>
      </c>
      <c r="AB505" s="6" cm="1">
        <f t="array" ref="AB505">SUM(IF(B505:I505&gt;B506:I506,1,-1))</f>
        <v>-2</v>
      </c>
      <c r="AC505" s="6" cm="1">
        <f t="array" ref="AC505">SUM(IF(J505:S505&gt;J506:S506,1,-1))</f>
        <v>4</v>
      </c>
      <c r="AD505" s="6">
        <f t="shared" si="353"/>
        <v>2</v>
      </c>
      <c r="AE505" s="6">
        <f t="shared" si="350"/>
        <v>6</v>
      </c>
      <c r="AF505" s="6">
        <f t="shared" si="351"/>
        <v>-8</v>
      </c>
      <c r="AG505" s="6">
        <f t="shared" si="352"/>
        <v>-2</v>
      </c>
      <c r="AI505" s="8" t="str">
        <f t="shared" si="354"/>
        <v>Outside</v>
      </c>
      <c r="AJ505" s="24" t="str">
        <f t="shared" si="355"/>
        <v>Down</v>
      </c>
      <c r="AK505" s="25" t="str">
        <f t="shared" si="356"/>
        <v>POC Down</v>
      </c>
      <c r="AL505" s="26" t="str">
        <f t="shared" si="357"/>
        <v>In. Val</v>
      </c>
      <c r="AM505" s="26" t="str">
        <f t="shared" si="358"/>
        <v>Both Sides Expand</v>
      </c>
      <c r="AN505" s="26" t="str">
        <f t="shared" si="359"/>
        <v>In Val</v>
      </c>
      <c r="AO505" s="26" t="str">
        <f t="shared" si="360"/>
        <v>Gap Up - Failed</v>
      </c>
      <c r="AP505" s="26" t="str">
        <f t="shared" si="361"/>
        <v>Top-Weighted</v>
      </c>
      <c r="AQ505" s="26" t="str">
        <f t="shared" si="362"/>
        <v>Skewed Mid-Low</v>
      </c>
      <c r="AR505" s="26" t="str">
        <f t="shared" si="363"/>
        <v>Closed Higher Quadrant</v>
      </c>
      <c r="AS505" s="27">
        <f t="shared" si="364"/>
        <v>2</v>
      </c>
    </row>
    <row r="506" spans="1:45" ht="15.5" x14ac:dyDescent="0.35">
      <c r="A506" s="13">
        <v>44946</v>
      </c>
      <c r="B506" s="15">
        <v>1.2391799999999999</v>
      </c>
      <c r="C506" s="15">
        <v>1.2412399999999999</v>
      </c>
      <c r="D506" s="15">
        <v>1.2335</v>
      </c>
      <c r="E506" s="15">
        <v>1.2405600000000001</v>
      </c>
      <c r="F506" s="15">
        <v>1.2381</v>
      </c>
      <c r="G506" s="15">
        <v>1.2397</v>
      </c>
      <c r="H506" s="15">
        <v>1.2356</v>
      </c>
      <c r="I506" s="5">
        <v>0</v>
      </c>
      <c r="J506" s="5">
        <v>234</v>
      </c>
      <c r="K506" s="5">
        <v>433</v>
      </c>
      <c r="L506" s="5">
        <v>682</v>
      </c>
      <c r="M506" s="14">
        <v>14.075000000000337</v>
      </c>
      <c r="N506" s="14">
        <v>77.399999999998585</v>
      </c>
      <c r="O506" s="5">
        <v>40.999999999999929</v>
      </c>
      <c r="P506" s="5">
        <v>78744</v>
      </c>
      <c r="Q506" s="14">
        <v>1640.5</v>
      </c>
      <c r="R506" s="14">
        <v>8.8113695090440896</v>
      </c>
      <c r="S506" s="5">
        <v>18</v>
      </c>
      <c r="T506" s="5" t="s">
        <v>26</v>
      </c>
      <c r="U506" s="14">
        <v>0.58736328810356186</v>
      </c>
      <c r="V506" s="5">
        <v>85</v>
      </c>
      <c r="W506" s="5">
        <v>247</v>
      </c>
      <c r="X506" s="5">
        <v>209</v>
      </c>
      <c r="Y506" s="5">
        <v>141</v>
      </c>
      <c r="Z506" s="5" t="s">
        <v>31</v>
      </c>
      <c r="AB506" s="6" cm="1">
        <f t="array" ref="AB506">SUM(IF(B506:I506&gt;B507:I507,1,-1))</f>
        <v>6</v>
      </c>
      <c r="AC506" s="6" cm="1">
        <f t="array" ref="AC506">SUM(IF(J506:S506&gt;J507:S507,1,-1))</f>
        <v>-4</v>
      </c>
      <c r="AD506" s="6">
        <f t="shared" si="353"/>
        <v>2</v>
      </c>
      <c r="AE506" s="6">
        <f t="shared" si="350"/>
        <v>16</v>
      </c>
      <c r="AF506" s="6">
        <f t="shared" si="351"/>
        <v>-6</v>
      </c>
      <c r="AG506" s="6">
        <f t="shared" si="352"/>
        <v>10</v>
      </c>
      <c r="AI506" s="8" t="str">
        <f t="shared" si="354"/>
        <v>Higher</v>
      </c>
      <c r="AJ506" s="24" t="str">
        <f t="shared" si="355"/>
        <v>Down</v>
      </c>
      <c r="AK506" s="25" t="str">
        <f t="shared" si="356"/>
        <v>POC Up</v>
      </c>
      <c r="AL506" s="26" t="str">
        <f t="shared" si="357"/>
        <v>Ab. Val</v>
      </c>
      <c r="AM506" s="26" t="str">
        <f t="shared" si="358"/>
        <v>Upper Break</v>
      </c>
      <c r="AN506" s="26" t="str">
        <f t="shared" si="359"/>
        <v>Ab. Val</v>
      </c>
      <c r="AO506" s="26" t="str">
        <f t="shared" si="360"/>
        <v>Gap Up - Follow Through</v>
      </c>
      <c r="AP506" s="26" t="str">
        <f t="shared" si="361"/>
        <v>Bottom-Weighted</v>
      </c>
      <c r="AQ506" s="26" t="str">
        <f t="shared" si="362"/>
        <v>Skewed Mid-High</v>
      </c>
      <c r="AR506" s="26" t="str">
        <f t="shared" si="363"/>
        <v>Same</v>
      </c>
      <c r="AS506" s="27">
        <f t="shared" si="364"/>
        <v>0</v>
      </c>
    </row>
    <row r="507" spans="1:45" ht="15.5" x14ac:dyDescent="0.35">
      <c r="A507" s="13">
        <v>44945</v>
      </c>
      <c r="B507" s="15">
        <v>1.23464</v>
      </c>
      <c r="C507" s="15">
        <v>1.2397</v>
      </c>
      <c r="D507" s="15">
        <v>1.23119</v>
      </c>
      <c r="E507" s="15">
        <v>1.23919</v>
      </c>
      <c r="F507" s="15">
        <v>1.2333000000000001</v>
      </c>
      <c r="G507" s="15">
        <v>1.2356</v>
      </c>
      <c r="H507" s="15">
        <v>1.2323000000000002</v>
      </c>
      <c r="I507" s="5">
        <v>12</v>
      </c>
      <c r="J507" s="5">
        <v>506</v>
      </c>
      <c r="K507" s="5">
        <v>217</v>
      </c>
      <c r="L507" s="5">
        <v>750</v>
      </c>
      <c r="M507" s="14">
        <v>15.516666666666689</v>
      </c>
      <c r="N507" s="14">
        <v>85.100000000000179</v>
      </c>
      <c r="O507" s="5">
        <v>32.999999999998586</v>
      </c>
      <c r="P507" s="5">
        <v>94757</v>
      </c>
      <c r="Q507" s="14">
        <v>1974.1041666666667</v>
      </c>
      <c r="R507" s="14">
        <v>8.8131609870740117</v>
      </c>
      <c r="S507" s="5">
        <v>12</v>
      </c>
      <c r="T507" s="5" t="s">
        <v>28</v>
      </c>
      <c r="U507" s="14">
        <v>0.48536890232492008</v>
      </c>
      <c r="V507" s="5">
        <v>97</v>
      </c>
      <c r="W507" s="5">
        <v>101</v>
      </c>
      <c r="X507" s="5">
        <v>308</v>
      </c>
      <c r="Y507" s="5">
        <v>244</v>
      </c>
      <c r="Z507" s="5" t="s">
        <v>31</v>
      </c>
      <c r="AB507" s="6" cm="1">
        <f t="array" ref="AB507">SUM(IF(B507:I507&gt;B508:I508,1,-1))</f>
        <v>2</v>
      </c>
      <c r="AC507" s="6" cm="1">
        <f t="array" ref="AC507">SUM(IF(J507:S507&gt;J508:S508,1,-1))</f>
        <v>-8</v>
      </c>
      <c r="AD507" s="6">
        <f t="shared" si="353"/>
        <v>-6</v>
      </c>
      <c r="AE507" s="6">
        <f t="shared" si="350"/>
        <v>14</v>
      </c>
      <c r="AF507" s="6">
        <f t="shared" si="351"/>
        <v>6</v>
      </c>
      <c r="AG507" s="6">
        <f t="shared" si="352"/>
        <v>20</v>
      </c>
      <c r="AI507" s="8" t="str">
        <f t="shared" si="354"/>
        <v>Inside</v>
      </c>
      <c r="AJ507" s="24" t="str">
        <f t="shared" si="355"/>
        <v>Down</v>
      </c>
      <c r="AK507" s="25" t="str">
        <f t="shared" si="356"/>
        <v>POC Down</v>
      </c>
      <c r="AL507" s="26" t="str">
        <f t="shared" si="357"/>
        <v>In. Val</v>
      </c>
      <c r="AM507" s="26" t="str">
        <f t="shared" si="358"/>
        <v>Inside Day</v>
      </c>
      <c r="AN507" s="26" t="str">
        <f t="shared" si="359"/>
        <v>Ab. Val</v>
      </c>
      <c r="AO507" s="26" t="str">
        <f t="shared" si="360"/>
        <v>No Gap</v>
      </c>
      <c r="AP507" s="26" t="str">
        <f t="shared" si="361"/>
        <v>Top-Weighted</v>
      </c>
      <c r="AQ507" s="26" t="str">
        <f t="shared" si="362"/>
        <v>Skewed Mid-Low</v>
      </c>
      <c r="AR507" s="26" t="str">
        <f t="shared" si="363"/>
        <v>Closed Lower Quadrant</v>
      </c>
      <c r="AS507" s="27">
        <f t="shared" si="364"/>
        <v>-1</v>
      </c>
    </row>
    <row r="508" spans="1:45" ht="15.5" x14ac:dyDescent="0.35">
      <c r="A508" s="13">
        <v>44944</v>
      </c>
      <c r="B508" s="15">
        <v>1.2282999999999999</v>
      </c>
      <c r="C508" s="15">
        <v>1.2435400000000001</v>
      </c>
      <c r="D508" s="15">
        <v>1.2254799999999999</v>
      </c>
      <c r="E508" s="15">
        <v>1.2346299999999999</v>
      </c>
      <c r="F508" s="15">
        <v>1.2338</v>
      </c>
      <c r="G508" s="15">
        <v>1.2421</v>
      </c>
      <c r="H508" s="15">
        <v>1.2319</v>
      </c>
      <c r="I508" s="5">
        <v>11</v>
      </c>
      <c r="J508" s="5">
        <v>519</v>
      </c>
      <c r="K508" s="5">
        <v>403</v>
      </c>
      <c r="L508" s="5">
        <v>938</v>
      </c>
      <c r="M508" s="14">
        <v>19.429166666666784</v>
      </c>
      <c r="N508" s="14">
        <v>180.60000000000187</v>
      </c>
      <c r="O508" s="5">
        <v>101.99999999999987</v>
      </c>
      <c r="P508" s="5">
        <v>132821</v>
      </c>
      <c r="Q508" s="14">
        <v>2767.1041666666665</v>
      </c>
      <c r="R508" s="14">
        <v>5.1937984496123493</v>
      </c>
      <c r="S508" s="5">
        <v>12</v>
      </c>
      <c r="T508" s="5" t="s">
        <v>26</v>
      </c>
      <c r="U508" s="14">
        <v>0.66287555302744594</v>
      </c>
      <c r="V508" s="5">
        <v>169</v>
      </c>
      <c r="W508" s="5">
        <v>256</v>
      </c>
      <c r="X508" s="5">
        <v>291</v>
      </c>
      <c r="Y508" s="5">
        <v>222</v>
      </c>
      <c r="Z508" s="5" t="s">
        <v>32</v>
      </c>
      <c r="AB508" s="6" cm="1">
        <f t="array" ref="AB508">SUM(IF(B508:I508&gt;B509:I509,1,-1))</f>
        <v>8</v>
      </c>
      <c r="AC508" s="6" cm="1">
        <f t="array" ref="AC508">SUM(IF(J508:S508&gt;J509:S509,1,-1))</f>
        <v>6</v>
      </c>
      <c r="AD508" s="6">
        <f t="shared" si="353"/>
        <v>14</v>
      </c>
      <c r="AE508" s="6">
        <f t="shared" si="350"/>
        <v>12</v>
      </c>
      <c r="AF508" s="6">
        <f t="shared" si="351"/>
        <v>10</v>
      </c>
      <c r="AG508" s="6">
        <f t="shared" si="352"/>
        <v>22</v>
      </c>
      <c r="AI508" s="8" t="str">
        <f t="shared" si="354"/>
        <v>Higher</v>
      </c>
      <c r="AJ508" s="24" t="str">
        <f t="shared" si="355"/>
        <v>Up</v>
      </c>
      <c r="AK508" s="25" t="str">
        <f t="shared" si="356"/>
        <v>POC Up</v>
      </c>
      <c r="AL508" s="26" t="str">
        <f t="shared" si="357"/>
        <v>Ab. Val</v>
      </c>
      <c r="AM508" s="26" t="str">
        <f t="shared" si="358"/>
        <v>Upper Break</v>
      </c>
      <c r="AN508" s="26" t="str">
        <f t="shared" si="359"/>
        <v>In Val</v>
      </c>
      <c r="AO508" s="26" t="str">
        <f t="shared" si="360"/>
        <v>No Gap</v>
      </c>
      <c r="AP508" s="26" t="str">
        <f t="shared" si="361"/>
        <v>Top-Weighted</v>
      </c>
      <c r="AQ508" s="26" t="str">
        <f t="shared" si="362"/>
        <v>Skewed Mid-Low</v>
      </c>
      <c r="AR508" s="26" t="str">
        <f t="shared" si="363"/>
        <v>Closed Higher Quadrant</v>
      </c>
      <c r="AS508" s="27">
        <f t="shared" si="364"/>
        <v>1</v>
      </c>
    </row>
    <row r="509" spans="1:45" ht="15.5" x14ac:dyDescent="0.35">
      <c r="A509" s="13">
        <v>44943</v>
      </c>
      <c r="B509" s="15">
        <v>1.2206699999999999</v>
      </c>
      <c r="C509" s="15">
        <v>1.22993</v>
      </c>
      <c r="D509" s="15">
        <v>1.21682</v>
      </c>
      <c r="E509" s="15">
        <v>1.22831</v>
      </c>
      <c r="F509" s="15">
        <v>1.2281000000000002</v>
      </c>
      <c r="G509" s="15">
        <v>1.2299000000000002</v>
      </c>
      <c r="H509" s="15">
        <v>1.2206000000000001</v>
      </c>
      <c r="I509" s="5">
        <v>1</v>
      </c>
      <c r="J509" s="5">
        <v>96</v>
      </c>
      <c r="K509" s="5">
        <v>760</v>
      </c>
      <c r="L509" s="5">
        <v>869</v>
      </c>
      <c r="M509" s="14">
        <v>18.020833333333247</v>
      </c>
      <c r="N509" s="14">
        <v>131.09999999999954</v>
      </c>
      <c r="O509" s="5">
        <v>93.000000000000853</v>
      </c>
      <c r="P509" s="5">
        <v>111551</v>
      </c>
      <c r="Q509" s="14">
        <v>2323.9791666666665</v>
      </c>
      <c r="R509" s="14">
        <v>6.6285278413425095</v>
      </c>
      <c r="S509" s="5">
        <v>11</v>
      </c>
      <c r="T509" s="5" t="s">
        <v>28</v>
      </c>
      <c r="U509" s="14">
        <v>0.36739808528707951</v>
      </c>
      <c r="V509" s="5">
        <v>246</v>
      </c>
      <c r="W509" s="5">
        <v>206</v>
      </c>
      <c r="X509" s="5">
        <v>202</v>
      </c>
      <c r="Y509" s="5">
        <v>204</v>
      </c>
      <c r="Z509" s="5" t="s">
        <v>31</v>
      </c>
      <c r="AB509" s="6" cm="1">
        <f t="array" ref="AB509">SUM(IF(B509:I509&gt;B510:I510,1,-1))</f>
        <v>4</v>
      </c>
      <c r="AC509" s="6" cm="1">
        <f t="array" ref="AC509">SUM(IF(J509:S509&gt;J510:S510,1,-1))</f>
        <v>8</v>
      </c>
      <c r="AD509" s="6">
        <f t="shared" si="353"/>
        <v>12</v>
      </c>
      <c r="AE509" s="6">
        <f t="shared" si="350"/>
        <v>12</v>
      </c>
      <c r="AF509" s="6">
        <f t="shared" si="351"/>
        <v>-4</v>
      </c>
      <c r="AG509" s="6">
        <f t="shared" si="352"/>
        <v>8</v>
      </c>
      <c r="AI509" s="8" t="str">
        <f t="shared" si="354"/>
        <v>OL Higher</v>
      </c>
      <c r="AJ509" s="24" t="str">
        <f t="shared" si="355"/>
        <v>Up</v>
      </c>
      <c r="AK509" s="25" t="str">
        <f t="shared" si="356"/>
        <v>POC Up</v>
      </c>
      <c r="AL509" s="26" t="str">
        <f t="shared" si="357"/>
        <v>Ab. Val</v>
      </c>
      <c r="AM509" s="26" t="str">
        <f t="shared" si="358"/>
        <v>Both Sides Expand</v>
      </c>
      <c r="AN509" s="26" t="str">
        <f t="shared" si="359"/>
        <v>In Val</v>
      </c>
      <c r="AO509" s="26" t="str">
        <f t="shared" si="360"/>
        <v>No Gap</v>
      </c>
      <c r="AP509" s="26" t="str">
        <f t="shared" si="361"/>
        <v>Bottom-Weighted</v>
      </c>
      <c r="AQ509" s="26" t="str">
        <f t="shared" si="362"/>
        <v>Skewed High</v>
      </c>
      <c r="AR509" s="26" t="str">
        <f t="shared" si="363"/>
        <v>Closed Lower Quadrant</v>
      </c>
      <c r="AS509" s="27">
        <f t="shared" si="364"/>
        <v>-2</v>
      </c>
    </row>
    <row r="510" spans="1:45" ht="15.5" x14ac:dyDescent="0.35">
      <c r="A510" s="13">
        <v>44942</v>
      </c>
      <c r="B510" s="15">
        <v>1.22231</v>
      </c>
      <c r="C510" s="15">
        <v>1.22888</v>
      </c>
      <c r="D510" s="15">
        <v>1.21712</v>
      </c>
      <c r="E510" s="15">
        <v>1.22061</v>
      </c>
      <c r="F510" s="15">
        <v>1.2191000000000001</v>
      </c>
      <c r="G510" s="15">
        <v>1.2235</v>
      </c>
      <c r="H510" s="15">
        <v>1.218</v>
      </c>
      <c r="I510" s="5">
        <v>-8</v>
      </c>
      <c r="J510" s="5">
        <v>552</v>
      </c>
      <c r="K510" s="5">
        <v>110</v>
      </c>
      <c r="L510" s="5">
        <v>680</v>
      </c>
      <c r="M510" s="14">
        <v>14.066666666666439</v>
      </c>
      <c r="N510" s="14">
        <v>117.59999999999992</v>
      </c>
      <c r="O510" s="5">
        <v>55.000000000000604</v>
      </c>
      <c r="P510" s="5">
        <v>61726</v>
      </c>
      <c r="Q510" s="14">
        <v>1285.9583333333333</v>
      </c>
      <c r="R510" s="14">
        <v>5.7823129251700722</v>
      </c>
      <c r="S510" s="5">
        <v>7</v>
      </c>
      <c r="T510" s="5" t="s">
        <v>28</v>
      </c>
      <c r="U510" s="14">
        <v>0.36585199386658562</v>
      </c>
      <c r="V510" s="5">
        <v>101</v>
      </c>
      <c r="W510" s="5">
        <v>113</v>
      </c>
      <c r="X510" s="5">
        <v>190</v>
      </c>
      <c r="Y510" s="5">
        <v>276</v>
      </c>
      <c r="Z510" s="5" t="s">
        <v>29</v>
      </c>
      <c r="AB510" s="6" cm="1">
        <f t="array" ref="AB510">SUM(IF(B510:I510&gt;B511:I511,1,-1))</f>
        <v>0</v>
      </c>
      <c r="AC510" s="6" cm="1">
        <f t="array" ref="AC510">SUM(IF(J510:S510&gt;J511:S511,1,-1))</f>
        <v>-4</v>
      </c>
      <c r="AD510" s="6">
        <f t="shared" si="353"/>
        <v>-4</v>
      </c>
      <c r="AE510" s="6">
        <f t="shared" si="350"/>
        <v>12</v>
      </c>
      <c r="AF510" s="6">
        <f t="shared" si="351"/>
        <v>-6</v>
      </c>
      <c r="AG510" s="6">
        <f t="shared" si="352"/>
        <v>6</v>
      </c>
      <c r="AI510" s="8" t="str">
        <f t="shared" si="354"/>
        <v>Outside</v>
      </c>
      <c r="AJ510" s="24" t="str">
        <f t="shared" si="355"/>
        <v>Down</v>
      </c>
      <c r="AK510" s="25" t="str">
        <f t="shared" si="356"/>
        <v>POC Down</v>
      </c>
      <c r="AL510" s="26" t="str">
        <f t="shared" si="357"/>
        <v>In. Val</v>
      </c>
      <c r="AM510" s="26" t="str">
        <f t="shared" si="358"/>
        <v>Upper Break</v>
      </c>
      <c r="AN510" s="26" t="str">
        <f t="shared" si="359"/>
        <v>In Val</v>
      </c>
      <c r="AO510" s="26" t="str">
        <f t="shared" si="360"/>
        <v>No Gap</v>
      </c>
      <c r="AP510" s="26" t="str">
        <f t="shared" si="361"/>
        <v>Top-Weighted</v>
      </c>
      <c r="AQ510" s="26" t="str">
        <f t="shared" si="362"/>
        <v>Skewed Low</v>
      </c>
      <c r="AR510" s="26" t="str">
        <f t="shared" si="363"/>
        <v>Closed Higher Quadrant</v>
      </c>
      <c r="AS510" s="27">
        <f t="shared" si="364"/>
        <v>1</v>
      </c>
    </row>
    <row r="511" spans="1:45" ht="15.5" x14ac:dyDescent="0.35">
      <c r="A511" s="13">
        <v>44939</v>
      </c>
      <c r="B511" s="15">
        <v>1.22163</v>
      </c>
      <c r="C511" s="15">
        <v>1.22481</v>
      </c>
      <c r="D511" s="15">
        <v>1.2150099999999999</v>
      </c>
      <c r="E511" s="15">
        <v>1.2222900000000001</v>
      </c>
      <c r="F511" s="15">
        <v>1.2204000000000002</v>
      </c>
      <c r="G511" s="15">
        <v>1.2234</v>
      </c>
      <c r="H511" s="15">
        <v>1.2190000000000001</v>
      </c>
      <c r="I511" s="5">
        <v>4</v>
      </c>
      <c r="J511" s="5">
        <v>394</v>
      </c>
      <c r="K511" s="5">
        <v>381</v>
      </c>
      <c r="L511" s="5">
        <v>794</v>
      </c>
      <c r="M511" s="14">
        <v>16.466666666666757</v>
      </c>
      <c r="N511" s="14">
        <v>98.000000000000313</v>
      </c>
      <c r="O511" s="5">
        <v>43.999999999999595</v>
      </c>
      <c r="P511" s="5">
        <v>93299</v>
      </c>
      <c r="Q511" s="14">
        <v>1943.7291666666667</v>
      </c>
      <c r="R511" s="14">
        <v>8.1020408163265056</v>
      </c>
      <c r="S511" s="5">
        <v>12</v>
      </c>
      <c r="T511" s="5" t="s">
        <v>33</v>
      </c>
      <c r="U511" s="14">
        <v>0.74876676938281794</v>
      </c>
      <c r="V511" s="5">
        <v>171</v>
      </c>
      <c r="W511" s="5">
        <v>304</v>
      </c>
      <c r="X511" s="5">
        <v>253</v>
      </c>
      <c r="Y511" s="5">
        <v>66</v>
      </c>
      <c r="Z511" s="5" t="s">
        <v>32</v>
      </c>
      <c r="AB511" s="6" cm="1">
        <f t="array" ref="AB511">SUM(IF(B511:I511&gt;B512:I512,1,-1))</f>
        <v>8</v>
      </c>
      <c r="AC511" s="6" cm="1">
        <f t="array" ref="AC511">SUM(IF(J511:S511&gt;J512:S512,1,-1))</f>
        <v>-8</v>
      </c>
      <c r="AD511" s="6">
        <f t="shared" si="353"/>
        <v>0</v>
      </c>
      <c r="AE511" s="6">
        <f t="shared" si="350"/>
        <v>8</v>
      </c>
      <c r="AF511" s="6">
        <f t="shared" si="351"/>
        <v>-8</v>
      </c>
      <c r="AG511" s="6">
        <f t="shared" si="352"/>
        <v>0</v>
      </c>
      <c r="AI511" s="8" t="str">
        <f t="shared" si="354"/>
        <v>OL Higher</v>
      </c>
      <c r="AJ511" s="24" t="str">
        <f t="shared" si="355"/>
        <v>Down</v>
      </c>
      <c r="AK511" s="25" t="str">
        <f t="shared" si="356"/>
        <v>POC Up</v>
      </c>
      <c r="AL511" s="26" t="str">
        <f t="shared" si="357"/>
        <v>In. Val</v>
      </c>
      <c r="AM511" s="26" t="str">
        <f t="shared" si="358"/>
        <v>Upper Break</v>
      </c>
      <c r="AN511" s="26" t="str">
        <f t="shared" si="359"/>
        <v>In Val</v>
      </c>
      <c r="AO511" s="26" t="str">
        <f t="shared" si="360"/>
        <v>Gap Up - Follow Through</v>
      </c>
      <c r="AP511" s="26" t="str">
        <f t="shared" si="361"/>
        <v>Top-Weighted</v>
      </c>
      <c r="AQ511" s="26" t="str">
        <f t="shared" si="362"/>
        <v>Skewed Mid-High</v>
      </c>
      <c r="AR511" s="26" t="str">
        <f t="shared" si="363"/>
        <v>Closed Higher Quadrant</v>
      </c>
      <c r="AS511" s="27">
        <f t="shared" si="364"/>
        <v>1</v>
      </c>
    </row>
    <row r="512" spans="1:45" ht="15.5" x14ac:dyDescent="0.35">
      <c r="A512" s="13">
        <v>44938</v>
      </c>
      <c r="B512" s="15">
        <v>1.2158</v>
      </c>
      <c r="C512" s="15">
        <v>1.22464</v>
      </c>
      <c r="D512" s="15">
        <v>1.2087699999999999</v>
      </c>
      <c r="E512" s="15">
        <v>1.2216100000000001</v>
      </c>
      <c r="F512" s="15">
        <v>1.2163000000000002</v>
      </c>
      <c r="G512" s="15">
        <v>1.2207000000000001</v>
      </c>
      <c r="H512" s="15">
        <v>1.2129000000000001</v>
      </c>
      <c r="I512" s="5">
        <v>2</v>
      </c>
      <c r="J512" s="5">
        <v>591</v>
      </c>
      <c r="K512" s="5">
        <v>548</v>
      </c>
      <c r="L512" s="5">
        <v>1161</v>
      </c>
      <c r="M512" s="14">
        <v>24.154166666666651</v>
      </c>
      <c r="N512" s="14">
        <v>158.7000000000005</v>
      </c>
      <c r="O512" s="5">
        <v>78.000000000000284</v>
      </c>
      <c r="P512" s="5">
        <v>134193</v>
      </c>
      <c r="Q512" s="14">
        <v>2795.6875</v>
      </c>
      <c r="R512" s="14">
        <v>7.3156899810963854</v>
      </c>
      <c r="S512" s="5">
        <v>13</v>
      </c>
      <c r="T512" s="5" t="s">
        <v>33</v>
      </c>
      <c r="U512" s="14">
        <v>0.71997216582507073</v>
      </c>
      <c r="V512" s="5">
        <v>248</v>
      </c>
      <c r="W512" s="5">
        <v>272</v>
      </c>
      <c r="X512" s="5">
        <v>544</v>
      </c>
      <c r="Y512" s="5">
        <v>97</v>
      </c>
      <c r="Z512" s="5" t="s">
        <v>31</v>
      </c>
      <c r="AB512" s="6" cm="1">
        <f t="array" ref="AB512">SUM(IF(B512:I512&gt;B513:I513,1,-1))</f>
        <v>4</v>
      </c>
      <c r="AC512" s="6" cm="1">
        <f t="array" ref="AC512">SUM(IF(J512:S512&gt;J513:S513,1,-1))</f>
        <v>6</v>
      </c>
      <c r="AD512" s="6">
        <f t="shared" si="353"/>
        <v>10</v>
      </c>
      <c r="AE512" s="6">
        <f t="shared" si="350"/>
        <v>0</v>
      </c>
      <c r="AF512" s="6">
        <f t="shared" si="351"/>
        <v>-2</v>
      </c>
      <c r="AG512" s="6">
        <f t="shared" si="352"/>
        <v>-2</v>
      </c>
      <c r="AI512" s="8" t="str">
        <f t="shared" si="354"/>
        <v>OL Higher</v>
      </c>
      <c r="AJ512" s="24" t="str">
        <f t="shared" si="355"/>
        <v>Neutral</v>
      </c>
      <c r="AK512" s="25" t="str">
        <f t="shared" si="356"/>
        <v>POC Up</v>
      </c>
      <c r="AL512" s="26" t="str">
        <f t="shared" si="357"/>
        <v>Ab. Val</v>
      </c>
      <c r="AM512" s="26" t="str">
        <f t="shared" si="358"/>
        <v>Both Sides Expand</v>
      </c>
      <c r="AN512" s="26" t="str">
        <f t="shared" si="359"/>
        <v>Ab. Val</v>
      </c>
      <c r="AO512" s="26" t="str">
        <f t="shared" si="360"/>
        <v>No Gap</v>
      </c>
      <c r="AP512" s="26" t="str">
        <f t="shared" si="361"/>
        <v>Top-Weighted</v>
      </c>
      <c r="AQ512" s="26" t="str">
        <f t="shared" si="362"/>
        <v>Skewed Mid-Low</v>
      </c>
      <c r="AR512" s="26" t="str">
        <f t="shared" si="363"/>
        <v>Closed Lower Quadrant</v>
      </c>
      <c r="AS512" s="27">
        <f t="shared" si="364"/>
        <v>-1</v>
      </c>
    </row>
    <row r="513" spans="1:45" ht="15.5" x14ac:dyDescent="0.35">
      <c r="A513" s="13">
        <v>44937</v>
      </c>
      <c r="B513" s="15">
        <v>1.21532</v>
      </c>
      <c r="C513" s="15">
        <v>1.2177899999999999</v>
      </c>
      <c r="D513" s="15">
        <v>1.2099899999999999</v>
      </c>
      <c r="E513" s="15">
        <v>1.21567</v>
      </c>
      <c r="F513" s="15">
        <v>1.2147999999999999</v>
      </c>
      <c r="G513" s="15">
        <v>1.2159</v>
      </c>
      <c r="H513" s="15">
        <v>1.2122999999999999</v>
      </c>
      <c r="I513" s="5">
        <v>5</v>
      </c>
      <c r="J513" s="5">
        <v>239</v>
      </c>
      <c r="K513" s="5">
        <v>463</v>
      </c>
      <c r="L513" s="5">
        <v>722</v>
      </c>
      <c r="M513" s="14">
        <v>14.850000000000234</v>
      </c>
      <c r="N513" s="14">
        <v>78.000000000000284</v>
      </c>
      <c r="O513" s="5">
        <v>36.000000000000476</v>
      </c>
      <c r="P513" s="5">
        <v>80413</v>
      </c>
      <c r="Q513" s="14">
        <v>1675.2708333333333</v>
      </c>
      <c r="R513" s="14">
        <v>9.2564102564102235</v>
      </c>
      <c r="S513" s="5">
        <v>14</v>
      </c>
      <c r="T513" s="5" t="s">
        <v>26</v>
      </c>
      <c r="U513" s="14">
        <v>0.56759351614419506</v>
      </c>
      <c r="V513" s="5">
        <v>91</v>
      </c>
      <c r="W513" s="5">
        <v>290</v>
      </c>
      <c r="X513" s="5">
        <v>240</v>
      </c>
      <c r="Y513" s="5">
        <v>101</v>
      </c>
      <c r="Z513" s="5" t="s">
        <v>32</v>
      </c>
      <c r="AB513" s="6" cm="1">
        <f t="array" ref="AB513">SUM(IF(B513:I513&gt;B514:I514,1,-1))</f>
        <v>-4</v>
      </c>
      <c r="AC513" s="6" cm="1">
        <f t="array" ref="AC513">SUM(IF(J513:S513&gt;J514:S514,1,-1))</f>
        <v>-6</v>
      </c>
      <c r="AD513" s="6">
        <f t="shared" si="353"/>
        <v>-10</v>
      </c>
      <c r="AE513" s="6">
        <f t="shared" si="350"/>
        <v>4</v>
      </c>
      <c r="AF513" s="6">
        <f t="shared" si="351"/>
        <v>-14</v>
      </c>
      <c r="AG513" s="6">
        <f t="shared" si="352"/>
        <v>-10</v>
      </c>
      <c r="AI513" s="8" t="str">
        <f t="shared" si="354"/>
        <v>OL Lower</v>
      </c>
      <c r="AJ513" s="24" t="str">
        <f t="shared" si="355"/>
        <v>Neutral</v>
      </c>
      <c r="AK513" s="25" t="str">
        <f t="shared" si="356"/>
        <v>POC Down</v>
      </c>
      <c r="AL513" s="26" t="str">
        <f t="shared" si="357"/>
        <v>In. Val</v>
      </c>
      <c r="AM513" s="26" t="str">
        <f t="shared" si="358"/>
        <v>Lower Break</v>
      </c>
      <c r="AN513" s="26" t="str">
        <f t="shared" si="359"/>
        <v>In Val</v>
      </c>
      <c r="AO513" s="26" t="str">
        <f t="shared" si="360"/>
        <v>No Gap</v>
      </c>
      <c r="AP513" s="26" t="str">
        <f t="shared" si="361"/>
        <v>Bottom-Weighted</v>
      </c>
      <c r="AQ513" s="26" t="str">
        <f t="shared" si="362"/>
        <v>Skewed Mid-High</v>
      </c>
      <c r="AR513" s="26" t="str">
        <f t="shared" si="363"/>
        <v>Closed Higher Quadrant</v>
      </c>
      <c r="AS513" s="27">
        <f t="shared" si="364"/>
        <v>2</v>
      </c>
    </row>
    <row r="514" spans="1:45" ht="15.5" x14ac:dyDescent="0.35">
      <c r="A514" s="13">
        <v>44936</v>
      </c>
      <c r="B514" s="15">
        <v>1.21835</v>
      </c>
      <c r="C514" s="15">
        <v>1.21976</v>
      </c>
      <c r="D514" s="15">
        <v>1.21096</v>
      </c>
      <c r="E514" s="15">
        <v>1.2153099999999999</v>
      </c>
      <c r="F514" s="15">
        <v>1.2167000000000001</v>
      </c>
      <c r="G514" s="15">
        <v>1.2175</v>
      </c>
      <c r="H514" s="15">
        <v>1.2148000000000001</v>
      </c>
      <c r="I514" s="5">
        <v>-4</v>
      </c>
      <c r="J514" s="5">
        <v>261</v>
      </c>
      <c r="K514" s="5">
        <v>553</v>
      </c>
      <c r="L514" s="5">
        <v>840</v>
      </c>
      <c r="M514" s="14">
        <v>17.479166666666732</v>
      </c>
      <c r="N514" s="14">
        <v>87.99999999999919</v>
      </c>
      <c r="O514" s="5">
        <v>26.999999999999247</v>
      </c>
      <c r="P514" s="5">
        <v>105512</v>
      </c>
      <c r="Q514" s="14">
        <v>2198.1666666666665</v>
      </c>
      <c r="R514" s="14">
        <v>9.5454545454546338</v>
      </c>
      <c r="S514" s="5">
        <v>5</v>
      </c>
      <c r="T514" s="5" t="s">
        <v>26</v>
      </c>
      <c r="U514" s="14">
        <v>0.53037804672632849</v>
      </c>
      <c r="V514" s="5">
        <v>86</v>
      </c>
      <c r="W514" s="5">
        <v>474</v>
      </c>
      <c r="X514" s="5">
        <v>241</v>
      </c>
      <c r="Y514" s="5">
        <v>39</v>
      </c>
      <c r="Z514" s="5" t="s">
        <v>34</v>
      </c>
      <c r="AB514" s="6" cm="1">
        <f t="array" ref="AB514">SUM(IF(B514:I514&gt;B515:I515,1,-1))</f>
        <v>0</v>
      </c>
      <c r="AC514" s="6" cm="1">
        <f t="array" ref="AC514">SUM(IF(J514:S514&gt;J515:S515,1,-1))</f>
        <v>-2</v>
      </c>
      <c r="AD514" s="6">
        <f t="shared" si="353"/>
        <v>-2</v>
      </c>
      <c r="AE514" s="6">
        <f t="shared" ref="AE514:AE520" si="365">SUM(AB514:AB516)</f>
        <v>8</v>
      </c>
      <c r="AF514" s="6">
        <f t="shared" ref="AF514:AF520" si="366">SUM(AC514:AC516)</f>
        <v>-4</v>
      </c>
      <c r="AG514" s="6">
        <f t="shared" ref="AG514:AG520" si="367">SUM(AD514:AD516)</f>
        <v>4</v>
      </c>
      <c r="AI514" s="8" t="str">
        <f t="shared" si="354"/>
        <v>Inside</v>
      </c>
      <c r="AJ514" s="24" t="str">
        <f t="shared" si="355"/>
        <v>Down</v>
      </c>
      <c r="AK514" s="25" t="str">
        <f t="shared" si="356"/>
        <v>POC Up</v>
      </c>
      <c r="AL514" s="26" t="str">
        <f t="shared" si="357"/>
        <v>In. Val</v>
      </c>
      <c r="AM514" s="26" t="str">
        <f t="shared" si="358"/>
        <v>Inside Day</v>
      </c>
      <c r="AN514" s="26" t="str">
        <f t="shared" si="359"/>
        <v>In Val</v>
      </c>
      <c r="AO514" s="26" t="str">
        <f t="shared" si="360"/>
        <v>No Gap</v>
      </c>
      <c r="AP514" s="26" t="str">
        <f t="shared" si="361"/>
        <v>Bottom-Weighted</v>
      </c>
      <c r="AQ514" s="26" t="str">
        <f t="shared" si="362"/>
        <v>Skewed Mid-High</v>
      </c>
      <c r="AR514" s="26" t="str">
        <f t="shared" si="363"/>
        <v>Closed Lower Quadrant</v>
      </c>
      <c r="AS514" s="27">
        <f t="shared" si="364"/>
        <v>-1</v>
      </c>
    </row>
    <row r="515" spans="1:45" ht="15.5" x14ac:dyDescent="0.35">
      <c r="A515" s="13">
        <v>44935</v>
      </c>
      <c r="B515" s="15">
        <v>1.2119</v>
      </c>
      <c r="C515" s="15">
        <v>1.22096</v>
      </c>
      <c r="D515" s="15">
        <v>1.2093100000000001</v>
      </c>
      <c r="E515" s="15">
        <v>1.21834</v>
      </c>
      <c r="F515" s="15">
        <v>1.2141</v>
      </c>
      <c r="G515" s="15">
        <v>1.2188000000000001</v>
      </c>
      <c r="H515" s="15">
        <v>1.2121</v>
      </c>
      <c r="I515" s="5">
        <v>26</v>
      </c>
      <c r="J515" s="5">
        <v>581</v>
      </c>
      <c r="K515" s="5">
        <v>290</v>
      </c>
      <c r="L515" s="5">
        <v>884</v>
      </c>
      <c r="M515" s="14">
        <v>18.35208333333324</v>
      </c>
      <c r="N515" s="14">
        <v>116.49999999999937</v>
      </c>
      <c r="O515" s="5">
        <v>67.000000000001506</v>
      </c>
      <c r="P515" s="5">
        <v>104119</v>
      </c>
      <c r="Q515" s="14">
        <v>2169.1458333333335</v>
      </c>
      <c r="R515" s="14">
        <v>7.5879828326180663</v>
      </c>
      <c r="S515" s="5">
        <v>15</v>
      </c>
      <c r="T515" s="5" t="s">
        <v>26</v>
      </c>
      <c r="U515" s="14">
        <v>0.51117724632711692</v>
      </c>
      <c r="V515" s="5">
        <v>244</v>
      </c>
      <c r="W515" s="5">
        <v>240</v>
      </c>
      <c r="X515" s="5">
        <v>279</v>
      </c>
      <c r="Y515" s="5">
        <v>114</v>
      </c>
      <c r="Z515" s="5" t="s">
        <v>31</v>
      </c>
      <c r="AB515" s="6" cm="1">
        <f t="array" ref="AB515">SUM(IF(B515:I515&gt;B516:I516,1,-1))</f>
        <v>8</v>
      </c>
      <c r="AC515" s="6" cm="1">
        <f t="array" ref="AC515">SUM(IF(J515:S515&gt;J516:S516,1,-1))</f>
        <v>-6</v>
      </c>
      <c r="AD515" s="6">
        <f t="shared" si="353"/>
        <v>2</v>
      </c>
      <c r="AE515" s="6">
        <f t="shared" si="365"/>
        <v>2</v>
      </c>
      <c r="AF515" s="6">
        <f t="shared" si="366"/>
        <v>-4</v>
      </c>
      <c r="AG515" s="6">
        <f t="shared" si="367"/>
        <v>-2</v>
      </c>
      <c r="AI515" s="8" t="str">
        <f t="shared" si="354"/>
        <v>Higher</v>
      </c>
      <c r="AJ515" s="24" t="str">
        <f t="shared" si="355"/>
        <v>Up</v>
      </c>
      <c r="AK515" s="25" t="str">
        <f t="shared" si="356"/>
        <v>POC Up</v>
      </c>
      <c r="AL515" s="26" t="str">
        <f t="shared" si="357"/>
        <v>Ab. Val</v>
      </c>
      <c r="AM515" s="26" t="str">
        <f t="shared" si="358"/>
        <v>Upper Break</v>
      </c>
      <c r="AN515" s="26" t="str">
        <f t="shared" si="359"/>
        <v>In Val</v>
      </c>
      <c r="AO515" s="26" t="str">
        <f t="shared" si="360"/>
        <v>Gap Up - Follow Through</v>
      </c>
      <c r="AP515" s="26" t="str">
        <f t="shared" si="361"/>
        <v>Top-Weighted</v>
      </c>
      <c r="AQ515" s="26" t="str">
        <f t="shared" si="362"/>
        <v>Skewed Mid-Low</v>
      </c>
      <c r="AR515" s="26" t="str">
        <f t="shared" si="363"/>
        <v>Same</v>
      </c>
      <c r="AS515" s="27">
        <f t="shared" si="364"/>
        <v>0</v>
      </c>
    </row>
    <row r="516" spans="1:45" ht="15.5" x14ac:dyDescent="0.35">
      <c r="A516" s="13">
        <v>44932</v>
      </c>
      <c r="B516" s="15">
        <v>1.1908799999999999</v>
      </c>
      <c r="C516" s="15">
        <v>1.21193</v>
      </c>
      <c r="D516" s="15">
        <v>1.18408</v>
      </c>
      <c r="E516" s="15">
        <v>1.21193</v>
      </c>
      <c r="F516" s="15">
        <v>1.1915000000000002</v>
      </c>
      <c r="G516" s="15">
        <v>1.1988000000000001</v>
      </c>
      <c r="H516" s="15">
        <v>1.1845000000000001</v>
      </c>
      <c r="I516" s="5">
        <v>20</v>
      </c>
      <c r="J516" s="5">
        <v>522</v>
      </c>
      <c r="K516" s="5">
        <v>470</v>
      </c>
      <c r="L516" s="5">
        <v>1004</v>
      </c>
      <c r="M516" s="14">
        <v>20.910416666666634</v>
      </c>
      <c r="N516" s="14">
        <v>278.49999999999932</v>
      </c>
      <c r="O516" s="5">
        <v>142.9999999999998</v>
      </c>
      <c r="P516" s="5">
        <v>125499</v>
      </c>
      <c r="Q516" s="14">
        <v>2614.5625</v>
      </c>
      <c r="R516" s="14">
        <v>3.6050269299820554</v>
      </c>
      <c r="S516" s="5">
        <v>26</v>
      </c>
      <c r="T516" s="5" t="s">
        <v>26</v>
      </c>
      <c r="U516" s="14">
        <v>0.64796390424678063</v>
      </c>
      <c r="V516" s="5">
        <v>185</v>
      </c>
      <c r="W516" s="5">
        <v>121</v>
      </c>
      <c r="X516" s="5">
        <v>271</v>
      </c>
      <c r="Y516" s="5">
        <v>427</v>
      </c>
      <c r="Z516" s="5" t="s">
        <v>31</v>
      </c>
      <c r="AB516" s="6" cm="1">
        <f t="array" ref="AB516">SUM(IF(B516:I516&gt;B517:I517,1,-1))</f>
        <v>0</v>
      </c>
      <c r="AC516" s="6" cm="1">
        <f t="array" ref="AC516">SUM(IF(J516:S516&gt;J517:S517,1,-1))</f>
        <v>4</v>
      </c>
      <c r="AD516" s="6">
        <f t="shared" si="353"/>
        <v>4</v>
      </c>
      <c r="AE516" s="6">
        <f t="shared" si="365"/>
        <v>0</v>
      </c>
      <c r="AF516" s="6">
        <f t="shared" si="366"/>
        <v>0</v>
      </c>
      <c r="AG516" s="6">
        <f t="shared" si="367"/>
        <v>0</v>
      </c>
      <c r="AI516" s="8" t="str">
        <f t="shared" si="354"/>
        <v>OL Lower</v>
      </c>
      <c r="AJ516" s="24" t="str">
        <f t="shared" si="355"/>
        <v>Neutral</v>
      </c>
      <c r="AK516" s="25" t="str">
        <f t="shared" si="356"/>
        <v>POC Up</v>
      </c>
      <c r="AL516" s="26" t="str">
        <f t="shared" si="357"/>
        <v>In. Val</v>
      </c>
      <c r="AM516" s="26" t="str">
        <f t="shared" si="358"/>
        <v>Both Sides Expand</v>
      </c>
      <c r="AN516" s="26" t="str">
        <f t="shared" si="359"/>
        <v>Ab. Val</v>
      </c>
      <c r="AO516" s="26" t="str">
        <f t="shared" si="360"/>
        <v>No Gap</v>
      </c>
      <c r="AP516" s="26" t="str">
        <f t="shared" si="361"/>
        <v>Top-Weighted</v>
      </c>
      <c r="AQ516" s="26" t="str">
        <f t="shared" si="362"/>
        <v>Skewed Low</v>
      </c>
      <c r="AR516" s="26" t="str">
        <f t="shared" si="363"/>
        <v>Closed Lower Quadrant</v>
      </c>
      <c r="AS516" s="27">
        <f t="shared" si="364"/>
        <v>-3</v>
      </c>
    </row>
    <row r="517" spans="1:45" ht="15.5" x14ac:dyDescent="0.35">
      <c r="A517" s="13">
        <v>44931</v>
      </c>
      <c r="B517" s="15">
        <v>1.20556</v>
      </c>
      <c r="C517" s="15">
        <v>1.2077800000000001</v>
      </c>
      <c r="D517" s="15">
        <v>1.18729</v>
      </c>
      <c r="E517" s="15">
        <v>1.19086</v>
      </c>
      <c r="F517" s="15">
        <v>1.1908000000000001</v>
      </c>
      <c r="G517" s="15">
        <v>1.2024000000000001</v>
      </c>
      <c r="H517" s="15">
        <v>1.1878</v>
      </c>
      <c r="I517" s="5">
        <v>-30</v>
      </c>
      <c r="J517" s="5">
        <v>655</v>
      </c>
      <c r="K517" s="5">
        <v>155</v>
      </c>
      <c r="L517" s="5">
        <v>823</v>
      </c>
      <c r="M517" s="14">
        <v>17.002083333333371</v>
      </c>
      <c r="N517" s="14">
        <v>204.9000000000012</v>
      </c>
      <c r="O517" s="5">
        <v>146.00000000000168</v>
      </c>
      <c r="P517" s="5">
        <v>101063</v>
      </c>
      <c r="Q517" s="14">
        <v>2105.4791666666665</v>
      </c>
      <c r="R517" s="14">
        <v>4.0165934602244766</v>
      </c>
      <c r="S517" s="5">
        <v>14</v>
      </c>
      <c r="T517" s="5" t="s">
        <v>28</v>
      </c>
      <c r="U517" s="14">
        <v>0.43382670492743153</v>
      </c>
      <c r="V517" s="5">
        <v>213</v>
      </c>
      <c r="W517" s="5">
        <v>222</v>
      </c>
      <c r="X517" s="5">
        <v>87</v>
      </c>
      <c r="Y517" s="5">
        <v>301</v>
      </c>
      <c r="Z517" s="5" t="s">
        <v>27</v>
      </c>
      <c r="AB517" s="6" cm="1">
        <f t="array" ref="AB517">SUM(IF(B517:I517&gt;B518:I518,1,-1))</f>
        <v>-6</v>
      </c>
      <c r="AC517" s="6" cm="1">
        <f t="array" ref="AC517">SUM(IF(J517:S517&gt;J518:S518,1,-1))</f>
        <v>-2</v>
      </c>
      <c r="AD517" s="6">
        <f t="shared" ref="AD517:AD580" si="368">SUM(AB517:AC517)</f>
        <v>-8</v>
      </c>
      <c r="AE517" s="6">
        <f t="shared" si="365"/>
        <v>-4</v>
      </c>
      <c r="AF517" s="6">
        <f t="shared" si="366"/>
        <v>4</v>
      </c>
      <c r="AG517" s="6">
        <f t="shared" si="367"/>
        <v>0</v>
      </c>
      <c r="AI517" s="8" t="str">
        <f t="shared" si="354"/>
        <v>Lower</v>
      </c>
      <c r="AJ517" s="24" t="str">
        <f t="shared" si="355"/>
        <v>Down</v>
      </c>
      <c r="AK517" s="25" t="str">
        <f t="shared" si="356"/>
        <v>POC Down</v>
      </c>
      <c r="AL517" s="26" t="str">
        <f t="shared" si="357"/>
        <v>Bel. Val</v>
      </c>
      <c r="AM517" s="26" t="str">
        <f t="shared" si="358"/>
        <v>Lower Break</v>
      </c>
      <c r="AN517" s="26" t="str">
        <f t="shared" si="359"/>
        <v>In Val</v>
      </c>
      <c r="AO517" s="26" t="str">
        <f t="shared" si="360"/>
        <v>No Gap</v>
      </c>
      <c r="AP517" s="26" t="str">
        <f t="shared" si="361"/>
        <v>Top-Weighted</v>
      </c>
      <c r="AQ517" s="26" t="str">
        <f t="shared" si="362"/>
        <v>Skewed Low</v>
      </c>
      <c r="AR517" s="26" t="str">
        <f t="shared" si="363"/>
        <v>Closed Higher Quadrant</v>
      </c>
      <c r="AS517" s="27">
        <f t="shared" si="364"/>
        <v>2</v>
      </c>
    </row>
    <row r="518" spans="1:45" ht="15.5" x14ac:dyDescent="0.35">
      <c r="A518" s="13">
        <v>44930</v>
      </c>
      <c r="B518" s="15">
        <v>1.1965699999999999</v>
      </c>
      <c r="C518" s="15">
        <v>1.20871</v>
      </c>
      <c r="D518" s="15">
        <v>1.19652</v>
      </c>
      <c r="E518" s="15">
        <v>1.2055800000000001</v>
      </c>
      <c r="F518" s="15">
        <v>1.2058000000000002</v>
      </c>
      <c r="G518" s="15">
        <v>1.2078000000000002</v>
      </c>
      <c r="H518" s="15">
        <v>1.2030000000000001</v>
      </c>
      <c r="I518" s="5">
        <v>5</v>
      </c>
      <c r="J518" s="5">
        <v>258</v>
      </c>
      <c r="K518" s="5">
        <v>580</v>
      </c>
      <c r="L518" s="5">
        <v>861</v>
      </c>
      <c r="M518" s="14">
        <v>17.929166666666813</v>
      </c>
      <c r="N518" s="14">
        <v>121.89999999999924</v>
      </c>
      <c r="O518" s="5">
        <v>48.000000000001378</v>
      </c>
      <c r="P518" s="5">
        <v>104241</v>
      </c>
      <c r="Q518" s="14">
        <v>2171.6875</v>
      </c>
      <c r="R518" s="14">
        <v>7.0631665299426203</v>
      </c>
      <c r="S518" s="5">
        <v>6</v>
      </c>
      <c r="T518" s="5" t="s">
        <v>26</v>
      </c>
      <c r="U518" s="14">
        <v>0.52443967433781857</v>
      </c>
      <c r="V518" s="5">
        <v>302</v>
      </c>
      <c r="W518" s="5">
        <v>319</v>
      </c>
      <c r="X518" s="5">
        <v>65</v>
      </c>
      <c r="Y518" s="5">
        <v>154</v>
      </c>
      <c r="Z518" s="5" t="s">
        <v>32</v>
      </c>
      <c r="AB518" s="6" cm="1">
        <f t="array" ref="AB518">SUM(IF(B518:I518&gt;B519:I519,1,-1))</f>
        <v>6</v>
      </c>
      <c r="AC518" s="6" cm="1">
        <f t="array" ref="AC518">SUM(IF(J518:S518&gt;J519:S519,1,-1))</f>
        <v>-2</v>
      </c>
      <c r="AD518" s="6">
        <f t="shared" si="368"/>
        <v>4</v>
      </c>
      <c r="AE518" s="6">
        <f t="shared" si="365"/>
        <v>8</v>
      </c>
      <c r="AF518" s="6">
        <f t="shared" si="366"/>
        <v>16</v>
      </c>
      <c r="AG518" s="6">
        <f t="shared" si="367"/>
        <v>24</v>
      </c>
      <c r="AI518" s="8" t="str">
        <f t="shared" si="354"/>
        <v>OL Higher</v>
      </c>
      <c r="AJ518" s="24" t="str">
        <f t="shared" si="355"/>
        <v>Up</v>
      </c>
      <c r="AK518" s="25" t="str">
        <f t="shared" si="356"/>
        <v>POC Up</v>
      </c>
      <c r="AL518" s="26" t="str">
        <f t="shared" si="357"/>
        <v>In. Val</v>
      </c>
      <c r="AM518" s="26" t="str">
        <f t="shared" si="358"/>
        <v>Upper Break</v>
      </c>
      <c r="AN518" s="26" t="str">
        <f t="shared" si="359"/>
        <v>In Val</v>
      </c>
      <c r="AO518" s="26" t="str">
        <f t="shared" si="360"/>
        <v>No Gap</v>
      </c>
      <c r="AP518" s="26" t="str">
        <f t="shared" si="361"/>
        <v>Bottom-Weighted</v>
      </c>
      <c r="AQ518" s="26" t="str">
        <f t="shared" si="362"/>
        <v>Skewed Mid-High</v>
      </c>
      <c r="AR518" s="26" t="str">
        <f t="shared" si="363"/>
        <v>Closed Lower Quadrant</v>
      </c>
      <c r="AS518" s="27">
        <f t="shared" si="364"/>
        <v>-1</v>
      </c>
    </row>
    <row r="519" spans="1:45" ht="15.5" x14ac:dyDescent="0.35">
      <c r="A519" s="13">
        <v>44929</v>
      </c>
      <c r="B519" s="15">
        <v>1.2057800000000001</v>
      </c>
      <c r="C519" s="15">
        <v>1.20844</v>
      </c>
      <c r="D519" s="15">
        <v>1.19001</v>
      </c>
      <c r="E519" s="15">
        <v>1.19659</v>
      </c>
      <c r="F519" s="15">
        <v>1.1965999999999999</v>
      </c>
      <c r="G519" s="15">
        <v>1.2067999999999999</v>
      </c>
      <c r="H519" s="15">
        <v>1.1952</v>
      </c>
      <c r="I519" s="5">
        <v>-8</v>
      </c>
      <c r="J519" s="5">
        <v>715</v>
      </c>
      <c r="K519" s="5">
        <v>327</v>
      </c>
      <c r="L519" s="5">
        <v>1054</v>
      </c>
      <c r="M519" s="14">
        <v>21.866666666666561</v>
      </c>
      <c r="N519" s="14">
        <v>184.29999999999947</v>
      </c>
      <c r="O519" s="5">
        <v>115.99999999999832</v>
      </c>
      <c r="P519" s="5">
        <v>104087</v>
      </c>
      <c r="Q519" s="14">
        <v>2168.4791666666665</v>
      </c>
      <c r="R519" s="14">
        <v>5.7189365165491211</v>
      </c>
      <c r="S519" s="5">
        <v>9</v>
      </c>
      <c r="T519" s="5" t="s">
        <v>28</v>
      </c>
      <c r="U519" s="14">
        <v>0.47840677380920693</v>
      </c>
      <c r="V519" s="5">
        <v>264</v>
      </c>
      <c r="W519" s="5">
        <v>217</v>
      </c>
      <c r="X519" s="5">
        <v>375</v>
      </c>
      <c r="Y519" s="5">
        <v>196</v>
      </c>
      <c r="Z519" s="5" t="s">
        <v>29</v>
      </c>
      <c r="AB519" s="6" cm="1">
        <f t="array" ref="AB519">SUM(IF(B519:I519&gt;B520:I520,1,-1))</f>
        <v>-4</v>
      </c>
      <c r="AC519" s="6" cm="1">
        <f t="array" ref="AC519">SUM(IF(J519:S519&gt;J520:S520,1,-1))</f>
        <v>8</v>
      </c>
      <c r="AD519" s="6">
        <f t="shared" si="368"/>
        <v>4</v>
      </c>
      <c r="AE519" s="6">
        <f t="shared" si="365"/>
        <v>2</v>
      </c>
      <c r="AF519" s="6">
        <f t="shared" si="366"/>
        <v>18</v>
      </c>
      <c r="AG519" s="6">
        <f t="shared" si="367"/>
        <v>20</v>
      </c>
      <c r="AI519" s="8" t="str">
        <f t="shared" si="354"/>
        <v>Outside</v>
      </c>
      <c r="AJ519" s="24" t="str">
        <f t="shared" si="355"/>
        <v>Down</v>
      </c>
      <c r="AK519" s="25" t="str">
        <f t="shared" si="356"/>
        <v>POC Down</v>
      </c>
      <c r="AL519" s="26" t="str">
        <f t="shared" si="357"/>
        <v>Bel. Val</v>
      </c>
      <c r="AM519" s="26" t="str">
        <f t="shared" si="358"/>
        <v>Lower Break</v>
      </c>
      <c r="AN519" s="26" t="str">
        <f t="shared" si="359"/>
        <v>In Val</v>
      </c>
      <c r="AO519" s="26" t="str">
        <f t="shared" si="360"/>
        <v>No Gap</v>
      </c>
      <c r="AP519" s="26" t="str">
        <f t="shared" si="361"/>
        <v>Top-Weighted</v>
      </c>
      <c r="AQ519" s="26" t="str">
        <f t="shared" si="362"/>
        <v>Skewed Mid-Low</v>
      </c>
      <c r="AR519" s="26" t="str">
        <f t="shared" si="363"/>
        <v>Same</v>
      </c>
      <c r="AS519" s="27">
        <f t="shared" si="364"/>
        <v>0</v>
      </c>
    </row>
    <row r="520" spans="1:45" ht="15.5" x14ac:dyDescent="0.35">
      <c r="A520" s="13">
        <v>44928</v>
      </c>
      <c r="B520" s="15">
        <v>1.20932</v>
      </c>
      <c r="C520" s="15">
        <v>1.20963</v>
      </c>
      <c r="D520" s="15">
        <v>1.20286</v>
      </c>
      <c r="E520" s="15">
        <v>1.20574</v>
      </c>
      <c r="F520" s="15">
        <v>1.2042000000000002</v>
      </c>
      <c r="G520" s="15">
        <v>1.2066000000000001</v>
      </c>
      <c r="H520" s="15">
        <v>1.2038</v>
      </c>
      <c r="I520" s="5">
        <v>-17</v>
      </c>
      <c r="J520" s="5">
        <v>290</v>
      </c>
      <c r="K520" s="5">
        <v>73</v>
      </c>
      <c r="L520" s="5">
        <v>380</v>
      </c>
      <c r="M520" s="14">
        <v>7.849999999999894</v>
      </c>
      <c r="N520" s="14">
        <v>67.69999999999942</v>
      </c>
      <c r="O520" s="5">
        <v>28.000000000001357</v>
      </c>
      <c r="P520" s="5">
        <v>18825</v>
      </c>
      <c r="Q520" s="14">
        <v>392.1875</v>
      </c>
      <c r="R520" s="14">
        <v>5.6129985228951735</v>
      </c>
      <c r="S520" s="5">
        <v>10</v>
      </c>
      <c r="T520" s="5" t="s">
        <v>28</v>
      </c>
      <c r="U520" s="14">
        <v>0.35686146343049807</v>
      </c>
      <c r="V520" s="5">
        <v>41</v>
      </c>
      <c r="W520" s="5">
        <v>96</v>
      </c>
      <c r="X520" s="5">
        <v>129</v>
      </c>
      <c r="Y520" s="5">
        <v>112</v>
      </c>
      <c r="Z520" s="5" t="s">
        <v>29</v>
      </c>
      <c r="AB520" s="6" cm="1">
        <f t="array" ref="AB520">SUM(IF(B520:I520&gt;B521:I521,1,-1))</f>
        <v>6</v>
      </c>
      <c r="AC520" s="6" cm="1">
        <f t="array" ref="AC520">SUM(IF(J520:S520&gt;J521:S521,1,-1))</f>
        <v>10</v>
      </c>
      <c r="AD520" s="6">
        <f t="shared" si="368"/>
        <v>16</v>
      </c>
      <c r="AE520" s="6">
        <f t="shared" si="365"/>
        <v>6</v>
      </c>
      <c r="AF520" s="6">
        <f t="shared" si="366"/>
        <v>10</v>
      </c>
      <c r="AG520" s="6">
        <f t="shared" si="367"/>
        <v>16</v>
      </c>
      <c r="AI520" s="8" t="str">
        <f t="shared" si="354"/>
        <v>Higher</v>
      </c>
      <c r="AJ520" s="24" t="str">
        <f t="shared" si="355"/>
        <v>Down</v>
      </c>
      <c r="AK520" s="25" t="str">
        <f t="shared" si="356"/>
        <v>POC Up</v>
      </c>
      <c r="AL520" s="26" t="str">
        <f t="shared" si="357"/>
        <v>Ab. Val</v>
      </c>
      <c r="AM520" s="26" t="str">
        <f t="shared" si="358"/>
        <v>Upper Break</v>
      </c>
      <c r="AN520" s="26" t="str">
        <f t="shared" si="359"/>
        <v>In Val</v>
      </c>
      <c r="AO520" s="26" t="str">
        <f t="shared" si="360"/>
        <v>Gap Up - Faded</v>
      </c>
      <c r="AP520" s="26" t="str">
        <f t="shared" si="361"/>
        <v>Top-Weighted</v>
      </c>
      <c r="AQ520" s="26" t="str">
        <f t="shared" si="362"/>
        <v>Skewed Mid-Low</v>
      </c>
      <c r="AR520" s="26" t="str">
        <f t="shared" si="363"/>
        <v>Closed Higher Quadrant</v>
      </c>
      <c r="AS520" s="27">
        <f t="shared" si="364"/>
        <v>3</v>
      </c>
    </row>
  </sheetData>
  <pageMargins left="0.7" right="0.7" top="0.75" bottom="0.75" header="0.3" footer="0.3"/>
  <ignoredErrors>
    <ignoredError sqref="AB2:AC260 AQ3 AQ2 AQ4:AQ261 AB261:AC520 AQ262:AQ520" formulaRange="1"/>
  </ignoredErrors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77541-DA26-45E8-AC2A-F338CC40AEB9}">
  <sheetPr>
    <tabColor theme="5"/>
  </sheetPr>
  <dimension ref="A1:AS520"/>
  <sheetViews>
    <sheetView zoomScale="59" zoomScaleNormal="59" workbookViewId="0"/>
  </sheetViews>
  <sheetFormatPr defaultRowHeight="14.5" x14ac:dyDescent="0.35"/>
  <cols>
    <col min="1" max="1" width="11.1796875" bestFit="1" customWidth="1"/>
    <col min="2" max="2" width="10.08984375" bestFit="1" customWidth="1"/>
    <col min="3" max="3" width="9.1796875" bestFit="1" customWidth="1"/>
    <col min="4" max="4" width="9" bestFit="1" customWidth="1"/>
    <col min="5" max="5" width="9.90625" bestFit="1" customWidth="1"/>
    <col min="6" max="6" width="9" bestFit="1" customWidth="1"/>
    <col min="7" max="7" width="9.1796875" bestFit="1" customWidth="1"/>
    <col min="8" max="8" width="8.90625" bestFit="1" customWidth="1"/>
    <col min="9" max="9" width="7.453125" bestFit="1" customWidth="1"/>
    <col min="10" max="10" width="11.6328125" bestFit="1" customWidth="1"/>
    <col min="11" max="11" width="10.90625" bestFit="1" customWidth="1"/>
    <col min="12" max="12" width="10.7265625" bestFit="1" customWidth="1"/>
    <col min="14" max="14" width="10.54296875" bestFit="1" customWidth="1"/>
    <col min="15" max="15" width="8.453125" bestFit="1" customWidth="1"/>
    <col min="16" max="16" width="12.90625" bestFit="1" customWidth="1"/>
    <col min="17" max="17" width="15.6328125" bestFit="1" customWidth="1"/>
    <col min="18" max="18" width="8.26953125" bestFit="1" customWidth="1"/>
    <col min="19" max="19" width="7.453125" bestFit="1" customWidth="1"/>
    <col min="20" max="20" width="12.90625" bestFit="1" customWidth="1"/>
    <col min="21" max="21" width="7.36328125" bestFit="1" customWidth="1"/>
    <col min="22" max="25" width="15" bestFit="1" customWidth="1"/>
    <col min="26" max="26" width="7.90625" bestFit="1" customWidth="1"/>
    <col min="28" max="28" width="15" bestFit="1" customWidth="1"/>
    <col min="29" max="29" width="15.36328125" bestFit="1" customWidth="1"/>
    <col min="30" max="30" width="12" bestFit="1" customWidth="1"/>
    <col min="31" max="31" width="18" bestFit="1" customWidth="1"/>
    <col min="32" max="32" width="18.26953125" bestFit="1" customWidth="1"/>
    <col min="33" max="33" width="14.90625" bestFit="1" customWidth="1"/>
    <col min="35" max="35" width="17.81640625" bestFit="1" customWidth="1"/>
    <col min="36" max="36" width="18.453125" bestFit="1" customWidth="1"/>
    <col min="37" max="37" width="22.26953125" bestFit="1" customWidth="1"/>
    <col min="38" max="38" width="24.7265625" bestFit="1" customWidth="1"/>
    <col min="39" max="39" width="22.7265625" bestFit="1" customWidth="1"/>
    <col min="40" max="40" width="16.7265625" bestFit="1" customWidth="1"/>
    <col min="41" max="41" width="24.7265625" bestFit="1" customWidth="1"/>
    <col min="42" max="42" width="17.1796875" bestFit="1" customWidth="1"/>
    <col min="43" max="43" width="22.26953125" bestFit="1" customWidth="1"/>
    <col min="44" max="44" width="21.6328125" bestFit="1" customWidth="1"/>
    <col min="45" max="45" width="16.90625" bestFit="1" customWidth="1"/>
  </cols>
  <sheetData>
    <row r="1" spans="1:45" ht="15.5" x14ac:dyDescent="0.35">
      <c r="A1" s="5" t="s">
        <v>25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14" t="s">
        <v>11</v>
      </c>
      <c r="N1" s="14" t="s">
        <v>12</v>
      </c>
      <c r="O1" s="5" t="s">
        <v>13</v>
      </c>
      <c r="P1" s="5" t="s">
        <v>14</v>
      </c>
      <c r="Q1" s="14" t="s">
        <v>15</v>
      </c>
      <c r="R1" s="14" t="s">
        <v>16</v>
      </c>
      <c r="S1" s="5" t="s">
        <v>17</v>
      </c>
      <c r="T1" s="5" t="s">
        <v>18</v>
      </c>
      <c r="U1" s="14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/>
      <c r="AB1" s="6" t="s">
        <v>35</v>
      </c>
      <c r="AC1" s="6" t="s">
        <v>36</v>
      </c>
      <c r="AD1" s="6" t="s">
        <v>37</v>
      </c>
      <c r="AE1" s="6" t="s">
        <v>39</v>
      </c>
      <c r="AF1" s="6" t="s">
        <v>40</v>
      </c>
      <c r="AG1" s="6" t="s">
        <v>38</v>
      </c>
      <c r="AH1" s="5"/>
      <c r="AI1" s="10" t="s">
        <v>41</v>
      </c>
      <c r="AJ1" s="11" t="s">
        <v>42</v>
      </c>
      <c r="AK1" s="11" t="s">
        <v>45</v>
      </c>
      <c r="AL1" s="11" t="s">
        <v>47</v>
      </c>
      <c r="AM1" s="11" t="s">
        <v>43</v>
      </c>
      <c r="AN1" s="11" t="s">
        <v>44</v>
      </c>
      <c r="AO1" s="11" t="s">
        <v>46</v>
      </c>
      <c r="AP1" s="11" t="s">
        <v>48</v>
      </c>
      <c r="AQ1" s="11" t="s">
        <v>49</v>
      </c>
      <c r="AR1" s="11" t="s">
        <v>50</v>
      </c>
      <c r="AS1" s="5" t="s">
        <v>51</v>
      </c>
    </row>
    <row r="2" spans="1:45" ht="15.5" x14ac:dyDescent="0.35">
      <c r="A2" s="13">
        <v>45657</v>
      </c>
      <c r="B2" s="15">
        <v>1.25274</v>
      </c>
      <c r="C2" s="15">
        <v>1.26068</v>
      </c>
      <c r="D2" s="15">
        <v>1.2504599999999999</v>
      </c>
      <c r="E2" s="15">
        <v>1.25122</v>
      </c>
      <c r="F2" s="15">
        <v>1.2546999999999999</v>
      </c>
      <c r="G2" s="15">
        <v>1.2583</v>
      </c>
      <c r="H2" s="15">
        <v>1.2525999999999999</v>
      </c>
      <c r="I2" s="5">
        <v>-15</v>
      </c>
      <c r="J2" s="5">
        <v>854</v>
      </c>
      <c r="K2" s="5">
        <v>739</v>
      </c>
      <c r="L2" s="5">
        <v>1627</v>
      </c>
      <c r="M2" s="14">
        <v>11.519285714285825</v>
      </c>
      <c r="N2" s="14">
        <v>102.20000000000118</v>
      </c>
      <c r="O2" s="5">
        <v>57.000000000000384</v>
      </c>
      <c r="P2" s="5">
        <v>167479</v>
      </c>
      <c r="Q2" s="14">
        <v>1196.2785714285715</v>
      </c>
      <c r="R2" s="14">
        <v>15.919765166340325</v>
      </c>
      <c r="S2" s="5">
        <v>21</v>
      </c>
      <c r="T2" s="5" t="s">
        <v>26</v>
      </c>
      <c r="U2" s="14">
        <v>0.69810649525927415</v>
      </c>
      <c r="V2" s="5">
        <v>158</v>
      </c>
      <c r="W2" s="5">
        <v>487</v>
      </c>
      <c r="X2" s="5">
        <v>521</v>
      </c>
      <c r="Y2" s="5">
        <v>442</v>
      </c>
      <c r="Z2" s="5" t="s">
        <v>27</v>
      </c>
      <c r="AA2" s="5"/>
      <c r="AB2" s="6" cm="1">
        <f t="array" ref="AB2">SUM(IF(B2:I2&gt;B3:I3,1,-1))</f>
        <v>0</v>
      </c>
      <c r="AC2" s="6" cm="1">
        <f t="array" ref="AC2">SUM(IF(J2:S2&gt;J3:S3,1,-1))</f>
        <v>4</v>
      </c>
      <c r="AD2" s="6">
        <f>SUM(AB2:AC2)</f>
        <v>4</v>
      </c>
      <c r="AE2" s="6">
        <f>SUM(AB2:AB4)</f>
        <v>-2</v>
      </c>
      <c r="AF2" s="6">
        <f>SUM(AC2:AC4)</f>
        <v>14</v>
      </c>
      <c r="AG2" s="6">
        <f>SUM(AD2:AD4)</f>
        <v>12</v>
      </c>
      <c r="AH2" s="5"/>
      <c r="AI2" s="8" t="str">
        <f t="shared" ref="AI2:AI65" si="0">IF(AND(H2&gt;=G3,G2&gt;=G3),"Higher",
IF(AND(H2&lt;=H3,G2&lt;=H3),"Lower",
IF(AND(G2&gt;=G3,H2&lt;=G3,H2&gt;H3),"OL Higher",
IF(AND(H2&lt;=H3,G2&gt;=H3,G2&lt;G3),"OL Lower",
IF(AND(G2&lt;=G3,H2&gt;=H3),"Inside",
IF(AND(G2&gt;=G3,H2&lt;=H3),"Outside","Undefined"))))))</f>
        <v>OL Higher</v>
      </c>
      <c r="AJ2" s="7" t="str">
        <f t="shared" ref="AJ2:AJ65" si="1">IF(F2 &gt;= ((C2 - D2) * 10%) + B2, "Up", IF(F2 &lt;= (B2 - (C2 - D2) * 10%), "Down", "Neutral"))</f>
        <v>Up</v>
      </c>
      <c r="AK2" s="7" t="str">
        <f t="shared" ref="AK2:AK65" si="2">IF(F2 &gt; F3, "POC Up", IF(F2 &lt; F3, "POC Down", "POC Unchanged"))</f>
        <v>POC Up</v>
      </c>
      <c r="AL2" s="9" t="str">
        <f t="shared" ref="AL2:AL65" si="3">IF(F2 &lt; H3, "Bel. Val",
IF(F2 &gt; G3, "Ab. Val",
"In. Val"))</f>
        <v>In. Val</v>
      </c>
      <c r="AM2" s="9" t="str">
        <f t="shared" ref="AM2:AM65" si="4">IF(AND(D2 &lt; D3, C2 &gt; C3), "Both Sides Expand",
IF(D2 &lt; D3, "Lower Break",
IF(C2 &gt; C3, "Upper Break", "Inside Day")))</f>
        <v>Inside Day</v>
      </c>
      <c r="AN2" s="9" t="str">
        <f t="shared" ref="AN2:AN65" si="5">IF(AND(E2 &lt; H2, E2 &lt; G2), "Bl. Val",
IF(AND(E2 &gt; G2, E2 &gt; H2), "Ab. Val",
"In Val"))</f>
        <v>Bl. Val</v>
      </c>
      <c r="AO2" s="9" t="str">
        <f t="shared" ref="AO2:AO65" si="6">IF(AND(B2 &gt; G3, E2 &lt; G3), "Gap Up - Failed",
IF(AND(B2 &gt; G3, E2 &gt; B2), "Gap Up - Follow Through",
IF(AND(B2 &gt; G3, E2 &lt; B2), "Gap Up - Faded",
IF(AND(B2 &lt; H3, E2 &gt; H3), "Gap Down - Failed",
IF(AND(B2 &lt; H3, E2 &lt; B2), "Gap Down - Follow Through",
IF(AND(B2 &lt; H3, E2 &gt; B2), "Gap Down - Rejected",
"No Gap"))))))</f>
        <v>No Gap</v>
      </c>
      <c r="AP2" s="9" t="str">
        <f t="shared" ref="AP2:AP65" si="7">IF(J2 &gt; K2, "Top-Weighted",
IF(K2 &gt; J2, "Bottom-Weighted",
"Balanced"))</f>
        <v>Top-Weighted</v>
      </c>
      <c r="AQ2" s="9" t="str">
        <f t="shared" ref="AQ2:AQ65" si="8">IF(COUNTIF(V2:Y2, MAX(V2, W2, X2, Y2)) &gt; 1, "Tie",
IF(V2 &gt; MAX(W2, X2, Y2), "Skewed High",
IF(W2 &gt; MAX(V2, X2, Y2), "Skewed Mid-High",
IF(X2 &gt; MAX(V2, W2, Y2), "Skewed Mid-Low",
IF(Y2 &gt; MAX(V2, W2, X2), "Skewed Low", "Evenly Distributed")))))</f>
        <v>Skewed Mid-Low</v>
      </c>
      <c r="AR2" s="9" t="str">
        <f t="shared" ref="AR2:AR65" si="9">IF(Z2 &lt; Z3, "Closed Lower Quadrant",
IF(Z2 &gt; Z3, "Closed Higher Quadrant",
"Same"))</f>
        <v>Closed Higher Quadrant</v>
      </c>
      <c r="AS2" s="5">
        <f t="shared" ref="AS2:AS65" si="10">_xlfn.NUMBERVALUE(SUBSTITUTE(Z2,"Q","")) - _xlfn.NUMBERVALUE(SUBSTITUTE(Z3,"Q",""))</f>
        <v>1</v>
      </c>
    </row>
    <row r="3" spans="1:45" ht="15.5" x14ac:dyDescent="0.35">
      <c r="A3" s="13">
        <v>45656</v>
      </c>
      <c r="B3" s="15">
        <v>1.25427</v>
      </c>
      <c r="C3" s="15">
        <v>1.26068</v>
      </c>
      <c r="D3" s="15">
        <v>1.25007</v>
      </c>
      <c r="E3" s="15">
        <v>1.2547699999999999</v>
      </c>
      <c r="F3" s="15">
        <v>1.2524</v>
      </c>
      <c r="G3" s="15">
        <v>1.2566999999999999</v>
      </c>
      <c r="H3" s="15">
        <v>1.2508999999999999</v>
      </c>
      <c r="I3" s="5">
        <v>7</v>
      </c>
      <c r="J3" s="5">
        <v>1141</v>
      </c>
      <c r="K3" s="5">
        <v>289</v>
      </c>
      <c r="L3" s="5">
        <v>1467</v>
      </c>
      <c r="M3" s="14">
        <v>10.078472222222269</v>
      </c>
      <c r="N3" s="14">
        <v>106.10000000000008</v>
      </c>
      <c r="O3" s="5">
        <v>58.00000000000027</v>
      </c>
      <c r="P3" s="5">
        <v>149850</v>
      </c>
      <c r="Q3" s="14">
        <v>1040.625</v>
      </c>
      <c r="R3" s="14">
        <v>13.826578699340235</v>
      </c>
      <c r="S3" s="5">
        <v>18</v>
      </c>
      <c r="T3" s="5" t="s">
        <v>28</v>
      </c>
      <c r="U3" s="14">
        <v>0.43102528359633518</v>
      </c>
      <c r="V3" s="5">
        <v>179</v>
      </c>
      <c r="W3" s="5">
        <v>444</v>
      </c>
      <c r="X3" s="5">
        <v>389</v>
      </c>
      <c r="Y3" s="5">
        <v>426</v>
      </c>
      <c r="Z3" s="5" t="s">
        <v>29</v>
      </c>
      <c r="AA3" s="5"/>
      <c r="AB3" s="6" cm="1">
        <f t="array" ref="AB3">SUM(IF(B3:I3&gt;B4:I4,1,-1))</f>
        <v>-2</v>
      </c>
      <c r="AC3" s="6" cm="1">
        <f t="array" ref="AC3">SUM(IF(J3:S3&gt;J4:S4,1,-1))</f>
        <v>4</v>
      </c>
      <c r="AD3" s="6">
        <f t="shared" ref="AD3:AD66" si="11">SUM(AB3:AC3)</f>
        <v>2</v>
      </c>
      <c r="AE3" s="6">
        <f t="shared" ref="AE3:AG18" si="12">SUM(AB3:AB5)</f>
        <v>-6</v>
      </c>
      <c r="AF3" s="6">
        <f t="shared" si="12"/>
        <v>2</v>
      </c>
      <c r="AG3" s="6">
        <f t="shared" si="12"/>
        <v>-4</v>
      </c>
      <c r="AH3" s="5"/>
      <c r="AI3" s="8" t="str">
        <f t="shared" si="0"/>
        <v>Outside</v>
      </c>
      <c r="AJ3" s="7" t="str">
        <f t="shared" si="1"/>
        <v>Down</v>
      </c>
      <c r="AK3" s="7" t="str">
        <f t="shared" si="2"/>
        <v>POC Down</v>
      </c>
      <c r="AL3" s="9" t="str">
        <f t="shared" si="3"/>
        <v>In. Val</v>
      </c>
      <c r="AM3" s="9" t="str">
        <f t="shared" si="4"/>
        <v>Upper Break</v>
      </c>
      <c r="AN3" s="9" t="str">
        <f t="shared" si="5"/>
        <v>In Val</v>
      </c>
      <c r="AO3" s="9" t="str">
        <f t="shared" si="6"/>
        <v>No Gap</v>
      </c>
      <c r="AP3" s="9" t="str">
        <f t="shared" si="7"/>
        <v>Top-Weighted</v>
      </c>
      <c r="AQ3" s="9" t="str">
        <f t="shared" si="8"/>
        <v>Skewed Mid-High</v>
      </c>
      <c r="AR3" s="9" t="str">
        <f t="shared" si="9"/>
        <v>Closed Higher Quadrant</v>
      </c>
      <c r="AS3" s="5">
        <f t="shared" si="10"/>
        <v>2</v>
      </c>
    </row>
    <row r="4" spans="1:45" ht="15.5" x14ac:dyDescent="0.35">
      <c r="A4" s="13">
        <v>45653</v>
      </c>
      <c r="B4" s="15">
        <v>1.25322</v>
      </c>
      <c r="C4" s="15">
        <v>1.25922</v>
      </c>
      <c r="D4" s="15">
        <v>1.25007</v>
      </c>
      <c r="E4" s="15">
        <v>1.2577199999999999</v>
      </c>
      <c r="F4" s="15">
        <v>1.2532000000000001</v>
      </c>
      <c r="G4" s="15">
        <v>1.2555000000000001</v>
      </c>
      <c r="H4" s="15">
        <v>1.2511000000000001</v>
      </c>
      <c r="I4" s="5">
        <v>12</v>
      </c>
      <c r="J4" s="5">
        <v>745</v>
      </c>
      <c r="K4" s="5">
        <v>546</v>
      </c>
      <c r="L4" s="5">
        <v>1331</v>
      </c>
      <c r="M4" s="14">
        <v>9.1715277777778184</v>
      </c>
      <c r="N4" s="14">
        <v>91.499999999999915</v>
      </c>
      <c r="O4" s="5">
        <v>43.999999999999595</v>
      </c>
      <c r="P4" s="5">
        <v>132744</v>
      </c>
      <c r="Q4" s="14">
        <v>921.83333333333337</v>
      </c>
      <c r="R4" s="14">
        <v>14.546448087431708</v>
      </c>
      <c r="S4" s="5">
        <v>19</v>
      </c>
      <c r="T4" s="5" t="s">
        <v>26</v>
      </c>
      <c r="U4" s="14">
        <v>0.62851144224323652</v>
      </c>
      <c r="V4" s="5">
        <v>144</v>
      </c>
      <c r="W4" s="5">
        <v>263</v>
      </c>
      <c r="X4" s="5">
        <v>652</v>
      </c>
      <c r="Y4" s="5">
        <v>251</v>
      </c>
      <c r="Z4" s="5" t="s">
        <v>31</v>
      </c>
      <c r="AA4" s="5"/>
      <c r="AB4" s="6" cm="1">
        <f t="array" ref="AB4">SUM(IF(B4:I4&gt;B5:I5,1,-1))</f>
        <v>0</v>
      </c>
      <c r="AC4" s="6" cm="1">
        <f t="array" ref="AC4">SUM(IF(J4:S4&gt;J5:S5,1,-1))</f>
        <v>6</v>
      </c>
      <c r="AD4" s="6">
        <f t="shared" si="11"/>
        <v>6</v>
      </c>
      <c r="AE4" s="6">
        <f t="shared" si="12"/>
        <v>-6</v>
      </c>
      <c r="AF4" s="6">
        <f t="shared" si="12"/>
        <v>-8</v>
      </c>
      <c r="AG4" s="6">
        <f t="shared" si="12"/>
        <v>-14</v>
      </c>
      <c r="AH4" s="5"/>
      <c r="AI4" s="8" t="str">
        <f t="shared" si="0"/>
        <v>Outside</v>
      </c>
      <c r="AJ4" s="7" t="str">
        <f t="shared" si="1"/>
        <v>Neutral</v>
      </c>
      <c r="AK4" s="7" t="str">
        <f t="shared" si="2"/>
        <v>POC Unchanged</v>
      </c>
      <c r="AL4" s="9" t="str">
        <f t="shared" si="3"/>
        <v>In. Val</v>
      </c>
      <c r="AM4" s="9" t="str">
        <f t="shared" si="4"/>
        <v>Upper Break</v>
      </c>
      <c r="AN4" s="9" t="str">
        <f t="shared" si="5"/>
        <v>Ab. Val</v>
      </c>
      <c r="AO4" s="9" t="str">
        <f t="shared" si="6"/>
        <v>No Gap</v>
      </c>
      <c r="AP4" s="9" t="str">
        <f t="shared" si="7"/>
        <v>Top-Weighted</v>
      </c>
      <c r="AQ4" s="9" t="str">
        <f t="shared" si="8"/>
        <v>Skewed Mid-Low</v>
      </c>
      <c r="AR4" s="9" t="str">
        <f t="shared" si="9"/>
        <v>Closed Lower Quadrant</v>
      </c>
      <c r="AS4" s="5">
        <f t="shared" si="10"/>
        <v>-2</v>
      </c>
    </row>
    <row r="5" spans="1:45" ht="15.5" x14ac:dyDescent="0.35">
      <c r="A5" s="13">
        <v>45652</v>
      </c>
      <c r="B5" s="15">
        <v>1.2569999999999999</v>
      </c>
      <c r="C5" s="15">
        <v>1.2587699999999999</v>
      </c>
      <c r="D5" s="15">
        <v>1.25007</v>
      </c>
      <c r="E5" s="15">
        <v>1.25274</v>
      </c>
      <c r="F5" s="15">
        <v>1.2532000000000001</v>
      </c>
      <c r="G5" s="15">
        <v>1.2544</v>
      </c>
      <c r="H5" s="15">
        <v>1.2515000000000001</v>
      </c>
      <c r="I5" s="5">
        <v>5</v>
      </c>
      <c r="J5" s="5">
        <v>675</v>
      </c>
      <c r="K5" s="5">
        <v>566</v>
      </c>
      <c r="L5" s="5">
        <v>1292</v>
      </c>
      <c r="M5" s="14">
        <v>8.8770833333333705</v>
      </c>
      <c r="N5" s="14">
        <v>86.999999999999304</v>
      </c>
      <c r="O5" s="5">
        <v>28.999999999999027</v>
      </c>
      <c r="P5" s="5">
        <v>131676</v>
      </c>
      <c r="Q5" s="14">
        <v>914.41666666666663</v>
      </c>
      <c r="R5" s="14">
        <v>14.850574712643796</v>
      </c>
      <c r="S5" s="5">
        <v>15</v>
      </c>
      <c r="T5" s="5" t="s">
        <v>26</v>
      </c>
      <c r="U5" s="14">
        <v>0.63483381387907967</v>
      </c>
      <c r="V5" s="5">
        <v>150</v>
      </c>
      <c r="W5" s="5">
        <v>153</v>
      </c>
      <c r="X5" s="5">
        <v>753</v>
      </c>
      <c r="Y5" s="5">
        <v>214</v>
      </c>
      <c r="Z5" s="5" t="s">
        <v>29</v>
      </c>
      <c r="AA5" s="5"/>
      <c r="AB5" s="6" cm="1">
        <f t="array" ref="AB5">SUM(IF(B5:I5&gt;B6:I6,1,-1))</f>
        <v>-4</v>
      </c>
      <c r="AC5" s="6" cm="1">
        <f t="array" ref="AC5">SUM(IF(J5:S5&gt;J6:S6,1,-1))</f>
        <v>-8</v>
      </c>
      <c r="AD5" s="6">
        <f t="shared" si="11"/>
        <v>-12</v>
      </c>
      <c r="AE5" s="6">
        <f t="shared" si="12"/>
        <v>-10</v>
      </c>
      <c r="AF5" s="6">
        <f t="shared" si="12"/>
        <v>-20</v>
      </c>
      <c r="AG5" s="6">
        <f t="shared" si="12"/>
        <v>-30</v>
      </c>
      <c r="AH5" s="5"/>
      <c r="AI5" s="8" t="str">
        <f t="shared" si="0"/>
        <v>OL Lower</v>
      </c>
      <c r="AJ5" s="7" t="str">
        <f t="shared" si="1"/>
        <v>Down</v>
      </c>
      <c r="AK5" s="7" t="str">
        <f t="shared" si="2"/>
        <v>POC Down</v>
      </c>
      <c r="AL5" s="9" t="str">
        <f t="shared" si="3"/>
        <v>In. Val</v>
      </c>
      <c r="AM5" s="9" t="str">
        <f t="shared" si="4"/>
        <v>Inside Day</v>
      </c>
      <c r="AN5" s="9" t="str">
        <f t="shared" si="5"/>
        <v>In Val</v>
      </c>
      <c r="AO5" s="9" t="str">
        <f t="shared" si="6"/>
        <v>No Gap</v>
      </c>
      <c r="AP5" s="9" t="str">
        <f t="shared" si="7"/>
        <v>Top-Weighted</v>
      </c>
      <c r="AQ5" s="9" t="str">
        <f t="shared" si="8"/>
        <v>Skewed Mid-Low</v>
      </c>
      <c r="AR5" s="9" t="str">
        <f t="shared" si="9"/>
        <v>Same</v>
      </c>
      <c r="AS5" s="5">
        <f t="shared" si="10"/>
        <v>0</v>
      </c>
    </row>
    <row r="6" spans="1:45" ht="15.5" x14ac:dyDescent="0.35">
      <c r="A6" s="13">
        <v>45650</v>
      </c>
      <c r="B6" s="15">
        <v>1.2496700000000001</v>
      </c>
      <c r="C6" s="15">
        <v>1.2613399999999999</v>
      </c>
      <c r="D6" s="15">
        <v>1.2474099999999999</v>
      </c>
      <c r="E6" s="15">
        <v>1.2542800000000001</v>
      </c>
      <c r="F6" s="15">
        <v>1.2533000000000001</v>
      </c>
      <c r="G6" s="15">
        <v>1.2581</v>
      </c>
      <c r="H6" s="15">
        <v>1.2518</v>
      </c>
      <c r="I6" s="5">
        <v>10</v>
      </c>
      <c r="J6" s="5">
        <v>881</v>
      </c>
      <c r="K6" s="5">
        <v>658</v>
      </c>
      <c r="L6" s="5">
        <v>1582</v>
      </c>
      <c r="M6" s="14">
        <v>10.932638888889025</v>
      </c>
      <c r="N6" s="14">
        <v>139.29999999999998</v>
      </c>
      <c r="O6" s="5">
        <v>62.999999999999723</v>
      </c>
      <c r="P6" s="5">
        <v>162464</v>
      </c>
      <c r="Q6" s="14">
        <v>1128.2222222222222</v>
      </c>
      <c r="R6" s="14">
        <v>11.356783919597991</v>
      </c>
      <c r="S6" s="5">
        <v>19</v>
      </c>
      <c r="T6" s="5" t="s">
        <v>26</v>
      </c>
      <c r="U6" s="14">
        <v>0.64353045855792335</v>
      </c>
      <c r="V6" s="5">
        <v>186</v>
      </c>
      <c r="W6" s="5">
        <v>441</v>
      </c>
      <c r="X6" s="5">
        <v>719</v>
      </c>
      <c r="Y6" s="5">
        <v>236</v>
      </c>
      <c r="Z6" s="5" t="s">
        <v>29</v>
      </c>
      <c r="AA6" s="5"/>
      <c r="AB6" s="6" cm="1">
        <f t="array" ref="AB6">SUM(IF(B6:I6&gt;B7:I7,1,-1))</f>
        <v>-2</v>
      </c>
      <c r="AC6" s="6" cm="1">
        <f t="array" ref="AC6">SUM(IF(J6:S6&gt;J7:S7,1,-1))</f>
        <v>-6</v>
      </c>
      <c r="AD6" s="6">
        <f t="shared" si="11"/>
        <v>-8</v>
      </c>
      <c r="AE6" s="6">
        <f t="shared" si="12"/>
        <v>-8</v>
      </c>
      <c r="AF6" s="6">
        <f t="shared" si="12"/>
        <v>-6</v>
      </c>
      <c r="AG6" s="6">
        <f t="shared" si="12"/>
        <v>-14</v>
      </c>
      <c r="AH6" s="5"/>
      <c r="AI6" s="8" t="str">
        <f t="shared" si="0"/>
        <v>Inside</v>
      </c>
      <c r="AJ6" s="7" t="str">
        <f t="shared" si="1"/>
        <v>Up</v>
      </c>
      <c r="AK6" s="7" t="str">
        <f t="shared" si="2"/>
        <v>POC Down</v>
      </c>
      <c r="AL6" s="9" t="str">
        <f t="shared" si="3"/>
        <v>In. Val</v>
      </c>
      <c r="AM6" s="9" t="str">
        <f t="shared" si="4"/>
        <v>Inside Day</v>
      </c>
      <c r="AN6" s="9" t="str">
        <f t="shared" si="5"/>
        <v>In Val</v>
      </c>
      <c r="AO6" s="9" t="str">
        <f t="shared" si="6"/>
        <v>Gap Down - Failed</v>
      </c>
      <c r="AP6" s="9" t="str">
        <f t="shared" si="7"/>
        <v>Top-Weighted</v>
      </c>
      <c r="AQ6" s="9" t="str">
        <f t="shared" si="8"/>
        <v>Skewed Mid-Low</v>
      </c>
      <c r="AR6" s="9" t="str">
        <f t="shared" si="9"/>
        <v>Same</v>
      </c>
      <c r="AS6" s="5">
        <f t="shared" si="10"/>
        <v>0</v>
      </c>
    </row>
    <row r="7" spans="1:45" ht="15.5" x14ac:dyDescent="0.35">
      <c r="A7" s="13">
        <v>45649</v>
      </c>
      <c r="B7" s="15">
        <v>1.25671</v>
      </c>
      <c r="C7" s="15">
        <v>1.26664</v>
      </c>
      <c r="D7" s="15">
        <v>1.2474099999999999</v>
      </c>
      <c r="E7" s="15">
        <v>1.25322</v>
      </c>
      <c r="F7" s="15">
        <v>1.2584</v>
      </c>
      <c r="G7" s="15">
        <v>1.2614000000000001</v>
      </c>
      <c r="H7" s="15">
        <v>1.2516</v>
      </c>
      <c r="I7" s="5">
        <v>-1</v>
      </c>
      <c r="J7" s="5">
        <v>518</v>
      </c>
      <c r="K7" s="5">
        <v>1315</v>
      </c>
      <c r="L7" s="5">
        <v>1854</v>
      </c>
      <c r="M7" s="14">
        <v>12.800694444444543</v>
      </c>
      <c r="N7" s="14">
        <v>192.30000000000081</v>
      </c>
      <c r="O7" s="5">
        <v>98.000000000000313</v>
      </c>
      <c r="P7" s="5">
        <v>205747</v>
      </c>
      <c r="Q7" s="14">
        <v>1428.7986111111111</v>
      </c>
      <c r="R7" s="14">
        <v>9.641185647425857</v>
      </c>
      <c r="S7" s="5">
        <v>28</v>
      </c>
      <c r="T7" s="5" t="s">
        <v>28</v>
      </c>
      <c r="U7" s="14">
        <v>0.46518970988212915</v>
      </c>
      <c r="V7" s="5">
        <v>136</v>
      </c>
      <c r="W7" s="5">
        <v>604</v>
      </c>
      <c r="X7" s="5">
        <v>600</v>
      </c>
      <c r="Y7" s="5">
        <v>514</v>
      </c>
      <c r="Z7" s="5" t="s">
        <v>29</v>
      </c>
      <c r="AA7" s="5"/>
      <c r="AB7" s="6" cm="1">
        <f t="array" ref="AB7">SUM(IF(B7:I7&gt;B8:I8,1,-1))</f>
        <v>-4</v>
      </c>
      <c r="AC7" s="6" cm="1">
        <f t="array" ref="AC7">SUM(IF(J7:S7&gt;J8:S8,1,-1))</f>
        <v>-6</v>
      </c>
      <c r="AD7" s="6">
        <f t="shared" si="11"/>
        <v>-10</v>
      </c>
      <c r="AE7" s="6">
        <f t="shared" si="12"/>
        <v>-8</v>
      </c>
      <c r="AF7" s="6">
        <f t="shared" si="12"/>
        <v>6</v>
      </c>
      <c r="AG7" s="6">
        <f t="shared" si="12"/>
        <v>-2</v>
      </c>
      <c r="AH7" s="5"/>
      <c r="AI7" s="8" t="str">
        <f t="shared" si="0"/>
        <v>Inside</v>
      </c>
      <c r="AJ7" s="7" t="str">
        <f t="shared" si="1"/>
        <v>Neutral</v>
      </c>
      <c r="AK7" s="7" t="str">
        <f t="shared" si="2"/>
        <v>POC Down</v>
      </c>
      <c r="AL7" s="9" t="str">
        <f t="shared" si="3"/>
        <v>In. Val</v>
      </c>
      <c r="AM7" s="9" t="str">
        <f t="shared" si="4"/>
        <v>Inside Day</v>
      </c>
      <c r="AN7" s="9" t="str">
        <f t="shared" si="5"/>
        <v>In Val</v>
      </c>
      <c r="AO7" s="9" t="str">
        <f t="shared" si="6"/>
        <v>No Gap</v>
      </c>
      <c r="AP7" s="9" t="str">
        <f t="shared" si="7"/>
        <v>Bottom-Weighted</v>
      </c>
      <c r="AQ7" s="9" t="str">
        <f t="shared" si="8"/>
        <v>Skewed Mid-High</v>
      </c>
      <c r="AR7" s="9" t="str">
        <f t="shared" si="9"/>
        <v>Same</v>
      </c>
      <c r="AS7" s="5">
        <f t="shared" si="10"/>
        <v>0</v>
      </c>
    </row>
    <row r="8" spans="1:45" ht="15.5" x14ac:dyDescent="0.35">
      <c r="A8" s="13">
        <v>45646</v>
      </c>
      <c r="B8" s="15">
        <v>1.27101</v>
      </c>
      <c r="C8" s="15">
        <v>1.27275</v>
      </c>
      <c r="D8" s="15">
        <v>1.2474099999999999</v>
      </c>
      <c r="E8" s="15">
        <v>1.2569999999999999</v>
      </c>
      <c r="F8" s="15">
        <v>1.2585000000000002</v>
      </c>
      <c r="G8" s="15">
        <v>1.2666000000000002</v>
      </c>
      <c r="H8" s="15">
        <v>1.2498</v>
      </c>
      <c r="I8" s="5">
        <v>-11</v>
      </c>
      <c r="J8" s="5">
        <v>1075</v>
      </c>
      <c r="K8" s="5">
        <v>974</v>
      </c>
      <c r="L8" s="5">
        <v>2070</v>
      </c>
      <c r="M8" s="14">
        <v>14.297222222222395</v>
      </c>
      <c r="N8" s="14">
        <v>253.4000000000014</v>
      </c>
      <c r="O8" s="5">
        <v>168.00000000000148</v>
      </c>
      <c r="P8" s="5">
        <v>232186</v>
      </c>
      <c r="Q8" s="14">
        <v>1612.4027777777778</v>
      </c>
      <c r="R8" s="14">
        <v>8.1689029202840899</v>
      </c>
      <c r="S8" s="5">
        <v>31</v>
      </c>
      <c r="T8" s="5" t="s">
        <v>33</v>
      </c>
      <c r="U8" s="14">
        <v>0.70469785340212765</v>
      </c>
      <c r="V8" s="5">
        <v>477</v>
      </c>
      <c r="W8" s="5">
        <v>358</v>
      </c>
      <c r="X8" s="5">
        <v>735</v>
      </c>
      <c r="Y8" s="5">
        <v>500</v>
      </c>
      <c r="Z8" s="5" t="s">
        <v>29</v>
      </c>
      <c r="AA8" s="5"/>
      <c r="AB8" s="6" cm="1">
        <f t="array" ref="AB8">SUM(IF(B8:I8&gt;B9:I9,1,-1))</f>
        <v>-2</v>
      </c>
      <c r="AC8" s="6" cm="1">
        <f t="array" ref="AC8">SUM(IF(J8:S8&gt;J9:S9,1,-1))</f>
        <v>6</v>
      </c>
      <c r="AD8" s="6">
        <f t="shared" si="11"/>
        <v>4</v>
      </c>
      <c r="AE8" s="6">
        <f t="shared" si="12"/>
        <v>-8</v>
      </c>
      <c r="AF8" s="6">
        <f t="shared" si="12"/>
        <v>14</v>
      </c>
      <c r="AG8" s="6">
        <f t="shared" si="12"/>
        <v>6</v>
      </c>
      <c r="AH8" s="5"/>
      <c r="AI8" s="8" t="str">
        <f t="shared" si="0"/>
        <v>OL Lower</v>
      </c>
      <c r="AJ8" s="7" t="str">
        <f t="shared" si="1"/>
        <v>Down</v>
      </c>
      <c r="AK8" s="7" t="str">
        <f t="shared" si="2"/>
        <v>POC Down</v>
      </c>
      <c r="AL8" s="9" t="str">
        <f t="shared" si="3"/>
        <v>Bel. Val</v>
      </c>
      <c r="AM8" s="9" t="str">
        <f t="shared" si="4"/>
        <v>Lower Break</v>
      </c>
      <c r="AN8" s="9" t="str">
        <f t="shared" si="5"/>
        <v>In Val</v>
      </c>
      <c r="AO8" s="9" t="str">
        <f t="shared" si="6"/>
        <v>No Gap</v>
      </c>
      <c r="AP8" s="9" t="str">
        <f t="shared" si="7"/>
        <v>Top-Weighted</v>
      </c>
      <c r="AQ8" s="9" t="str">
        <f t="shared" si="8"/>
        <v>Skewed Mid-Low</v>
      </c>
      <c r="AR8" s="9" t="str">
        <f t="shared" si="9"/>
        <v>Closed Lower Quadrant</v>
      </c>
      <c r="AS8" s="5">
        <f t="shared" si="10"/>
        <v>-1</v>
      </c>
    </row>
    <row r="9" spans="1:45" ht="15.5" x14ac:dyDescent="0.35">
      <c r="A9" s="13">
        <v>45645</v>
      </c>
      <c r="B9" s="15">
        <v>1.2689699999999999</v>
      </c>
      <c r="C9" s="15">
        <v>1.27284</v>
      </c>
      <c r="D9" s="15">
        <v>1.2494499999999999</v>
      </c>
      <c r="E9" s="15">
        <v>1.24966</v>
      </c>
      <c r="F9" s="15">
        <v>1.2702</v>
      </c>
      <c r="G9" s="15">
        <v>1.2727000000000002</v>
      </c>
      <c r="H9" s="15">
        <v>1.2596000000000001</v>
      </c>
      <c r="I9" s="5">
        <v>-23</v>
      </c>
      <c r="J9" s="5">
        <v>422</v>
      </c>
      <c r="K9" s="5">
        <v>1461</v>
      </c>
      <c r="L9" s="5">
        <v>1913</v>
      </c>
      <c r="M9" s="14">
        <v>13.1770833333334</v>
      </c>
      <c r="N9" s="14">
        <v>233.9000000000002</v>
      </c>
      <c r="O9" s="5">
        <v>131.00000000000111</v>
      </c>
      <c r="P9" s="5">
        <v>219472</v>
      </c>
      <c r="Q9" s="14">
        <v>1524.1111111111111</v>
      </c>
      <c r="R9" s="14">
        <v>8.1787088499358624</v>
      </c>
      <c r="S9" s="5">
        <v>30</v>
      </c>
      <c r="T9" s="5" t="s">
        <v>28</v>
      </c>
      <c r="U9" s="14">
        <v>0.41477174096904196</v>
      </c>
      <c r="V9" s="5">
        <v>975</v>
      </c>
      <c r="W9" s="5">
        <v>245</v>
      </c>
      <c r="X9" s="5">
        <v>487</v>
      </c>
      <c r="Y9" s="5">
        <v>206</v>
      </c>
      <c r="Z9" s="5" t="s">
        <v>27</v>
      </c>
      <c r="AA9" s="5"/>
      <c r="AB9" s="6" cm="1">
        <f t="array" ref="AB9">SUM(IF(B9:I9&gt;B10:I10,1,-1))</f>
        <v>-2</v>
      </c>
      <c r="AC9" s="6" cm="1">
        <f t="array" ref="AC9">SUM(IF(J9:S9&gt;J10:S10,1,-1))</f>
        <v>6</v>
      </c>
      <c r="AD9" s="6">
        <f t="shared" si="11"/>
        <v>4</v>
      </c>
      <c r="AE9" s="6">
        <f t="shared" si="12"/>
        <v>-4</v>
      </c>
      <c r="AF9" s="6">
        <f t="shared" si="12"/>
        <v>2</v>
      </c>
      <c r="AG9" s="6">
        <f t="shared" si="12"/>
        <v>-2</v>
      </c>
      <c r="AH9" s="5"/>
      <c r="AI9" s="8" t="str">
        <f t="shared" si="0"/>
        <v>Outside</v>
      </c>
      <c r="AJ9" s="7" t="str">
        <f t="shared" si="1"/>
        <v>Neutral</v>
      </c>
      <c r="AK9" s="7" t="str">
        <f t="shared" si="2"/>
        <v>POC Up</v>
      </c>
      <c r="AL9" s="9" t="str">
        <f t="shared" si="3"/>
        <v>In. Val</v>
      </c>
      <c r="AM9" s="9" t="str">
        <f t="shared" si="4"/>
        <v>Lower Break</v>
      </c>
      <c r="AN9" s="9" t="str">
        <f t="shared" si="5"/>
        <v>Bl. Val</v>
      </c>
      <c r="AO9" s="9" t="str">
        <f t="shared" si="6"/>
        <v>No Gap</v>
      </c>
      <c r="AP9" s="9" t="str">
        <f t="shared" si="7"/>
        <v>Bottom-Weighted</v>
      </c>
      <c r="AQ9" s="9" t="str">
        <f t="shared" si="8"/>
        <v>Skewed High</v>
      </c>
      <c r="AR9" s="9" t="str">
        <f t="shared" si="9"/>
        <v>Same</v>
      </c>
      <c r="AS9" s="5">
        <f t="shared" si="10"/>
        <v>0</v>
      </c>
    </row>
    <row r="10" spans="1:45" ht="15.5" x14ac:dyDescent="0.35">
      <c r="A10" s="13">
        <v>45644</v>
      </c>
      <c r="B10" s="15">
        <v>1.2625900000000001</v>
      </c>
      <c r="C10" s="15">
        <v>1.27284</v>
      </c>
      <c r="D10" s="15">
        <v>1.2561800000000001</v>
      </c>
      <c r="E10" s="15">
        <v>1.2566999999999999</v>
      </c>
      <c r="F10" s="15">
        <v>1.2687999999999999</v>
      </c>
      <c r="G10" s="15">
        <v>1.2726</v>
      </c>
      <c r="H10" s="15">
        <v>1.2665999999999999</v>
      </c>
      <c r="I10" s="5">
        <v>-2</v>
      </c>
      <c r="J10" s="5">
        <v>849</v>
      </c>
      <c r="K10" s="5">
        <v>789</v>
      </c>
      <c r="L10" s="5">
        <v>1674</v>
      </c>
      <c r="M10" s="14">
        <v>11.502083333333408</v>
      </c>
      <c r="N10" s="14">
        <v>166.59999999999897</v>
      </c>
      <c r="O10" s="5">
        <v>60.000000000000057</v>
      </c>
      <c r="P10" s="5">
        <v>188790</v>
      </c>
      <c r="Q10" s="14">
        <v>1311.0416666666667</v>
      </c>
      <c r="R10" s="14">
        <v>10.048019207683135</v>
      </c>
      <c r="S10" s="5">
        <v>22</v>
      </c>
      <c r="T10" s="5" t="s">
        <v>26</v>
      </c>
      <c r="U10" s="14">
        <v>0.57533408507395056</v>
      </c>
      <c r="V10" s="5">
        <v>885</v>
      </c>
      <c r="W10" s="5">
        <v>410</v>
      </c>
      <c r="X10" s="5">
        <v>191</v>
      </c>
      <c r="Y10" s="5">
        <v>147</v>
      </c>
      <c r="Z10" s="5" t="s">
        <v>27</v>
      </c>
      <c r="AA10" s="5"/>
      <c r="AB10" s="6" cm="1">
        <f t="array" ref="AB10">SUM(IF(B10:I10&gt;B11:I11,1,-1))</f>
        <v>-4</v>
      </c>
      <c r="AC10" s="6" cm="1">
        <f t="array" ref="AC10">SUM(IF(J10:S10&gt;J11:S11,1,-1))</f>
        <v>2</v>
      </c>
      <c r="AD10" s="6">
        <f t="shared" si="11"/>
        <v>-2</v>
      </c>
      <c r="AE10" s="6">
        <f t="shared" si="12"/>
        <v>-6</v>
      </c>
      <c r="AF10" s="6">
        <f t="shared" si="12"/>
        <v>-10</v>
      </c>
      <c r="AG10" s="6">
        <f t="shared" si="12"/>
        <v>-16</v>
      </c>
      <c r="AH10" s="5"/>
      <c r="AI10" s="8" t="str">
        <f t="shared" si="0"/>
        <v>OL Higher</v>
      </c>
      <c r="AJ10" s="7" t="str">
        <f t="shared" si="1"/>
        <v>Up</v>
      </c>
      <c r="AK10" s="7" t="str">
        <f t="shared" si="2"/>
        <v>POC Unchanged</v>
      </c>
      <c r="AL10" s="9" t="str">
        <f t="shared" si="3"/>
        <v>In. Val</v>
      </c>
      <c r="AM10" s="9" t="str">
        <f t="shared" si="4"/>
        <v>Lower Break</v>
      </c>
      <c r="AN10" s="9" t="str">
        <f t="shared" si="5"/>
        <v>Bl. Val</v>
      </c>
      <c r="AO10" s="9" t="str">
        <f t="shared" si="6"/>
        <v>Gap Down - Follow Through</v>
      </c>
      <c r="AP10" s="9" t="str">
        <f t="shared" si="7"/>
        <v>Top-Weighted</v>
      </c>
      <c r="AQ10" s="9" t="str">
        <f t="shared" si="8"/>
        <v>Skewed High</v>
      </c>
      <c r="AR10" s="9" t="str">
        <f t="shared" si="9"/>
        <v>Closed Higher Quadrant</v>
      </c>
      <c r="AS10" s="5">
        <f t="shared" si="10"/>
        <v>3</v>
      </c>
    </row>
    <row r="11" spans="1:45" ht="15.5" x14ac:dyDescent="0.35">
      <c r="A11" s="13">
        <v>45643</v>
      </c>
      <c r="B11" s="15">
        <v>1.26763</v>
      </c>
      <c r="C11" s="15">
        <v>1.27284</v>
      </c>
      <c r="D11" s="15">
        <v>1.2597799999999999</v>
      </c>
      <c r="E11" s="15">
        <v>1.27101</v>
      </c>
      <c r="F11" s="15">
        <v>1.2688000000000001</v>
      </c>
      <c r="G11" s="15">
        <v>1.2721</v>
      </c>
      <c r="H11" s="15">
        <v>1.2644</v>
      </c>
      <c r="I11" s="5">
        <v>13</v>
      </c>
      <c r="J11" s="5">
        <v>437</v>
      </c>
      <c r="K11" s="5">
        <v>1040</v>
      </c>
      <c r="L11" s="5">
        <v>1503</v>
      </c>
      <c r="M11" s="14">
        <v>10.342361111111158</v>
      </c>
      <c r="N11" s="14">
        <v>130.6000000000007</v>
      </c>
      <c r="O11" s="5">
        <v>77.000000000000398</v>
      </c>
      <c r="P11" s="5">
        <v>169343</v>
      </c>
      <c r="Q11" s="14">
        <v>1175.9930555555557</v>
      </c>
      <c r="R11" s="14">
        <v>11.508422664624746</v>
      </c>
      <c r="S11" s="5">
        <v>22</v>
      </c>
      <c r="T11" s="5" t="s">
        <v>26</v>
      </c>
      <c r="U11" s="14">
        <v>0.5382243696250445</v>
      </c>
      <c r="V11" s="5">
        <v>285</v>
      </c>
      <c r="W11" s="5">
        <v>487</v>
      </c>
      <c r="X11" s="5">
        <v>488</v>
      </c>
      <c r="Y11" s="5">
        <v>243</v>
      </c>
      <c r="Z11" s="5" t="s">
        <v>31</v>
      </c>
      <c r="AA11" s="5"/>
      <c r="AB11" s="6" cm="1">
        <f t="array" ref="AB11">SUM(IF(B11:I11&gt;B12:I12,1,-1))</f>
        <v>2</v>
      </c>
      <c r="AC11" s="6" cm="1">
        <f t="array" ref="AC11">SUM(IF(J11:S11&gt;J12:S12,1,-1))</f>
        <v>-6</v>
      </c>
      <c r="AD11" s="6">
        <f t="shared" si="11"/>
        <v>-4</v>
      </c>
      <c r="AE11" s="6">
        <f t="shared" si="12"/>
        <v>-4</v>
      </c>
      <c r="AF11" s="6">
        <f t="shared" si="12"/>
        <v>-6</v>
      </c>
      <c r="AG11" s="6">
        <f t="shared" si="12"/>
        <v>-10</v>
      </c>
      <c r="AH11" s="5"/>
      <c r="AI11" s="8" t="str">
        <f t="shared" si="0"/>
        <v>OL Higher</v>
      </c>
      <c r="AJ11" s="7" t="str">
        <f t="shared" si="1"/>
        <v>Neutral</v>
      </c>
      <c r="AK11" s="7" t="str">
        <f t="shared" si="2"/>
        <v>POC Up</v>
      </c>
      <c r="AL11" s="9" t="str">
        <f t="shared" si="3"/>
        <v>In. Val</v>
      </c>
      <c r="AM11" s="9" t="str">
        <f t="shared" si="4"/>
        <v>Inside Day</v>
      </c>
      <c r="AN11" s="9" t="str">
        <f t="shared" si="5"/>
        <v>In Val</v>
      </c>
      <c r="AO11" s="9" t="str">
        <f t="shared" si="6"/>
        <v>No Gap</v>
      </c>
      <c r="AP11" s="9" t="str">
        <f t="shared" si="7"/>
        <v>Bottom-Weighted</v>
      </c>
      <c r="AQ11" s="9" t="str">
        <f t="shared" si="8"/>
        <v>Skewed Mid-Low</v>
      </c>
      <c r="AR11" s="9" t="str">
        <f t="shared" si="9"/>
        <v>Closed Lower Quadrant</v>
      </c>
      <c r="AS11" s="5">
        <f t="shared" si="10"/>
        <v>-2</v>
      </c>
    </row>
    <row r="12" spans="1:45" ht="15.5" x14ac:dyDescent="0.35">
      <c r="A12" s="13">
        <v>45642</v>
      </c>
      <c r="B12" s="15">
        <v>1.2764500000000001</v>
      </c>
      <c r="C12" s="15">
        <v>1.2787500000000001</v>
      </c>
      <c r="D12" s="15">
        <v>1.2597799999999999</v>
      </c>
      <c r="E12" s="15">
        <v>1.2689600000000001</v>
      </c>
      <c r="F12" s="15">
        <v>1.2633000000000001</v>
      </c>
      <c r="G12" s="15">
        <v>1.2698</v>
      </c>
      <c r="H12" s="15">
        <v>1.2613000000000001</v>
      </c>
      <c r="I12" s="5">
        <v>-7</v>
      </c>
      <c r="J12" s="5">
        <v>1268</v>
      </c>
      <c r="K12" s="5">
        <v>276</v>
      </c>
      <c r="L12" s="5">
        <v>1564</v>
      </c>
      <c r="M12" s="14">
        <v>10.770833333333474</v>
      </c>
      <c r="N12" s="14">
        <v>189.70000000000152</v>
      </c>
      <c r="O12" s="5">
        <v>84.999999999999517</v>
      </c>
      <c r="P12" s="5">
        <v>183307</v>
      </c>
      <c r="Q12" s="14">
        <v>1272.9652777777778</v>
      </c>
      <c r="R12" s="14">
        <v>8.2445967316815363</v>
      </c>
      <c r="S12" s="5">
        <v>29</v>
      </c>
      <c r="T12" s="5" t="s">
        <v>28</v>
      </c>
      <c r="U12" s="14">
        <v>0.31471887176162666</v>
      </c>
      <c r="V12" s="5">
        <v>208</v>
      </c>
      <c r="W12" s="5">
        <v>272</v>
      </c>
      <c r="X12" s="5">
        <v>618</v>
      </c>
      <c r="Y12" s="5">
        <v>453</v>
      </c>
      <c r="Z12" s="5" t="s">
        <v>29</v>
      </c>
      <c r="AA12" s="5"/>
      <c r="AB12" s="6" cm="1">
        <f t="array" ref="AB12">SUM(IF(B12:I12&gt;B13:I13,1,-1))</f>
        <v>-4</v>
      </c>
      <c r="AC12" s="6" cm="1">
        <f t="array" ref="AC12">SUM(IF(J12:S12&gt;J13:S13,1,-1))</f>
        <v>-6</v>
      </c>
      <c r="AD12" s="6">
        <f t="shared" si="11"/>
        <v>-10</v>
      </c>
      <c r="AE12" s="6">
        <f t="shared" si="12"/>
        <v>-10</v>
      </c>
      <c r="AF12" s="6">
        <f t="shared" si="12"/>
        <v>6</v>
      </c>
      <c r="AG12" s="6">
        <f t="shared" si="12"/>
        <v>-4</v>
      </c>
      <c r="AH12" s="5"/>
      <c r="AI12" s="8" t="str">
        <f t="shared" si="0"/>
        <v>OL Lower</v>
      </c>
      <c r="AJ12" s="7" t="str">
        <f t="shared" si="1"/>
        <v>Down</v>
      </c>
      <c r="AK12" s="7" t="str">
        <f t="shared" si="2"/>
        <v>POC Down</v>
      </c>
      <c r="AL12" s="9" t="str">
        <f t="shared" si="3"/>
        <v>Bel. Val</v>
      </c>
      <c r="AM12" s="9" t="str">
        <f t="shared" si="4"/>
        <v>Inside Day</v>
      </c>
      <c r="AN12" s="9" t="str">
        <f t="shared" si="5"/>
        <v>In Val</v>
      </c>
      <c r="AO12" s="9" t="str">
        <f t="shared" si="6"/>
        <v>No Gap</v>
      </c>
      <c r="AP12" s="9" t="str">
        <f t="shared" si="7"/>
        <v>Top-Weighted</v>
      </c>
      <c r="AQ12" s="9" t="str">
        <f t="shared" si="8"/>
        <v>Skewed Mid-Low</v>
      </c>
      <c r="AR12" s="9" t="str">
        <f t="shared" si="9"/>
        <v>Closed Lower Quadrant</v>
      </c>
      <c r="AS12" s="5">
        <f t="shared" si="10"/>
        <v>-1</v>
      </c>
    </row>
    <row r="13" spans="1:45" ht="15.5" x14ac:dyDescent="0.35">
      <c r="A13" s="13">
        <v>45639</v>
      </c>
      <c r="B13" s="15">
        <v>1.2779</v>
      </c>
      <c r="C13" s="15">
        <v>1.2787500000000001</v>
      </c>
      <c r="D13" s="15">
        <v>1.2597799999999999</v>
      </c>
      <c r="E13" s="15">
        <v>1.26261</v>
      </c>
      <c r="F13" s="15">
        <v>1.2765</v>
      </c>
      <c r="G13" s="15">
        <v>1.2781</v>
      </c>
      <c r="H13" s="15">
        <v>1.2666999999999999</v>
      </c>
      <c r="I13" s="5">
        <v>-26</v>
      </c>
      <c r="J13" s="5">
        <v>194</v>
      </c>
      <c r="K13" s="5">
        <v>1450</v>
      </c>
      <c r="L13" s="5">
        <v>1672</v>
      </c>
      <c r="M13" s="14">
        <v>11.49305555555571</v>
      </c>
      <c r="N13" s="14">
        <v>189.70000000000152</v>
      </c>
      <c r="O13" s="5">
        <v>114.00000000000077</v>
      </c>
      <c r="P13" s="5">
        <v>200012</v>
      </c>
      <c r="Q13" s="14">
        <v>1388.9722222222222</v>
      </c>
      <c r="R13" s="14">
        <v>8.8139167105956062</v>
      </c>
      <c r="S13" s="5">
        <v>28</v>
      </c>
      <c r="T13" s="5" t="s">
        <v>30</v>
      </c>
      <c r="U13" s="14">
        <v>0.28450369192890484</v>
      </c>
      <c r="V13" s="5">
        <v>659</v>
      </c>
      <c r="W13" s="5">
        <v>371</v>
      </c>
      <c r="X13" s="5">
        <v>321</v>
      </c>
      <c r="Y13" s="5">
        <v>316</v>
      </c>
      <c r="Z13" s="5" t="s">
        <v>27</v>
      </c>
      <c r="AA13" s="5"/>
      <c r="AB13" s="6" cm="1">
        <f t="array" ref="AB13">SUM(IF(B13:I13&gt;B14:I14,1,-1))</f>
        <v>-2</v>
      </c>
      <c r="AC13" s="6" cm="1">
        <f t="array" ref="AC13">SUM(IF(J13:S13&gt;J14:S14,1,-1))</f>
        <v>6</v>
      </c>
      <c r="AD13" s="6">
        <f t="shared" si="11"/>
        <v>4</v>
      </c>
      <c r="AE13" s="6">
        <f t="shared" si="12"/>
        <v>-10</v>
      </c>
      <c r="AF13" s="6">
        <f t="shared" si="12"/>
        <v>16</v>
      </c>
      <c r="AG13" s="6">
        <f t="shared" si="12"/>
        <v>6</v>
      </c>
      <c r="AH13" s="5"/>
      <c r="AI13" s="8" t="str">
        <f t="shared" si="0"/>
        <v>Outside</v>
      </c>
      <c r="AJ13" s="7" t="str">
        <f t="shared" si="1"/>
        <v>Neutral</v>
      </c>
      <c r="AK13" s="7" t="str">
        <f t="shared" si="2"/>
        <v>POC Up</v>
      </c>
      <c r="AL13" s="9" t="str">
        <f t="shared" si="3"/>
        <v>In. Val</v>
      </c>
      <c r="AM13" s="9" t="str">
        <f t="shared" si="4"/>
        <v>Lower Break</v>
      </c>
      <c r="AN13" s="9" t="str">
        <f t="shared" si="5"/>
        <v>Bl. Val</v>
      </c>
      <c r="AO13" s="9" t="str">
        <f t="shared" si="6"/>
        <v>Gap Up - Failed</v>
      </c>
      <c r="AP13" s="9" t="str">
        <f t="shared" si="7"/>
        <v>Bottom-Weighted</v>
      </c>
      <c r="AQ13" s="9" t="str">
        <f t="shared" si="8"/>
        <v>Skewed High</v>
      </c>
      <c r="AR13" s="9" t="str">
        <f t="shared" si="9"/>
        <v>Same</v>
      </c>
      <c r="AS13" s="5">
        <f t="shared" si="10"/>
        <v>0</v>
      </c>
    </row>
    <row r="14" spans="1:45" ht="15.5" x14ac:dyDescent="0.35">
      <c r="A14" s="13">
        <v>45638</v>
      </c>
      <c r="B14" s="15">
        <v>1.27481</v>
      </c>
      <c r="C14" s="15">
        <v>1.2787500000000001</v>
      </c>
      <c r="D14" s="15">
        <v>1.2664899999999999</v>
      </c>
      <c r="E14" s="15">
        <v>1.26766</v>
      </c>
      <c r="F14" s="15">
        <v>1.2746</v>
      </c>
      <c r="G14" s="15">
        <v>1.2776000000000001</v>
      </c>
      <c r="H14" s="15">
        <v>1.2735000000000001</v>
      </c>
      <c r="I14" s="5">
        <v>-21</v>
      </c>
      <c r="J14" s="5">
        <v>869</v>
      </c>
      <c r="K14" s="5">
        <v>718</v>
      </c>
      <c r="L14" s="5">
        <v>1634</v>
      </c>
      <c r="M14" s="14">
        <v>11.255555555555695</v>
      </c>
      <c r="N14" s="14">
        <v>122.6000000000016</v>
      </c>
      <c r="O14" s="5">
        <v>40.999999999999929</v>
      </c>
      <c r="P14" s="5">
        <v>198008</v>
      </c>
      <c r="Q14" s="14">
        <v>1375.0555555555557</v>
      </c>
      <c r="R14" s="14">
        <v>13.327895595432127</v>
      </c>
      <c r="S14" s="5">
        <v>25</v>
      </c>
      <c r="T14" s="5" t="s">
        <v>26</v>
      </c>
      <c r="U14" s="14">
        <v>0.62018026245826519</v>
      </c>
      <c r="V14" s="5">
        <v>510</v>
      </c>
      <c r="W14" s="5">
        <v>784</v>
      </c>
      <c r="X14" s="5">
        <v>200</v>
      </c>
      <c r="Y14" s="5">
        <v>127</v>
      </c>
      <c r="Z14" s="5" t="s">
        <v>27</v>
      </c>
      <c r="AA14" s="5"/>
      <c r="AB14" s="6" cm="1">
        <f t="array" ref="AB14">SUM(IF(B14:I14&gt;B15:I15,1,-1))</f>
        <v>-4</v>
      </c>
      <c r="AC14" s="6" cm="1">
        <f t="array" ref="AC14">SUM(IF(J14:S14&gt;J15:S15,1,-1))</f>
        <v>6</v>
      </c>
      <c r="AD14" s="6">
        <f t="shared" si="11"/>
        <v>2</v>
      </c>
      <c r="AE14" s="6">
        <f t="shared" si="12"/>
        <v>-6</v>
      </c>
      <c r="AF14" s="6">
        <f t="shared" si="12"/>
        <v>4</v>
      </c>
      <c r="AG14" s="6">
        <f t="shared" si="12"/>
        <v>-2</v>
      </c>
      <c r="AH14" s="5"/>
      <c r="AI14" s="8" t="str">
        <f t="shared" si="0"/>
        <v>Outside</v>
      </c>
      <c r="AJ14" s="7" t="str">
        <f t="shared" si="1"/>
        <v>Neutral</v>
      </c>
      <c r="AK14" s="7" t="str">
        <f t="shared" si="2"/>
        <v>POC Unchanged</v>
      </c>
      <c r="AL14" s="9" t="str">
        <f t="shared" si="3"/>
        <v>In. Val</v>
      </c>
      <c r="AM14" s="9" t="str">
        <f t="shared" si="4"/>
        <v>Lower Break</v>
      </c>
      <c r="AN14" s="9" t="str">
        <f t="shared" si="5"/>
        <v>Bl. Val</v>
      </c>
      <c r="AO14" s="9" t="str">
        <f t="shared" si="6"/>
        <v>No Gap</v>
      </c>
      <c r="AP14" s="9" t="str">
        <f t="shared" si="7"/>
        <v>Top-Weighted</v>
      </c>
      <c r="AQ14" s="9" t="str">
        <f t="shared" si="8"/>
        <v>Skewed Mid-High</v>
      </c>
      <c r="AR14" s="9" t="str">
        <f t="shared" si="9"/>
        <v>Closed Higher Quadrant</v>
      </c>
      <c r="AS14" s="5">
        <f t="shared" si="10"/>
        <v>2</v>
      </c>
    </row>
    <row r="15" spans="1:45" ht="15.5" x14ac:dyDescent="0.35">
      <c r="A15" s="13">
        <v>45637</v>
      </c>
      <c r="B15" s="15">
        <v>1.2739</v>
      </c>
      <c r="C15" s="15">
        <v>1.2798499999999999</v>
      </c>
      <c r="D15" s="15">
        <v>1.2712699999999999</v>
      </c>
      <c r="E15" s="15">
        <v>1.2764500000000001</v>
      </c>
      <c r="F15" s="15">
        <v>1.2746000000000002</v>
      </c>
      <c r="G15" s="15">
        <v>1.2773000000000001</v>
      </c>
      <c r="H15" s="15">
        <v>1.274</v>
      </c>
      <c r="I15" s="5">
        <v>-8</v>
      </c>
      <c r="J15" s="5">
        <v>1042</v>
      </c>
      <c r="K15" s="5">
        <v>438</v>
      </c>
      <c r="L15" s="5">
        <v>1533</v>
      </c>
      <c r="M15" s="14">
        <v>10.919424460431737</v>
      </c>
      <c r="N15" s="14">
        <v>85.800000000000324</v>
      </c>
      <c r="O15" s="5">
        <v>33.00000000000081</v>
      </c>
      <c r="P15" s="5">
        <v>178119</v>
      </c>
      <c r="Q15" s="14">
        <v>1281.4316546762591</v>
      </c>
      <c r="R15" s="14">
        <v>17.867132867132799</v>
      </c>
      <c r="S15" s="5">
        <v>15</v>
      </c>
      <c r="T15" s="5" t="s">
        <v>26</v>
      </c>
      <c r="U15" s="14">
        <v>0.53501280328134948</v>
      </c>
      <c r="V15" s="5">
        <v>113</v>
      </c>
      <c r="W15" s="5">
        <v>555</v>
      </c>
      <c r="X15" s="5">
        <v>713</v>
      </c>
      <c r="Y15" s="5">
        <v>152</v>
      </c>
      <c r="Z15" s="5" t="s">
        <v>32</v>
      </c>
      <c r="AA15" s="5"/>
      <c r="AB15" s="6" cm="1">
        <f t="array" ref="AB15">SUM(IF(B15:I15&gt;B16:I16,1,-1))</f>
        <v>-4</v>
      </c>
      <c r="AC15" s="6" cm="1">
        <f t="array" ref="AC15">SUM(IF(J15:S15&gt;J16:S16,1,-1))</f>
        <v>4</v>
      </c>
      <c r="AD15" s="6">
        <f t="shared" si="11"/>
        <v>0</v>
      </c>
      <c r="AE15" s="6">
        <f t="shared" si="12"/>
        <v>-2</v>
      </c>
      <c r="AF15" s="6">
        <f t="shared" si="12"/>
        <v>-8</v>
      </c>
      <c r="AG15" s="6">
        <f t="shared" si="12"/>
        <v>-10</v>
      </c>
      <c r="AH15" s="5"/>
      <c r="AI15" s="8" t="str">
        <f t="shared" si="0"/>
        <v>Inside</v>
      </c>
      <c r="AJ15" s="7" t="str">
        <f t="shared" si="1"/>
        <v>Neutral</v>
      </c>
      <c r="AK15" s="7" t="str">
        <f t="shared" si="2"/>
        <v>POC Unchanged</v>
      </c>
      <c r="AL15" s="9" t="str">
        <f t="shared" si="3"/>
        <v>In. Val</v>
      </c>
      <c r="AM15" s="9" t="str">
        <f t="shared" si="4"/>
        <v>Lower Break</v>
      </c>
      <c r="AN15" s="9" t="str">
        <f t="shared" si="5"/>
        <v>In Val</v>
      </c>
      <c r="AO15" s="9" t="str">
        <f t="shared" si="6"/>
        <v>No Gap</v>
      </c>
      <c r="AP15" s="9" t="str">
        <f t="shared" si="7"/>
        <v>Top-Weighted</v>
      </c>
      <c r="AQ15" s="9" t="str">
        <f t="shared" si="8"/>
        <v>Skewed Mid-Low</v>
      </c>
      <c r="AR15" s="9" t="str">
        <f t="shared" si="9"/>
        <v>Same</v>
      </c>
      <c r="AS15" s="5">
        <f t="shared" si="10"/>
        <v>0</v>
      </c>
    </row>
    <row r="16" spans="1:45" ht="15.5" x14ac:dyDescent="0.35">
      <c r="A16" s="13">
        <v>45636</v>
      </c>
      <c r="B16" s="15">
        <v>1.276</v>
      </c>
      <c r="C16" s="15">
        <v>1.2810900000000001</v>
      </c>
      <c r="D16" s="15">
        <v>1.27163</v>
      </c>
      <c r="E16" s="15">
        <v>1.2779</v>
      </c>
      <c r="F16" s="15">
        <v>1.2746</v>
      </c>
      <c r="G16" s="15">
        <v>1.2774000000000001</v>
      </c>
      <c r="H16" s="15">
        <v>1.2739</v>
      </c>
      <c r="I16" s="5">
        <v>-10</v>
      </c>
      <c r="J16" s="5">
        <v>1025</v>
      </c>
      <c r="K16" s="5">
        <v>451</v>
      </c>
      <c r="L16" s="5">
        <v>1524</v>
      </c>
      <c r="M16" s="14">
        <v>10.850359712230262</v>
      </c>
      <c r="N16" s="14">
        <v>94.600000000000236</v>
      </c>
      <c r="O16" s="5">
        <v>35.000000000000583</v>
      </c>
      <c r="P16" s="5">
        <v>174341</v>
      </c>
      <c r="Q16" s="14">
        <v>1254.2517985611512</v>
      </c>
      <c r="R16" s="14">
        <v>16.109936575052814</v>
      </c>
      <c r="S16" s="5">
        <v>12</v>
      </c>
      <c r="T16" s="5" t="s">
        <v>28</v>
      </c>
      <c r="U16" s="14">
        <v>0.49867062408131418</v>
      </c>
      <c r="V16" s="5">
        <v>61</v>
      </c>
      <c r="W16" s="5">
        <v>400</v>
      </c>
      <c r="X16" s="5">
        <v>799</v>
      </c>
      <c r="Y16" s="5">
        <v>264</v>
      </c>
      <c r="Z16" s="5" t="s">
        <v>32</v>
      </c>
      <c r="AA16" s="5"/>
      <c r="AB16" s="6" cm="1">
        <f t="array" ref="AB16">SUM(IF(B16:I16&gt;B17:I17,1,-1))</f>
        <v>2</v>
      </c>
      <c r="AC16" s="6" cm="1">
        <f t="array" ref="AC16">SUM(IF(J16:S16&gt;J17:S17,1,-1))</f>
        <v>-6</v>
      </c>
      <c r="AD16" s="6">
        <f t="shared" si="11"/>
        <v>-4</v>
      </c>
      <c r="AE16" s="6">
        <f t="shared" si="12"/>
        <v>4</v>
      </c>
      <c r="AF16" s="6">
        <f t="shared" si="12"/>
        <v>-16</v>
      </c>
      <c r="AG16" s="6">
        <f t="shared" si="12"/>
        <v>-12</v>
      </c>
      <c r="AH16" s="5"/>
      <c r="AI16" s="8" t="str">
        <f t="shared" si="0"/>
        <v>OL Higher</v>
      </c>
      <c r="AJ16" s="7" t="str">
        <f t="shared" si="1"/>
        <v>Down</v>
      </c>
      <c r="AK16" s="7" t="str">
        <f t="shared" si="2"/>
        <v>POC Down</v>
      </c>
      <c r="AL16" s="9" t="str">
        <f t="shared" si="3"/>
        <v>In. Val</v>
      </c>
      <c r="AM16" s="9" t="str">
        <f t="shared" si="4"/>
        <v>Inside Day</v>
      </c>
      <c r="AN16" s="9" t="str">
        <f t="shared" si="5"/>
        <v>Ab. Val</v>
      </c>
      <c r="AO16" s="9" t="str">
        <f t="shared" si="6"/>
        <v>No Gap</v>
      </c>
      <c r="AP16" s="9" t="str">
        <f t="shared" si="7"/>
        <v>Top-Weighted</v>
      </c>
      <c r="AQ16" s="9" t="str">
        <f t="shared" si="8"/>
        <v>Skewed Mid-Low</v>
      </c>
      <c r="AR16" s="9" t="str">
        <f t="shared" si="9"/>
        <v>Closed Lower Quadrant</v>
      </c>
      <c r="AS16" s="5">
        <f t="shared" si="10"/>
        <v>-1</v>
      </c>
    </row>
    <row r="17" spans="1:45" ht="15.5" x14ac:dyDescent="0.35">
      <c r="A17" s="13">
        <v>45635</v>
      </c>
      <c r="B17" s="15">
        <v>1.27007</v>
      </c>
      <c r="C17" s="15">
        <v>1.2810900000000001</v>
      </c>
      <c r="D17" s="15">
        <v>1.26925</v>
      </c>
      <c r="E17" s="15">
        <v>1.27481</v>
      </c>
      <c r="F17" s="15">
        <v>1.2747000000000002</v>
      </c>
      <c r="G17" s="15">
        <v>1.2771000000000001</v>
      </c>
      <c r="H17" s="15">
        <v>1.2724000000000002</v>
      </c>
      <c r="I17" s="5">
        <v>2</v>
      </c>
      <c r="J17" s="5">
        <v>829</v>
      </c>
      <c r="K17" s="5">
        <v>693</v>
      </c>
      <c r="L17" s="5">
        <v>1556</v>
      </c>
      <c r="M17" s="14">
        <v>11.067625899280493</v>
      </c>
      <c r="N17" s="14">
        <v>118.40000000000073</v>
      </c>
      <c r="O17" s="5">
        <v>46.999999999999261</v>
      </c>
      <c r="P17" s="5">
        <v>177428</v>
      </c>
      <c r="Q17" s="14">
        <v>1276.4604316546763</v>
      </c>
      <c r="R17" s="14">
        <v>13.141891891891811</v>
      </c>
      <c r="S17" s="5">
        <v>16</v>
      </c>
      <c r="T17" s="5" t="s">
        <v>33</v>
      </c>
      <c r="U17" s="14">
        <v>0.7942406912900063</v>
      </c>
      <c r="V17" s="5">
        <v>100</v>
      </c>
      <c r="W17" s="5">
        <v>611</v>
      </c>
      <c r="X17" s="5">
        <v>650</v>
      </c>
      <c r="Y17" s="5">
        <v>195</v>
      </c>
      <c r="Z17" s="5" t="s">
        <v>29</v>
      </c>
      <c r="AA17" s="5"/>
      <c r="AB17" s="6" cm="1">
        <f t="array" ref="AB17">SUM(IF(B17:I17&gt;B18:I18,1,-1))</f>
        <v>0</v>
      </c>
      <c r="AC17" s="6" cm="1">
        <f t="array" ref="AC17">SUM(IF(J17:S17&gt;J18:S18,1,-1))</f>
        <v>-6</v>
      </c>
      <c r="AD17" s="6">
        <f t="shared" si="11"/>
        <v>-6</v>
      </c>
      <c r="AE17" s="6">
        <f t="shared" si="12"/>
        <v>6</v>
      </c>
      <c r="AF17" s="6">
        <f t="shared" si="12"/>
        <v>-12</v>
      </c>
      <c r="AG17" s="6">
        <f t="shared" si="12"/>
        <v>-6</v>
      </c>
      <c r="AH17" s="5"/>
      <c r="AI17" s="8" t="str">
        <f t="shared" si="0"/>
        <v>Inside</v>
      </c>
      <c r="AJ17" s="7" t="str">
        <f t="shared" si="1"/>
        <v>Up</v>
      </c>
      <c r="AK17" s="7" t="str">
        <f t="shared" si="2"/>
        <v>POC Down</v>
      </c>
      <c r="AL17" s="9" t="str">
        <f t="shared" si="3"/>
        <v>In. Val</v>
      </c>
      <c r="AM17" s="9" t="str">
        <f t="shared" si="4"/>
        <v>Inside Day</v>
      </c>
      <c r="AN17" s="9" t="str">
        <f t="shared" si="5"/>
        <v>In Val</v>
      </c>
      <c r="AO17" s="9" t="str">
        <f t="shared" si="6"/>
        <v>No Gap</v>
      </c>
      <c r="AP17" s="9" t="str">
        <f t="shared" si="7"/>
        <v>Top-Weighted</v>
      </c>
      <c r="AQ17" s="9" t="str">
        <f t="shared" si="8"/>
        <v>Skewed Mid-Low</v>
      </c>
      <c r="AR17" s="9" t="str">
        <f t="shared" si="9"/>
        <v>Closed Higher Quadrant</v>
      </c>
      <c r="AS17" s="5">
        <f t="shared" si="10"/>
        <v>1</v>
      </c>
    </row>
    <row r="18" spans="1:45" ht="15.5" x14ac:dyDescent="0.35">
      <c r="A18" s="13">
        <v>45632</v>
      </c>
      <c r="B18" s="15">
        <v>1.26735</v>
      </c>
      <c r="C18" s="15">
        <v>1.2810900000000001</v>
      </c>
      <c r="D18" s="15">
        <v>1.2629699999999999</v>
      </c>
      <c r="E18" s="15">
        <v>1.2747599999999999</v>
      </c>
      <c r="F18" s="15">
        <v>1.2756000000000001</v>
      </c>
      <c r="G18" s="15">
        <v>1.2773000000000001</v>
      </c>
      <c r="H18" s="15">
        <v>1.2694000000000001</v>
      </c>
      <c r="I18" s="5">
        <v>10</v>
      </c>
      <c r="J18" s="5">
        <v>280</v>
      </c>
      <c r="K18" s="5">
        <v>1425</v>
      </c>
      <c r="L18" s="5">
        <v>1731</v>
      </c>
      <c r="M18" s="14">
        <v>11.974999999999962</v>
      </c>
      <c r="N18" s="14">
        <v>181.20000000000135</v>
      </c>
      <c r="O18" s="5">
        <v>79.000000000000185</v>
      </c>
      <c r="P18" s="5">
        <v>204867</v>
      </c>
      <c r="Q18" s="14">
        <v>1422.6875</v>
      </c>
      <c r="R18" s="14">
        <v>9.5529801324502603</v>
      </c>
      <c r="S18" s="5">
        <v>21</v>
      </c>
      <c r="T18" s="5" t="s">
        <v>28</v>
      </c>
      <c r="U18" s="14">
        <v>0.41723495122764626</v>
      </c>
      <c r="V18" s="5">
        <v>136</v>
      </c>
      <c r="W18" s="5">
        <v>791</v>
      </c>
      <c r="X18" s="5">
        <v>535</v>
      </c>
      <c r="Y18" s="5">
        <v>250</v>
      </c>
      <c r="Z18" s="5" t="s">
        <v>32</v>
      </c>
      <c r="AA18" s="5"/>
      <c r="AB18" s="6" cm="1">
        <f t="array" ref="AB18">SUM(IF(B18:I18&gt;B19:I19,1,-1))</f>
        <v>2</v>
      </c>
      <c r="AC18" s="6" cm="1">
        <f t="array" ref="AC18">SUM(IF(J18:S18&gt;J19:S19,1,-1))</f>
        <v>-4</v>
      </c>
      <c r="AD18" s="6">
        <f t="shared" si="11"/>
        <v>-2</v>
      </c>
      <c r="AE18" s="6">
        <f t="shared" si="12"/>
        <v>4</v>
      </c>
      <c r="AF18" s="6">
        <f t="shared" si="12"/>
        <v>-4</v>
      </c>
      <c r="AG18" s="6">
        <f t="shared" si="12"/>
        <v>0</v>
      </c>
      <c r="AH18" s="5"/>
      <c r="AI18" s="8" t="str">
        <f t="shared" si="0"/>
        <v>OL Higher</v>
      </c>
      <c r="AJ18" s="7" t="str">
        <f t="shared" si="1"/>
        <v>Up</v>
      </c>
      <c r="AK18" s="7" t="str">
        <f t="shared" si="2"/>
        <v>POC Up</v>
      </c>
      <c r="AL18" s="9" t="str">
        <f t="shared" si="3"/>
        <v>Ab. Val</v>
      </c>
      <c r="AM18" s="9" t="str">
        <f t="shared" si="4"/>
        <v>Upper Break</v>
      </c>
      <c r="AN18" s="9" t="str">
        <f t="shared" si="5"/>
        <v>In Val</v>
      </c>
      <c r="AO18" s="9" t="str">
        <f t="shared" si="6"/>
        <v>No Gap</v>
      </c>
      <c r="AP18" s="9" t="str">
        <f t="shared" si="7"/>
        <v>Bottom-Weighted</v>
      </c>
      <c r="AQ18" s="9" t="str">
        <f t="shared" si="8"/>
        <v>Skewed Mid-High</v>
      </c>
      <c r="AR18" s="9" t="str">
        <f t="shared" si="9"/>
        <v>Closed Higher Quadrant</v>
      </c>
      <c r="AS18" s="5">
        <f t="shared" si="10"/>
        <v>1</v>
      </c>
    </row>
    <row r="19" spans="1:45" ht="15.5" x14ac:dyDescent="0.35">
      <c r="A19" s="13">
        <v>45631</v>
      </c>
      <c r="B19" s="15">
        <v>1.2658</v>
      </c>
      <c r="C19" s="15">
        <v>1.27702</v>
      </c>
      <c r="D19" s="15">
        <v>1.2629699999999999</v>
      </c>
      <c r="E19" s="15">
        <v>1.27597</v>
      </c>
      <c r="F19" s="15">
        <v>1.2669000000000001</v>
      </c>
      <c r="G19" s="15">
        <v>1.2711000000000001</v>
      </c>
      <c r="H19" s="15">
        <v>1.2643000000000002</v>
      </c>
      <c r="I19" s="5">
        <v>10</v>
      </c>
      <c r="J19" s="5">
        <v>1205</v>
      </c>
      <c r="K19" s="5">
        <v>508</v>
      </c>
      <c r="L19" s="5">
        <v>1748</v>
      </c>
      <c r="M19" s="14">
        <v>12.113194444444405</v>
      </c>
      <c r="N19" s="14">
        <v>140.50000000000119</v>
      </c>
      <c r="O19" s="5">
        <v>67.999999999999176</v>
      </c>
      <c r="P19" s="5">
        <v>207774</v>
      </c>
      <c r="Q19" s="14">
        <v>1442.875</v>
      </c>
      <c r="R19" s="14">
        <v>12.441281138789931</v>
      </c>
      <c r="S19" s="5">
        <v>22</v>
      </c>
      <c r="T19" s="5" t="s">
        <v>26</v>
      </c>
      <c r="U19" s="14">
        <v>0.52775621238476045</v>
      </c>
      <c r="V19" s="5">
        <v>245</v>
      </c>
      <c r="W19" s="5">
        <v>393</v>
      </c>
      <c r="X19" s="5">
        <v>724</v>
      </c>
      <c r="Y19" s="5">
        <v>362</v>
      </c>
      <c r="Z19" s="5" t="s">
        <v>31</v>
      </c>
      <c r="AA19" s="5"/>
      <c r="AB19" s="6" cm="1">
        <f t="array" ref="AB19">SUM(IF(B19:I19&gt;B20:I20,1,-1))</f>
        <v>4</v>
      </c>
      <c r="AC19" s="6" cm="1">
        <f t="array" ref="AC19">SUM(IF(J19:S19&gt;J20:S20,1,-1))</f>
        <v>-2</v>
      </c>
      <c r="AD19" s="6">
        <f t="shared" si="11"/>
        <v>2</v>
      </c>
      <c r="AE19" s="6">
        <f t="shared" ref="AE19:AG34" si="13">SUM(AB19:AB21)</f>
        <v>0</v>
      </c>
      <c r="AF19" s="6">
        <f t="shared" si="13"/>
        <v>4</v>
      </c>
      <c r="AG19" s="6">
        <f t="shared" si="13"/>
        <v>4</v>
      </c>
      <c r="AH19" s="5"/>
      <c r="AI19" s="8" t="str">
        <f t="shared" si="0"/>
        <v>Outside</v>
      </c>
      <c r="AJ19" s="7" t="str">
        <f t="shared" si="1"/>
        <v>Neutral</v>
      </c>
      <c r="AK19" s="7" t="str">
        <f t="shared" si="2"/>
        <v>POC Up</v>
      </c>
      <c r="AL19" s="9" t="str">
        <f t="shared" si="3"/>
        <v>In. Val</v>
      </c>
      <c r="AM19" s="9" t="str">
        <f t="shared" si="4"/>
        <v>Upper Break</v>
      </c>
      <c r="AN19" s="9" t="str">
        <f t="shared" si="5"/>
        <v>Ab. Val</v>
      </c>
      <c r="AO19" s="9" t="str">
        <f t="shared" si="6"/>
        <v>No Gap</v>
      </c>
      <c r="AP19" s="9" t="str">
        <f t="shared" si="7"/>
        <v>Top-Weighted</v>
      </c>
      <c r="AQ19" s="9" t="str">
        <f t="shared" si="8"/>
        <v>Skewed Mid-Low</v>
      </c>
      <c r="AR19" s="9" t="str">
        <f t="shared" si="9"/>
        <v>Same</v>
      </c>
      <c r="AS19" s="5">
        <f t="shared" si="10"/>
        <v>0</v>
      </c>
    </row>
    <row r="20" spans="1:45" ht="15.5" x14ac:dyDescent="0.35">
      <c r="A20" s="13">
        <v>45630</v>
      </c>
      <c r="B20" s="15">
        <v>1.2701100000000001</v>
      </c>
      <c r="C20" s="15">
        <v>1.2722100000000001</v>
      </c>
      <c r="D20" s="15">
        <v>1.2616400000000001</v>
      </c>
      <c r="E20" s="15">
        <v>1.27006</v>
      </c>
      <c r="F20" s="15">
        <v>1.2668000000000001</v>
      </c>
      <c r="G20" s="15">
        <v>1.2706</v>
      </c>
      <c r="H20" s="15">
        <v>1.2657</v>
      </c>
      <c r="I20" s="5">
        <v>5</v>
      </c>
      <c r="J20" s="5">
        <v>1115</v>
      </c>
      <c r="K20" s="5">
        <v>727</v>
      </c>
      <c r="L20" s="5">
        <v>1882</v>
      </c>
      <c r="M20" s="14">
        <v>13.049305555555572</v>
      </c>
      <c r="N20" s="14">
        <v>105.69999999999968</v>
      </c>
      <c r="O20" s="5">
        <v>48.999999999999048</v>
      </c>
      <c r="P20" s="5">
        <v>227633</v>
      </c>
      <c r="Q20" s="14">
        <v>1580.7847222222222</v>
      </c>
      <c r="R20" s="14">
        <v>17.805108798486337</v>
      </c>
      <c r="S20" s="5">
        <v>13</v>
      </c>
      <c r="T20" s="5" t="s">
        <v>26</v>
      </c>
      <c r="U20" s="14">
        <v>0.63244162337098875</v>
      </c>
      <c r="V20" s="5">
        <v>339</v>
      </c>
      <c r="W20" s="5">
        <v>736</v>
      </c>
      <c r="X20" s="5">
        <v>669</v>
      </c>
      <c r="Y20" s="5">
        <v>138</v>
      </c>
      <c r="Z20" s="5" t="s">
        <v>31</v>
      </c>
      <c r="AA20" s="5"/>
      <c r="AB20" s="6" cm="1">
        <f t="array" ref="AB20">SUM(IF(B20:I20&gt;B21:I21,1,-1))</f>
        <v>-2</v>
      </c>
      <c r="AC20" s="6" cm="1">
        <f t="array" ref="AC20">SUM(IF(J20:S20&gt;J21:S21,1,-1))</f>
        <v>2</v>
      </c>
      <c r="AD20" s="6">
        <f t="shared" si="11"/>
        <v>0</v>
      </c>
      <c r="AE20" s="6">
        <f t="shared" si="13"/>
        <v>-4</v>
      </c>
      <c r="AF20" s="6">
        <f t="shared" si="13"/>
        <v>10</v>
      </c>
      <c r="AG20" s="6">
        <f t="shared" si="13"/>
        <v>6</v>
      </c>
      <c r="AH20" s="5"/>
      <c r="AI20" s="8" t="str">
        <f t="shared" si="0"/>
        <v>Inside</v>
      </c>
      <c r="AJ20" s="7" t="str">
        <f t="shared" si="1"/>
        <v>Down</v>
      </c>
      <c r="AK20" s="7" t="str">
        <f t="shared" si="2"/>
        <v>POC Down</v>
      </c>
      <c r="AL20" s="9" t="str">
        <f t="shared" si="3"/>
        <v>In. Val</v>
      </c>
      <c r="AM20" s="9" t="str">
        <f t="shared" si="4"/>
        <v>Inside Day</v>
      </c>
      <c r="AN20" s="9" t="str">
        <f t="shared" si="5"/>
        <v>In Val</v>
      </c>
      <c r="AO20" s="9" t="str">
        <f t="shared" si="6"/>
        <v>No Gap</v>
      </c>
      <c r="AP20" s="9" t="str">
        <f t="shared" si="7"/>
        <v>Top-Weighted</v>
      </c>
      <c r="AQ20" s="9" t="str">
        <f t="shared" si="8"/>
        <v>Skewed Mid-High</v>
      </c>
      <c r="AR20" s="9" t="str">
        <f t="shared" si="9"/>
        <v>Closed Lower Quadrant</v>
      </c>
      <c r="AS20" s="5">
        <f t="shared" si="10"/>
        <v>-2</v>
      </c>
    </row>
    <row r="21" spans="1:45" ht="15.5" x14ac:dyDescent="0.35">
      <c r="A21" s="13">
        <v>45629</v>
      </c>
      <c r="B21" s="15">
        <v>1.2694799999999999</v>
      </c>
      <c r="C21" s="15">
        <v>1.2749900000000001</v>
      </c>
      <c r="D21" s="15">
        <v>1.2616400000000001</v>
      </c>
      <c r="E21" s="15">
        <v>1.26736</v>
      </c>
      <c r="F21" s="15">
        <v>1.2692000000000001</v>
      </c>
      <c r="G21" s="15">
        <v>1.2713000000000001</v>
      </c>
      <c r="H21" s="15">
        <v>1.2653000000000001</v>
      </c>
      <c r="I21" s="5">
        <v>14</v>
      </c>
      <c r="J21" s="5">
        <v>704</v>
      </c>
      <c r="K21" s="5">
        <v>1105</v>
      </c>
      <c r="L21" s="5">
        <v>1846</v>
      </c>
      <c r="M21" s="14">
        <v>12.779861111111073</v>
      </c>
      <c r="N21" s="14">
        <v>133.49999999999972</v>
      </c>
      <c r="O21" s="5">
        <v>60.000000000000057</v>
      </c>
      <c r="P21" s="5">
        <v>217325</v>
      </c>
      <c r="Q21" s="14">
        <v>1509.2013888888889</v>
      </c>
      <c r="R21" s="14">
        <v>13.827715355805273</v>
      </c>
      <c r="S21" s="5">
        <v>16</v>
      </c>
      <c r="T21" s="5" t="s">
        <v>26</v>
      </c>
      <c r="U21" s="14">
        <v>0.63412092708642209</v>
      </c>
      <c r="V21" s="5">
        <v>178</v>
      </c>
      <c r="W21" s="5">
        <v>797</v>
      </c>
      <c r="X21" s="5">
        <v>599</v>
      </c>
      <c r="Y21" s="5">
        <v>272</v>
      </c>
      <c r="Z21" s="5" t="s">
        <v>29</v>
      </c>
      <c r="AA21" s="5"/>
      <c r="AB21" s="6" cm="1">
        <f t="array" ref="AB21">SUM(IF(B21:I21&gt;B22:I22,1,-1))</f>
        <v>-2</v>
      </c>
      <c r="AC21" s="6" cm="1">
        <f t="array" ref="AC21">SUM(IF(J21:S21&gt;J22:S22,1,-1))</f>
        <v>4</v>
      </c>
      <c r="AD21" s="6">
        <f t="shared" si="11"/>
        <v>2</v>
      </c>
      <c r="AE21" s="6">
        <f t="shared" si="13"/>
        <v>6</v>
      </c>
      <c r="AF21" s="6">
        <f t="shared" si="13"/>
        <v>2</v>
      </c>
      <c r="AG21" s="6">
        <f t="shared" si="13"/>
        <v>8</v>
      </c>
      <c r="AH21" s="5"/>
      <c r="AI21" s="8" t="str">
        <f t="shared" si="0"/>
        <v>OL Lower</v>
      </c>
      <c r="AJ21" s="7" t="str">
        <f t="shared" si="1"/>
        <v>Neutral</v>
      </c>
      <c r="AK21" s="7" t="str">
        <f t="shared" si="2"/>
        <v>POC Up</v>
      </c>
      <c r="AL21" s="9" t="str">
        <f t="shared" si="3"/>
        <v>In. Val</v>
      </c>
      <c r="AM21" s="9" t="str">
        <f t="shared" si="4"/>
        <v>Inside Day</v>
      </c>
      <c r="AN21" s="9" t="str">
        <f t="shared" si="5"/>
        <v>In Val</v>
      </c>
      <c r="AO21" s="9" t="str">
        <f t="shared" si="6"/>
        <v>No Gap</v>
      </c>
      <c r="AP21" s="9" t="str">
        <f t="shared" si="7"/>
        <v>Bottom-Weighted</v>
      </c>
      <c r="AQ21" s="9" t="str">
        <f t="shared" si="8"/>
        <v>Skewed Mid-High</v>
      </c>
      <c r="AR21" s="9" t="str">
        <f t="shared" si="9"/>
        <v>Same</v>
      </c>
      <c r="AS21" s="5">
        <f t="shared" si="10"/>
        <v>0</v>
      </c>
    </row>
    <row r="22" spans="1:45" ht="15.5" x14ac:dyDescent="0.35">
      <c r="A22" s="13">
        <v>45628</v>
      </c>
      <c r="B22" s="15">
        <v>1.26766</v>
      </c>
      <c r="C22" s="15">
        <v>1.2749900000000001</v>
      </c>
      <c r="D22" s="15">
        <v>1.2616400000000001</v>
      </c>
      <c r="E22" s="15">
        <v>1.2658100000000001</v>
      </c>
      <c r="F22" s="15">
        <v>1.2687000000000002</v>
      </c>
      <c r="G22" s="15">
        <v>1.2714000000000001</v>
      </c>
      <c r="H22" s="15">
        <v>1.266</v>
      </c>
      <c r="I22" s="5">
        <v>30</v>
      </c>
      <c r="J22" s="5">
        <v>857</v>
      </c>
      <c r="K22" s="5">
        <v>745</v>
      </c>
      <c r="L22" s="5">
        <v>1640</v>
      </c>
      <c r="M22" s="14">
        <v>11.328472222222146</v>
      </c>
      <c r="N22" s="14">
        <v>133.49999999999972</v>
      </c>
      <c r="O22" s="5">
        <v>54.000000000000711</v>
      </c>
      <c r="P22" s="5">
        <v>197355</v>
      </c>
      <c r="Q22" s="14">
        <v>1370.5208333333333</v>
      </c>
      <c r="R22" s="14">
        <v>12.284644194756581</v>
      </c>
      <c r="S22" s="5">
        <v>28</v>
      </c>
      <c r="T22" s="5" t="s">
        <v>33</v>
      </c>
      <c r="U22" s="14">
        <v>0.77440882536978128</v>
      </c>
      <c r="V22" s="5">
        <v>178</v>
      </c>
      <c r="W22" s="5">
        <v>795</v>
      </c>
      <c r="X22" s="5">
        <v>494</v>
      </c>
      <c r="Y22" s="5">
        <v>173</v>
      </c>
      <c r="Z22" s="5" t="s">
        <v>29</v>
      </c>
      <c r="AA22" s="5"/>
      <c r="AB22" s="6" cm="1">
        <f t="array" ref="AB22">SUM(IF(B22:I22&gt;B23:I23,1,-1))</f>
        <v>0</v>
      </c>
      <c r="AC22" s="6" cm="1">
        <f t="array" ref="AC22">SUM(IF(J22:S22&gt;J23:S23,1,-1))</f>
        <v>4</v>
      </c>
      <c r="AD22" s="6">
        <f t="shared" si="11"/>
        <v>4</v>
      </c>
      <c r="AE22" s="6">
        <f t="shared" si="13"/>
        <v>8</v>
      </c>
      <c r="AF22" s="6">
        <f t="shared" si="13"/>
        <v>-6</v>
      </c>
      <c r="AG22" s="6">
        <f t="shared" si="13"/>
        <v>2</v>
      </c>
      <c r="AH22" s="5"/>
      <c r="AI22" s="8" t="str">
        <f t="shared" si="0"/>
        <v>Inside</v>
      </c>
      <c r="AJ22" s="7" t="str">
        <f t="shared" si="1"/>
        <v>Neutral</v>
      </c>
      <c r="AK22" s="7" t="str">
        <f t="shared" si="2"/>
        <v>POC Up</v>
      </c>
      <c r="AL22" s="9" t="str">
        <f t="shared" si="3"/>
        <v>In. Val</v>
      </c>
      <c r="AM22" s="9" t="str">
        <f t="shared" si="4"/>
        <v>Inside Day</v>
      </c>
      <c r="AN22" s="9" t="str">
        <f t="shared" si="5"/>
        <v>Bl. Val</v>
      </c>
      <c r="AO22" s="9" t="str">
        <f t="shared" si="6"/>
        <v>No Gap</v>
      </c>
      <c r="AP22" s="9" t="str">
        <f t="shared" si="7"/>
        <v>Top-Weighted</v>
      </c>
      <c r="AQ22" s="9" t="str">
        <f t="shared" si="8"/>
        <v>Skewed Mid-High</v>
      </c>
      <c r="AR22" s="9" t="str">
        <f t="shared" si="9"/>
        <v>Closed Higher Quadrant</v>
      </c>
      <c r="AS22" s="5">
        <f t="shared" si="10"/>
        <v>1</v>
      </c>
    </row>
    <row r="23" spans="1:45" ht="15.5" x14ac:dyDescent="0.35">
      <c r="A23" s="13">
        <v>45625</v>
      </c>
      <c r="B23" s="15">
        <v>1.2573099999999999</v>
      </c>
      <c r="C23" s="15">
        <v>1.2749900000000001</v>
      </c>
      <c r="D23" s="15">
        <v>1.2565999999999999</v>
      </c>
      <c r="E23" s="15">
        <v>1.2701100000000001</v>
      </c>
      <c r="F23" s="15">
        <v>1.2686000000000002</v>
      </c>
      <c r="G23" s="15">
        <v>1.2722000000000002</v>
      </c>
      <c r="H23" s="15">
        <v>1.2645000000000002</v>
      </c>
      <c r="I23" s="5">
        <v>30</v>
      </c>
      <c r="J23" s="5">
        <v>619</v>
      </c>
      <c r="K23" s="5">
        <v>925</v>
      </c>
      <c r="L23" s="5">
        <v>1568</v>
      </c>
      <c r="M23" s="14">
        <v>10.845138888888838</v>
      </c>
      <c r="N23" s="14">
        <v>183.90000000000128</v>
      </c>
      <c r="O23" s="5">
        <v>77.000000000000398</v>
      </c>
      <c r="P23" s="5">
        <v>188198</v>
      </c>
      <c r="Q23" s="14">
        <v>1306.9305555555557</v>
      </c>
      <c r="R23" s="14">
        <v>8.5263730288199522</v>
      </c>
      <c r="S23" s="5">
        <v>27</v>
      </c>
      <c r="T23" s="5" t="s">
        <v>26</v>
      </c>
      <c r="U23" s="14">
        <v>0.62875549581955037</v>
      </c>
      <c r="V23" s="5">
        <v>333</v>
      </c>
      <c r="W23" s="5">
        <v>772</v>
      </c>
      <c r="X23" s="5">
        <v>206</v>
      </c>
      <c r="Y23" s="5">
        <v>234</v>
      </c>
      <c r="Z23" s="5" t="s">
        <v>32</v>
      </c>
      <c r="AA23" s="5"/>
      <c r="AB23" s="6" cm="1">
        <f t="array" ref="AB23">SUM(IF(B23:I23&gt;B24:I24,1,-1))</f>
        <v>8</v>
      </c>
      <c r="AC23" s="6" cm="1">
        <f t="array" ref="AC23">SUM(IF(J23:S23&gt;J24:S24,1,-1))</f>
        <v>-6</v>
      </c>
      <c r="AD23" s="6">
        <f t="shared" si="11"/>
        <v>2</v>
      </c>
      <c r="AE23" s="6">
        <f t="shared" si="13"/>
        <v>16</v>
      </c>
      <c r="AF23" s="6">
        <f t="shared" si="13"/>
        <v>-12</v>
      </c>
      <c r="AG23" s="6">
        <f t="shared" si="13"/>
        <v>4</v>
      </c>
      <c r="AH23" s="5"/>
      <c r="AI23" s="8" t="str">
        <f t="shared" si="0"/>
        <v>OL Higher</v>
      </c>
      <c r="AJ23" s="7" t="str">
        <f t="shared" si="1"/>
        <v>Up</v>
      </c>
      <c r="AK23" s="7" t="str">
        <f t="shared" si="2"/>
        <v>POC Up</v>
      </c>
      <c r="AL23" s="9" t="str">
        <f t="shared" si="3"/>
        <v>Ab. Val</v>
      </c>
      <c r="AM23" s="9" t="str">
        <f t="shared" si="4"/>
        <v>Upper Break</v>
      </c>
      <c r="AN23" s="9" t="str">
        <f t="shared" si="5"/>
        <v>In Val</v>
      </c>
      <c r="AO23" s="9" t="str">
        <f t="shared" si="6"/>
        <v>No Gap</v>
      </c>
      <c r="AP23" s="9" t="str">
        <f t="shared" si="7"/>
        <v>Bottom-Weighted</v>
      </c>
      <c r="AQ23" s="9" t="str">
        <f t="shared" si="8"/>
        <v>Skewed Mid-High</v>
      </c>
      <c r="AR23" s="9" t="str">
        <f t="shared" si="9"/>
        <v>Closed Higher Quadrant</v>
      </c>
      <c r="AS23" s="5">
        <f t="shared" si="10"/>
        <v>1</v>
      </c>
    </row>
    <row r="24" spans="1:45" ht="15.5" x14ac:dyDescent="0.35">
      <c r="A24" s="13">
        <v>45624</v>
      </c>
      <c r="B24" s="15">
        <v>1.2532300000000001</v>
      </c>
      <c r="C24" s="15">
        <v>1.2695700000000001</v>
      </c>
      <c r="D24" s="15">
        <v>1.2506900000000001</v>
      </c>
      <c r="E24" s="15">
        <v>1.26949</v>
      </c>
      <c r="F24" s="15">
        <v>1.2572000000000001</v>
      </c>
      <c r="G24" s="15">
        <v>1.2659000000000002</v>
      </c>
      <c r="H24" s="15">
        <v>1.2511000000000001</v>
      </c>
      <c r="I24" s="5">
        <v>18</v>
      </c>
      <c r="J24" s="5">
        <v>1094</v>
      </c>
      <c r="K24" s="5">
        <v>523</v>
      </c>
      <c r="L24" s="5">
        <v>1639</v>
      </c>
      <c r="M24" s="14">
        <v>11.331249999999942</v>
      </c>
      <c r="N24" s="14">
        <v>188.80000000000007</v>
      </c>
      <c r="O24" s="5">
        <v>148.00000000000148</v>
      </c>
      <c r="P24" s="5">
        <v>205624</v>
      </c>
      <c r="Q24" s="14">
        <v>1427.9444444444443</v>
      </c>
      <c r="R24" s="14">
        <v>8.6811440677966072</v>
      </c>
      <c r="S24" s="5">
        <v>19</v>
      </c>
      <c r="T24" s="5" t="s">
        <v>26</v>
      </c>
      <c r="U24" s="14">
        <v>0.59385099489462967</v>
      </c>
      <c r="V24" s="5">
        <v>600</v>
      </c>
      <c r="W24" s="5">
        <v>220</v>
      </c>
      <c r="X24" s="5">
        <v>455</v>
      </c>
      <c r="Y24" s="5">
        <v>355</v>
      </c>
      <c r="Z24" s="5" t="s">
        <v>31</v>
      </c>
      <c r="AA24" s="5"/>
      <c r="AB24" s="6" cm="1">
        <f t="array" ref="AB24">SUM(IF(B24:I24&gt;B25:I25,1,-1))</f>
        <v>0</v>
      </c>
      <c r="AC24" s="6" cm="1">
        <f t="array" ref="AC24">SUM(IF(J24:S24&gt;J25:S25,1,-1))</f>
        <v>-4</v>
      </c>
      <c r="AD24" s="6">
        <f t="shared" si="11"/>
        <v>-4</v>
      </c>
      <c r="AE24" s="6">
        <f t="shared" si="13"/>
        <v>6</v>
      </c>
      <c r="AF24" s="6">
        <f t="shared" si="13"/>
        <v>-2</v>
      </c>
      <c r="AG24" s="6">
        <f t="shared" si="13"/>
        <v>4</v>
      </c>
      <c r="AH24" s="5"/>
      <c r="AI24" s="8" t="str">
        <f t="shared" si="0"/>
        <v>Outside</v>
      </c>
      <c r="AJ24" s="7" t="str">
        <f t="shared" si="1"/>
        <v>Up</v>
      </c>
      <c r="AK24" s="7" t="str">
        <f t="shared" si="2"/>
        <v>POC Unchanged</v>
      </c>
      <c r="AL24" s="9" t="str">
        <f t="shared" si="3"/>
        <v>In. Val</v>
      </c>
      <c r="AM24" s="9" t="str">
        <f t="shared" si="4"/>
        <v>Upper Break</v>
      </c>
      <c r="AN24" s="9" t="str">
        <f t="shared" si="5"/>
        <v>Ab. Val</v>
      </c>
      <c r="AO24" s="9" t="str">
        <f t="shared" si="6"/>
        <v>Gap Down - Failed</v>
      </c>
      <c r="AP24" s="9" t="str">
        <f t="shared" si="7"/>
        <v>Top-Weighted</v>
      </c>
      <c r="AQ24" s="9" t="str">
        <f t="shared" si="8"/>
        <v>Skewed High</v>
      </c>
      <c r="AR24" s="9" t="str">
        <f t="shared" si="9"/>
        <v>Same</v>
      </c>
      <c r="AS24" s="5">
        <f t="shared" si="10"/>
        <v>0</v>
      </c>
    </row>
    <row r="25" spans="1:45" ht="15.5" x14ac:dyDescent="0.35">
      <c r="A25" s="13">
        <v>45623</v>
      </c>
      <c r="B25" s="15">
        <v>1.2592399999999999</v>
      </c>
      <c r="C25" s="15">
        <v>1.26942</v>
      </c>
      <c r="D25" s="15">
        <v>1.2506900000000001</v>
      </c>
      <c r="E25" s="15">
        <v>1.26766</v>
      </c>
      <c r="F25" s="15">
        <v>1.2572000000000001</v>
      </c>
      <c r="G25" s="15">
        <v>1.2611000000000001</v>
      </c>
      <c r="H25" s="15">
        <v>1.2542000000000002</v>
      </c>
      <c r="I25" s="5">
        <v>6</v>
      </c>
      <c r="J25" s="5">
        <v>1058</v>
      </c>
      <c r="K25" s="5">
        <v>804</v>
      </c>
      <c r="L25" s="5">
        <v>1901</v>
      </c>
      <c r="M25" s="14">
        <v>13.15763888888886</v>
      </c>
      <c r="N25" s="14">
        <v>187.29999999999913</v>
      </c>
      <c r="O25" s="5">
        <v>68.999999999999062</v>
      </c>
      <c r="P25" s="5">
        <v>229238</v>
      </c>
      <c r="Q25" s="14">
        <v>1591.9305555555557</v>
      </c>
      <c r="R25" s="14">
        <v>10.149492792311847</v>
      </c>
      <c r="S25" s="5">
        <v>23</v>
      </c>
      <c r="T25" s="5" t="s">
        <v>26</v>
      </c>
      <c r="U25" s="14">
        <v>0.64264114395397731</v>
      </c>
      <c r="V25" s="5">
        <v>247</v>
      </c>
      <c r="W25" s="5">
        <v>261</v>
      </c>
      <c r="X25" s="5">
        <v>957</v>
      </c>
      <c r="Y25" s="5">
        <v>416</v>
      </c>
      <c r="Z25" s="5" t="s">
        <v>31</v>
      </c>
      <c r="AA25" s="5"/>
      <c r="AB25" s="6" cm="1">
        <f t="array" ref="AB25">SUM(IF(B25:I25&gt;B26:I26,1,-1))</f>
        <v>8</v>
      </c>
      <c r="AC25" s="6" cm="1">
        <f t="array" ref="AC25">SUM(IF(J25:S25&gt;J26:S26,1,-1))</f>
        <v>-2</v>
      </c>
      <c r="AD25" s="6">
        <f t="shared" si="11"/>
        <v>6</v>
      </c>
      <c r="AE25" s="6">
        <f t="shared" si="13"/>
        <v>0</v>
      </c>
      <c r="AF25" s="6">
        <f t="shared" si="13"/>
        <v>4</v>
      </c>
      <c r="AG25" s="6">
        <f t="shared" si="13"/>
        <v>4</v>
      </c>
      <c r="AH25" s="5"/>
      <c r="AI25" s="8" t="str">
        <f t="shared" si="0"/>
        <v>OL Higher</v>
      </c>
      <c r="AJ25" s="7" t="str">
        <f t="shared" si="1"/>
        <v>Down</v>
      </c>
      <c r="AK25" s="7" t="str">
        <f t="shared" si="2"/>
        <v>POC Up</v>
      </c>
      <c r="AL25" s="9" t="str">
        <f t="shared" si="3"/>
        <v>In. Val</v>
      </c>
      <c r="AM25" s="9" t="str">
        <f t="shared" si="4"/>
        <v>Upper Break</v>
      </c>
      <c r="AN25" s="9" t="str">
        <f t="shared" si="5"/>
        <v>Ab. Val</v>
      </c>
      <c r="AO25" s="9" t="str">
        <f t="shared" si="6"/>
        <v>No Gap</v>
      </c>
      <c r="AP25" s="9" t="str">
        <f t="shared" si="7"/>
        <v>Top-Weighted</v>
      </c>
      <c r="AQ25" s="9" t="str">
        <f t="shared" si="8"/>
        <v>Skewed Mid-Low</v>
      </c>
      <c r="AR25" s="9" t="str">
        <f t="shared" si="9"/>
        <v>Closed Lower Quadrant</v>
      </c>
      <c r="AS25" s="5">
        <f t="shared" si="10"/>
        <v>-1</v>
      </c>
    </row>
    <row r="26" spans="1:45" ht="15.5" x14ac:dyDescent="0.35">
      <c r="A26" s="13">
        <v>45622</v>
      </c>
      <c r="B26" s="15">
        <v>1.25844</v>
      </c>
      <c r="C26" s="15">
        <v>1.26159</v>
      </c>
      <c r="D26" s="15">
        <v>1.2486699999999999</v>
      </c>
      <c r="E26" s="15">
        <v>1.2573099999999999</v>
      </c>
      <c r="F26" s="15">
        <v>1.2571000000000001</v>
      </c>
      <c r="G26" s="15">
        <v>1.2603000000000002</v>
      </c>
      <c r="H26" s="15">
        <v>1.2535000000000001</v>
      </c>
      <c r="I26" s="5">
        <v>-3</v>
      </c>
      <c r="J26" s="5">
        <v>712</v>
      </c>
      <c r="K26" s="5">
        <v>1250</v>
      </c>
      <c r="L26" s="5">
        <v>1996</v>
      </c>
      <c r="M26" s="14">
        <v>13.849305555555524</v>
      </c>
      <c r="N26" s="14">
        <v>129.20000000000041</v>
      </c>
      <c r="O26" s="5">
        <v>68.000000000001393</v>
      </c>
      <c r="P26" s="5">
        <v>244900</v>
      </c>
      <c r="Q26" s="14">
        <v>1700.6944444444443</v>
      </c>
      <c r="R26" s="14">
        <v>15.448916408668682</v>
      </c>
      <c r="S26" s="5">
        <v>18</v>
      </c>
      <c r="T26" s="5" t="s">
        <v>26</v>
      </c>
      <c r="U26" s="14">
        <v>0.60582456976298238</v>
      </c>
      <c r="V26" s="5">
        <v>415</v>
      </c>
      <c r="W26" s="5">
        <v>748</v>
      </c>
      <c r="X26" s="5">
        <v>592</v>
      </c>
      <c r="Y26" s="5">
        <v>203</v>
      </c>
      <c r="Z26" s="5" t="s">
        <v>32</v>
      </c>
      <c r="AA26" s="5"/>
      <c r="AB26" s="6" cm="1">
        <f t="array" ref="AB26">SUM(IF(B26:I26&gt;B27:I27,1,-1))</f>
        <v>-2</v>
      </c>
      <c r="AC26" s="6" cm="1">
        <f t="array" ref="AC26">SUM(IF(J26:S26&gt;J27:S27,1,-1))</f>
        <v>4</v>
      </c>
      <c r="AD26" s="6">
        <f t="shared" si="11"/>
        <v>2</v>
      </c>
      <c r="AE26" s="6">
        <f t="shared" si="13"/>
        <v>-10</v>
      </c>
      <c r="AF26" s="6">
        <f t="shared" si="13"/>
        <v>12</v>
      </c>
      <c r="AG26" s="6">
        <f t="shared" si="13"/>
        <v>2</v>
      </c>
      <c r="AH26" s="5"/>
      <c r="AI26" s="8" t="str">
        <f t="shared" si="0"/>
        <v>Inside</v>
      </c>
      <c r="AJ26" s="7" t="str">
        <f t="shared" si="1"/>
        <v>Down</v>
      </c>
      <c r="AK26" s="7" t="str">
        <f t="shared" si="2"/>
        <v>POC Down</v>
      </c>
      <c r="AL26" s="9" t="str">
        <f t="shared" si="3"/>
        <v>In. Val</v>
      </c>
      <c r="AM26" s="9" t="str">
        <f t="shared" si="4"/>
        <v>Inside Day</v>
      </c>
      <c r="AN26" s="9" t="str">
        <f t="shared" si="5"/>
        <v>In Val</v>
      </c>
      <c r="AO26" s="9" t="str">
        <f t="shared" si="6"/>
        <v>No Gap</v>
      </c>
      <c r="AP26" s="9" t="str">
        <f t="shared" si="7"/>
        <v>Bottom-Weighted</v>
      </c>
      <c r="AQ26" s="9" t="str">
        <f t="shared" si="8"/>
        <v>Skewed Mid-High</v>
      </c>
      <c r="AR26" s="9" t="str">
        <f t="shared" si="9"/>
        <v>Closed Lower Quadrant</v>
      </c>
      <c r="AS26" s="5">
        <f t="shared" si="10"/>
        <v>-1</v>
      </c>
    </row>
    <row r="27" spans="1:45" ht="15.5" x14ac:dyDescent="0.35">
      <c r="A27" s="13">
        <v>45621</v>
      </c>
      <c r="B27" s="15">
        <v>1.2654799999999999</v>
      </c>
      <c r="C27" s="15">
        <v>1.2659899999999999</v>
      </c>
      <c r="D27" s="15">
        <v>1.2486699999999999</v>
      </c>
      <c r="E27" s="15">
        <v>1.2532099999999999</v>
      </c>
      <c r="F27" s="15">
        <v>1.2593000000000001</v>
      </c>
      <c r="G27" s="15">
        <v>1.2613000000000001</v>
      </c>
      <c r="H27" s="15">
        <v>1.2518000000000002</v>
      </c>
      <c r="I27" s="5">
        <v>-18</v>
      </c>
      <c r="J27" s="5">
        <v>612</v>
      </c>
      <c r="K27" s="5">
        <v>1207</v>
      </c>
      <c r="L27" s="5">
        <v>1847</v>
      </c>
      <c r="M27" s="14">
        <v>12.795138888888813</v>
      </c>
      <c r="N27" s="14">
        <v>173.20000000000002</v>
      </c>
      <c r="O27" s="5">
        <v>94.999999999998423</v>
      </c>
      <c r="P27" s="5">
        <v>222880</v>
      </c>
      <c r="Q27" s="14">
        <v>1547.7777777777778</v>
      </c>
      <c r="R27" s="14">
        <v>10.663972286374133</v>
      </c>
      <c r="S27" s="5">
        <v>25</v>
      </c>
      <c r="T27" s="5" t="s">
        <v>26</v>
      </c>
      <c r="U27" s="14">
        <v>0.52458533410515606</v>
      </c>
      <c r="V27" s="5">
        <v>362</v>
      </c>
      <c r="W27" s="5">
        <v>638</v>
      </c>
      <c r="X27" s="5">
        <v>496</v>
      </c>
      <c r="Y27" s="5">
        <v>351</v>
      </c>
      <c r="Z27" s="5" t="s">
        <v>29</v>
      </c>
      <c r="AA27" s="5"/>
      <c r="AB27" s="6" cm="1">
        <f t="array" ref="AB27">SUM(IF(B27:I27&gt;B28:I28,1,-1))</f>
        <v>-6</v>
      </c>
      <c r="AC27" s="6" cm="1">
        <f t="array" ref="AC27">SUM(IF(J27:S27&gt;J28:S28,1,-1))</f>
        <v>2</v>
      </c>
      <c r="AD27" s="6">
        <f t="shared" si="11"/>
        <v>-4</v>
      </c>
      <c r="AE27" s="6">
        <f t="shared" si="13"/>
        <v>-14</v>
      </c>
      <c r="AF27" s="6">
        <f t="shared" si="13"/>
        <v>10</v>
      </c>
      <c r="AG27" s="6">
        <f t="shared" si="13"/>
        <v>-4</v>
      </c>
      <c r="AH27" s="5"/>
      <c r="AI27" s="8" t="str">
        <f t="shared" si="0"/>
        <v>OL Lower</v>
      </c>
      <c r="AJ27" s="7" t="str">
        <f t="shared" si="1"/>
        <v>Down</v>
      </c>
      <c r="AK27" s="7" t="str">
        <f t="shared" si="2"/>
        <v>POC Down</v>
      </c>
      <c r="AL27" s="9" t="str">
        <f t="shared" si="3"/>
        <v>In. Val</v>
      </c>
      <c r="AM27" s="9" t="str">
        <f t="shared" si="4"/>
        <v>Inside Day</v>
      </c>
      <c r="AN27" s="9" t="str">
        <f t="shared" si="5"/>
        <v>In Val</v>
      </c>
      <c r="AO27" s="9" t="str">
        <f t="shared" si="6"/>
        <v>No Gap</v>
      </c>
      <c r="AP27" s="9" t="str">
        <f t="shared" si="7"/>
        <v>Bottom-Weighted</v>
      </c>
      <c r="AQ27" s="9" t="str">
        <f t="shared" si="8"/>
        <v>Skewed Mid-High</v>
      </c>
      <c r="AR27" s="9" t="str">
        <f t="shared" si="9"/>
        <v>Same</v>
      </c>
      <c r="AS27" s="5">
        <f t="shared" si="10"/>
        <v>0</v>
      </c>
    </row>
    <row r="28" spans="1:45" ht="15.5" x14ac:dyDescent="0.35">
      <c r="A28" s="13">
        <v>45618</v>
      </c>
      <c r="B28" s="15">
        <v>1.26936</v>
      </c>
      <c r="C28" s="15">
        <v>1.2714300000000001</v>
      </c>
      <c r="D28" s="15">
        <v>1.2486699999999999</v>
      </c>
      <c r="E28" s="15">
        <v>1.2592399999999999</v>
      </c>
      <c r="F28" s="15">
        <v>1.2649000000000001</v>
      </c>
      <c r="G28" s="15">
        <v>1.2714000000000001</v>
      </c>
      <c r="H28" s="15">
        <v>1.2571000000000001</v>
      </c>
      <c r="I28" s="5">
        <v>-33</v>
      </c>
      <c r="J28" s="5">
        <v>464</v>
      </c>
      <c r="K28" s="5">
        <v>1231</v>
      </c>
      <c r="L28" s="5">
        <v>1721</v>
      </c>
      <c r="M28" s="14">
        <v>11.915277777777691</v>
      </c>
      <c r="N28" s="14">
        <v>227.60000000000113</v>
      </c>
      <c r="O28" s="5">
        <v>142.9999999999998</v>
      </c>
      <c r="P28" s="5">
        <v>209470</v>
      </c>
      <c r="Q28" s="14">
        <v>1454.6527777777778</v>
      </c>
      <c r="R28" s="14">
        <v>7.5615114235500505</v>
      </c>
      <c r="S28" s="5">
        <v>29</v>
      </c>
      <c r="T28" s="5" t="s">
        <v>26</v>
      </c>
      <c r="U28" s="14">
        <v>0.53278623368726619</v>
      </c>
      <c r="V28" s="5">
        <v>292</v>
      </c>
      <c r="W28" s="5">
        <v>619</v>
      </c>
      <c r="X28" s="5">
        <v>373</v>
      </c>
      <c r="Y28" s="5">
        <v>427</v>
      </c>
      <c r="Z28" s="5" t="s">
        <v>29</v>
      </c>
      <c r="AA28" s="5"/>
      <c r="AB28" s="6" cm="1">
        <f t="array" ref="AB28">SUM(IF(B28:I28&gt;B29:I29,1,-1))</f>
        <v>-2</v>
      </c>
      <c r="AC28" s="6" cm="1">
        <f t="array" ref="AC28">SUM(IF(J28:S28&gt;J29:S29,1,-1))</f>
        <v>6</v>
      </c>
      <c r="AD28" s="6">
        <f t="shared" si="11"/>
        <v>4</v>
      </c>
      <c r="AE28" s="6">
        <f t="shared" si="13"/>
        <v>-6</v>
      </c>
      <c r="AF28" s="6">
        <f t="shared" si="13"/>
        <v>2</v>
      </c>
      <c r="AG28" s="6">
        <f t="shared" si="13"/>
        <v>-4</v>
      </c>
      <c r="AH28" s="5"/>
      <c r="AI28" s="8" t="str">
        <f t="shared" si="0"/>
        <v>Outside</v>
      </c>
      <c r="AJ28" s="7" t="str">
        <f t="shared" si="1"/>
        <v>Down</v>
      </c>
      <c r="AK28" s="7" t="str">
        <f t="shared" si="2"/>
        <v>POC Unchanged</v>
      </c>
      <c r="AL28" s="9" t="str">
        <f t="shared" si="3"/>
        <v>In. Val</v>
      </c>
      <c r="AM28" s="9" t="str">
        <f t="shared" si="4"/>
        <v>Lower Break</v>
      </c>
      <c r="AN28" s="9" t="str">
        <f t="shared" si="5"/>
        <v>In Val</v>
      </c>
      <c r="AO28" s="9" t="str">
        <f t="shared" si="6"/>
        <v>Gap Up - Failed</v>
      </c>
      <c r="AP28" s="9" t="str">
        <f t="shared" si="7"/>
        <v>Bottom-Weighted</v>
      </c>
      <c r="AQ28" s="9" t="str">
        <f t="shared" si="8"/>
        <v>Skewed Mid-High</v>
      </c>
      <c r="AR28" s="9" t="str">
        <f t="shared" si="9"/>
        <v>Closed Lower Quadrant</v>
      </c>
      <c r="AS28" s="5">
        <f t="shared" si="10"/>
        <v>-1</v>
      </c>
    </row>
    <row r="29" spans="1:45" ht="15.5" x14ac:dyDescent="0.35">
      <c r="A29" s="13">
        <v>45617</v>
      </c>
      <c r="B29" s="15">
        <v>1.2678</v>
      </c>
      <c r="C29" s="15">
        <v>1.2714300000000001</v>
      </c>
      <c r="D29" s="15">
        <v>1.25756</v>
      </c>
      <c r="E29" s="15">
        <v>1.2584500000000001</v>
      </c>
      <c r="F29" s="15">
        <v>1.2649000000000001</v>
      </c>
      <c r="G29" s="15">
        <v>1.2677</v>
      </c>
      <c r="H29" s="15">
        <v>1.2626000000000002</v>
      </c>
      <c r="I29" s="5">
        <v>-27</v>
      </c>
      <c r="J29" s="5">
        <v>833</v>
      </c>
      <c r="K29" s="5">
        <v>757</v>
      </c>
      <c r="L29" s="5">
        <v>1622</v>
      </c>
      <c r="M29" s="14">
        <v>11.172916666666604</v>
      </c>
      <c r="N29" s="14">
        <v>138.7000000000005</v>
      </c>
      <c r="O29" s="5">
        <v>50.99999999999882</v>
      </c>
      <c r="P29" s="5">
        <v>191440</v>
      </c>
      <c r="Q29" s="14">
        <v>1329.4444444444443</v>
      </c>
      <c r="R29" s="14">
        <v>11.694304253785106</v>
      </c>
      <c r="S29" s="5">
        <v>14</v>
      </c>
      <c r="T29" s="5" t="s">
        <v>33</v>
      </c>
      <c r="U29" s="14">
        <v>0.73702879168128699</v>
      </c>
      <c r="V29" s="5">
        <v>220</v>
      </c>
      <c r="W29" s="5">
        <v>766</v>
      </c>
      <c r="X29" s="5">
        <v>470</v>
      </c>
      <c r="Y29" s="5">
        <v>166</v>
      </c>
      <c r="Z29" s="5" t="s">
        <v>27</v>
      </c>
      <c r="AA29" s="5"/>
      <c r="AB29" s="6" cm="1">
        <f t="array" ref="AB29">SUM(IF(B29:I29&gt;B30:I30,1,-1))</f>
        <v>-6</v>
      </c>
      <c r="AC29" s="6" cm="1">
        <f t="array" ref="AC29">SUM(IF(J29:S29&gt;J30:S30,1,-1))</f>
        <v>2</v>
      </c>
      <c r="AD29" s="6">
        <f t="shared" si="11"/>
        <v>-4</v>
      </c>
      <c r="AE29" s="6">
        <f t="shared" si="13"/>
        <v>-8</v>
      </c>
      <c r="AF29" s="6">
        <f t="shared" si="13"/>
        <v>-10</v>
      </c>
      <c r="AG29" s="6">
        <f t="shared" si="13"/>
        <v>-18</v>
      </c>
      <c r="AH29" s="5"/>
      <c r="AI29" s="8" t="str">
        <f t="shared" si="0"/>
        <v>OL Lower</v>
      </c>
      <c r="AJ29" s="7" t="str">
        <f t="shared" si="1"/>
        <v>Down</v>
      </c>
      <c r="AK29" s="7" t="str">
        <f t="shared" si="2"/>
        <v>POC Down</v>
      </c>
      <c r="AL29" s="9" t="str">
        <f t="shared" si="3"/>
        <v>In. Val</v>
      </c>
      <c r="AM29" s="9" t="str">
        <f t="shared" si="4"/>
        <v>Lower Break</v>
      </c>
      <c r="AN29" s="9" t="str">
        <f t="shared" si="5"/>
        <v>Bl. Val</v>
      </c>
      <c r="AO29" s="9" t="str">
        <f t="shared" si="6"/>
        <v>No Gap</v>
      </c>
      <c r="AP29" s="9" t="str">
        <f t="shared" si="7"/>
        <v>Top-Weighted</v>
      </c>
      <c r="AQ29" s="9" t="str">
        <f t="shared" si="8"/>
        <v>Skewed Mid-High</v>
      </c>
      <c r="AR29" s="9" t="str">
        <f t="shared" si="9"/>
        <v>Closed Higher Quadrant</v>
      </c>
      <c r="AS29" s="5">
        <f t="shared" si="10"/>
        <v>1</v>
      </c>
    </row>
    <row r="30" spans="1:45" ht="15.5" x14ac:dyDescent="0.35">
      <c r="A30" s="13">
        <v>45616</v>
      </c>
      <c r="B30" s="15">
        <v>1.2619</v>
      </c>
      <c r="C30" s="15">
        <v>1.2714300000000001</v>
      </c>
      <c r="D30" s="15">
        <v>1.2612399999999999</v>
      </c>
      <c r="E30" s="15">
        <v>1.26549</v>
      </c>
      <c r="F30" s="15">
        <v>1.2674000000000001</v>
      </c>
      <c r="G30" s="15">
        <v>1.2689000000000001</v>
      </c>
      <c r="H30" s="15">
        <v>1.2635000000000001</v>
      </c>
      <c r="I30" s="5">
        <v>5</v>
      </c>
      <c r="J30" s="5">
        <v>377</v>
      </c>
      <c r="K30" s="5">
        <v>1179</v>
      </c>
      <c r="L30" s="5">
        <v>1592</v>
      </c>
      <c r="M30" s="14">
        <v>10.981944444444443</v>
      </c>
      <c r="N30" s="14">
        <v>101.90000000000143</v>
      </c>
      <c r="O30" s="5">
        <v>54.000000000000711</v>
      </c>
      <c r="P30" s="5">
        <v>187528</v>
      </c>
      <c r="Q30" s="14">
        <v>1302.2777777777778</v>
      </c>
      <c r="R30" s="14">
        <v>15.62315996074561</v>
      </c>
      <c r="S30" s="5">
        <v>16</v>
      </c>
      <c r="T30" s="5" t="s">
        <v>28</v>
      </c>
      <c r="U30" s="14">
        <v>0.43501582991414905</v>
      </c>
      <c r="V30" s="5">
        <v>83</v>
      </c>
      <c r="W30" s="5">
        <v>570</v>
      </c>
      <c r="X30" s="5">
        <v>456</v>
      </c>
      <c r="Y30" s="5">
        <v>471</v>
      </c>
      <c r="Z30" s="5" t="s">
        <v>29</v>
      </c>
      <c r="AA30" s="5"/>
      <c r="AB30" s="6" cm="1">
        <f t="array" ref="AB30">SUM(IF(B30:I30&gt;B31:I31,1,-1))</f>
        <v>2</v>
      </c>
      <c r="AC30" s="6" cm="1">
        <f t="array" ref="AC30">SUM(IF(J30:S30&gt;J31:S31,1,-1))</f>
        <v>-6</v>
      </c>
      <c r="AD30" s="6">
        <f t="shared" si="11"/>
        <v>-4</v>
      </c>
      <c r="AE30" s="6">
        <f t="shared" si="13"/>
        <v>-4</v>
      </c>
      <c r="AF30" s="6">
        <f t="shared" si="13"/>
        <v>-18</v>
      </c>
      <c r="AG30" s="6">
        <f t="shared" si="13"/>
        <v>-22</v>
      </c>
      <c r="AH30" s="5"/>
      <c r="AI30" s="8" t="str">
        <f t="shared" si="0"/>
        <v>OL Higher</v>
      </c>
      <c r="AJ30" s="7" t="str">
        <f t="shared" si="1"/>
        <v>Up</v>
      </c>
      <c r="AK30" s="7" t="str">
        <f t="shared" si="2"/>
        <v>POC Down</v>
      </c>
      <c r="AL30" s="9" t="str">
        <f t="shared" si="3"/>
        <v>In. Val</v>
      </c>
      <c r="AM30" s="9" t="str">
        <f t="shared" si="4"/>
        <v>Upper Break</v>
      </c>
      <c r="AN30" s="9" t="str">
        <f t="shared" si="5"/>
        <v>In Val</v>
      </c>
      <c r="AO30" s="9" t="str">
        <f t="shared" si="6"/>
        <v>Gap Down - Failed</v>
      </c>
      <c r="AP30" s="9" t="str">
        <f t="shared" si="7"/>
        <v>Bottom-Weighted</v>
      </c>
      <c r="AQ30" s="9" t="str">
        <f t="shared" si="8"/>
        <v>Skewed Mid-High</v>
      </c>
      <c r="AR30" s="9" t="str">
        <f t="shared" si="9"/>
        <v>Closed Higher Quadrant</v>
      </c>
      <c r="AS30" s="5">
        <f t="shared" si="10"/>
        <v>2</v>
      </c>
    </row>
    <row r="31" spans="1:45" ht="15.5" x14ac:dyDescent="0.35">
      <c r="A31" s="13">
        <v>45615</v>
      </c>
      <c r="B31" s="15">
        <v>1.2666599999999999</v>
      </c>
      <c r="C31" s="15">
        <v>1.26966</v>
      </c>
      <c r="D31" s="15">
        <v>1.25966</v>
      </c>
      <c r="E31" s="15">
        <v>1.2693700000000001</v>
      </c>
      <c r="F31" s="15">
        <v>1.2675000000000001</v>
      </c>
      <c r="G31" s="15">
        <v>1.2687000000000002</v>
      </c>
      <c r="H31" s="15">
        <v>1.2631000000000001</v>
      </c>
      <c r="I31" s="5">
        <v>1</v>
      </c>
      <c r="J31" s="5">
        <v>307</v>
      </c>
      <c r="K31" s="5">
        <v>1394</v>
      </c>
      <c r="L31" s="5">
        <v>1750</v>
      </c>
      <c r="M31" s="14">
        <v>12.07013888888889</v>
      </c>
      <c r="N31" s="14">
        <v>100.00000000000009</v>
      </c>
      <c r="O31" s="5">
        <v>56.000000000000497</v>
      </c>
      <c r="P31" s="5">
        <v>207301</v>
      </c>
      <c r="Q31" s="14">
        <v>1439.5902777777778</v>
      </c>
      <c r="R31" s="14">
        <v>17.499999999999986</v>
      </c>
      <c r="S31" s="5">
        <v>17</v>
      </c>
      <c r="T31" s="5" t="s">
        <v>28</v>
      </c>
      <c r="U31" s="14">
        <v>0.4445996749372596</v>
      </c>
      <c r="V31" s="5">
        <v>478</v>
      </c>
      <c r="W31" s="5">
        <v>431</v>
      </c>
      <c r="X31" s="5">
        <v>625</v>
      </c>
      <c r="Y31" s="5">
        <v>216</v>
      </c>
      <c r="Z31" s="5" t="s">
        <v>31</v>
      </c>
      <c r="AA31" s="5"/>
      <c r="AB31" s="6" cm="1">
        <f t="array" ref="AB31">SUM(IF(B31:I31&gt;B32:I32,1,-1))</f>
        <v>-4</v>
      </c>
      <c r="AC31" s="6" cm="1">
        <f t="array" ref="AC31">SUM(IF(J31:S31&gt;J32:S32,1,-1))</f>
        <v>-6</v>
      </c>
      <c r="AD31" s="6">
        <f t="shared" si="11"/>
        <v>-10</v>
      </c>
      <c r="AE31" s="6">
        <f t="shared" si="13"/>
        <v>-12</v>
      </c>
      <c r="AF31" s="6">
        <f t="shared" si="13"/>
        <v>-10</v>
      </c>
      <c r="AG31" s="6">
        <f t="shared" si="13"/>
        <v>-22</v>
      </c>
      <c r="AH31" s="5"/>
      <c r="AI31" s="8" t="str">
        <f t="shared" si="0"/>
        <v>OL Lower</v>
      </c>
      <c r="AJ31" s="7" t="str">
        <f t="shared" si="1"/>
        <v>Neutral</v>
      </c>
      <c r="AK31" s="7" t="str">
        <f t="shared" si="2"/>
        <v>POC Unchanged</v>
      </c>
      <c r="AL31" s="9" t="str">
        <f t="shared" si="3"/>
        <v>In. Val</v>
      </c>
      <c r="AM31" s="9" t="str">
        <f t="shared" si="4"/>
        <v>Inside Day</v>
      </c>
      <c r="AN31" s="9" t="str">
        <f t="shared" si="5"/>
        <v>Ab. Val</v>
      </c>
      <c r="AO31" s="9" t="str">
        <f t="shared" si="6"/>
        <v>No Gap</v>
      </c>
      <c r="AP31" s="9" t="str">
        <f t="shared" si="7"/>
        <v>Bottom-Weighted</v>
      </c>
      <c r="AQ31" s="9" t="str">
        <f t="shared" si="8"/>
        <v>Skewed Mid-Low</v>
      </c>
      <c r="AR31" s="9" t="str">
        <f t="shared" si="9"/>
        <v>Closed Lower Quadrant</v>
      </c>
      <c r="AS31" s="5">
        <f t="shared" si="10"/>
        <v>-1</v>
      </c>
    </row>
    <row r="32" spans="1:45" ht="15.5" x14ac:dyDescent="0.35">
      <c r="A32" s="13">
        <v>45614</v>
      </c>
      <c r="B32" s="15">
        <v>1.27067</v>
      </c>
      <c r="C32" s="15">
        <v>1.27197</v>
      </c>
      <c r="D32" s="15">
        <v>1.25966</v>
      </c>
      <c r="E32" s="15">
        <v>1.2678100000000001</v>
      </c>
      <c r="F32" s="15">
        <v>1.2675000000000001</v>
      </c>
      <c r="G32" s="15">
        <v>1.2709000000000001</v>
      </c>
      <c r="H32" s="15">
        <v>1.2634000000000001</v>
      </c>
      <c r="I32" s="5">
        <v>-27</v>
      </c>
      <c r="J32" s="5">
        <v>520</v>
      </c>
      <c r="K32" s="5">
        <v>1276</v>
      </c>
      <c r="L32" s="5">
        <v>1832</v>
      </c>
      <c r="M32" s="14">
        <v>12.66874999999996</v>
      </c>
      <c r="N32" s="14">
        <v>123.10000000000043</v>
      </c>
      <c r="O32" s="5">
        <v>75.000000000000625</v>
      </c>
      <c r="P32" s="5">
        <v>216486</v>
      </c>
      <c r="Q32" s="14">
        <v>1503.375</v>
      </c>
      <c r="R32" s="14">
        <v>14.882209585702627</v>
      </c>
      <c r="S32" s="5">
        <v>22</v>
      </c>
      <c r="T32" s="5" t="s">
        <v>26</v>
      </c>
      <c r="U32" s="14">
        <v>0.56898071912753989</v>
      </c>
      <c r="V32" s="5">
        <v>221</v>
      </c>
      <c r="W32" s="5">
        <v>754</v>
      </c>
      <c r="X32" s="5">
        <v>487</v>
      </c>
      <c r="Y32" s="5">
        <v>370</v>
      </c>
      <c r="Z32" s="5" t="s">
        <v>32</v>
      </c>
      <c r="AA32" s="5"/>
      <c r="AB32" s="6" cm="1">
        <f t="array" ref="AB32">SUM(IF(B32:I32&gt;B33:I33,1,-1))</f>
        <v>-2</v>
      </c>
      <c r="AC32" s="6" cm="1">
        <f t="array" ref="AC32">SUM(IF(J32:S32&gt;J33:S33,1,-1))</f>
        <v>-6</v>
      </c>
      <c r="AD32" s="6">
        <f t="shared" si="11"/>
        <v>-8</v>
      </c>
      <c r="AE32" s="6">
        <f t="shared" si="13"/>
        <v>-16</v>
      </c>
      <c r="AF32" s="6">
        <f t="shared" si="13"/>
        <v>0</v>
      </c>
      <c r="AG32" s="6">
        <f t="shared" si="13"/>
        <v>-16</v>
      </c>
      <c r="AH32" s="5"/>
      <c r="AI32" s="8" t="str">
        <f t="shared" si="0"/>
        <v>OL Lower</v>
      </c>
      <c r="AJ32" s="7" t="str">
        <f t="shared" si="1"/>
        <v>Down</v>
      </c>
      <c r="AK32" s="7" t="str">
        <f t="shared" si="2"/>
        <v>POC Up</v>
      </c>
      <c r="AL32" s="9" t="str">
        <f t="shared" si="3"/>
        <v>In. Val</v>
      </c>
      <c r="AM32" s="9" t="str">
        <f t="shared" si="4"/>
        <v>Inside Day</v>
      </c>
      <c r="AN32" s="9" t="str">
        <f t="shared" si="5"/>
        <v>In Val</v>
      </c>
      <c r="AO32" s="9" t="str">
        <f t="shared" si="6"/>
        <v>No Gap</v>
      </c>
      <c r="AP32" s="9" t="str">
        <f t="shared" si="7"/>
        <v>Bottom-Weighted</v>
      </c>
      <c r="AQ32" s="9" t="str">
        <f t="shared" si="8"/>
        <v>Skewed Mid-High</v>
      </c>
      <c r="AR32" s="9" t="str">
        <f t="shared" si="9"/>
        <v>Closed Lower Quadrant</v>
      </c>
      <c r="AS32" s="5">
        <f t="shared" si="10"/>
        <v>-2</v>
      </c>
    </row>
    <row r="33" spans="1:45" ht="15.5" x14ac:dyDescent="0.35">
      <c r="A33" s="13">
        <v>45611</v>
      </c>
      <c r="B33" s="15">
        <v>1.27363</v>
      </c>
      <c r="C33" s="15">
        <v>1.2768600000000001</v>
      </c>
      <c r="D33" s="15">
        <v>1.25966</v>
      </c>
      <c r="E33" s="15">
        <v>1.26189</v>
      </c>
      <c r="F33" s="15">
        <v>1.2661</v>
      </c>
      <c r="G33" s="15">
        <v>1.2725</v>
      </c>
      <c r="H33" s="15">
        <v>1.2634000000000001</v>
      </c>
      <c r="I33" s="5">
        <v>-46</v>
      </c>
      <c r="J33" s="5">
        <v>1397</v>
      </c>
      <c r="K33" s="5">
        <v>505</v>
      </c>
      <c r="L33" s="5">
        <v>1927</v>
      </c>
      <c r="M33" s="14">
        <v>13.322916666666718</v>
      </c>
      <c r="N33" s="14">
        <v>172.00000000000105</v>
      </c>
      <c r="O33" s="5">
        <v>90.999999999998863</v>
      </c>
      <c r="P33" s="5">
        <v>231310</v>
      </c>
      <c r="Q33" s="14">
        <v>1606.3194444444443</v>
      </c>
      <c r="R33" s="14">
        <v>11.203488372092954</v>
      </c>
      <c r="S33" s="5">
        <v>28</v>
      </c>
      <c r="T33" s="5" t="s">
        <v>26</v>
      </c>
      <c r="U33" s="14">
        <v>0.53493831333174979</v>
      </c>
      <c r="V33" s="5">
        <v>334</v>
      </c>
      <c r="W33" s="5">
        <v>612</v>
      </c>
      <c r="X33" s="5">
        <v>694</v>
      </c>
      <c r="Y33" s="5">
        <v>287</v>
      </c>
      <c r="Z33" s="5" t="s">
        <v>27</v>
      </c>
      <c r="AA33" s="5"/>
      <c r="AB33" s="6" cm="1">
        <f t="array" ref="AB33">SUM(IF(B33:I33&gt;B34:I34,1,-1))</f>
        <v>-6</v>
      </c>
      <c r="AC33" s="6" cm="1">
        <f t="array" ref="AC33">SUM(IF(J33:S33&gt;J34:S34,1,-1))</f>
        <v>2</v>
      </c>
      <c r="AD33" s="6">
        <f t="shared" si="11"/>
        <v>-4</v>
      </c>
      <c r="AE33" s="6">
        <f t="shared" si="13"/>
        <v>-20</v>
      </c>
      <c r="AF33" s="6">
        <f t="shared" si="13"/>
        <v>10</v>
      </c>
      <c r="AG33" s="6">
        <f t="shared" si="13"/>
        <v>-10</v>
      </c>
      <c r="AH33" s="5"/>
      <c r="AI33" s="8" t="str">
        <f t="shared" si="0"/>
        <v>OL Lower</v>
      </c>
      <c r="AJ33" s="7" t="str">
        <f t="shared" si="1"/>
        <v>Down</v>
      </c>
      <c r="AK33" s="7" t="str">
        <f t="shared" si="2"/>
        <v>POC Down</v>
      </c>
      <c r="AL33" s="9" t="str">
        <f t="shared" si="3"/>
        <v>In. Val</v>
      </c>
      <c r="AM33" s="9" t="str">
        <f t="shared" si="4"/>
        <v>Lower Break</v>
      </c>
      <c r="AN33" s="9" t="str">
        <f t="shared" si="5"/>
        <v>Bl. Val</v>
      </c>
      <c r="AO33" s="9" t="str">
        <f t="shared" si="6"/>
        <v>No Gap</v>
      </c>
      <c r="AP33" s="9" t="str">
        <f t="shared" si="7"/>
        <v>Top-Weighted</v>
      </c>
      <c r="AQ33" s="9" t="str">
        <f t="shared" si="8"/>
        <v>Skewed Mid-Low</v>
      </c>
      <c r="AR33" s="9" t="str">
        <f t="shared" si="9"/>
        <v>Same</v>
      </c>
      <c r="AS33" s="5">
        <f t="shared" si="10"/>
        <v>0</v>
      </c>
    </row>
    <row r="34" spans="1:45" ht="15.5" x14ac:dyDescent="0.35">
      <c r="A34" s="13">
        <v>45610</v>
      </c>
      <c r="B34" s="15">
        <v>1.2873000000000001</v>
      </c>
      <c r="C34" s="15">
        <v>1.2873000000000001</v>
      </c>
      <c r="D34" s="15">
        <v>1.26291</v>
      </c>
      <c r="E34" s="15">
        <v>1.2666500000000001</v>
      </c>
      <c r="F34" s="15">
        <v>1.2743000000000002</v>
      </c>
      <c r="G34" s="15">
        <v>1.2765000000000002</v>
      </c>
      <c r="H34" s="15">
        <v>1.2656000000000001</v>
      </c>
      <c r="I34" s="5">
        <v>-63</v>
      </c>
      <c r="J34" s="5">
        <v>672</v>
      </c>
      <c r="K34" s="5">
        <v>1174</v>
      </c>
      <c r="L34" s="5">
        <v>1875</v>
      </c>
      <c r="M34" s="14">
        <v>12.988194444444556</v>
      </c>
      <c r="N34" s="14">
        <v>243.90000000000134</v>
      </c>
      <c r="O34" s="5">
        <v>109.00000000000132</v>
      </c>
      <c r="P34" s="5">
        <v>223468</v>
      </c>
      <c r="Q34" s="14">
        <v>1551.8611111111111</v>
      </c>
      <c r="R34" s="14">
        <v>7.6875768757687153</v>
      </c>
      <c r="S34" s="5">
        <v>32</v>
      </c>
      <c r="T34" s="5" t="s">
        <v>26</v>
      </c>
      <c r="U34" s="14">
        <v>0.55389357988584365</v>
      </c>
      <c r="V34" s="5">
        <v>304</v>
      </c>
      <c r="W34" s="5">
        <v>213</v>
      </c>
      <c r="X34" s="5">
        <v>870</v>
      </c>
      <c r="Y34" s="5">
        <v>488</v>
      </c>
      <c r="Z34" s="5" t="s">
        <v>27</v>
      </c>
      <c r="AA34" s="5"/>
      <c r="AB34" s="6" cm="1">
        <f t="array" ref="AB34">SUM(IF(B34:I34&gt;B35:I35,1,-1))</f>
        <v>-8</v>
      </c>
      <c r="AC34" s="6" cm="1">
        <f t="array" ref="AC34">SUM(IF(J34:S34&gt;J35:S35,1,-1))</f>
        <v>4</v>
      </c>
      <c r="AD34" s="6">
        <f t="shared" si="11"/>
        <v>-4</v>
      </c>
      <c r="AE34" s="6">
        <f t="shared" si="13"/>
        <v>-18</v>
      </c>
      <c r="AF34" s="6">
        <f t="shared" si="13"/>
        <v>4</v>
      </c>
      <c r="AG34" s="6">
        <f t="shared" si="13"/>
        <v>-14</v>
      </c>
      <c r="AH34" s="5"/>
      <c r="AI34" s="8" t="str">
        <f t="shared" si="0"/>
        <v>OL Lower</v>
      </c>
      <c r="AJ34" s="7" t="str">
        <f t="shared" si="1"/>
        <v>Down</v>
      </c>
      <c r="AK34" s="7" t="str">
        <f t="shared" si="2"/>
        <v>POC Unchanged</v>
      </c>
      <c r="AL34" s="9" t="str">
        <f t="shared" si="3"/>
        <v>In. Val</v>
      </c>
      <c r="AM34" s="9" t="str">
        <f t="shared" si="4"/>
        <v>Lower Break</v>
      </c>
      <c r="AN34" s="9" t="str">
        <f t="shared" si="5"/>
        <v>In Val</v>
      </c>
      <c r="AO34" s="9" t="str">
        <f t="shared" si="6"/>
        <v>Gap Up - Failed</v>
      </c>
      <c r="AP34" s="9" t="str">
        <f t="shared" si="7"/>
        <v>Bottom-Weighted</v>
      </c>
      <c r="AQ34" s="9" t="str">
        <f t="shared" si="8"/>
        <v>Skewed Mid-Low</v>
      </c>
      <c r="AR34" s="9" t="str">
        <f t="shared" si="9"/>
        <v>Same</v>
      </c>
      <c r="AS34" s="5">
        <f t="shared" si="10"/>
        <v>0</v>
      </c>
    </row>
    <row r="35" spans="1:45" ht="15.5" x14ac:dyDescent="0.35">
      <c r="A35" s="13">
        <v>45609</v>
      </c>
      <c r="B35" s="15">
        <v>1.29148</v>
      </c>
      <c r="C35" s="15">
        <v>1.29254</v>
      </c>
      <c r="D35" s="15">
        <v>1.2685999999999999</v>
      </c>
      <c r="E35" s="15">
        <v>1.2706599999999999</v>
      </c>
      <c r="F35" s="15">
        <v>1.2743</v>
      </c>
      <c r="G35" s="15">
        <v>1.2861</v>
      </c>
      <c r="H35" s="15">
        <v>1.2693999999999999</v>
      </c>
      <c r="I35" s="5">
        <v>-45</v>
      </c>
      <c r="J35" s="5">
        <v>1182</v>
      </c>
      <c r="K35" s="5">
        <v>511</v>
      </c>
      <c r="L35" s="5">
        <v>1722</v>
      </c>
      <c r="M35" s="14">
        <v>11.852777777777851</v>
      </c>
      <c r="N35" s="14">
        <v>239.40000000000072</v>
      </c>
      <c r="O35" s="5">
        <v>167.00000000000159</v>
      </c>
      <c r="P35" s="5">
        <v>199749</v>
      </c>
      <c r="Q35" s="14">
        <v>1387.1458333333333</v>
      </c>
      <c r="R35" s="14">
        <v>7.1929824561403297</v>
      </c>
      <c r="S35" s="5">
        <v>34</v>
      </c>
      <c r="T35" s="5" t="s">
        <v>26</v>
      </c>
      <c r="U35" s="14">
        <v>0.52447243753545225</v>
      </c>
      <c r="V35" s="5">
        <v>446</v>
      </c>
      <c r="W35" s="5">
        <v>424</v>
      </c>
      <c r="X35" s="5">
        <v>258</v>
      </c>
      <c r="Y35" s="5">
        <v>594</v>
      </c>
      <c r="Z35" s="5" t="s">
        <v>27</v>
      </c>
      <c r="AA35" s="5"/>
      <c r="AB35" s="6" cm="1">
        <f t="array" ref="AB35">SUM(IF(B35:I35&gt;B36:I36,1,-1))</f>
        <v>-6</v>
      </c>
      <c r="AC35" s="6" cm="1">
        <f t="array" ref="AC35">SUM(IF(J35:S35&gt;J36:S36,1,-1))</f>
        <v>4</v>
      </c>
      <c r="AD35" s="6">
        <f t="shared" si="11"/>
        <v>-2</v>
      </c>
      <c r="AE35" s="6">
        <f t="shared" ref="AE35:AG50" si="14">SUM(AB35:AB37)</f>
        <v>-8</v>
      </c>
      <c r="AF35" s="6">
        <f t="shared" si="14"/>
        <v>-6</v>
      </c>
      <c r="AG35" s="6">
        <f t="shared" si="14"/>
        <v>-14</v>
      </c>
      <c r="AH35" s="5"/>
      <c r="AI35" s="8" t="str">
        <f t="shared" si="0"/>
        <v>OL Lower</v>
      </c>
      <c r="AJ35" s="7" t="str">
        <f t="shared" si="1"/>
        <v>Down</v>
      </c>
      <c r="AK35" s="7" t="str">
        <f t="shared" si="2"/>
        <v>POC Down</v>
      </c>
      <c r="AL35" s="9" t="str">
        <f t="shared" si="3"/>
        <v>Bel. Val</v>
      </c>
      <c r="AM35" s="9" t="str">
        <f t="shared" si="4"/>
        <v>Lower Break</v>
      </c>
      <c r="AN35" s="9" t="str">
        <f t="shared" si="5"/>
        <v>In Val</v>
      </c>
      <c r="AO35" s="9" t="str">
        <f t="shared" si="6"/>
        <v>No Gap</v>
      </c>
      <c r="AP35" s="9" t="str">
        <f t="shared" si="7"/>
        <v>Top-Weighted</v>
      </c>
      <c r="AQ35" s="9" t="str">
        <f t="shared" si="8"/>
        <v>Skewed Low</v>
      </c>
      <c r="AR35" s="9" t="str">
        <f t="shared" si="9"/>
        <v>Same</v>
      </c>
      <c r="AS35" s="5">
        <f t="shared" si="10"/>
        <v>0</v>
      </c>
    </row>
    <row r="36" spans="1:45" ht="15.5" x14ac:dyDescent="0.35">
      <c r="A36" s="13">
        <v>45608</v>
      </c>
      <c r="B36" s="15">
        <v>1.29823</v>
      </c>
      <c r="C36" s="15">
        <v>1.2983899999999999</v>
      </c>
      <c r="D36" s="15">
        <v>1.2718499999999999</v>
      </c>
      <c r="E36" s="15">
        <v>1.27362</v>
      </c>
      <c r="F36" s="15">
        <v>1.2866</v>
      </c>
      <c r="G36" s="15">
        <v>1.2983</v>
      </c>
      <c r="H36" s="15">
        <v>1.2837000000000001</v>
      </c>
      <c r="I36" s="5">
        <v>-49</v>
      </c>
      <c r="J36" s="5">
        <v>996</v>
      </c>
      <c r="K36" s="5">
        <v>677</v>
      </c>
      <c r="L36" s="5">
        <v>1696</v>
      </c>
      <c r="M36" s="14">
        <v>11.667361111111095</v>
      </c>
      <c r="N36" s="14">
        <v>265.40000000000009</v>
      </c>
      <c r="O36" s="5">
        <v>145.99999999999946</v>
      </c>
      <c r="P36" s="5">
        <v>193371</v>
      </c>
      <c r="Q36" s="14">
        <v>1342.8541666666667</v>
      </c>
      <c r="R36" s="14">
        <v>6.3903541823662371</v>
      </c>
      <c r="S36" s="5">
        <v>37</v>
      </c>
      <c r="T36" s="5" t="s">
        <v>26</v>
      </c>
      <c r="U36" s="14">
        <v>0.60108444746058187</v>
      </c>
      <c r="V36" s="5">
        <v>473</v>
      </c>
      <c r="W36" s="5">
        <v>667</v>
      </c>
      <c r="X36" s="5">
        <v>367</v>
      </c>
      <c r="Y36" s="5">
        <v>189</v>
      </c>
      <c r="Z36" s="5" t="s">
        <v>27</v>
      </c>
      <c r="AA36" s="5"/>
      <c r="AB36" s="6" cm="1">
        <f t="array" ref="AB36">SUM(IF(B36:I36&gt;B37:I37,1,-1))</f>
        <v>-4</v>
      </c>
      <c r="AC36" s="6" cm="1">
        <f t="array" ref="AC36">SUM(IF(J36:S36&gt;J37:S37,1,-1))</f>
        <v>-4</v>
      </c>
      <c r="AD36" s="6">
        <f t="shared" si="11"/>
        <v>-8</v>
      </c>
      <c r="AE36" s="6">
        <f t="shared" si="14"/>
        <v>-8</v>
      </c>
      <c r="AF36" s="6">
        <f t="shared" si="14"/>
        <v>-8</v>
      </c>
      <c r="AG36" s="6">
        <f t="shared" si="14"/>
        <v>-16</v>
      </c>
      <c r="AH36" s="5"/>
      <c r="AI36" s="8" t="str">
        <f t="shared" si="0"/>
        <v>Outside</v>
      </c>
      <c r="AJ36" s="7" t="str">
        <f t="shared" si="1"/>
        <v>Down</v>
      </c>
      <c r="AK36" s="7" t="str">
        <f t="shared" si="2"/>
        <v>POC Down</v>
      </c>
      <c r="AL36" s="9" t="str">
        <f t="shared" si="3"/>
        <v>Bel. Val</v>
      </c>
      <c r="AM36" s="9" t="str">
        <f t="shared" si="4"/>
        <v>Lower Break</v>
      </c>
      <c r="AN36" s="9" t="str">
        <f t="shared" si="5"/>
        <v>Bl. Val</v>
      </c>
      <c r="AO36" s="9" t="str">
        <f t="shared" si="6"/>
        <v>Gap Up - Failed</v>
      </c>
      <c r="AP36" s="9" t="str">
        <f t="shared" si="7"/>
        <v>Top-Weighted</v>
      </c>
      <c r="AQ36" s="9" t="str">
        <f t="shared" si="8"/>
        <v>Skewed Mid-High</v>
      </c>
      <c r="AR36" s="9" t="str">
        <f t="shared" si="9"/>
        <v>Same</v>
      </c>
      <c r="AS36" s="5">
        <f t="shared" si="10"/>
        <v>0</v>
      </c>
    </row>
    <row r="37" spans="1:45" ht="15.5" x14ac:dyDescent="0.35">
      <c r="A37" s="13">
        <v>45607</v>
      </c>
      <c r="B37" s="15">
        <v>1.2882</v>
      </c>
      <c r="C37" s="15">
        <v>1.30088</v>
      </c>
      <c r="D37" s="15">
        <v>1.28556</v>
      </c>
      <c r="E37" s="15">
        <v>1.2873399999999999</v>
      </c>
      <c r="F37" s="15">
        <v>1.2914000000000001</v>
      </c>
      <c r="G37" s="15">
        <v>1.2969000000000002</v>
      </c>
      <c r="H37" s="15">
        <v>1.2878000000000001</v>
      </c>
      <c r="I37" s="5">
        <v>4</v>
      </c>
      <c r="J37" s="5">
        <v>1042</v>
      </c>
      <c r="K37" s="5">
        <v>697</v>
      </c>
      <c r="L37" s="5">
        <v>1764</v>
      </c>
      <c r="M37" s="14">
        <v>12.16319444444447</v>
      </c>
      <c r="N37" s="14">
        <v>153.19999999999999</v>
      </c>
      <c r="O37" s="5">
        <v>91.00000000000108</v>
      </c>
      <c r="P37" s="5">
        <v>209749</v>
      </c>
      <c r="Q37" s="14">
        <v>1456.5902777777778</v>
      </c>
      <c r="R37" s="14">
        <v>11.514360313315928</v>
      </c>
      <c r="S37" s="5">
        <v>18</v>
      </c>
      <c r="T37" s="5" t="s">
        <v>26</v>
      </c>
      <c r="U37" s="14">
        <v>0.61926157061386622</v>
      </c>
      <c r="V37" s="5">
        <v>296</v>
      </c>
      <c r="W37" s="5">
        <v>476</v>
      </c>
      <c r="X37" s="5">
        <v>617</v>
      </c>
      <c r="Y37" s="5">
        <v>375</v>
      </c>
      <c r="Z37" s="5" t="s">
        <v>27</v>
      </c>
      <c r="AA37" s="5"/>
      <c r="AB37" s="6" cm="1">
        <f t="array" ref="AB37">SUM(IF(B37:I37&gt;B38:I38,1,-1))</f>
        <v>2</v>
      </c>
      <c r="AC37" s="6" cm="1">
        <f t="array" ref="AC37">SUM(IF(J37:S37&gt;J38:S38,1,-1))</f>
        <v>-6</v>
      </c>
      <c r="AD37" s="6">
        <f t="shared" si="11"/>
        <v>-4</v>
      </c>
      <c r="AE37" s="6">
        <f t="shared" si="14"/>
        <v>-4</v>
      </c>
      <c r="AF37" s="6">
        <f t="shared" si="14"/>
        <v>0</v>
      </c>
      <c r="AG37" s="6">
        <f t="shared" si="14"/>
        <v>-4</v>
      </c>
      <c r="AH37" s="5"/>
      <c r="AI37" s="8" t="str">
        <f t="shared" si="0"/>
        <v>OL Higher</v>
      </c>
      <c r="AJ37" s="7" t="str">
        <f t="shared" si="1"/>
        <v>Up</v>
      </c>
      <c r="AK37" s="7" t="str">
        <f t="shared" si="2"/>
        <v>POC Up</v>
      </c>
      <c r="AL37" s="9" t="str">
        <f t="shared" si="3"/>
        <v>In. Val</v>
      </c>
      <c r="AM37" s="9" t="str">
        <f t="shared" si="4"/>
        <v>Inside Day</v>
      </c>
      <c r="AN37" s="9" t="str">
        <f t="shared" si="5"/>
        <v>Bl. Val</v>
      </c>
      <c r="AO37" s="9" t="str">
        <f t="shared" si="6"/>
        <v>No Gap</v>
      </c>
      <c r="AP37" s="9" t="str">
        <f t="shared" si="7"/>
        <v>Top-Weighted</v>
      </c>
      <c r="AQ37" s="9" t="str">
        <f t="shared" si="8"/>
        <v>Skewed Mid-Low</v>
      </c>
      <c r="AR37" s="9" t="str">
        <f t="shared" si="9"/>
        <v>Closed Higher Quadrant</v>
      </c>
      <c r="AS37" s="5">
        <f t="shared" si="10"/>
        <v>1</v>
      </c>
    </row>
    <row r="38" spans="1:45" ht="15.5" x14ac:dyDescent="0.35">
      <c r="A38" s="13">
        <v>45604</v>
      </c>
      <c r="B38" s="15">
        <v>1.3042100000000001</v>
      </c>
      <c r="C38" s="15">
        <v>1.3043400000000001</v>
      </c>
      <c r="D38" s="15">
        <v>1.2833600000000001</v>
      </c>
      <c r="E38" s="15">
        <v>1.29149</v>
      </c>
      <c r="F38" s="15">
        <v>1.2903</v>
      </c>
      <c r="G38" s="15">
        <v>1.2958000000000001</v>
      </c>
      <c r="H38" s="15">
        <v>1.2852000000000001</v>
      </c>
      <c r="I38" s="5">
        <v>-6</v>
      </c>
      <c r="J38" s="5">
        <v>1498</v>
      </c>
      <c r="K38" s="5">
        <v>860</v>
      </c>
      <c r="L38" s="5">
        <v>2386</v>
      </c>
      <c r="M38" s="14">
        <v>16.51111111111123</v>
      </c>
      <c r="N38" s="14">
        <v>209.79999999999998</v>
      </c>
      <c r="O38" s="5">
        <v>105.99999999999943</v>
      </c>
      <c r="P38" s="5">
        <v>316077</v>
      </c>
      <c r="Q38" s="14">
        <v>2194.9791666666665</v>
      </c>
      <c r="R38" s="14">
        <v>11.372735938989514</v>
      </c>
      <c r="S38" s="5">
        <v>9</v>
      </c>
      <c r="T38" s="5" t="s">
        <v>26</v>
      </c>
      <c r="U38" s="14">
        <v>0.57306541304133662</v>
      </c>
      <c r="V38" s="5">
        <v>104</v>
      </c>
      <c r="W38" s="5">
        <v>781</v>
      </c>
      <c r="X38" s="5">
        <v>993</v>
      </c>
      <c r="Y38" s="5">
        <v>488</v>
      </c>
      <c r="Z38" s="5" t="s">
        <v>29</v>
      </c>
      <c r="AA38" s="5"/>
      <c r="AB38" s="6" cm="1">
        <f t="array" ref="AB38">SUM(IF(B38:I38&gt;B39:I39,1,-1))</f>
        <v>-6</v>
      </c>
      <c r="AC38" s="6" cm="1">
        <f t="array" ref="AC38">SUM(IF(J38:S38&gt;J39:S39,1,-1))</f>
        <v>2</v>
      </c>
      <c r="AD38" s="6">
        <f t="shared" si="11"/>
        <v>-4</v>
      </c>
      <c r="AE38" s="6">
        <f t="shared" si="14"/>
        <v>-10</v>
      </c>
      <c r="AF38" s="6">
        <f t="shared" si="14"/>
        <v>16</v>
      </c>
      <c r="AG38" s="6">
        <f t="shared" si="14"/>
        <v>6</v>
      </c>
      <c r="AH38" s="5"/>
      <c r="AI38" s="8" t="str">
        <f t="shared" si="0"/>
        <v>OL Lower</v>
      </c>
      <c r="AJ38" s="7" t="str">
        <f t="shared" si="1"/>
        <v>Down</v>
      </c>
      <c r="AK38" s="7" t="str">
        <f t="shared" si="2"/>
        <v>POC Down</v>
      </c>
      <c r="AL38" s="9" t="str">
        <f t="shared" si="3"/>
        <v>In. Val</v>
      </c>
      <c r="AM38" s="9" t="str">
        <f t="shared" si="4"/>
        <v>Inside Day</v>
      </c>
      <c r="AN38" s="9" t="str">
        <f t="shared" si="5"/>
        <v>In Val</v>
      </c>
      <c r="AO38" s="9" t="str">
        <f t="shared" si="6"/>
        <v>No Gap</v>
      </c>
      <c r="AP38" s="9" t="str">
        <f t="shared" si="7"/>
        <v>Top-Weighted</v>
      </c>
      <c r="AQ38" s="9" t="str">
        <f t="shared" si="8"/>
        <v>Skewed Mid-Low</v>
      </c>
      <c r="AR38" s="9" t="str">
        <f t="shared" si="9"/>
        <v>Closed Higher Quadrant</v>
      </c>
      <c r="AS38" s="5">
        <f t="shared" si="10"/>
        <v>1</v>
      </c>
    </row>
    <row r="39" spans="1:45" ht="15.5" x14ac:dyDescent="0.35">
      <c r="A39" s="13">
        <v>45603</v>
      </c>
      <c r="B39" s="15">
        <v>1.2953699999999999</v>
      </c>
      <c r="C39" s="15">
        <v>1.30474</v>
      </c>
      <c r="D39" s="15">
        <v>1.2833600000000001</v>
      </c>
      <c r="E39" s="15">
        <v>1.29823</v>
      </c>
      <c r="F39" s="15">
        <v>1.2985000000000002</v>
      </c>
      <c r="G39" s="15">
        <v>1.3043</v>
      </c>
      <c r="H39" s="15">
        <v>1.2896000000000001</v>
      </c>
      <c r="I39" s="5">
        <v>13</v>
      </c>
      <c r="J39" s="5">
        <v>472</v>
      </c>
      <c r="K39" s="5">
        <v>1820</v>
      </c>
      <c r="L39" s="5">
        <v>2317</v>
      </c>
      <c r="M39" s="14">
        <v>16.019444444444552</v>
      </c>
      <c r="N39" s="14">
        <v>213.79999999999956</v>
      </c>
      <c r="O39" s="5">
        <v>146.99999999999935</v>
      </c>
      <c r="P39" s="5">
        <v>298498</v>
      </c>
      <c r="Q39" s="14">
        <v>2072.9027777777778</v>
      </c>
      <c r="R39" s="14">
        <v>10.837231057062699</v>
      </c>
      <c r="S39" s="5">
        <v>28</v>
      </c>
      <c r="T39" s="5" t="s">
        <v>28</v>
      </c>
      <c r="U39" s="14">
        <v>0.47269582653982528</v>
      </c>
      <c r="V39" s="5">
        <v>356</v>
      </c>
      <c r="W39" s="5">
        <v>685</v>
      </c>
      <c r="X39" s="5">
        <v>754</v>
      </c>
      <c r="Y39" s="5">
        <v>522</v>
      </c>
      <c r="Z39" s="5" t="s">
        <v>32</v>
      </c>
      <c r="AA39" s="5"/>
      <c r="AB39" s="6" cm="1">
        <f t="array" ref="AB39">SUM(IF(B39:I39&gt;B40:I40,1,-1))</f>
        <v>0</v>
      </c>
      <c r="AC39" s="6" cm="1">
        <f t="array" ref="AC39">SUM(IF(J39:S39&gt;J40:S40,1,-1))</f>
        <v>4</v>
      </c>
      <c r="AD39" s="6">
        <f t="shared" si="11"/>
        <v>4</v>
      </c>
      <c r="AE39" s="6">
        <f t="shared" si="14"/>
        <v>0</v>
      </c>
      <c r="AF39" s="6">
        <f t="shared" si="14"/>
        <v>12</v>
      </c>
      <c r="AG39" s="6">
        <f t="shared" si="14"/>
        <v>12</v>
      </c>
      <c r="AH39" s="5"/>
      <c r="AI39" s="8" t="str">
        <f t="shared" si="0"/>
        <v>OL Lower</v>
      </c>
      <c r="AJ39" s="7" t="str">
        <f t="shared" si="1"/>
        <v>Up</v>
      </c>
      <c r="AK39" s="7" t="str">
        <f t="shared" si="2"/>
        <v>POC Up</v>
      </c>
      <c r="AL39" s="9" t="str">
        <f t="shared" si="3"/>
        <v>In. Val</v>
      </c>
      <c r="AM39" s="9" t="str">
        <f t="shared" si="4"/>
        <v>Inside Day</v>
      </c>
      <c r="AN39" s="9" t="str">
        <f t="shared" si="5"/>
        <v>In Val</v>
      </c>
      <c r="AO39" s="9" t="str">
        <f t="shared" si="6"/>
        <v>No Gap</v>
      </c>
      <c r="AP39" s="9" t="str">
        <f t="shared" si="7"/>
        <v>Bottom-Weighted</v>
      </c>
      <c r="AQ39" s="9" t="str">
        <f t="shared" si="8"/>
        <v>Skewed Mid-Low</v>
      </c>
      <c r="AR39" s="9" t="str">
        <f t="shared" si="9"/>
        <v>Closed Lower Quadrant</v>
      </c>
      <c r="AS39" s="5">
        <f t="shared" si="10"/>
        <v>-2</v>
      </c>
    </row>
    <row r="40" spans="1:45" ht="15.5" x14ac:dyDescent="0.35">
      <c r="A40" s="13">
        <v>45602</v>
      </c>
      <c r="B40" s="15">
        <v>1.2951900000000001</v>
      </c>
      <c r="C40" s="15">
        <v>1.30474</v>
      </c>
      <c r="D40" s="15">
        <v>1.2833600000000001</v>
      </c>
      <c r="E40" s="15">
        <v>1.2882199999999999</v>
      </c>
      <c r="F40" s="15">
        <v>1.2954000000000001</v>
      </c>
      <c r="G40" s="15">
        <v>1.3047000000000002</v>
      </c>
      <c r="H40" s="15">
        <v>1.2898000000000001</v>
      </c>
      <c r="I40" s="5">
        <v>-6</v>
      </c>
      <c r="J40" s="5">
        <v>1059</v>
      </c>
      <c r="K40" s="5">
        <v>1095</v>
      </c>
      <c r="L40" s="5">
        <v>2182</v>
      </c>
      <c r="M40" s="14">
        <v>15.090277777777796</v>
      </c>
      <c r="N40" s="14">
        <v>213.79999999999956</v>
      </c>
      <c r="O40" s="5">
        <v>149.00000000000136</v>
      </c>
      <c r="P40" s="5">
        <v>271819</v>
      </c>
      <c r="Q40" s="14">
        <v>1887.6319444444443</v>
      </c>
      <c r="R40" s="14">
        <v>10.205799812909282</v>
      </c>
      <c r="S40" s="5">
        <v>22</v>
      </c>
      <c r="T40" s="5" t="s">
        <v>26</v>
      </c>
      <c r="U40" s="14">
        <v>0.62052359930242706</v>
      </c>
      <c r="V40" s="5">
        <v>330</v>
      </c>
      <c r="W40" s="5">
        <v>898</v>
      </c>
      <c r="X40" s="5">
        <v>470</v>
      </c>
      <c r="Y40" s="5">
        <v>484</v>
      </c>
      <c r="Z40" s="5" t="s">
        <v>27</v>
      </c>
      <c r="AA40" s="5"/>
      <c r="AB40" s="6" cm="1">
        <f t="array" ref="AB40">SUM(IF(B40:I40&gt;B41:I41,1,-1))</f>
        <v>-4</v>
      </c>
      <c r="AC40" s="6" cm="1">
        <f t="array" ref="AC40">SUM(IF(J40:S40&gt;J41:S41,1,-1))</f>
        <v>10</v>
      </c>
      <c r="AD40" s="6">
        <f t="shared" si="11"/>
        <v>6</v>
      </c>
      <c r="AE40" s="6">
        <f t="shared" si="14"/>
        <v>-4</v>
      </c>
      <c r="AF40" s="6">
        <f t="shared" si="14"/>
        <v>0</v>
      </c>
      <c r="AG40" s="6">
        <f t="shared" si="14"/>
        <v>-4</v>
      </c>
      <c r="AH40" s="5"/>
      <c r="AI40" s="8" t="str">
        <f t="shared" si="0"/>
        <v>Outside</v>
      </c>
      <c r="AJ40" s="7" t="str">
        <f t="shared" si="1"/>
        <v>Neutral</v>
      </c>
      <c r="AK40" s="7" t="str">
        <f t="shared" si="2"/>
        <v>POC Down</v>
      </c>
      <c r="AL40" s="9" t="str">
        <f t="shared" si="3"/>
        <v>In. Val</v>
      </c>
      <c r="AM40" s="9" t="str">
        <f t="shared" si="4"/>
        <v>Lower Break</v>
      </c>
      <c r="AN40" s="9" t="str">
        <f t="shared" si="5"/>
        <v>Bl. Val</v>
      </c>
      <c r="AO40" s="9" t="str">
        <f t="shared" si="6"/>
        <v>No Gap</v>
      </c>
      <c r="AP40" s="9" t="str">
        <f t="shared" si="7"/>
        <v>Bottom-Weighted</v>
      </c>
      <c r="AQ40" s="9" t="str">
        <f t="shared" si="8"/>
        <v>Skewed Mid-High</v>
      </c>
      <c r="AR40" s="9" t="str">
        <f t="shared" si="9"/>
        <v>Closed Higher Quadrant</v>
      </c>
      <c r="AS40" s="5">
        <f t="shared" si="10"/>
        <v>3</v>
      </c>
    </row>
    <row r="41" spans="1:45" ht="15.5" x14ac:dyDescent="0.35">
      <c r="A41" s="13">
        <v>45601</v>
      </c>
      <c r="B41" s="15">
        <v>1.2896300000000001</v>
      </c>
      <c r="C41" s="15">
        <v>1.30474</v>
      </c>
      <c r="D41" s="15">
        <v>1.2884</v>
      </c>
      <c r="E41" s="15">
        <v>1.3042</v>
      </c>
      <c r="F41" s="15">
        <v>1.2956000000000001</v>
      </c>
      <c r="G41" s="15">
        <v>1.2998000000000001</v>
      </c>
      <c r="H41" s="15">
        <v>1.2917000000000001</v>
      </c>
      <c r="I41" s="5">
        <v>-2</v>
      </c>
      <c r="J41" s="5">
        <v>980</v>
      </c>
      <c r="K41" s="5">
        <v>593</v>
      </c>
      <c r="L41" s="5">
        <v>1610</v>
      </c>
      <c r="M41" s="14">
        <v>11.24436619718305</v>
      </c>
      <c r="N41" s="14">
        <v>163.4000000000002</v>
      </c>
      <c r="O41" s="5">
        <v>80.999999999999957</v>
      </c>
      <c r="P41" s="5">
        <v>173981</v>
      </c>
      <c r="Q41" s="14">
        <v>1225.2183098591549</v>
      </c>
      <c r="R41" s="14">
        <v>9.8531211750305872</v>
      </c>
      <c r="S41" s="5">
        <v>21</v>
      </c>
      <c r="T41" s="5" t="s">
        <v>26</v>
      </c>
      <c r="U41" s="14">
        <v>0.69417621590686285</v>
      </c>
      <c r="V41" s="5">
        <v>227</v>
      </c>
      <c r="W41" s="5">
        <v>524</v>
      </c>
      <c r="X41" s="5">
        <v>590</v>
      </c>
      <c r="Y41" s="5">
        <v>269</v>
      </c>
      <c r="Z41" s="5" t="s">
        <v>31</v>
      </c>
      <c r="AA41" s="5"/>
      <c r="AB41" s="6" cm="1">
        <f t="array" ref="AB41">SUM(IF(B41:I41&gt;B42:I42,1,-1))</f>
        <v>4</v>
      </c>
      <c r="AC41" s="6" cm="1">
        <f t="array" ref="AC41">SUM(IF(J41:S41&gt;J42:S42,1,-1))</f>
        <v>-2</v>
      </c>
      <c r="AD41" s="6">
        <f t="shared" si="11"/>
        <v>2</v>
      </c>
      <c r="AE41" s="6">
        <f t="shared" si="14"/>
        <v>-2</v>
      </c>
      <c r="AF41" s="6">
        <f t="shared" si="14"/>
        <v>-6</v>
      </c>
      <c r="AG41" s="6">
        <f t="shared" si="14"/>
        <v>-8</v>
      </c>
      <c r="AH41" s="5"/>
      <c r="AI41" s="8" t="str">
        <f t="shared" si="0"/>
        <v>Outside</v>
      </c>
      <c r="AJ41" s="7" t="str">
        <f t="shared" si="1"/>
        <v>Up</v>
      </c>
      <c r="AK41" s="7" t="str">
        <f t="shared" si="2"/>
        <v>POC Up</v>
      </c>
      <c r="AL41" s="9" t="str">
        <f t="shared" si="3"/>
        <v>In. Val</v>
      </c>
      <c r="AM41" s="9" t="str">
        <f t="shared" si="4"/>
        <v>Upper Break</v>
      </c>
      <c r="AN41" s="9" t="str">
        <f t="shared" si="5"/>
        <v>Ab. Val</v>
      </c>
      <c r="AO41" s="9" t="str">
        <f t="shared" si="6"/>
        <v>Gap Down - Failed</v>
      </c>
      <c r="AP41" s="9" t="str">
        <f t="shared" si="7"/>
        <v>Top-Weighted</v>
      </c>
      <c r="AQ41" s="9" t="str">
        <f t="shared" si="8"/>
        <v>Skewed Mid-Low</v>
      </c>
      <c r="AR41" s="9" t="str">
        <f t="shared" si="9"/>
        <v>Closed Lower Quadrant</v>
      </c>
      <c r="AS41" s="5">
        <f t="shared" si="10"/>
        <v>-1</v>
      </c>
    </row>
    <row r="42" spans="1:45" ht="15.5" x14ac:dyDescent="0.35">
      <c r="A42" s="13">
        <v>45600</v>
      </c>
      <c r="B42" s="15">
        <v>1.29579</v>
      </c>
      <c r="C42" s="15">
        <v>1.2999499999999999</v>
      </c>
      <c r="D42" s="15">
        <v>1.2843</v>
      </c>
      <c r="E42" s="15">
        <v>1.2953699999999999</v>
      </c>
      <c r="F42" s="15">
        <v>1.2952999999999999</v>
      </c>
      <c r="G42" s="15">
        <v>1.2996000000000001</v>
      </c>
      <c r="H42" s="15">
        <v>1.2917000000000001</v>
      </c>
      <c r="I42" s="5">
        <v>-7</v>
      </c>
      <c r="J42" s="5">
        <v>895</v>
      </c>
      <c r="K42" s="5">
        <v>919</v>
      </c>
      <c r="L42" s="5">
        <v>1849</v>
      </c>
      <c r="M42" s="14">
        <v>12.936619718309842</v>
      </c>
      <c r="N42" s="14">
        <v>156.49999999999943</v>
      </c>
      <c r="O42" s="5">
        <v>79.000000000000185</v>
      </c>
      <c r="P42" s="5">
        <v>198862</v>
      </c>
      <c r="Q42" s="14">
        <v>1400.4366197183099</v>
      </c>
      <c r="R42" s="14">
        <v>11.814696485623045</v>
      </c>
      <c r="S42" s="5">
        <v>9</v>
      </c>
      <c r="T42" s="5" t="s">
        <v>26</v>
      </c>
      <c r="U42" s="14">
        <v>0.65362655779412815</v>
      </c>
      <c r="V42" s="5">
        <v>696</v>
      </c>
      <c r="W42" s="5">
        <v>572</v>
      </c>
      <c r="X42" s="5">
        <v>407</v>
      </c>
      <c r="Y42" s="5">
        <v>174</v>
      </c>
      <c r="Z42" s="5" t="s">
        <v>32</v>
      </c>
      <c r="AA42" s="5"/>
      <c r="AB42" s="6" cm="1">
        <f t="array" ref="AB42">SUM(IF(B42:I42&gt;B43:I43,1,-1))</f>
        <v>-4</v>
      </c>
      <c r="AC42" s="6" cm="1">
        <f t="array" ref="AC42">SUM(IF(J42:S42&gt;J43:S43,1,-1))</f>
        <v>-8</v>
      </c>
      <c r="AD42" s="6">
        <f t="shared" si="11"/>
        <v>-12</v>
      </c>
      <c r="AE42" s="6">
        <f t="shared" si="14"/>
        <v>-6</v>
      </c>
      <c r="AF42" s="6">
        <f t="shared" si="14"/>
        <v>0</v>
      </c>
      <c r="AG42" s="6">
        <f t="shared" si="14"/>
        <v>-6</v>
      </c>
      <c r="AH42" s="5"/>
      <c r="AI42" s="8" t="str">
        <f t="shared" si="0"/>
        <v>OL Lower</v>
      </c>
      <c r="AJ42" s="7" t="str">
        <f t="shared" si="1"/>
        <v>Neutral</v>
      </c>
      <c r="AK42" s="7" t="str">
        <f t="shared" si="2"/>
        <v>POC Down</v>
      </c>
      <c r="AL42" s="9" t="str">
        <f t="shared" si="3"/>
        <v>In. Val</v>
      </c>
      <c r="AM42" s="9" t="str">
        <f t="shared" si="4"/>
        <v>Inside Day</v>
      </c>
      <c r="AN42" s="9" t="str">
        <f t="shared" si="5"/>
        <v>In Val</v>
      </c>
      <c r="AO42" s="9" t="str">
        <f t="shared" si="6"/>
        <v>No Gap</v>
      </c>
      <c r="AP42" s="9" t="str">
        <f t="shared" si="7"/>
        <v>Bottom-Weighted</v>
      </c>
      <c r="AQ42" s="9" t="str">
        <f t="shared" si="8"/>
        <v>Skewed High</v>
      </c>
      <c r="AR42" s="9" t="str">
        <f t="shared" si="9"/>
        <v>Same</v>
      </c>
      <c r="AS42" s="5">
        <f t="shared" si="10"/>
        <v>0</v>
      </c>
    </row>
    <row r="43" spans="1:45" ht="15.5" x14ac:dyDescent="0.35">
      <c r="A43" s="13">
        <v>45597</v>
      </c>
      <c r="B43" s="15">
        <v>1.3010699999999999</v>
      </c>
      <c r="C43" s="15">
        <v>1.3043100000000001</v>
      </c>
      <c r="D43" s="15">
        <v>1.2843</v>
      </c>
      <c r="E43" s="15">
        <v>1.2951699999999999</v>
      </c>
      <c r="F43" s="15">
        <v>1.2958000000000001</v>
      </c>
      <c r="G43" s="15">
        <v>1.3026</v>
      </c>
      <c r="H43" s="15">
        <v>1.2919</v>
      </c>
      <c r="I43" s="5">
        <v>-28</v>
      </c>
      <c r="J43" s="5">
        <v>943</v>
      </c>
      <c r="K43" s="5">
        <v>958</v>
      </c>
      <c r="L43" s="5">
        <v>1927</v>
      </c>
      <c r="M43" s="14">
        <v>13.481690140845059</v>
      </c>
      <c r="N43" s="14">
        <v>200.10000000000082</v>
      </c>
      <c r="O43" s="5">
        <v>106.99999999999932</v>
      </c>
      <c r="P43" s="5">
        <v>207655</v>
      </c>
      <c r="Q43" s="14">
        <v>1462.3591549295775</v>
      </c>
      <c r="R43" s="14">
        <v>9.6301849075461874</v>
      </c>
      <c r="S43" s="5">
        <v>22</v>
      </c>
      <c r="T43" s="5" t="s">
        <v>26</v>
      </c>
      <c r="U43" s="14">
        <v>0.66351368650353604</v>
      </c>
      <c r="V43" s="5">
        <v>359</v>
      </c>
      <c r="W43" s="5">
        <v>842</v>
      </c>
      <c r="X43" s="5">
        <v>421</v>
      </c>
      <c r="Y43" s="5">
        <v>294</v>
      </c>
      <c r="Z43" s="5" t="s">
        <v>32</v>
      </c>
      <c r="AA43" s="5"/>
      <c r="AB43" s="6" cm="1">
        <f t="array" ref="AB43">SUM(IF(B43:I43&gt;B44:I44,1,-1))</f>
        <v>-2</v>
      </c>
      <c r="AC43" s="6" cm="1">
        <f t="array" ref="AC43">SUM(IF(J43:S43&gt;J44:S44,1,-1))</f>
        <v>4</v>
      </c>
      <c r="AD43" s="6">
        <f t="shared" si="11"/>
        <v>2</v>
      </c>
      <c r="AE43" s="6">
        <f t="shared" si="14"/>
        <v>-4</v>
      </c>
      <c r="AF43" s="6">
        <f t="shared" si="14"/>
        <v>12</v>
      </c>
      <c r="AG43" s="6">
        <f t="shared" si="14"/>
        <v>8</v>
      </c>
      <c r="AH43" s="5"/>
      <c r="AI43" s="8" t="str">
        <f t="shared" si="0"/>
        <v>Outside</v>
      </c>
      <c r="AJ43" s="7" t="str">
        <f t="shared" si="1"/>
        <v>Down</v>
      </c>
      <c r="AK43" s="7" t="str">
        <f t="shared" si="2"/>
        <v>POC Down</v>
      </c>
      <c r="AL43" s="9" t="str">
        <f t="shared" si="3"/>
        <v>In. Val</v>
      </c>
      <c r="AM43" s="9" t="str">
        <f t="shared" si="4"/>
        <v>Inside Day</v>
      </c>
      <c r="AN43" s="9" t="str">
        <f t="shared" si="5"/>
        <v>In Val</v>
      </c>
      <c r="AO43" s="9" t="str">
        <f t="shared" si="6"/>
        <v>No Gap</v>
      </c>
      <c r="AP43" s="9" t="str">
        <f t="shared" si="7"/>
        <v>Bottom-Weighted</v>
      </c>
      <c r="AQ43" s="9" t="str">
        <f t="shared" si="8"/>
        <v>Skewed Mid-High</v>
      </c>
      <c r="AR43" s="9" t="str">
        <f t="shared" si="9"/>
        <v>Closed Lower Quadrant</v>
      </c>
      <c r="AS43" s="5">
        <f t="shared" si="10"/>
        <v>-1</v>
      </c>
    </row>
    <row r="44" spans="1:45" ht="15.5" x14ac:dyDescent="0.35">
      <c r="A44" s="13">
        <v>45596</v>
      </c>
      <c r="B44" s="15">
        <v>1.29741</v>
      </c>
      <c r="C44" s="15">
        <v>1.3043100000000001</v>
      </c>
      <c r="D44" s="15">
        <v>1.2843</v>
      </c>
      <c r="E44" s="15">
        <v>1.2896300000000001</v>
      </c>
      <c r="F44" s="15">
        <v>1.2982</v>
      </c>
      <c r="G44" s="15">
        <v>1.3016000000000001</v>
      </c>
      <c r="H44" s="15">
        <v>1.2952999999999999</v>
      </c>
      <c r="I44" s="5">
        <v>-3</v>
      </c>
      <c r="J44" s="5">
        <v>749</v>
      </c>
      <c r="K44" s="5">
        <v>1051</v>
      </c>
      <c r="L44" s="5">
        <v>1829</v>
      </c>
      <c r="M44" s="14">
        <v>12.562499999999973</v>
      </c>
      <c r="N44" s="14">
        <v>200.10000000000082</v>
      </c>
      <c r="O44" s="5">
        <v>63.000000000001947</v>
      </c>
      <c r="P44" s="5">
        <v>202503</v>
      </c>
      <c r="Q44" s="14">
        <v>1406.2708333333333</v>
      </c>
      <c r="R44" s="14">
        <v>9.1404297851074094</v>
      </c>
      <c r="S44" s="5">
        <v>26</v>
      </c>
      <c r="T44" s="5" t="s">
        <v>26</v>
      </c>
      <c r="U44" s="14">
        <v>0.60191671458057294</v>
      </c>
      <c r="V44" s="5">
        <v>508</v>
      </c>
      <c r="W44" s="5">
        <v>919</v>
      </c>
      <c r="X44" s="5">
        <v>148</v>
      </c>
      <c r="Y44" s="5">
        <v>236</v>
      </c>
      <c r="Z44" s="5" t="s">
        <v>29</v>
      </c>
      <c r="AA44" s="5"/>
      <c r="AB44" s="6" cm="1">
        <f t="array" ref="AB44">SUM(IF(B44:I44&gt;B45:I45,1,-1))</f>
        <v>0</v>
      </c>
      <c r="AC44" s="6" cm="1">
        <f t="array" ref="AC44">SUM(IF(J44:S44&gt;J45:S45,1,-1))</f>
        <v>4</v>
      </c>
      <c r="AD44" s="6">
        <f t="shared" si="11"/>
        <v>4</v>
      </c>
      <c r="AE44" s="6">
        <f t="shared" si="14"/>
        <v>2</v>
      </c>
      <c r="AF44" s="6">
        <f t="shared" si="14"/>
        <v>10</v>
      </c>
      <c r="AG44" s="6">
        <f t="shared" si="14"/>
        <v>12</v>
      </c>
      <c r="AH44" s="5"/>
      <c r="AI44" s="8" t="str">
        <f t="shared" si="0"/>
        <v>Outside</v>
      </c>
      <c r="AJ44" s="7" t="str">
        <f t="shared" si="1"/>
        <v>Neutral</v>
      </c>
      <c r="AK44" s="7" t="str">
        <f t="shared" si="2"/>
        <v>POC Up</v>
      </c>
      <c r="AL44" s="9" t="str">
        <f t="shared" si="3"/>
        <v>In. Val</v>
      </c>
      <c r="AM44" s="9" t="str">
        <f t="shared" si="4"/>
        <v>Lower Break</v>
      </c>
      <c r="AN44" s="9" t="str">
        <f t="shared" si="5"/>
        <v>Bl. Val</v>
      </c>
      <c r="AO44" s="9" t="str">
        <f t="shared" si="6"/>
        <v>No Gap</v>
      </c>
      <c r="AP44" s="9" t="str">
        <f t="shared" si="7"/>
        <v>Bottom-Weighted</v>
      </c>
      <c r="AQ44" s="9" t="str">
        <f t="shared" si="8"/>
        <v>Skewed Mid-High</v>
      </c>
      <c r="AR44" s="9" t="str">
        <f t="shared" si="9"/>
        <v>Closed Lower Quadrant</v>
      </c>
      <c r="AS44" s="5">
        <f t="shared" si="10"/>
        <v>-1</v>
      </c>
    </row>
    <row r="45" spans="1:45" ht="15.5" x14ac:dyDescent="0.35">
      <c r="A45" s="13">
        <v>45595</v>
      </c>
      <c r="B45" s="15">
        <v>1.2957000000000001</v>
      </c>
      <c r="C45" s="15">
        <v>1.3043100000000001</v>
      </c>
      <c r="D45" s="15">
        <v>1.2936399999999999</v>
      </c>
      <c r="E45" s="15">
        <v>1.29579</v>
      </c>
      <c r="F45" s="15">
        <v>1.2969000000000002</v>
      </c>
      <c r="G45" s="15">
        <v>1.3009000000000002</v>
      </c>
      <c r="H45" s="15">
        <v>1.2965</v>
      </c>
      <c r="I45" s="5">
        <v>-19</v>
      </c>
      <c r="J45" s="5">
        <v>1115</v>
      </c>
      <c r="K45" s="5">
        <v>361</v>
      </c>
      <c r="L45" s="5">
        <v>1512</v>
      </c>
      <c r="M45" s="14">
        <v>10.39791666666663</v>
      </c>
      <c r="N45" s="14">
        <v>106.70000000000179</v>
      </c>
      <c r="O45" s="5">
        <v>44.000000000001819</v>
      </c>
      <c r="P45" s="5">
        <v>177036</v>
      </c>
      <c r="Q45" s="14">
        <v>1229.4166666666667</v>
      </c>
      <c r="R45" s="14">
        <v>14.170571696344654</v>
      </c>
      <c r="S45" s="5">
        <v>28</v>
      </c>
      <c r="T45" s="5" t="s">
        <v>28</v>
      </c>
      <c r="U45" s="14">
        <v>0.42173704719433908</v>
      </c>
      <c r="V45" s="5">
        <v>76</v>
      </c>
      <c r="W45" s="5">
        <v>514</v>
      </c>
      <c r="X45" s="5">
        <v>675</v>
      </c>
      <c r="Y45" s="5">
        <v>247</v>
      </c>
      <c r="Z45" s="5" t="s">
        <v>27</v>
      </c>
      <c r="AA45" s="5"/>
      <c r="AB45" s="6" cm="1">
        <f t="array" ref="AB45">SUM(IF(B45:I45&gt;B46:I46,1,-1))</f>
        <v>-2</v>
      </c>
      <c r="AC45" s="6" cm="1">
        <f t="array" ref="AC45">SUM(IF(J45:S45&gt;J46:S46,1,-1))</f>
        <v>4</v>
      </c>
      <c r="AD45" s="6">
        <f t="shared" si="11"/>
        <v>2</v>
      </c>
      <c r="AE45" s="6">
        <f t="shared" si="14"/>
        <v>4</v>
      </c>
      <c r="AF45" s="6">
        <f t="shared" si="14"/>
        <v>-2</v>
      </c>
      <c r="AG45" s="6">
        <f t="shared" si="14"/>
        <v>2</v>
      </c>
      <c r="AH45" s="5"/>
      <c r="AI45" s="8" t="str">
        <f t="shared" si="0"/>
        <v>OL Higher</v>
      </c>
      <c r="AJ45" s="7" t="str">
        <f t="shared" si="1"/>
        <v>Up</v>
      </c>
      <c r="AK45" s="7" t="str">
        <f t="shared" si="2"/>
        <v>POC Unchanged</v>
      </c>
      <c r="AL45" s="9" t="str">
        <f t="shared" si="3"/>
        <v>In. Val</v>
      </c>
      <c r="AM45" s="9" t="str">
        <f t="shared" si="4"/>
        <v>Both Sides Expand</v>
      </c>
      <c r="AN45" s="9" t="str">
        <f t="shared" si="5"/>
        <v>Bl. Val</v>
      </c>
      <c r="AO45" s="9" t="str">
        <f t="shared" si="6"/>
        <v>Gap Down - Rejected</v>
      </c>
      <c r="AP45" s="9" t="str">
        <f t="shared" si="7"/>
        <v>Top-Weighted</v>
      </c>
      <c r="AQ45" s="9" t="str">
        <f t="shared" si="8"/>
        <v>Skewed Mid-Low</v>
      </c>
      <c r="AR45" s="9" t="str">
        <f t="shared" si="9"/>
        <v>Closed Higher Quadrant</v>
      </c>
      <c r="AS45" s="5">
        <f t="shared" si="10"/>
        <v>3</v>
      </c>
    </row>
    <row r="46" spans="1:45" ht="15.5" x14ac:dyDescent="0.35">
      <c r="A46" s="13">
        <v>45594</v>
      </c>
      <c r="B46" s="15">
        <v>1.29714</v>
      </c>
      <c r="C46" s="15">
        <v>1.30165</v>
      </c>
      <c r="D46" s="15">
        <v>1.2939000000000001</v>
      </c>
      <c r="E46" s="15">
        <v>1.30108</v>
      </c>
      <c r="F46" s="15">
        <v>1.2968999999999999</v>
      </c>
      <c r="G46" s="15">
        <v>1.2992000000000001</v>
      </c>
      <c r="H46" s="15">
        <v>1.296</v>
      </c>
      <c r="I46" s="5">
        <v>-2</v>
      </c>
      <c r="J46" s="5">
        <v>836</v>
      </c>
      <c r="K46" s="5">
        <v>378</v>
      </c>
      <c r="L46" s="5">
        <v>1254</v>
      </c>
      <c r="M46" s="14">
        <v>8.6013888888888328</v>
      </c>
      <c r="N46" s="14">
        <v>77.499999999999233</v>
      </c>
      <c r="O46" s="5">
        <v>32.000000000000917</v>
      </c>
      <c r="P46" s="5">
        <v>155468</v>
      </c>
      <c r="Q46" s="14">
        <v>1079.6388888888889</v>
      </c>
      <c r="R46" s="14">
        <v>16.180645161290482</v>
      </c>
      <c r="S46" s="5">
        <v>28</v>
      </c>
      <c r="T46" s="5" t="s">
        <v>26</v>
      </c>
      <c r="U46" s="14">
        <v>0.56628141709645563</v>
      </c>
      <c r="V46" s="5">
        <v>133</v>
      </c>
      <c r="W46" s="5">
        <v>463</v>
      </c>
      <c r="X46" s="5">
        <v>527</v>
      </c>
      <c r="Y46" s="5">
        <v>131</v>
      </c>
      <c r="Z46" s="5" t="s">
        <v>31</v>
      </c>
      <c r="AA46" s="5"/>
      <c r="AB46" s="6" cm="1">
        <f t="array" ref="AB46">SUM(IF(B46:I46&gt;B47:I47,1,-1))</f>
        <v>4</v>
      </c>
      <c r="AC46" s="6" cm="1">
        <f t="array" ref="AC46">SUM(IF(J46:S46&gt;J47:S47,1,-1))</f>
        <v>2</v>
      </c>
      <c r="AD46" s="6">
        <f t="shared" si="11"/>
        <v>6</v>
      </c>
      <c r="AE46" s="6">
        <f t="shared" si="14"/>
        <v>0</v>
      </c>
      <c r="AF46" s="6">
        <f t="shared" si="14"/>
        <v>-12</v>
      </c>
      <c r="AG46" s="6">
        <f t="shared" si="14"/>
        <v>-12</v>
      </c>
      <c r="AH46" s="5"/>
      <c r="AI46" s="8" t="str">
        <f t="shared" si="0"/>
        <v>OL Higher</v>
      </c>
      <c r="AJ46" s="7" t="str">
        <f t="shared" si="1"/>
        <v>Neutral</v>
      </c>
      <c r="AK46" s="7" t="str">
        <f t="shared" si="2"/>
        <v>POC Unchanged</v>
      </c>
      <c r="AL46" s="9" t="str">
        <f t="shared" si="3"/>
        <v>In. Val</v>
      </c>
      <c r="AM46" s="9" t="str">
        <f t="shared" si="4"/>
        <v>Upper Break</v>
      </c>
      <c r="AN46" s="9" t="str">
        <f t="shared" si="5"/>
        <v>Ab. Val</v>
      </c>
      <c r="AO46" s="9" t="str">
        <f t="shared" si="6"/>
        <v>No Gap</v>
      </c>
      <c r="AP46" s="9" t="str">
        <f t="shared" si="7"/>
        <v>Top-Weighted</v>
      </c>
      <c r="AQ46" s="9" t="str">
        <f t="shared" si="8"/>
        <v>Skewed Mid-Low</v>
      </c>
      <c r="AR46" s="9" t="str">
        <f t="shared" si="9"/>
        <v>Closed Lower Quadrant</v>
      </c>
      <c r="AS46" s="5">
        <f t="shared" si="10"/>
        <v>-1</v>
      </c>
    </row>
    <row r="47" spans="1:45" ht="15.5" x14ac:dyDescent="0.35">
      <c r="A47" s="13">
        <v>45593</v>
      </c>
      <c r="B47" s="15">
        <v>1.2915300000000001</v>
      </c>
      <c r="C47" s="15">
        <v>1.3001400000000001</v>
      </c>
      <c r="D47" s="15">
        <v>1.2911300000000001</v>
      </c>
      <c r="E47" s="15">
        <v>1.29741</v>
      </c>
      <c r="F47" s="15">
        <v>1.2969000000000002</v>
      </c>
      <c r="G47" s="15">
        <v>1.2986000000000002</v>
      </c>
      <c r="H47" s="15">
        <v>1.2956000000000001</v>
      </c>
      <c r="I47" s="5">
        <v>7</v>
      </c>
      <c r="J47" s="5">
        <v>608</v>
      </c>
      <c r="K47" s="5">
        <v>603</v>
      </c>
      <c r="L47" s="5">
        <v>1256</v>
      </c>
      <c r="M47" s="14">
        <v>8.6923611111111274</v>
      </c>
      <c r="N47" s="14">
        <v>90.099999999999625</v>
      </c>
      <c r="O47" s="5">
        <v>30.000000000001137</v>
      </c>
      <c r="P47" s="5">
        <v>151565</v>
      </c>
      <c r="Q47" s="14">
        <v>1052.5347222222222</v>
      </c>
      <c r="R47" s="14">
        <v>13.940066592674864</v>
      </c>
      <c r="S47" s="5">
        <v>20</v>
      </c>
      <c r="T47" s="5" t="s">
        <v>33</v>
      </c>
      <c r="U47" s="14">
        <v>0.70334672883829852</v>
      </c>
      <c r="V47" s="5">
        <v>301</v>
      </c>
      <c r="W47" s="5">
        <v>707</v>
      </c>
      <c r="X47" s="5">
        <v>164</v>
      </c>
      <c r="Y47" s="5">
        <v>84</v>
      </c>
      <c r="Z47" s="5" t="s">
        <v>32</v>
      </c>
      <c r="AA47" s="5"/>
      <c r="AB47" s="6" cm="1">
        <f t="array" ref="AB47">SUM(IF(B47:I47&gt;B48:I48,1,-1))</f>
        <v>2</v>
      </c>
      <c r="AC47" s="6" cm="1">
        <f t="array" ref="AC47">SUM(IF(J47:S47&gt;J48:S48,1,-1))</f>
        <v>-8</v>
      </c>
      <c r="AD47" s="6">
        <f t="shared" si="11"/>
        <v>-6</v>
      </c>
      <c r="AE47" s="6">
        <f t="shared" si="14"/>
        <v>-6</v>
      </c>
      <c r="AF47" s="6">
        <f t="shared" si="14"/>
        <v>-10</v>
      </c>
      <c r="AG47" s="6">
        <f t="shared" si="14"/>
        <v>-16</v>
      </c>
      <c r="AH47" s="5"/>
      <c r="AI47" s="8" t="str">
        <f t="shared" si="0"/>
        <v>Inside</v>
      </c>
      <c r="AJ47" s="7" t="str">
        <f t="shared" si="1"/>
        <v>Up</v>
      </c>
      <c r="AK47" s="7" t="str">
        <f t="shared" si="2"/>
        <v>POC Down</v>
      </c>
      <c r="AL47" s="9" t="str">
        <f t="shared" si="3"/>
        <v>In. Val</v>
      </c>
      <c r="AM47" s="9" t="str">
        <f t="shared" si="4"/>
        <v>Upper Break</v>
      </c>
      <c r="AN47" s="9" t="str">
        <f t="shared" si="5"/>
        <v>In Val</v>
      </c>
      <c r="AO47" s="9" t="str">
        <f t="shared" si="6"/>
        <v>Gap Down - Failed</v>
      </c>
      <c r="AP47" s="9" t="str">
        <f t="shared" si="7"/>
        <v>Top-Weighted</v>
      </c>
      <c r="AQ47" s="9" t="str">
        <f t="shared" si="8"/>
        <v>Skewed Mid-High</v>
      </c>
      <c r="AR47" s="9" t="str">
        <f t="shared" si="9"/>
        <v>Same</v>
      </c>
      <c r="AS47" s="5">
        <f t="shared" si="10"/>
        <v>0</v>
      </c>
    </row>
    <row r="48" spans="1:45" ht="15.5" x14ac:dyDescent="0.35">
      <c r="A48" s="13">
        <v>45590</v>
      </c>
      <c r="B48" s="15">
        <v>1.298</v>
      </c>
      <c r="C48" s="15">
        <v>1.29982</v>
      </c>
      <c r="D48" s="15">
        <v>1.29068</v>
      </c>
      <c r="E48" s="15">
        <v>1.29573</v>
      </c>
      <c r="F48" s="15">
        <v>1.2969999999999999</v>
      </c>
      <c r="G48" s="15">
        <v>1.2988999999999999</v>
      </c>
      <c r="H48" s="15">
        <v>1.2951999999999999</v>
      </c>
      <c r="I48" s="5">
        <v>-2</v>
      </c>
      <c r="J48" s="5">
        <v>511</v>
      </c>
      <c r="K48" s="5">
        <v>748</v>
      </c>
      <c r="L48" s="5">
        <v>1297</v>
      </c>
      <c r="M48" s="14">
        <v>8.9250000000000131</v>
      </c>
      <c r="N48" s="14">
        <v>91.399999999999267</v>
      </c>
      <c r="O48" s="5">
        <v>37.000000000000369</v>
      </c>
      <c r="P48" s="5">
        <v>151678</v>
      </c>
      <c r="Q48" s="14">
        <v>1053.3194444444443</v>
      </c>
      <c r="R48" s="14">
        <v>14.190371991247378</v>
      </c>
      <c r="S48" s="5">
        <v>22</v>
      </c>
      <c r="T48" s="5" t="s">
        <v>26</v>
      </c>
      <c r="U48" s="14">
        <v>0.62906672109336337</v>
      </c>
      <c r="V48" s="5">
        <v>311</v>
      </c>
      <c r="W48" s="5">
        <v>612</v>
      </c>
      <c r="X48" s="5">
        <v>133</v>
      </c>
      <c r="Y48" s="5">
        <v>191</v>
      </c>
      <c r="Z48" s="5" t="s">
        <v>32</v>
      </c>
      <c r="AA48" s="5"/>
      <c r="AB48" s="6" cm="1">
        <f t="array" ref="AB48">SUM(IF(B48:I48&gt;B49:I49,1,-1))</f>
        <v>-6</v>
      </c>
      <c r="AC48" s="6" cm="1">
        <f t="array" ref="AC48">SUM(IF(J48:S48&gt;J49:S49,1,-1))</f>
        <v>-6</v>
      </c>
      <c r="AD48" s="6">
        <f t="shared" si="11"/>
        <v>-12</v>
      </c>
      <c r="AE48" s="6">
        <f t="shared" si="14"/>
        <v>-14</v>
      </c>
      <c r="AF48" s="6">
        <f t="shared" si="14"/>
        <v>-2</v>
      </c>
      <c r="AG48" s="6">
        <f t="shared" si="14"/>
        <v>-16</v>
      </c>
      <c r="AH48" s="5"/>
      <c r="AI48" s="8" t="str">
        <f t="shared" si="0"/>
        <v>Inside</v>
      </c>
      <c r="AJ48" s="7" t="str">
        <f t="shared" si="1"/>
        <v>Down</v>
      </c>
      <c r="AK48" s="7" t="str">
        <f t="shared" si="2"/>
        <v>POC Down</v>
      </c>
      <c r="AL48" s="9" t="str">
        <f t="shared" si="3"/>
        <v>In. Val</v>
      </c>
      <c r="AM48" s="9" t="str">
        <f t="shared" si="4"/>
        <v>Inside Day</v>
      </c>
      <c r="AN48" s="9" t="str">
        <f t="shared" si="5"/>
        <v>In Val</v>
      </c>
      <c r="AO48" s="9" t="str">
        <f t="shared" si="6"/>
        <v>No Gap</v>
      </c>
      <c r="AP48" s="9" t="str">
        <f t="shared" si="7"/>
        <v>Bottom-Weighted</v>
      </c>
      <c r="AQ48" s="9" t="str">
        <f t="shared" si="8"/>
        <v>Skewed Mid-High</v>
      </c>
      <c r="AR48" s="9" t="str">
        <f t="shared" si="9"/>
        <v>Same</v>
      </c>
      <c r="AS48" s="5">
        <f t="shared" si="10"/>
        <v>0</v>
      </c>
    </row>
    <row r="49" spans="1:45" ht="15.5" x14ac:dyDescent="0.35">
      <c r="A49" s="13">
        <v>45589</v>
      </c>
      <c r="B49" s="15">
        <v>1.29823</v>
      </c>
      <c r="C49" s="15">
        <v>1.3014399999999999</v>
      </c>
      <c r="D49" s="15">
        <v>1.29068</v>
      </c>
      <c r="E49" s="15">
        <v>1.2970999999999999</v>
      </c>
      <c r="F49" s="15">
        <v>1.2971999999999999</v>
      </c>
      <c r="G49" s="15">
        <v>1.2989999999999999</v>
      </c>
      <c r="H49" s="15">
        <v>1.2949999999999999</v>
      </c>
      <c r="I49" s="5">
        <v>9</v>
      </c>
      <c r="J49" s="5">
        <v>597</v>
      </c>
      <c r="K49" s="5">
        <v>737</v>
      </c>
      <c r="L49" s="5">
        <v>1372</v>
      </c>
      <c r="M49" s="14">
        <v>9.4527777777778095</v>
      </c>
      <c r="N49" s="14">
        <v>107.5999999999988</v>
      </c>
      <c r="O49" s="5">
        <v>40.000000000000036</v>
      </c>
      <c r="P49" s="5">
        <v>155232</v>
      </c>
      <c r="Q49" s="14">
        <v>1078</v>
      </c>
      <c r="R49" s="14">
        <v>12.750929368029881</v>
      </c>
      <c r="S49" s="5">
        <v>24</v>
      </c>
      <c r="T49" s="5" t="s">
        <v>26</v>
      </c>
      <c r="U49" s="14">
        <v>0.672569003605059</v>
      </c>
      <c r="V49" s="5">
        <v>146</v>
      </c>
      <c r="W49" s="5">
        <v>752</v>
      </c>
      <c r="X49" s="5">
        <v>252</v>
      </c>
      <c r="Y49" s="5">
        <v>219</v>
      </c>
      <c r="Z49" s="5" t="s">
        <v>32</v>
      </c>
      <c r="AA49" s="5"/>
      <c r="AB49" s="6" cm="1">
        <f t="array" ref="AB49">SUM(IF(B49:I49&gt;B50:I50,1,-1))</f>
        <v>-2</v>
      </c>
      <c r="AC49" s="6" cm="1">
        <f t="array" ref="AC49">SUM(IF(J49:S49&gt;J50:S50,1,-1))</f>
        <v>4</v>
      </c>
      <c r="AD49" s="6">
        <f t="shared" si="11"/>
        <v>2</v>
      </c>
      <c r="AE49" s="6">
        <f t="shared" si="14"/>
        <v>-12</v>
      </c>
      <c r="AF49" s="6">
        <f t="shared" si="14"/>
        <v>2</v>
      </c>
      <c r="AG49" s="6">
        <f t="shared" si="14"/>
        <v>-10</v>
      </c>
      <c r="AH49" s="5"/>
      <c r="AI49" s="8" t="str">
        <f t="shared" si="0"/>
        <v>Inside</v>
      </c>
      <c r="AJ49" s="7" t="str">
        <f t="shared" si="1"/>
        <v>Neutral</v>
      </c>
      <c r="AK49" s="7" t="str">
        <f t="shared" si="2"/>
        <v>POC Down</v>
      </c>
      <c r="AL49" s="9" t="str">
        <f t="shared" si="3"/>
        <v>In. Val</v>
      </c>
      <c r="AM49" s="9" t="str">
        <f t="shared" si="4"/>
        <v>Inside Day</v>
      </c>
      <c r="AN49" s="9" t="str">
        <f t="shared" si="5"/>
        <v>In Val</v>
      </c>
      <c r="AO49" s="9" t="str">
        <f t="shared" si="6"/>
        <v>No Gap</v>
      </c>
      <c r="AP49" s="9" t="str">
        <f t="shared" si="7"/>
        <v>Bottom-Weighted</v>
      </c>
      <c r="AQ49" s="9" t="str">
        <f t="shared" si="8"/>
        <v>Skewed Mid-High</v>
      </c>
      <c r="AR49" s="9" t="str">
        <f t="shared" si="9"/>
        <v>Closed Lower Quadrant</v>
      </c>
      <c r="AS49" s="5">
        <f t="shared" si="10"/>
        <v>-2</v>
      </c>
    </row>
    <row r="50" spans="1:45" ht="15.5" x14ac:dyDescent="0.35">
      <c r="A50" s="13">
        <v>45588</v>
      </c>
      <c r="B50" s="15">
        <v>1.30514</v>
      </c>
      <c r="C50" s="15">
        <v>1.30531</v>
      </c>
      <c r="D50" s="15">
        <v>1.29068</v>
      </c>
      <c r="E50" s="15">
        <v>1.2915000000000001</v>
      </c>
      <c r="F50" s="15">
        <v>1.2982</v>
      </c>
      <c r="G50" s="15">
        <v>1.3018000000000001</v>
      </c>
      <c r="H50" s="15">
        <v>1.2945</v>
      </c>
      <c r="I50" s="5">
        <v>-34</v>
      </c>
      <c r="J50" s="5">
        <v>591</v>
      </c>
      <c r="K50" s="5">
        <v>668</v>
      </c>
      <c r="L50" s="5">
        <v>1303</v>
      </c>
      <c r="M50" s="14">
        <v>8.9527777777777882</v>
      </c>
      <c r="N50" s="14">
        <v>146.29999999999922</v>
      </c>
      <c r="O50" s="5">
        <v>73.000000000000838</v>
      </c>
      <c r="P50" s="5">
        <v>150104</v>
      </c>
      <c r="Q50" s="14">
        <v>1042.3888888888889</v>
      </c>
      <c r="R50" s="14">
        <v>8.9063568010936915</v>
      </c>
      <c r="S50" s="5">
        <v>28</v>
      </c>
      <c r="T50" s="5" t="s">
        <v>33</v>
      </c>
      <c r="U50" s="14">
        <v>0.80502670226127293</v>
      </c>
      <c r="V50" s="5">
        <v>242</v>
      </c>
      <c r="W50" s="5">
        <v>469</v>
      </c>
      <c r="X50" s="5">
        <v>435</v>
      </c>
      <c r="Y50" s="5">
        <v>157</v>
      </c>
      <c r="Z50" s="5" t="s">
        <v>27</v>
      </c>
      <c r="AA50" s="5"/>
      <c r="AB50" s="6" cm="1">
        <f t="array" ref="AB50">SUM(IF(B50:I50&gt;B51:I51,1,-1))</f>
        <v>-6</v>
      </c>
      <c r="AC50" s="6" cm="1">
        <f t="array" ref="AC50">SUM(IF(J50:S50&gt;J51:S51,1,-1))</f>
        <v>0</v>
      </c>
      <c r="AD50" s="6">
        <f t="shared" si="11"/>
        <v>-6</v>
      </c>
      <c r="AE50" s="6">
        <f t="shared" si="14"/>
        <v>-18</v>
      </c>
      <c r="AF50" s="6">
        <f t="shared" si="14"/>
        <v>-8</v>
      </c>
      <c r="AG50" s="6">
        <f t="shared" si="14"/>
        <v>-26</v>
      </c>
      <c r="AH50" s="5"/>
      <c r="AI50" s="8" t="str">
        <f t="shared" si="0"/>
        <v>OL Lower</v>
      </c>
      <c r="AJ50" s="7" t="str">
        <f t="shared" si="1"/>
        <v>Down</v>
      </c>
      <c r="AK50" s="7" t="str">
        <f t="shared" si="2"/>
        <v>POC Unchanged</v>
      </c>
      <c r="AL50" s="9" t="str">
        <f t="shared" si="3"/>
        <v>In. Val</v>
      </c>
      <c r="AM50" s="9" t="str">
        <f t="shared" si="4"/>
        <v>Lower Break</v>
      </c>
      <c r="AN50" s="9" t="str">
        <f t="shared" si="5"/>
        <v>Bl. Val</v>
      </c>
      <c r="AO50" s="9" t="str">
        <f t="shared" si="6"/>
        <v>Gap Up - Failed</v>
      </c>
      <c r="AP50" s="9" t="str">
        <f t="shared" si="7"/>
        <v>Bottom-Weighted</v>
      </c>
      <c r="AQ50" s="9" t="str">
        <f t="shared" si="8"/>
        <v>Skewed Mid-High</v>
      </c>
      <c r="AR50" s="9" t="str">
        <f t="shared" si="9"/>
        <v>Closed Higher Quadrant</v>
      </c>
      <c r="AS50" s="5">
        <f t="shared" si="10"/>
        <v>1</v>
      </c>
    </row>
    <row r="51" spans="1:45" ht="15.5" x14ac:dyDescent="0.35">
      <c r="A51" s="13">
        <v>45587</v>
      </c>
      <c r="B51" s="15">
        <v>1.30141</v>
      </c>
      <c r="C51" s="15">
        <v>1.3070600000000001</v>
      </c>
      <c r="D51" s="15">
        <v>1.2944100000000001</v>
      </c>
      <c r="E51" s="15">
        <v>1.29803</v>
      </c>
      <c r="F51" s="15">
        <v>1.2982</v>
      </c>
      <c r="G51" s="15">
        <v>1.304</v>
      </c>
      <c r="H51" s="15">
        <v>1.2962</v>
      </c>
      <c r="I51" s="5">
        <v>-5</v>
      </c>
      <c r="J51" s="5">
        <v>975</v>
      </c>
      <c r="K51" s="5">
        <v>286</v>
      </c>
      <c r="L51" s="5">
        <v>1295</v>
      </c>
      <c r="M51" s="14">
        <v>8.8652777777778322</v>
      </c>
      <c r="N51" s="14">
        <v>126.5000000000005</v>
      </c>
      <c r="O51" s="5">
        <v>78.000000000000284</v>
      </c>
      <c r="P51" s="5">
        <v>155604</v>
      </c>
      <c r="Q51" s="14">
        <v>1080.5833333333333</v>
      </c>
      <c r="R51" s="14">
        <v>10.237154150197588</v>
      </c>
      <c r="S51" s="5">
        <v>15</v>
      </c>
      <c r="T51" s="5" t="s">
        <v>28</v>
      </c>
      <c r="U51" s="14">
        <v>0.45257540265948876</v>
      </c>
      <c r="V51" s="5">
        <v>366</v>
      </c>
      <c r="W51" s="5">
        <v>372</v>
      </c>
      <c r="X51" s="5">
        <v>404</v>
      </c>
      <c r="Y51" s="5">
        <v>153</v>
      </c>
      <c r="Z51" s="5" t="s">
        <v>29</v>
      </c>
      <c r="AA51" s="5"/>
      <c r="AB51" s="6" cm="1">
        <f t="array" ref="AB51">SUM(IF(B51:I51&gt;B52:I52,1,-1))</f>
        <v>-4</v>
      </c>
      <c r="AC51" s="6" cm="1">
        <f t="array" ref="AC51">SUM(IF(J51:S51&gt;J52:S52,1,-1))</f>
        <v>-2</v>
      </c>
      <c r="AD51" s="6">
        <f t="shared" si="11"/>
        <v>-6</v>
      </c>
      <c r="AE51" s="6">
        <f t="shared" ref="AE51:AG66" si="15">SUM(AB51:AB53)</f>
        <v>-14</v>
      </c>
      <c r="AF51" s="6">
        <f t="shared" si="15"/>
        <v>-12</v>
      </c>
      <c r="AG51" s="6">
        <f t="shared" si="15"/>
        <v>-26</v>
      </c>
      <c r="AH51" s="5"/>
      <c r="AI51" s="8" t="str">
        <f t="shared" si="0"/>
        <v>Outside</v>
      </c>
      <c r="AJ51" s="7" t="str">
        <f t="shared" si="1"/>
        <v>Down</v>
      </c>
      <c r="AK51" s="7" t="str">
        <f t="shared" si="2"/>
        <v>POC Down</v>
      </c>
      <c r="AL51" s="9" t="str">
        <f t="shared" si="3"/>
        <v>In. Val</v>
      </c>
      <c r="AM51" s="9" t="str">
        <f t="shared" si="4"/>
        <v>Lower Break</v>
      </c>
      <c r="AN51" s="9" t="str">
        <f t="shared" si="5"/>
        <v>In Val</v>
      </c>
      <c r="AO51" s="9" t="str">
        <f t="shared" si="6"/>
        <v>No Gap</v>
      </c>
      <c r="AP51" s="9" t="str">
        <f t="shared" si="7"/>
        <v>Top-Weighted</v>
      </c>
      <c r="AQ51" s="9" t="str">
        <f t="shared" si="8"/>
        <v>Skewed Mid-Low</v>
      </c>
      <c r="AR51" s="9" t="str">
        <f t="shared" si="9"/>
        <v>Closed Lower Quadrant</v>
      </c>
      <c r="AS51" s="5">
        <f t="shared" si="10"/>
        <v>-1</v>
      </c>
    </row>
    <row r="52" spans="1:45" ht="15.5" x14ac:dyDescent="0.35">
      <c r="A52" s="13">
        <v>45586</v>
      </c>
      <c r="B52" s="15">
        <v>1.2990699999999999</v>
      </c>
      <c r="C52" s="15">
        <v>1.3070600000000001</v>
      </c>
      <c r="D52" s="15">
        <v>1.29732</v>
      </c>
      <c r="E52" s="15">
        <v>1.2982199999999999</v>
      </c>
      <c r="F52" s="15">
        <v>1.2983</v>
      </c>
      <c r="G52" s="15">
        <v>1.3037000000000001</v>
      </c>
      <c r="H52" s="15">
        <v>1.2978000000000001</v>
      </c>
      <c r="I52" s="5">
        <v>-5</v>
      </c>
      <c r="J52" s="5">
        <v>1199</v>
      </c>
      <c r="K52" s="5">
        <v>85</v>
      </c>
      <c r="L52" s="5">
        <v>1313</v>
      </c>
      <c r="M52" s="14">
        <v>9.0930555555556047</v>
      </c>
      <c r="N52" s="14">
        <v>97.400000000000816</v>
      </c>
      <c r="O52" s="5">
        <v>59.000000000000163</v>
      </c>
      <c r="P52" s="5">
        <v>167066</v>
      </c>
      <c r="Q52" s="14">
        <v>1160.1805555555557</v>
      </c>
      <c r="R52" s="14">
        <v>13.48049281314157</v>
      </c>
      <c r="S52" s="5">
        <v>14</v>
      </c>
      <c r="T52" s="5" t="s">
        <v>28</v>
      </c>
      <c r="U52" s="14">
        <v>0.33744764676437017</v>
      </c>
      <c r="V52" s="5">
        <v>191</v>
      </c>
      <c r="W52" s="5">
        <v>390</v>
      </c>
      <c r="X52" s="5">
        <v>348</v>
      </c>
      <c r="Y52" s="5">
        <v>365</v>
      </c>
      <c r="Z52" s="5" t="s">
        <v>27</v>
      </c>
      <c r="AA52" s="5"/>
      <c r="AB52" s="6" cm="1">
        <f t="array" ref="AB52">SUM(IF(B52:I52&gt;B53:I53,1,-1))</f>
        <v>-8</v>
      </c>
      <c r="AC52" s="6" cm="1">
        <f t="array" ref="AC52">SUM(IF(J52:S52&gt;J53:S53,1,-1))</f>
        <v>-6</v>
      </c>
      <c r="AD52" s="6">
        <f t="shared" si="11"/>
        <v>-14</v>
      </c>
      <c r="AE52" s="6">
        <f t="shared" si="15"/>
        <v>-12</v>
      </c>
      <c r="AF52" s="6">
        <f t="shared" si="15"/>
        <v>-4</v>
      </c>
      <c r="AG52" s="6">
        <f t="shared" si="15"/>
        <v>-16</v>
      </c>
      <c r="AH52" s="5"/>
      <c r="AI52" s="8" t="str">
        <f t="shared" si="0"/>
        <v>OL Lower</v>
      </c>
      <c r="AJ52" s="7" t="str">
        <f t="shared" si="1"/>
        <v>Neutral</v>
      </c>
      <c r="AK52" s="7" t="str">
        <f t="shared" si="2"/>
        <v>POC Down</v>
      </c>
      <c r="AL52" s="9" t="str">
        <f t="shared" si="3"/>
        <v>In. Val</v>
      </c>
      <c r="AM52" s="9" t="str">
        <f t="shared" si="4"/>
        <v>Inside Day</v>
      </c>
      <c r="AN52" s="9" t="str">
        <f t="shared" si="5"/>
        <v>In Val</v>
      </c>
      <c r="AO52" s="9" t="str">
        <f t="shared" si="6"/>
        <v>No Gap</v>
      </c>
      <c r="AP52" s="9" t="str">
        <f t="shared" si="7"/>
        <v>Top-Weighted</v>
      </c>
      <c r="AQ52" s="9" t="str">
        <f t="shared" si="8"/>
        <v>Skewed Mid-High</v>
      </c>
      <c r="AR52" s="9" t="str">
        <f t="shared" si="9"/>
        <v>Closed Higher Quadrant</v>
      </c>
      <c r="AS52" s="5">
        <f t="shared" si="10"/>
        <v>3</v>
      </c>
    </row>
    <row r="53" spans="1:45" ht="15.5" x14ac:dyDescent="0.35">
      <c r="A53" s="13">
        <v>45583</v>
      </c>
      <c r="B53" s="15">
        <v>1.3064499999999999</v>
      </c>
      <c r="C53" s="15">
        <v>1.30769</v>
      </c>
      <c r="D53" s="15">
        <v>1.29732</v>
      </c>
      <c r="E53" s="15">
        <v>1.3051200000000001</v>
      </c>
      <c r="F53" s="15">
        <v>1.2987000000000002</v>
      </c>
      <c r="G53" s="15">
        <v>1.3038000000000001</v>
      </c>
      <c r="H53" s="15">
        <v>1.2981</v>
      </c>
      <c r="I53" s="5">
        <v>22</v>
      </c>
      <c r="J53" s="5">
        <v>1278</v>
      </c>
      <c r="K53" s="5">
        <v>135</v>
      </c>
      <c r="L53" s="5">
        <v>1439</v>
      </c>
      <c r="M53" s="14">
        <v>9.9895833333334121</v>
      </c>
      <c r="N53" s="14">
        <v>103.6999999999999</v>
      </c>
      <c r="O53" s="5">
        <v>57.000000000000384</v>
      </c>
      <c r="P53" s="5">
        <v>174464</v>
      </c>
      <c r="Q53" s="14">
        <v>1211.5555555555557</v>
      </c>
      <c r="R53" s="14">
        <v>13.876567020250736</v>
      </c>
      <c r="S53" s="5">
        <v>11</v>
      </c>
      <c r="T53" s="5" t="s">
        <v>28</v>
      </c>
      <c r="U53" s="14">
        <v>0.317448183636867</v>
      </c>
      <c r="V53" s="5">
        <v>196</v>
      </c>
      <c r="W53" s="5">
        <v>328</v>
      </c>
      <c r="X53" s="5">
        <v>494</v>
      </c>
      <c r="Y53" s="5">
        <v>408</v>
      </c>
      <c r="Z53" s="5" t="s">
        <v>31</v>
      </c>
      <c r="AA53" s="5"/>
      <c r="AB53" s="6" cm="1">
        <f t="array" ref="AB53">SUM(IF(B53:I53&gt;B54:I54,1,-1))</f>
        <v>-2</v>
      </c>
      <c r="AC53" s="6" cm="1">
        <f t="array" ref="AC53">SUM(IF(J53:S53&gt;J54:S54,1,-1))</f>
        <v>-4</v>
      </c>
      <c r="AD53" s="6">
        <f t="shared" si="11"/>
        <v>-6</v>
      </c>
      <c r="AE53" s="6">
        <f t="shared" si="15"/>
        <v>-8</v>
      </c>
      <c r="AF53" s="6">
        <f t="shared" si="15"/>
        <v>6</v>
      </c>
      <c r="AG53" s="6">
        <f t="shared" si="15"/>
        <v>-2</v>
      </c>
      <c r="AH53" s="5"/>
      <c r="AI53" s="8" t="str">
        <f t="shared" si="0"/>
        <v>Inside</v>
      </c>
      <c r="AJ53" s="7" t="str">
        <f t="shared" si="1"/>
        <v>Down</v>
      </c>
      <c r="AK53" s="7" t="str">
        <f t="shared" si="2"/>
        <v>POC Unchanged</v>
      </c>
      <c r="AL53" s="9" t="str">
        <f t="shared" si="3"/>
        <v>In. Val</v>
      </c>
      <c r="AM53" s="9" t="str">
        <f t="shared" si="4"/>
        <v>Inside Day</v>
      </c>
      <c r="AN53" s="9" t="str">
        <f t="shared" si="5"/>
        <v>Ab. Val</v>
      </c>
      <c r="AO53" s="9" t="str">
        <f t="shared" si="6"/>
        <v>Gap Up - Failed</v>
      </c>
      <c r="AP53" s="9" t="str">
        <f t="shared" si="7"/>
        <v>Top-Weighted</v>
      </c>
      <c r="AQ53" s="9" t="str">
        <f t="shared" si="8"/>
        <v>Skewed Mid-Low</v>
      </c>
      <c r="AR53" s="9" t="str">
        <f t="shared" si="9"/>
        <v>Closed Lower Quadrant</v>
      </c>
      <c r="AS53" s="5">
        <f t="shared" si="10"/>
        <v>-2</v>
      </c>
    </row>
    <row r="54" spans="1:45" ht="15.5" x14ac:dyDescent="0.35">
      <c r="A54" s="13">
        <v>45582</v>
      </c>
      <c r="B54" s="15">
        <v>1.3066500000000001</v>
      </c>
      <c r="C54" s="15">
        <v>1.31023</v>
      </c>
      <c r="D54" s="15">
        <v>1.29732</v>
      </c>
      <c r="E54" s="15">
        <v>1.3013999999999999</v>
      </c>
      <c r="F54" s="15">
        <v>1.2987000000000002</v>
      </c>
      <c r="G54" s="15">
        <v>1.3063</v>
      </c>
      <c r="H54" s="15">
        <v>1.2976000000000001</v>
      </c>
      <c r="I54" s="5">
        <v>-1</v>
      </c>
      <c r="J54" s="5">
        <v>1305</v>
      </c>
      <c r="K54" s="5">
        <v>135</v>
      </c>
      <c r="L54" s="5">
        <v>1466</v>
      </c>
      <c r="M54" s="14">
        <v>10.214583333333376</v>
      </c>
      <c r="N54" s="14">
        <v>129.09999999999977</v>
      </c>
      <c r="O54" s="5">
        <v>86.999999999999304</v>
      </c>
      <c r="P54" s="5">
        <v>174342</v>
      </c>
      <c r="Q54" s="14">
        <v>1210.7083333333333</v>
      </c>
      <c r="R54" s="14">
        <v>11.355538342370275</v>
      </c>
      <c r="S54" s="5">
        <v>21</v>
      </c>
      <c r="T54" s="5" t="s">
        <v>28</v>
      </c>
      <c r="U54" s="14">
        <v>0.33229393867261015</v>
      </c>
      <c r="V54" s="5">
        <v>290</v>
      </c>
      <c r="W54" s="5">
        <v>293</v>
      </c>
      <c r="X54" s="5">
        <v>361</v>
      </c>
      <c r="Y54" s="5">
        <v>504</v>
      </c>
      <c r="Z54" s="5" t="s">
        <v>29</v>
      </c>
      <c r="AA54" s="5"/>
      <c r="AB54" s="6" cm="1">
        <f t="array" ref="AB54">SUM(IF(B54:I54&gt;B55:I55,1,-1))</f>
        <v>-2</v>
      </c>
      <c r="AC54" s="6" cm="1">
        <f t="array" ref="AC54">SUM(IF(J54:S54&gt;J55:S55,1,-1))</f>
        <v>6</v>
      </c>
      <c r="AD54" s="6">
        <f t="shared" si="11"/>
        <v>4</v>
      </c>
      <c r="AE54" s="6">
        <f t="shared" si="15"/>
        <v>-4</v>
      </c>
      <c r="AF54" s="6">
        <f t="shared" si="15"/>
        <v>6</v>
      </c>
      <c r="AG54" s="6">
        <f t="shared" si="15"/>
        <v>2</v>
      </c>
      <c r="AH54" s="5"/>
      <c r="AI54" s="8" t="str">
        <f t="shared" si="0"/>
        <v>OL Lower</v>
      </c>
      <c r="AJ54" s="7" t="str">
        <f t="shared" si="1"/>
        <v>Down</v>
      </c>
      <c r="AK54" s="7" t="str">
        <f t="shared" si="2"/>
        <v>POC Down</v>
      </c>
      <c r="AL54" s="9" t="str">
        <f t="shared" si="3"/>
        <v>Bel. Val</v>
      </c>
      <c r="AM54" s="9" t="str">
        <f t="shared" si="4"/>
        <v>Lower Break</v>
      </c>
      <c r="AN54" s="9" t="str">
        <f t="shared" si="5"/>
        <v>In Val</v>
      </c>
      <c r="AO54" s="9" t="str">
        <f t="shared" si="6"/>
        <v>No Gap</v>
      </c>
      <c r="AP54" s="9" t="str">
        <f t="shared" si="7"/>
        <v>Top-Weighted</v>
      </c>
      <c r="AQ54" s="9" t="str">
        <f t="shared" si="8"/>
        <v>Skewed Low</v>
      </c>
      <c r="AR54" s="9" t="str">
        <f t="shared" si="9"/>
        <v>Closed Lower Quadrant</v>
      </c>
      <c r="AS54" s="5">
        <f t="shared" si="10"/>
        <v>-1</v>
      </c>
    </row>
    <row r="55" spans="1:45" ht="15.5" x14ac:dyDescent="0.35">
      <c r="A55" s="13">
        <v>45581</v>
      </c>
      <c r="B55" s="15">
        <v>1.3048</v>
      </c>
      <c r="C55" s="15">
        <v>1.31023</v>
      </c>
      <c r="D55" s="15">
        <v>1.2976399999999999</v>
      </c>
      <c r="E55" s="15">
        <v>1.2990900000000001</v>
      </c>
      <c r="F55" s="15">
        <v>1.3066</v>
      </c>
      <c r="G55" s="15">
        <v>1.3096000000000001</v>
      </c>
      <c r="H55" s="15">
        <v>1.3035000000000001</v>
      </c>
      <c r="I55" s="5">
        <v>-3</v>
      </c>
      <c r="J55" s="5">
        <v>390</v>
      </c>
      <c r="K55" s="5">
        <v>1006</v>
      </c>
      <c r="L55" s="5">
        <v>1427</v>
      </c>
      <c r="M55" s="14">
        <v>9.8708333333333282</v>
      </c>
      <c r="N55" s="14">
        <v>125.90000000000101</v>
      </c>
      <c r="O55" s="5">
        <v>60.999999999999943</v>
      </c>
      <c r="P55" s="5">
        <v>163593</v>
      </c>
      <c r="Q55" s="14">
        <v>1136.0625</v>
      </c>
      <c r="R55" s="14">
        <v>11.334392374900624</v>
      </c>
      <c r="S55" s="5">
        <v>22</v>
      </c>
      <c r="T55" s="5" t="s">
        <v>26</v>
      </c>
      <c r="U55" s="14">
        <v>0.54135862146883995</v>
      </c>
      <c r="V55" s="5">
        <v>291</v>
      </c>
      <c r="W55" s="5">
        <v>690</v>
      </c>
      <c r="X55" s="5">
        <v>233</v>
      </c>
      <c r="Y55" s="5">
        <v>207</v>
      </c>
      <c r="Z55" s="5" t="s">
        <v>27</v>
      </c>
      <c r="AA55" s="5"/>
      <c r="AB55" s="6" cm="1">
        <f t="array" ref="AB55">SUM(IF(B55:I55&gt;B56:I56,1,-1))</f>
        <v>-4</v>
      </c>
      <c r="AC55" s="6" cm="1">
        <f t="array" ref="AC55">SUM(IF(J55:S55&gt;J56:S56,1,-1))</f>
        <v>4</v>
      </c>
      <c r="AD55" s="6">
        <f t="shared" si="11"/>
        <v>0</v>
      </c>
      <c r="AE55" s="6">
        <f t="shared" si="15"/>
        <v>-6</v>
      </c>
      <c r="AF55" s="6">
        <f t="shared" si="15"/>
        <v>-6</v>
      </c>
      <c r="AG55" s="6">
        <f t="shared" si="15"/>
        <v>-12</v>
      </c>
      <c r="AH55" s="5"/>
      <c r="AI55" s="8" t="str">
        <f t="shared" si="0"/>
        <v>Outside</v>
      </c>
      <c r="AJ55" s="7" t="str">
        <f t="shared" si="1"/>
        <v>Up</v>
      </c>
      <c r="AK55" s="7" t="str">
        <f t="shared" si="2"/>
        <v>POC Up</v>
      </c>
      <c r="AL55" s="9" t="str">
        <f t="shared" si="3"/>
        <v>In. Val</v>
      </c>
      <c r="AM55" s="9" t="str">
        <f t="shared" si="4"/>
        <v>Lower Break</v>
      </c>
      <c r="AN55" s="9" t="str">
        <f t="shared" si="5"/>
        <v>Bl. Val</v>
      </c>
      <c r="AO55" s="9" t="str">
        <f t="shared" si="6"/>
        <v>No Gap</v>
      </c>
      <c r="AP55" s="9" t="str">
        <f t="shared" si="7"/>
        <v>Bottom-Weighted</v>
      </c>
      <c r="AQ55" s="9" t="str">
        <f t="shared" si="8"/>
        <v>Skewed Mid-High</v>
      </c>
      <c r="AR55" s="9" t="str">
        <f t="shared" si="9"/>
        <v>Closed Higher Quadrant</v>
      </c>
      <c r="AS55" s="5">
        <f t="shared" si="10"/>
        <v>1</v>
      </c>
    </row>
    <row r="56" spans="1:45" ht="15.5" x14ac:dyDescent="0.35">
      <c r="A56" s="13">
        <v>45580</v>
      </c>
      <c r="B56" s="15">
        <v>1.30609</v>
      </c>
      <c r="C56" s="15">
        <v>1.31023</v>
      </c>
      <c r="D56" s="15">
        <v>1.30294</v>
      </c>
      <c r="E56" s="15">
        <v>1.3064499999999999</v>
      </c>
      <c r="F56" s="15">
        <v>1.3062000000000002</v>
      </c>
      <c r="G56" s="15">
        <v>1.3074000000000001</v>
      </c>
      <c r="H56" s="15">
        <v>1.3046000000000002</v>
      </c>
      <c r="I56" s="5">
        <v>-1</v>
      </c>
      <c r="J56" s="5">
        <v>647</v>
      </c>
      <c r="K56" s="5">
        <v>645</v>
      </c>
      <c r="L56" s="5">
        <v>1333</v>
      </c>
      <c r="M56" s="14">
        <v>9.2486111111110691</v>
      </c>
      <c r="N56" s="14">
        <v>72.90000000000019</v>
      </c>
      <c r="O56" s="5">
        <v>27.999999999999137</v>
      </c>
      <c r="P56" s="5">
        <v>157698</v>
      </c>
      <c r="Q56" s="14">
        <v>1095.125</v>
      </c>
      <c r="R56" s="14">
        <v>18.285322359396385</v>
      </c>
      <c r="S56" s="5">
        <v>22</v>
      </c>
      <c r="T56" s="5" t="s">
        <v>33</v>
      </c>
      <c r="U56" s="14">
        <v>0.78010857500583974</v>
      </c>
      <c r="V56" s="5">
        <v>111</v>
      </c>
      <c r="W56" s="5">
        <v>415</v>
      </c>
      <c r="X56" s="5">
        <v>596</v>
      </c>
      <c r="Y56" s="5">
        <v>141</v>
      </c>
      <c r="Z56" s="5" t="s">
        <v>29</v>
      </c>
      <c r="AA56" s="5"/>
      <c r="AB56" s="6" cm="1">
        <f t="array" ref="AB56">SUM(IF(B56:I56&gt;B57:I57,1,-1))</f>
        <v>2</v>
      </c>
      <c r="AC56" s="6" cm="1">
        <f t="array" ref="AC56">SUM(IF(J56:S56&gt;J57:S57,1,-1))</f>
        <v>-4</v>
      </c>
      <c r="AD56" s="6">
        <f t="shared" si="11"/>
        <v>-2</v>
      </c>
      <c r="AE56" s="6">
        <f t="shared" si="15"/>
        <v>-8</v>
      </c>
      <c r="AF56" s="6">
        <f t="shared" si="15"/>
        <v>-14</v>
      </c>
      <c r="AG56" s="6">
        <f t="shared" si="15"/>
        <v>-22</v>
      </c>
      <c r="AH56" s="5"/>
      <c r="AI56" s="8" t="str">
        <f t="shared" si="0"/>
        <v>OL Higher</v>
      </c>
      <c r="AJ56" s="7" t="str">
        <f t="shared" si="1"/>
        <v>Neutral</v>
      </c>
      <c r="AK56" s="7" t="str">
        <f t="shared" si="2"/>
        <v>POC Up</v>
      </c>
      <c r="AL56" s="9" t="str">
        <f t="shared" si="3"/>
        <v>In. Val</v>
      </c>
      <c r="AM56" s="9" t="str">
        <f t="shared" si="4"/>
        <v>Upper Break</v>
      </c>
      <c r="AN56" s="9" t="str">
        <f t="shared" si="5"/>
        <v>In Val</v>
      </c>
      <c r="AO56" s="9" t="str">
        <f t="shared" si="6"/>
        <v>No Gap</v>
      </c>
      <c r="AP56" s="9" t="str">
        <f t="shared" si="7"/>
        <v>Top-Weighted</v>
      </c>
      <c r="AQ56" s="9" t="str">
        <f t="shared" si="8"/>
        <v>Skewed Mid-Low</v>
      </c>
      <c r="AR56" s="9" t="str">
        <f t="shared" si="9"/>
        <v>Closed Higher Quadrant</v>
      </c>
      <c r="AS56" s="5">
        <f t="shared" si="10"/>
        <v>1</v>
      </c>
    </row>
    <row r="57" spans="1:45" ht="15.5" x14ac:dyDescent="0.35">
      <c r="A57" s="13">
        <v>45579</v>
      </c>
      <c r="B57" s="15">
        <v>1.30663</v>
      </c>
      <c r="C57" s="15">
        <v>1.3093399999999999</v>
      </c>
      <c r="D57" s="15">
        <v>1.3021499999999999</v>
      </c>
      <c r="E57" s="15">
        <v>1.3066500000000001</v>
      </c>
      <c r="F57" s="15">
        <v>1.3057000000000001</v>
      </c>
      <c r="G57" s="15">
        <v>1.3073000000000001</v>
      </c>
      <c r="H57" s="15">
        <v>1.3045</v>
      </c>
      <c r="I57" s="5">
        <v>12</v>
      </c>
      <c r="J57" s="5">
        <v>761</v>
      </c>
      <c r="K57" s="5">
        <v>620</v>
      </c>
      <c r="L57" s="5">
        <v>1430</v>
      </c>
      <c r="M57" s="14">
        <v>9.8437499999999876</v>
      </c>
      <c r="N57" s="14">
        <v>71.90000000000029</v>
      </c>
      <c r="O57" s="5">
        <v>28.000000000001357</v>
      </c>
      <c r="P57" s="5">
        <v>173112</v>
      </c>
      <c r="Q57" s="14">
        <v>1202.1666666666667</v>
      </c>
      <c r="R57" s="14">
        <v>19.888734353268347</v>
      </c>
      <c r="S57" s="5">
        <v>11</v>
      </c>
      <c r="T57" s="5" t="s">
        <v>33</v>
      </c>
      <c r="U57" s="14">
        <v>0.74687673133666088</v>
      </c>
      <c r="V57" s="5">
        <v>153</v>
      </c>
      <c r="W57" s="5">
        <v>608</v>
      </c>
      <c r="X57" s="5">
        <v>566</v>
      </c>
      <c r="Y57" s="5">
        <v>103</v>
      </c>
      <c r="Z57" s="5" t="s">
        <v>32</v>
      </c>
      <c r="AA57" s="5"/>
      <c r="AB57" s="6" cm="1">
        <f t="array" ref="AB57">SUM(IF(B57:I57&gt;B58:I58,1,-1))</f>
        <v>-4</v>
      </c>
      <c r="AC57" s="6" cm="1">
        <f t="array" ref="AC57">SUM(IF(J57:S57&gt;J58:S58,1,-1))</f>
        <v>-6</v>
      </c>
      <c r="AD57" s="6">
        <f t="shared" si="11"/>
        <v>-10</v>
      </c>
      <c r="AE57" s="6">
        <f t="shared" si="15"/>
        <v>-18</v>
      </c>
      <c r="AF57" s="6">
        <f t="shared" si="15"/>
        <v>-6</v>
      </c>
      <c r="AG57" s="6">
        <f t="shared" si="15"/>
        <v>-24</v>
      </c>
      <c r="AH57" s="5"/>
      <c r="AI57" s="8" t="str">
        <f t="shared" si="0"/>
        <v>OL Lower</v>
      </c>
      <c r="AJ57" s="7" t="str">
        <f t="shared" si="1"/>
        <v>Down</v>
      </c>
      <c r="AK57" s="7" t="str">
        <f t="shared" si="2"/>
        <v>POC Down</v>
      </c>
      <c r="AL57" s="9" t="str">
        <f t="shared" si="3"/>
        <v>In. Val</v>
      </c>
      <c r="AM57" s="9" t="str">
        <f t="shared" si="4"/>
        <v>Inside Day</v>
      </c>
      <c r="AN57" s="9" t="str">
        <f t="shared" si="5"/>
        <v>In Val</v>
      </c>
      <c r="AO57" s="9" t="str">
        <f t="shared" si="6"/>
        <v>No Gap</v>
      </c>
      <c r="AP57" s="9" t="str">
        <f t="shared" si="7"/>
        <v>Top-Weighted</v>
      </c>
      <c r="AQ57" s="9" t="str">
        <f t="shared" si="8"/>
        <v>Skewed Mid-High</v>
      </c>
      <c r="AR57" s="9" t="str">
        <f t="shared" si="9"/>
        <v>Closed Lower Quadrant</v>
      </c>
      <c r="AS57" s="5">
        <f t="shared" si="10"/>
        <v>-1</v>
      </c>
    </row>
    <row r="58" spans="1:45" ht="15.5" x14ac:dyDescent="0.35">
      <c r="A58" s="13">
        <v>45576</v>
      </c>
      <c r="B58" s="15">
        <v>1.3092699999999999</v>
      </c>
      <c r="C58" s="15">
        <v>1.3102799999999999</v>
      </c>
      <c r="D58" s="15">
        <v>1.3021499999999999</v>
      </c>
      <c r="E58" s="15">
        <v>1.3048</v>
      </c>
      <c r="F58" s="15">
        <v>1.3074000000000001</v>
      </c>
      <c r="G58" s="15">
        <v>1.3084</v>
      </c>
      <c r="H58" s="15">
        <v>1.3052000000000001</v>
      </c>
      <c r="I58" s="5">
        <v>-3</v>
      </c>
      <c r="J58" s="5">
        <v>472</v>
      </c>
      <c r="K58" s="5">
        <v>925</v>
      </c>
      <c r="L58" s="5">
        <v>1448</v>
      </c>
      <c r="M58" s="14">
        <v>10.005555555555571</v>
      </c>
      <c r="N58" s="14">
        <v>81.299999999999699</v>
      </c>
      <c r="O58" s="5">
        <v>31.999999999998696</v>
      </c>
      <c r="P58" s="5">
        <v>180199</v>
      </c>
      <c r="Q58" s="14">
        <v>1251.3819444444443</v>
      </c>
      <c r="R58" s="14">
        <v>17.810578105781122</v>
      </c>
      <c r="S58" s="5">
        <v>11</v>
      </c>
      <c r="T58" s="5" t="s">
        <v>26</v>
      </c>
      <c r="U58" s="14">
        <v>0.57862745358408318</v>
      </c>
      <c r="V58" s="5">
        <v>220</v>
      </c>
      <c r="W58" s="5">
        <v>721</v>
      </c>
      <c r="X58" s="5">
        <v>424</v>
      </c>
      <c r="Y58" s="5">
        <v>83</v>
      </c>
      <c r="Z58" s="5" t="s">
        <v>29</v>
      </c>
      <c r="AA58" s="5"/>
      <c r="AB58" s="6" cm="1">
        <f t="array" ref="AB58">SUM(IF(B58:I58&gt;B59:I59,1,-1))</f>
        <v>-6</v>
      </c>
      <c r="AC58" s="6" cm="1">
        <f t="array" ref="AC58">SUM(IF(J58:S58&gt;J59:S59,1,-1))</f>
        <v>-4</v>
      </c>
      <c r="AD58" s="6">
        <f t="shared" si="11"/>
        <v>-10</v>
      </c>
      <c r="AE58" s="6">
        <f t="shared" si="15"/>
        <v>-22</v>
      </c>
      <c r="AF58" s="6">
        <f t="shared" si="15"/>
        <v>-6</v>
      </c>
      <c r="AG58" s="6">
        <f t="shared" si="15"/>
        <v>-28</v>
      </c>
      <c r="AH58" s="5"/>
      <c r="AI58" s="8" t="str">
        <f t="shared" si="0"/>
        <v>OL Lower</v>
      </c>
      <c r="AJ58" s="7" t="str">
        <f t="shared" si="1"/>
        <v>Down</v>
      </c>
      <c r="AK58" s="7" t="str">
        <f t="shared" si="2"/>
        <v>POC Down</v>
      </c>
      <c r="AL58" s="9" t="str">
        <f t="shared" si="3"/>
        <v>In. Val</v>
      </c>
      <c r="AM58" s="9" t="str">
        <f t="shared" si="4"/>
        <v>Inside Day</v>
      </c>
      <c r="AN58" s="9" t="str">
        <f t="shared" si="5"/>
        <v>Bl. Val</v>
      </c>
      <c r="AO58" s="9" t="str">
        <f t="shared" si="6"/>
        <v>No Gap</v>
      </c>
      <c r="AP58" s="9" t="str">
        <f t="shared" si="7"/>
        <v>Bottom-Weighted</v>
      </c>
      <c r="AQ58" s="9" t="str">
        <f t="shared" si="8"/>
        <v>Skewed Mid-High</v>
      </c>
      <c r="AR58" s="9" t="str">
        <f t="shared" si="9"/>
        <v>Same</v>
      </c>
      <c r="AS58" s="5">
        <f t="shared" si="10"/>
        <v>0</v>
      </c>
    </row>
    <row r="59" spans="1:45" ht="15.5" x14ac:dyDescent="0.35">
      <c r="A59" s="13">
        <v>45575</v>
      </c>
      <c r="B59" s="15">
        <v>1.30837</v>
      </c>
      <c r="C59" s="15">
        <v>1.31131</v>
      </c>
      <c r="D59" s="15">
        <v>1.3021499999999999</v>
      </c>
      <c r="E59" s="15">
        <v>1.3061</v>
      </c>
      <c r="F59" s="15">
        <v>1.3093000000000001</v>
      </c>
      <c r="G59" s="15">
        <v>1.31</v>
      </c>
      <c r="H59" s="15">
        <v>1.3066</v>
      </c>
      <c r="I59" s="5">
        <v>-2</v>
      </c>
      <c r="J59" s="5">
        <v>302</v>
      </c>
      <c r="K59" s="5">
        <v>1162</v>
      </c>
      <c r="L59" s="5">
        <v>1505</v>
      </c>
      <c r="M59" s="14">
        <v>10.341666666666663</v>
      </c>
      <c r="N59" s="14">
        <v>91.600000000000563</v>
      </c>
      <c r="O59" s="5">
        <v>34.000000000000696</v>
      </c>
      <c r="P59" s="5">
        <v>191685</v>
      </c>
      <c r="Q59" s="14">
        <v>1331.1458333333333</v>
      </c>
      <c r="R59" s="14">
        <v>16.430131004366711</v>
      </c>
      <c r="S59" s="5">
        <v>10</v>
      </c>
      <c r="T59" s="5" t="s">
        <v>28</v>
      </c>
      <c r="U59" s="14">
        <v>0.34626613280874968</v>
      </c>
      <c r="V59" s="5">
        <v>380</v>
      </c>
      <c r="W59" s="5">
        <v>692</v>
      </c>
      <c r="X59" s="5">
        <v>292</v>
      </c>
      <c r="Y59" s="5">
        <v>109</v>
      </c>
      <c r="Z59" s="5" t="s">
        <v>29</v>
      </c>
      <c r="AA59" s="5"/>
      <c r="AB59" s="6" cm="1">
        <f t="array" ref="AB59">SUM(IF(B59:I59&gt;B60:I60,1,-1))</f>
        <v>-8</v>
      </c>
      <c r="AC59" s="6" cm="1">
        <f t="array" ref="AC59">SUM(IF(J59:S59&gt;J60:S60,1,-1))</f>
        <v>4</v>
      </c>
      <c r="AD59" s="6">
        <f t="shared" si="11"/>
        <v>-4</v>
      </c>
      <c r="AE59" s="6">
        <f t="shared" si="15"/>
        <v>-18</v>
      </c>
      <c r="AF59" s="6">
        <f t="shared" si="15"/>
        <v>-8</v>
      </c>
      <c r="AG59" s="6">
        <f t="shared" si="15"/>
        <v>-26</v>
      </c>
      <c r="AH59" s="5"/>
      <c r="AI59" s="8" t="str">
        <f t="shared" si="0"/>
        <v>OL Lower</v>
      </c>
      <c r="AJ59" s="7" t="str">
        <f t="shared" si="1"/>
        <v>Up</v>
      </c>
      <c r="AK59" s="7" t="str">
        <f t="shared" si="2"/>
        <v>POC Unchanged</v>
      </c>
      <c r="AL59" s="9" t="str">
        <f t="shared" si="3"/>
        <v>In. Val</v>
      </c>
      <c r="AM59" s="9" t="str">
        <f t="shared" si="4"/>
        <v>Lower Break</v>
      </c>
      <c r="AN59" s="9" t="str">
        <f t="shared" si="5"/>
        <v>Bl. Val</v>
      </c>
      <c r="AO59" s="9" t="str">
        <f t="shared" si="6"/>
        <v>No Gap</v>
      </c>
      <c r="AP59" s="9" t="str">
        <f t="shared" si="7"/>
        <v>Bottom-Weighted</v>
      </c>
      <c r="AQ59" s="9" t="str">
        <f t="shared" si="8"/>
        <v>Skewed Mid-High</v>
      </c>
      <c r="AR59" s="9" t="str">
        <f t="shared" si="9"/>
        <v>Closed Lower Quadrant</v>
      </c>
      <c r="AS59" s="5">
        <f t="shared" si="10"/>
        <v>-1</v>
      </c>
    </row>
    <row r="60" spans="1:45" ht="15.5" x14ac:dyDescent="0.35">
      <c r="A60" s="13">
        <v>45574</v>
      </c>
      <c r="B60" s="15">
        <v>1.3122499999999999</v>
      </c>
      <c r="C60" s="15">
        <v>1.3134399999999999</v>
      </c>
      <c r="D60" s="15">
        <v>1.30552</v>
      </c>
      <c r="E60" s="15">
        <v>1.3066199999999999</v>
      </c>
      <c r="F60" s="15">
        <v>1.3093000000000001</v>
      </c>
      <c r="G60" s="15">
        <v>1.3101</v>
      </c>
      <c r="H60" s="15">
        <v>1.3071000000000002</v>
      </c>
      <c r="I60" s="5">
        <v>0</v>
      </c>
      <c r="J60" s="5">
        <v>502</v>
      </c>
      <c r="K60" s="5">
        <v>920</v>
      </c>
      <c r="L60" s="5">
        <v>1466</v>
      </c>
      <c r="M60" s="14">
        <v>10.104166666666604</v>
      </c>
      <c r="N60" s="14">
        <v>79.199999999999278</v>
      </c>
      <c r="O60" s="5">
        <v>29.999999999998916</v>
      </c>
      <c r="P60" s="5">
        <v>185536</v>
      </c>
      <c r="Q60" s="14">
        <v>1288.4444444444443</v>
      </c>
      <c r="R60" s="14">
        <v>18.510101010101177</v>
      </c>
      <c r="S60" s="5">
        <v>13</v>
      </c>
      <c r="T60" s="5" t="s">
        <v>26</v>
      </c>
      <c r="U60" s="14">
        <v>0.57494540221210322</v>
      </c>
      <c r="V60" s="5">
        <v>105</v>
      </c>
      <c r="W60" s="5">
        <v>356</v>
      </c>
      <c r="X60" s="5">
        <v>730</v>
      </c>
      <c r="Y60" s="5">
        <v>275</v>
      </c>
      <c r="Z60" s="5" t="s">
        <v>27</v>
      </c>
      <c r="AA60" s="5"/>
      <c r="AB60" s="6" cm="1">
        <f t="array" ref="AB60">SUM(IF(B60:I60&gt;B61:I61,1,-1))</f>
        <v>-8</v>
      </c>
      <c r="AC60" s="6" cm="1">
        <f t="array" ref="AC60">SUM(IF(J60:S60&gt;J61:S61,1,-1))</f>
        <v>-6</v>
      </c>
      <c r="AD60" s="6">
        <f t="shared" si="11"/>
        <v>-14</v>
      </c>
      <c r="AE60" s="6">
        <f t="shared" si="15"/>
        <v>-16</v>
      </c>
      <c r="AF60" s="6">
        <f t="shared" si="15"/>
        <v>-12</v>
      </c>
      <c r="AG60" s="6">
        <f t="shared" si="15"/>
        <v>-28</v>
      </c>
      <c r="AH60" s="5"/>
      <c r="AI60" s="8" t="str">
        <f t="shared" si="0"/>
        <v>OL Lower</v>
      </c>
      <c r="AJ60" s="7" t="str">
        <f t="shared" si="1"/>
        <v>Down</v>
      </c>
      <c r="AK60" s="7" t="str">
        <f t="shared" si="2"/>
        <v>POC Unchanged</v>
      </c>
      <c r="AL60" s="9" t="str">
        <f t="shared" si="3"/>
        <v>In. Val</v>
      </c>
      <c r="AM60" s="9" t="str">
        <f t="shared" si="4"/>
        <v>Lower Break</v>
      </c>
      <c r="AN60" s="9" t="str">
        <f t="shared" si="5"/>
        <v>Bl. Val</v>
      </c>
      <c r="AO60" s="9" t="str">
        <f t="shared" si="6"/>
        <v>No Gap</v>
      </c>
      <c r="AP60" s="9" t="str">
        <f t="shared" si="7"/>
        <v>Bottom-Weighted</v>
      </c>
      <c r="AQ60" s="9" t="str">
        <f t="shared" si="8"/>
        <v>Skewed Mid-Low</v>
      </c>
      <c r="AR60" s="9" t="str">
        <f t="shared" si="9"/>
        <v>Closed Higher Quadrant</v>
      </c>
      <c r="AS60" s="5">
        <f t="shared" si="10"/>
        <v>1</v>
      </c>
    </row>
    <row r="61" spans="1:45" ht="15.5" x14ac:dyDescent="0.35">
      <c r="A61" s="13">
        <v>45573</v>
      </c>
      <c r="B61" s="15">
        <v>1.3127899999999999</v>
      </c>
      <c r="C61" s="15">
        <v>1.31745</v>
      </c>
      <c r="D61" s="15">
        <v>1.30589</v>
      </c>
      <c r="E61" s="15">
        <v>1.3092900000000001</v>
      </c>
      <c r="F61" s="15">
        <v>1.3093000000000001</v>
      </c>
      <c r="G61" s="15">
        <v>1.3123</v>
      </c>
      <c r="H61" s="15">
        <v>1.3074000000000001</v>
      </c>
      <c r="I61" s="5">
        <v>30</v>
      </c>
      <c r="J61" s="5">
        <v>1023</v>
      </c>
      <c r="K61" s="5">
        <v>594</v>
      </c>
      <c r="L61" s="5">
        <v>1654</v>
      </c>
      <c r="M61" s="14">
        <v>11.38055555555545</v>
      </c>
      <c r="N61" s="14">
        <v>115.60000000000015</v>
      </c>
      <c r="O61" s="5">
        <v>48.999999999999048</v>
      </c>
      <c r="P61" s="5">
        <v>204321</v>
      </c>
      <c r="Q61" s="14">
        <v>1418.8958333333333</v>
      </c>
      <c r="R61" s="14">
        <v>14.307958477508631</v>
      </c>
      <c r="S61" s="5">
        <v>17</v>
      </c>
      <c r="T61" s="5" t="s">
        <v>26</v>
      </c>
      <c r="U61" s="14">
        <v>0.56310833022769058</v>
      </c>
      <c r="V61" s="5">
        <v>162</v>
      </c>
      <c r="W61" s="5">
        <v>326</v>
      </c>
      <c r="X61" s="5">
        <v>727</v>
      </c>
      <c r="Y61" s="5">
        <v>439</v>
      </c>
      <c r="Z61" s="5" t="s">
        <v>29</v>
      </c>
      <c r="AA61" s="5"/>
      <c r="AB61" s="6" cm="1">
        <f t="array" ref="AB61">SUM(IF(B61:I61&gt;B62:I62,1,-1))</f>
        <v>-2</v>
      </c>
      <c r="AC61" s="6" cm="1">
        <f t="array" ref="AC61">SUM(IF(J61:S61&gt;J62:S62,1,-1))</f>
        <v>-6</v>
      </c>
      <c r="AD61" s="6">
        <f t="shared" si="11"/>
        <v>-8</v>
      </c>
      <c r="AE61" s="6">
        <f t="shared" si="15"/>
        <v>-14</v>
      </c>
      <c r="AF61" s="6">
        <f t="shared" si="15"/>
        <v>-8</v>
      </c>
      <c r="AG61" s="6">
        <f t="shared" si="15"/>
        <v>-22</v>
      </c>
      <c r="AH61" s="5"/>
      <c r="AI61" s="8" t="str">
        <f t="shared" si="0"/>
        <v>Inside</v>
      </c>
      <c r="AJ61" s="7" t="str">
        <f t="shared" si="1"/>
        <v>Down</v>
      </c>
      <c r="AK61" s="7" t="str">
        <f t="shared" si="2"/>
        <v>POC Down</v>
      </c>
      <c r="AL61" s="9" t="str">
        <f t="shared" si="3"/>
        <v>In. Val</v>
      </c>
      <c r="AM61" s="9" t="str">
        <f t="shared" si="4"/>
        <v>Inside Day</v>
      </c>
      <c r="AN61" s="9" t="str">
        <f t="shared" si="5"/>
        <v>In Val</v>
      </c>
      <c r="AO61" s="9" t="str">
        <f t="shared" si="6"/>
        <v>No Gap</v>
      </c>
      <c r="AP61" s="9" t="str">
        <f t="shared" si="7"/>
        <v>Top-Weighted</v>
      </c>
      <c r="AQ61" s="9" t="str">
        <f t="shared" si="8"/>
        <v>Skewed Mid-Low</v>
      </c>
      <c r="AR61" s="9" t="str">
        <f t="shared" si="9"/>
        <v>Closed Lower Quadrant</v>
      </c>
      <c r="AS61" s="5">
        <f t="shared" si="10"/>
        <v>-1</v>
      </c>
    </row>
    <row r="62" spans="1:45" ht="15.5" x14ac:dyDescent="0.35">
      <c r="A62" s="13">
        <v>45572</v>
      </c>
      <c r="B62" s="15">
        <v>1.3262</v>
      </c>
      <c r="C62" s="15">
        <v>1.3264899999999999</v>
      </c>
      <c r="D62" s="15">
        <v>1.30589</v>
      </c>
      <c r="E62" s="15">
        <v>1.3083800000000001</v>
      </c>
      <c r="F62" s="15">
        <v>1.3118000000000001</v>
      </c>
      <c r="G62" s="15">
        <v>1.3134000000000001</v>
      </c>
      <c r="H62" s="15">
        <v>1.3073000000000001</v>
      </c>
      <c r="I62" s="5">
        <v>11</v>
      </c>
      <c r="J62" s="5">
        <v>890</v>
      </c>
      <c r="K62" s="5">
        <v>931</v>
      </c>
      <c r="L62" s="5">
        <v>1855</v>
      </c>
      <c r="M62" s="14">
        <v>12.802083333333272</v>
      </c>
      <c r="N62" s="14">
        <v>205.99999999999952</v>
      </c>
      <c r="O62" s="5">
        <v>60.999999999999943</v>
      </c>
      <c r="P62" s="5">
        <v>226603</v>
      </c>
      <c r="Q62" s="14">
        <v>1573.6319444444443</v>
      </c>
      <c r="R62" s="14">
        <v>9.0048543689320599</v>
      </c>
      <c r="S62" s="5">
        <v>23</v>
      </c>
      <c r="T62" s="5" t="s">
        <v>26</v>
      </c>
      <c r="U62" s="14">
        <v>0.60927737203641774</v>
      </c>
      <c r="V62" s="5">
        <v>112</v>
      </c>
      <c r="W62" s="5">
        <v>187</v>
      </c>
      <c r="X62" s="5">
        <v>843</v>
      </c>
      <c r="Y62" s="5">
        <v>713</v>
      </c>
      <c r="Z62" s="5" t="s">
        <v>27</v>
      </c>
      <c r="AA62" s="5"/>
      <c r="AB62" s="6" cm="1">
        <f t="array" ref="AB62">SUM(IF(B62:I62&gt;B63:I63,1,-1))</f>
        <v>-6</v>
      </c>
      <c r="AC62" s="6" cm="1">
        <f t="array" ref="AC62">SUM(IF(J62:S62&gt;J63:S63,1,-1))</f>
        <v>0</v>
      </c>
      <c r="AD62" s="6">
        <f t="shared" si="11"/>
        <v>-6</v>
      </c>
      <c r="AE62" s="6">
        <f t="shared" si="15"/>
        <v>-18</v>
      </c>
      <c r="AF62" s="6">
        <f t="shared" si="15"/>
        <v>4</v>
      </c>
      <c r="AG62" s="6">
        <f t="shared" si="15"/>
        <v>-14</v>
      </c>
      <c r="AH62" s="5"/>
      <c r="AI62" s="8" t="str">
        <f t="shared" si="0"/>
        <v>OL Lower</v>
      </c>
      <c r="AJ62" s="7" t="str">
        <f t="shared" si="1"/>
        <v>Down</v>
      </c>
      <c r="AK62" s="7" t="str">
        <f t="shared" si="2"/>
        <v>POC Unchanged</v>
      </c>
      <c r="AL62" s="9" t="str">
        <f t="shared" si="3"/>
        <v>In. Val</v>
      </c>
      <c r="AM62" s="9" t="str">
        <f t="shared" si="4"/>
        <v>Lower Break</v>
      </c>
      <c r="AN62" s="9" t="str">
        <f t="shared" si="5"/>
        <v>In Val</v>
      </c>
      <c r="AO62" s="9" t="str">
        <f t="shared" si="6"/>
        <v>Gap Up - Failed</v>
      </c>
      <c r="AP62" s="9" t="str">
        <f t="shared" si="7"/>
        <v>Bottom-Weighted</v>
      </c>
      <c r="AQ62" s="9" t="str">
        <f t="shared" si="8"/>
        <v>Skewed Mid-Low</v>
      </c>
      <c r="AR62" s="9" t="str">
        <f t="shared" si="9"/>
        <v>Same</v>
      </c>
      <c r="AS62" s="5">
        <f t="shared" si="10"/>
        <v>0</v>
      </c>
    </row>
    <row r="63" spans="1:45" ht="15.5" x14ac:dyDescent="0.35">
      <c r="A63" s="13">
        <v>45569</v>
      </c>
      <c r="B63" s="15">
        <v>1.32738</v>
      </c>
      <c r="C63" s="15">
        <v>1.3305</v>
      </c>
      <c r="D63" s="15">
        <v>1.30694</v>
      </c>
      <c r="E63" s="15">
        <v>1.3122499999999999</v>
      </c>
      <c r="F63" s="15">
        <v>1.3118000000000001</v>
      </c>
      <c r="G63" s="15">
        <v>1.3255000000000001</v>
      </c>
      <c r="H63" s="15">
        <v>1.3075000000000001</v>
      </c>
      <c r="I63" s="5">
        <v>-4</v>
      </c>
      <c r="J63" s="5">
        <v>1336</v>
      </c>
      <c r="K63" s="5">
        <v>484</v>
      </c>
      <c r="L63" s="5">
        <v>1849</v>
      </c>
      <c r="M63" s="14">
        <v>12.832638888888875</v>
      </c>
      <c r="N63" s="14">
        <v>235.60000000000025</v>
      </c>
      <c r="O63" s="5">
        <v>180.00000000000017</v>
      </c>
      <c r="P63" s="5">
        <v>223560</v>
      </c>
      <c r="Q63" s="14">
        <v>1552.5</v>
      </c>
      <c r="R63" s="14">
        <v>7.8480475382003316</v>
      </c>
      <c r="S63" s="5">
        <v>26</v>
      </c>
      <c r="T63" s="5" t="s">
        <v>28</v>
      </c>
      <c r="U63" s="14">
        <v>0.44882325180326604</v>
      </c>
      <c r="V63" s="5">
        <v>604</v>
      </c>
      <c r="W63" s="5">
        <v>68</v>
      </c>
      <c r="X63" s="5">
        <v>413</v>
      </c>
      <c r="Y63" s="5">
        <v>734</v>
      </c>
      <c r="Z63" s="5" t="s">
        <v>27</v>
      </c>
      <c r="AA63" s="5"/>
      <c r="AB63" s="6" cm="1">
        <f t="array" ref="AB63">SUM(IF(B63:I63&gt;B64:I64,1,-1))</f>
        <v>-6</v>
      </c>
      <c r="AC63" s="6" cm="1">
        <f t="array" ref="AC63">SUM(IF(J63:S63&gt;J64:S64,1,-1))</f>
        <v>-2</v>
      </c>
      <c r="AD63" s="6">
        <f t="shared" si="11"/>
        <v>-8</v>
      </c>
      <c r="AE63" s="6">
        <f t="shared" si="15"/>
        <v>-20</v>
      </c>
      <c r="AF63" s="6">
        <f t="shared" si="15"/>
        <v>2</v>
      </c>
      <c r="AG63" s="6">
        <f t="shared" si="15"/>
        <v>-18</v>
      </c>
      <c r="AH63" s="5"/>
      <c r="AI63" s="8" t="str">
        <f t="shared" si="0"/>
        <v>OL Lower</v>
      </c>
      <c r="AJ63" s="7" t="str">
        <f t="shared" si="1"/>
        <v>Down</v>
      </c>
      <c r="AK63" s="7" t="str">
        <f t="shared" si="2"/>
        <v>POC Down</v>
      </c>
      <c r="AL63" s="9" t="str">
        <f t="shared" si="3"/>
        <v>Bel. Val</v>
      </c>
      <c r="AM63" s="9" t="str">
        <f t="shared" si="4"/>
        <v>Lower Break</v>
      </c>
      <c r="AN63" s="9" t="str">
        <f t="shared" si="5"/>
        <v>In Val</v>
      </c>
      <c r="AO63" s="9" t="str">
        <f t="shared" si="6"/>
        <v>No Gap</v>
      </c>
      <c r="AP63" s="9" t="str">
        <f t="shared" si="7"/>
        <v>Top-Weighted</v>
      </c>
      <c r="AQ63" s="9" t="str">
        <f t="shared" si="8"/>
        <v>Skewed Low</v>
      </c>
      <c r="AR63" s="9" t="str">
        <f t="shared" si="9"/>
        <v>Same</v>
      </c>
      <c r="AS63" s="5">
        <f t="shared" si="10"/>
        <v>0</v>
      </c>
    </row>
    <row r="64" spans="1:45" ht="15.5" x14ac:dyDescent="0.35">
      <c r="A64" s="13">
        <v>45568</v>
      </c>
      <c r="B64" s="15">
        <v>1.3376999999999999</v>
      </c>
      <c r="C64" s="15">
        <v>1.33893</v>
      </c>
      <c r="D64" s="15">
        <v>1.30914</v>
      </c>
      <c r="E64" s="15">
        <v>1.3128</v>
      </c>
      <c r="F64" s="15">
        <v>1.3282</v>
      </c>
      <c r="G64" s="15">
        <v>1.3389000000000002</v>
      </c>
      <c r="H64" s="15">
        <v>1.3199000000000001</v>
      </c>
      <c r="I64" s="5">
        <v>-41</v>
      </c>
      <c r="J64" s="5">
        <v>650</v>
      </c>
      <c r="K64" s="5">
        <v>1163</v>
      </c>
      <c r="L64" s="5">
        <v>1841</v>
      </c>
      <c r="M64" s="14">
        <v>12.793750000000086</v>
      </c>
      <c r="N64" s="14">
        <v>297.89999999999981</v>
      </c>
      <c r="O64" s="5">
        <v>190.00000000000128</v>
      </c>
      <c r="P64" s="5">
        <v>231518</v>
      </c>
      <c r="Q64" s="14">
        <v>1607.7638888888889</v>
      </c>
      <c r="R64" s="14">
        <v>6.1799261497146736</v>
      </c>
      <c r="S64" s="5">
        <v>26</v>
      </c>
      <c r="T64" s="5" t="s">
        <v>26</v>
      </c>
      <c r="U64" s="14">
        <v>0.57980944931353107</v>
      </c>
      <c r="V64" s="5">
        <v>340</v>
      </c>
      <c r="W64" s="5">
        <v>903</v>
      </c>
      <c r="X64" s="5">
        <v>142</v>
      </c>
      <c r="Y64" s="5">
        <v>455</v>
      </c>
      <c r="Z64" s="5" t="s">
        <v>27</v>
      </c>
      <c r="AA64" s="5"/>
      <c r="AB64" s="6" cm="1">
        <f t="array" ref="AB64">SUM(IF(B64:I64&gt;B65:I65,1,-1))</f>
        <v>-6</v>
      </c>
      <c r="AC64" s="6" cm="1">
        <f t="array" ref="AC64">SUM(IF(J64:S64&gt;J65:S65,1,-1))</f>
        <v>6</v>
      </c>
      <c r="AD64" s="6">
        <f t="shared" si="11"/>
        <v>0</v>
      </c>
      <c r="AE64" s="6">
        <f t="shared" si="15"/>
        <v>-18</v>
      </c>
      <c r="AF64" s="6">
        <f t="shared" si="15"/>
        <v>10</v>
      </c>
      <c r="AG64" s="6">
        <f t="shared" si="15"/>
        <v>-8</v>
      </c>
      <c r="AH64" s="5"/>
      <c r="AI64" s="8" t="str">
        <f t="shared" si="0"/>
        <v>Outside</v>
      </c>
      <c r="AJ64" s="7" t="str">
        <f t="shared" si="1"/>
        <v>Down</v>
      </c>
      <c r="AK64" s="7" t="str">
        <f t="shared" si="2"/>
        <v>POC Unchanged</v>
      </c>
      <c r="AL64" s="9" t="str">
        <f t="shared" si="3"/>
        <v>In. Val</v>
      </c>
      <c r="AM64" s="9" t="str">
        <f t="shared" si="4"/>
        <v>Lower Break</v>
      </c>
      <c r="AN64" s="9" t="str">
        <f t="shared" si="5"/>
        <v>Bl. Val</v>
      </c>
      <c r="AO64" s="9" t="str">
        <f t="shared" si="6"/>
        <v>No Gap</v>
      </c>
      <c r="AP64" s="9" t="str">
        <f t="shared" si="7"/>
        <v>Bottom-Weighted</v>
      </c>
      <c r="AQ64" s="9" t="str">
        <f t="shared" si="8"/>
        <v>Skewed Mid-High</v>
      </c>
      <c r="AR64" s="9" t="str">
        <f t="shared" si="9"/>
        <v>Same</v>
      </c>
      <c r="AS64" s="5">
        <f t="shared" si="10"/>
        <v>0</v>
      </c>
    </row>
    <row r="65" spans="1:45" ht="15.5" x14ac:dyDescent="0.35">
      <c r="A65" s="13">
        <v>45567</v>
      </c>
      <c r="B65" s="15">
        <v>1.3382000000000001</v>
      </c>
      <c r="C65" s="15">
        <v>1.3422499999999999</v>
      </c>
      <c r="D65" s="15">
        <v>1.3236699999999999</v>
      </c>
      <c r="E65" s="15">
        <v>1.32622</v>
      </c>
      <c r="F65" s="15">
        <v>1.3282</v>
      </c>
      <c r="G65" s="15">
        <v>1.3378000000000001</v>
      </c>
      <c r="H65" s="15">
        <v>1.3245</v>
      </c>
      <c r="I65" s="5">
        <v>-23</v>
      </c>
      <c r="J65" s="5">
        <v>1325</v>
      </c>
      <c r="K65" s="5">
        <v>486</v>
      </c>
      <c r="L65" s="5">
        <v>1839</v>
      </c>
      <c r="M65" s="14">
        <v>12.743055555555554</v>
      </c>
      <c r="N65" s="14">
        <v>185.80000000000041</v>
      </c>
      <c r="O65" s="5">
        <v>133.00000000000091</v>
      </c>
      <c r="P65" s="5">
        <v>218800</v>
      </c>
      <c r="Q65" s="14">
        <v>1519.4444444444443</v>
      </c>
      <c r="R65" s="14">
        <v>9.8977395048438961</v>
      </c>
      <c r="S65" s="5">
        <v>25</v>
      </c>
      <c r="T65" s="5" t="s">
        <v>28</v>
      </c>
      <c r="U65" s="14">
        <v>0.48460408303767455</v>
      </c>
      <c r="V65" s="5">
        <v>583</v>
      </c>
      <c r="W65" s="5">
        <v>315</v>
      </c>
      <c r="X65" s="5">
        <v>395</v>
      </c>
      <c r="Y65" s="5">
        <v>541</v>
      </c>
      <c r="Z65" s="5" t="s">
        <v>27</v>
      </c>
      <c r="AA65" s="5"/>
      <c r="AB65" s="6" cm="1">
        <f t="array" ref="AB65">SUM(IF(B65:I65&gt;B66:I66,1,-1))</f>
        <v>-8</v>
      </c>
      <c r="AC65" s="6" cm="1">
        <f t="array" ref="AC65">SUM(IF(J65:S65&gt;J66:S66,1,-1))</f>
        <v>-2</v>
      </c>
      <c r="AD65" s="6">
        <f t="shared" si="11"/>
        <v>-10</v>
      </c>
      <c r="AE65" s="6">
        <f t="shared" si="15"/>
        <v>-16</v>
      </c>
      <c r="AF65" s="6">
        <f t="shared" si="15"/>
        <v>6</v>
      </c>
      <c r="AG65" s="6">
        <f t="shared" si="15"/>
        <v>-10</v>
      </c>
      <c r="AH65" s="5"/>
      <c r="AI65" s="8" t="str">
        <f t="shared" si="0"/>
        <v>OL Lower</v>
      </c>
      <c r="AJ65" s="7" t="str">
        <f t="shared" si="1"/>
        <v>Down</v>
      </c>
      <c r="AK65" s="7" t="str">
        <f t="shared" si="2"/>
        <v>POC Down</v>
      </c>
      <c r="AL65" s="9" t="str">
        <f t="shared" si="3"/>
        <v>Bel. Val</v>
      </c>
      <c r="AM65" s="9" t="str">
        <f t="shared" si="4"/>
        <v>Inside Day</v>
      </c>
      <c r="AN65" s="9" t="str">
        <f t="shared" si="5"/>
        <v>In Val</v>
      </c>
      <c r="AO65" s="9" t="str">
        <f t="shared" si="6"/>
        <v>No Gap</v>
      </c>
      <c r="AP65" s="9" t="str">
        <f t="shared" si="7"/>
        <v>Top-Weighted</v>
      </c>
      <c r="AQ65" s="9" t="str">
        <f t="shared" si="8"/>
        <v>Skewed High</v>
      </c>
      <c r="AR65" s="9" t="str">
        <f t="shared" si="9"/>
        <v>Same</v>
      </c>
      <c r="AS65" s="5">
        <f t="shared" si="10"/>
        <v>0</v>
      </c>
    </row>
    <row r="66" spans="1:45" ht="15.5" x14ac:dyDescent="0.35">
      <c r="A66" s="13">
        <v>45566</v>
      </c>
      <c r="B66" s="15">
        <v>1.3410299999999999</v>
      </c>
      <c r="C66" s="15">
        <v>1.3427100000000001</v>
      </c>
      <c r="D66" s="15">
        <v>1.3236699999999999</v>
      </c>
      <c r="E66" s="15">
        <v>1.32734</v>
      </c>
      <c r="F66" s="15">
        <v>1.3381000000000001</v>
      </c>
      <c r="G66" s="15">
        <v>1.3416000000000001</v>
      </c>
      <c r="H66" s="15">
        <v>1.3362000000000001</v>
      </c>
      <c r="I66" s="5">
        <v>-22</v>
      </c>
      <c r="J66" s="5">
        <v>831</v>
      </c>
      <c r="K66" s="5">
        <v>970</v>
      </c>
      <c r="L66" s="5">
        <v>1850</v>
      </c>
      <c r="M66" s="14">
        <v>12.806250000000045</v>
      </c>
      <c r="N66" s="14">
        <v>190.40000000000168</v>
      </c>
      <c r="O66" s="5">
        <v>54.000000000000711</v>
      </c>
      <c r="P66" s="5">
        <v>227760</v>
      </c>
      <c r="Q66" s="14">
        <v>1581.6666666666667</v>
      </c>
      <c r="R66" s="14">
        <v>9.7163865546217636</v>
      </c>
      <c r="S66" s="5">
        <v>23</v>
      </c>
      <c r="T66" s="5" t="s">
        <v>26</v>
      </c>
      <c r="U66" s="14">
        <v>0.58541049610340323</v>
      </c>
      <c r="V66" s="5">
        <v>926</v>
      </c>
      <c r="W66" s="5">
        <v>509</v>
      </c>
      <c r="X66" s="5">
        <v>218</v>
      </c>
      <c r="Y66" s="5">
        <v>197</v>
      </c>
      <c r="Z66" s="5" t="s">
        <v>27</v>
      </c>
      <c r="AA66" s="5"/>
      <c r="AB66" s="6" cm="1">
        <f t="array" ref="AB66">SUM(IF(B66:I66&gt;B67:I67,1,-1))</f>
        <v>-4</v>
      </c>
      <c r="AC66" s="6" cm="1">
        <f t="array" ref="AC66">SUM(IF(J66:S66&gt;J67:S67,1,-1))</f>
        <v>6</v>
      </c>
      <c r="AD66" s="6">
        <f t="shared" si="11"/>
        <v>2</v>
      </c>
      <c r="AE66" s="6">
        <f t="shared" si="15"/>
        <v>-8</v>
      </c>
      <c r="AF66" s="6">
        <f t="shared" si="15"/>
        <v>10</v>
      </c>
      <c r="AG66" s="6">
        <f t="shared" si="15"/>
        <v>2</v>
      </c>
      <c r="AH66" s="5"/>
      <c r="AI66" s="8" t="str">
        <f t="shared" ref="AI66:AI129" si="16">IF(AND(H66&gt;=G67,G66&gt;=G67),"Higher",
IF(AND(H66&lt;=H67,G66&lt;=H67),"Lower",
IF(AND(G66&gt;=G67,H66&lt;=G67,H66&gt;H67),"OL Higher",
IF(AND(H66&lt;=H67,G66&gt;=H67,G66&lt;G67),"OL Lower",
IF(AND(G66&lt;=G67,H66&gt;=H67),"Inside",
IF(AND(G66&gt;=G67,H66&lt;=H67),"Outside","Undefined"))))))</f>
        <v>Outside</v>
      </c>
      <c r="AJ66" s="7" t="str">
        <f t="shared" ref="AJ66:AJ129" si="17">IF(F66 &gt;= ((C66 - D66) * 10%) + B66, "Up", IF(F66 &lt;= (B66 - (C66 - D66) * 10%), "Down", "Neutral"))</f>
        <v>Down</v>
      </c>
      <c r="AK66" s="7" t="str">
        <f t="shared" ref="AK66:AK129" si="18">IF(F66 &gt; F67, "POC Up", IF(F66 &lt; F67, "POC Down", "POC Unchanged"))</f>
        <v>POC Unchanged</v>
      </c>
      <c r="AL66" s="9" t="str">
        <f t="shared" ref="AL66:AL129" si="19">IF(F66 &lt; H67, "Bel. Val",
IF(F66 &gt; G67, "Ab. Val",
"In. Val"))</f>
        <v>In. Val</v>
      </c>
      <c r="AM66" s="9" t="str">
        <f t="shared" ref="AM66:AM129" si="20">IF(AND(D66 &lt; D67, C66 &gt; C67), "Both Sides Expand",
IF(D66 &lt; D67, "Lower Break",
IF(C66 &gt; C67, "Upper Break", "Inside Day")))</f>
        <v>Lower Break</v>
      </c>
      <c r="AN66" s="9" t="str">
        <f t="shared" ref="AN66:AN129" si="21">IF(AND(E66 &lt; H66, E66 &lt; G66), "Bl. Val",
IF(AND(E66 &gt; G66, E66 &gt; H66), "Ab. Val",
"In Val"))</f>
        <v>Bl. Val</v>
      </c>
      <c r="AO66" s="9" t="str">
        <f t="shared" ref="AO66:AO129" si="22">IF(AND(B66 &gt; G67, E66 &lt; G67), "Gap Up - Failed",
IF(AND(B66 &gt; G67, E66 &gt; B66), "Gap Up - Follow Through",
IF(AND(B66 &gt; G67, E66 &lt; B66), "Gap Up - Faded",
IF(AND(B66 &lt; H67, E66 &gt; H67), "Gap Down - Failed",
IF(AND(B66 &lt; H67, E66 &lt; B66), "Gap Down - Follow Through",
IF(AND(B66 &lt; H67, E66 &gt; B66), "Gap Down - Rejected",
"No Gap"))))))</f>
        <v>No Gap</v>
      </c>
      <c r="AP66" s="9" t="str">
        <f t="shared" ref="AP66:AP129" si="23">IF(J66 &gt; K66, "Top-Weighted",
IF(K66 &gt; J66, "Bottom-Weighted",
"Balanced"))</f>
        <v>Bottom-Weighted</v>
      </c>
      <c r="AQ66" s="9" t="str">
        <f t="shared" ref="AQ66:AQ129" si="24">IF(COUNTIF(V66:Y66, MAX(V66, W66, X66, Y66)) &gt; 1, "Tie",
IF(V66 &gt; MAX(W66, X66, Y66), "Skewed High",
IF(W66 &gt; MAX(V66, X66, Y66), "Skewed Mid-High",
IF(X66 &gt; MAX(V66, W66, Y66), "Skewed Mid-Low",
IF(Y66 &gt; MAX(V66, W66, X66), "Skewed Low", "Evenly Distributed")))))</f>
        <v>Skewed High</v>
      </c>
      <c r="AR66" s="9" t="str">
        <f t="shared" ref="AR66:AR129" si="25">IF(Z66 &lt; Z67, "Closed Lower Quadrant",
IF(Z66 &gt; Z67, "Closed Higher Quadrant",
"Same"))</f>
        <v>Closed Higher Quadrant</v>
      </c>
      <c r="AS66" s="5">
        <f t="shared" ref="AS66:AS129" si="26">_xlfn.NUMBERVALUE(SUBSTITUTE(Z66,"Q","")) - _xlfn.NUMBERVALUE(SUBSTITUTE(Z67,"Q",""))</f>
        <v>2</v>
      </c>
    </row>
    <row r="67" spans="1:45" ht="15.5" x14ac:dyDescent="0.35">
      <c r="A67" s="13">
        <v>45565</v>
      </c>
      <c r="B67" s="15">
        <v>1.3313200000000001</v>
      </c>
      <c r="C67" s="15">
        <v>1.3433900000000001</v>
      </c>
      <c r="D67" s="15">
        <v>1.3311999999999999</v>
      </c>
      <c r="E67" s="15">
        <v>1.33768</v>
      </c>
      <c r="F67" s="15">
        <v>1.3381000000000001</v>
      </c>
      <c r="G67" s="15">
        <v>1.3413000000000002</v>
      </c>
      <c r="H67" s="15">
        <v>1.3369000000000002</v>
      </c>
      <c r="I67" s="5">
        <v>5</v>
      </c>
      <c r="J67" s="5">
        <v>1014</v>
      </c>
      <c r="K67" s="5">
        <v>745</v>
      </c>
      <c r="L67" s="5">
        <v>1804</v>
      </c>
      <c r="M67" s="14">
        <v>12.508333333333354</v>
      </c>
      <c r="N67" s="14">
        <v>121.90000000000146</v>
      </c>
      <c r="O67" s="5">
        <v>43.999999999999595</v>
      </c>
      <c r="P67" s="5">
        <v>212851</v>
      </c>
      <c r="Q67" s="14">
        <v>1478.1319444444443</v>
      </c>
      <c r="R67" s="14">
        <v>14.799015586546172</v>
      </c>
      <c r="S67" s="5">
        <v>17</v>
      </c>
      <c r="T67" s="5" t="s">
        <v>26</v>
      </c>
      <c r="U67" s="14">
        <v>0.63873702579800351</v>
      </c>
      <c r="V67" s="5">
        <v>380</v>
      </c>
      <c r="W67" s="5">
        <v>920</v>
      </c>
      <c r="X67" s="5">
        <v>382</v>
      </c>
      <c r="Y67" s="5">
        <v>99</v>
      </c>
      <c r="Z67" s="5" t="s">
        <v>32</v>
      </c>
      <c r="AA67" s="5"/>
      <c r="AB67" s="6" cm="1">
        <f t="array" ref="AB67">SUM(IF(B67:I67&gt;B68:I68,1,-1))</f>
        <v>-4</v>
      </c>
      <c r="AC67" s="6" cm="1">
        <f t="array" ref="AC67">SUM(IF(J67:S67&gt;J68:S68,1,-1))</f>
        <v>2</v>
      </c>
      <c r="AD67" s="6">
        <f t="shared" ref="AD67:AD130" si="27">SUM(AB67:AC67)</f>
        <v>-2</v>
      </c>
      <c r="AE67" s="6">
        <f t="shared" ref="AE67:AG82" si="28">SUM(AB67:AB69)</f>
        <v>0</v>
      </c>
      <c r="AF67" s="6">
        <f t="shared" si="28"/>
        <v>6</v>
      </c>
      <c r="AG67" s="6">
        <f t="shared" si="28"/>
        <v>6</v>
      </c>
      <c r="AH67" s="5"/>
      <c r="AI67" s="8" t="str">
        <f t="shared" si="16"/>
        <v>Inside</v>
      </c>
      <c r="AJ67" s="7" t="str">
        <f t="shared" si="17"/>
        <v>Up</v>
      </c>
      <c r="AK67" s="7" t="str">
        <f t="shared" si="18"/>
        <v>POC Unchanged</v>
      </c>
      <c r="AL67" s="9" t="str">
        <f t="shared" si="19"/>
        <v>In. Val</v>
      </c>
      <c r="AM67" s="9" t="str">
        <f t="shared" si="20"/>
        <v>Inside Day</v>
      </c>
      <c r="AN67" s="9" t="str">
        <f t="shared" si="21"/>
        <v>In Val</v>
      </c>
      <c r="AO67" s="9" t="str">
        <f t="shared" si="22"/>
        <v>Gap Down - Failed</v>
      </c>
      <c r="AP67" s="9" t="str">
        <f t="shared" si="23"/>
        <v>Top-Weighted</v>
      </c>
      <c r="AQ67" s="9" t="str">
        <f t="shared" si="24"/>
        <v>Skewed Mid-High</v>
      </c>
      <c r="AR67" s="9" t="str">
        <f t="shared" si="25"/>
        <v>Same</v>
      </c>
      <c r="AS67" s="5">
        <f t="shared" si="26"/>
        <v>0</v>
      </c>
    </row>
    <row r="68" spans="1:45" ht="15.5" x14ac:dyDescent="0.35">
      <c r="A68" s="13">
        <v>45562</v>
      </c>
      <c r="B68" s="15">
        <v>1.3426</v>
      </c>
      <c r="C68" s="15">
        <v>1.3433900000000001</v>
      </c>
      <c r="D68" s="15">
        <v>1.3311999999999999</v>
      </c>
      <c r="E68" s="15">
        <v>1.3382000000000001</v>
      </c>
      <c r="F68" s="15">
        <v>1.3381000000000001</v>
      </c>
      <c r="G68" s="15">
        <v>1.3422000000000001</v>
      </c>
      <c r="H68" s="15">
        <v>1.3366000000000002</v>
      </c>
      <c r="I68" s="5">
        <v>-35</v>
      </c>
      <c r="J68" s="5">
        <v>850</v>
      </c>
      <c r="K68" s="5">
        <v>809</v>
      </c>
      <c r="L68" s="5">
        <v>1690</v>
      </c>
      <c r="M68" s="14">
        <v>11.704166666666799</v>
      </c>
      <c r="N68" s="14">
        <v>121.90000000000146</v>
      </c>
      <c r="O68" s="5">
        <v>55.999999999998273</v>
      </c>
      <c r="P68" s="5">
        <v>208026</v>
      </c>
      <c r="Q68" s="14">
        <v>1444.625</v>
      </c>
      <c r="R68" s="14">
        <v>13.863822805578177</v>
      </c>
      <c r="S68" s="5">
        <v>20</v>
      </c>
      <c r="T68" s="5" t="s">
        <v>26</v>
      </c>
      <c r="U68" s="14">
        <v>0.68638952095363504</v>
      </c>
      <c r="V68" s="5">
        <v>392</v>
      </c>
      <c r="W68" s="5">
        <v>685</v>
      </c>
      <c r="X68" s="5">
        <v>356</v>
      </c>
      <c r="Y68" s="5">
        <v>244</v>
      </c>
      <c r="Z68" s="5" t="s">
        <v>32</v>
      </c>
      <c r="AA68" s="5"/>
      <c r="AB68" s="6" cm="1">
        <f t="array" ref="AB68">SUM(IF(B68:I68&gt;B69:I69,1,-1))</f>
        <v>0</v>
      </c>
      <c r="AC68" s="6" cm="1">
        <f t="array" ref="AC68">SUM(IF(J68:S68&gt;J69:S69,1,-1))</f>
        <v>2</v>
      </c>
      <c r="AD68" s="6">
        <f t="shared" si="27"/>
        <v>2</v>
      </c>
      <c r="AE68" s="6">
        <f t="shared" si="28"/>
        <v>6</v>
      </c>
      <c r="AF68" s="6">
        <f t="shared" si="28"/>
        <v>6</v>
      </c>
      <c r="AG68" s="6">
        <f t="shared" si="28"/>
        <v>12</v>
      </c>
      <c r="AH68" s="5"/>
      <c r="AI68" s="8" t="str">
        <f t="shared" si="16"/>
        <v>OL Higher</v>
      </c>
      <c r="AJ68" s="7" t="str">
        <f t="shared" si="17"/>
        <v>Down</v>
      </c>
      <c r="AK68" s="7" t="str">
        <f t="shared" si="18"/>
        <v>POC Up</v>
      </c>
      <c r="AL68" s="9" t="str">
        <f t="shared" si="19"/>
        <v>In. Val</v>
      </c>
      <c r="AM68" s="9" t="str">
        <f t="shared" si="20"/>
        <v>Inside Day</v>
      </c>
      <c r="AN68" s="9" t="str">
        <f t="shared" si="21"/>
        <v>In Val</v>
      </c>
      <c r="AO68" s="9" t="str">
        <f t="shared" si="22"/>
        <v>Gap Up - Failed</v>
      </c>
      <c r="AP68" s="9" t="str">
        <f t="shared" si="23"/>
        <v>Top-Weighted</v>
      </c>
      <c r="AQ68" s="9" t="str">
        <f t="shared" si="24"/>
        <v>Skewed Mid-High</v>
      </c>
      <c r="AR68" s="9" t="str">
        <f t="shared" si="25"/>
        <v>Closed Higher Quadrant</v>
      </c>
      <c r="AS68" s="5">
        <f t="shared" si="26"/>
        <v>1</v>
      </c>
    </row>
    <row r="69" spans="1:45" ht="15.5" x14ac:dyDescent="0.35">
      <c r="A69" s="13">
        <v>45561</v>
      </c>
      <c r="B69" s="15">
        <v>1.3348199999999999</v>
      </c>
      <c r="C69" s="15">
        <v>1.3433900000000001</v>
      </c>
      <c r="D69" s="15">
        <v>1.3311999999999999</v>
      </c>
      <c r="E69" s="15">
        <v>1.34104</v>
      </c>
      <c r="F69" s="15">
        <v>1.3375000000000001</v>
      </c>
      <c r="G69" s="15">
        <v>1.3407000000000002</v>
      </c>
      <c r="H69" s="15">
        <v>1.3334000000000001</v>
      </c>
      <c r="I69" s="5">
        <v>4</v>
      </c>
      <c r="J69" s="5">
        <v>807</v>
      </c>
      <c r="K69" s="5">
        <v>838</v>
      </c>
      <c r="L69" s="5">
        <v>1671</v>
      </c>
      <c r="M69" s="14">
        <v>11.54305555555565</v>
      </c>
      <c r="N69" s="14">
        <v>121.90000000000146</v>
      </c>
      <c r="O69" s="5">
        <v>73.000000000000838</v>
      </c>
      <c r="P69" s="5">
        <v>197968</v>
      </c>
      <c r="Q69" s="14">
        <v>1374.7777777777778</v>
      </c>
      <c r="R69" s="14">
        <v>13.707957342083512</v>
      </c>
      <c r="S69" s="5">
        <v>27</v>
      </c>
      <c r="T69" s="5" t="s">
        <v>33</v>
      </c>
      <c r="U69" s="14">
        <v>0.75626857821251914</v>
      </c>
      <c r="V69" s="5">
        <v>359</v>
      </c>
      <c r="W69" s="5">
        <v>517</v>
      </c>
      <c r="X69" s="5">
        <v>517</v>
      </c>
      <c r="Y69" s="5">
        <v>271</v>
      </c>
      <c r="Z69" s="5" t="s">
        <v>31</v>
      </c>
      <c r="AA69" s="5"/>
      <c r="AB69" s="6" cm="1">
        <f t="array" ref="AB69">SUM(IF(B69:I69&gt;B70:I70,1,-1))</f>
        <v>4</v>
      </c>
      <c r="AC69" s="6" cm="1">
        <f t="array" ref="AC69">SUM(IF(J69:S69&gt;J70:S70,1,-1))</f>
        <v>2</v>
      </c>
      <c r="AD69" s="6">
        <f t="shared" si="27"/>
        <v>6</v>
      </c>
      <c r="AE69" s="6">
        <f t="shared" si="28"/>
        <v>14</v>
      </c>
      <c r="AF69" s="6">
        <f t="shared" si="28"/>
        <v>0</v>
      </c>
      <c r="AG69" s="6">
        <f t="shared" si="28"/>
        <v>14</v>
      </c>
      <c r="AH69" s="5"/>
      <c r="AI69" s="8" t="str">
        <f t="shared" si="16"/>
        <v>Inside</v>
      </c>
      <c r="AJ69" s="7" t="str">
        <f t="shared" si="17"/>
        <v>Up</v>
      </c>
      <c r="AK69" s="7" t="str">
        <f t="shared" si="18"/>
        <v>POC Up</v>
      </c>
      <c r="AL69" s="9" t="str">
        <f t="shared" si="19"/>
        <v>In. Val</v>
      </c>
      <c r="AM69" s="9" t="str">
        <f t="shared" si="20"/>
        <v>Upper Break</v>
      </c>
      <c r="AN69" s="9" t="str">
        <f t="shared" si="21"/>
        <v>Ab. Val</v>
      </c>
      <c r="AO69" s="9" t="str">
        <f t="shared" si="22"/>
        <v>No Gap</v>
      </c>
      <c r="AP69" s="9" t="str">
        <f t="shared" si="23"/>
        <v>Bottom-Weighted</v>
      </c>
      <c r="AQ69" s="9" t="str">
        <f t="shared" si="24"/>
        <v>Tie</v>
      </c>
      <c r="AR69" s="9" t="str">
        <f t="shared" si="25"/>
        <v>Closed Lower Quadrant</v>
      </c>
      <c r="AS69" s="5">
        <f t="shared" si="26"/>
        <v>-2</v>
      </c>
    </row>
    <row r="70" spans="1:45" ht="15.5" x14ac:dyDescent="0.35">
      <c r="A70" s="13">
        <v>45560</v>
      </c>
      <c r="B70" s="15">
        <v>1.33117</v>
      </c>
      <c r="C70" s="15">
        <v>1.3429500000000001</v>
      </c>
      <c r="D70" s="15">
        <v>1.32481</v>
      </c>
      <c r="E70" s="15">
        <v>1.33134</v>
      </c>
      <c r="F70" s="15">
        <v>1.3346</v>
      </c>
      <c r="G70" s="15">
        <v>1.3423</v>
      </c>
      <c r="H70" s="15">
        <v>1.3331</v>
      </c>
      <c r="I70" s="5">
        <v>8</v>
      </c>
      <c r="J70" s="5">
        <v>945</v>
      </c>
      <c r="K70" s="5">
        <v>645</v>
      </c>
      <c r="L70" s="5">
        <v>1616</v>
      </c>
      <c r="M70" s="14">
        <v>11.142361111111187</v>
      </c>
      <c r="N70" s="14">
        <v>181.40000000000046</v>
      </c>
      <c r="O70" s="5">
        <v>92.000000000000966</v>
      </c>
      <c r="P70" s="5">
        <v>185935</v>
      </c>
      <c r="Q70" s="14">
        <v>1291.2152777777778</v>
      </c>
      <c r="R70" s="14">
        <v>8.9084895259095696</v>
      </c>
      <c r="S70" s="5">
        <v>36</v>
      </c>
      <c r="T70" s="5" t="s">
        <v>26</v>
      </c>
      <c r="U70" s="14">
        <v>0.58746715884468248</v>
      </c>
      <c r="V70" s="5">
        <v>424</v>
      </c>
      <c r="W70" s="5">
        <v>668</v>
      </c>
      <c r="X70" s="5">
        <v>397</v>
      </c>
      <c r="Y70" s="5">
        <v>124</v>
      </c>
      <c r="Z70" s="5" t="s">
        <v>29</v>
      </c>
      <c r="AA70" s="5"/>
      <c r="AB70" s="6" cm="1">
        <f t="array" ref="AB70">SUM(IF(B70:I70&gt;B71:I71,1,-1))</f>
        <v>2</v>
      </c>
      <c r="AC70" s="6" cm="1">
        <f t="array" ref="AC70">SUM(IF(J70:S70&gt;J71:S71,1,-1))</f>
        <v>2</v>
      </c>
      <c r="AD70" s="6">
        <f t="shared" si="27"/>
        <v>4</v>
      </c>
      <c r="AE70" s="6">
        <f t="shared" si="28"/>
        <v>14</v>
      </c>
      <c r="AF70" s="6">
        <f t="shared" si="28"/>
        <v>-8</v>
      </c>
      <c r="AG70" s="6">
        <f t="shared" si="28"/>
        <v>6</v>
      </c>
      <c r="AH70" s="5"/>
      <c r="AI70" s="8" t="str">
        <f t="shared" si="16"/>
        <v>OL Higher</v>
      </c>
      <c r="AJ70" s="7" t="str">
        <f t="shared" si="17"/>
        <v>Up</v>
      </c>
      <c r="AK70" s="7" t="str">
        <f t="shared" si="18"/>
        <v>POC Up</v>
      </c>
      <c r="AL70" s="9" t="str">
        <f t="shared" si="19"/>
        <v>In. Val</v>
      </c>
      <c r="AM70" s="9" t="str">
        <f t="shared" si="20"/>
        <v>Upper Break</v>
      </c>
      <c r="AN70" s="9" t="str">
        <f t="shared" si="21"/>
        <v>Bl. Val</v>
      </c>
      <c r="AO70" s="9" t="str">
        <f t="shared" si="22"/>
        <v>No Gap</v>
      </c>
      <c r="AP70" s="9" t="str">
        <f t="shared" si="23"/>
        <v>Top-Weighted</v>
      </c>
      <c r="AQ70" s="9" t="str">
        <f t="shared" si="24"/>
        <v>Skewed Mid-High</v>
      </c>
      <c r="AR70" s="9" t="str">
        <f t="shared" si="25"/>
        <v>Closed Higher Quadrant</v>
      </c>
      <c r="AS70" s="5">
        <f t="shared" si="26"/>
        <v>2</v>
      </c>
    </row>
    <row r="71" spans="1:45" ht="15.5" x14ac:dyDescent="0.35">
      <c r="A71" s="13">
        <v>45559</v>
      </c>
      <c r="B71" s="15">
        <v>1.32805</v>
      </c>
      <c r="C71" s="15">
        <v>1.3427500000000001</v>
      </c>
      <c r="D71" s="15">
        <v>1.32481</v>
      </c>
      <c r="E71" s="15">
        <v>1.3426499999999999</v>
      </c>
      <c r="F71" s="15">
        <v>1.3314999999999999</v>
      </c>
      <c r="G71" s="15">
        <v>1.3351</v>
      </c>
      <c r="H71" s="15">
        <v>1.327</v>
      </c>
      <c r="I71" s="5">
        <v>48</v>
      </c>
      <c r="J71" s="5">
        <v>933</v>
      </c>
      <c r="K71" s="5">
        <v>691</v>
      </c>
      <c r="L71" s="5">
        <v>1658</v>
      </c>
      <c r="M71" s="14">
        <v>11.425694444444417</v>
      </c>
      <c r="N71" s="14">
        <v>179.40000000000066</v>
      </c>
      <c r="O71" s="5">
        <v>80.999999999999957</v>
      </c>
      <c r="P71" s="5">
        <v>184871</v>
      </c>
      <c r="Q71" s="14">
        <v>1283.8263888888889</v>
      </c>
      <c r="R71" s="14">
        <v>9.2419175027870342</v>
      </c>
      <c r="S71" s="5">
        <v>30</v>
      </c>
      <c r="T71" s="5" t="s">
        <v>26</v>
      </c>
      <c r="U71" s="14">
        <v>0.65890429112783033</v>
      </c>
      <c r="V71" s="5">
        <v>187</v>
      </c>
      <c r="W71" s="5">
        <v>488</v>
      </c>
      <c r="X71" s="5">
        <v>651</v>
      </c>
      <c r="Y71" s="5">
        <v>309</v>
      </c>
      <c r="Z71" s="5" t="s">
        <v>31</v>
      </c>
      <c r="AA71" s="5"/>
      <c r="AB71" s="6" cm="1">
        <f t="array" ref="AB71">SUM(IF(B71:I71&gt;B72:I72,1,-1))</f>
        <v>8</v>
      </c>
      <c r="AC71" s="6" cm="1">
        <f t="array" ref="AC71">SUM(IF(J71:S71&gt;J72:S72,1,-1))</f>
        <v>-4</v>
      </c>
      <c r="AD71" s="6">
        <f t="shared" si="27"/>
        <v>4</v>
      </c>
      <c r="AE71" s="6">
        <f t="shared" si="28"/>
        <v>18</v>
      </c>
      <c r="AF71" s="6">
        <f t="shared" si="28"/>
        <v>-4</v>
      </c>
      <c r="AG71" s="6">
        <f t="shared" si="28"/>
        <v>14</v>
      </c>
      <c r="AH71" s="5"/>
      <c r="AI71" s="8" t="str">
        <f t="shared" si="16"/>
        <v>OL Higher</v>
      </c>
      <c r="AJ71" s="7" t="str">
        <f t="shared" si="17"/>
        <v>Up</v>
      </c>
      <c r="AK71" s="7" t="str">
        <f t="shared" si="18"/>
        <v>POC Up</v>
      </c>
      <c r="AL71" s="9" t="str">
        <f t="shared" si="19"/>
        <v>In. Val</v>
      </c>
      <c r="AM71" s="9" t="str">
        <f t="shared" si="20"/>
        <v>Upper Break</v>
      </c>
      <c r="AN71" s="9" t="str">
        <f t="shared" si="21"/>
        <v>Ab. Val</v>
      </c>
      <c r="AO71" s="9" t="str">
        <f t="shared" si="22"/>
        <v>No Gap</v>
      </c>
      <c r="AP71" s="9" t="str">
        <f t="shared" si="23"/>
        <v>Top-Weighted</v>
      </c>
      <c r="AQ71" s="9" t="str">
        <f t="shared" si="24"/>
        <v>Skewed Mid-Low</v>
      </c>
      <c r="AR71" s="9" t="str">
        <f t="shared" si="25"/>
        <v>Same</v>
      </c>
      <c r="AS71" s="5">
        <f t="shared" si="26"/>
        <v>0</v>
      </c>
    </row>
    <row r="72" spans="1:45" ht="15.5" x14ac:dyDescent="0.35">
      <c r="A72" s="13">
        <v>45558</v>
      </c>
      <c r="B72" s="15">
        <v>1.32029</v>
      </c>
      <c r="C72" s="15">
        <v>1.3359000000000001</v>
      </c>
      <c r="D72" s="15">
        <v>1.31528</v>
      </c>
      <c r="E72" s="15">
        <v>1.3348199999999999</v>
      </c>
      <c r="F72" s="15">
        <v>1.3281000000000001</v>
      </c>
      <c r="G72" s="15">
        <v>1.3330000000000002</v>
      </c>
      <c r="H72" s="15">
        <v>1.3253000000000001</v>
      </c>
      <c r="I72" s="5">
        <v>40</v>
      </c>
      <c r="J72" s="5">
        <v>1079</v>
      </c>
      <c r="K72" s="5">
        <v>731</v>
      </c>
      <c r="L72" s="5">
        <v>1845</v>
      </c>
      <c r="M72" s="14">
        <v>12.797222222222114</v>
      </c>
      <c r="N72" s="14">
        <v>206.20000000000084</v>
      </c>
      <c r="O72" s="5">
        <v>77.000000000000398</v>
      </c>
      <c r="P72" s="5">
        <v>200194</v>
      </c>
      <c r="Q72" s="14">
        <v>1390.2361111111111</v>
      </c>
      <c r="R72" s="14">
        <v>8.9476236663433202</v>
      </c>
      <c r="S72" s="5">
        <v>18</v>
      </c>
      <c r="T72" s="5" t="s">
        <v>26</v>
      </c>
      <c r="U72" s="14">
        <v>0.64504072541447866</v>
      </c>
      <c r="V72" s="5">
        <v>608</v>
      </c>
      <c r="W72" s="5">
        <v>828</v>
      </c>
      <c r="X72" s="5">
        <v>259</v>
      </c>
      <c r="Y72" s="5">
        <v>131</v>
      </c>
      <c r="Z72" s="5" t="s">
        <v>31</v>
      </c>
      <c r="AA72" s="5"/>
      <c r="AB72" s="6" cm="1">
        <f t="array" ref="AB72">SUM(IF(B72:I72&gt;B73:I73,1,-1))</f>
        <v>4</v>
      </c>
      <c r="AC72" s="6" cm="1">
        <f t="array" ref="AC72">SUM(IF(J72:S72&gt;J73:S73,1,-1))</f>
        <v>-6</v>
      </c>
      <c r="AD72" s="6">
        <f t="shared" si="27"/>
        <v>-2</v>
      </c>
      <c r="AE72" s="6">
        <f t="shared" si="28"/>
        <v>16</v>
      </c>
      <c r="AF72" s="6">
        <f t="shared" si="28"/>
        <v>6</v>
      </c>
      <c r="AG72" s="6">
        <f t="shared" si="28"/>
        <v>22</v>
      </c>
      <c r="AH72" s="5"/>
      <c r="AI72" s="8" t="str">
        <f t="shared" si="16"/>
        <v>OL Higher</v>
      </c>
      <c r="AJ72" s="7" t="str">
        <f t="shared" si="17"/>
        <v>Up</v>
      </c>
      <c r="AK72" s="7" t="str">
        <f t="shared" si="18"/>
        <v>POC Unchanged</v>
      </c>
      <c r="AL72" s="9" t="str">
        <f t="shared" si="19"/>
        <v>In. Val</v>
      </c>
      <c r="AM72" s="9" t="str">
        <f t="shared" si="20"/>
        <v>Upper Break</v>
      </c>
      <c r="AN72" s="9" t="str">
        <f t="shared" si="21"/>
        <v>Ab. Val</v>
      </c>
      <c r="AO72" s="9" t="str">
        <f t="shared" si="22"/>
        <v>Gap Down - Failed</v>
      </c>
      <c r="AP72" s="9" t="str">
        <f t="shared" si="23"/>
        <v>Top-Weighted</v>
      </c>
      <c r="AQ72" s="9" t="str">
        <f t="shared" si="24"/>
        <v>Skewed Mid-High</v>
      </c>
      <c r="AR72" s="9" t="str">
        <f t="shared" si="25"/>
        <v>Same</v>
      </c>
      <c r="AS72" s="5">
        <f t="shared" si="26"/>
        <v>0</v>
      </c>
    </row>
    <row r="73" spans="1:45" ht="15.5" x14ac:dyDescent="0.35">
      <c r="A73" s="13">
        <v>45555</v>
      </c>
      <c r="B73" s="15">
        <v>1.3166599999999999</v>
      </c>
      <c r="C73" s="15">
        <v>1.3339799999999999</v>
      </c>
      <c r="D73" s="15">
        <v>1.31528</v>
      </c>
      <c r="E73" s="15">
        <v>1.33118</v>
      </c>
      <c r="F73" s="15">
        <v>1.3281000000000001</v>
      </c>
      <c r="G73" s="15">
        <v>1.3323</v>
      </c>
      <c r="H73" s="15">
        <v>1.3214000000000001</v>
      </c>
      <c r="I73" s="5">
        <v>39</v>
      </c>
      <c r="J73" s="5">
        <v>658</v>
      </c>
      <c r="K73" s="5">
        <v>1331</v>
      </c>
      <c r="L73" s="5">
        <v>2023</v>
      </c>
      <c r="M73" s="14">
        <v>14.015277777777646</v>
      </c>
      <c r="N73" s="14">
        <v>186.99999999999937</v>
      </c>
      <c r="O73" s="5">
        <v>108.99999999999909</v>
      </c>
      <c r="P73" s="5">
        <v>230240</v>
      </c>
      <c r="Q73" s="14">
        <v>1598.8888888888889</v>
      </c>
      <c r="R73" s="14">
        <v>10.818181818181854</v>
      </c>
      <c r="S73" s="5">
        <v>22</v>
      </c>
      <c r="T73" s="5" t="s">
        <v>26</v>
      </c>
      <c r="U73" s="14">
        <v>0.57264455628708266</v>
      </c>
      <c r="V73" s="5">
        <v>419</v>
      </c>
      <c r="W73" s="5">
        <v>693</v>
      </c>
      <c r="X73" s="5">
        <v>603</v>
      </c>
      <c r="Y73" s="5">
        <v>295</v>
      </c>
      <c r="Z73" s="5" t="s">
        <v>31</v>
      </c>
      <c r="AA73" s="5"/>
      <c r="AB73" s="6" cm="1">
        <f t="array" ref="AB73">SUM(IF(B73:I73&gt;B74:I74,1,-1))</f>
        <v>6</v>
      </c>
      <c r="AC73" s="6" cm="1">
        <f t="array" ref="AC73">SUM(IF(J73:S73&gt;J74:S74,1,-1))</f>
        <v>6</v>
      </c>
      <c r="AD73" s="6">
        <f t="shared" si="27"/>
        <v>12</v>
      </c>
      <c r="AE73" s="6">
        <f t="shared" si="28"/>
        <v>18</v>
      </c>
      <c r="AF73" s="6">
        <f t="shared" si="28"/>
        <v>14</v>
      </c>
      <c r="AG73" s="6">
        <f t="shared" si="28"/>
        <v>32</v>
      </c>
      <c r="AH73" s="5"/>
      <c r="AI73" s="8" t="str">
        <f t="shared" si="16"/>
        <v>OL Higher</v>
      </c>
      <c r="AJ73" s="7" t="str">
        <f t="shared" si="17"/>
        <v>Up</v>
      </c>
      <c r="AK73" s="7" t="str">
        <f t="shared" si="18"/>
        <v>POC Up</v>
      </c>
      <c r="AL73" s="9" t="str">
        <f t="shared" si="19"/>
        <v>Ab. Val</v>
      </c>
      <c r="AM73" s="9" t="str">
        <f t="shared" si="20"/>
        <v>Upper Break</v>
      </c>
      <c r="AN73" s="9" t="str">
        <f t="shared" si="21"/>
        <v>In Val</v>
      </c>
      <c r="AO73" s="9" t="str">
        <f t="shared" si="22"/>
        <v>Gap Down - Failed</v>
      </c>
      <c r="AP73" s="9" t="str">
        <f t="shared" si="23"/>
        <v>Bottom-Weighted</v>
      </c>
      <c r="AQ73" s="9" t="str">
        <f t="shared" si="24"/>
        <v>Skewed Mid-High</v>
      </c>
      <c r="AR73" s="9" t="str">
        <f t="shared" si="25"/>
        <v>Same</v>
      </c>
      <c r="AS73" s="5">
        <f t="shared" si="26"/>
        <v>0</v>
      </c>
    </row>
    <row r="74" spans="1:45" ht="15.5" x14ac:dyDescent="0.35">
      <c r="A74" s="13">
        <v>45554</v>
      </c>
      <c r="B74" s="15">
        <v>1.3209599999999999</v>
      </c>
      <c r="C74" s="15">
        <v>1.33141</v>
      </c>
      <c r="D74" s="15">
        <v>1.31454</v>
      </c>
      <c r="E74" s="15">
        <v>1.32806</v>
      </c>
      <c r="F74" s="15">
        <v>1.3209</v>
      </c>
      <c r="G74" s="15">
        <v>1.3276000000000001</v>
      </c>
      <c r="H74" s="15">
        <v>1.3184</v>
      </c>
      <c r="I74" s="5">
        <v>24</v>
      </c>
      <c r="J74" s="5">
        <v>1093</v>
      </c>
      <c r="K74" s="5">
        <v>778</v>
      </c>
      <c r="L74" s="5">
        <v>1908</v>
      </c>
      <c r="M74" s="14">
        <v>13.127777777777737</v>
      </c>
      <c r="N74" s="14">
        <v>168.69999999999942</v>
      </c>
      <c r="O74" s="5">
        <v>92.000000000000966</v>
      </c>
      <c r="P74" s="5">
        <v>216343</v>
      </c>
      <c r="Q74" s="14">
        <v>1502.3819444444443</v>
      </c>
      <c r="R74" s="14">
        <v>11.310017783046868</v>
      </c>
      <c r="S74" s="5">
        <v>21</v>
      </c>
      <c r="T74" s="5" t="s">
        <v>26</v>
      </c>
      <c r="U74" s="14">
        <v>0.61760789782233538</v>
      </c>
      <c r="V74" s="5">
        <v>285</v>
      </c>
      <c r="W74" s="5">
        <v>407</v>
      </c>
      <c r="X74" s="5">
        <v>841</v>
      </c>
      <c r="Y74" s="5">
        <v>367</v>
      </c>
      <c r="Z74" s="5" t="s">
        <v>31</v>
      </c>
      <c r="AA74" s="5"/>
      <c r="AB74" s="6" cm="1">
        <f t="array" ref="AB74">SUM(IF(B74:I74&gt;B75:I75,1,-1))</f>
        <v>6</v>
      </c>
      <c r="AC74" s="6" cm="1">
        <f t="array" ref="AC74">SUM(IF(J74:S74&gt;J75:S75,1,-1))</f>
        <v>6</v>
      </c>
      <c r="AD74" s="6">
        <f t="shared" si="27"/>
        <v>12</v>
      </c>
      <c r="AE74" s="6">
        <f t="shared" si="28"/>
        <v>16</v>
      </c>
      <c r="AF74" s="6">
        <f t="shared" si="28"/>
        <v>6</v>
      </c>
      <c r="AG74" s="6">
        <f t="shared" si="28"/>
        <v>22</v>
      </c>
      <c r="AH74" s="5"/>
      <c r="AI74" s="8" t="str">
        <f t="shared" si="16"/>
        <v>OL Higher</v>
      </c>
      <c r="AJ74" s="7" t="str">
        <f t="shared" si="17"/>
        <v>Neutral</v>
      </c>
      <c r="AK74" s="7" t="str">
        <f t="shared" si="18"/>
        <v>POC Up</v>
      </c>
      <c r="AL74" s="9" t="str">
        <f t="shared" si="19"/>
        <v>In. Val</v>
      </c>
      <c r="AM74" s="9" t="str">
        <f t="shared" si="20"/>
        <v>Upper Break</v>
      </c>
      <c r="AN74" s="9" t="str">
        <f t="shared" si="21"/>
        <v>Ab. Val</v>
      </c>
      <c r="AO74" s="9" t="str">
        <f t="shared" si="22"/>
        <v>No Gap</v>
      </c>
      <c r="AP74" s="9" t="str">
        <f t="shared" si="23"/>
        <v>Top-Weighted</v>
      </c>
      <c r="AQ74" s="9" t="str">
        <f t="shared" si="24"/>
        <v>Skewed Mid-Low</v>
      </c>
      <c r="AR74" s="9" t="str">
        <f t="shared" si="25"/>
        <v>Closed Lower Quadrant</v>
      </c>
      <c r="AS74" s="5">
        <f t="shared" si="26"/>
        <v>-2</v>
      </c>
    </row>
    <row r="75" spans="1:45" ht="15.5" x14ac:dyDescent="0.35">
      <c r="A75" s="13">
        <v>45553</v>
      </c>
      <c r="B75" s="15">
        <v>1.31345</v>
      </c>
      <c r="C75" s="15">
        <v>1.3297300000000001</v>
      </c>
      <c r="D75" s="15">
        <v>1.31345</v>
      </c>
      <c r="E75" s="15">
        <v>1.3202700000000001</v>
      </c>
      <c r="F75" s="15">
        <v>1.3205000000000002</v>
      </c>
      <c r="G75" s="15">
        <v>1.3240000000000001</v>
      </c>
      <c r="H75" s="15">
        <v>1.3175000000000001</v>
      </c>
      <c r="I75" s="5">
        <v>32</v>
      </c>
      <c r="J75" s="5">
        <v>723</v>
      </c>
      <c r="K75" s="5">
        <v>838</v>
      </c>
      <c r="L75" s="5">
        <v>1603</v>
      </c>
      <c r="M75" s="14">
        <v>11.049305555555623</v>
      </c>
      <c r="N75" s="14">
        <v>162.80000000000072</v>
      </c>
      <c r="O75" s="5">
        <v>64.999999999999503</v>
      </c>
      <c r="P75" s="5">
        <v>183156</v>
      </c>
      <c r="Q75" s="14">
        <v>1271.9166666666667</v>
      </c>
      <c r="R75" s="14">
        <v>9.8464373464373036</v>
      </c>
      <c r="S75" s="5">
        <v>26</v>
      </c>
      <c r="T75" s="5" t="s">
        <v>26</v>
      </c>
      <c r="U75" s="14">
        <v>0.68895440835948429</v>
      </c>
      <c r="V75" s="5">
        <v>71</v>
      </c>
      <c r="W75" s="5">
        <v>299</v>
      </c>
      <c r="X75" s="5">
        <v>876</v>
      </c>
      <c r="Y75" s="5">
        <v>357</v>
      </c>
      <c r="Z75" s="5" t="s">
        <v>29</v>
      </c>
      <c r="AA75" s="5"/>
      <c r="AB75" s="6" cm="1">
        <f t="array" ref="AB75">SUM(IF(B75:I75&gt;B76:I76,1,-1))</f>
        <v>6</v>
      </c>
      <c r="AC75" s="6" cm="1">
        <f t="array" ref="AC75">SUM(IF(J75:S75&gt;J76:S76,1,-1))</f>
        <v>2</v>
      </c>
      <c r="AD75" s="6">
        <f t="shared" si="27"/>
        <v>8</v>
      </c>
      <c r="AE75" s="6">
        <f t="shared" si="28"/>
        <v>16</v>
      </c>
      <c r="AF75" s="6">
        <f t="shared" si="28"/>
        <v>-2</v>
      </c>
      <c r="AG75" s="6">
        <f t="shared" si="28"/>
        <v>14</v>
      </c>
      <c r="AH75" s="5"/>
      <c r="AI75" s="8" t="str">
        <f t="shared" si="16"/>
        <v>OL Higher</v>
      </c>
      <c r="AJ75" s="7" t="str">
        <f t="shared" si="17"/>
        <v>Up</v>
      </c>
      <c r="AK75" s="7" t="str">
        <f t="shared" si="18"/>
        <v>POC Unchanged</v>
      </c>
      <c r="AL75" s="9" t="str">
        <f t="shared" si="19"/>
        <v>In. Val</v>
      </c>
      <c r="AM75" s="9" t="str">
        <f t="shared" si="20"/>
        <v>Upper Break</v>
      </c>
      <c r="AN75" s="9" t="str">
        <f t="shared" si="21"/>
        <v>In Val</v>
      </c>
      <c r="AO75" s="9" t="str">
        <f t="shared" si="22"/>
        <v>Gap Down - Failed</v>
      </c>
      <c r="AP75" s="9" t="str">
        <f t="shared" si="23"/>
        <v>Bottom-Weighted</v>
      </c>
      <c r="AQ75" s="9" t="str">
        <f t="shared" si="24"/>
        <v>Skewed Mid-Low</v>
      </c>
      <c r="AR75" s="9" t="str">
        <f t="shared" si="25"/>
        <v>Same</v>
      </c>
      <c r="AS75" s="5">
        <f t="shared" si="26"/>
        <v>0</v>
      </c>
    </row>
    <row r="76" spans="1:45" ht="15.5" x14ac:dyDescent="0.35">
      <c r="A76" s="13">
        <v>45552</v>
      </c>
      <c r="B76" s="15">
        <v>1.3131900000000001</v>
      </c>
      <c r="C76" s="15">
        <v>1.32294</v>
      </c>
      <c r="D76" s="15">
        <v>1.3110599999999999</v>
      </c>
      <c r="E76" s="15">
        <v>1.3166899999999999</v>
      </c>
      <c r="F76" s="15">
        <v>1.3205000000000002</v>
      </c>
      <c r="G76" s="15">
        <v>1.3228000000000002</v>
      </c>
      <c r="H76" s="15">
        <v>1.3146000000000002</v>
      </c>
      <c r="I76" s="5">
        <v>14</v>
      </c>
      <c r="J76" s="5">
        <v>265</v>
      </c>
      <c r="K76" s="5">
        <v>1058</v>
      </c>
      <c r="L76" s="5">
        <v>1350</v>
      </c>
      <c r="M76" s="14">
        <v>9.3375000000000945</v>
      </c>
      <c r="N76" s="14">
        <v>118.80000000000112</v>
      </c>
      <c r="O76" s="5">
        <v>81.999999999999858</v>
      </c>
      <c r="P76" s="5">
        <v>145688</v>
      </c>
      <c r="Q76" s="14">
        <v>1011.7222222222222</v>
      </c>
      <c r="R76" s="14">
        <v>11.363636363636257</v>
      </c>
      <c r="S76" s="5">
        <v>32</v>
      </c>
      <c r="T76" s="5" t="s">
        <v>28</v>
      </c>
      <c r="U76" s="14">
        <v>0.47442841625788212</v>
      </c>
      <c r="V76" s="5">
        <v>418</v>
      </c>
      <c r="W76" s="5">
        <v>223</v>
      </c>
      <c r="X76" s="5">
        <v>422</v>
      </c>
      <c r="Y76" s="5">
        <v>287</v>
      </c>
      <c r="Z76" s="5" t="s">
        <v>29</v>
      </c>
      <c r="AA76" s="5"/>
      <c r="AB76" s="6" cm="1">
        <f t="array" ref="AB76">SUM(IF(B76:I76&gt;B77:I77,1,-1))</f>
        <v>4</v>
      </c>
      <c r="AC76" s="6" cm="1">
        <f t="array" ref="AC76">SUM(IF(J76:S76&gt;J77:S77,1,-1))</f>
        <v>-2</v>
      </c>
      <c r="AD76" s="6">
        <f t="shared" si="27"/>
        <v>2</v>
      </c>
      <c r="AE76" s="6">
        <f t="shared" si="28"/>
        <v>10</v>
      </c>
      <c r="AF76" s="6">
        <f t="shared" si="28"/>
        <v>2</v>
      </c>
      <c r="AG76" s="6">
        <f t="shared" si="28"/>
        <v>12</v>
      </c>
      <c r="AH76" s="5"/>
      <c r="AI76" s="8" t="str">
        <f t="shared" si="16"/>
        <v>OL Higher</v>
      </c>
      <c r="AJ76" s="7" t="str">
        <f t="shared" si="17"/>
        <v>Up</v>
      </c>
      <c r="AK76" s="7" t="str">
        <f t="shared" si="18"/>
        <v>POC Up</v>
      </c>
      <c r="AL76" s="9" t="str">
        <f t="shared" si="19"/>
        <v>In. Val</v>
      </c>
      <c r="AM76" s="9" t="str">
        <f t="shared" si="20"/>
        <v>Upper Break</v>
      </c>
      <c r="AN76" s="9" t="str">
        <f t="shared" si="21"/>
        <v>In Val</v>
      </c>
      <c r="AO76" s="9" t="str">
        <f t="shared" si="22"/>
        <v>No Gap</v>
      </c>
      <c r="AP76" s="9" t="str">
        <f t="shared" si="23"/>
        <v>Bottom-Weighted</v>
      </c>
      <c r="AQ76" s="9" t="str">
        <f t="shared" si="24"/>
        <v>Skewed Mid-Low</v>
      </c>
      <c r="AR76" s="9" t="str">
        <f t="shared" si="25"/>
        <v>Closed Higher Quadrant</v>
      </c>
      <c r="AS76" s="5">
        <f t="shared" si="26"/>
        <v>2</v>
      </c>
    </row>
    <row r="77" spans="1:45" ht="15.5" x14ac:dyDescent="0.35">
      <c r="A77" s="13">
        <v>45551</v>
      </c>
      <c r="B77" s="15">
        <v>1.3037399999999999</v>
      </c>
      <c r="C77" s="15">
        <v>1.3218000000000001</v>
      </c>
      <c r="D77" s="15">
        <v>1.30315</v>
      </c>
      <c r="E77" s="15">
        <v>1.3209500000000001</v>
      </c>
      <c r="F77" s="15">
        <v>1.3142000000000003</v>
      </c>
      <c r="G77" s="15">
        <v>1.3216000000000001</v>
      </c>
      <c r="H77" s="15">
        <v>1.3110000000000002</v>
      </c>
      <c r="I77" s="5">
        <v>67</v>
      </c>
      <c r="J77" s="5">
        <v>549</v>
      </c>
      <c r="K77" s="5">
        <v>752</v>
      </c>
      <c r="L77" s="5">
        <v>1326</v>
      </c>
      <c r="M77" s="14">
        <v>9.1576388888889007</v>
      </c>
      <c r="N77" s="14">
        <v>186.50000000000057</v>
      </c>
      <c r="O77" s="5">
        <v>105.99999999999943</v>
      </c>
      <c r="P77" s="5">
        <v>145878</v>
      </c>
      <c r="Q77" s="14">
        <v>1013.0416666666666</v>
      </c>
      <c r="R77" s="14">
        <v>7.1099195710455545</v>
      </c>
      <c r="S77" s="5">
        <v>54</v>
      </c>
      <c r="T77" s="5" t="s">
        <v>26</v>
      </c>
      <c r="U77" s="14">
        <v>0.62062444971036557</v>
      </c>
      <c r="V77" s="5">
        <v>306</v>
      </c>
      <c r="W77" s="5">
        <v>515</v>
      </c>
      <c r="X77" s="5">
        <v>187</v>
      </c>
      <c r="Y77" s="5">
        <v>301</v>
      </c>
      <c r="Z77" s="5" t="s">
        <v>31</v>
      </c>
      <c r="AA77" s="5"/>
      <c r="AB77" s="6" cm="1">
        <f t="array" ref="AB77">SUM(IF(B77:I77&gt;B78:I78,1,-1))</f>
        <v>6</v>
      </c>
      <c r="AC77" s="6" cm="1">
        <f t="array" ref="AC77">SUM(IF(J77:S77&gt;J78:S78,1,-1))</f>
        <v>-2</v>
      </c>
      <c r="AD77" s="6">
        <f t="shared" si="27"/>
        <v>4</v>
      </c>
      <c r="AE77" s="6">
        <f t="shared" si="28"/>
        <v>2</v>
      </c>
      <c r="AF77" s="6">
        <f t="shared" si="28"/>
        <v>4</v>
      </c>
      <c r="AG77" s="6">
        <f t="shared" si="28"/>
        <v>6</v>
      </c>
      <c r="AH77" s="5"/>
      <c r="AI77" s="8" t="str">
        <f t="shared" si="16"/>
        <v>OL Higher</v>
      </c>
      <c r="AJ77" s="7" t="str">
        <f t="shared" si="17"/>
        <v>Up</v>
      </c>
      <c r="AK77" s="7" t="str">
        <f t="shared" si="18"/>
        <v>POC Up</v>
      </c>
      <c r="AL77" s="9" t="str">
        <f t="shared" si="19"/>
        <v>Ab. Val</v>
      </c>
      <c r="AM77" s="9" t="str">
        <f t="shared" si="20"/>
        <v>Upper Break</v>
      </c>
      <c r="AN77" s="9" t="str">
        <f t="shared" si="21"/>
        <v>In Val</v>
      </c>
      <c r="AO77" s="9" t="str">
        <f t="shared" si="22"/>
        <v>No Gap</v>
      </c>
      <c r="AP77" s="9" t="str">
        <f t="shared" si="23"/>
        <v>Bottom-Weighted</v>
      </c>
      <c r="AQ77" s="9" t="str">
        <f t="shared" si="24"/>
        <v>Skewed Mid-High</v>
      </c>
      <c r="AR77" s="9" t="str">
        <f t="shared" si="25"/>
        <v>Same</v>
      </c>
      <c r="AS77" s="5">
        <f t="shared" si="26"/>
        <v>0</v>
      </c>
    </row>
    <row r="78" spans="1:45" ht="15.5" x14ac:dyDescent="0.35">
      <c r="A78" s="13">
        <v>45548</v>
      </c>
      <c r="B78" s="15">
        <v>1.3079000000000001</v>
      </c>
      <c r="C78" s="15">
        <v>1.31576</v>
      </c>
      <c r="D78" s="15">
        <v>1.3001499999999999</v>
      </c>
      <c r="E78" s="15">
        <v>1.31345</v>
      </c>
      <c r="F78" s="15">
        <v>1.3043</v>
      </c>
      <c r="G78" s="15">
        <v>1.3125</v>
      </c>
      <c r="H78" s="15">
        <v>1.302</v>
      </c>
      <c r="I78" s="5">
        <v>36</v>
      </c>
      <c r="J78" s="5">
        <v>1180</v>
      </c>
      <c r="K78" s="5">
        <v>214</v>
      </c>
      <c r="L78" s="5">
        <v>1415</v>
      </c>
      <c r="M78" s="14">
        <v>9.7180555555554751</v>
      </c>
      <c r="N78" s="14">
        <v>156.10000000000124</v>
      </c>
      <c r="O78" s="5">
        <v>104.99999999999955</v>
      </c>
      <c r="P78" s="5">
        <v>161844</v>
      </c>
      <c r="Q78" s="14">
        <v>1123.9166666666667</v>
      </c>
      <c r="R78" s="14">
        <v>9.0647021140293962</v>
      </c>
      <c r="S78" s="5">
        <v>24</v>
      </c>
      <c r="T78" s="5" t="s">
        <v>28</v>
      </c>
      <c r="U78" s="14">
        <v>0.39469184367544413</v>
      </c>
      <c r="V78" s="5">
        <v>477</v>
      </c>
      <c r="W78" s="5">
        <v>350</v>
      </c>
      <c r="X78" s="5">
        <v>410</v>
      </c>
      <c r="Y78" s="5">
        <v>178</v>
      </c>
      <c r="Z78" s="5" t="s">
        <v>31</v>
      </c>
      <c r="AA78" s="5"/>
      <c r="AB78" s="6" cm="1">
        <f t="array" ref="AB78">SUM(IF(B78:I78&gt;B79:I79,1,-1))</f>
        <v>0</v>
      </c>
      <c r="AC78" s="6" cm="1">
        <f t="array" ref="AC78">SUM(IF(J78:S78&gt;J79:S79,1,-1))</f>
        <v>6</v>
      </c>
      <c r="AD78" s="6">
        <f t="shared" si="27"/>
        <v>6</v>
      </c>
      <c r="AE78" s="6">
        <f t="shared" si="28"/>
        <v>-8</v>
      </c>
      <c r="AF78" s="6">
        <f t="shared" si="28"/>
        <v>0</v>
      </c>
      <c r="AG78" s="6">
        <f t="shared" si="28"/>
        <v>-8</v>
      </c>
      <c r="AH78" s="5"/>
      <c r="AI78" s="8" t="str">
        <f t="shared" si="16"/>
        <v>Outside</v>
      </c>
      <c r="AJ78" s="7" t="str">
        <f t="shared" si="17"/>
        <v>Down</v>
      </c>
      <c r="AK78" s="7" t="str">
        <f t="shared" si="18"/>
        <v>POC Down</v>
      </c>
      <c r="AL78" s="9" t="str">
        <f t="shared" si="19"/>
        <v>Bel. Val</v>
      </c>
      <c r="AM78" s="9" t="str">
        <f t="shared" si="20"/>
        <v>Upper Break</v>
      </c>
      <c r="AN78" s="9" t="str">
        <f t="shared" si="21"/>
        <v>Ab. Val</v>
      </c>
      <c r="AO78" s="9" t="str">
        <f t="shared" si="22"/>
        <v>No Gap</v>
      </c>
      <c r="AP78" s="9" t="str">
        <f t="shared" si="23"/>
        <v>Top-Weighted</v>
      </c>
      <c r="AQ78" s="9" t="str">
        <f t="shared" si="24"/>
        <v>Skewed High</v>
      </c>
      <c r="AR78" s="9" t="str">
        <f t="shared" si="25"/>
        <v>Same</v>
      </c>
      <c r="AS78" s="5">
        <f t="shared" si="26"/>
        <v>0</v>
      </c>
    </row>
    <row r="79" spans="1:45" ht="15.5" x14ac:dyDescent="0.35">
      <c r="A79" s="13">
        <v>45547</v>
      </c>
      <c r="B79" s="15">
        <v>1.3070299999999999</v>
      </c>
      <c r="C79" s="15">
        <v>1.31321</v>
      </c>
      <c r="D79" s="15">
        <v>1.3001499999999999</v>
      </c>
      <c r="E79" s="15">
        <v>1.3131900000000001</v>
      </c>
      <c r="F79" s="15">
        <v>1.3082</v>
      </c>
      <c r="G79" s="15">
        <v>1.3102</v>
      </c>
      <c r="H79" s="15">
        <v>1.3048</v>
      </c>
      <c r="I79" s="5">
        <v>61</v>
      </c>
      <c r="J79" s="5">
        <v>481</v>
      </c>
      <c r="K79" s="5">
        <v>865</v>
      </c>
      <c r="L79" s="5">
        <v>1374</v>
      </c>
      <c r="M79" s="14">
        <v>9.390277777777662</v>
      </c>
      <c r="N79" s="14">
        <v>130.6000000000007</v>
      </c>
      <c r="O79" s="5">
        <v>54.000000000000711</v>
      </c>
      <c r="P79" s="5">
        <v>157606</v>
      </c>
      <c r="Q79" s="14">
        <v>1094.4861111111111</v>
      </c>
      <c r="R79" s="14">
        <v>10.520673813169928</v>
      </c>
      <c r="S79" s="5">
        <v>21</v>
      </c>
      <c r="T79" s="5" t="s">
        <v>26</v>
      </c>
      <c r="U79" s="14">
        <v>0.57615814301269519</v>
      </c>
      <c r="V79" s="5">
        <v>127</v>
      </c>
      <c r="W79" s="5">
        <v>645</v>
      </c>
      <c r="X79" s="5">
        <v>510</v>
      </c>
      <c r="Y79" s="5">
        <v>92</v>
      </c>
      <c r="Z79" s="5" t="s">
        <v>31</v>
      </c>
      <c r="AA79" s="5"/>
      <c r="AB79" s="6" cm="1">
        <f t="array" ref="AB79">SUM(IF(B79:I79&gt;B80:I80,1,-1))</f>
        <v>-4</v>
      </c>
      <c r="AC79" s="6" cm="1">
        <f t="array" ref="AC79">SUM(IF(J79:S79&gt;J80:S80,1,-1))</f>
        <v>0</v>
      </c>
      <c r="AD79" s="6">
        <f t="shared" si="27"/>
        <v>-4</v>
      </c>
      <c r="AE79" s="6">
        <f t="shared" si="28"/>
        <v>-10</v>
      </c>
      <c r="AF79" s="6">
        <f t="shared" si="28"/>
        <v>-8</v>
      </c>
      <c r="AG79" s="6">
        <f t="shared" si="28"/>
        <v>-18</v>
      </c>
      <c r="AH79" s="5"/>
      <c r="AI79" s="8" t="str">
        <f t="shared" si="16"/>
        <v>OL Lower</v>
      </c>
      <c r="AJ79" s="7" t="str">
        <f t="shared" si="17"/>
        <v>Neutral</v>
      </c>
      <c r="AK79" s="7" t="str">
        <f t="shared" si="18"/>
        <v>POC Down</v>
      </c>
      <c r="AL79" s="9" t="str">
        <f t="shared" si="19"/>
        <v>In. Val</v>
      </c>
      <c r="AM79" s="9" t="str">
        <f t="shared" si="20"/>
        <v>Inside Day</v>
      </c>
      <c r="AN79" s="9" t="str">
        <f t="shared" si="21"/>
        <v>Ab. Val</v>
      </c>
      <c r="AO79" s="9" t="str">
        <f t="shared" si="22"/>
        <v>No Gap</v>
      </c>
      <c r="AP79" s="9" t="str">
        <f t="shared" si="23"/>
        <v>Bottom-Weighted</v>
      </c>
      <c r="AQ79" s="9" t="str">
        <f t="shared" si="24"/>
        <v>Skewed Mid-High</v>
      </c>
      <c r="AR79" s="9" t="str">
        <f t="shared" si="25"/>
        <v>Closed Lower Quadrant</v>
      </c>
      <c r="AS79" s="5">
        <f t="shared" si="26"/>
        <v>-2</v>
      </c>
    </row>
    <row r="80" spans="1:45" ht="15.5" x14ac:dyDescent="0.35">
      <c r="A80" s="13">
        <v>45546</v>
      </c>
      <c r="B80" s="15">
        <v>1.3131299999999999</v>
      </c>
      <c r="C80" s="15">
        <v>1.3142799999999999</v>
      </c>
      <c r="D80" s="15">
        <v>1.3001499999999999</v>
      </c>
      <c r="E80" s="15">
        <v>1.3037399999999999</v>
      </c>
      <c r="F80" s="15">
        <v>1.3085</v>
      </c>
      <c r="G80" s="15">
        <v>1.3104</v>
      </c>
      <c r="H80" s="15">
        <v>1.3063</v>
      </c>
      <c r="I80" s="5">
        <v>-5</v>
      </c>
      <c r="J80" s="5">
        <v>569</v>
      </c>
      <c r="K80" s="5">
        <v>770</v>
      </c>
      <c r="L80" s="5">
        <v>1376</v>
      </c>
      <c r="M80" s="14">
        <v>9.3937499999999687</v>
      </c>
      <c r="N80" s="14">
        <v>141.29999999999976</v>
      </c>
      <c r="O80" s="5">
        <v>40.999999999999929</v>
      </c>
      <c r="P80" s="5">
        <v>153251</v>
      </c>
      <c r="Q80" s="14">
        <v>1064.2430555555557</v>
      </c>
      <c r="R80" s="14">
        <v>9.7381457891012193</v>
      </c>
      <c r="S80" s="5">
        <v>22</v>
      </c>
      <c r="T80" s="5" t="s">
        <v>26</v>
      </c>
      <c r="U80" s="14">
        <v>0.68289326364522118</v>
      </c>
      <c r="V80" s="5">
        <v>109</v>
      </c>
      <c r="W80" s="5">
        <v>836</v>
      </c>
      <c r="X80" s="5">
        <v>339</v>
      </c>
      <c r="Y80" s="5">
        <v>92</v>
      </c>
      <c r="Z80" s="5" t="s">
        <v>29</v>
      </c>
      <c r="AA80" s="5"/>
      <c r="AB80" s="6" cm="1">
        <f t="array" ref="AB80">SUM(IF(B80:I80&gt;B81:I81,1,-1))</f>
        <v>-4</v>
      </c>
      <c r="AC80" s="6" cm="1">
        <f t="array" ref="AC80">SUM(IF(J80:S80&gt;J81:S81,1,-1))</f>
        <v>-6</v>
      </c>
      <c r="AD80" s="6">
        <f t="shared" si="27"/>
        <v>-10</v>
      </c>
      <c r="AE80" s="6">
        <f t="shared" si="28"/>
        <v>-10</v>
      </c>
      <c r="AF80" s="6">
        <f t="shared" si="28"/>
        <v>-12</v>
      </c>
      <c r="AG80" s="6">
        <f t="shared" si="28"/>
        <v>-22</v>
      </c>
      <c r="AH80" s="5"/>
      <c r="AI80" s="8" t="str">
        <f t="shared" si="16"/>
        <v>Inside</v>
      </c>
      <c r="AJ80" s="7" t="str">
        <f t="shared" si="17"/>
        <v>Down</v>
      </c>
      <c r="AK80" s="7" t="str">
        <f t="shared" si="18"/>
        <v>POC Up</v>
      </c>
      <c r="AL80" s="9" t="str">
        <f t="shared" si="19"/>
        <v>In. Val</v>
      </c>
      <c r="AM80" s="9" t="str">
        <f t="shared" si="20"/>
        <v>Lower Break</v>
      </c>
      <c r="AN80" s="9" t="str">
        <f t="shared" si="21"/>
        <v>Bl. Val</v>
      </c>
      <c r="AO80" s="9" t="str">
        <f t="shared" si="22"/>
        <v>No Gap</v>
      </c>
      <c r="AP80" s="9" t="str">
        <f t="shared" si="23"/>
        <v>Bottom-Weighted</v>
      </c>
      <c r="AQ80" s="9" t="str">
        <f t="shared" si="24"/>
        <v>Skewed Mid-High</v>
      </c>
      <c r="AR80" s="9" t="str">
        <f t="shared" si="25"/>
        <v>Closed Lower Quadrant</v>
      </c>
      <c r="AS80" s="5">
        <f t="shared" si="26"/>
        <v>-1</v>
      </c>
    </row>
    <row r="81" spans="1:45" ht="15.5" x14ac:dyDescent="0.35">
      <c r="A81" s="13">
        <v>45545</v>
      </c>
      <c r="B81" s="15">
        <v>1.3175300000000001</v>
      </c>
      <c r="C81" s="15">
        <v>1.3237699999999999</v>
      </c>
      <c r="D81" s="15">
        <v>1.3048900000000001</v>
      </c>
      <c r="E81" s="15">
        <v>1.3079099999999999</v>
      </c>
      <c r="F81" s="15">
        <v>1.3082</v>
      </c>
      <c r="G81" s="15">
        <v>1.3153999999999999</v>
      </c>
      <c r="H81" s="15">
        <v>1.3050999999999999</v>
      </c>
      <c r="I81" s="5">
        <v>-1</v>
      </c>
      <c r="J81" s="5">
        <v>1155</v>
      </c>
      <c r="K81" s="5">
        <v>367</v>
      </c>
      <c r="L81" s="5">
        <v>1548</v>
      </c>
      <c r="M81" s="14">
        <v>10.594444444444431</v>
      </c>
      <c r="N81" s="14">
        <v>188.79999999999785</v>
      </c>
      <c r="O81" s="5">
        <v>102.99999999999976</v>
      </c>
      <c r="P81" s="5">
        <v>170109</v>
      </c>
      <c r="Q81" s="14">
        <v>1181.3125</v>
      </c>
      <c r="R81" s="14">
        <v>8.1991525423729748</v>
      </c>
      <c r="S81" s="5">
        <v>27</v>
      </c>
      <c r="T81" s="5" t="s">
        <v>28</v>
      </c>
      <c r="U81" s="14">
        <v>0.45051119806682416</v>
      </c>
      <c r="V81" s="5">
        <v>80</v>
      </c>
      <c r="W81" s="5">
        <v>410</v>
      </c>
      <c r="X81" s="5">
        <v>368</v>
      </c>
      <c r="Y81" s="5">
        <v>670</v>
      </c>
      <c r="Z81" s="5" t="s">
        <v>27</v>
      </c>
      <c r="AA81" s="5"/>
      <c r="AB81" s="6" cm="1">
        <f t="array" ref="AB81">SUM(IF(B81:I81&gt;B82:I82,1,-1))</f>
        <v>-2</v>
      </c>
      <c r="AC81" s="6" cm="1">
        <f t="array" ref="AC81">SUM(IF(J81:S81&gt;J82:S82,1,-1))</f>
        <v>-2</v>
      </c>
      <c r="AD81" s="6">
        <f t="shared" si="27"/>
        <v>-4</v>
      </c>
      <c r="AE81" s="6">
        <f t="shared" si="28"/>
        <v>-2</v>
      </c>
      <c r="AF81" s="6">
        <f t="shared" si="28"/>
        <v>-2</v>
      </c>
      <c r="AG81" s="6">
        <f t="shared" si="28"/>
        <v>-4</v>
      </c>
      <c r="AH81" s="5"/>
      <c r="AI81" s="8" t="str">
        <f t="shared" si="16"/>
        <v>OL Lower</v>
      </c>
      <c r="AJ81" s="7" t="str">
        <f t="shared" si="17"/>
        <v>Down</v>
      </c>
      <c r="AK81" s="7" t="str">
        <f t="shared" si="18"/>
        <v>POC Down</v>
      </c>
      <c r="AL81" s="9" t="str">
        <f t="shared" si="19"/>
        <v>Bel. Val</v>
      </c>
      <c r="AM81" s="9" t="str">
        <f t="shared" si="20"/>
        <v>Lower Break</v>
      </c>
      <c r="AN81" s="9" t="str">
        <f t="shared" si="21"/>
        <v>In Val</v>
      </c>
      <c r="AO81" s="9" t="str">
        <f t="shared" si="22"/>
        <v>No Gap</v>
      </c>
      <c r="AP81" s="9" t="str">
        <f t="shared" si="23"/>
        <v>Top-Weighted</v>
      </c>
      <c r="AQ81" s="9" t="str">
        <f t="shared" si="24"/>
        <v>Skewed Low</v>
      </c>
      <c r="AR81" s="9" t="str">
        <f t="shared" si="25"/>
        <v>Same</v>
      </c>
      <c r="AS81" s="5">
        <f t="shared" si="26"/>
        <v>0</v>
      </c>
    </row>
    <row r="82" spans="1:45" ht="15.5" x14ac:dyDescent="0.35">
      <c r="A82" s="13">
        <v>45544</v>
      </c>
      <c r="B82" s="15">
        <v>1.31437</v>
      </c>
      <c r="C82" s="15">
        <v>1.3237699999999999</v>
      </c>
      <c r="D82" s="15">
        <v>1.30671</v>
      </c>
      <c r="E82" s="15">
        <v>1.30705</v>
      </c>
      <c r="F82" s="15">
        <v>1.3175999999999999</v>
      </c>
      <c r="G82" s="15">
        <v>1.3188</v>
      </c>
      <c r="H82" s="15">
        <v>1.3115999999999999</v>
      </c>
      <c r="I82" s="5">
        <v>-13</v>
      </c>
      <c r="J82" s="5">
        <v>281</v>
      </c>
      <c r="K82" s="5">
        <v>1260</v>
      </c>
      <c r="L82" s="5">
        <v>1578</v>
      </c>
      <c r="M82" s="14">
        <v>10.833333333333281</v>
      </c>
      <c r="N82" s="14">
        <v>170.59999999999854</v>
      </c>
      <c r="O82" s="5">
        <v>72.000000000000952</v>
      </c>
      <c r="P82" s="5">
        <v>176261</v>
      </c>
      <c r="Q82" s="14">
        <v>1224.0347222222222</v>
      </c>
      <c r="R82" s="14">
        <v>9.2497069167644401</v>
      </c>
      <c r="S82" s="5">
        <v>25</v>
      </c>
      <c r="T82" s="5" t="s">
        <v>28</v>
      </c>
      <c r="U82" s="14">
        <v>0.4311755519851197</v>
      </c>
      <c r="V82" s="5">
        <v>64</v>
      </c>
      <c r="W82" s="5">
        <v>739</v>
      </c>
      <c r="X82" s="5">
        <v>410</v>
      </c>
      <c r="Y82" s="5">
        <v>348</v>
      </c>
      <c r="Z82" s="5" t="s">
        <v>27</v>
      </c>
      <c r="AA82" s="5"/>
      <c r="AB82" s="6" cm="1">
        <f t="array" ref="AB82">SUM(IF(B82:I82&gt;B83:I83,1,-1))</f>
        <v>-4</v>
      </c>
      <c r="AC82" s="6" cm="1">
        <f t="array" ref="AC82">SUM(IF(J82:S82&gt;J83:S83,1,-1))</f>
        <v>-4</v>
      </c>
      <c r="AD82" s="6">
        <f t="shared" si="27"/>
        <v>-8</v>
      </c>
      <c r="AE82" s="6">
        <f t="shared" si="28"/>
        <v>0</v>
      </c>
      <c r="AF82" s="6">
        <f t="shared" si="28"/>
        <v>4</v>
      </c>
      <c r="AG82" s="6">
        <f t="shared" si="28"/>
        <v>4</v>
      </c>
      <c r="AH82" s="5"/>
      <c r="AI82" s="8" t="str">
        <f t="shared" si="16"/>
        <v>Outside</v>
      </c>
      <c r="AJ82" s="7" t="str">
        <f t="shared" si="17"/>
        <v>Up</v>
      </c>
      <c r="AK82" s="7" t="str">
        <f t="shared" si="18"/>
        <v>POC Unchanged</v>
      </c>
      <c r="AL82" s="9" t="str">
        <f t="shared" si="19"/>
        <v>In. Val</v>
      </c>
      <c r="AM82" s="9" t="str">
        <f t="shared" si="20"/>
        <v>Lower Break</v>
      </c>
      <c r="AN82" s="9" t="str">
        <f t="shared" si="21"/>
        <v>Bl. Val</v>
      </c>
      <c r="AO82" s="9" t="str">
        <f t="shared" si="22"/>
        <v>No Gap</v>
      </c>
      <c r="AP82" s="9" t="str">
        <f t="shared" si="23"/>
        <v>Bottom-Weighted</v>
      </c>
      <c r="AQ82" s="9" t="str">
        <f t="shared" si="24"/>
        <v>Skewed Mid-High</v>
      </c>
      <c r="AR82" s="9" t="str">
        <f t="shared" si="25"/>
        <v>Same</v>
      </c>
      <c r="AS82" s="5">
        <f t="shared" si="26"/>
        <v>0</v>
      </c>
    </row>
    <row r="83" spans="1:45" ht="15.5" x14ac:dyDescent="0.35">
      <c r="A83" s="13">
        <v>45541</v>
      </c>
      <c r="B83" s="15">
        <v>1.3111900000000001</v>
      </c>
      <c r="C83" s="15">
        <v>1.3237699999999999</v>
      </c>
      <c r="D83" s="15">
        <v>1.31002</v>
      </c>
      <c r="E83" s="15">
        <v>1.3130999999999999</v>
      </c>
      <c r="F83" s="15">
        <v>1.3176000000000001</v>
      </c>
      <c r="G83" s="15">
        <v>1.3182</v>
      </c>
      <c r="H83" s="15">
        <v>1.3129</v>
      </c>
      <c r="I83" s="5">
        <v>15</v>
      </c>
      <c r="J83" s="5">
        <v>281</v>
      </c>
      <c r="K83" s="5">
        <v>1271</v>
      </c>
      <c r="L83" s="5">
        <v>1590</v>
      </c>
      <c r="M83" s="14">
        <v>10.985416666666609</v>
      </c>
      <c r="N83" s="14">
        <v>137.49999999999929</v>
      </c>
      <c r="O83" s="5">
        <v>53.000000000000824</v>
      </c>
      <c r="P83" s="5">
        <v>182516</v>
      </c>
      <c r="Q83" s="14">
        <v>1267.4722222222222</v>
      </c>
      <c r="R83" s="14">
        <v>11.563636363636423</v>
      </c>
      <c r="S83" s="5">
        <v>17</v>
      </c>
      <c r="T83" s="5" t="s">
        <v>28</v>
      </c>
      <c r="U83" s="14">
        <v>0.37473422092109204</v>
      </c>
      <c r="V83" s="5">
        <v>47</v>
      </c>
      <c r="W83" s="5">
        <v>486</v>
      </c>
      <c r="X83" s="5">
        <v>636</v>
      </c>
      <c r="Y83" s="5">
        <v>421</v>
      </c>
      <c r="Z83" s="5" t="s">
        <v>27</v>
      </c>
      <c r="AA83" s="5"/>
      <c r="AB83" s="6" cm="1">
        <f t="array" ref="AB83">SUM(IF(B83:I83&gt;B84:I84,1,-1))</f>
        <v>4</v>
      </c>
      <c r="AC83" s="6" cm="1">
        <f t="array" ref="AC83">SUM(IF(J83:S83&gt;J84:S84,1,-1))</f>
        <v>4</v>
      </c>
      <c r="AD83" s="6">
        <f t="shared" si="27"/>
        <v>8</v>
      </c>
      <c r="AE83" s="6">
        <f t="shared" ref="AE83:AG98" si="29">SUM(AB83:AB85)</f>
        <v>4</v>
      </c>
      <c r="AF83" s="6">
        <f t="shared" si="29"/>
        <v>6</v>
      </c>
      <c r="AG83" s="6">
        <f t="shared" si="29"/>
        <v>10</v>
      </c>
      <c r="AH83" s="5"/>
      <c r="AI83" s="8" t="str">
        <f t="shared" si="16"/>
        <v>OL Higher</v>
      </c>
      <c r="AJ83" s="7" t="str">
        <f t="shared" si="17"/>
        <v>Up</v>
      </c>
      <c r="AK83" s="7" t="str">
        <f t="shared" si="18"/>
        <v>POC Up</v>
      </c>
      <c r="AL83" s="9" t="str">
        <f t="shared" si="19"/>
        <v>Ab. Val</v>
      </c>
      <c r="AM83" s="9" t="str">
        <f t="shared" si="20"/>
        <v>Upper Break</v>
      </c>
      <c r="AN83" s="9" t="str">
        <f t="shared" si="21"/>
        <v>In Val</v>
      </c>
      <c r="AO83" s="9" t="str">
        <f t="shared" si="22"/>
        <v>No Gap</v>
      </c>
      <c r="AP83" s="9" t="str">
        <f t="shared" si="23"/>
        <v>Bottom-Weighted</v>
      </c>
      <c r="AQ83" s="9" t="str">
        <f t="shared" si="24"/>
        <v>Skewed Mid-Low</v>
      </c>
      <c r="AR83" s="9" t="str">
        <f t="shared" si="25"/>
        <v>Closed Higher Quadrant</v>
      </c>
      <c r="AS83" s="5">
        <f t="shared" si="26"/>
        <v>3</v>
      </c>
    </row>
    <row r="84" spans="1:45" ht="15.5" x14ac:dyDescent="0.35">
      <c r="A84" s="13">
        <v>45540</v>
      </c>
      <c r="B84" s="15">
        <v>1.31395</v>
      </c>
      <c r="C84" s="15">
        <v>1.3185100000000001</v>
      </c>
      <c r="D84" s="15">
        <v>1.3087</v>
      </c>
      <c r="E84" s="15">
        <v>1.3175300000000001</v>
      </c>
      <c r="F84" s="15">
        <v>1.3110999999999999</v>
      </c>
      <c r="G84" s="15">
        <v>1.3158000000000001</v>
      </c>
      <c r="H84" s="15">
        <v>1.3102</v>
      </c>
      <c r="I84" s="5">
        <v>10</v>
      </c>
      <c r="J84" s="5">
        <v>1138</v>
      </c>
      <c r="K84" s="5">
        <v>247</v>
      </c>
      <c r="L84" s="5">
        <v>1416</v>
      </c>
      <c r="M84" s="14">
        <v>9.7611111111110045</v>
      </c>
      <c r="N84" s="14">
        <v>98.100000000000961</v>
      </c>
      <c r="O84" s="5">
        <v>56.000000000000497</v>
      </c>
      <c r="P84" s="5">
        <v>163325</v>
      </c>
      <c r="Q84" s="14">
        <v>1134.2013888888889</v>
      </c>
      <c r="R84" s="14">
        <v>14.434250764525853</v>
      </c>
      <c r="S84" s="5">
        <v>15</v>
      </c>
      <c r="T84" s="5" t="s">
        <v>28</v>
      </c>
      <c r="U84" s="14">
        <v>0.43206227942177139</v>
      </c>
      <c r="V84" s="5">
        <v>291</v>
      </c>
      <c r="W84" s="5">
        <v>387</v>
      </c>
      <c r="X84" s="5">
        <v>417</v>
      </c>
      <c r="Y84" s="5">
        <v>278</v>
      </c>
      <c r="Z84" s="5" t="s">
        <v>31</v>
      </c>
      <c r="AA84" s="5"/>
      <c r="AB84" s="6" cm="1">
        <f t="array" ref="AB84">SUM(IF(B84:I84&gt;B85:I85,1,-1))</f>
        <v>0</v>
      </c>
      <c r="AC84" s="6" cm="1">
        <f t="array" ref="AC84">SUM(IF(J84:S84&gt;J85:S85,1,-1))</f>
        <v>4</v>
      </c>
      <c r="AD84" s="6">
        <f t="shared" si="27"/>
        <v>4</v>
      </c>
      <c r="AE84" s="6">
        <f t="shared" si="29"/>
        <v>-8</v>
      </c>
      <c r="AF84" s="6">
        <f t="shared" si="29"/>
        <v>2</v>
      </c>
      <c r="AG84" s="6">
        <f t="shared" si="29"/>
        <v>-6</v>
      </c>
      <c r="AH84" s="5"/>
      <c r="AI84" s="8" t="str">
        <f t="shared" si="16"/>
        <v>Outside</v>
      </c>
      <c r="AJ84" s="7" t="str">
        <f t="shared" si="17"/>
        <v>Down</v>
      </c>
      <c r="AK84" s="7" t="str">
        <f t="shared" si="18"/>
        <v>POC Down</v>
      </c>
      <c r="AL84" s="9" t="str">
        <f t="shared" si="19"/>
        <v>Bel. Val</v>
      </c>
      <c r="AM84" s="9" t="str">
        <f t="shared" si="20"/>
        <v>Upper Break</v>
      </c>
      <c r="AN84" s="9" t="str">
        <f t="shared" si="21"/>
        <v>Ab. Val</v>
      </c>
      <c r="AO84" s="9" t="str">
        <f t="shared" si="22"/>
        <v>No Gap</v>
      </c>
      <c r="AP84" s="9" t="str">
        <f t="shared" si="23"/>
        <v>Top-Weighted</v>
      </c>
      <c r="AQ84" s="9" t="str">
        <f t="shared" si="24"/>
        <v>Skewed Mid-Low</v>
      </c>
      <c r="AR84" s="9" t="str">
        <f t="shared" si="25"/>
        <v>Closed Lower Quadrant</v>
      </c>
      <c r="AS84" s="5">
        <f t="shared" si="26"/>
        <v>-1</v>
      </c>
    </row>
    <row r="85" spans="1:45" ht="15.5" x14ac:dyDescent="0.35">
      <c r="A85" s="13">
        <v>45539</v>
      </c>
      <c r="B85" s="15">
        <v>1.31294</v>
      </c>
      <c r="C85" s="15">
        <v>1.3174699999999999</v>
      </c>
      <c r="D85" s="15">
        <v>1.3087</v>
      </c>
      <c r="E85" s="15">
        <v>1.3143400000000001</v>
      </c>
      <c r="F85" s="15">
        <v>1.3145</v>
      </c>
      <c r="G85" s="15">
        <v>1.3147</v>
      </c>
      <c r="H85" s="15">
        <v>1.3112999999999999</v>
      </c>
      <c r="I85" s="5">
        <v>14</v>
      </c>
      <c r="J85" s="5">
        <v>134</v>
      </c>
      <c r="K85" s="5">
        <v>1132</v>
      </c>
      <c r="L85" s="5">
        <v>1301</v>
      </c>
      <c r="M85" s="14">
        <v>9.0069444444443931</v>
      </c>
      <c r="N85" s="14">
        <v>87.699999999999449</v>
      </c>
      <c r="O85" s="5">
        <v>34.000000000000696</v>
      </c>
      <c r="P85" s="5">
        <v>140225</v>
      </c>
      <c r="Q85" s="14">
        <v>973.78472222222217</v>
      </c>
      <c r="R85" s="14">
        <v>14.834663625997813</v>
      </c>
      <c r="S85" s="5">
        <v>18</v>
      </c>
      <c r="T85" s="5" t="s">
        <v>28</v>
      </c>
      <c r="U85" s="14">
        <v>0.32512762766342312</v>
      </c>
      <c r="V85" s="5">
        <v>39</v>
      </c>
      <c r="W85" s="5">
        <v>512</v>
      </c>
      <c r="X85" s="5">
        <v>520</v>
      </c>
      <c r="Y85" s="5">
        <v>199</v>
      </c>
      <c r="Z85" s="5" t="s">
        <v>32</v>
      </c>
      <c r="AA85" s="5"/>
      <c r="AB85" s="6" cm="1">
        <f t="array" ref="AB85">SUM(IF(B85:I85&gt;B86:I86,1,-1))</f>
        <v>0</v>
      </c>
      <c r="AC85" s="6" cm="1">
        <f t="array" ref="AC85">SUM(IF(J85:S85&gt;J86:S86,1,-1))</f>
        <v>-2</v>
      </c>
      <c r="AD85" s="6">
        <f t="shared" si="27"/>
        <v>-2</v>
      </c>
      <c r="AE85" s="6">
        <f t="shared" si="29"/>
        <v>-12</v>
      </c>
      <c r="AF85" s="6">
        <f t="shared" si="29"/>
        <v>-8</v>
      </c>
      <c r="AG85" s="6">
        <f t="shared" si="29"/>
        <v>-20</v>
      </c>
      <c r="AH85" s="5"/>
      <c r="AI85" s="8" t="str">
        <f t="shared" si="16"/>
        <v>Inside</v>
      </c>
      <c r="AJ85" s="7" t="str">
        <f t="shared" si="17"/>
        <v>Up</v>
      </c>
      <c r="AK85" s="7" t="str">
        <f t="shared" si="18"/>
        <v>POC Up</v>
      </c>
      <c r="AL85" s="9" t="str">
        <f t="shared" si="19"/>
        <v>In. Val</v>
      </c>
      <c r="AM85" s="9" t="str">
        <f t="shared" si="20"/>
        <v>Inside Day</v>
      </c>
      <c r="AN85" s="9" t="str">
        <f t="shared" si="21"/>
        <v>In Val</v>
      </c>
      <c r="AO85" s="9" t="str">
        <f t="shared" si="22"/>
        <v>No Gap</v>
      </c>
      <c r="AP85" s="9" t="str">
        <f t="shared" si="23"/>
        <v>Bottom-Weighted</v>
      </c>
      <c r="AQ85" s="9" t="str">
        <f t="shared" si="24"/>
        <v>Skewed Mid-Low</v>
      </c>
      <c r="AR85" s="9" t="str">
        <f t="shared" si="25"/>
        <v>Closed Lower Quadrant</v>
      </c>
      <c r="AS85" s="5">
        <f t="shared" si="26"/>
        <v>-2</v>
      </c>
    </row>
    <row r="86" spans="1:45" ht="15.5" x14ac:dyDescent="0.35">
      <c r="A86" s="13">
        <v>45538</v>
      </c>
      <c r="B86" s="15">
        <v>1.3165</v>
      </c>
      <c r="C86" s="15">
        <v>1.3199700000000001</v>
      </c>
      <c r="D86" s="15">
        <v>1.3087</v>
      </c>
      <c r="E86" s="15">
        <v>1.31121</v>
      </c>
      <c r="F86" s="15">
        <v>1.3130999999999999</v>
      </c>
      <c r="G86" s="15">
        <v>1.3153999999999999</v>
      </c>
      <c r="H86" s="15">
        <v>1.3108</v>
      </c>
      <c r="I86" s="5">
        <v>12</v>
      </c>
      <c r="J86" s="5">
        <v>707</v>
      </c>
      <c r="K86" s="5">
        <v>585</v>
      </c>
      <c r="L86" s="5">
        <v>1327</v>
      </c>
      <c r="M86" s="14">
        <v>9.1923611111109942</v>
      </c>
      <c r="N86" s="14">
        <v>112.70000000000113</v>
      </c>
      <c r="O86" s="5">
        <v>45.999999999999375</v>
      </c>
      <c r="P86" s="5">
        <v>128088</v>
      </c>
      <c r="Q86" s="14">
        <v>889.5</v>
      </c>
      <c r="R86" s="14">
        <v>11.774622892635197</v>
      </c>
      <c r="S86" s="5">
        <v>20</v>
      </c>
      <c r="T86" s="5" t="s">
        <v>33</v>
      </c>
      <c r="U86" s="14">
        <v>0.70959762283232397</v>
      </c>
      <c r="V86" s="5">
        <v>136</v>
      </c>
      <c r="W86" s="5">
        <v>228</v>
      </c>
      <c r="X86" s="5">
        <v>701</v>
      </c>
      <c r="Y86" s="5">
        <v>241</v>
      </c>
      <c r="Z86" s="5" t="s">
        <v>27</v>
      </c>
      <c r="AA86" s="5"/>
      <c r="AB86" s="6" cm="1">
        <f t="array" ref="AB86">SUM(IF(B86:I86&gt;B87:I87,1,-1))</f>
        <v>-8</v>
      </c>
      <c r="AC86" s="6" cm="1">
        <f t="array" ref="AC86">SUM(IF(J86:S86&gt;J87:S87,1,-1))</f>
        <v>0</v>
      </c>
      <c r="AD86" s="6">
        <f t="shared" si="27"/>
        <v>-8</v>
      </c>
      <c r="AE86" s="6">
        <f t="shared" si="29"/>
        <v>-18</v>
      </c>
      <c r="AF86" s="6">
        <f t="shared" si="29"/>
        <v>0</v>
      </c>
      <c r="AG86" s="6">
        <f t="shared" si="29"/>
        <v>-18</v>
      </c>
      <c r="AH86" s="5"/>
      <c r="AI86" s="8" t="str">
        <f t="shared" si="16"/>
        <v>OL Lower</v>
      </c>
      <c r="AJ86" s="7" t="str">
        <f t="shared" si="17"/>
        <v>Down</v>
      </c>
      <c r="AK86" s="7" t="str">
        <f t="shared" si="18"/>
        <v>POC Unchanged</v>
      </c>
      <c r="AL86" s="9" t="str">
        <f t="shared" si="19"/>
        <v>In. Val</v>
      </c>
      <c r="AM86" s="9" t="str">
        <f t="shared" si="20"/>
        <v>Lower Break</v>
      </c>
      <c r="AN86" s="9" t="str">
        <f t="shared" si="21"/>
        <v>In Val</v>
      </c>
      <c r="AO86" s="9" t="str">
        <f t="shared" si="22"/>
        <v>No Gap</v>
      </c>
      <c r="AP86" s="9" t="str">
        <f t="shared" si="23"/>
        <v>Top-Weighted</v>
      </c>
      <c r="AQ86" s="9" t="str">
        <f t="shared" si="24"/>
        <v>Skewed Mid-Low</v>
      </c>
      <c r="AR86" s="9" t="str">
        <f t="shared" si="25"/>
        <v>Closed Higher Quadrant</v>
      </c>
      <c r="AS86" s="5">
        <f t="shared" si="26"/>
        <v>1</v>
      </c>
    </row>
    <row r="87" spans="1:45" ht="15.5" x14ac:dyDescent="0.35">
      <c r="A87" s="13">
        <v>45537</v>
      </c>
      <c r="B87" s="15">
        <v>1.3192600000000001</v>
      </c>
      <c r="C87" s="15">
        <v>1.32267</v>
      </c>
      <c r="D87" s="15">
        <v>1.3109200000000001</v>
      </c>
      <c r="E87" s="15">
        <v>1.31395</v>
      </c>
      <c r="F87" s="15">
        <v>1.3130999999999999</v>
      </c>
      <c r="G87" s="15">
        <v>1.3181</v>
      </c>
      <c r="H87" s="15">
        <v>1.3118999999999998</v>
      </c>
      <c r="I87" s="5">
        <v>17</v>
      </c>
      <c r="J87" s="5">
        <v>1154</v>
      </c>
      <c r="K87" s="5">
        <v>189</v>
      </c>
      <c r="L87" s="5">
        <v>1369</v>
      </c>
      <c r="M87" s="14">
        <v>9.4999999999999556</v>
      </c>
      <c r="N87" s="14">
        <v>117.49999999999928</v>
      </c>
      <c r="O87" s="5">
        <v>62.000000000002053</v>
      </c>
      <c r="P87" s="5">
        <v>116698</v>
      </c>
      <c r="Q87" s="14">
        <v>810.40277777777783</v>
      </c>
      <c r="R87" s="14">
        <v>11.651063829787306</v>
      </c>
      <c r="S87" s="5">
        <v>14</v>
      </c>
      <c r="T87" s="5" t="s">
        <v>28</v>
      </c>
      <c r="U87" s="14">
        <v>0.38797680124266309</v>
      </c>
      <c r="V87" s="5">
        <v>138</v>
      </c>
      <c r="W87" s="5">
        <v>425</v>
      </c>
      <c r="X87" s="5">
        <v>417</v>
      </c>
      <c r="Y87" s="5">
        <v>361</v>
      </c>
      <c r="Z87" s="5" t="s">
        <v>29</v>
      </c>
      <c r="AA87" s="5"/>
      <c r="AB87" s="6" cm="1">
        <f t="array" ref="AB87">SUM(IF(B87:I87&gt;B88:I88,1,-1))</f>
        <v>-4</v>
      </c>
      <c r="AC87" s="6" cm="1">
        <f t="array" ref="AC87">SUM(IF(J87:S87&gt;J88:S88,1,-1))</f>
        <v>-6</v>
      </c>
      <c r="AD87" s="6">
        <f t="shared" si="27"/>
        <v>-10</v>
      </c>
      <c r="AE87" s="6">
        <f t="shared" si="29"/>
        <v>-14</v>
      </c>
      <c r="AF87" s="6">
        <f t="shared" si="29"/>
        <v>4</v>
      </c>
      <c r="AG87" s="6">
        <f t="shared" si="29"/>
        <v>-10</v>
      </c>
      <c r="AH87" s="5"/>
      <c r="AI87" s="8" t="str">
        <f t="shared" si="16"/>
        <v>OL Lower</v>
      </c>
      <c r="AJ87" s="7" t="str">
        <f t="shared" si="17"/>
        <v>Down</v>
      </c>
      <c r="AK87" s="7" t="str">
        <f t="shared" si="18"/>
        <v>POC Down</v>
      </c>
      <c r="AL87" s="9" t="str">
        <f t="shared" si="19"/>
        <v>Bel. Val</v>
      </c>
      <c r="AM87" s="9" t="str">
        <f t="shared" si="20"/>
        <v>Inside Day</v>
      </c>
      <c r="AN87" s="9" t="str">
        <f t="shared" si="21"/>
        <v>In Val</v>
      </c>
      <c r="AO87" s="9" t="str">
        <f t="shared" si="22"/>
        <v>No Gap</v>
      </c>
      <c r="AP87" s="9" t="str">
        <f t="shared" si="23"/>
        <v>Top-Weighted</v>
      </c>
      <c r="AQ87" s="9" t="str">
        <f t="shared" si="24"/>
        <v>Skewed Mid-High</v>
      </c>
      <c r="AR87" s="9" t="str">
        <f t="shared" si="25"/>
        <v>Closed Lower Quadrant</v>
      </c>
      <c r="AS87" s="5">
        <f t="shared" si="26"/>
        <v>-1</v>
      </c>
    </row>
    <row r="88" spans="1:45" ht="15.5" x14ac:dyDescent="0.35">
      <c r="A88" s="13">
        <v>45534</v>
      </c>
      <c r="B88" s="15">
        <v>1.3254999999999999</v>
      </c>
      <c r="C88" s="15">
        <v>1.32602</v>
      </c>
      <c r="D88" s="15">
        <v>1.3109200000000001</v>
      </c>
      <c r="E88" s="15">
        <v>1.31294</v>
      </c>
      <c r="F88" s="15">
        <v>1.3184</v>
      </c>
      <c r="G88" s="15">
        <v>1.3227</v>
      </c>
      <c r="H88" s="15">
        <v>1.3157999999999999</v>
      </c>
      <c r="I88" s="5">
        <v>2</v>
      </c>
      <c r="J88" s="5">
        <v>740</v>
      </c>
      <c r="K88" s="5">
        <v>771</v>
      </c>
      <c r="L88" s="5">
        <v>1539</v>
      </c>
      <c r="M88" s="14">
        <v>10.6284722222222</v>
      </c>
      <c r="N88" s="14">
        <v>150.99999999999892</v>
      </c>
      <c r="O88" s="5">
        <v>69.000000000001279</v>
      </c>
      <c r="P88" s="5">
        <v>124495</v>
      </c>
      <c r="Q88" s="14">
        <v>864.54861111111109</v>
      </c>
      <c r="R88" s="14">
        <v>10.192052980132523</v>
      </c>
      <c r="S88" s="5">
        <v>26</v>
      </c>
      <c r="T88" s="5" t="s">
        <v>33</v>
      </c>
      <c r="U88" s="14">
        <v>0.78765598493295397</v>
      </c>
      <c r="V88" s="5">
        <v>212</v>
      </c>
      <c r="W88" s="5">
        <v>528</v>
      </c>
      <c r="X88" s="5">
        <v>584</v>
      </c>
      <c r="Y88" s="5">
        <v>215</v>
      </c>
      <c r="Z88" s="5" t="s">
        <v>27</v>
      </c>
      <c r="AA88" s="5"/>
      <c r="AB88" s="6" cm="1">
        <f t="array" ref="AB88">SUM(IF(B88:I88&gt;B89:I89,1,-1))</f>
        <v>-6</v>
      </c>
      <c r="AC88" s="6" cm="1">
        <f t="array" ref="AC88">SUM(IF(J88:S88&gt;J89:S89,1,-1))</f>
        <v>6</v>
      </c>
      <c r="AD88" s="6">
        <f t="shared" si="27"/>
        <v>0</v>
      </c>
      <c r="AE88" s="6">
        <f t="shared" si="29"/>
        <v>-10</v>
      </c>
      <c r="AF88" s="6">
        <f t="shared" si="29"/>
        <v>6</v>
      </c>
      <c r="AG88" s="6">
        <f t="shared" si="29"/>
        <v>-4</v>
      </c>
      <c r="AH88" s="5"/>
      <c r="AI88" s="8" t="str">
        <f t="shared" si="16"/>
        <v>OL Lower</v>
      </c>
      <c r="AJ88" s="7" t="str">
        <f t="shared" si="17"/>
        <v>Down</v>
      </c>
      <c r="AK88" s="7" t="str">
        <f t="shared" si="18"/>
        <v>POC Down</v>
      </c>
      <c r="AL88" s="9" t="str">
        <f t="shared" si="19"/>
        <v>In. Val</v>
      </c>
      <c r="AM88" s="9" t="str">
        <f t="shared" si="20"/>
        <v>Lower Break</v>
      </c>
      <c r="AN88" s="9" t="str">
        <f t="shared" si="21"/>
        <v>Bl. Val</v>
      </c>
      <c r="AO88" s="9" t="str">
        <f t="shared" si="22"/>
        <v>Gap Up - Failed</v>
      </c>
      <c r="AP88" s="9" t="str">
        <f t="shared" si="23"/>
        <v>Bottom-Weighted</v>
      </c>
      <c r="AQ88" s="9" t="str">
        <f t="shared" si="24"/>
        <v>Skewed Mid-Low</v>
      </c>
      <c r="AR88" s="9" t="str">
        <f t="shared" si="25"/>
        <v>Same</v>
      </c>
      <c r="AS88" s="5">
        <f t="shared" si="26"/>
        <v>0</v>
      </c>
    </row>
    <row r="89" spans="1:45" ht="15.5" x14ac:dyDescent="0.35">
      <c r="A89" s="13">
        <v>45533</v>
      </c>
      <c r="B89" s="15">
        <v>1.31915</v>
      </c>
      <c r="C89" s="15">
        <v>1.3265899999999999</v>
      </c>
      <c r="D89" s="15">
        <v>1.31447</v>
      </c>
      <c r="E89" s="15">
        <v>1.31646</v>
      </c>
      <c r="F89" s="15">
        <v>1.3188</v>
      </c>
      <c r="G89" s="15">
        <v>1.3237000000000001</v>
      </c>
      <c r="H89" s="15">
        <v>1.3178000000000001</v>
      </c>
      <c r="I89" s="5">
        <v>11</v>
      </c>
      <c r="J89" s="5">
        <v>1058</v>
      </c>
      <c r="K89" s="5">
        <v>438</v>
      </c>
      <c r="L89" s="5">
        <v>1522</v>
      </c>
      <c r="M89" s="14">
        <v>10.526388888888922</v>
      </c>
      <c r="N89" s="14">
        <v>121.19999999999908</v>
      </c>
      <c r="O89" s="5">
        <v>59.000000000000163</v>
      </c>
      <c r="P89" s="5">
        <v>118709</v>
      </c>
      <c r="Q89" s="14">
        <v>824.36805555555554</v>
      </c>
      <c r="R89" s="14">
        <v>12.557755775577654</v>
      </c>
      <c r="S89" s="5">
        <v>18</v>
      </c>
      <c r="T89" s="5" t="s">
        <v>28</v>
      </c>
      <c r="U89" s="14">
        <v>0.47556527075684601</v>
      </c>
      <c r="V89" s="5">
        <v>227</v>
      </c>
      <c r="W89" s="5">
        <v>520</v>
      </c>
      <c r="X89" s="5">
        <v>557</v>
      </c>
      <c r="Y89" s="5">
        <v>218</v>
      </c>
      <c r="Z89" s="5" t="s">
        <v>27</v>
      </c>
      <c r="AA89" s="5"/>
      <c r="AB89" s="6" cm="1">
        <f t="array" ref="AB89">SUM(IF(B89:I89&gt;B90:I90,1,-1))</f>
        <v>-4</v>
      </c>
      <c r="AC89" s="6" cm="1">
        <f t="array" ref="AC89">SUM(IF(J89:S89&gt;J90:S90,1,-1))</f>
        <v>4</v>
      </c>
      <c r="AD89" s="6">
        <f t="shared" si="27"/>
        <v>0</v>
      </c>
      <c r="AE89" s="6">
        <f t="shared" si="29"/>
        <v>2</v>
      </c>
      <c r="AF89" s="6">
        <f t="shared" si="29"/>
        <v>0</v>
      </c>
      <c r="AG89" s="6">
        <f t="shared" si="29"/>
        <v>2</v>
      </c>
      <c r="AH89" s="5"/>
      <c r="AI89" s="8" t="str">
        <f t="shared" si="16"/>
        <v>Outside</v>
      </c>
      <c r="AJ89" s="7" t="str">
        <f t="shared" si="17"/>
        <v>Neutral</v>
      </c>
      <c r="AK89" s="7" t="str">
        <f t="shared" si="18"/>
        <v>POC Down</v>
      </c>
      <c r="AL89" s="9" t="str">
        <f t="shared" si="19"/>
        <v>In. Val</v>
      </c>
      <c r="AM89" s="9" t="str">
        <f t="shared" si="20"/>
        <v>Lower Break</v>
      </c>
      <c r="AN89" s="9" t="str">
        <f t="shared" si="21"/>
        <v>Bl. Val</v>
      </c>
      <c r="AO89" s="9" t="str">
        <f t="shared" si="22"/>
        <v>No Gap</v>
      </c>
      <c r="AP89" s="9" t="str">
        <f t="shared" si="23"/>
        <v>Top-Weighted</v>
      </c>
      <c r="AQ89" s="9" t="str">
        <f t="shared" si="24"/>
        <v>Skewed Mid-Low</v>
      </c>
      <c r="AR89" s="9" t="str">
        <f t="shared" si="25"/>
        <v>Closed Higher Quadrant</v>
      </c>
      <c r="AS89" s="5">
        <f t="shared" si="26"/>
        <v>1</v>
      </c>
    </row>
    <row r="90" spans="1:45" ht="15.5" x14ac:dyDescent="0.35">
      <c r="A90" s="13">
        <v>45532</v>
      </c>
      <c r="B90" s="15">
        <v>1.3213999999999999</v>
      </c>
      <c r="C90" s="15">
        <v>1.3265899999999999</v>
      </c>
      <c r="D90" s="15">
        <v>1.31671</v>
      </c>
      <c r="E90" s="15">
        <v>1.31925</v>
      </c>
      <c r="F90" s="15">
        <v>1.319</v>
      </c>
      <c r="G90" s="15">
        <v>1.3227</v>
      </c>
      <c r="H90" s="15">
        <v>1.3183</v>
      </c>
      <c r="I90" s="5">
        <v>-17</v>
      </c>
      <c r="J90" s="5">
        <v>1128</v>
      </c>
      <c r="K90" s="5">
        <v>260</v>
      </c>
      <c r="L90" s="5">
        <v>1425</v>
      </c>
      <c r="M90" s="14">
        <v>9.818055555555592</v>
      </c>
      <c r="N90" s="14">
        <v>98.799999999998889</v>
      </c>
      <c r="O90" s="5">
        <v>43.999999999999595</v>
      </c>
      <c r="P90" s="5">
        <v>105599</v>
      </c>
      <c r="Q90" s="14">
        <v>733.32638888888891</v>
      </c>
      <c r="R90" s="14">
        <v>14.423076923077085</v>
      </c>
      <c r="S90" s="5">
        <v>23</v>
      </c>
      <c r="T90" s="5" t="s">
        <v>28</v>
      </c>
      <c r="U90" s="14">
        <v>0.39022381955932167</v>
      </c>
      <c r="V90" s="5">
        <v>163</v>
      </c>
      <c r="W90" s="5">
        <v>355</v>
      </c>
      <c r="X90" s="5">
        <v>528</v>
      </c>
      <c r="Y90" s="5">
        <v>328</v>
      </c>
      <c r="Z90" s="5" t="s">
        <v>29</v>
      </c>
      <c r="AA90" s="5"/>
      <c r="AB90" s="6" cm="1">
        <f t="array" ref="AB90">SUM(IF(B90:I90&gt;B91:I91,1,-1))</f>
        <v>0</v>
      </c>
      <c r="AC90" s="6" cm="1">
        <f t="array" ref="AC90">SUM(IF(J90:S90&gt;J91:S91,1,-1))</f>
        <v>-4</v>
      </c>
      <c r="AD90" s="6">
        <f t="shared" si="27"/>
        <v>-4</v>
      </c>
      <c r="AE90" s="6">
        <f t="shared" si="29"/>
        <v>8</v>
      </c>
      <c r="AF90" s="6">
        <f t="shared" si="29"/>
        <v>-10</v>
      </c>
      <c r="AG90" s="6">
        <f t="shared" si="29"/>
        <v>-2</v>
      </c>
      <c r="AH90" s="5"/>
      <c r="AI90" s="8" t="str">
        <f t="shared" si="16"/>
        <v>Inside</v>
      </c>
      <c r="AJ90" s="7" t="str">
        <f t="shared" si="17"/>
        <v>Down</v>
      </c>
      <c r="AK90" s="7" t="str">
        <f t="shared" si="18"/>
        <v>POC Up</v>
      </c>
      <c r="AL90" s="9" t="str">
        <f t="shared" si="19"/>
        <v>In. Val</v>
      </c>
      <c r="AM90" s="9" t="str">
        <f t="shared" si="20"/>
        <v>Inside Day</v>
      </c>
      <c r="AN90" s="9" t="str">
        <f t="shared" si="21"/>
        <v>In Val</v>
      </c>
      <c r="AO90" s="9" t="str">
        <f t="shared" si="22"/>
        <v>No Gap</v>
      </c>
      <c r="AP90" s="9" t="str">
        <f t="shared" si="23"/>
        <v>Top-Weighted</v>
      </c>
      <c r="AQ90" s="9" t="str">
        <f t="shared" si="24"/>
        <v>Skewed Mid-Low</v>
      </c>
      <c r="AR90" s="9" t="str">
        <f t="shared" si="25"/>
        <v>Closed Higher Quadrant</v>
      </c>
      <c r="AS90" s="5">
        <f t="shared" si="26"/>
        <v>2</v>
      </c>
    </row>
    <row r="91" spans="1:45" ht="15.5" x14ac:dyDescent="0.35">
      <c r="A91" s="13">
        <v>45531</v>
      </c>
      <c r="B91" s="15">
        <v>1.3096099999999999</v>
      </c>
      <c r="C91" s="15">
        <v>1.3265899999999999</v>
      </c>
      <c r="D91" s="15">
        <v>1.3091200000000001</v>
      </c>
      <c r="E91" s="15">
        <v>1.3254900000000001</v>
      </c>
      <c r="F91" s="15">
        <v>1.3189000000000002</v>
      </c>
      <c r="G91" s="15">
        <v>1.3233000000000001</v>
      </c>
      <c r="H91" s="15">
        <v>1.3181</v>
      </c>
      <c r="I91" s="5">
        <v>17</v>
      </c>
      <c r="J91" s="5">
        <v>1023</v>
      </c>
      <c r="K91" s="5">
        <v>471</v>
      </c>
      <c r="L91" s="5">
        <v>1529</v>
      </c>
      <c r="M91" s="14">
        <v>10.633333333333267</v>
      </c>
      <c r="N91" s="14">
        <v>174.69999999999874</v>
      </c>
      <c r="O91" s="5">
        <v>52.000000000000938</v>
      </c>
      <c r="P91" s="5">
        <v>112358</v>
      </c>
      <c r="Q91" s="14">
        <v>780.26388888888891</v>
      </c>
      <c r="R91" s="14">
        <v>8.7521465369204989</v>
      </c>
      <c r="S91" s="5">
        <v>18</v>
      </c>
      <c r="T91" s="5" t="s">
        <v>26</v>
      </c>
      <c r="U91" s="14">
        <v>0.52127127792333339</v>
      </c>
      <c r="V91" s="5">
        <v>232</v>
      </c>
      <c r="W91" s="5">
        <v>982</v>
      </c>
      <c r="X91" s="5">
        <v>55</v>
      </c>
      <c r="Y91" s="5">
        <v>251</v>
      </c>
      <c r="Z91" s="5" t="s">
        <v>31</v>
      </c>
      <c r="AA91" s="5"/>
      <c r="AB91" s="6" cm="1">
        <f t="array" ref="AB91">SUM(IF(B91:I91&gt;B92:I92,1,-1))</f>
        <v>6</v>
      </c>
      <c r="AC91" s="6" cm="1">
        <f t="array" ref="AC91">SUM(IF(J91:S91&gt;J92:S92,1,-1))</f>
        <v>0</v>
      </c>
      <c r="AD91" s="6">
        <f t="shared" si="27"/>
        <v>6</v>
      </c>
      <c r="AE91" s="6">
        <f t="shared" si="29"/>
        <v>16</v>
      </c>
      <c r="AF91" s="6">
        <f t="shared" si="29"/>
        <v>2</v>
      </c>
      <c r="AG91" s="6">
        <f t="shared" si="29"/>
        <v>18</v>
      </c>
      <c r="AH91" s="5"/>
      <c r="AI91" s="8" t="str">
        <f t="shared" si="16"/>
        <v>OL Higher</v>
      </c>
      <c r="AJ91" s="7" t="str">
        <f t="shared" si="17"/>
        <v>Up</v>
      </c>
      <c r="AK91" s="7" t="str">
        <f t="shared" si="18"/>
        <v>POC Unchanged</v>
      </c>
      <c r="AL91" s="9" t="str">
        <f t="shared" si="19"/>
        <v>In. Val</v>
      </c>
      <c r="AM91" s="9" t="str">
        <f t="shared" si="20"/>
        <v>Upper Break</v>
      </c>
      <c r="AN91" s="9" t="str">
        <f t="shared" si="21"/>
        <v>Ab. Val</v>
      </c>
      <c r="AO91" s="9" t="str">
        <f t="shared" si="22"/>
        <v>Gap Down - Failed</v>
      </c>
      <c r="AP91" s="9" t="str">
        <f t="shared" si="23"/>
        <v>Top-Weighted</v>
      </c>
      <c r="AQ91" s="9" t="str">
        <f t="shared" si="24"/>
        <v>Skewed Mid-High</v>
      </c>
      <c r="AR91" s="9" t="str">
        <f t="shared" si="25"/>
        <v>Closed Higher Quadrant</v>
      </c>
      <c r="AS91" s="5">
        <f t="shared" si="26"/>
        <v>1</v>
      </c>
    </row>
    <row r="92" spans="1:45" ht="15.5" x14ac:dyDescent="0.35">
      <c r="A92" s="13">
        <v>45530</v>
      </c>
      <c r="B92" s="15">
        <v>1.3091999999999999</v>
      </c>
      <c r="C92" s="15">
        <v>1.32301</v>
      </c>
      <c r="D92" s="15">
        <v>1.30758</v>
      </c>
      <c r="E92" s="15">
        <v>1.3191299999999999</v>
      </c>
      <c r="F92" s="15">
        <v>1.3189000000000002</v>
      </c>
      <c r="G92" s="15">
        <v>1.3230000000000002</v>
      </c>
      <c r="H92" s="15">
        <v>1.3112000000000001</v>
      </c>
      <c r="I92" s="5">
        <v>-2</v>
      </c>
      <c r="J92" s="5">
        <v>595</v>
      </c>
      <c r="K92" s="5">
        <v>955</v>
      </c>
      <c r="L92" s="5">
        <v>1577</v>
      </c>
      <c r="M92" s="14">
        <v>10.862499999999939</v>
      </c>
      <c r="N92" s="14">
        <v>154.30000000000055</v>
      </c>
      <c r="O92" s="5">
        <v>118.00000000000033</v>
      </c>
      <c r="P92" s="5">
        <v>110806</v>
      </c>
      <c r="Q92" s="14">
        <v>769.48611111111109</v>
      </c>
      <c r="R92" s="14">
        <v>10.220349967595556</v>
      </c>
      <c r="S92" s="5">
        <v>17</v>
      </c>
      <c r="T92" s="5" t="s">
        <v>26</v>
      </c>
      <c r="U92" s="14">
        <v>0.57009743472169339</v>
      </c>
      <c r="V92" s="5">
        <v>543</v>
      </c>
      <c r="W92" s="5">
        <v>249</v>
      </c>
      <c r="X92" s="5">
        <v>270</v>
      </c>
      <c r="Y92" s="5">
        <v>515</v>
      </c>
      <c r="Z92" s="5" t="s">
        <v>34</v>
      </c>
      <c r="AA92" s="5"/>
      <c r="AB92" s="6" cm="1">
        <f t="array" ref="AB92">SUM(IF(B92:I92&gt;B93:I93,1,-1))</f>
        <v>2</v>
      </c>
      <c r="AC92" s="6" cm="1">
        <f t="array" ref="AC92">SUM(IF(J92:S92&gt;J93:S93,1,-1))</f>
        <v>-6</v>
      </c>
      <c r="AD92" s="6">
        <f t="shared" si="27"/>
        <v>-4</v>
      </c>
      <c r="AE92" s="6">
        <f t="shared" si="29"/>
        <v>14</v>
      </c>
      <c r="AF92" s="6">
        <f t="shared" si="29"/>
        <v>6</v>
      </c>
      <c r="AG92" s="6">
        <f t="shared" si="29"/>
        <v>20</v>
      </c>
      <c r="AH92" s="5"/>
      <c r="AI92" s="8" t="str">
        <f t="shared" si="16"/>
        <v>OL Higher</v>
      </c>
      <c r="AJ92" s="7" t="str">
        <f t="shared" si="17"/>
        <v>Up</v>
      </c>
      <c r="AK92" s="7" t="str">
        <f t="shared" si="18"/>
        <v>POC Up</v>
      </c>
      <c r="AL92" s="9" t="str">
        <f t="shared" si="19"/>
        <v>In. Val</v>
      </c>
      <c r="AM92" s="9" t="str">
        <f t="shared" si="20"/>
        <v>Inside Day</v>
      </c>
      <c r="AN92" s="9" t="str">
        <f t="shared" si="21"/>
        <v>In Val</v>
      </c>
      <c r="AO92" s="9" t="str">
        <f t="shared" si="22"/>
        <v>No Gap</v>
      </c>
      <c r="AP92" s="9" t="str">
        <f t="shared" si="23"/>
        <v>Bottom-Weighted</v>
      </c>
      <c r="AQ92" s="9" t="str">
        <f t="shared" si="24"/>
        <v>Skewed High</v>
      </c>
      <c r="AR92" s="9" t="str">
        <f t="shared" si="25"/>
        <v>Closed Lower Quadrant</v>
      </c>
      <c r="AS92" s="5">
        <f t="shared" si="26"/>
        <v>-1</v>
      </c>
    </row>
    <row r="93" spans="1:45" ht="15.5" x14ac:dyDescent="0.35">
      <c r="A93" s="13">
        <v>45527</v>
      </c>
      <c r="B93" s="15">
        <v>1.3033300000000001</v>
      </c>
      <c r="C93" s="15">
        <v>1.32301</v>
      </c>
      <c r="D93" s="15">
        <v>1.3009999999999999</v>
      </c>
      <c r="E93" s="15">
        <v>1.3213900000000001</v>
      </c>
      <c r="F93" s="15">
        <v>1.3089000000000002</v>
      </c>
      <c r="G93" s="15">
        <v>1.3203000000000003</v>
      </c>
      <c r="H93" s="15">
        <v>1.3069000000000002</v>
      </c>
      <c r="I93" s="5">
        <v>29</v>
      </c>
      <c r="J93" s="5">
        <v>1070</v>
      </c>
      <c r="K93" s="5">
        <v>481</v>
      </c>
      <c r="L93" s="5">
        <v>1578</v>
      </c>
      <c r="M93" s="14">
        <v>10.956944444444431</v>
      </c>
      <c r="N93" s="14">
        <v>220.10000000000085</v>
      </c>
      <c r="O93" s="5">
        <v>134.0000000000008</v>
      </c>
      <c r="P93" s="5">
        <v>116508</v>
      </c>
      <c r="Q93" s="14">
        <v>809.08333333333337</v>
      </c>
      <c r="R93" s="14">
        <v>7.1694684234438615</v>
      </c>
      <c r="S93" s="5">
        <v>26</v>
      </c>
      <c r="T93" s="5" t="s">
        <v>28</v>
      </c>
      <c r="U93" s="14">
        <v>0.4507477448305478</v>
      </c>
      <c r="V93" s="5">
        <v>321</v>
      </c>
      <c r="W93" s="5">
        <v>182</v>
      </c>
      <c r="X93" s="5">
        <v>791</v>
      </c>
      <c r="Y93" s="5">
        <v>281</v>
      </c>
      <c r="Z93" s="5" t="s">
        <v>31</v>
      </c>
      <c r="AA93" s="5"/>
      <c r="AB93" s="6" cm="1">
        <f t="array" ref="AB93">SUM(IF(B93:I93&gt;B94:I94,1,-1))</f>
        <v>8</v>
      </c>
      <c r="AC93" s="6" cm="1">
        <f t="array" ref="AC93">SUM(IF(J93:S93&gt;J94:S94,1,-1))</f>
        <v>8</v>
      </c>
      <c r="AD93" s="6">
        <f t="shared" si="27"/>
        <v>16</v>
      </c>
      <c r="AE93" s="6">
        <f t="shared" si="29"/>
        <v>18</v>
      </c>
      <c r="AF93" s="6">
        <f t="shared" si="29"/>
        <v>16</v>
      </c>
      <c r="AG93" s="6">
        <f t="shared" si="29"/>
        <v>34</v>
      </c>
      <c r="AH93" s="5"/>
      <c r="AI93" s="8" t="str">
        <f t="shared" si="16"/>
        <v>OL Higher</v>
      </c>
      <c r="AJ93" s="7" t="str">
        <f t="shared" si="17"/>
        <v>Up</v>
      </c>
      <c r="AK93" s="7" t="str">
        <f t="shared" si="18"/>
        <v>POC Up</v>
      </c>
      <c r="AL93" s="9" t="str">
        <f t="shared" si="19"/>
        <v>In. Val</v>
      </c>
      <c r="AM93" s="9" t="str">
        <f t="shared" si="20"/>
        <v>Upper Break</v>
      </c>
      <c r="AN93" s="9" t="str">
        <f t="shared" si="21"/>
        <v>Ab. Val</v>
      </c>
      <c r="AO93" s="9" t="str">
        <f t="shared" si="22"/>
        <v>No Gap</v>
      </c>
      <c r="AP93" s="9" t="str">
        <f t="shared" si="23"/>
        <v>Top-Weighted</v>
      </c>
      <c r="AQ93" s="9" t="str">
        <f t="shared" si="24"/>
        <v>Skewed Mid-Low</v>
      </c>
      <c r="AR93" s="9" t="str">
        <f t="shared" si="25"/>
        <v>Same</v>
      </c>
      <c r="AS93" s="5">
        <f t="shared" si="26"/>
        <v>0</v>
      </c>
    </row>
    <row r="94" spans="1:45" ht="15.5" x14ac:dyDescent="0.35">
      <c r="A94" s="13">
        <v>45526</v>
      </c>
      <c r="B94" s="15">
        <v>1.2988900000000001</v>
      </c>
      <c r="C94" s="15">
        <v>1.3129999999999999</v>
      </c>
      <c r="D94" s="15">
        <v>1.29738</v>
      </c>
      <c r="E94" s="15">
        <v>1.3096399999999999</v>
      </c>
      <c r="F94" s="15">
        <v>1.3026000000000002</v>
      </c>
      <c r="G94" s="15">
        <v>1.3091000000000002</v>
      </c>
      <c r="H94" s="15">
        <v>1.2977000000000001</v>
      </c>
      <c r="I94" s="5">
        <v>18</v>
      </c>
      <c r="J94" s="5">
        <v>958</v>
      </c>
      <c r="K94" s="5">
        <v>424</v>
      </c>
      <c r="L94" s="5">
        <v>1409</v>
      </c>
      <c r="M94" s="14">
        <v>9.7756944444445111</v>
      </c>
      <c r="N94" s="14">
        <v>156.19999999999968</v>
      </c>
      <c r="O94" s="5">
        <v>114.00000000000077</v>
      </c>
      <c r="P94" s="5">
        <v>105532</v>
      </c>
      <c r="Q94" s="14">
        <v>732.86111111111109</v>
      </c>
      <c r="R94" s="14">
        <v>9.0204865556978415</v>
      </c>
      <c r="S94" s="5">
        <v>25</v>
      </c>
      <c r="T94" s="5" t="s">
        <v>26</v>
      </c>
      <c r="U94" s="14">
        <v>0.59764076386345688</v>
      </c>
      <c r="V94" s="5">
        <v>427</v>
      </c>
      <c r="W94" s="5">
        <v>288</v>
      </c>
      <c r="X94" s="5">
        <v>469</v>
      </c>
      <c r="Y94" s="5">
        <v>225</v>
      </c>
      <c r="Z94" s="5" t="s">
        <v>31</v>
      </c>
      <c r="AA94" s="5"/>
      <c r="AB94" s="6" cm="1">
        <f t="array" ref="AB94">SUM(IF(B94:I94&gt;B95:I95,1,-1))</f>
        <v>4</v>
      </c>
      <c r="AC94" s="6" cm="1">
        <f t="array" ref="AC94">SUM(IF(J94:S94&gt;J95:S95,1,-1))</f>
        <v>4</v>
      </c>
      <c r="AD94" s="6">
        <f t="shared" si="27"/>
        <v>8</v>
      </c>
      <c r="AE94" s="6">
        <f t="shared" si="29"/>
        <v>16</v>
      </c>
      <c r="AF94" s="6">
        <f t="shared" si="29"/>
        <v>6</v>
      </c>
      <c r="AG94" s="6">
        <f t="shared" si="29"/>
        <v>22</v>
      </c>
      <c r="AH94" s="5"/>
      <c r="AI94" s="8" t="str">
        <f t="shared" si="16"/>
        <v>OL Higher</v>
      </c>
      <c r="AJ94" s="7" t="str">
        <f t="shared" si="17"/>
        <v>Up</v>
      </c>
      <c r="AK94" s="7" t="str">
        <f t="shared" si="18"/>
        <v>POC Unchanged</v>
      </c>
      <c r="AL94" s="9" t="str">
        <f t="shared" si="19"/>
        <v>In. Val</v>
      </c>
      <c r="AM94" s="9" t="str">
        <f t="shared" si="20"/>
        <v>Upper Break</v>
      </c>
      <c r="AN94" s="9" t="str">
        <f t="shared" si="21"/>
        <v>Ab. Val</v>
      </c>
      <c r="AO94" s="9" t="str">
        <f t="shared" si="22"/>
        <v>No Gap</v>
      </c>
      <c r="AP94" s="9" t="str">
        <f t="shared" si="23"/>
        <v>Top-Weighted</v>
      </c>
      <c r="AQ94" s="9" t="str">
        <f t="shared" si="24"/>
        <v>Skewed Mid-Low</v>
      </c>
      <c r="AR94" s="9" t="str">
        <f t="shared" si="25"/>
        <v>Same</v>
      </c>
      <c r="AS94" s="5">
        <f t="shared" si="26"/>
        <v>0</v>
      </c>
    </row>
    <row r="95" spans="1:45" ht="15.5" x14ac:dyDescent="0.35">
      <c r="A95" s="13">
        <v>45525</v>
      </c>
      <c r="B95" s="15">
        <v>1.29457</v>
      </c>
      <c r="C95" s="15">
        <v>1.31193</v>
      </c>
      <c r="D95" s="15">
        <v>1.2939499999999999</v>
      </c>
      <c r="E95" s="15">
        <v>1.3092200000000001</v>
      </c>
      <c r="F95" s="15">
        <v>1.3026</v>
      </c>
      <c r="G95" s="15">
        <v>1.3051000000000001</v>
      </c>
      <c r="H95" s="15">
        <v>1.2961</v>
      </c>
      <c r="I95" s="5">
        <v>19</v>
      </c>
      <c r="J95" s="5">
        <v>449</v>
      </c>
      <c r="K95" s="5">
        <v>843</v>
      </c>
      <c r="L95" s="5">
        <v>1319</v>
      </c>
      <c r="M95" s="14">
        <v>9.148611111111185</v>
      </c>
      <c r="N95" s="14">
        <v>179.80000000000106</v>
      </c>
      <c r="O95" s="5">
        <v>90.000000000001194</v>
      </c>
      <c r="P95" s="5">
        <v>99722</v>
      </c>
      <c r="Q95" s="14">
        <v>692.51388888888891</v>
      </c>
      <c r="R95" s="14">
        <v>7.3359288097886104</v>
      </c>
      <c r="S95" s="5">
        <v>27</v>
      </c>
      <c r="T95" s="5" t="s">
        <v>26</v>
      </c>
      <c r="U95" s="14">
        <v>0.55411915966436942</v>
      </c>
      <c r="V95" s="5">
        <v>143</v>
      </c>
      <c r="W95" s="5">
        <v>242</v>
      </c>
      <c r="X95" s="5">
        <v>549</v>
      </c>
      <c r="Y95" s="5">
        <v>385</v>
      </c>
      <c r="Z95" s="5" t="s">
        <v>31</v>
      </c>
      <c r="AA95" s="5"/>
      <c r="AB95" s="6" cm="1">
        <f t="array" ref="AB95">SUM(IF(B95:I95&gt;B96:I96,1,-1))</f>
        <v>6</v>
      </c>
      <c r="AC95" s="6" cm="1">
        <f t="array" ref="AC95">SUM(IF(J95:S95&gt;J96:S96,1,-1))</f>
        <v>4</v>
      </c>
      <c r="AD95" s="6">
        <f t="shared" si="27"/>
        <v>10</v>
      </c>
      <c r="AE95" s="6">
        <f t="shared" si="29"/>
        <v>14</v>
      </c>
      <c r="AF95" s="6">
        <f t="shared" si="29"/>
        <v>0</v>
      </c>
      <c r="AG95" s="6">
        <f t="shared" si="29"/>
        <v>14</v>
      </c>
      <c r="AH95" s="5"/>
      <c r="AI95" s="8" t="str">
        <f t="shared" si="16"/>
        <v>OL Higher</v>
      </c>
      <c r="AJ95" s="7" t="str">
        <f t="shared" si="17"/>
        <v>Up</v>
      </c>
      <c r="AK95" s="7" t="str">
        <f t="shared" si="18"/>
        <v>POC Up</v>
      </c>
      <c r="AL95" s="9" t="str">
        <f t="shared" si="19"/>
        <v>In. Val</v>
      </c>
      <c r="AM95" s="9" t="str">
        <f t="shared" si="20"/>
        <v>Upper Break</v>
      </c>
      <c r="AN95" s="9" t="str">
        <f t="shared" si="21"/>
        <v>Ab. Val</v>
      </c>
      <c r="AO95" s="9" t="str">
        <f t="shared" si="22"/>
        <v>No Gap</v>
      </c>
      <c r="AP95" s="9" t="str">
        <f t="shared" si="23"/>
        <v>Bottom-Weighted</v>
      </c>
      <c r="AQ95" s="9" t="str">
        <f t="shared" si="24"/>
        <v>Skewed Mid-Low</v>
      </c>
      <c r="AR95" s="9" t="str">
        <f t="shared" si="25"/>
        <v>Same</v>
      </c>
      <c r="AS95" s="5">
        <f t="shared" si="26"/>
        <v>0</v>
      </c>
    </row>
    <row r="96" spans="1:45" ht="15.5" x14ac:dyDescent="0.35">
      <c r="A96" s="13">
        <v>45524</v>
      </c>
      <c r="B96" s="15">
        <v>1.2858499999999999</v>
      </c>
      <c r="C96" s="15">
        <v>1.3051900000000001</v>
      </c>
      <c r="D96" s="15">
        <v>1.2856799999999999</v>
      </c>
      <c r="E96" s="15">
        <v>1.3033399999999999</v>
      </c>
      <c r="F96" s="15">
        <v>1.2989000000000002</v>
      </c>
      <c r="G96" s="15">
        <v>1.3035000000000001</v>
      </c>
      <c r="H96" s="15">
        <v>1.2942</v>
      </c>
      <c r="I96" s="5">
        <v>43</v>
      </c>
      <c r="J96" s="5">
        <v>415</v>
      </c>
      <c r="K96" s="5">
        <v>827</v>
      </c>
      <c r="L96" s="5">
        <v>1262</v>
      </c>
      <c r="M96" s="14">
        <v>8.6916666666666931</v>
      </c>
      <c r="N96" s="14">
        <v>195.10000000000139</v>
      </c>
      <c r="O96" s="5">
        <v>93.000000000000853</v>
      </c>
      <c r="P96" s="5">
        <v>97014</v>
      </c>
      <c r="Q96" s="14">
        <v>673.70833333333337</v>
      </c>
      <c r="R96" s="14">
        <v>6.468477703741625</v>
      </c>
      <c r="S96" s="5">
        <v>40</v>
      </c>
      <c r="T96" s="5" t="s">
        <v>26</v>
      </c>
      <c r="U96" s="14">
        <v>0.611033063163263</v>
      </c>
      <c r="V96" s="5">
        <v>278</v>
      </c>
      <c r="W96" s="5">
        <v>463</v>
      </c>
      <c r="X96" s="5">
        <v>272</v>
      </c>
      <c r="Y96" s="5">
        <v>249</v>
      </c>
      <c r="Z96" s="5" t="s">
        <v>31</v>
      </c>
      <c r="AA96" s="5"/>
      <c r="AB96" s="6" cm="1">
        <f t="array" ref="AB96">SUM(IF(B96:I96&gt;B97:I97,1,-1))</f>
        <v>6</v>
      </c>
      <c r="AC96" s="6" cm="1">
        <f t="array" ref="AC96">SUM(IF(J96:S96&gt;J97:S97,1,-1))</f>
        <v>-2</v>
      </c>
      <c r="AD96" s="6">
        <f t="shared" si="27"/>
        <v>4</v>
      </c>
      <c r="AE96" s="6">
        <f t="shared" si="29"/>
        <v>12</v>
      </c>
      <c r="AF96" s="6">
        <f t="shared" si="29"/>
        <v>-6</v>
      </c>
      <c r="AG96" s="6">
        <f t="shared" si="29"/>
        <v>6</v>
      </c>
      <c r="AH96" s="5"/>
      <c r="AI96" s="8" t="str">
        <f t="shared" si="16"/>
        <v>OL Higher</v>
      </c>
      <c r="AJ96" s="7" t="str">
        <f t="shared" si="17"/>
        <v>Up</v>
      </c>
      <c r="AK96" s="7" t="str">
        <f t="shared" si="18"/>
        <v>POC Up</v>
      </c>
      <c r="AL96" s="9" t="str">
        <f t="shared" si="19"/>
        <v>Ab. Val</v>
      </c>
      <c r="AM96" s="9" t="str">
        <f t="shared" si="20"/>
        <v>Upper Break</v>
      </c>
      <c r="AN96" s="9" t="str">
        <f t="shared" si="21"/>
        <v>In Val</v>
      </c>
      <c r="AO96" s="9" t="str">
        <f t="shared" si="22"/>
        <v>No Gap</v>
      </c>
      <c r="AP96" s="9" t="str">
        <f t="shared" si="23"/>
        <v>Bottom-Weighted</v>
      </c>
      <c r="AQ96" s="9" t="str">
        <f t="shared" si="24"/>
        <v>Skewed Mid-High</v>
      </c>
      <c r="AR96" s="9" t="str">
        <f t="shared" si="25"/>
        <v>Same</v>
      </c>
      <c r="AS96" s="5">
        <f t="shared" si="26"/>
        <v>0</v>
      </c>
    </row>
    <row r="97" spans="1:45" ht="15.5" x14ac:dyDescent="0.35">
      <c r="A97" s="13">
        <v>45523</v>
      </c>
      <c r="B97" s="15">
        <v>1.2824</v>
      </c>
      <c r="C97" s="15">
        <v>1.2996700000000001</v>
      </c>
      <c r="D97" s="15">
        <v>1.27983</v>
      </c>
      <c r="E97" s="15">
        <v>1.29887</v>
      </c>
      <c r="F97" s="15">
        <v>1.2855000000000001</v>
      </c>
      <c r="G97" s="15">
        <v>1.2948</v>
      </c>
      <c r="H97" s="15">
        <v>1.2810000000000001</v>
      </c>
      <c r="I97" s="5">
        <v>57</v>
      </c>
      <c r="J97" s="5">
        <v>933</v>
      </c>
      <c r="K97" s="5">
        <v>307</v>
      </c>
      <c r="L97" s="5">
        <v>1258</v>
      </c>
      <c r="M97" s="14">
        <v>8.6250000000000835</v>
      </c>
      <c r="N97" s="14">
        <v>198.4000000000008</v>
      </c>
      <c r="O97" s="5">
        <v>137.99999999999812</v>
      </c>
      <c r="P97" s="5">
        <v>106218</v>
      </c>
      <c r="Q97" s="14">
        <v>737.625</v>
      </c>
      <c r="R97" s="14">
        <v>6.3407258064515872</v>
      </c>
      <c r="S97" s="5">
        <v>48</v>
      </c>
      <c r="T97" s="5" t="s">
        <v>26</v>
      </c>
      <c r="U97" s="14">
        <v>0.50573912423078893</v>
      </c>
      <c r="V97" s="5">
        <v>377</v>
      </c>
      <c r="W97" s="5">
        <v>247</v>
      </c>
      <c r="X97" s="5">
        <v>416</v>
      </c>
      <c r="Y97" s="5">
        <v>209</v>
      </c>
      <c r="Z97" s="5" t="s">
        <v>31</v>
      </c>
      <c r="AA97" s="5"/>
      <c r="AB97" s="6" cm="1">
        <f t="array" ref="AB97">SUM(IF(B97:I97&gt;B98:I98,1,-1))</f>
        <v>2</v>
      </c>
      <c r="AC97" s="6" cm="1">
        <f t="array" ref="AC97">SUM(IF(J97:S97&gt;J98:S98,1,-1))</f>
        <v>-2</v>
      </c>
      <c r="AD97" s="6">
        <f t="shared" si="27"/>
        <v>0</v>
      </c>
      <c r="AE97" s="6">
        <f t="shared" si="29"/>
        <v>12</v>
      </c>
      <c r="AF97" s="6">
        <f t="shared" si="29"/>
        <v>-2</v>
      </c>
      <c r="AG97" s="6">
        <f t="shared" si="29"/>
        <v>10</v>
      </c>
      <c r="AH97" s="5"/>
      <c r="AI97" s="8" t="str">
        <f t="shared" si="16"/>
        <v>Outside</v>
      </c>
      <c r="AJ97" s="7" t="str">
        <f t="shared" si="17"/>
        <v>Up</v>
      </c>
      <c r="AK97" s="7" t="str">
        <f t="shared" si="18"/>
        <v>POC Up</v>
      </c>
      <c r="AL97" s="9" t="str">
        <f t="shared" si="19"/>
        <v>In. Val</v>
      </c>
      <c r="AM97" s="9" t="str">
        <f t="shared" si="20"/>
        <v>Upper Break</v>
      </c>
      <c r="AN97" s="9" t="str">
        <f t="shared" si="21"/>
        <v>Ab. Val</v>
      </c>
      <c r="AO97" s="9" t="str">
        <f t="shared" si="22"/>
        <v>No Gap</v>
      </c>
      <c r="AP97" s="9" t="str">
        <f t="shared" si="23"/>
        <v>Top-Weighted</v>
      </c>
      <c r="AQ97" s="9" t="str">
        <f t="shared" si="24"/>
        <v>Skewed Mid-Low</v>
      </c>
      <c r="AR97" s="9" t="str">
        <f t="shared" si="25"/>
        <v>Same</v>
      </c>
      <c r="AS97" s="5">
        <f t="shared" si="26"/>
        <v>0</v>
      </c>
    </row>
    <row r="98" spans="1:45" ht="15.5" x14ac:dyDescent="0.35">
      <c r="A98" s="13">
        <v>45520</v>
      </c>
      <c r="B98" s="15">
        <v>1.28647</v>
      </c>
      <c r="C98" s="15">
        <v>1.29504</v>
      </c>
      <c r="D98" s="15">
        <v>1.27983</v>
      </c>
      <c r="E98" s="15">
        <v>1.2945800000000001</v>
      </c>
      <c r="F98" s="15">
        <v>1.2852000000000001</v>
      </c>
      <c r="G98" s="15">
        <v>1.2872000000000001</v>
      </c>
      <c r="H98" s="15">
        <v>1.2821</v>
      </c>
      <c r="I98" s="5">
        <v>56</v>
      </c>
      <c r="J98" s="5">
        <v>676</v>
      </c>
      <c r="K98" s="5">
        <v>591</v>
      </c>
      <c r="L98" s="5">
        <v>1293</v>
      </c>
      <c r="M98" s="14">
        <v>8.8215277777778525</v>
      </c>
      <c r="N98" s="14">
        <v>152.09999999999945</v>
      </c>
      <c r="O98" s="5">
        <v>51.000000000001044</v>
      </c>
      <c r="P98" s="5">
        <v>124482</v>
      </c>
      <c r="Q98" s="14">
        <v>864.45833333333337</v>
      </c>
      <c r="R98" s="14">
        <v>8.5009861932939152</v>
      </c>
      <c r="S98" s="5">
        <v>31</v>
      </c>
      <c r="T98" s="5" t="s">
        <v>26</v>
      </c>
      <c r="U98" s="14">
        <v>0.62985850546526945</v>
      </c>
      <c r="V98" s="5">
        <v>110</v>
      </c>
      <c r="W98" s="5">
        <v>220</v>
      </c>
      <c r="X98" s="5">
        <v>693</v>
      </c>
      <c r="Y98" s="5">
        <v>270</v>
      </c>
      <c r="Z98" s="5" t="s">
        <v>31</v>
      </c>
      <c r="AA98" s="5"/>
      <c r="AB98" s="6" cm="1">
        <f t="array" ref="AB98">SUM(IF(B98:I98&gt;B99:I99,1,-1))</f>
        <v>4</v>
      </c>
      <c r="AC98" s="6" cm="1">
        <f t="array" ref="AC98">SUM(IF(J98:S98&gt;J99:S99,1,-1))</f>
        <v>-2</v>
      </c>
      <c r="AD98" s="6">
        <f t="shared" si="27"/>
        <v>2</v>
      </c>
      <c r="AE98" s="6">
        <f t="shared" si="29"/>
        <v>14</v>
      </c>
      <c r="AF98" s="6">
        <f t="shared" si="29"/>
        <v>4</v>
      </c>
      <c r="AG98" s="6">
        <f t="shared" si="29"/>
        <v>18</v>
      </c>
      <c r="AH98" s="5"/>
      <c r="AI98" s="8" t="str">
        <f t="shared" si="16"/>
        <v>Outside</v>
      </c>
      <c r="AJ98" s="7" t="str">
        <f t="shared" si="17"/>
        <v>Neutral</v>
      </c>
      <c r="AK98" s="7" t="str">
        <f t="shared" si="18"/>
        <v>POC Unchanged</v>
      </c>
      <c r="AL98" s="9" t="str">
        <f t="shared" si="19"/>
        <v>In. Val</v>
      </c>
      <c r="AM98" s="9" t="str">
        <f t="shared" si="20"/>
        <v>Upper Break</v>
      </c>
      <c r="AN98" s="9" t="str">
        <f t="shared" si="21"/>
        <v>Ab. Val</v>
      </c>
      <c r="AO98" s="9" t="str">
        <f t="shared" si="22"/>
        <v>No Gap</v>
      </c>
      <c r="AP98" s="9" t="str">
        <f t="shared" si="23"/>
        <v>Top-Weighted</v>
      </c>
      <c r="AQ98" s="9" t="str">
        <f t="shared" si="24"/>
        <v>Skewed Mid-Low</v>
      </c>
      <c r="AR98" s="9" t="str">
        <f t="shared" si="25"/>
        <v>Same</v>
      </c>
      <c r="AS98" s="5">
        <f t="shared" si="26"/>
        <v>0</v>
      </c>
    </row>
    <row r="99" spans="1:45" ht="15.5" x14ac:dyDescent="0.35">
      <c r="A99" s="13">
        <v>45519</v>
      </c>
      <c r="B99" s="15">
        <v>1.2769999999999999</v>
      </c>
      <c r="C99" s="15">
        <v>1.28725</v>
      </c>
      <c r="D99" s="15">
        <v>1.2762899999999999</v>
      </c>
      <c r="E99" s="15">
        <v>1.28583</v>
      </c>
      <c r="F99" s="15">
        <v>1.2851999999999999</v>
      </c>
      <c r="G99" s="15">
        <v>1.2867</v>
      </c>
      <c r="H99" s="15">
        <v>1.2824</v>
      </c>
      <c r="I99" s="5">
        <v>48</v>
      </c>
      <c r="J99" s="5">
        <v>374</v>
      </c>
      <c r="K99" s="5">
        <v>958</v>
      </c>
      <c r="L99" s="5">
        <v>1362</v>
      </c>
      <c r="M99" s="14">
        <v>9.2798611111112592</v>
      </c>
      <c r="N99" s="14">
        <v>109.6000000000008</v>
      </c>
      <c r="O99" s="5">
        <v>42.999999999999702</v>
      </c>
      <c r="P99" s="5">
        <v>135118</v>
      </c>
      <c r="Q99" s="14">
        <v>938.31944444444446</v>
      </c>
      <c r="R99" s="14">
        <v>12.427007299269981</v>
      </c>
      <c r="S99" s="5">
        <v>17</v>
      </c>
      <c r="T99" s="5" t="s">
        <v>28</v>
      </c>
      <c r="U99" s="14">
        <v>0.46093971132294081</v>
      </c>
      <c r="V99" s="5">
        <v>554</v>
      </c>
      <c r="W99" s="5">
        <v>505</v>
      </c>
      <c r="X99" s="5">
        <v>175</v>
      </c>
      <c r="Y99" s="5">
        <v>120</v>
      </c>
      <c r="Z99" s="5" t="s">
        <v>31</v>
      </c>
      <c r="AA99" s="5"/>
      <c r="AB99" s="6" cm="1">
        <f t="array" ref="AB99">SUM(IF(B99:I99&gt;B100:I100,1,-1))</f>
        <v>6</v>
      </c>
      <c r="AC99" s="6" cm="1">
        <f t="array" ref="AC99">SUM(IF(J99:S99&gt;J100:S100,1,-1))</f>
        <v>2</v>
      </c>
      <c r="AD99" s="6">
        <f t="shared" si="27"/>
        <v>8</v>
      </c>
      <c r="AE99" s="6">
        <f t="shared" ref="AE99:AG114" si="30">SUM(AB99:AB101)</f>
        <v>18</v>
      </c>
      <c r="AF99" s="6">
        <f t="shared" si="30"/>
        <v>0</v>
      </c>
      <c r="AG99" s="6">
        <f t="shared" si="30"/>
        <v>18</v>
      </c>
      <c r="AH99" s="5"/>
      <c r="AI99" s="8" t="str">
        <f t="shared" si="16"/>
        <v>OL Higher</v>
      </c>
      <c r="AJ99" s="7" t="str">
        <f t="shared" si="17"/>
        <v>Up</v>
      </c>
      <c r="AK99" s="7" t="str">
        <f t="shared" si="18"/>
        <v>POC Up</v>
      </c>
      <c r="AL99" s="9" t="str">
        <f t="shared" si="19"/>
        <v>Ab. Val</v>
      </c>
      <c r="AM99" s="9" t="str">
        <f t="shared" si="20"/>
        <v>Inside Day</v>
      </c>
      <c r="AN99" s="9" t="str">
        <f t="shared" si="21"/>
        <v>In Val</v>
      </c>
      <c r="AO99" s="9" t="str">
        <f t="shared" si="22"/>
        <v>No Gap</v>
      </c>
      <c r="AP99" s="9" t="str">
        <f t="shared" si="23"/>
        <v>Bottom-Weighted</v>
      </c>
      <c r="AQ99" s="9" t="str">
        <f t="shared" si="24"/>
        <v>Skewed High</v>
      </c>
      <c r="AR99" s="9" t="str">
        <f t="shared" si="25"/>
        <v>Closed Lower Quadrant</v>
      </c>
      <c r="AS99" s="5">
        <f t="shared" si="26"/>
        <v>-1</v>
      </c>
    </row>
    <row r="100" spans="1:45" ht="15.5" x14ac:dyDescent="0.35">
      <c r="A100" s="13">
        <v>45518</v>
      </c>
      <c r="B100" s="15">
        <v>1.2748200000000001</v>
      </c>
      <c r="C100" s="15">
        <v>1.28725</v>
      </c>
      <c r="D100" s="15">
        <v>1.27464</v>
      </c>
      <c r="E100" s="15">
        <v>1.28241</v>
      </c>
      <c r="F100" s="15">
        <v>1.2766</v>
      </c>
      <c r="G100" s="15">
        <v>1.284</v>
      </c>
      <c r="H100" s="15">
        <v>1.2752999999999999</v>
      </c>
      <c r="I100" s="5">
        <v>31</v>
      </c>
      <c r="J100" s="5">
        <v>1050</v>
      </c>
      <c r="K100" s="5">
        <v>218</v>
      </c>
      <c r="L100" s="5">
        <v>1297</v>
      </c>
      <c r="M100" s="14">
        <v>8.8923611111112031</v>
      </c>
      <c r="N100" s="14">
        <v>126.10000000000011</v>
      </c>
      <c r="O100" s="5">
        <v>87.000000000001521</v>
      </c>
      <c r="P100" s="5">
        <v>133091</v>
      </c>
      <c r="Q100" s="14">
        <v>924.24305555555554</v>
      </c>
      <c r="R100" s="14">
        <v>10.285487708168112</v>
      </c>
      <c r="S100" s="5">
        <v>19</v>
      </c>
      <c r="T100" s="5" t="s">
        <v>28</v>
      </c>
      <c r="U100" s="14">
        <v>0.40815496841993287</v>
      </c>
      <c r="V100" s="5">
        <v>379</v>
      </c>
      <c r="W100" s="5">
        <v>281</v>
      </c>
      <c r="X100" s="5">
        <v>231</v>
      </c>
      <c r="Y100" s="5">
        <v>401</v>
      </c>
      <c r="Z100" s="5" t="s">
        <v>32</v>
      </c>
      <c r="AA100" s="5"/>
      <c r="AB100" s="6" cm="1">
        <f t="array" ref="AB100">SUM(IF(B100:I100&gt;B101:I101,1,-1))</f>
        <v>4</v>
      </c>
      <c r="AC100" s="6" cm="1">
        <f t="array" ref="AC100">SUM(IF(J100:S100&gt;J101:S101,1,-1))</f>
        <v>4</v>
      </c>
      <c r="AD100" s="6">
        <f t="shared" si="27"/>
        <v>8</v>
      </c>
      <c r="AE100" s="6">
        <f t="shared" si="30"/>
        <v>16</v>
      </c>
      <c r="AF100" s="6">
        <f t="shared" si="30"/>
        <v>-4</v>
      </c>
      <c r="AG100" s="6">
        <f t="shared" si="30"/>
        <v>12</v>
      </c>
      <c r="AH100" s="5"/>
      <c r="AI100" s="8" t="str">
        <f t="shared" si="16"/>
        <v>OL Higher</v>
      </c>
      <c r="AJ100" s="7" t="str">
        <f t="shared" si="17"/>
        <v>Up</v>
      </c>
      <c r="AK100" s="7" t="str">
        <f t="shared" si="18"/>
        <v>POC Up</v>
      </c>
      <c r="AL100" s="9" t="str">
        <f t="shared" si="19"/>
        <v>In. Val</v>
      </c>
      <c r="AM100" s="9" t="str">
        <f t="shared" si="20"/>
        <v>Inside Day</v>
      </c>
      <c r="AN100" s="9" t="str">
        <f t="shared" si="21"/>
        <v>In Val</v>
      </c>
      <c r="AO100" s="9" t="str">
        <f t="shared" si="22"/>
        <v>No Gap</v>
      </c>
      <c r="AP100" s="9" t="str">
        <f t="shared" si="23"/>
        <v>Top-Weighted</v>
      </c>
      <c r="AQ100" s="9" t="str">
        <f t="shared" si="24"/>
        <v>Skewed Low</v>
      </c>
      <c r="AR100" s="9" t="str">
        <f t="shared" si="25"/>
        <v>Closed Higher Quadrant</v>
      </c>
      <c r="AS100" s="5">
        <f t="shared" si="26"/>
        <v>1</v>
      </c>
    </row>
    <row r="101" spans="1:45" ht="15.5" x14ac:dyDescent="0.35">
      <c r="A101" s="13">
        <v>45517</v>
      </c>
      <c r="B101" s="15">
        <v>1.2744899999999999</v>
      </c>
      <c r="C101" s="15">
        <v>1.28725</v>
      </c>
      <c r="D101" s="15">
        <v>1.2725500000000001</v>
      </c>
      <c r="E101" s="15">
        <v>1.2864800000000001</v>
      </c>
      <c r="F101" s="15">
        <v>1.2764</v>
      </c>
      <c r="G101" s="15">
        <v>1.2794999999999999</v>
      </c>
      <c r="H101" s="15">
        <v>1.2743</v>
      </c>
      <c r="I101" s="5">
        <v>28</v>
      </c>
      <c r="J101" s="5">
        <v>719</v>
      </c>
      <c r="K101" s="5">
        <v>508</v>
      </c>
      <c r="L101" s="5">
        <v>1268</v>
      </c>
      <c r="M101" s="14">
        <v>8.7173611111111828</v>
      </c>
      <c r="N101" s="14">
        <v>146.99999999999935</v>
      </c>
      <c r="O101" s="5">
        <v>51.999999999998714</v>
      </c>
      <c r="P101" s="5">
        <v>130860</v>
      </c>
      <c r="Q101" s="14">
        <v>908.75</v>
      </c>
      <c r="R101" s="14">
        <v>8.6258503401360933</v>
      </c>
      <c r="S101" s="5">
        <v>26</v>
      </c>
      <c r="T101" s="5" t="s">
        <v>26</v>
      </c>
      <c r="U101" s="14">
        <v>0.56324156769528411</v>
      </c>
      <c r="V101" s="5">
        <v>126</v>
      </c>
      <c r="W101" s="5">
        <v>166</v>
      </c>
      <c r="X101" s="5">
        <v>507</v>
      </c>
      <c r="Y101" s="5">
        <v>469</v>
      </c>
      <c r="Z101" s="5" t="s">
        <v>31</v>
      </c>
      <c r="AA101" s="5"/>
      <c r="AB101" s="6" cm="1">
        <f t="array" ref="AB101">SUM(IF(B101:I101&gt;B102:I102,1,-1))</f>
        <v>8</v>
      </c>
      <c r="AC101" s="6" cm="1">
        <f t="array" ref="AC101">SUM(IF(J101:S101&gt;J102:S102,1,-1))</f>
        <v>-6</v>
      </c>
      <c r="AD101" s="6">
        <f t="shared" si="27"/>
        <v>2</v>
      </c>
      <c r="AE101" s="6">
        <f t="shared" si="30"/>
        <v>12</v>
      </c>
      <c r="AF101" s="6">
        <f t="shared" si="30"/>
        <v>-10</v>
      </c>
      <c r="AG101" s="6">
        <f t="shared" si="30"/>
        <v>2</v>
      </c>
      <c r="AH101" s="5"/>
      <c r="AI101" s="8" t="str">
        <f t="shared" si="16"/>
        <v>OL Higher</v>
      </c>
      <c r="AJ101" s="7" t="str">
        <f t="shared" si="17"/>
        <v>Up</v>
      </c>
      <c r="AK101" s="7" t="str">
        <f t="shared" si="18"/>
        <v>POC Up</v>
      </c>
      <c r="AL101" s="9" t="str">
        <f t="shared" si="19"/>
        <v>In. Val</v>
      </c>
      <c r="AM101" s="9" t="str">
        <f t="shared" si="20"/>
        <v>Upper Break</v>
      </c>
      <c r="AN101" s="9" t="str">
        <f t="shared" si="21"/>
        <v>Ab. Val</v>
      </c>
      <c r="AO101" s="9" t="str">
        <f t="shared" si="22"/>
        <v>No Gap</v>
      </c>
      <c r="AP101" s="9" t="str">
        <f t="shared" si="23"/>
        <v>Top-Weighted</v>
      </c>
      <c r="AQ101" s="9" t="str">
        <f t="shared" si="24"/>
        <v>Skewed Mid-Low</v>
      </c>
      <c r="AR101" s="9" t="str">
        <f t="shared" si="25"/>
        <v>Same</v>
      </c>
      <c r="AS101" s="5">
        <f t="shared" si="26"/>
        <v>0</v>
      </c>
    </row>
    <row r="102" spans="1:45" ht="15.5" x14ac:dyDescent="0.35">
      <c r="A102" s="13">
        <v>45516</v>
      </c>
      <c r="B102" s="15">
        <v>1.2682</v>
      </c>
      <c r="C102" s="15">
        <v>1.2793300000000001</v>
      </c>
      <c r="D102" s="15">
        <v>1.2664299999999999</v>
      </c>
      <c r="E102" s="15">
        <v>1.2769999999999999</v>
      </c>
      <c r="F102" s="15">
        <v>1.2763</v>
      </c>
      <c r="G102" s="15">
        <v>1.2792999999999999</v>
      </c>
      <c r="H102" s="15">
        <v>1.2724</v>
      </c>
      <c r="I102" s="5">
        <v>21</v>
      </c>
      <c r="J102" s="5">
        <v>299</v>
      </c>
      <c r="K102" s="5">
        <v>1005</v>
      </c>
      <c r="L102" s="5">
        <v>1342</v>
      </c>
      <c r="M102" s="14">
        <v>9.265972222222171</v>
      </c>
      <c r="N102" s="14">
        <v>129.00000000000134</v>
      </c>
      <c r="O102" s="5">
        <v>68.999999999999062</v>
      </c>
      <c r="P102" s="5">
        <v>145468</v>
      </c>
      <c r="Q102" s="14">
        <v>1010.1944444444445</v>
      </c>
      <c r="R102" s="14">
        <v>10.403100775193691</v>
      </c>
      <c r="S102" s="5">
        <v>30</v>
      </c>
      <c r="T102" s="5" t="s">
        <v>28</v>
      </c>
      <c r="U102" s="14">
        <v>0.48111047647298261</v>
      </c>
      <c r="V102" s="5">
        <v>368</v>
      </c>
      <c r="W102" s="5">
        <v>556</v>
      </c>
      <c r="X102" s="5">
        <v>166</v>
      </c>
      <c r="Y102" s="5">
        <v>249</v>
      </c>
      <c r="Z102" s="5" t="s">
        <v>31</v>
      </c>
      <c r="AA102" s="5"/>
      <c r="AB102" s="6" cm="1">
        <f t="array" ref="AB102">SUM(IF(B102:I102&gt;B103:I103,1,-1))</f>
        <v>4</v>
      </c>
      <c r="AC102" s="6" cm="1">
        <f t="array" ref="AC102">SUM(IF(J102:S102&gt;J103:S103,1,-1))</f>
        <v>-2</v>
      </c>
      <c r="AD102" s="6">
        <f t="shared" si="27"/>
        <v>2</v>
      </c>
      <c r="AE102" s="6">
        <f t="shared" si="30"/>
        <v>2</v>
      </c>
      <c r="AF102" s="6">
        <f t="shared" si="30"/>
        <v>-10</v>
      </c>
      <c r="AG102" s="6">
        <f t="shared" si="30"/>
        <v>-8</v>
      </c>
      <c r="AH102" s="5"/>
      <c r="AI102" s="8" t="str">
        <f t="shared" si="16"/>
        <v>OL Higher</v>
      </c>
      <c r="AJ102" s="7" t="str">
        <f t="shared" si="17"/>
        <v>Up</v>
      </c>
      <c r="AK102" s="7" t="str">
        <f t="shared" si="18"/>
        <v>POC Up</v>
      </c>
      <c r="AL102" s="9" t="str">
        <f t="shared" si="19"/>
        <v>Ab. Val</v>
      </c>
      <c r="AM102" s="9" t="str">
        <f t="shared" si="20"/>
        <v>Upper Break</v>
      </c>
      <c r="AN102" s="9" t="str">
        <f t="shared" si="21"/>
        <v>In Val</v>
      </c>
      <c r="AO102" s="9" t="str">
        <f t="shared" si="22"/>
        <v>No Gap</v>
      </c>
      <c r="AP102" s="9" t="str">
        <f t="shared" si="23"/>
        <v>Bottom-Weighted</v>
      </c>
      <c r="AQ102" s="9" t="str">
        <f t="shared" si="24"/>
        <v>Skewed Mid-High</v>
      </c>
      <c r="AR102" s="9" t="str">
        <f t="shared" si="25"/>
        <v>Same</v>
      </c>
      <c r="AS102" s="5">
        <f t="shared" si="26"/>
        <v>0</v>
      </c>
    </row>
    <row r="103" spans="1:45" ht="15.5" x14ac:dyDescent="0.35">
      <c r="A103" s="13">
        <v>45513</v>
      </c>
      <c r="B103" s="15">
        <v>1.2683899999999999</v>
      </c>
      <c r="C103" s="15">
        <v>1.2773300000000001</v>
      </c>
      <c r="D103" s="15">
        <v>1.2664299999999999</v>
      </c>
      <c r="E103" s="15">
        <v>1.2748299999999999</v>
      </c>
      <c r="F103" s="15">
        <v>1.2699</v>
      </c>
      <c r="G103" s="15">
        <v>1.2744</v>
      </c>
      <c r="H103" s="15">
        <v>1.2678</v>
      </c>
      <c r="I103" s="5">
        <v>16</v>
      </c>
      <c r="J103" s="5">
        <v>999</v>
      </c>
      <c r="K103" s="5">
        <v>445</v>
      </c>
      <c r="L103" s="5">
        <v>1473</v>
      </c>
      <c r="M103" s="14">
        <v>10.201388888888815</v>
      </c>
      <c r="N103" s="14">
        <v>109.00000000000132</v>
      </c>
      <c r="O103" s="5">
        <v>65.999999999999389</v>
      </c>
      <c r="P103" s="5">
        <v>167156</v>
      </c>
      <c r="Q103" s="14">
        <v>1160.8055555555557</v>
      </c>
      <c r="R103" s="14">
        <v>13.513761467889744</v>
      </c>
      <c r="S103" s="5">
        <v>26</v>
      </c>
      <c r="T103" s="5" t="s">
        <v>26</v>
      </c>
      <c r="U103" s="14">
        <v>0.54522541430895688</v>
      </c>
      <c r="V103" s="5">
        <v>330</v>
      </c>
      <c r="W103" s="5">
        <v>289</v>
      </c>
      <c r="X103" s="5">
        <v>546</v>
      </c>
      <c r="Y103" s="5">
        <v>266</v>
      </c>
      <c r="Z103" s="5" t="s">
        <v>31</v>
      </c>
      <c r="AA103" s="5"/>
      <c r="AB103" s="6" cm="1">
        <f t="array" ref="AB103">SUM(IF(B103:I103&gt;B104:I104,1,-1))</f>
        <v>0</v>
      </c>
      <c r="AC103" s="6" cm="1">
        <f t="array" ref="AC103">SUM(IF(J103:S103&gt;J104:S104,1,-1))</f>
        <v>-2</v>
      </c>
      <c r="AD103" s="6">
        <f t="shared" si="27"/>
        <v>-2</v>
      </c>
      <c r="AE103" s="6">
        <f t="shared" si="30"/>
        <v>-8</v>
      </c>
      <c r="AF103" s="6">
        <f t="shared" si="30"/>
        <v>-12</v>
      </c>
      <c r="AG103" s="6">
        <f t="shared" si="30"/>
        <v>-20</v>
      </c>
      <c r="AH103" s="5"/>
      <c r="AI103" s="8" t="str">
        <f t="shared" si="16"/>
        <v>Outside</v>
      </c>
      <c r="AJ103" s="7" t="str">
        <f t="shared" si="17"/>
        <v>Up</v>
      </c>
      <c r="AK103" s="7" t="str">
        <f t="shared" si="18"/>
        <v>POC Up</v>
      </c>
      <c r="AL103" s="9" t="str">
        <f t="shared" si="19"/>
        <v>In. Val</v>
      </c>
      <c r="AM103" s="9" t="str">
        <f t="shared" si="20"/>
        <v>Inside Day</v>
      </c>
      <c r="AN103" s="9" t="str">
        <f t="shared" si="21"/>
        <v>Ab. Val</v>
      </c>
      <c r="AO103" s="9" t="str">
        <f t="shared" si="22"/>
        <v>No Gap</v>
      </c>
      <c r="AP103" s="9" t="str">
        <f t="shared" si="23"/>
        <v>Top-Weighted</v>
      </c>
      <c r="AQ103" s="9" t="str">
        <f t="shared" si="24"/>
        <v>Skewed Mid-Low</v>
      </c>
      <c r="AR103" s="9" t="str">
        <f t="shared" si="25"/>
        <v>Closed Lower Quadrant</v>
      </c>
      <c r="AS103" s="5">
        <f t="shared" si="26"/>
        <v>-1</v>
      </c>
    </row>
    <row r="104" spans="1:45" ht="15.5" x14ac:dyDescent="0.35">
      <c r="A104" s="13">
        <v>45512</v>
      </c>
      <c r="B104" s="15">
        <v>1.2787500000000001</v>
      </c>
      <c r="C104" s="15">
        <v>1.28027</v>
      </c>
      <c r="D104" s="15">
        <v>1.2664299999999999</v>
      </c>
      <c r="E104" s="15">
        <v>1.2744899999999999</v>
      </c>
      <c r="F104" s="15">
        <v>1.2688999999999999</v>
      </c>
      <c r="G104" s="15">
        <v>1.2722</v>
      </c>
      <c r="H104" s="15">
        <v>1.2681</v>
      </c>
      <c r="I104" s="5">
        <v>-4</v>
      </c>
      <c r="J104" s="5">
        <v>1387</v>
      </c>
      <c r="K104" s="5">
        <v>294</v>
      </c>
      <c r="L104" s="5">
        <v>1724</v>
      </c>
      <c r="M104" s="14">
        <v>11.950694444444311</v>
      </c>
      <c r="N104" s="14">
        <v>138.40000000000074</v>
      </c>
      <c r="O104" s="5">
        <v>40.999999999999929</v>
      </c>
      <c r="P104" s="5">
        <v>201868</v>
      </c>
      <c r="Q104" s="14">
        <v>1401.8611111111111</v>
      </c>
      <c r="R104" s="14">
        <v>12.456647398843863</v>
      </c>
      <c r="S104" s="5">
        <v>19</v>
      </c>
      <c r="T104" s="5" t="s">
        <v>28</v>
      </c>
      <c r="U104" s="14">
        <v>0.34470026723468028</v>
      </c>
      <c r="V104" s="5">
        <v>123</v>
      </c>
      <c r="W104" s="5">
        <v>215</v>
      </c>
      <c r="X104" s="5">
        <v>675</v>
      </c>
      <c r="Y104" s="5">
        <v>701</v>
      </c>
      <c r="Z104" s="5" t="s">
        <v>32</v>
      </c>
      <c r="AA104" s="5"/>
      <c r="AB104" s="6" cm="1">
        <f t="array" ref="AB104">SUM(IF(B104:I104&gt;B105:I105,1,-1))</f>
        <v>-2</v>
      </c>
      <c r="AC104" s="6" cm="1">
        <f t="array" ref="AC104">SUM(IF(J104:S104&gt;J105:S105,1,-1))</f>
        <v>-6</v>
      </c>
      <c r="AD104" s="6">
        <f t="shared" si="27"/>
        <v>-8</v>
      </c>
      <c r="AE104" s="6">
        <f t="shared" si="30"/>
        <v>-14</v>
      </c>
      <c r="AF104" s="6">
        <f t="shared" si="30"/>
        <v>-6</v>
      </c>
      <c r="AG104" s="6">
        <f t="shared" si="30"/>
        <v>-20</v>
      </c>
      <c r="AH104" s="5"/>
      <c r="AI104" s="8" t="str">
        <f t="shared" si="16"/>
        <v>OL Lower</v>
      </c>
      <c r="AJ104" s="7" t="str">
        <f t="shared" si="17"/>
        <v>Down</v>
      </c>
      <c r="AK104" s="7" t="str">
        <f t="shared" si="18"/>
        <v>POC Unchanged</v>
      </c>
      <c r="AL104" s="9" t="str">
        <f t="shared" si="19"/>
        <v>In. Val</v>
      </c>
      <c r="AM104" s="9" t="str">
        <f t="shared" si="20"/>
        <v>Lower Break</v>
      </c>
      <c r="AN104" s="9" t="str">
        <f t="shared" si="21"/>
        <v>Ab. Val</v>
      </c>
      <c r="AO104" s="9" t="str">
        <f t="shared" si="22"/>
        <v>Gap Up - Failed</v>
      </c>
      <c r="AP104" s="9" t="str">
        <f t="shared" si="23"/>
        <v>Top-Weighted</v>
      </c>
      <c r="AQ104" s="9" t="str">
        <f t="shared" si="24"/>
        <v>Skewed Low</v>
      </c>
      <c r="AR104" s="9" t="str">
        <f t="shared" si="25"/>
        <v>Closed Lower Quadrant</v>
      </c>
      <c r="AS104" s="5">
        <f t="shared" si="26"/>
        <v>-2</v>
      </c>
    </row>
    <row r="105" spans="1:45" ht="15.5" x14ac:dyDescent="0.35">
      <c r="A105" s="13">
        <v>45511</v>
      </c>
      <c r="B105" s="15">
        <v>1.27867</v>
      </c>
      <c r="C105" s="15">
        <v>1.2816399999999999</v>
      </c>
      <c r="D105" s="15">
        <v>1.2672300000000001</v>
      </c>
      <c r="E105" s="15">
        <v>1.2682100000000001</v>
      </c>
      <c r="F105" s="15">
        <v>1.2689000000000001</v>
      </c>
      <c r="G105" s="15">
        <v>1.2767000000000002</v>
      </c>
      <c r="H105" s="15">
        <v>1.2681</v>
      </c>
      <c r="I105" s="5">
        <v>-10</v>
      </c>
      <c r="J105" s="5">
        <v>1969</v>
      </c>
      <c r="K105" s="5">
        <v>157</v>
      </c>
      <c r="L105" s="5">
        <v>2157</v>
      </c>
      <c r="M105" s="14">
        <v>14.938888888888858</v>
      </c>
      <c r="N105" s="14">
        <v>144.09999999999812</v>
      </c>
      <c r="O105" s="5">
        <v>86.000000000001634</v>
      </c>
      <c r="P105" s="5">
        <v>258418</v>
      </c>
      <c r="Q105" s="14">
        <v>1794.5694444444443</v>
      </c>
      <c r="R105" s="14">
        <v>14.968771686329134</v>
      </c>
      <c r="S105" s="5">
        <v>15</v>
      </c>
      <c r="T105" s="5" t="s">
        <v>28</v>
      </c>
      <c r="U105" s="14">
        <v>0.32598096153896472</v>
      </c>
      <c r="V105" s="5">
        <v>354</v>
      </c>
      <c r="W105" s="5">
        <v>708</v>
      </c>
      <c r="X105" s="5">
        <v>400</v>
      </c>
      <c r="Y105" s="5">
        <v>684</v>
      </c>
      <c r="Z105" s="5" t="s">
        <v>27</v>
      </c>
      <c r="AA105" s="5"/>
      <c r="AB105" s="6" cm="1">
        <f t="array" ref="AB105">SUM(IF(B105:I105&gt;B106:I106,1,-1))</f>
        <v>-6</v>
      </c>
      <c r="AC105" s="6" cm="1">
        <f t="array" ref="AC105">SUM(IF(J105:S105&gt;J106:S106,1,-1))</f>
        <v>-4</v>
      </c>
      <c r="AD105" s="6">
        <f t="shared" si="27"/>
        <v>-10</v>
      </c>
      <c r="AE105" s="6">
        <f t="shared" si="30"/>
        <v>-14</v>
      </c>
      <c r="AF105" s="6">
        <f t="shared" si="30"/>
        <v>2</v>
      </c>
      <c r="AG105" s="6">
        <f t="shared" si="30"/>
        <v>-12</v>
      </c>
      <c r="AH105" s="5"/>
      <c r="AI105" s="8" t="str">
        <f t="shared" si="16"/>
        <v>OL Lower</v>
      </c>
      <c r="AJ105" s="7" t="str">
        <f t="shared" si="17"/>
        <v>Down</v>
      </c>
      <c r="AK105" s="7" t="str">
        <f t="shared" si="18"/>
        <v>POC Down</v>
      </c>
      <c r="AL105" s="9" t="str">
        <f t="shared" si="19"/>
        <v>Bel. Val</v>
      </c>
      <c r="AM105" s="9" t="str">
        <f t="shared" si="20"/>
        <v>Inside Day</v>
      </c>
      <c r="AN105" s="9" t="str">
        <f t="shared" si="21"/>
        <v>In Val</v>
      </c>
      <c r="AO105" s="9" t="str">
        <f t="shared" si="22"/>
        <v>No Gap</v>
      </c>
      <c r="AP105" s="9" t="str">
        <f t="shared" si="23"/>
        <v>Top-Weighted</v>
      </c>
      <c r="AQ105" s="9" t="str">
        <f t="shared" si="24"/>
        <v>Skewed Mid-High</v>
      </c>
      <c r="AR105" s="9" t="str">
        <f t="shared" si="25"/>
        <v>Same</v>
      </c>
      <c r="AS105" s="5">
        <f t="shared" si="26"/>
        <v>0</v>
      </c>
    </row>
    <row r="106" spans="1:45" ht="15.5" x14ac:dyDescent="0.35">
      <c r="A106" s="13">
        <v>45510</v>
      </c>
      <c r="B106" s="15">
        <v>1.2727200000000001</v>
      </c>
      <c r="C106" s="15">
        <v>1.2839700000000001</v>
      </c>
      <c r="D106" s="15">
        <v>1.2672300000000001</v>
      </c>
      <c r="E106" s="15">
        <v>1.26841</v>
      </c>
      <c r="F106" s="15">
        <v>1.2791000000000001</v>
      </c>
      <c r="G106" s="15">
        <v>1.2810000000000001</v>
      </c>
      <c r="H106" s="15">
        <v>1.2727000000000002</v>
      </c>
      <c r="I106" s="5">
        <v>12</v>
      </c>
      <c r="J106" s="5">
        <v>446</v>
      </c>
      <c r="K106" s="5">
        <v>1779</v>
      </c>
      <c r="L106" s="5">
        <v>2252</v>
      </c>
      <c r="M106" s="14">
        <v>15.618749999999935</v>
      </c>
      <c r="N106" s="14">
        <v>167.39999999999978</v>
      </c>
      <c r="O106" s="5">
        <v>82.999999999999744</v>
      </c>
      <c r="P106" s="5">
        <v>261401</v>
      </c>
      <c r="Q106" s="14">
        <v>1815.2847222222222</v>
      </c>
      <c r="R106" s="14">
        <v>13.452807646356051</v>
      </c>
      <c r="S106" s="5">
        <v>22</v>
      </c>
      <c r="T106" s="5" t="s">
        <v>28</v>
      </c>
      <c r="U106" s="14">
        <v>0.39129727408452858</v>
      </c>
      <c r="V106" s="5">
        <v>301</v>
      </c>
      <c r="W106" s="5">
        <v>946</v>
      </c>
      <c r="X106" s="5">
        <v>588</v>
      </c>
      <c r="Y106" s="5">
        <v>417</v>
      </c>
      <c r="Z106" s="5" t="s">
        <v>27</v>
      </c>
      <c r="AA106" s="5"/>
      <c r="AB106" s="6" cm="1">
        <f t="array" ref="AB106">SUM(IF(B106:I106&gt;B107:I107,1,-1))</f>
        <v>-6</v>
      </c>
      <c r="AC106" s="6" cm="1">
        <f t="array" ref="AC106">SUM(IF(J106:S106&gt;J107:S107,1,-1))</f>
        <v>4</v>
      </c>
      <c r="AD106" s="6">
        <f t="shared" si="27"/>
        <v>-2</v>
      </c>
      <c r="AE106" s="6">
        <f t="shared" si="30"/>
        <v>-10</v>
      </c>
      <c r="AF106" s="6">
        <f t="shared" si="30"/>
        <v>14</v>
      </c>
      <c r="AG106" s="6">
        <f t="shared" si="30"/>
        <v>4</v>
      </c>
      <c r="AH106" s="5"/>
      <c r="AI106" s="8" t="str">
        <f t="shared" si="16"/>
        <v>Outside</v>
      </c>
      <c r="AJ106" s="7" t="str">
        <f t="shared" si="17"/>
        <v>Up</v>
      </c>
      <c r="AK106" s="7" t="str">
        <f t="shared" si="18"/>
        <v>POC Up</v>
      </c>
      <c r="AL106" s="9" t="str">
        <f t="shared" si="19"/>
        <v>In. Val</v>
      </c>
      <c r="AM106" s="9" t="str">
        <f t="shared" si="20"/>
        <v>Lower Break</v>
      </c>
      <c r="AN106" s="9" t="str">
        <f t="shared" si="21"/>
        <v>Bl. Val</v>
      </c>
      <c r="AO106" s="9" t="str">
        <f t="shared" si="22"/>
        <v>Gap Down - Follow Through</v>
      </c>
      <c r="AP106" s="9" t="str">
        <f t="shared" si="23"/>
        <v>Bottom-Weighted</v>
      </c>
      <c r="AQ106" s="9" t="str">
        <f t="shared" si="24"/>
        <v>Skewed Mid-High</v>
      </c>
      <c r="AR106" s="9" t="str">
        <f t="shared" si="25"/>
        <v>Closed Higher Quadrant</v>
      </c>
      <c r="AS106" s="5">
        <f t="shared" si="26"/>
        <v>2</v>
      </c>
    </row>
    <row r="107" spans="1:45" ht="15.5" x14ac:dyDescent="0.35">
      <c r="A107" s="13">
        <v>45509</v>
      </c>
      <c r="B107" s="15">
        <v>1.2851999999999999</v>
      </c>
      <c r="C107" s="15">
        <v>1.286</v>
      </c>
      <c r="D107" s="15">
        <v>1.2706500000000001</v>
      </c>
      <c r="E107" s="15">
        <v>1.27871</v>
      </c>
      <c r="F107" s="15">
        <v>1.2766</v>
      </c>
      <c r="G107" s="15">
        <v>1.2809999999999999</v>
      </c>
      <c r="H107" s="15">
        <v>1.2744</v>
      </c>
      <c r="I107" s="5">
        <v>15</v>
      </c>
      <c r="J107" s="5">
        <v>1328</v>
      </c>
      <c r="K107" s="5">
        <v>889</v>
      </c>
      <c r="L107" s="5">
        <v>2249</v>
      </c>
      <c r="M107" s="14">
        <v>15.55555555555557</v>
      </c>
      <c r="N107" s="14">
        <v>153.49999999999974</v>
      </c>
      <c r="O107" s="5">
        <v>65.999999999999389</v>
      </c>
      <c r="P107" s="5">
        <v>241483</v>
      </c>
      <c r="Q107" s="14">
        <v>1676.9652777777778</v>
      </c>
      <c r="R107" s="14">
        <v>14.651465798045628</v>
      </c>
      <c r="S107" s="5">
        <v>22</v>
      </c>
      <c r="T107" s="5" t="s">
        <v>26</v>
      </c>
      <c r="U107" s="14">
        <v>0.64861335907557738</v>
      </c>
      <c r="V107" s="5">
        <v>172</v>
      </c>
      <c r="W107" s="5">
        <v>750</v>
      </c>
      <c r="X107" s="5">
        <v>910</v>
      </c>
      <c r="Y107" s="5">
        <v>417</v>
      </c>
      <c r="Z107" s="5" t="s">
        <v>32</v>
      </c>
      <c r="AA107" s="5"/>
      <c r="AB107" s="6" cm="1">
        <f t="array" ref="AB107">SUM(IF(B107:I107&gt;B108:I108,1,-1))</f>
        <v>-2</v>
      </c>
      <c r="AC107" s="6" cm="1">
        <f t="array" ref="AC107">SUM(IF(J107:S107&gt;J108:S108,1,-1))</f>
        <v>2</v>
      </c>
      <c r="AD107" s="6">
        <f t="shared" si="27"/>
        <v>0</v>
      </c>
      <c r="AE107" s="6">
        <f t="shared" si="30"/>
        <v>-10</v>
      </c>
      <c r="AF107" s="6">
        <f t="shared" si="30"/>
        <v>16</v>
      </c>
      <c r="AG107" s="6">
        <f t="shared" si="30"/>
        <v>6</v>
      </c>
      <c r="AH107" s="5"/>
      <c r="AI107" s="8" t="str">
        <f t="shared" si="16"/>
        <v>OL Lower</v>
      </c>
      <c r="AJ107" s="7" t="str">
        <f t="shared" si="17"/>
        <v>Down</v>
      </c>
      <c r="AK107" s="7" t="str">
        <f t="shared" si="18"/>
        <v>POC Down</v>
      </c>
      <c r="AL107" s="9" t="str">
        <f t="shared" si="19"/>
        <v>Bel. Val</v>
      </c>
      <c r="AM107" s="9" t="str">
        <f t="shared" si="20"/>
        <v>Inside Day</v>
      </c>
      <c r="AN107" s="9" t="str">
        <f t="shared" si="21"/>
        <v>In Val</v>
      </c>
      <c r="AO107" s="9" t="str">
        <f t="shared" si="22"/>
        <v>No Gap</v>
      </c>
      <c r="AP107" s="9" t="str">
        <f t="shared" si="23"/>
        <v>Top-Weighted</v>
      </c>
      <c r="AQ107" s="9" t="str">
        <f t="shared" si="24"/>
        <v>Skewed Mid-Low</v>
      </c>
      <c r="AR107" s="9" t="str">
        <f t="shared" si="25"/>
        <v>Same</v>
      </c>
      <c r="AS107" s="5">
        <f t="shared" si="26"/>
        <v>0</v>
      </c>
    </row>
    <row r="108" spans="1:45" ht="15.5" x14ac:dyDescent="0.35">
      <c r="A108" s="13">
        <v>45506</v>
      </c>
      <c r="B108" s="15">
        <v>1.28372</v>
      </c>
      <c r="C108" s="15">
        <v>1.28637</v>
      </c>
      <c r="D108" s="15">
        <v>1.2706500000000001</v>
      </c>
      <c r="E108" s="15">
        <v>1.27867</v>
      </c>
      <c r="F108" s="15">
        <v>1.2839</v>
      </c>
      <c r="G108" s="15">
        <v>1.286</v>
      </c>
      <c r="H108" s="15">
        <v>1.2773999999999999</v>
      </c>
      <c r="I108" s="5">
        <v>2</v>
      </c>
      <c r="J108" s="5">
        <v>360</v>
      </c>
      <c r="K108" s="5">
        <v>1387</v>
      </c>
      <c r="L108" s="5">
        <v>1774</v>
      </c>
      <c r="M108" s="14">
        <v>12.286111111111078</v>
      </c>
      <c r="N108" s="14">
        <v>157.19999999999956</v>
      </c>
      <c r="O108" s="5">
        <v>86.000000000001634</v>
      </c>
      <c r="P108" s="5">
        <v>182190</v>
      </c>
      <c r="Q108" s="14">
        <v>1265.2083333333333</v>
      </c>
      <c r="R108" s="14">
        <v>11.284987277353721</v>
      </c>
      <c r="S108" s="5">
        <v>28</v>
      </c>
      <c r="T108" s="5" t="s">
        <v>28</v>
      </c>
      <c r="U108" s="14">
        <v>0.41300435905817467</v>
      </c>
      <c r="V108" s="5">
        <v>630</v>
      </c>
      <c r="W108" s="5">
        <v>532</v>
      </c>
      <c r="X108" s="5">
        <v>278</v>
      </c>
      <c r="Y108" s="5">
        <v>334</v>
      </c>
      <c r="Z108" s="5" t="s">
        <v>32</v>
      </c>
      <c r="AA108" s="5"/>
      <c r="AB108" s="6" cm="1">
        <f t="array" ref="AB108">SUM(IF(B108:I108&gt;B109:I109,1,-1))</f>
        <v>-2</v>
      </c>
      <c r="AC108" s="6" cm="1">
        <f t="array" ref="AC108">SUM(IF(J108:S108&gt;J109:S109,1,-1))</f>
        <v>8</v>
      </c>
      <c r="AD108" s="6">
        <f t="shared" si="27"/>
        <v>6</v>
      </c>
      <c r="AE108" s="6">
        <f t="shared" si="30"/>
        <v>-12</v>
      </c>
      <c r="AF108" s="6">
        <f t="shared" si="30"/>
        <v>16</v>
      </c>
      <c r="AG108" s="6">
        <f t="shared" si="30"/>
        <v>4</v>
      </c>
      <c r="AH108" s="5"/>
      <c r="AI108" s="8" t="str">
        <f t="shared" si="16"/>
        <v>OL Lower</v>
      </c>
      <c r="AJ108" s="7" t="str">
        <f t="shared" si="17"/>
        <v>Neutral</v>
      </c>
      <c r="AK108" s="7" t="str">
        <f t="shared" si="18"/>
        <v>POC Up</v>
      </c>
      <c r="AL108" s="9" t="str">
        <f t="shared" si="19"/>
        <v>In. Val</v>
      </c>
      <c r="AM108" s="9" t="str">
        <f t="shared" si="20"/>
        <v>Lower Break</v>
      </c>
      <c r="AN108" s="9" t="str">
        <f t="shared" si="21"/>
        <v>In Val</v>
      </c>
      <c r="AO108" s="9" t="str">
        <f t="shared" si="22"/>
        <v>No Gap</v>
      </c>
      <c r="AP108" s="9" t="str">
        <f t="shared" si="23"/>
        <v>Bottom-Weighted</v>
      </c>
      <c r="AQ108" s="9" t="str">
        <f t="shared" si="24"/>
        <v>Skewed High</v>
      </c>
      <c r="AR108" s="9" t="str">
        <f t="shared" si="25"/>
        <v>Closed Lower Quadrant</v>
      </c>
      <c r="AS108" s="5">
        <f t="shared" si="26"/>
        <v>-2</v>
      </c>
    </row>
    <row r="109" spans="1:45" ht="15.5" x14ac:dyDescent="0.35">
      <c r="A109" s="13">
        <v>45505</v>
      </c>
      <c r="B109" s="15">
        <v>1.28592</v>
      </c>
      <c r="C109" s="15">
        <v>1.2864100000000001</v>
      </c>
      <c r="D109" s="15">
        <v>1.27261</v>
      </c>
      <c r="E109" s="15">
        <v>1.27274</v>
      </c>
      <c r="F109" s="15">
        <v>1.2832999999999999</v>
      </c>
      <c r="G109" s="15">
        <v>1.2863</v>
      </c>
      <c r="H109" s="15">
        <v>1.2805</v>
      </c>
      <c r="I109" s="5">
        <v>-26</v>
      </c>
      <c r="J109" s="5">
        <v>721</v>
      </c>
      <c r="K109" s="5">
        <v>748</v>
      </c>
      <c r="L109" s="5">
        <v>1505</v>
      </c>
      <c r="M109" s="14">
        <v>10.436111111111108</v>
      </c>
      <c r="N109" s="14">
        <v>138.00000000000034</v>
      </c>
      <c r="O109" s="5">
        <v>58.00000000000027</v>
      </c>
      <c r="P109" s="5">
        <v>156085</v>
      </c>
      <c r="Q109" s="14">
        <v>1083.9236111111111</v>
      </c>
      <c r="R109" s="14">
        <v>10.905797101449249</v>
      </c>
      <c r="S109" s="5">
        <v>24</v>
      </c>
      <c r="T109" s="5" t="s">
        <v>26</v>
      </c>
      <c r="U109" s="14">
        <v>0.62169356536173137</v>
      </c>
      <c r="V109" s="5">
        <v>819</v>
      </c>
      <c r="W109" s="5">
        <v>266</v>
      </c>
      <c r="X109" s="5">
        <v>235</v>
      </c>
      <c r="Y109" s="5">
        <v>150</v>
      </c>
      <c r="Z109" s="5" t="s">
        <v>27</v>
      </c>
      <c r="AA109" s="5"/>
      <c r="AB109" s="6" cm="1">
        <f t="array" ref="AB109">SUM(IF(B109:I109&gt;B110:I110,1,-1))</f>
        <v>-6</v>
      </c>
      <c r="AC109" s="6" cm="1">
        <f t="array" ref="AC109">SUM(IF(J109:S109&gt;J110:S110,1,-1))</f>
        <v>6</v>
      </c>
      <c r="AD109" s="6">
        <f t="shared" si="27"/>
        <v>0</v>
      </c>
      <c r="AE109" s="6">
        <f t="shared" si="30"/>
        <v>-16</v>
      </c>
      <c r="AF109" s="6">
        <f t="shared" si="30"/>
        <v>4</v>
      </c>
      <c r="AG109" s="6">
        <f t="shared" si="30"/>
        <v>-12</v>
      </c>
      <c r="AH109" s="5"/>
      <c r="AI109" s="8" t="str">
        <f t="shared" si="16"/>
        <v>Outside</v>
      </c>
      <c r="AJ109" s="7" t="str">
        <f t="shared" si="17"/>
        <v>Down</v>
      </c>
      <c r="AK109" s="7" t="str">
        <f t="shared" si="18"/>
        <v>POC Down</v>
      </c>
      <c r="AL109" s="9" t="str">
        <f t="shared" si="19"/>
        <v>In. Val</v>
      </c>
      <c r="AM109" s="9" t="str">
        <f t="shared" si="20"/>
        <v>Lower Break</v>
      </c>
      <c r="AN109" s="9" t="str">
        <f t="shared" si="21"/>
        <v>Bl. Val</v>
      </c>
      <c r="AO109" s="9" t="str">
        <f t="shared" si="22"/>
        <v>Gap Up - Failed</v>
      </c>
      <c r="AP109" s="9" t="str">
        <f t="shared" si="23"/>
        <v>Bottom-Weighted</v>
      </c>
      <c r="AQ109" s="9" t="str">
        <f t="shared" si="24"/>
        <v>Skewed High</v>
      </c>
      <c r="AR109" s="9" t="str">
        <f t="shared" si="25"/>
        <v>Closed Higher Quadrant</v>
      </c>
      <c r="AS109" s="5">
        <f t="shared" si="26"/>
        <v>2</v>
      </c>
    </row>
    <row r="110" spans="1:45" ht="15.5" x14ac:dyDescent="0.35">
      <c r="A110" s="13">
        <v>45504</v>
      </c>
      <c r="B110" s="15">
        <v>1.2866</v>
      </c>
      <c r="C110" s="15">
        <v>1.28878</v>
      </c>
      <c r="D110" s="15">
        <v>1.28061</v>
      </c>
      <c r="E110" s="15">
        <v>1.2852300000000001</v>
      </c>
      <c r="F110" s="15">
        <v>1.2835999999999999</v>
      </c>
      <c r="G110" s="15">
        <v>1.2857000000000001</v>
      </c>
      <c r="H110" s="15">
        <v>1.2827999999999999</v>
      </c>
      <c r="I110" s="5">
        <v>-22</v>
      </c>
      <c r="J110" s="5">
        <v>842</v>
      </c>
      <c r="K110" s="5">
        <v>413</v>
      </c>
      <c r="L110" s="5">
        <v>1298</v>
      </c>
      <c r="M110" s="14">
        <v>8.954166666666671</v>
      </c>
      <c r="N110" s="14">
        <v>81.700000000000102</v>
      </c>
      <c r="O110" s="5">
        <v>29.000000000001247</v>
      </c>
      <c r="P110" s="5">
        <v>137162</v>
      </c>
      <c r="Q110" s="14">
        <v>952.51388888888891</v>
      </c>
      <c r="R110" s="14">
        <v>15.887392900856772</v>
      </c>
      <c r="S110" s="5">
        <v>6</v>
      </c>
      <c r="T110" s="5" t="s">
        <v>26</v>
      </c>
      <c r="U110" s="14">
        <v>0.54108140563852014</v>
      </c>
      <c r="V110" s="5">
        <v>88</v>
      </c>
      <c r="W110" s="5">
        <v>429</v>
      </c>
      <c r="X110" s="5">
        <v>664</v>
      </c>
      <c r="Y110" s="5">
        <v>114</v>
      </c>
      <c r="Z110" s="5" t="s">
        <v>32</v>
      </c>
      <c r="AA110" s="5"/>
      <c r="AB110" s="6" cm="1">
        <f t="array" ref="AB110">SUM(IF(B110:I110&gt;B111:I111,1,-1))</f>
        <v>-4</v>
      </c>
      <c r="AC110" s="6" cm="1">
        <f t="array" ref="AC110">SUM(IF(J110:S110&gt;J111:S111,1,-1))</f>
        <v>2</v>
      </c>
      <c r="AD110" s="6">
        <f t="shared" si="27"/>
        <v>-2</v>
      </c>
      <c r="AE110" s="6">
        <f t="shared" si="30"/>
        <v>-18</v>
      </c>
      <c r="AF110" s="6">
        <f t="shared" si="30"/>
        <v>-4</v>
      </c>
      <c r="AG110" s="6">
        <f t="shared" si="30"/>
        <v>-22</v>
      </c>
      <c r="AH110" s="5"/>
      <c r="AI110" s="8" t="str">
        <f t="shared" si="16"/>
        <v>OL Lower</v>
      </c>
      <c r="AJ110" s="7" t="str">
        <f t="shared" si="17"/>
        <v>Down</v>
      </c>
      <c r="AK110" s="7" t="str">
        <f t="shared" si="18"/>
        <v>POC Down</v>
      </c>
      <c r="AL110" s="9" t="str">
        <f t="shared" si="19"/>
        <v>In. Val</v>
      </c>
      <c r="AM110" s="9" t="str">
        <f t="shared" si="20"/>
        <v>Inside Day</v>
      </c>
      <c r="AN110" s="9" t="str">
        <f t="shared" si="21"/>
        <v>In Val</v>
      </c>
      <c r="AO110" s="9" t="str">
        <f t="shared" si="22"/>
        <v>No Gap</v>
      </c>
      <c r="AP110" s="9" t="str">
        <f t="shared" si="23"/>
        <v>Top-Weighted</v>
      </c>
      <c r="AQ110" s="9" t="str">
        <f t="shared" si="24"/>
        <v>Skewed Mid-Low</v>
      </c>
      <c r="AR110" s="9" t="str">
        <f t="shared" si="25"/>
        <v>Closed Lower Quadrant</v>
      </c>
      <c r="AS110" s="5">
        <f t="shared" si="26"/>
        <v>-1</v>
      </c>
    </row>
    <row r="111" spans="1:45" ht="15.5" x14ac:dyDescent="0.35">
      <c r="A111" s="13">
        <v>45503</v>
      </c>
      <c r="B111" s="15">
        <v>1.2855099999999999</v>
      </c>
      <c r="C111" s="15">
        <v>1.28878</v>
      </c>
      <c r="D111" s="15">
        <v>1.28061</v>
      </c>
      <c r="E111" s="15">
        <v>1.28372</v>
      </c>
      <c r="F111" s="15">
        <v>1.2862</v>
      </c>
      <c r="G111" s="15">
        <v>1.2873999999999999</v>
      </c>
      <c r="H111" s="15">
        <v>1.2835999999999999</v>
      </c>
      <c r="I111" s="5">
        <v>-13</v>
      </c>
      <c r="J111" s="5">
        <v>351</v>
      </c>
      <c r="K111" s="5">
        <v>785</v>
      </c>
      <c r="L111" s="5">
        <v>1173</v>
      </c>
      <c r="M111" s="14">
        <v>8.0875000000000323</v>
      </c>
      <c r="N111" s="14">
        <v>81.700000000000102</v>
      </c>
      <c r="O111" s="5">
        <v>38.000000000000256</v>
      </c>
      <c r="P111" s="5">
        <v>118650</v>
      </c>
      <c r="Q111" s="14">
        <v>823.95833333333337</v>
      </c>
      <c r="R111" s="14">
        <v>14.357405140758855</v>
      </c>
      <c r="S111" s="5">
        <v>22</v>
      </c>
      <c r="T111" s="5" t="s">
        <v>26</v>
      </c>
      <c r="U111" s="14">
        <v>0.53476808197192482</v>
      </c>
      <c r="V111" s="5">
        <v>182</v>
      </c>
      <c r="W111" s="5">
        <v>542</v>
      </c>
      <c r="X111" s="5">
        <v>339</v>
      </c>
      <c r="Y111" s="5">
        <v>84</v>
      </c>
      <c r="Z111" s="5" t="s">
        <v>29</v>
      </c>
      <c r="AA111" s="5"/>
      <c r="AB111" s="6" cm="1">
        <f t="array" ref="AB111">SUM(IF(B111:I111&gt;B112:I112,1,-1))</f>
        <v>-6</v>
      </c>
      <c r="AC111" s="6" cm="1">
        <f t="array" ref="AC111">SUM(IF(J111:S111&gt;J112:S112,1,-1))</f>
        <v>-4</v>
      </c>
      <c r="AD111" s="6">
        <f t="shared" si="27"/>
        <v>-10</v>
      </c>
      <c r="AE111" s="6">
        <f t="shared" si="30"/>
        <v>-18</v>
      </c>
      <c r="AF111" s="6">
        <f t="shared" si="30"/>
        <v>-2</v>
      </c>
      <c r="AG111" s="6">
        <f t="shared" si="30"/>
        <v>-20</v>
      </c>
      <c r="AH111" s="5"/>
      <c r="AI111" s="8" t="str">
        <f t="shared" si="16"/>
        <v>OL Lower</v>
      </c>
      <c r="AJ111" s="7" t="str">
        <f t="shared" si="17"/>
        <v>Neutral</v>
      </c>
      <c r="AK111" s="7" t="str">
        <f t="shared" si="18"/>
        <v>POC Unchanged</v>
      </c>
      <c r="AL111" s="9" t="str">
        <f t="shared" si="19"/>
        <v>In. Val</v>
      </c>
      <c r="AM111" s="9" t="str">
        <f t="shared" si="20"/>
        <v>Inside Day</v>
      </c>
      <c r="AN111" s="9" t="str">
        <f t="shared" si="21"/>
        <v>In Val</v>
      </c>
      <c r="AO111" s="9" t="str">
        <f t="shared" si="22"/>
        <v>No Gap</v>
      </c>
      <c r="AP111" s="9" t="str">
        <f t="shared" si="23"/>
        <v>Bottom-Weighted</v>
      </c>
      <c r="AQ111" s="9" t="str">
        <f t="shared" si="24"/>
        <v>Skewed Mid-High</v>
      </c>
      <c r="AR111" s="9" t="str">
        <f t="shared" si="25"/>
        <v>Closed Higher Quadrant</v>
      </c>
      <c r="AS111" s="5">
        <f t="shared" si="26"/>
        <v>3</v>
      </c>
    </row>
    <row r="112" spans="1:45" ht="15.5" x14ac:dyDescent="0.35">
      <c r="A112" s="13">
        <v>45502</v>
      </c>
      <c r="B112" s="15">
        <v>1.28976</v>
      </c>
      <c r="C112" s="15">
        <v>1.2912999999999999</v>
      </c>
      <c r="D112" s="15">
        <v>1.28061</v>
      </c>
      <c r="E112" s="15">
        <v>1.28592</v>
      </c>
      <c r="F112" s="15">
        <v>1.2862</v>
      </c>
      <c r="G112" s="15">
        <v>1.2889999999999999</v>
      </c>
      <c r="H112" s="15">
        <v>1.2851999999999999</v>
      </c>
      <c r="I112" s="5">
        <v>-27</v>
      </c>
      <c r="J112" s="5">
        <v>714</v>
      </c>
      <c r="K112" s="5">
        <v>507</v>
      </c>
      <c r="L112" s="5">
        <v>1259</v>
      </c>
      <c r="M112" s="14">
        <v>8.6645833333334608</v>
      </c>
      <c r="N112" s="14">
        <v>106.89999999999867</v>
      </c>
      <c r="O112" s="5">
        <v>38.000000000000256</v>
      </c>
      <c r="P112" s="5">
        <v>131262</v>
      </c>
      <c r="Q112" s="14">
        <v>911.54166666666663</v>
      </c>
      <c r="R112" s="14">
        <v>11.777362020580128</v>
      </c>
      <c r="S112" s="5">
        <v>21</v>
      </c>
      <c r="T112" s="5" t="s">
        <v>26</v>
      </c>
      <c r="U112" s="14">
        <v>0.6695896643313376</v>
      </c>
      <c r="V112" s="5">
        <v>148</v>
      </c>
      <c r="W112" s="5">
        <v>671</v>
      </c>
      <c r="X112" s="5">
        <v>329</v>
      </c>
      <c r="Y112" s="5">
        <v>103</v>
      </c>
      <c r="Z112" s="5" t="s">
        <v>34</v>
      </c>
      <c r="AA112" s="5"/>
      <c r="AB112" s="6" cm="1">
        <f t="array" ref="AB112">SUM(IF(B112:I112&gt;B113:I113,1,-1))</f>
        <v>-8</v>
      </c>
      <c r="AC112" s="6" cm="1">
        <f t="array" ref="AC112">SUM(IF(J112:S112&gt;J113:S113,1,-1))</f>
        <v>-2</v>
      </c>
      <c r="AD112" s="6">
        <f t="shared" si="27"/>
        <v>-10</v>
      </c>
      <c r="AE112" s="6">
        <f t="shared" si="30"/>
        <v>-20</v>
      </c>
      <c r="AF112" s="6">
        <f t="shared" si="30"/>
        <v>8</v>
      </c>
      <c r="AG112" s="6">
        <f t="shared" si="30"/>
        <v>-12</v>
      </c>
      <c r="AH112" s="5"/>
      <c r="AI112" s="8" t="str">
        <f t="shared" si="16"/>
        <v>OL Lower</v>
      </c>
      <c r="AJ112" s="7" t="str">
        <f t="shared" si="17"/>
        <v>Down</v>
      </c>
      <c r="AK112" s="7" t="str">
        <f t="shared" si="18"/>
        <v>POC Unchanged</v>
      </c>
      <c r="AL112" s="9" t="str">
        <f t="shared" si="19"/>
        <v>In. Val</v>
      </c>
      <c r="AM112" s="9" t="str">
        <f t="shared" si="20"/>
        <v>Lower Break</v>
      </c>
      <c r="AN112" s="9" t="str">
        <f t="shared" si="21"/>
        <v>In Val</v>
      </c>
      <c r="AO112" s="9" t="str">
        <f t="shared" si="22"/>
        <v>Gap Up - Failed</v>
      </c>
      <c r="AP112" s="9" t="str">
        <f t="shared" si="23"/>
        <v>Top-Weighted</v>
      </c>
      <c r="AQ112" s="9" t="str">
        <f t="shared" si="24"/>
        <v>Skewed Mid-High</v>
      </c>
      <c r="AR112" s="9" t="str">
        <f t="shared" si="25"/>
        <v>Closed Lower Quadrant</v>
      </c>
      <c r="AS112" s="5">
        <f t="shared" si="26"/>
        <v>-4</v>
      </c>
    </row>
    <row r="113" spans="1:45" ht="15.5" x14ac:dyDescent="0.35">
      <c r="A113" s="13">
        <v>45499</v>
      </c>
      <c r="B113" s="15">
        <v>1.29003</v>
      </c>
      <c r="C113" s="15">
        <v>1.2937099999999999</v>
      </c>
      <c r="D113" s="15">
        <v>1.2842800000000001</v>
      </c>
      <c r="E113" s="15">
        <v>1.2866</v>
      </c>
      <c r="F113" s="15">
        <v>1.2862</v>
      </c>
      <c r="G113" s="15">
        <v>1.2895000000000001</v>
      </c>
      <c r="H113" s="15">
        <v>1.2854000000000001</v>
      </c>
      <c r="I113" s="5">
        <v>-27</v>
      </c>
      <c r="J113" s="5">
        <v>962</v>
      </c>
      <c r="K113" s="5">
        <v>191</v>
      </c>
      <c r="L113" s="5">
        <v>1181</v>
      </c>
      <c r="M113" s="14">
        <v>8.1618055555556257</v>
      </c>
      <c r="N113" s="14">
        <v>94.299999999998278</v>
      </c>
      <c r="O113" s="5">
        <v>40.999999999999929</v>
      </c>
      <c r="P113" s="5">
        <v>134077</v>
      </c>
      <c r="Q113" s="14">
        <v>931.09027777777783</v>
      </c>
      <c r="R113" s="14">
        <v>12.523860021209137</v>
      </c>
      <c r="S113" s="5">
        <v>24</v>
      </c>
      <c r="T113" s="5" t="s">
        <v>28</v>
      </c>
      <c r="U113" s="14">
        <v>0.38643101095367632</v>
      </c>
      <c r="V113" s="5">
        <v>124</v>
      </c>
      <c r="W113" s="5">
        <v>269</v>
      </c>
      <c r="X113" s="5">
        <v>447</v>
      </c>
      <c r="Y113" s="5">
        <v>316</v>
      </c>
      <c r="Z113" s="5" t="s">
        <v>27</v>
      </c>
      <c r="AA113" s="5"/>
      <c r="AB113" s="6" cm="1">
        <f t="array" ref="AB113">SUM(IF(B113:I113&gt;B114:I114,1,-1))</f>
        <v>-4</v>
      </c>
      <c r="AC113" s="6" cm="1">
        <f t="array" ref="AC113">SUM(IF(J113:S113&gt;J114:S114,1,-1))</f>
        <v>4</v>
      </c>
      <c r="AD113" s="6">
        <f t="shared" si="27"/>
        <v>0</v>
      </c>
      <c r="AE113" s="6">
        <f t="shared" si="30"/>
        <v>-18</v>
      </c>
      <c r="AF113" s="6">
        <f t="shared" si="30"/>
        <v>14</v>
      </c>
      <c r="AG113" s="6">
        <f t="shared" si="30"/>
        <v>-4</v>
      </c>
      <c r="AH113" s="5"/>
      <c r="AI113" s="8" t="str">
        <f t="shared" si="16"/>
        <v>OL Lower</v>
      </c>
      <c r="AJ113" s="7" t="str">
        <f t="shared" si="17"/>
        <v>Down</v>
      </c>
      <c r="AK113" s="7" t="str">
        <f t="shared" si="18"/>
        <v>POC Down</v>
      </c>
      <c r="AL113" s="9" t="str">
        <f t="shared" si="19"/>
        <v>Bel. Val</v>
      </c>
      <c r="AM113" s="9" t="str">
        <f t="shared" si="20"/>
        <v>Inside Day</v>
      </c>
      <c r="AN113" s="9" t="str">
        <f t="shared" si="21"/>
        <v>In Val</v>
      </c>
      <c r="AO113" s="9" t="str">
        <f t="shared" si="22"/>
        <v>No Gap</v>
      </c>
      <c r="AP113" s="9" t="str">
        <f t="shared" si="23"/>
        <v>Top-Weighted</v>
      </c>
      <c r="AQ113" s="9" t="str">
        <f t="shared" si="24"/>
        <v>Skewed Mid-Low</v>
      </c>
      <c r="AR113" s="9" t="str">
        <f t="shared" si="25"/>
        <v>Same</v>
      </c>
      <c r="AS113" s="5">
        <f t="shared" si="26"/>
        <v>0</v>
      </c>
    </row>
    <row r="114" spans="1:45" ht="15.5" x14ac:dyDescent="0.35">
      <c r="A114" s="13">
        <v>45498</v>
      </c>
      <c r="B114" s="15">
        <v>1.2930200000000001</v>
      </c>
      <c r="C114" s="15">
        <v>1.2937099999999999</v>
      </c>
      <c r="D114" s="15">
        <v>1.2842800000000001</v>
      </c>
      <c r="E114" s="15">
        <v>1.2854699999999999</v>
      </c>
      <c r="F114" s="15">
        <v>1.2887999999999999</v>
      </c>
      <c r="G114" s="15">
        <v>1.2925</v>
      </c>
      <c r="H114" s="15">
        <v>1.2883</v>
      </c>
      <c r="I114" s="5">
        <v>-52</v>
      </c>
      <c r="J114" s="5">
        <v>791</v>
      </c>
      <c r="K114" s="5">
        <v>339</v>
      </c>
      <c r="L114" s="5">
        <v>1158</v>
      </c>
      <c r="M114" s="14">
        <v>7.9812499999999975</v>
      </c>
      <c r="N114" s="14">
        <v>94.299999999998278</v>
      </c>
      <c r="O114" s="5">
        <v>41.999999999999815</v>
      </c>
      <c r="P114" s="5">
        <v>133251</v>
      </c>
      <c r="Q114" s="14">
        <v>925.35416666666663</v>
      </c>
      <c r="R114" s="14">
        <v>12.279957582184743</v>
      </c>
      <c r="S114" s="5">
        <v>23</v>
      </c>
      <c r="T114" s="5" t="s">
        <v>28</v>
      </c>
      <c r="U114" s="14">
        <v>0.47559212577345095</v>
      </c>
      <c r="V114" s="5">
        <v>280</v>
      </c>
      <c r="W114" s="5">
        <v>457</v>
      </c>
      <c r="X114" s="5">
        <v>310</v>
      </c>
      <c r="Y114" s="5">
        <v>84</v>
      </c>
      <c r="Z114" s="5" t="s">
        <v>27</v>
      </c>
      <c r="AA114" s="5"/>
      <c r="AB114" s="6" cm="1">
        <f t="array" ref="AB114">SUM(IF(B114:I114&gt;B115:I115,1,-1))</f>
        <v>-8</v>
      </c>
      <c r="AC114" s="6" cm="1">
        <f t="array" ref="AC114">SUM(IF(J114:S114&gt;J115:S115,1,-1))</f>
        <v>6</v>
      </c>
      <c r="AD114" s="6">
        <f t="shared" si="27"/>
        <v>-2</v>
      </c>
      <c r="AE114" s="6">
        <f t="shared" si="30"/>
        <v>-18</v>
      </c>
      <c r="AF114" s="6">
        <f t="shared" si="30"/>
        <v>4</v>
      </c>
      <c r="AG114" s="6">
        <f t="shared" si="30"/>
        <v>-14</v>
      </c>
      <c r="AH114" s="5"/>
      <c r="AI114" s="8" t="str">
        <f t="shared" si="16"/>
        <v>OL Lower</v>
      </c>
      <c r="AJ114" s="7" t="str">
        <f t="shared" si="17"/>
        <v>Down</v>
      </c>
      <c r="AK114" s="7" t="str">
        <f t="shared" si="18"/>
        <v>POC Down</v>
      </c>
      <c r="AL114" s="9" t="str">
        <f t="shared" si="19"/>
        <v>Bel. Val</v>
      </c>
      <c r="AM114" s="9" t="str">
        <f t="shared" si="20"/>
        <v>Lower Break</v>
      </c>
      <c r="AN114" s="9" t="str">
        <f t="shared" si="21"/>
        <v>Bl. Val</v>
      </c>
      <c r="AO114" s="9" t="str">
        <f t="shared" si="22"/>
        <v>No Gap</v>
      </c>
      <c r="AP114" s="9" t="str">
        <f t="shared" si="23"/>
        <v>Top-Weighted</v>
      </c>
      <c r="AQ114" s="9" t="str">
        <f t="shared" si="24"/>
        <v>Skewed Mid-High</v>
      </c>
      <c r="AR114" s="9" t="str">
        <f t="shared" si="25"/>
        <v>Closed Higher Quadrant</v>
      </c>
      <c r="AS114" s="5">
        <f t="shared" si="26"/>
        <v>1</v>
      </c>
    </row>
    <row r="115" spans="1:45" ht="15.5" x14ac:dyDescent="0.35">
      <c r="A115" s="13">
        <v>45497</v>
      </c>
      <c r="B115" s="15">
        <v>1.29318</v>
      </c>
      <c r="C115" s="15">
        <v>1.2941800000000001</v>
      </c>
      <c r="D115" s="15">
        <v>1.28772</v>
      </c>
      <c r="E115" s="15">
        <v>1.2897400000000001</v>
      </c>
      <c r="F115" s="15">
        <v>1.2925</v>
      </c>
      <c r="G115" s="15">
        <v>1.2931000000000001</v>
      </c>
      <c r="H115" s="15">
        <v>1.2904</v>
      </c>
      <c r="I115" s="5">
        <v>-26</v>
      </c>
      <c r="J115" s="5">
        <v>220</v>
      </c>
      <c r="K115" s="5">
        <v>805</v>
      </c>
      <c r="L115" s="5">
        <v>1060</v>
      </c>
      <c r="M115" s="14">
        <v>7.3118055555555017</v>
      </c>
      <c r="N115" s="14">
        <v>64.60000000000133</v>
      </c>
      <c r="O115" s="5">
        <v>27.000000000001467</v>
      </c>
      <c r="P115" s="5">
        <v>120510</v>
      </c>
      <c r="Q115" s="14">
        <v>836.875</v>
      </c>
      <c r="R115" s="14">
        <v>16.408668730649818</v>
      </c>
      <c r="S115" s="5">
        <v>17</v>
      </c>
      <c r="T115" s="5" t="s">
        <v>28</v>
      </c>
      <c r="U115" s="14">
        <v>0.40613974852821794</v>
      </c>
      <c r="V115" s="5">
        <v>220</v>
      </c>
      <c r="W115" s="5">
        <v>451</v>
      </c>
      <c r="X115" s="5">
        <v>283</v>
      </c>
      <c r="Y115" s="5">
        <v>106</v>
      </c>
      <c r="Z115" s="5" t="s">
        <v>29</v>
      </c>
      <c r="AA115" s="5"/>
      <c r="AB115" s="6" cm="1">
        <f t="array" ref="AB115">SUM(IF(B115:I115&gt;B116:I116,1,-1))</f>
        <v>-6</v>
      </c>
      <c r="AC115" s="6" cm="1">
        <f t="array" ref="AC115">SUM(IF(J115:S115&gt;J116:S116,1,-1))</f>
        <v>4</v>
      </c>
      <c r="AD115" s="6">
        <f t="shared" si="27"/>
        <v>-2</v>
      </c>
      <c r="AE115" s="6">
        <f t="shared" ref="AE115:AG130" si="31">SUM(AB115:AB117)</f>
        <v>-16</v>
      </c>
      <c r="AF115" s="6">
        <f t="shared" si="31"/>
        <v>-8</v>
      </c>
      <c r="AG115" s="6">
        <f t="shared" si="31"/>
        <v>-24</v>
      </c>
      <c r="AH115" s="5"/>
      <c r="AI115" s="8" t="str">
        <f t="shared" si="16"/>
        <v>OL Lower</v>
      </c>
      <c r="AJ115" s="7" t="str">
        <f t="shared" si="17"/>
        <v>Down</v>
      </c>
      <c r="AK115" s="7" t="str">
        <f t="shared" si="18"/>
        <v>POC Up</v>
      </c>
      <c r="AL115" s="9" t="str">
        <f t="shared" si="19"/>
        <v>In. Val</v>
      </c>
      <c r="AM115" s="9" t="str">
        <f t="shared" si="20"/>
        <v>Lower Break</v>
      </c>
      <c r="AN115" s="9" t="str">
        <f t="shared" si="21"/>
        <v>Bl. Val</v>
      </c>
      <c r="AO115" s="9" t="str">
        <f t="shared" si="22"/>
        <v>No Gap</v>
      </c>
      <c r="AP115" s="9" t="str">
        <f t="shared" si="23"/>
        <v>Bottom-Weighted</v>
      </c>
      <c r="AQ115" s="9" t="str">
        <f t="shared" si="24"/>
        <v>Skewed Mid-High</v>
      </c>
      <c r="AR115" s="9" t="str">
        <f t="shared" si="25"/>
        <v>Closed Lower Quadrant</v>
      </c>
      <c r="AS115" s="5">
        <f t="shared" si="26"/>
        <v>-1</v>
      </c>
    </row>
    <row r="116" spans="1:45" ht="15.5" x14ac:dyDescent="0.35">
      <c r="A116" s="13">
        <v>45496</v>
      </c>
      <c r="B116" s="15">
        <v>1.2948900000000001</v>
      </c>
      <c r="C116" s="15">
        <v>1.2948999999999999</v>
      </c>
      <c r="D116" s="15">
        <v>1.28871</v>
      </c>
      <c r="E116" s="15">
        <v>1.29003</v>
      </c>
      <c r="F116" s="15">
        <v>1.2911999999999999</v>
      </c>
      <c r="G116" s="15">
        <v>1.2931999999999999</v>
      </c>
      <c r="H116" s="15">
        <v>1.2909999999999999</v>
      </c>
      <c r="I116" s="5">
        <v>-22</v>
      </c>
      <c r="J116" s="5">
        <v>779</v>
      </c>
      <c r="K116" s="5">
        <v>249</v>
      </c>
      <c r="L116" s="5">
        <v>1068</v>
      </c>
      <c r="M116" s="14">
        <v>7.2979166666665831</v>
      </c>
      <c r="N116" s="14">
        <v>61.899999999999181</v>
      </c>
      <c r="O116" s="5">
        <v>21.999999999999797</v>
      </c>
      <c r="P116" s="5">
        <v>119465</v>
      </c>
      <c r="Q116" s="14">
        <v>829.61805555555554</v>
      </c>
      <c r="R116" s="14">
        <v>17.25363489499215</v>
      </c>
      <c r="S116" s="5">
        <v>12</v>
      </c>
      <c r="T116" s="5" t="s">
        <v>28</v>
      </c>
      <c r="U116" s="14">
        <v>0.44903314714382447</v>
      </c>
      <c r="V116" s="5">
        <v>104</v>
      </c>
      <c r="W116" s="5">
        <v>454</v>
      </c>
      <c r="X116" s="5">
        <v>443</v>
      </c>
      <c r="Y116" s="5">
        <v>56</v>
      </c>
      <c r="Z116" s="5" t="s">
        <v>27</v>
      </c>
      <c r="AA116" s="5"/>
      <c r="AB116" s="6" cm="1">
        <f t="array" ref="AB116">SUM(IF(B116:I116&gt;B117:I117,1,-1))</f>
        <v>-4</v>
      </c>
      <c r="AC116" s="6" cm="1">
        <f t="array" ref="AC116">SUM(IF(J116:S116&gt;J117:S117,1,-1))</f>
        <v>-6</v>
      </c>
      <c r="AD116" s="6">
        <f t="shared" si="27"/>
        <v>-10</v>
      </c>
      <c r="AE116" s="6">
        <f t="shared" si="31"/>
        <v>-12</v>
      </c>
      <c r="AF116" s="6">
        <f t="shared" si="31"/>
        <v>-6</v>
      </c>
      <c r="AG116" s="6">
        <f t="shared" si="31"/>
        <v>-18</v>
      </c>
      <c r="AH116" s="5"/>
      <c r="AI116" s="8" t="str">
        <f t="shared" si="16"/>
        <v>Inside</v>
      </c>
      <c r="AJ116" s="7" t="str">
        <f t="shared" si="17"/>
        <v>Down</v>
      </c>
      <c r="AK116" s="7" t="str">
        <f t="shared" si="18"/>
        <v>POC Down</v>
      </c>
      <c r="AL116" s="9" t="str">
        <f t="shared" si="19"/>
        <v>In. Val</v>
      </c>
      <c r="AM116" s="9" t="str">
        <f t="shared" si="20"/>
        <v>Lower Break</v>
      </c>
      <c r="AN116" s="9" t="str">
        <f t="shared" si="21"/>
        <v>Bl. Val</v>
      </c>
      <c r="AO116" s="9" t="str">
        <f t="shared" si="22"/>
        <v>No Gap</v>
      </c>
      <c r="AP116" s="9" t="str">
        <f t="shared" si="23"/>
        <v>Top-Weighted</v>
      </c>
      <c r="AQ116" s="9" t="str">
        <f t="shared" si="24"/>
        <v>Skewed Mid-High</v>
      </c>
      <c r="AR116" s="9" t="str">
        <f t="shared" si="25"/>
        <v>Closed Higher Quadrant</v>
      </c>
      <c r="AS116" s="5">
        <f t="shared" si="26"/>
        <v>1</v>
      </c>
    </row>
    <row r="117" spans="1:45" ht="15.5" x14ac:dyDescent="0.35">
      <c r="A117" s="13">
        <v>45495</v>
      </c>
      <c r="B117" s="15">
        <v>1.3007500000000001</v>
      </c>
      <c r="C117" s="15">
        <v>1.30124</v>
      </c>
      <c r="D117" s="15">
        <v>1.2896799999999999</v>
      </c>
      <c r="E117" s="15">
        <v>1.2930200000000001</v>
      </c>
      <c r="F117" s="15">
        <v>1.2922</v>
      </c>
      <c r="G117" s="15">
        <v>1.2949000000000002</v>
      </c>
      <c r="H117" s="15">
        <v>1.2906</v>
      </c>
      <c r="I117" s="5">
        <v>-23</v>
      </c>
      <c r="J117" s="5">
        <v>717</v>
      </c>
      <c r="K117" s="5">
        <v>336</v>
      </c>
      <c r="L117" s="5">
        <v>1083</v>
      </c>
      <c r="M117" s="14">
        <v>7.4222222222221976</v>
      </c>
      <c r="N117" s="14">
        <v>115.60000000000015</v>
      </c>
      <c r="O117" s="5">
        <v>43.000000000001926</v>
      </c>
      <c r="P117" s="5">
        <v>126516</v>
      </c>
      <c r="Q117" s="14">
        <v>878.58333333333337</v>
      </c>
      <c r="R117" s="14">
        <v>9.3685121107266323</v>
      </c>
      <c r="S117" s="5">
        <v>27</v>
      </c>
      <c r="T117" s="5" t="s">
        <v>28</v>
      </c>
      <c r="U117" s="14">
        <v>0.49983669966223798</v>
      </c>
      <c r="V117" s="5">
        <v>181</v>
      </c>
      <c r="W117" s="5">
        <v>114</v>
      </c>
      <c r="X117" s="5">
        <v>338</v>
      </c>
      <c r="Y117" s="5">
        <v>450</v>
      </c>
      <c r="Z117" s="5" t="s">
        <v>29</v>
      </c>
      <c r="AA117" s="5"/>
      <c r="AB117" s="6" cm="1">
        <f t="array" ref="AB117">SUM(IF(B117:I117&gt;B118:I118,1,-1))</f>
        <v>-6</v>
      </c>
      <c r="AC117" s="6" cm="1">
        <f t="array" ref="AC117">SUM(IF(J117:S117&gt;J118:S118,1,-1))</f>
        <v>-6</v>
      </c>
      <c r="AD117" s="6">
        <f t="shared" si="27"/>
        <v>-12</v>
      </c>
      <c r="AE117" s="6">
        <f t="shared" si="31"/>
        <v>-10</v>
      </c>
      <c r="AF117" s="6">
        <f t="shared" si="31"/>
        <v>6</v>
      </c>
      <c r="AG117" s="6">
        <f t="shared" si="31"/>
        <v>-4</v>
      </c>
      <c r="AH117" s="5"/>
      <c r="AI117" s="8" t="str">
        <f t="shared" si="16"/>
        <v>OL Lower</v>
      </c>
      <c r="AJ117" s="7" t="str">
        <f t="shared" si="17"/>
        <v>Down</v>
      </c>
      <c r="AK117" s="7" t="str">
        <f t="shared" si="18"/>
        <v>POC Down</v>
      </c>
      <c r="AL117" s="9" t="str">
        <f t="shared" si="19"/>
        <v>Bel. Val</v>
      </c>
      <c r="AM117" s="9" t="str">
        <f t="shared" si="20"/>
        <v>Inside Day</v>
      </c>
      <c r="AN117" s="9" t="str">
        <f t="shared" si="21"/>
        <v>In Val</v>
      </c>
      <c r="AO117" s="9" t="str">
        <f t="shared" si="22"/>
        <v>No Gap</v>
      </c>
      <c r="AP117" s="9" t="str">
        <f t="shared" si="23"/>
        <v>Top-Weighted</v>
      </c>
      <c r="AQ117" s="9" t="str">
        <f t="shared" si="24"/>
        <v>Skewed Low</v>
      </c>
      <c r="AR117" s="9" t="str">
        <f t="shared" si="25"/>
        <v>Closed Lower Quadrant</v>
      </c>
      <c r="AS117" s="5">
        <f t="shared" si="26"/>
        <v>-1</v>
      </c>
    </row>
    <row r="118" spans="1:45" ht="15.5" x14ac:dyDescent="0.35">
      <c r="A118" s="13">
        <v>45492</v>
      </c>
      <c r="B118" s="15">
        <v>1.2977099999999999</v>
      </c>
      <c r="C118" s="15">
        <v>1.3044</v>
      </c>
      <c r="D118" s="15">
        <v>1.2896799999999999</v>
      </c>
      <c r="E118" s="15">
        <v>1.2931699999999999</v>
      </c>
      <c r="F118" s="15">
        <v>1.3002</v>
      </c>
      <c r="G118" s="15">
        <v>1.3044</v>
      </c>
      <c r="H118" s="15">
        <v>1.294</v>
      </c>
      <c r="I118" s="5">
        <v>-4</v>
      </c>
      <c r="J118" s="5">
        <v>311</v>
      </c>
      <c r="K118" s="5">
        <v>821</v>
      </c>
      <c r="L118" s="5">
        <v>1152</v>
      </c>
      <c r="M118" s="14">
        <v>7.9520833333332641</v>
      </c>
      <c r="N118" s="14">
        <v>147.20000000000067</v>
      </c>
      <c r="O118" s="5">
        <v>103.99999999999964</v>
      </c>
      <c r="P118" s="5">
        <v>135739</v>
      </c>
      <c r="Q118" s="14">
        <v>942.63194444444446</v>
      </c>
      <c r="R118" s="14">
        <v>7.8260869565217037</v>
      </c>
      <c r="S118" s="5">
        <v>27</v>
      </c>
      <c r="T118" s="5" t="s">
        <v>26</v>
      </c>
      <c r="U118" s="14">
        <v>0.5080049785685834</v>
      </c>
      <c r="V118" s="5">
        <v>213</v>
      </c>
      <c r="W118" s="5">
        <v>418</v>
      </c>
      <c r="X118" s="5">
        <v>215</v>
      </c>
      <c r="Y118" s="5">
        <v>286</v>
      </c>
      <c r="Z118" s="5" t="s">
        <v>27</v>
      </c>
      <c r="AA118" s="5"/>
      <c r="AB118" s="6" cm="1">
        <f t="array" ref="AB118">SUM(IF(B118:I118&gt;B119:I119,1,-1))</f>
        <v>-2</v>
      </c>
      <c r="AC118" s="6" cm="1">
        <f t="array" ref="AC118">SUM(IF(J118:S118&gt;J119:S119,1,-1))</f>
        <v>6</v>
      </c>
      <c r="AD118" s="6">
        <f t="shared" si="27"/>
        <v>4</v>
      </c>
      <c r="AE118" s="6">
        <f t="shared" si="31"/>
        <v>-2</v>
      </c>
      <c r="AF118" s="6">
        <f t="shared" si="31"/>
        <v>16</v>
      </c>
      <c r="AG118" s="6">
        <f t="shared" si="31"/>
        <v>14</v>
      </c>
      <c r="AH118" s="5"/>
      <c r="AI118" s="8" t="str">
        <f t="shared" si="16"/>
        <v>Outside</v>
      </c>
      <c r="AJ118" s="7" t="str">
        <f t="shared" si="17"/>
        <v>Up</v>
      </c>
      <c r="AK118" s="7" t="str">
        <f t="shared" si="18"/>
        <v>POC Up</v>
      </c>
      <c r="AL118" s="9" t="str">
        <f t="shared" si="19"/>
        <v>In. Val</v>
      </c>
      <c r="AM118" s="9" t="str">
        <f t="shared" si="20"/>
        <v>Lower Break</v>
      </c>
      <c r="AN118" s="9" t="str">
        <f t="shared" si="21"/>
        <v>Bl. Val</v>
      </c>
      <c r="AO118" s="9" t="str">
        <f t="shared" si="22"/>
        <v>No Gap</v>
      </c>
      <c r="AP118" s="9" t="str">
        <f t="shared" si="23"/>
        <v>Bottom-Weighted</v>
      </c>
      <c r="AQ118" s="9" t="str">
        <f t="shared" si="24"/>
        <v>Skewed Mid-High</v>
      </c>
      <c r="AR118" s="9" t="str">
        <f t="shared" si="25"/>
        <v>Same</v>
      </c>
      <c r="AS118" s="5">
        <f t="shared" si="26"/>
        <v>0</v>
      </c>
    </row>
    <row r="119" spans="1:45" ht="15.5" x14ac:dyDescent="0.35">
      <c r="A119" s="13">
        <v>45491</v>
      </c>
      <c r="B119" s="15">
        <v>1.29688</v>
      </c>
      <c r="C119" s="15">
        <v>1.3044</v>
      </c>
      <c r="D119" s="15">
        <v>1.2936000000000001</v>
      </c>
      <c r="E119" s="15">
        <v>1.29488</v>
      </c>
      <c r="F119" s="15">
        <v>1.2969000000000002</v>
      </c>
      <c r="G119" s="15">
        <v>1.3002</v>
      </c>
      <c r="H119" s="15">
        <v>1.2942</v>
      </c>
      <c r="I119" s="5">
        <v>15</v>
      </c>
      <c r="J119" s="5">
        <v>726</v>
      </c>
      <c r="K119" s="5">
        <v>368</v>
      </c>
      <c r="L119" s="5">
        <v>1118</v>
      </c>
      <c r="M119" s="14">
        <v>7.7701388888888463</v>
      </c>
      <c r="N119" s="14">
        <v>107.9999999999992</v>
      </c>
      <c r="O119" s="5">
        <v>60.000000000000057</v>
      </c>
      <c r="P119" s="5">
        <v>135162</v>
      </c>
      <c r="Q119" s="14">
        <v>938.625</v>
      </c>
      <c r="R119" s="14">
        <v>10.351851851851928</v>
      </c>
      <c r="S119" s="5">
        <v>17</v>
      </c>
      <c r="T119" s="5" t="s">
        <v>26</v>
      </c>
      <c r="U119" s="14">
        <v>0.57492341337875164</v>
      </c>
      <c r="V119" s="5">
        <v>141</v>
      </c>
      <c r="W119" s="5">
        <v>294</v>
      </c>
      <c r="X119" s="5">
        <v>426</v>
      </c>
      <c r="Y119" s="5">
        <v>257</v>
      </c>
      <c r="Z119" s="5" t="s">
        <v>27</v>
      </c>
      <c r="AA119" s="5"/>
      <c r="AB119" s="6" cm="1">
        <f t="array" ref="AB119">SUM(IF(B119:I119&gt;B120:I120,1,-1))</f>
        <v>-2</v>
      </c>
      <c r="AC119" s="6" cm="1">
        <f t="array" ref="AC119">SUM(IF(J119:S119&gt;J120:S120,1,-1))</f>
        <v>6</v>
      </c>
      <c r="AD119" s="6">
        <f t="shared" si="27"/>
        <v>4</v>
      </c>
      <c r="AE119" s="6">
        <f t="shared" si="31"/>
        <v>0</v>
      </c>
      <c r="AF119" s="6">
        <f t="shared" si="31"/>
        <v>4</v>
      </c>
      <c r="AG119" s="6">
        <f t="shared" si="31"/>
        <v>4</v>
      </c>
      <c r="AH119" s="5"/>
      <c r="AI119" s="8" t="str">
        <f t="shared" si="16"/>
        <v>Outside</v>
      </c>
      <c r="AJ119" s="7" t="str">
        <f t="shared" si="17"/>
        <v>Neutral</v>
      </c>
      <c r="AK119" s="7" t="str">
        <f t="shared" si="18"/>
        <v>POC Up</v>
      </c>
      <c r="AL119" s="9" t="str">
        <f t="shared" si="19"/>
        <v>In. Val</v>
      </c>
      <c r="AM119" s="9" t="str">
        <f t="shared" si="20"/>
        <v>Lower Break</v>
      </c>
      <c r="AN119" s="9" t="str">
        <f t="shared" si="21"/>
        <v>In Val</v>
      </c>
      <c r="AO119" s="9" t="str">
        <f t="shared" si="22"/>
        <v>No Gap</v>
      </c>
      <c r="AP119" s="9" t="str">
        <f t="shared" si="23"/>
        <v>Top-Weighted</v>
      </c>
      <c r="AQ119" s="9" t="str">
        <f t="shared" si="24"/>
        <v>Skewed Mid-Low</v>
      </c>
      <c r="AR119" s="9" t="str">
        <f t="shared" si="25"/>
        <v>Closed Higher Quadrant</v>
      </c>
      <c r="AS119" s="5">
        <f t="shared" si="26"/>
        <v>2</v>
      </c>
    </row>
    <row r="120" spans="1:45" ht="15.5" x14ac:dyDescent="0.35">
      <c r="A120" s="13">
        <v>45490</v>
      </c>
      <c r="B120" s="15">
        <v>1.29667</v>
      </c>
      <c r="C120" s="15">
        <v>1.3044</v>
      </c>
      <c r="D120" s="15">
        <v>1.2937799999999999</v>
      </c>
      <c r="E120" s="15">
        <v>1.30077</v>
      </c>
      <c r="F120" s="15">
        <v>1.2967</v>
      </c>
      <c r="G120" s="15">
        <v>1.2990000000000002</v>
      </c>
      <c r="H120" s="15">
        <v>1.2947</v>
      </c>
      <c r="I120" s="5">
        <v>31</v>
      </c>
      <c r="J120" s="5">
        <v>757</v>
      </c>
      <c r="K120" s="5">
        <v>306</v>
      </c>
      <c r="L120" s="5">
        <v>1099</v>
      </c>
      <c r="M120" s="14">
        <v>7.6798611111110002</v>
      </c>
      <c r="N120" s="14">
        <v>106.20000000000074</v>
      </c>
      <c r="O120" s="5">
        <v>43.000000000001926</v>
      </c>
      <c r="P120" s="5">
        <v>132426</v>
      </c>
      <c r="Q120" s="14">
        <v>919.625</v>
      </c>
      <c r="R120" s="14">
        <v>10.348399246704259</v>
      </c>
      <c r="S120" s="5">
        <v>24</v>
      </c>
      <c r="T120" s="5" t="s">
        <v>26</v>
      </c>
      <c r="U120" s="14">
        <v>0.52920550219993578</v>
      </c>
      <c r="V120" s="5">
        <v>138</v>
      </c>
      <c r="W120" s="5">
        <v>169</v>
      </c>
      <c r="X120" s="5">
        <v>546</v>
      </c>
      <c r="Y120" s="5">
        <v>246</v>
      </c>
      <c r="Z120" s="5" t="s">
        <v>32</v>
      </c>
      <c r="AA120" s="5"/>
      <c r="AB120" s="6" cm="1">
        <f t="array" ref="AB120">SUM(IF(B120:I120&gt;B121:I121,1,-1))</f>
        <v>2</v>
      </c>
      <c r="AC120" s="6" cm="1">
        <f t="array" ref="AC120">SUM(IF(J120:S120&gt;J121:S121,1,-1))</f>
        <v>4</v>
      </c>
      <c r="AD120" s="6">
        <f t="shared" si="27"/>
        <v>6</v>
      </c>
      <c r="AE120" s="6">
        <f t="shared" si="31"/>
        <v>8</v>
      </c>
      <c r="AF120" s="6">
        <f t="shared" si="31"/>
        <v>0</v>
      </c>
      <c r="AG120" s="6">
        <f t="shared" si="31"/>
        <v>8</v>
      </c>
      <c r="AH120" s="5"/>
      <c r="AI120" s="8" t="str">
        <f t="shared" si="16"/>
        <v>Outside</v>
      </c>
      <c r="AJ120" s="7" t="str">
        <f t="shared" si="17"/>
        <v>Neutral</v>
      </c>
      <c r="AK120" s="7" t="str">
        <f t="shared" si="18"/>
        <v>POC Unchanged</v>
      </c>
      <c r="AL120" s="9" t="str">
        <f t="shared" si="19"/>
        <v>In. Val</v>
      </c>
      <c r="AM120" s="9" t="str">
        <f t="shared" si="20"/>
        <v>Upper Break</v>
      </c>
      <c r="AN120" s="9" t="str">
        <f t="shared" si="21"/>
        <v>Ab. Val</v>
      </c>
      <c r="AO120" s="9" t="str">
        <f t="shared" si="22"/>
        <v>No Gap</v>
      </c>
      <c r="AP120" s="9" t="str">
        <f t="shared" si="23"/>
        <v>Top-Weighted</v>
      </c>
      <c r="AQ120" s="9" t="str">
        <f t="shared" si="24"/>
        <v>Skewed Mid-Low</v>
      </c>
      <c r="AR120" s="9" t="str">
        <f t="shared" si="25"/>
        <v>Closed Higher Quadrant</v>
      </c>
      <c r="AS120" s="5">
        <f t="shared" si="26"/>
        <v>1</v>
      </c>
    </row>
    <row r="121" spans="1:45" ht="15.5" x14ac:dyDescent="0.35">
      <c r="A121" s="13">
        <v>45489</v>
      </c>
      <c r="B121" s="15">
        <v>1.2923</v>
      </c>
      <c r="C121" s="15">
        <v>1.2994300000000001</v>
      </c>
      <c r="D121" s="15">
        <v>1.29017</v>
      </c>
      <c r="E121" s="15">
        <v>1.29769</v>
      </c>
      <c r="F121" s="15">
        <v>1.2967</v>
      </c>
      <c r="G121" s="15">
        <v>1.2984</v>
      </c>
      <c r="H121" s="15">
        <v>1.2949999999999999</v>
      </c>
      <c r="I121" s="5">
        <v>31</v>
      </c>
      <c r="J121" s="5">
        <v>489</v>
      </c>
      <c r="K121" s="5">
        <v>572</v>
      </c>
      <c r="L121" s="5">
        <v>1103</v>
      </c>
      <c r="M121" s="14">
        <v>7.6326388888887626</v>
      </c>
      <c r="N121" s="14">
        <v>92.600000000000463</v>
      </c>
      <c r="O121" s="5">
        <v>34.000000000000696</v>
      </c>
      <c r="P121" s="5">
        <v>130871</v>
      </c>
      <c r="Q121" s="14">
        <v>908.82638888888891</v>
      </c>
      <c r="R121" s="14">
        <v>11.911447084233203</v>
      </c>
      <c r="S121" s="5">
        <v>22</v>
      </c>
      <c r="T121" s="5" t="s">
        <v>26</v>
      </c>
      <c r="U121" s="14">
        <v>0.64449368971483034</v>
      </c>
      <c r="V121" s="5">
        <v>361</v>
      </c>
      <c r="W121" s="5">
        <v>554</v>
      </c>
      <c r="X121" s="5">
        <v>78</v>
      </c>
      <c r="Y121" s="5">
        <v>110</v>
      </c>
      <c r="Z121" s="5" t="s">
        <v>31</v>
      </c>
      <c r="AA121" s="5"/>
      <c r="AB121" s="6" cm="1">
        <f t="array" ref="AB121">SUM(IF(B121:I121&gt;B122:I122,1,-1))</f>
        <v>0</v>
      </c>
      <c r="AC121" s="6" cm="1">
        <f t="array" ref="AC121">SUM(IF(J121:S121&gt;J122:S122,1,-1))</f>
        <v>-6</v>
      </c>
      <c r="AD121" s="6">
        <f t="shared" si="27"/>
        <v>-6</v>
      </c>
      <c r="AE121" s="6">
        <f t="shared" si="31"/>
        <v>12</v>
      </c>
      <c r="AF121" s="6">
        <f t="shared" si="31"/>
        <v>2</v>
      </c>
      <c r="AG121" s="6">
        <f t="shared" si="31"/>
        <v>14</v>
      </c>
      <c r="AH121" s="5"/>
      <c r="AI121" s="8" t="str">
        <f t="shared" si="16"/>
        <v>Inside</v>
      </c>
      <c r="AJ121" s="7" t="str">
        <f t="shared" si="17"/>
        <v>Up</v>
      </c>
      <c r="AK121" s="7" t="str">
        <f t="shared" si="18"/>
        <v>POC Unchanged</v>
      </c>
      <c r="AL121" s="9" t="str">
        <f t="shared" si="19"/>
        <v>In. Val</v>
      </c>
      <c r="AM121" s="9" t="str">
        <f t="shared" si="20"/>
        <v>Inside Day</v>
      </c>
      <c r="AN121" s="9" t="str">
        <f t="shared" si="21"/>
        <v>In Val</v>
      </c>
      <c r="AO121" s="9" t="str">
        <f t="shared" si="22"/>
        <v>No Gap</v>
      </c>
      <c r="AP121" s="9" t="str">
        <f t="shared" si="23"/>
        <v>Bottom-Weighted</v>
      </c>
      <c r="AQ121" s="9" t="str">
        <f t="shared" si="24"/>
        <v>Skewed Mid-High</v>
      </c>
      <c r="AR121" s="9" t="str">
        <f t="shared" si="25"/>
        <v>Same</v>
      </c>
      <c r="AS121" s="5">
        <f t="shared" si="26"/>
        <v>0</v>
      </c>
    </row>
    <row r="122" spans="1:45" ht="15.5" x14ac:dyDescent="0.35">
      <c r="A122" s="13">
        <v>45488</v>
      </c>
      <c r="B122" s="15">
        <v>1.2853399999999999</v>
      </c>
      <c r="C122" s="15">
        <v>1.2994300000000001</v>
      </c>
      <c r="D122" s="15">
        <v>1.28488</v>
      </c>
      <c r="E122" s="15">
        <v>1.29688</v>
      </c>
      <c r="F122" s="15">
        <v>1.2967000000000002</v>
      </c>
      <c r="G122" s="15">
        <v>1.2993000000000001</v>
      </c>
      <c r="H122" s="15">
        <v>1.2913000000000001</v>
      </c>
      <c r="I122" s="5">
        <v>32</v>
      </c>
      <c r="J122" s="5">
        <v>395</v>
      </c>
      <c r="K122" s="5">
        <v>785</v>
      </c>
      <c r="L122" s="5">
        <v>1208</v>
      </c>
      <c r="M122" s="14">
        <v>8.4499999999999229</v>
      </c>
      <c r="N122" s="14">
        <v>145.50000000000063</v>
      </c>
      <c r="O122" s="5">
        <v>80.000000000000071</v>
      </c>
      <c r="P122" s="5">
        <v>140165</v>
      </c>
      <c r="Q122" s="14">
        <v>973.36805555555554</v>
      </c>
      <c r="R122" s="14">
        <v>8.3024054982817521</v>
      </c>
      <c r="S122" s="5">
        <v>24</v>
      </c>
      <c r="T122" s="5" t="s">
        <v>28</v>
      </c>
      <c r="U122" s="14">
        <v>0.49586130373135967</v>
      </c>
      <c r="V122" s="5">
        <v>554</v>
      </c>
      <c r="W122" s="5">
        <v>178</v>
      </c>
      <c r="X122" s="5">
        <v>303</v>
      </c>
      <c r="Y122" s="5">
        <v>162</v>
      </c>
      <c r="Z122" s="5" t="s">
        <v>31</v>
      </c>
      <c r="AA122" s="5"/>
      <c r="AB122" s="6" cm="1">
        <f t="array" ref="AB122">SUM(IF(B122:I122&gt;B123:I123,1,-1))</f>
        <v>6</v>
      </c>
      <c r="AC122" s="6" cm="1">
        <f t="array" ref="AC122">SUM(IF(J122:S122&gt;J123:S123,1,-1))</f>
        <v>2</v>
      </c>
      <c r="AD122" s="6">
        <f t="shared" si="27"/>
        <v>8</v>
      </c>
      <c r="AE122" s="6">
        <f t="shared" si="31"/>
        <v>14</v>
      </c>
      <c r="AF122" s="6">
        <f t="shared" si="31"/>
        <v>14</v>
      </c>
      <c r="AG122" s="6">
        <f t="shared" si="31"/>
        <v>28</v>
      </c>
      <c r="AH122" s="5"/>
      <c r="AI122" s="8" t="str">
        <f t="shared" si="16"/>
        <v>OL Higher</v>
      </c>
      <c r="AJ122" s="7" t="str">
        <f t="shared" si="17"/>
        <v>Up</v>
      </c>
      <c r="AK122" s="7" t="str">
        <f t="shared" si="18"/>
        <v>POC Up</v>
      </c>
      <c r="AL122" s="9" t="str">
        <f t="shared" si="19"/>
        <v>In. Val</v>
      </c>
      <c r="AM122" s="9" t="str">
        <f t="shared" si="20"/>
        <v>Upper Break</v>
      </c>
      <c r="AN122" s="9" t="str">
        <f t="shared" si="21"/>
        <v>In Val</v>
      </c>
      <c r="AO122" s="9" t="str">
        <f t="shared" si="22"/>
        <v>Gap Down - Failed</v>
      </c>
      <c r="AP122" s="9" t="str">
        <f t="shared" si="23"/>
        <v>Bottom-Weighted</v>
      </c>
      <c r="AQ122" s="9" t="str">
        <f t="shared" si="24"/>
        <v>Skewed High</v>
      </c>
      <c r="AR122" s="9" t="str">
        <f t="shared" si="25"/>
        <v>Same</v>
      </c>
      <c r="AS122" s="5">
        <f t="shared" si="26"/>
        <v>0</v>
      </c>
    </row>
    <row r="123" spans="1:45" ht="15.5" x14ac:dyDescent="0.35">
      <c r="A123" s="13">
        <v>45485</v>
      </c>
      <c r="B123" s="15">
        <v>1.2787299999999999</v>
      </c>
      <c r="C123" s="15">
        <v>1.29901</v>
      </c>
      <c r="D123" s="15">
        <v>1.27837</v>
      </c>
      <c r="E123" s="15">
        <v>1.29667</v>
      </c>
      <c r="F123" s="15">
        <v>1.2909999999999999</v>
      </c>
      <c r="G123" s="15">
        <v>1.2989999999999999</v>
      </c>
      <c r="H123" s="15">
        <v>1.2857000000000001</v>
      </c>
      <c r="I123" s="5">
        <v>60</v>
      </c>
      <c r="J123" s="5">
        <v>560</v>
      </c>
      <c r="K123" s="5">
        <v>617</v>
      </c>
      <c r="L123" s="5">
        <v>1200</v>
      </c>
      <c r="M123" s="14">
        <v>8.2305555555554903</v>
      </c>
      <c r="N123" s="14">
        <v>206.39999999999992</v>
      </c>
      <c r="O123" s="5">
        <v>132.99999999999866</v>
      </c>
      <c r="P123" s="5">
        <v>131321</v>
      </c>
      <c r="Q123" s="14">
        <v>911.95138888888891</v>
      </c>
      <c r="R123" s="14">
        <v>5.8139534883720954</v>
      </c>
      <c r="S123" s="5">
        <v>40</v>
      </c>
      <c r="T123" s="5" t="s">
        <v>26</v>
      </c>
      <c r="U123" s="14">
        <v>0.68369173916841119</v>
      </c>
      <c r="V123" s="5">
        <v>292</v>
      </c>
      <c r="W123" s="5">
        <v>414</v>
      </c>
      <c r="X123" s="5">
        <v>271</v>
      </c>
      <c r="Y123" s="5">
        <v>223</v>
      </c>
      <c r="Z123" s="5" t="s">
        <v>31</v>
      </c>
      <c r="AA123" s="5"/>
      <c r="AB123" s="6" cm="1">
        <f t="array" ref="AB123">SUM(IF(B123:I123&gt;B124:I124,1,-1))</f>
        <v>6</v>
      </c>
      <c r="AC123" s="6" cm="1">
        <f t="array" ref="AC123">SUM(IF(J123:S123&gt;J124:S124,1,-1))</f>
        <v>6</v>
      </c>
      <c r="AD123" s="6">
        <f t="shared" si="27"/>
        <v>12</v>
      </c>
      <c r="AE123" s="6">
        <f t="shared" si="31"/>
        <v>10</v>
      </c>
      <c r="AF123" s="6">
        <f t="shared" si="31"/>
        <v>10</v>
      </c>
      <c r="AG123" s="6">
        <f t="shared" si="31"/>
        <v>20</v>
      </c>
      <c r="AH123" s="5"/>
      <c r="AI123" s="8" t="str">
        <f t="shared" si="16"/>
        <v>OL Higher</v>
      </c>
      <c r="AJ123" s="7" t="str">
        <f t="shared" si="17"/>
        <v>Up</v>
      </c>
      <c r="AK123" s="7" t="str">
        <f t="shared" si="18"/>
        <v>POC Up</v>
      </c>
      <c r="AL123" s="9" t="str">
        <f t="shared" si="19"/>
        <v>Ab. Val</v>
      </c>
      <c r="AM123" s="9" t="str">
        <f t="shared" si="20"/>
        <v>Upper Break</v>
      </c>
      <c r="AN123" s="9" t="str">
        <f t="shared" si="21"/>
        <v>In Val</v>
      </c>
      <c r="AO123" s="9" t="str">
        <f t="shared" si="22"/>
        <v>No Gap</v>
      </c>
      <c r="AP123" s="9" t="str">
        <f t="shared" si="23"/>
        <v>Bottom-Weighted</v>
      </c>
      <c r="AQ123" s="9" t="str">
        <f t="shared" si="24"/>
        <v>Skewed Mid-High</v>
      </c>
      <c r="AR123" s="9" t="str">
        <f t="shared" si="25"/>
        <v>Same</v>
      </c>
      <c r="AS123" s="5">
        <f t="shared" si="26"/>
        <v>0</v>
      </c>
    </row>
    <row r="124" spans="1:45" ht="15.5" x14ac:dyDescent="0.35">
      <c r="A124" s="13">
        <v>45484</v>
      </c>
      <c r="B124" s="15">
        <v>1.28149</v>
      </c>
      <c r="C124" s="15">
        <v>1.2948999999999999</v>
      </c>
      <c r="D124" s="15">
        <v>1.2777099999999999</v>
      </c>
      <c r="E124" s="15">
        <v>1.2922899999999999</v>
      </c>
      <c r="F124" s="15">
        <v>1.2806</v>
      </c>
      <c r="G124" s="15">
        <v>1.2875000000000001</v>
      </c>
      <c r="H124" s="15">
        <v>1.2778</v>
      </c>
      <c r="I124" s="5">
        <v>46</v>
      </c>
      <c r="J124" s="5">
        <v>765</v>
      </c>
      <c r="K124" s="5">
        <v>336</v>
      </c>
      <c r="L124" s="5">
        <v>1127</v>
      </c>
      <c r="M124" s="14">
        <v>7.7847222222221211</v>
      </c>
      <c r="N124" s="14">
        <v>171.90000000000038</v>
      </c>
      <c r="O124" s="5">
        <v>97.000000000000426</v>
      </c>
      <c r="P124" s="5">
        <v>123070</v>
      </c>
      <c r="Q124" s="14">
        <v>854.65277777777783</v>
      </c>
      <c r="R124" s="14">
        <v>6.5561372891215681</v>
      </c>
      <c r="S124" s="5">
        <v>30</v>
      </c>
      <c r="T124" s="5" t="s">
        <v>28</v>
      </c>
      <c r="U124" s="14">
        <v>0.458494744072381</v>
      </c>
      <c r="V124" s="5">
        <v>254</v>
      </c>
      <c r="W124" s="5">
        <v>132</v>
      </c>
      <c r="X124" s="5">
        <v>228</v>
      </c>
      <c r="Y124" s="5">
        <v>513</v>
      </c>
      <c r="Z124" s="5" t="s">
        <v>31</v>
      </c>
      <c r="AA124" s="5"/>
      <c r="AB124" s="6" cm="1">
        <f t="array" ref="AB124">SUM(IF(B124:I124&gt;B125:I125,1,-1))</f>
        <v>2</v>
      </c>
      <c r="AC124" s="6" cm="1">
        <f t="array" ref="AC124">SUM(IF(J124:S124&gt;J125:S125,1,-1))</f>
        <v>6</v>
      </c>
      <c r="AD124" s="6">
        <f t="shared" si="27"/>
        <v>8</v>
      </c>
      <c r="AE124" s="6">
        <f t="shared" si="31"/>
        <v>4</v>
      </c>
      <c r="AF124" s="6">
        <f t="shared" si="31"/>
        <v>6</v>
      </c>
      <c r="AG124" s="6">
        <f t="shared" si="31"/>
        <v>10</v>
      </c>
      <c r="AH124" s="5"/>
      <c r="AI124" s="8" t="str">
        <f t="shared" si="16"/>
        <v>Outside</v>
      </c>
      <c r="AJ124" s="7" t="str">
        <f t="shared" si="17"/>
        <v>Neutral</v>
      </c>
      <c r="AK124" s="7" t="str">
        <f t="shared" si="18"/>
        <v>POC Down</v>
      </c>
      <c r="AL124" s="9" t="str">
        <f t="shared" si="19"/>
        <v>In. Val</v>
      </c>
      <c r="AM124" s="9" t="str">
        <f t="shared" si="20"/>
        <v>Upper Break</v>
      </c>
      <c r="AN124" s="9" t="str">
        <f t="shared" si="21"/>
        <v>Ab. Val</v>
      </c>
      <c r="AO124" s="9" t="str">
        <f t="shared" si="22"/>
        <v>No Gap</v>
      </c>
      <c r="AP124" s="9" t="str">
        <f t="shared" si="23"/>
        <v>Top-Weighted</v>
      </c>
      <c r="AQ124" s="9" t="str">
        <f t="shared" si="24"/>
        <v>Skewed Low</v>
      </c>
      <c r="AR124" s="9" t="str">
        <f t="shared" si="25"/>
        <v>Same</v>
      </c>
      <c r="AS124" s="5">
        <f t="shared" si="26"/>
        <v>0</v>
      </c>
    </row>
    <row r="125" spans="1:45" ht="15.5" x14ac:dyDescent="0.35">
      <c r="A125" s="13">
        <v>45483</v>
      </c>
      <c r="B125" s="15">
        <v>1.28047</v>
      </c>
      <c r="C125" s="15">
        <v>1.2853699999999999</v>
      </c>
      <c r="D125" s="15">
        <v>1.2777099999999999</v>
      </c>
      <c r="E125" s="15">
        <v>1.2853300000000001</v>
      </c>
      <c r="F125" s="15">
        <v>1.2808000000000002</v>
      </c>
      <c r="G125" s="15">
        <v>1.2821</v>
      </c>
      <c r="H125" s="15">
        <v>1.2785</v>
      </c>
      <c r="I125" s="5">
        <v>26</v>
      </c>
      <c r="J125" s="5">
        <v>480</v>
      </c>
      <c r="K125" s="5">
        <v>438</v>
      </c>
      <c r="L125" s="5">
        <v>956</v>
      </c>
      <c r="M125" s="14">
        <v>6.5805555555554447</v>
      </c>
      <c r="N125" s="14">
        <v>76.599999999999994</v>
      </c>
      <c r="O125" s="5">
        <v>36.000000000000476</v>
      </c>
      <c r="P125" s="5">
        <v>108851</v>
      </c>
      <c r="Q125" s="14">
        <v>755.90972222222217</v>
      </c>
      <c r="R125" s="14">
        <v>12.480417754569192</v>
      </c>
      <c r="S125" s="5">
        <v>29</v>
      </c>
      <c r="T125" s="5" t="s">
        <v>26</v>
      </c>
      <c r="U125" s="14">
        <v>0.68766323796543427</v>
      </c>
      <c r="V125" s="5">
        <v>141</v>
      </c>
      <c r="W125" s="5">
        <v>174</v>
      </c>
      <c r="X125" s="5">
        <v>441</v>
      </c>
      <c r="Y125" s="5">
        <v>200</v>
      </c>
      <c r="Z125" s="5" t="s">
        <v>31</v>
      </c>
      <c r="AA125" s="5"/>
      <c r="AB125" s="6" cm="1">
        <f t="array" ref="AB125">SUM(IF(B125:I125&gt;B126:I126,1,-1))</f>
        <v>2</v>
      </c>
      <c r="AC125" s="6" cm="1">
        <f t="array" ref="AC125">SUM(IF(J125:S125&gt;J126:S126,1,-1))</f>
        <v>-2</v>
      </c>
      <c r="AD125" s="6">
        <f t="shared" si="27"/>
        <v>0</v>
      </c>
      <c r="AE125" s="6">
        <f t="shared" si="31"/>
        <v>8</v>
      </c>
      <c r="AF125" s="6">
        <f t="shared" si="31"/>
        <v>-2</v>
      </c>
      <c r="AG125" s="6">
        <f t="shared" si="31"/>
        <v>6</v>
      </c>
      <c r="AH125" s="5"/>
      <c r="AI125" s="8" t="str">
        <f t="shared" si="16"/>
        <v>Inside</v>
      </c>
      <c r="AJ125" s="7" t="str">
        <f t="shared" si="17"/>
        <v>Neutral</v>
      </c>
      <c r="AK125" s="7" t="str">
        <f t="shared" si="18"/>
        <v>POC Unchanged</v>
      </c>
      <c r="AL125" s="9" t="str">
        <f t="shared" si="19"/>
        <v>In. Val</v>
      </c>
      <c r="AM125" s="9" t="str">
        <f t="shared" si="20"/>
        <v>Upper Break</v>
      </c>
      <c r="AN125" s="9" t="str">
        <f t="shared" si="21"/>
        <v>Ab. Val</v>
      </c>
      <c r="AO125" s="9" t="str">
        <f t="shared" si="22"/>
        <v>No Gap</v>
      </c>
      <c r="AP125" s="9" t="str">
        <f t="shared" si="23"/>
        <v>Top-Weighted</v>
      </c>
      <c r="AQ125" s="9" t="str">
        <f t="shared" si="24"/>
        <v>Skewed Mid-Low</v>
      </c>
      <c r="AR125" s="9" t="str">
        <f t="shared" si="25"/>
        <v>Closed Lower Quadrant</v>
      </c>
      <c r="AS125" s="5">
        <f t="shared" si="26"/>
        <v>-2</v>
      </c>
    </row>
    <row r="126" spans="1:45" ht="15.5" x14ac:dyDescent="0.35">
      <c r="A126" s="13">
        <v>45482</v>
      </c>
      <c r="B126" s="15">
        <v>1.27546</v>
      </c>
      <c r="C126" s="15">
        <v>1.2845</v>
      </c>
      <c r="D126" s="15">
        <v>1.2754300000000001</v>
      </c>
      <c r="E126" s="15">
        <v>1.2787299999999999</v>
      </c>
      <c r="F126" s="15">
        <v>1.2808000000000002</v>
      </c>
      <c r="G126" s="15">
        <v>1.2821</v>
      </c>
      <c r="H126" s="15">
        <v>1.2785000000000002</v>
      </c>
      <c r="I126" s="5">
        <v>20</v>
      </c>
      <c r="J126" s="5">
        <v>344</v>
      </c>
      <c r="K126" s="5">
        <v>644</v>
      </c>
      <c r="L126" s="5">
        <v>1029</v>
      </c>
      <c r="M126" s="14">
        <v>7.1631944444442794</v>
      </c>
      <c r="N126" s="14">
        <v>90.699999999999108</v>
      </c>
      <c r="O126" s="5">
        <v>35.999999999998252</v>
      </c>
      <c r="P126" s="5">
        <v>118476</v>
      </c>
      <c r="Q126" s="14">
        <v>822.75</v>
      </c>
      <c r="R126" s="14">
        <v>11.345093715545866</v>
      </c>
      <c r="S126" s="5">
        <v>26</v>
      </c>
      <c r="T126" s="5" t="s">
        <v>26</v>
      </c>
      <c r="U126" s="14">
        <v>0.60312747544261591</v>
      </c>
      <c r="V126" s="5">
        <v>87</v>
      </c>
      <c r="W126" s="5">
        <v>536</v>
      </c>
      <c r="X126" s="5">
        <v>294</v>
      </c>
      <c r="Y126" s="5">
        <v>112</v>
      </c>
      <c r="Z126" s="5" t="s">
        <v>29</v>
      </c>
      <c r="AA126" s="5"/>
      <c r="AB126" s="6" cm="1">
        <f t="array" ref="AB126">SUM(IF(B126:I126&gt;B127:I127,1,-1))</f>
        <v>0</v>
      </c>
      <c r="AC126" s="6" cm="1">
        <f t="array" ref="AC126">SUM(IF(J126:S126&gt;J127:S127,1,-1))</f>
        <v>2</v>
      </c>
      <c r="AD126" s="6">
        <f t="shared" si="27"/>
        <v>2</v>
      </c>
      <c r="AE126" s="6">
        <f t="shared" si="31"/>
        <v>10</v>
      </c>
      <c r="AF126" s="6">
        <f t="shared" si="31"/>
        <v>2</v>
      </c>
      <c r="AG126" s="6">
        <f t="shared" si="31"/>
        <v>12</v>
      </c>
      <c r="AH126" s="5"/>
      <c r="AI126" s="8" t="str">
        <f t="shared" si="16"/>
        <v>Inside</v>
      </c>
      <c r="AJ126" s="7" t="str">
        <f t="shared" si="17"/>
        <v>Up</v>
      </c>
      <c r="AK126" s="7" t="str">
        <f t="shared" si="18"/>
        <v>POC Unchanged</v>
      </c>
      <c r="AL126" s="9" t="str">
        <f t="shared" si="19"/>
        <v>In. Val</v>
      </c>
      <c r="AM126" s="9" t="str">
        <f t="shared" si="20"/>
        <v>Inside Day</v>
      </c>
      <c r="AN126" s="9" t="str">
        <f t="shared" si="21"/>
        <v>In Val</v>
      </c>
      <c r="AO126" s="9" t="str">
        <f t="shared" si="22"/>
        <v>Gap Down - Failed</v>
      </c>
      <c r="AP126" s="9" t="str">
        <f t="shared" si="23"/>
        <v>Bottom-Weighted</v>
      </c>
      <c r="AQ126" s="9" t="str">
        <f t="shared" si="24"/>
        <v>Skewed Mid-High</v>
      </c>
      <c r="AR126" s="9" t="str">
        <f t="shared" si="25"/>
        <v>Closed Higher Quadrant</v>
      </c>
      <c r="AS126" s="5">
        <f t="shared" si="26"/>
        <v>1</v>
      </c>
    </row>
    <row r="127" spans="1:45" ht="15.5" x14ac:dyDescent="0.35">
      <c r="A127" s="13">
        <v>45481</v>
      </c>
      <c r="B127" s="15">
        <v>1.2746900000000001</v>
      </c>
      <c r="C127" s="15">
        <v>1.2845</v>
      </c>
      <c r="D127" s="15">
        <v>1.2740400000000001</v>
      </c>
      <c r="E127" s="15">
        <v>1.28149</v>
      </c>
      <c r="F127" s="15">
        <v>1.2807999999999999</v>
      </c>
      <c r="G127" s="15">
        <v>1.2833000000000001</v>
      </c>
      <c r="H127" s="15">
        <v>1.2762</v>
      </c>
      <c r="I127" s="5">
        <v>0</v>
      </c>
      <c r="J127" s="5">
        <v>268</v>
      </c>
      <c r="K127" s="5">
        <v>649</v>
      </c>
      <c r="L127" s="5">
        <v>945</v>
      </c>
      <c r="M127" s="14">
        <v>6.5027777777777125</v>
      </c>
      <c r="N127" s="14">
        <v>104.59999999999914</v>
      </c>
      <c r="O127" s="5">
        <v>71.000000000001066</v>
      </c>
      <c r="P127" s="5">
        <v>106227</v>
      </c>
      <c r="Q127" s="14">
        <v>737.6875</v>
      </c>
      <c r="R127" s="14">
        <v>9.0344168260038984</v>
      </c>
      <c r="S127" s="5">
        <v>35</v>
      </c>
      <c r="T127" s="5" t="s">
        <v>26</v>
      </c>
      <c r="U127" s="14">
        <v>0.56451984983457937</v>
      </c>
      <c r="V127" s="5">
        <v>112</v>
      </c>
      <c r="W127" s="5">
        <v>363</v>
      </c>
      <c r="X127" s="5">
        <v>168</v>
      </c>
      <c r="Y127" s="5">
        <v>294</v>
      </c>
      <c r="Z127" s="5" t="s">
        <v>32</v>
      </c>
      <c r="AA127" s="5"/>
      <c r="AB127" s="6" cm="1">
        <f t="array" ref="AB127">SUM(IF(B127:I127&gt;B128:I128,1,-1))</f>
        <v>6</v>
      </c>
      <c r="AC127" s="6" cm="1">
        <f t="array" ref="AC127">SUM(IF(J127:S127&gt;J128:S128,1,-1))</f>
        <v>-2</v>
      </c>
      <c r="AD127" s="6">
        <f t="shared" si="27"/>
        <v>4</v>
      </c>
      <c r="AE127" s="6">
        <f t="shared" si="31"/>
        <v>10</v>
      </c>
      <c r="AF127" s="6">
        <f t="shared" si="31"/>
        <v>-4</v>
      </c>
      <c r="AG127" s="6">
        <f t="shared" si="31"/>
        <v>6</v>
      </c>
      <c r="AH127" s="5"/>
      <c r="AI127" s="8" t="str">
        <f t="shared" si="16"/>
        <v>OL Higher</v>
      </c>
      <c r="AJ127" s="7" t="str">
        <f t="shared" si="17"/>
        <v>Up</v>
      </c>
      <c r="AK127" s="7" t="str">
        <f t="shared" si="18"/>
        <v>POC Up</v>
      </c>
      <c r="AL127" s="9" t="str">
        <f t="shared" si="19"/>
        <v>Ab. Val</v>
      </c>
      <c r="AM127" s="9" t="str">
        <f t="shared" si="20"/>
        <v>Upper Break</v>
      </c>
      <c r="AN127" s="9" t="str">
        <f t="shared" si="21"/>
        <v>In Val</v>
      </c>
      <c r="AO127" s="9" t="str">
        <f t="shared" si="22"/>
        <v>No Gap</v>
      </c>
      <c r="AP127" s="9" t="str">
        <f t="shared" si="23"/>
        <v>Bottom-Weighted</v>
      </c>
      <c r="AQ127" s="9" t="str">
        <f t="shared" si="24"/>
        <v>Skewed Mid-High</v>
      </c>
      <c r="AR127" s="9" t="str">
        <f t="shared" si="25"/>
        <v>Closed Higher Quadrant</v>
      </c>
      <c r="AS127" s="5">
        <f t="shared" si="26"/>
        <v>1</v>
      </c>
    </row>
    <row r="128" spans="1:45" ht="15.5" x14ac:dyDescent="0.35">
      <c r="A128" s="13">
        <v>45478</v>
      </c>
      <c r="B128" s="15">
        <v>1.26867</v>
      </c>
      <c r="C128" s="15">
        <v>1.2816799999999999</v>
      </c>
      <c r="D128" s="15">
        <v>1.2677799999999999</v>
      </c>
      <c r="E128" s="15">
        <v>1.28051</v>
      </c>
      <c r="F128" s="15">
        <v>1.276</v>
      </c>
      <c r="G128" s="15">
        <v>1.2801</v>
      </c>
      <c r="H128" s="15">
        <v>1.2735000000000001</v>
      </c>
      <c r="I128" s="5">
        <v>28</v>
      </c>
      <c r="J128" s="5">
        <v>476</v>
      </c>
      <c r="K128" s="5">
        <v>518</v>
      </c>
      <c r="L128" s="5">
        <v>1014</v>
      </c>
      <c r="M128" s="14">
        <v>6.9805555555554131</v>
      </c>
      <c r="N128" s="14">
        <v>139.00000000000023</v>
      </c>
      <c r="O128" s="5">
        <v>65.999999999999389</v>
      </c>
      <c r="P128" s="5">
        <v>106257</v>
      </c>
      <c r="Q128" s="14">
        <v>737.89583333333337</v>
      </c>
      <c r="R128" s="14">
        <v>7.2949640287769668</v>
      </c>
      <c r="S128" s="5">
        <v>24</v>
      </c>
      <c r="T128" s="5" t="s">
        <v>26</v>
      </c>
      <c r="U128" s="14">
        <v>0.68288774572807054</v>
      </c>
      <c r="V128" s="5">
        <v>258</v>
      </c>
      <c r="W128" s="5">
        <v>422</v>
      </c>
      <c r="X128" s="5">
        <v>172</v>
      </c>
      <c r="Y128" s="5">
        <v>162</v>
      </c>
      <c r="Z128" s="5" t="s">
        <v>31</v>
      </c>
      <c r="AA128" s="5"/>
      <c r="AB128" s="6" cm="1">
        <f t="array" ref="AB128">SUM(IF(B128:I128&gt;B129:I129,1,-1))</f>
        <v>4</v>
      </c>
      <c r="AC128" s="6" cm="1">
        <f t="array" ref="AC128">SUM(IF(J128:S128&gt;J129:S129,1,-1))</f>
        <v>2</v>
      </c>
      <c r="AD128" s="6">
        <f t="shared" si="27"/>
        <v>6</v>
      </c>
      <c r="AE128" s="6">
        <f t="shared" si="31"/>
        <v>10</v>
      </c>
      <c r="AF128" s="6">
        <f t="shared" si="31"/>
        <v>-4</v>
      </c>
      <c r="AG128" s="6">
        <f t="shared" si="31"/>
        <v>6</v>
      </c>
      <c r="AH128" s="5"/>
      <c r="AI128" s="8" t="str">
        <f t="shared" si="16"/>
        <v>OL Higher</v>
      </c>
      <c r="AJ128" s="7" t="str">
        <f t="shared" si="17"/>
        <v>Up</v>
      </c>
      <c r="AK128" s="7" t="str">
        <f t="shared" si="18"/>
        <v>POC Unchanged</v>
      </c>
      <c r="AL128" s="9" t="str">
        <f t="shared" si="19"/>
        <v>In. Val</v>
      </c>
      <c r="AM128" s="9" t="str">
        <f t="shared" si="20"/>
        <v>Upper Break</v>
      </c>
      <c r="AN128" s="9" t="str">
        <f t="shared" si="21"/>
        <v>Ab. Val</v>
      </c>
      <c r="AO128" s="9" t="str">
        <f t="shared" si="22"/>
        <v>No Gap</v>
      </c>
      <c r="AP128" s="9" t="str">
        <f t="shared" si="23"/>
        <v>Bottom-Weighted</v>
      </c>
      <c r="AQ128" s="9" t="str">
        <f t="shared" si="24"/>
        <v>Skewed Mid-High</v>
      </c>
      <c r="AR128" s="9" t="str">
        <f t="shared" si="25"/>
        <v>Same</v>
      </c>
      <c r="AS128" s="5">
        <f t="shared" si="26"/>
        <v>0</v>
      </c>
    </row>
    <row r="129" spans="1:45" ht="15.5" x14ac:dyDescent="0.35">
      <c r="A129" s="13">
        <v>45477</v>
      </c>
      <c r="B129" s="15">
        <v>1.26447</v>
      </c>
      <c r="C129" s="15">
        <v>1.27769</v>
      </c>
      <c r="D129" s="15">
        <v>1.2615099999999999</v>
      </c>
      <c r="E129" s="15">
        <v>1.27546</v>
      </c>
      <c r="F129" s="15">
        <v>1.276</v>
      </c>
      <c r="G129" s="15">
        <v>1.2776000000000001</v>
      </c>
      <c r="H129" s="15">
        <v>1.2679</v>
      </c>
      <c r="I129" s="5">
        <v>29</v>
      </c>
      <c r="J129" s="5">
        <v>81</v>
      </c>
      <c r="K129" s="5">
        <v>850</v>
      </c>
      <c r="L129" s="5">
        <v>950</v>
      </c>
      <c r="M129" s="14">
        <v>6.5340277777777009</v>
      </c>
      <c r="N129" s="14">
        <v>161.80000000000084</v>
      </c>
      <c r="O129" s="5">
        <v>97.000000000000426</v>
      </c>
      <c r="P129" s="5">
        <v>101258</v>
      </c>
      <c r="Q129" s="14">
        <v>703.18055555555554</v>
      </c>
      <c r="R129" s="14">
        <v>5.8714462299134427</v>
      </c>
      <c r="S129" s="5">
        <v>29</v>
      </c>
      <c r="T129" s="5" t="s">
        <v>28</v>
      </c>
      <c r="U129" s="14">
        <v>0.33081964169908651</v>
      </c>
      <c r="V129" s="5">
        <v>406</v>
      </c>
      <c r="W129" s="5">
        <v>107</v>
      </c>
      <c r="X129" s="5">
        <v>271</v>
      </c>
      <c r="Y129" s="5">
        <v>166</v>
      </c>
      <c r="Z129" s="5" t="s">
        <v>31</v>
      </c>
      <c r="AA129" s="5"/>
      <c r="AB129" s="6" cm="1">
        <f t="array" ref="AB129">SUM(IF(B129:I129&gt;B130:I130,1,-1))</f>
        <v>0</v>
      </c>
      <c r="AC129" s="6" cm="1">
        <f t="array" ref="AC129">SUM(IF(J129:S129&gt;J130:S130,1,-1))</f>
        <v>-4</v>
      </c>
      <c r="AD129" s="6">
        <f t="shared" si="27"/>
        <v>-4</v>
      </c>
      <c r="AE129" s="6">
        <f t="shared" si="31"/>
        <v>6</v>
      </c>
      <c r="AF129" s="6">
        <f t="shared" si="31"/>
        <v>-10</v>
      </c>
      <c r="AG129" s="6">
        <f t="shared" si="31"/>
        <v>-4</v>
      </c>
      <c r="AH129" s="5"/>
      <c r="AI129" s="8" t="str">
        <f t="shared" si="16"/>
        <v>OL Higher</v>
      </c>
      <c r="AJ129" s="7" t="str">
        <f t="shared" si="17"/>
        <v>Up</v>
      </c>
      <c r="AK129" s="7" t="str">
        <f t="shared" si="18"/>
        <v>POC Up</v>
      </c>
      <c r="AL129" s="9" t="str">
        <f t="shared" si="19"/>
        <v>Ab. Val</v>
      </c>
      <c r="AM129" s="9" t="str">
        <f t="shared" si="20"/>
        <v>Inside Day</v>
      </c>
      <c r="AN129" s="9" t="str">
        <f t="shared" si="21"/>
        <v>In Val</v>
      </c>
      <c r="AO129" s="9" t="str">
        <f t="shared" si="22"/>
        <v>No Gap</v>
      </c>
      <c r="AP129" s="9" t="str">
        <f t="shared" si="23"/>
        <v>Bottom-Weighted</v>
      </c>
      <c r="AQ129" s="9" t="str">
        <f t="shared" si="24"/>
        <v>Skewed High</v>
      </c>
      <c r="AR129" s="9" t="str">
        <f t="shared" si="25"/>
        <v>Same</v>
      </c>
      <c r="AS129" s="5">
        <f t="shared" si="26"/>
        <v>0</v>
      </c>
    </row>
    <row r="130" spans="1:45" ht="15.5" x14ac:dyDescent="0.35">
      <c r="A130" s="13">
        <v>45476</v>
      </c>
      <c r="B130" s="15">
        <v>1.2647900000000001</v>
      </c>
      <c r="C130" s="15">
        <v>1.27769</v>
      </c>
      <c r="D130" s="15">
        <v>1.2615099999999999</v>
      </c>
      <c r="E130" s="15">
        <v>1.2746900000000001</v>
      </c>
      <c r="F130" s="15">
        <v>1.2673000000000001</v>
      </c>
      <c r="G130" s="15">
        <v>1.2693000000000001</v>
      </c>
      <c r="H130" s="15">
        <v>1.2631000000000001</v>
      </c>
      <c r="I130" s="5">
        <v>39</v>
      </c>
      <c r="J130" s="5">
        <v>572</v>
      </c>
      <c r="K130" s="5">
        <v>557</v>
      </c>
      <c r="L130" s="5">
        <v>1150</v>
      </c>
      <c r="M130" s="14">
        <v>7.908333333333224</v>
      </c>
      <c r="N130" s="14">
        <v>161.80000000000084</v>
      </c>
      <c r="O130" s="5">
        <v>61.999999999999829</v>
      </c>
      <c r="P130" s="5">
        <v>119635</v>
      </c>
      <c r="Q130" s="14">
        <v>830.79861111111109</v>
      </c>
      <c r="R130" s="14">
        <v>7.1075401730531151</v>
      </c>
      <c r="S130" s="5">
        <v>18</v>
      </c>
      <c r="T130" s="5" t="s">
        <v>26</v>
      </c>
      <c r="U130" s="14">
        <v>0.64565109504602425</v>
      </c>
      <c r="V130" s="5">
        <v>159</v>
      </c>
      <c r="W130" s="5">
        <v>122</v>
      </c>
      <c r="X130" s="5">
        <v>549</v>
      </c>
      <c r="Y130" s="5">
        <v>320</v>
      </c>
      <c r="Z130" s="5" t="s">
        <v>31</v>
      </c>
      <c r="AA130" s="5"/>
      <c r="AB130" s="6" cm="1">
        <f t="array" ref="AB130">SUM(IF(B130:I130&gt;B131:I131,1,-1))</f>
        <v>6</v>
      </c>
      <c r="AC130" s="6" cm="1">
        <f t="array" ref="AC130">SUM(IF(J130:S130&gt;J131:S131,1,-1))</f>
        <v>-2</v>
      </c>
      <c r="AD130" s="6">
        <f t="shared" si="27"/>
        <v>4</v>
      </c>
      <c r="AE130" s="6">
        <f t="shared" si="31"/>
        <v>8</v>
      </c>
      <c r="AF130" s="6">
        <f t="shared" si="31"/>
        <v>0</v>
      </c>
      <c r="AG130" s="6">
        <f t="shared" si="31"/>
        <v>8</v>
      </c>
      <c r="AH130" s="5"/>
      <c r="AI130" s="8" t="str">
        <f t="shared" ref="AI130:AI193" si="32">IF(AND(H130&gt;=G131,G130&gt;=G131),"Higher",
IF(AND(H130&lt;=H131,G130&lt;=H131),"Lower",
IF(AND(G130&gt;=G131,H130&lt;=G131,H130&gt;H131),"OL Higher",
IF(AND(H130&lt;=H131,G130&gt;=H131,G130&lt;G131),"OL Lower",
IF(AND(G130&lt;=G131,H130&gt;=H131),"Inside",
IF(AND(G130&gt;=G131,H130&lt;=H131),"Outside","Undefined"))))))</f>
        <v>OL Higher</v>
      </c>
      <c r="AJ130" s="7" t="str">
        <f t="shared" ref="AJ130:AJ193" si="33">IF(F130 &gt;= ((C130 - D130) * 10%) + B130, "Up", IF(F130 &lt;= (B130 - (C130 - D130) * 10%), "Down", "Neutral"))</f>
        <v>Up</v>
      </c>
      <c r="AK130" s="7" t="str">
        <f t="shared" ref="AK130:AK193" si="34">IF(F130 &gt; F131, "POC Up", IF(F130 &lt; F131, "POC Down", "POC Unchanged"))</f>
        <v>POC Up</v>
      </c>
      <c r="AL130" s="9" t="str">
        <f t="shared" ref="AL130:AL193" si="35">IF(F130 &lt; H131, "Bel. Val",
IF(F130 &gt; G131, "Ab. Val",
"In. Val"))</f>
        <v>Ab. Val</v>
      </c>
      <c r="AM130" s="9" t="str">
        <f t="shared" ref="AM130:AM193" si="36">IF(AND(D130 &lt; D131, C130 &gt; C131), "Both Sides Expand",
IF(D130 &lt; D131, "Lower Break",
IF(C130 &gt; C131, "Upper Break", "Inside Day")))</f>
        <v>Upper Break</v>
      </c>
      <c r="AN130" s="9" t="str">
        <f t="shared" ref="AN130:AN193" si="37">IF(AND(E130 &lt; H130, E130 &lt; G130), "Bl. Val",
IF(AND(E130 &gt; G130, E130 &gt; H130), "Ab. Val",
"In Val"))</f>
        <v>Ab. Val</v>
      </c>
      <c r="AO130" s="9" t="str">
        <f t="shared" ref="AO130:AO193" si="38">IF(AND(B130 &gt; G131, E130 &lt; G131), "Gap Up - Failed",
IF(AND(B130 &gt; G131, E130 &gt; B130), "Gap Up - Follow Through",
IF(AND(B130 &gt; G131, E130 &lt; B130), "Gap Up - Faded",
IF(AND(B130 &lt; H131, E130 &gt; H131), "Gap Down - Failed",
IF(AND(B130 &lt; H131, E130 &lt; B130), "Gap Down - Follow Through",
IF(AND(B130 &lt; H131, E130 &gt; B130), "Gap Down - Rejected",
"No Gap"))))))</f>
        <v>No Gap</v>
      </c>
      <c r="AP130" s="9" t="str">
        <f t="shared" ref="AP130:AP193" si="39">IF(J130 &gt; K130, "Top-Weighted",
IF(K130 &gt; J130, "Bottom-Weighted",
"Balanced"))</f>
        <v>Top-Weighted</v>
      </c>
      <c r="AQ130" s="9" t="str">
        <f t="shared" ref="AQ130:AQ193" si="40">IF(COUNTIF(V130:Y130, MAX(V130, W130, X130, Y130)) &gt; 1, "Tie",
IF(V130 &gt; MAX(W130, X130, Y130), "Skewed High",
IF(W130 &gt; MAX(V130, X130, Y130), "Skewed Mid-High",
IF(X130 &gt; MAX(V130, W130, Y130), "Skewed Mid-Low",
IF(Y130 &gt; MAX(V130, W130, X130), "Skewed Low", "Evenly Distributed")))))</f>
        <v>Skewed Mid-Low</v>
      </c>
      <c r="AR130" s="9" t="str">
        <f t="shared" ref="AR130:AR193" si="41">IF(Z130 &lt; Z131, "Closed Lower Quadrant",
IF(Z130 &gt; Z131, "Closed Higher Quadrant",
"Same"))</f>
        <v>Closed Higher Quadrant</v>
      </c>
      <c r="AS130" s="5">
        <f t="shared" ref="AS130:AS193" si="42">_xlfn.NUMBERVALUE(SUBSTITUTE(Z130,"Q","")) - _xlfn.NUMBERVALUE(SUBSTITUTE(Z131,"Q",""))</f>
        <v>1</v>
      </c>
    </row>
    <row r="131" spans="1:45" ht="15.5" x14ac:dyDescent="0.35">
      <c r="A131" s="13">
        <v>45475</v>
      </c>
      <c r="B131" s="15">
        <v>1.2643500000000001</v>
      </c>
      <c r="C131" s="15">
        <v>1.27105</v>
      </c>
      <c r="D131" s="15">
        <v>1.2615099999999999</v>
      </c>
      <c r="E131" s="15">
        <v>1.26867</v>
      </c>
      <c r="F131" s="15">
        <v>1.2643</v>
      </c>
      <c r="G131" s="15">
        <v>1.2668000000000001</v>
      </c>
      <c r="H131" s="15">
        <v>1.2627000000000002</v>
      </c>
      <c r="I131" s="5">
        <v>19</v>
      </c>
      <c r="J131" s="5">
        <v>720</v>
      </c>
      <c r="K131" s="5">
        <v>460</v>
      </c>
      <c r="L131" s="5">
        <v>1217</v>
      </c>
      <c r="M131" s="14">
        <v>8.3916666666665947</v>
      </c>
      <c r="N131" s="14">
        <v>95.400000000001043</v>
      </c>
      <c r="O131" s="5">
        <v>40.999999999999929</v>
      </c>
      <c r="P131" s="5">
        <v>131982</v>
      </c>
      <c r="Q131" s="14">
        <v>916.54166666666663</v>
      </c>
      <c r="R131" s="14">
        <v>12.756813417190637</v>
      </c>
      <c r="S131" s="5">
        <v>14</v>
      </c>
      <c r="T131" s="5" t="s">
        <v>26</v>
      </c>
      <c r="U131" s="14">
        <v>0.56640245611368156</v>
      </c>
      <c r="V131" s="5">
        <v>39</v>
      </c>
      <c r="W131" s="5">
        <v>353</v>
      </c>
      <c r="X131" s="5">
        <v>500</v>
      </c>
      <c r="Y131" s="5">
        <v>325</v>
      </c>
      <c r="Z131" s="5" t="s">
        <v>34</v>
      </c>
      <c r="AA131" s="5"/>
      <c r="AB131" s="6" cm="1">
        <f t="array" ref="AB131">SUM(IF(B131:I131&gt;B132:I132,1,-1))</f>
        <v>0</v>
      </c>
      <c r="AC131" s="6" cm="1">
        <f t="array" ref="AC131">SUM(IF(J131:S131&gt;J132:S132,1,-1))</f>
        <v>-4</v>
      </c>
      <c r="AD131" s="6">
        <f t="shared" ref="AD131:AD194" si="43">SUM(AB131:AC131)</f>
        <v>-4</v>
      </c>
      <c r="AE131" s="6">
        <f t="shared" ref="AE131:AG146" si="44">SUM(AB131:AB133)</f>
        <v>0</v>
      </c>
      <c r="AF131" s="6">
        <f t="shared" si="44"/>
        <v>4</v>
      </c>
      <c r="AG131" s="6">
        <f t="shared" si="44"/>
        <v>4</v>
      </c>
      <c r="AH131" s="5"/>
      <c r="AI131" s="8" t="str">
        <f t="shared" si="32"/>
        <v>Outside</v>
      </c>
      <c r="AJ131" s="7" t="str">
        <f t="shared" si="33"/>
        <v>Neutral</v>
      </c>
      <c r="AK131" s="7" t="str">
        <f t="shared" si="34"/>
        <v>POC Unchanged</v>
      </c>
      <c r="AL131" s="9" t="str">
        <f t="shared" si="35"/>
        <v>In. Val</v>
      </c>
      <c r="AM131" s="9" t="str">
        <f t="shared" si="36"/>
        <v>Inside Day</v>
      </c>
      <c r="AN131" s="9" t="str">
        <f t="shared" si="37"/>
        <v>Ab. Val</v>
      </c>
      <c r="AO131" s="9" t="str">
        <f t="shared" si="38"/>
        <v>No Gap</v>
      </c>
      <c r="AP131" s="9" t="str">
        <f t="shared" si="39"/>
        <v>Top-Weighted</v>
      </c>
      <c r="AQ131" s="9" t="str">
        <f t="shared" si="40"/>
        <v>Skewed Mid-Low</v>
      </c>
      <c r="AR131" s="9" t="str">
        <f t="shared" si="41"/>
        <v>Closed Lower Quadrant</v>
      </c>
      <c r="AS131" s="5">
        <f t="shared" si="42"/>
        <v>-3</v>
      </c>
    </row>
    <row r="132" spans="1:45" ht="15.5" x14ac:dyDescent="0.35">
      <c r="A132" s="13">
        <v>45474</v>
      </c>
      <c r="B132" s="15">
        <v>1.2620499999999999</v>
      </c>
      <c r="C132" s="15">
        <v>1.27105</v>
      </c>
      <c r="D132" s="15">
        <v>1.2612300000000001</v>
      </c>
      <c r="E132" s="15">
        <v>1.26447</v>
      </c>
      <c r="F132" s="15">
        <v>1.2643000000000002</v>
      </c>
      <c r="G132" s="15">
        <v>1.2658</v>
      </c>
      <c r="H132" s="15">
        <v>1.2628000000000001</v>
      </c>
      <c r="I132" s="5">
        <v>25</v>
      </c>
      <c r="J132" s="5">
        <v>688</v>
      </c>
      <c r="K132" s="5">
        <v>500</v>
      </c>
      <c r="L132" s="5">
        <v>1234</v>
      </c>
      <c r="M132" s="14">
        <v>8.5409722222221554</v>
      </c>
      <c r="N132" s="14">
        <v>98.199999999999392</v>
      </c>
      <c r="O132" s="5">
        <v>29.999999999998916</v>
      </c>
      <c r="P132" s="5">
        <v>134731</v>
      </c>
      <c r="Q132" s="14">
        <v>935.63194444444446</v>
      </c>
      <c r="R132" s="14">
        <v>12.566191446028592</v>
      </c>
      <c r="S132" s="5">
        <v>20</v>
      </c>
      <c r="T132" s="5" t="s">
        <v>26</v>
      </c>
      <c r="U132" s="14">
        <v>0.63419459325052552</v>
      </c>
      <c r="V132" s="5">
        <v>30</v>
      </c>
      <c r="W132" s="5">
        <v>222</v>
      </c>
      <c r="X132" s="5">
        <v>722</v>
      </c>
      <c r="Y132" s="5">
        <v>256</v>
      </c>
      <c r="Z132" s="5" t="s">
        <v>29</v>
      </c>
      <c r="AA132" s="5"/>
      <c r="AB132" s="6" cm="1">
        <f t="array" ref="AB132">SUM(IF(B132:I132&gt;B133:I133,1,-1))</f>
        <v>2</v>
      </c>
      <c r="AC132" s="6" cm="1">
        <f t="array" ref="AC132">SUM(IF(J132:S132&gt;J133:S133,1,-1))</f>
        <v>6</v>
      </c>
      <c r="AD132" s="6">
        <f t="shared" si="43"/>
        <v>8</v>
      </c>
      <c r="AE132" s="6">
        <f t="shared" si="44"/>
        <v>-2</v>
      </c>
      <c r="AF132" s="6">
        <f t="shared" si="44"/>
        <v>16</v>
      </c>
      <c r="AG132" s="6">
        <f t="shared" si="44"/>
        <v>14</v>
      </c>
      <c r="AH132" s="5"/>
      <c r="AI132" s="8" t="str">
        <f t="shared" si="32"/>
        <v>OL Higher</v>
      </c>
      <c r="AJ132" s="7" t="str">
        <f t="shared" si="33"/>
        <v>Up</v>
      </c>
      <c r="AK132" s="7" t="str">
        <f t="shared" si="34"/>
        <v>POC Up</v>
      </c>
      <c r="AL132" s="9" t="str">
        <f t="shared" si="35"/>
        <v>In. Val</v>
      </c>
      <c r="AM132" s="9" t="str">
        <f t="shared" si="36"/>
        <v>Upper Break</v>
      </c>
      <c r="AN132" s="9" t="str">
        <f t="shared" si="37"/>
        <v>In Val</v>
      </c>
      <c r="AO132" s="9" t="str">
        <f t="shared" si="38"/>
        <v>Gap Down - Failed</v>
      </c>
      <c r="AP132" s="9" t="str">
        <f t="shared" si="39"/>
        <v>Top-Weighted</v>
      </c>
      <c r="AQ132" s="9" t="str">
        <f t="shared" si="40"/>
        <v>Skewed Mid-Low</v>
      </c>
      <c r="AR132" s="9" t="str">
        <f t="shared" si="41"/>
        <v>Same</v>
      </c>
      <c r="AS132" s="5">
        <f t="shared" si="42"/>
        <v>0</v>
      </c>
    </row>
    <row r="133" spans="1:45" ht="15.5" x14ac:dyDescent="0.35">
      <c r="A133" s="13">
        <v>45471</v>
      </c>
      <c r="B133" s="15">
        <v>1.2683500000000001</v>
      </c>
      <c r="C133" s="15">
        <v>1.2693000000000001</v>
      </c>
      <c r="D133" s="15">
        <v>1.2612300000000001</v>
      </c>
      <c r="E133" s="15">
        <v>1.2647900000000001</v>
      </c>
      <c r="F133" s="15">
        <v>1.264</v>
      </c>
      <c r="G133" s="15">
        <v>1.2652000000000001</v>
      </c>
      <c r="H133" s="15">
        <v>1.2625000000000002</v>
      </c>
      <c r="I133" s="5">
        <v>6</v>
      </c>
      <c r="J133" s="5">
        <v>624</v>
      </c>
      <c r="K133" s="5">
        <v>512</v>
      </c>
      <c r="L133" s="5">
        <v>1180</v>
      </c>
      <c r="M133" s="14">
        <v>8.1583333333333652</v>
      </c>
      <c r="N133" s="14">
        <v>80.700000000000216</v>
      </c>
      <c r="O133" s="5">
        <v>26.999999999999247</v>
      </c>
      <c r="P133" s="5">
        <v>132084</v>
      </c>
      <c r="Q133" s="14">
        <v>917.25</v>
      </c>
      <c r="R133" s="14">
        <v>14.622057001239119</v>
      </c>
      <c r="S133" s="5">
        <v>17</v>
      </c>
      <c r="T133" s="5" t="s">
        <v>26</v>
      </c>
      <c r="U133" s="14">
        <v>0.66029262690629709</v>
      </c>
      <c r="V133" s="5">
        <v>83</v>
      </c>
      <c r="W133" s="5">
        <v>156</v>
      </c>
      <c r="X133" s="5">
        <v>661</v>
      </c>
      <c r="Y133" s="5">
        <v>280</v>
      </c>
      <c r="Z133" s="5" t="s">
        <v>29</v>
      </c>
      <c r="AA133" s="5"/>
      <c r="AB133" s="6" cm="1">
        <f t="array" ref="AB133">SUM(IF(B133:I133&gt;B134:I134,1,-1))</f>
        <v>-2</v>
      </c>
      <c r="AC133" s="6" cm="1">
        <f t="array" ref="AC133">SUM(IF(J133:S133&gt;J134:S134,1,-1))</f>
        <v>2</v>
      </c>
      <c r="AD133" s="6">
        <f t="shared" si="43"/>
        <v>0</v>
      </c>
      <c r="AE133" s="6">
        <f t="shared" si="44"/>
        <v>-10</v>
      </c>
      <c r="AF133" s="6">
        <f t="shared" si="44"/>
        <v>6</v>
      </c>
      <c r="AG133" s="6">
        <f t="shared" si="44"/>
        <v>-4</v>
      </c>
      <c r="AH133" s="5"/>
      <c r="AI133" s="8" t="str">
        <f t="shared" si="32"/>
        <v>OL Lower</v>
      </c>
      <c r="AJ133" s="7" t="str">
        <f t="shared" si="33"/>
        <v>Down</v>
      </c>
      <c r="AK133" s="7" t="str">
        <f t="shared" si="34"/>
        <v>POC Down</v>
      </c>
      <c r="AL133" s="9" t="str">
        <f t="shared" si="35"/>
        <v>In. Val</v>
      </c>
      <c r="AM133" s="9" t="str">
        <f t="shared" si="36"/>
        <v>Inside Day</v>
      </c>
      <c r="AN133" s="9" t="str">
        <f t="shared" si="37"/>
        <v>In Val</v>
      </c>
      <c r="AO133" s="9" t="str">
        <f t="shared" si="38"/>
        <v>No Gap</v>
      </c>
      <c r="AP133" s="9" t="str">
        <f t="shared" si="39"/>
        <v>Top-Weighted</v>
      </c>
      <c r="AQ133" s="9" t="str">
        <f t="shared" si="40"/>
        <v>Skewed Mid-Low</v>
      </c>
      <c r="AR133" s="9" t="str">
        <f t="shared" si="41"/>
        <v>Same</v>
      </c>
      <c r="AS133" s="5">
        <f t="shared" si="42"/>
        <v>0</v>
      </c>
    </row>
    <row r="134" spans="1:45" ht="15.5" x14ac:dyDescent="0.35">
      <c r="A134" s="13">
        <v>45470</v>
      </c>
      <c r="B134" s="15">
        <v>1.26813</v>
      </c>
      <c r="C134" s="15">
        <v>1.2702</v>
      </c>
      <c r="D134" s="15">
        <v>1.2612300000000001</v>
      </c>
      <c r="E134" s="15">
        <v>1.2643500000000001</v>
      </c>
      <c r="F134" s="15">
        <v>1.2685000000000002</v>
      </c>
      <c r="G134" s="15">
        <v>1.2698</v>
      </c>
      <c r="H134" s="15">
        <v>1.264</v>
      </c>
      <c r="I134" s="5">
        <v>-2</v>
      </c>
      <c r="J134" s="5">
        <v>207</v>
      </c>
      <c r="K134" s="5">
        <v>828</v>
      </c>
      <c r="L134" s="5">
        <v>1064</v>
      </c>
      <c r="M134" s="14">
        <v>7.3750000000000355</v>
      </c>
      <c r="N134" s="14">
        <v>89.699999999999221</v>
      </c>
      <c r="O134" s="5">
        <v>58.00000000000027</v>
      </c>
      <c r="P134" s="5">
        <v>119478</v>
      </c>
      <c r="Q134" s="14">
        <v>829.70833333333337</v>
      </c>
      <c r="R134" s="14">
        <v>11.861761426978921</v>
      </c>
      <c r="S134" s="5">
        <v>26</v>
      </c>
      <c r="T134" s="5" t="s">
        <v>28</v>
      </c>
      <c r="U134" s="14">
        <v>0.44873572735644113</v>
      </c>
      <c r="V134" s="5">
        <v>321</v>
      </c>
      <c r="W134" s="5">
        <v>165</v>
      </c>
      <c r="X134" s="5">
        <v>362</v>
      </c>
      <c r="Y134" s="5">
        <v>216</v>
      </c>
      <c r="Z134" s="5" t="s">
        <v>29</v>
      </c>
      <c r="AA134" s="5"/>
      <c r="AB134" s="6" cm="1">
        <f t="array" ref="AB134">SUM(IF(B134:I134&gt;B135:I135,1,-1))</f>
        <v>-2</v>
      </c>
      <c r="AC134" s="6" cm="1">
        <f t="array" ref="AC134">SUM(IF(J134:S134&gt;J135:S135,1,-1))</f>
        <v>8</v>
      </c>
      <c r="AD134" s="6">
        <f t="shared" si="43"/>
        <v>6</v>
      </c>
      <c r="AE134" s="6">
        <f t="shared" si="44"/>
        <v>-6</v>
      </c>
      <c r="AF134" s="6">
        <f t="shared" si="44"/>
        <v>-2</v>
      </c>
      <c r="AG134" s="6">
        <f t="shared" si="44"/>
        <v>-8</v>
      </c>
      <c r="AH134" s="5"/>
      <c r="AI134" s="8" t="str">
        <f t="shared" si="32"/>
        <v>Outside</v>
      </c>
      <c r="AJ134" s="7" t="str">
        <f t="shared" si="33"/>
        <v>Neutral</v>
      </c>
      <c r="AK134" s="7" t="str">
        <f t="shared" si="34"/>
        <v>POC Unchanged</v>
      </c>
      <c r="AL134" s="9" t="str">
        <f t="shared" si="35"/>
        <v>In. Val</v>
      </c>
      <c r="AM134" s="9" t="str">
        <f t="shared" si="36"/>
        <v>Lower Break</v>
      </c>
      <c r="AN134" s="9" t="str">
        <f t="shared" si="37"/>
        <v>In Val</v>
      </c>
      <c r="AO134" s="9" t="str">
        <f t="shared" si="38"/>
        <v>No Gap</v>
      </c>
      <c r="AP134" s="9" t="str">
        <f t="shared" si="39"/>
        <v>Bottom-Weighted</v>
      </c>
      <c r="AQ134" s="9" t="str">
        <f t="shared" si="40"/>
        <v>Skewed Mid-Low</v>
      </c>
      <c r="AR134" s="9" t="str">
        <f t="shared" si="41"/>
        <v>Closed Lower Quadrant</v>
      </c>
      <c r="AS134" s="5">
        <f t="shared" si="42"/>
        <v>-1</v>
      </c>
    </row>
    <row r="135" spans="1:45" ht="15.5" x14ac:dyDescent="0.35">
      <c r="A135" s="13">
        <v>45469</v>
      </c>
      <c r="B135" s="15">
        <v>1.2637499999999999</v>
      </c>
      <c r="C135" s="15">
        <v>1.2702</v>
      </c>
      <c r="D135" s="15">
        <v>1.2615000000000001</v>
      </c>
      <c r="E135" s="15">
        <v>1.26207</v>
      </c>
      <c r="F135" s="15">
        <v>1.2685</v>
      </c>
      <c r="G135" s="15">
        <v>1.2698</v>
      </c>
      <c r="H135" s="15">
        <v>1.2650000000000001</v>
      </c>
      <c r="I135" s="5">
        <v>-4</v>
      </c>
      <c r="J135" s="5">
        <v>272</v>
      </c>
      <c r="K135" s="5">
        <v>704</v>
      </c>
      <c r="L135" s="5">
        <v>1018</v>
      </c>
      <c r="M135" s="14">
        <v>6.9666666666666792</v>
      </c>
      <c r="N135" s="14">
        <v>86.999999999999304</v>
      </c>
      <c r="O135" s="5">
        <v>47.999999999999154</v>
      </c>
      <c r="P135" s="5">
        <v>116551</v>
      </c>
      <c r="Q135" s="14">
        <v>809.38194444444446</v>
      </c>
      <c r="R135" s="14">
        <v>11.701149425287451</v>
      </c>
      <c r="S135" s="5">
        <v>24</v>
      </c>
      <c r="T135" s="5" t="s">
        <v>28</v>
      </c>
      <c r="U135" s="14">
        <v>0.47321538922249345</v>
      </c>
      <c r="V135" s="5">
        <v>424</v>
      </c>
      <c r="W135" s="5">
        <v>248</v>
      </c>
      <c r="X135" s="5">
        <v>186</v>
      </c>
      <c r="Y135" s="5">
        <v>160</v>
      </c>
      <c r="Z135" s="5" t="s">
        <v>27</v>
      </c>
      <c r="AA135" s="5"/>
      <c r="AB135" s="6" cm="1">
        <f t="array" ref="AB135">SUM(IF(B135:I135&gt;B136:I136,1,-1))</f>
        <v>-6</v>
      </c>
      <c r="AC135" s="6" cm="1">
        <f t="array" ref="AC135">SUM(IF(J135:S135&gt;J136:S136,1,-1))</f>
        <v>-4</v>
      </c>
      <c r="AD135" s="6">
        <f t="shared" si="43"/>
        <v>-10</v>
      </c>
      <c r="AE135" s="6">
        <f t="shared" si="44"/>
        <v>-4</v>
      </c>
      <c r="AF135" s="6">
        <f t="shared" si="44"/>
        <v>-8</v>
      </c>
      <c r="AG135" s="6">
        <f t="shared" si="44"/>
        <v>-12</v>
      </c>
      <c r="AH135" s="5"/>
      <c r="AI135" s="8" t="str">
        <f t="shared" si="32"/>
        <v>OL Higher</v>
      </c>
      <c r="AJ135" s="7" t="str">
        <f t="shared" si="33"/>
        <v>Up</v>
      </c>
      <c r="AK135" s="7" t="str">
        <f t="shared" si="34"/>
        <v>POC Unchanged</v>
      </c>
      <c r="AL135" s="9" t="str">
        <f t="shared" si="35"/>
        <v>In. Val</v>
      </c>
      <c r="AM135" s="9" t="str">
        <f t="shared" si="36"/>
        <v>Lower Break</v>
      </c>
      <c r="AN135" s="9" t="str">
        <f t="shared" si="37"/>
        <v>Bl. Val</v>
      </c>
      <c r="AO135" s="9" t="str">
        <f t="shared" si="38"/>
        <v>Gap Down - Follow Through</v>
      </c>
      <c r="AP135" s="9" t="str">
        <f t="shared" si="39"/>
        <v>Bottom-Weighted</v>
      </c>
      <c r="AQ135" s="9" t="str">
        <f t="shared" si="40"/>
        <v>Skewed High</v>
      </c>
      <c r="AR135" s="9" t="str">
        <f t="shared" si="41"/>
        <v>Closed Higher Quadrant</v>
      </c>
      <c r="AS135" s="5">
        <f t="shared" si="42"/>
        <v>3</v>
      </c>
    </row>
    <row r="136" spans="1:45" ht="15.5" x14ac:dyDescent="0.35">
      <c r="A136" s="13">
        <v>45468</v>
      </c>
      <c r="B136" s="15">
        <v>1.26596</v>
      </c>
      <c r="C136" s="15">
        <v>1.2702</v>
      </c>
      <c r="D136" s="15">
        <v>1.2621800000000001</v>
      </c>
      <c r="E136" s="15">
        <v>1.2683500000000001</v>
      </c>
      <c r="F136" s="15">
        <v>1.2685</v>
      </c>
      <c r="G136" s="15">
        <v>1.2698</v>
      </c>
      <c r="H136" s="15">
        <v>1.2645</v>
      </c>
      <c r="I136" s="5">
        <v>19</v>
      </c>
      <c r="J136" s="5">
        <v>242</v>
      </c>
      <c r="K136" s="5">
        <v>792</v>
      </c>
      <c r="L136" s="5">
        <v>1065</v>
      </c>
      <c r="M136" s="14">
        <v>7.2631944444443493</v>
      </c>
      <c r="N136" s="14">
        <v>80.199999999999164</v>
      </c>
      <c r="O136" s="5">
        <v>53.000000000000824</v>
      </c>
      <c r="P136" s="5">
        <v>118066</v>
      </c>
      <c r="Q136" s="14">
        <v>819.90277777777783</v>
      </c>
      <c r="R136" s="14">
        <v>13.279301745636049</v>
      </c>
      <c r="S136" s="5">
        <v>16</v>
      </c>
      <c r="T136" s="5" t="s">
        <v>28</v>
      </c>
      <c r="U136" s="14">
        <v>0.48608988757079158</v>
      </c>
      <c r="V136" s="5">
        <v>343</v>
      </c>
      <c r="W136" s="5">
        <v>202</v>
      </c>
      <c r="X136" s="5">
        <v>284</v>
      </c>
      <c r="Y136" s="5">
        <v>236</v>
      </c>
      <c r="Z136" s="5" t="s">
        <v>31</v>
      </c>
      <c r="AA136" s="5"/>
      <c r="AB136" s="6" cm="1">
        <f t="array" ref="AB136">SUM(IF(B136:I136&gt;B137:I137,1,-1))</f>
        <v>2</v>
      </c>
      <c r="AC136" s="6" cm="1">
        <f t="array" ref="AC136">SUM(IF(J136:S136&gt;J137:S137,1,-1))</f>
        <v>-6</v>
      </c>
      <c r="AD136" s="6">
        <f t="shared" si="43"/>
        <v>-4</v>
      </c>
      <c r="AE136" s="6">
        <f t="shared" si="44"/>
        <v>-4</v>
      </c>
      <c r="AF136" s="6">
        <f t="shared" si="44"/>
        <v>-4</v>
      </c>
      <c r="AG136" s="6">
        <f t="shared" si="44"/>
        <v>-8</v>
      </c>
      <c r="AH136" s="5"/>
      <c r="AI136" s="8" t="str">
        <f t="shared" si="32"/>
        <v>OL Higher</v>
      </c>
      <c r="AJ136" s="7" t="str">
        <f t="shared" si="33"/>
        <v>Up</v>
      </c>
      <c r="AK136" s="7" t="str">
        <f t="shared" si="34"/>
        <v>POC Up</v>
      </c>
      <c r="AL136" s="9" t="str">
        <f t="shared" si="35"/>
        <v>Ab. Val</v>
      </c>
      <c r="AM136" s="9" t="str">
        <f t="shared" si="36"/>
        <v>Inside Day</v>
      </c>
      <c r="AN136" s="9" t="str">
        <f t="shared" si="37"/>
        <v>In Val</v>
      </c>
      <c r="AO136" s="9" t="str">
        <f t="shared" si="38"/>
        <v>No Gap</v>
      </c>
      <c r="AP136" s="9" t="str">
        <f t="shared" si="39"/>
        <v>Bottom-Weighted</v>
      </c>
      <c r="AQ136" s="9" t="str">
        <f t="shared" si="40"/>
        <v>Skewed High</v>
      </c>
      <c r="AR136" s="9" t="str">
        <f t="shared" si="41"/>
        <v>Closed Lower Quadrant</v>
      </c>
      <c r="AS136" s="5">
        <f t="shared" si="42"/>
        <v>-1</v>
      </c>
    </row>
    <row r="137" spans="1:45" ht="15.5" x14ac:dyDescent="0.35">
      <c r="A137" s="13">
        <v>45467</v>
      </c>
      <c r="B137" s="15">
        <v>1.27193</v>
      </c>
      <c r="C137" s="15">
        <v>1.2720100000000001</v>
      </c>
      <c r="D137" s="15">
        <v>1.2621800000000001</v>
      </c>
      <c r="E137" s="15">
        <v>1.2681199999999999</v>
      </c>
      <c r="F137" s="15">
        <v>1.2639</v>
      </c>
      <c r="G137" s="15">
        <v>1.2681</v>
      </c>
      <c r="H137" s="15">
        <v>1.2625999999999999</v>
      </c>
      <c r="I137" s="5">
        <v>2</v>
      </c>
      <c r="J137" s="5">
        <v>949</v>
      </c>
      <c r="K137" s="5">
        <v>163</v>
      </c>
      <c r="L137" s="5">
        <v>1137</v>
      </c>
      <c r="M137" s="14">
        <v>7.7270833333332858</v>
      </c>
      <c r="N137" s="14">
        <v>98.300000000000054</v>
      </c>
      <c r="O137" s="5">
        <v>55.000000000000604</v>
      </c>
      <c r="P137" s="5">
        <v>123419</v>
      </c>
      <c r="Q137" s="14">
        <v>857.07638888888891</v>
      </c>
      <c r="R137" s="14">
        <v>11.566632756866728</v>
      </c>
      <c r="S137" s="5">
        <v>24</v>
      </c>
      <c r="T137" s="5" t="s">
        <v>28</v>
      </c>
      <c r="U137" s="14">
        <v>0.40085728943268772</v>
      </c>
      <c r="V137" s="5">
        <v>153</v>
      </c>
      <c r="W137" s="5">
        <v>297</v>
      </c>
      <c r="X137" s="5">
        <v>325</v>
      </c>
      <c r="Y137" s="5">
        <v>336</v>
      </c>
      <c r="Z137" s="5" t="s">
        <v>32</v>
      </c>
      <c r="AA137" s="5"/>
      <c r="AB137" s="6" cm="1">
        <f t="array" ref="AB137">SUM(IF(B137:I137&gt;B138:I138,1,-1))</f>
        <v>0</v>
      </c>
      <c r="AC137" s="6" cm="1">
        <f t="array" ref="AC137">SUM(IF(J137:S137&gt;J138:S138,1,-1))</f>
        <v>2</v>
      </c>
      <c r="AD137" s="6">
        <f t="shared" si="43"/>
        <v>2</v>
      </c>
      <c r="AE137" s="6">
        <f t="shared" si="44"/>
        <v>-8</v>
      </c>
      <c r="AF137" s="6">
        <f t="shared" si="44"/>
        <v>6</v>
      </c>
      <c r="AG137" s="6">
        <f t="shared" si="44"/>
        <v>-2</v>
      </c>
      <c r="AH137" s="5"/>
      <c r="AI137" s="8" t="str">
        <f t="shared" si="32"/>
        <v>Inside</v>
      </c>
      <c r="AJ137" s="7" t="str">
        <f t="shared" si="33"/>
        <v>Down</v>
      </c>
      <c r="AK137" s="7" t="str">
        <f t="shared" si="34"/>
        <v>POC Unchanged</v>
      </c>
      <c r="AL137" s="9" t="str">
        <f t="shared" si="35"/>
        <v>In. Val</v>
      </c>
      <c r="AM137" s="9" t="str">
        <f t="shared" si="36"/>
        <v>Inside Day</v>
      </c>
      <c r="AN137" s="9" t="str">
        <f t="shared" si="37"/>
        <v>Ab. Val</v>
      </c>
      <c r="AO137" s="9" t="str">
        <f t="shared" si="38"/>
        <v>Gap Up - Failed</v>
      </c>
      <c r="AP137" s="9" t="str">
        <f t="shared" si="39"/>
        <v>Top-Weighted</v>
      </c>
      <c r="AQ137" s="9" t="str">
        <f t="shared" si="40"/>
        <v>Skewed Low</v>
      </c>
      <c r="AR137" s="9" t="str">
        <f t="shared" si="41"/>
        <v>Closed Lower Quadrant</v>
      </c>
      <c r="AS137" s="5">
        <f t="shared" si="42"/>
        <v>-2</v>
      </c>
    </row>
    <row r="138" spans="1:45" ht="15.5" x14ac:dyDescent="0.35">
      <c r="A138" s="13">
        <v>45464</v>
      </c>
      <c r="B138" s="15">
        <v>1.2706299999999999</v>
      </c>
      <c r="C138" s="15">
        <v>1.2739499999999999</v>
      </c>
      <c r="D138" s="15">
        <v>1.2621800000000001</v>
      </c>
      <c r="E138" s="15">
        <v>1.2637400000000001</v>
      </c>
      <c r="F138" s="15">
        <v>1.2639</v>
      </c>
      <c r="G138" s="15">
        <v>1.2706999999999999</v>
      </c>
      <c r="H138" s="15">
        <v>1.2625</v>
      </c>
      <c r="I138" s="5">
        <v>-9</v>
      </c>
      <c r="J138" s="5">
        <v>963</v>
      </c>
      <c r="K138" s="5">
        <v>141</v>
      </c>
      <c r="L138" s="5">
        <v>1125</v>
      </c>
      <c r="M138" s="14">
        <v>7.6784722222221644</v>
      </c>
      <c r="N138" s="14">
        <v>117.69999999999837</v>
      </c>
      <c r="O138" s="5">
        <v>81.999999999999858</v>
      </c>
      <c r="P138" s="5">
        <v>116224</v>
      </c>
      <c r="Q138" s="14">
        <v>807.11111111111109</v>
      </c>
      <c r="R138" s="14">
        <v>9.5581988105353908</v>
      </c>
      <c r="S138" s="5">
        <v>26</v>
      </c>
      <c r="T138" s="5" t="s">
        <v>28</v>
      </c>
      <c r="U138" s="14">
        <v>0.38057600379582479</v>
      </c>
      <c r="V138" s="5">
        <v>288</v>
      </c>
      <c r="W138" s="5">
        <v>226</v>
      </c>
      <c r="X138" s="5">
        <v>264</v>
      </c>
      <c r="Y138" s="5">
        <v>335</v>
      </c>
      <c r="Z138" s="5" t="s">
        <v>27</v>
      </c>
      <c r="AA138" s="5"/>
      <c r="AB138" s="6" cm="1">
        <f t="array" ref="AB138">SUM(IF(B138:I138&gt;B139:I139,1,-1))</f>
        <v>-6</v>
      </c>
      <c r="AC138" s="6" cm="1">
        <f t="array" ref="AC138">SUM(IF(J138:S138&gt;J139:S139,1,-1))</f>
        <v>0</v>
      </c>
      <c r="AD138" s="6">
        <f t="shared" si="43"/>
        <v>-6</v>
      </c>
      <c r="AE138" s="6">
        <f t="shared" si="44"/>
        <v>-4</v>
      </c>
      <c r="AF138" s="6">
        <f t="shared" si="44"/>
        <v>2</v>
      </c>
      <c r="AG138" s="6">
        <f t="shared" si="44"/>
        <v>-2</v>
      </c>
      <c r="AH138" s="5"/>
      <c r="AI138" s="8" t="str">
        <f t="shared" si="32"/>
        <v>OL Lower</v>
      </c>
      <c r="AJ138" s="7" t="str">
        <f t="shared" si="33"/>
        <v>Down</v>
      </c>
      <c r="AK138" s="7" t="str">
        <f t="shared" si="34"/>
        <v>POC Down</v>
      </c>
      <c r="AL138" s="9" t="str">
        <f t="shared" si="35"/>
        <v>Bel. Val</v>
      </c>
      <c r="AM138" s="9" t="str">
        <f t="shared" si="36"/>
        <v>Lower Break</v>
      </c>
      <c r="AN138" s="9" t="str">
        <f t="shared" si="37"/>
        <v>In Val</v>
      </c>
      <c r="AO138" s="9" t="str">
        <f t="shared" si="38"/>
        <v>No Gap</v>
      </c>
      <c r="AP138" s="9" t="str">
        <f t="shared" si="39"/>
        <v>Top-Weighted</v>
      </c>
      <c r="AQ138" s="9" t="str">
        <f t="shared" si="40"/>
        <v>Skewed Low</v>
      </c>
      <c r="AR138" s="9" t="str">
        <f t="shared" si="41"/>
        <v>Same</v>
      </c>
      <c r="AS138" s="5">
        <f t="shared" si="42"/>
        <v>0</v>
      </c>
    </row>
    <row r="139" spans="1:45" ht="15.5" x14ac:dyDescent="0.35">
      <c r="A139" s="13">
        <v>45463</v>
      </c>
      <c r="B139" s="15">
        <v>1.27128</v>
      </c>
      <c r="C139" s="15">
        <v>1.2739499999999999</v>
      </c>
      <c r="D139" s="15">
        <v>1.26512</v>
      </c>
      <c r="E139" s="15">
        <v>1.2659400000000001</v>
      </c>
      <c r="F139" s="15">
        <v>1.2705000000000002</v>
      </c>
      <c r="G139" s="15">
        <v>1.2725000000000002</v>
      </c>
      <c r="H139" s="15">
        <v>1.2681</v>
      </c>
      <c r="I139" s="5">
        <v>-19</v>
      </c>
      <c r="J139" s="5">
        <v>452</v>
      </c>
      <c r="K139" s="5">
        <v>604</v>
      </c>
      <c r="L139" s="5">
        <v>1085</v>
      </c>
      <c r="M139" s="14">
        <v>7.4388888888888349</v>
      </c>
      <c r="N139" s="14">
        <v>88.299999999998931</v>
      </c>
      <c r="O139" s="5">
        <v>44.000000000001819</v>
      </c>
      <c r="P139" s="5">
        <v>118002</v>
      </c>
      <c r="Q139" s="14">
        <v>819.45833333333337</v>
      </c>
      <c r="R139" s="14">
        <v>12.287655719139446</v>
      </c>
      <c r="S139" s="5">
        <v>28</v>
      </c>
      <c r="T139" s="5" t="s">
        <v>26</v>
      </c>
      <c r="U139" s="14">
        <v>0.68951146561073273</v>
      </c>
      <c r="V139" s="5">
        <v>206</v>
      </c>
      <c r="W139" s="5">
        <v>445</v>
      </c>
      <c r="X139" s="5">
        <v>322</v>
      </c>
      <c r="Y139" s="5">
        <v>112</v>
      </c>
      <c r="Z139" s="5" t="s">
        <v>27</v>
      </c>
      <c r="AA139" s="5"/>
      <c r="AB139" s="6" cm="1">
        <f t="array" ref="AB139">SUM(IF(B139:I139&gt;B140:I140,1,-1))</f>
        <v>-2</v>
      </c>
      <c r="AC139" s="6" cm="1">
        <f t="array" ref="AC139">SUM(IF(J139:S139&gt;J140:S140,1,-1))</f>
        <v>4</v>
      </c>
      <c r="AD139" s="6">
        <f t="shared" si="43"/>
        <v>2</v>
      </c>
      <c r="AE139" s="6">
        <f t="shared" si="44"/>
        <v>-2</v>
      </c>
      <c r="AF139" s="6">
        <f t="shared" si="44"/>
        <v>-4</v>
      </c>
      <c r="AG139" s="6">
        <f t="shared" si="44"/>
        <v>-6</v>
      </c>
      <c r="AH139" s="5"/>
      <c r="AI139" s="8" t="str">
        <f t="shared" si="32"/>
        <v>OL Higher</v>
      </c>
      <c r="AJ139" s="7" t="str">
        <f t="shared" si="33"/>
        <v>Neutral</v>
      </c>
      <c r="AK139" s="7" t="str">
        <f t="shared" si="34"/>
        <v>POC Unchanged</v>
      </c>
      <c r="AL139" s="9" t="str">
        <f t="shared" si="35"/>
        <v>In. Val</v>
      </c>
      <c r="AM139" s="9" t="str">
        <f t="shared" si="36"/>
        <v>Lower Break</v>
      </c>
      <c r="AN139" s="9" t="str">
        <f t="shared" si="37"/>
        <v>Bl. Val</v>
      </c>
      <c r="AO139" s="9" t="str">
        <f t="shared" si="38"/>
        <v>Gap Up - Failed</v>
      </c>
      <c r="AP139" s="9" t="str">
        <f t="shared" si="39"/>
        <v>Bottom-Weighted</v>
      </c>
      <c r="AQ139" s="9" t="str">
        <f t="shared" si="40"/>
        <v>Skewed Mid-High</v>
      </c>
      <c r="AR139" s="9" t="str">
        <f t="shared" si="41"/>
        <v>Closed Higher Quadrant</v>
      </c>
      <c r="AS139" s="5">
        <f t="shared" si="42"/>
        <v>4</v>
      </c>
    </row>
    <row r="140" spans="1:45" ht="15.5" x14ac:dyDescent="0.35">
      <c r="A140" s="13">
        <v>45462</v>
      </c>
      <c r="B140" s="15">
        <v>1.2682899999999999</v>
      </c>
      <c r="C140" s="15">
        <v>1.2739499999999999</v>
      </c>
      <c r="D140" s="15">
        <v>1.2658100000000001</v>
      </c>
      <c r="E140" s="15">
        <v>1.27193</v>
      </c>
      <c r="F140" s="15">
        <v>1.2705</v>
      </c>
      <c r="G140" s="15">
        <v>1.2712000000000001</v>
      </c>
      <c r="H140" s="15">
        <v>1.2667999999999999</v>
      </c>
      <c r="I140" s="5">
        <v>19</v>
      </c>
      <c r="J140" s="5">
        <v>379</v>
      </c>
      <c r="K140" s="5">
        <v>629</v>
      </c>
      <c r="L140" s="5">
        <v>1036</v>
      </c>
      <c r="M140" s="14">
        <v>7.1201388888887811</v>
      </c>
      <c r="N140" s="14">
        <v>81.399999999998144</v>
      </c>
      <c r="O140" s="5">
        <v>44.000000000001819</v>
      </c>
      <c r="P140" s="5">
        <v>116817</v>
      </c>
      <c r="Q140" s="14">
        <v>811.22916666666663</v>
      </c>
      <c r="R140" s="14">
        <v>12.727272727273018</v>
      </c>
      <c r="S140" s="5">
        <v>24</v>
      </c>
      <c r="T140" s="5" t="s">
        <v>26</v>
      </c>
      <c r="U140" s="14">
        <v>0.56533612401548516</v>
      </c>
      <c r="V140" s="5">
        <v>173</v>
      </c>
      <c r="W140" s="5">
        <v>350</v>
      </c>
      <c r="X140" s="5">
        <v>302</v>
      </c>
      <c r="Y140" s="5">
        <v>211</v>
      </c>
      <c r="Z140" s="5" t="s">
        <v>34</v>
      </c>
      <c r="AA140" s="5"/>
      <c r="AB140" s="6" cm="1">
        <f t="array" ref="AB140">SUM(IF(B140:I140&gt;B141:I141,1,-1))</f>
        <v>4</v>
      </c>
      <c r="AC140" s="6" cm="1">
        <f t="array" ref="AC140">SUM(IF(J140:S140&gt;J141:S141,1,-1))</f>
        <v>-2</v>
      </c>
      <c r="AD140" s="6">
        <f t="shared" si="43"/>
        <v>2</v>
      </c>
      <c r="AE140" s="6">
        <f t="shared" si="44"/>
        <v>-2</v>
      </c>
      <c r="AF140" s="6">
        <f t="shared" si="44"/>
        <v>-12</v>
      </c>
      <c r="AG140" s="6">
        <f t="shared" si="44"/>
        <v>-14</v>
      </c>
      <c r="AH140" s="5"/>
      <c r="AI140" s="8" t="str">
        <f t="shared" si="32"/>
        <v>OL Higher</v>
      </c>
      <c r="AJ140" s="7" t="str">
        <f t="shared" si="33"/>
        <v>Up</v>
      </c>
      <c r="AK140" s="7" t="str">
        <f t="shared" si="34"/>
        <v>POC Up</v>
      </c>
      <c r="AL140" s="9" t="str">
        <f t="shared" si="35"/>
        <v>Ab. Val</v>
      </c>
      <c r="AM140" s="9" t="str">
        <f t="shared" si="36"/>
        <v>Inside Day</v>
      </c>
      <c r="AN140" s="9" t="str">
        <f t="shared" si="37"/>
        <v>Ab. Val</v>
      </c>
      <c r="AO140" s="9" t="str">
        <f t="shared" si="38"/>
        <v>No Gap</v>
      </c>
      <c r="AP140" s="9" t="str">
        <f t="shared" si="39"/>
        <v>Bottom-Weighted</v>
      </c>
      <c r="AQ140" s="9" t="str">
        <f t="shared" si="40"/>
        <v>Skewed Mid-High</v>
      </c>
      <c r="AR140" s="9" t="str">
        <f t="shared" si="41"/>
        <v>Closed Lower Quadrant</v>
      </c>
      <c r="AS140" s="5">
        <f t="shared" si="42"/>
        <v>-3</v>
      </c>
    </row>
    <row r="141" spans="1:45" ht="15.5" x14ac:dyDescent="0.35">
      <c r="A141" s="13">
        <v>45461</v>
      </c>
      <c r="B141" s="15">
        <v>1.2753399999999999</v>
      </c>
      <c r="C141" s="15">
        <v>1.2763</v>
      </c>
      <c r="D141" s="15">
        <v>1.26562</v>
      </c>
      <c r="E141" s="15">
        <v>1.2706299999999999</v>
      </c>
      <c r="F141" s="15">
        <v>1.2682</v>
      </c>
      <c r="G141" s="15">
        <v>1.2704</v>
      </c>
      <c r="H141" s="15">
        <v>1.2665</v>
      </c>
      <c r="I141" s="5">
        <v>6</v>
      </c>
      <c r="J141" s="5">
        <v>778</v>
      </c>
      <c r="K141" s="5">
        <v>399</v>
      </c>
      <c r="L141" s="5">
        <v>1211</v>
      </c>
      <c r="M141" s="14">
        <v>8.3590277777777686</v>
      </c>
      <c r="N141" s="14">
        <v>106.80000000000022</v>
      </c>
      <c r="O141" s="5">
        <v>39.000000000000142</v>
      </c>
      <c r="P141" s="5">
        <v>136906</v>
      </c>
      <c r="Q141" s="14">
        <v>950.73611111111109</v>
      </c>
      <c r="R141" s="14">
        <v>11.338951310861399</v>
      </c>
      <c r="S141" s="5">
        <v>17</v>
      </c>
      <c r="T141" s="5" t="s">
        <v>28</v>
      </c>
      <c r="U141" s="14">
        <v>0.46976952430287855</v>
      </c>
      <c r="V141" s="5">
        <v>77</v>
      </c>
      <c r="W141" s="5">
        <v>115</v>
      </c>
      <c r="X141" s="5">
        <v>586</v>
      </c>
      <c r="Y141" s="5">
        <v>433</v>
      </c>
      <c r="Z141" s="5" t="s">
        <v>29</v>
      </c>
      <c r="AA141" s="5"/>
      <c r="AB141" s="6" cm="1">
        <f t="array" ref="AB141">SUM(IF(B141:I141&gt;B142:I142,1,-1))</f>
        <v>-4</v>
      </c>
      <c r="AC141" s="6" cm="1">
        <f t="array" ref="AC141">SUM(IF(J141:S141&gt;J142:S142,1,-1))</f>
        <v>-6</v>
      </c>
      <c r="AD141" s="6">
        <f t="shared" si="43"/>
        <v>-10</v>
      </c>
      <c r="AE141" s="6">
        <f t="shared" si="44"/>
        <v>-6</v>
      </c>
      <c r="AF141" s="6">
        <f t="shared" si="44"/>
        <v>-4</v>
      </c>
      <c r="AG141" s="6">
        <f t="shared" si="44"/>
        <v>-10</v>
      </c>
      <c r="AH141" s="5"/>
      <c r="AI141" s="8" t="str">
        <f t="shared" si="32"/>
        <v>Inside</v>
      </c>
      <c r="AJ141" s="7" t="str">
        <f t="shared" si="33"/>
        <v>Down</v>
      </c>
      <c r="AK141" s="7" t="str">
        <f t="shared" si="34"/>
        <v>POC Unchanged</v>
      </c>
      <c r="AL141" s="9" t="str">
        <f t="shared" si="35"/>
        <v>In. Val</v>
      </c>
      <c r="AM141" s="9" t="str">
        <f t="shared" si="36"/>
        <v>Inside Day</v>
      </c>
      <c r="AN141" s="9" t="str">
        <f t="shared" si="37"/>
        <v>Ab. Val</v>
      </c>
      <c r="AO141" s="9" t="str">
        <f t="shared" si="38"/>
        <v>No Gap</v>
      </c>
      <c r="AP141" s="9" t="str">
        <f t="shared" si="39"/>
        <v>Top-Weighted</v>
      </c>
      <c r="AQ141" s="9" t="str">
        <f t="shared" si="40"/>
        <v>Skewed Mid-Low</v>
      </c>
      <c r="AR141" s="9" t="str">
        <f t="shared" si="41"/>
        <v>Same</v>
      </c>
      <c r="AS141" s="5">
        <f t="shared" si="42"/>
        <v>0</v>
      </c>
    </row>
    <row r="142" spans="1:45" ht="15.5" x14ac:dyDescent="0.35">
      <c r="A142" s="13">
        <v>45460</v>
      </c>
      <c r="B142" s="15">
        <v>1.27959</v>
      </c>
      <c r="C142" s="15">
        <v>1.2806999999999999</v>
      </c>
      <c r="D142" s="15">
        <v>1.26562</v>
      </c>
      <c r="E142" s="15">
        <v>1.27128</v>
      </c>
      <c r="F142" s="15">
        <v>1.2682</v>
      </c>
      <c r="G142" s="15">
        <v>1.2759</v>
      </c>
      <c r="H142" s="15">
        <v>1.2657</v>
      </c>
      <c r="I142" s="5">
        <v>-1</v>
      </c>
      <c r="J142" s="5">
        <v>878</v>
      </c>
      <c r="K142" s="5">
        <v>343</v>
      </c>
      <c r="L142" s="5">
        <v>1247</v>
      </c>
      <c r="M142" s="14">
        <v>8.5902777777777874</v>
      </c>
      <c r="N142" s="14">
        <v>150.79999999999981</v>
      </c>
      <c r="O142" s="5">
        <v>101.99999999999987</v>
      </c>
      <c r="P142" s="5">
        <v>139041</v>
      </c>
      <c r="Q142" s="14">
        <v>965.5625</v>
      </c>
      <c r="R142" s="14">
        <v>8.2692307692307789</v>
      </c>
      <c r="S142" s="5">
        <v>25</v>
      </c>
      <c r="T142" s="5" t="s">
        <v>28</v>
      </c>
      <c r="U142" s="14">
        <v>0.42164105322359829</v>
      </c>
      <c r="V142" s="5">
        <v>270</v>
      </c>
      <c r="W142" s="5">
        <v>253</v>
      </c>
      <c r="X142" s="5">
        <v>211</v>
      </c>
      <c r="Y142" s="5">
        <v>513</v>
      </c>
      <c r="Z142" s="5" t="s">
        <v>29</v>
      </c>
      <c r="AA142" s="5"/>
      <c r="AB142" s="6" cm="1">
        <f t="array" ref="AB142">SUM(IF(B142:I142&gt;B143:I143,1,-1))</f>
        <v>-2</v>
      </c>
      <c r="AC142" s="6" cm="1">
        <f t="array" ref="AC142">SUM(IF(J142:S142&gt;J143:S143,1,-1))</f>
        <v>-4</v>
      </c>
      <c r="AD142" s="6">
        <f t="shared" si="43"/>
        <v>-6</v>
      </c>
      <c r="AE142" s="6">
        <f t="shared" si="44"/>
        <v>0</v>
      </c>
      <c r="AF142" s="6">
        <f t="shared" si="44"/>
        <v>6</v>
      </c>
      <c r="AG142" s="6">
        <f t="shared" si="44"/>
        <v>6</v>
      </c>
      <c r="AH142" s="5"/>
      <c r="AI142" s="8" t="str">
        <f t="shared" si="32"/>
        <v>OL Lower</v>
      </c>
      <c r="AJ142" s="7" t="str">
        <f t="shared" si="33"/>
        <v>Down</v>
      </c>
      <c r="AK142" s="7" t="str">
        <f t="shared" si="34"/>
        <v>POC Down</v>
      </c>
      <c r="AL142" s="9" t="str">
        <f t="shared" si="35"/>
        <v>Bel. Val</v>
      </c>
      <c r="AM142" s="9" t="str">
        <f t="shared" si="36"/>
        <v>Inside Day</v>
      </c>
      <c r="AN142" s="9" t="str">
        <f t="shared" si="37"/>
        <v>In Val</v>
      </c>
      <c r="AO142" s="9" t="str">
        <f t="shared" si="38"/>
        <v>No Gap</v>
      </c>
      <c r="AP142" s="9" t="str">
        <f t="shared" si="39"/>
        <v>Top-Weighted</v>
      </c>
      <c r="AQ142" s="9" t="str">
        <f t="shared" si="40"/>
        <v>Skewed Low</v>
      </c>
      <c r="AR142" s="9" t="str">
        <f t="shared" si="41"/>
        <v>Closed Lower Quadrant</v>
      </c>
      <c r="AS142" s="5">
        <f t="shared" si="42"/>
        <v>-1</v>
      </c>
    </row>
    <row r="143" spans="1:45" ht="15.5" x14ac:dyDescent="0.35">
      <c r="A143" s="13">
        <v>45457</v>
      </c>
      <c r="B143" s="15">
        <v>1.27389</v>
      </c>
      <c r="C143" s="15">
        <v>1.2859799999999999</v>
      </c>
      <c r="D143" s="15">
        <v>1.26562</v>
      </c>
      <c r="E143" s="15">
        <v>1.2683</v>
      </c>
      <c r="F143" s="15">
        <v>1.2759</v>
      </c>
      <c r="G143" s="15">
        <v>1.2848000000000002</v>
      </c>
      <c r="H143" s="15">
        <v>1.2733000000000001</v>
      </c>
      <c r="I143" s="5">
        <v>-16</v>
      </c>
      <c r="J143" s="5">
        <v>767</v>
      </c>
      <c r="K143" s="5">
        <v>671</v>
      </c>
      <c r="L143" s="5">
        <v>1459</v>
      </c>
      <c r="M143" s="14">
        <v>10.016666666666676</v>
      </c>
      <c r="N143" s="14">
        <v>203.59999999999934</v>
      </c>
      <c r="O143" s="5">
        <v>115.00000000000065</v>
      </c>
      <c r="P143" s="5">
        <v>160526</v>
      </c>
      <c r="Q143" s="14">
        <v>1114.7638888888889</v>
      </c>
      <c r="R143" s="14">
        <v>7.1660117878192766</v>
      </c>
      <c r="S143" s="5">
        <v>24</v>
      </c>
      <c r="T143" s="5" t="s">
        <v>26</v>
      </c>
      <c r="U143" s="14">
        <v>0.68250918211647471</v>
      </c>
      <c r="V143" s="5">
        <v>267</v>
      </c>
      <c r="W143" s="5">
        <v>539</v>
      </c>
      <c r="X143" s="5">
        <v>344</v>
      </c>
      <c r="Y143" s="5">
        <v>309</v>
      </c>
      <c r="Z143" s="5" t="s">
        <v>27</v>
      </c>
      <c r="AA143" s="5"/>
      <c r="AB143" s="6" cm="1">
        <f t="array" ref="AB143">SUM(IF(B143:I143&gt;B144:I144,1,-1))</f>
        <v>0</v>
      </c>
      <c r="AC143" s="6" cm="1">
        <f t="array" ref="AC143">SUM(IF(J143:S143&gt;J144:S144,1,-1))</f>
        <v>6</v>
      </c>
      <c r="AD143" s="6">
        <f t="shared" si="43"/>
        <v>6</v>
      </c>
      <c r="AE143" s="6">
        <f t="shared" si="44"/>
        <v>2</v>
      </c>
      <c r="AF143" s="6">
        <f t="shared" si="44"/>
        <v>18</v>
      </c>
      <c r="AG143" s="6">
        <f t="shared" si="44"/>
        <v>20</v>
      </c>
      <c r="AH143" s="5"/>
      <c r="AI143" s="8" t="str">
        <f t="shared" si="32"/>
        <v>OL Higher</v>
      </c>
      <c r="AJ143" s="7" t="str">
        <f t="shared" si="33"/>
        <v>Neutral</v>
      </c>
      <c r="AK143" s="7" t="str">
        <f t="shared" si="34"/>
        <v>POC Up</v>
      </c>
      <c r="AL143" s="9" t="str">
        <f t="shared" si="35"/>
        <v>In. Val</v>
      </c>
      <c r="AM143" s="9" t="str">
        <f t="shared" si="36"/>
        <v>Lower Break</v>
      </c>
      <c r="AN143" s="9" t="str">
        <f t="shared" si="37"/>
        <v>Bl. Val</v>
      </c>
      <c r="AO143" s="9" t="str">
        <f t="shared" si="38"/>
        <v>No Gap</v>
      </c>
      <c r="AP143" s="9" t="str">
        <f t="shared" si="39"/>
        <v>Top-Weighted</v>
      </c>
      <c r="AQ143" s="9" t="str">
        <f t="shared" si="40"/>
        <v>Skewed Mid-High</v>
      </c>
      <c r="AR143" s="9" t="str">
        <f t="shared" si="41"/>
        <v>Closed Higher Quadrant</v>
      </c>
      <c r="AS143" s="5">
        <f t="shared" si="42"/>
        <v>1</v>
      </c>
    </row>
    <row r="144" spans="1:45" ht="15.5" x14ac:dyDescent="0.35">
      <c r="A144" s="13">
        <v>45456</v>
      </c>
      <c r="B144" s="15">
        <v>1.2725200000000001</v>
      </c>
      <c r="C144" s="15">
        <v>1.2859799999999999</v>
      </c>
      <c r="D144" s="15">
        <v>1.2705200000000001</v>
      </c>
      <c r="E144" s="15">
        <v>1.2753300000000001</v>
      </c>
      <c r="F144" s="15">
        <v>1.2738</v>
      </c>
      <c r="G144" s="15">
        <v>1.2793999999999999</v>
      </c>
      <c r="H144" s="15">
        <v>1.2714999999999999</v>
      </c>
      <c r="I144" s="5">
        <v>8</v>
      </c>
      <c r="J144" s="5">
        <v>1045</v>
      </c>
      <c r="K144" s="5">
        <v>301</v>
      </c>
      <c r="L144" s="5">
        <v>1373</v>
      </c>
      <c r="M144" s="14">
        <v>9.4416666666665954</v>
      </c>
      <c r="N144" s="14">
        <v>154.59999999999806</v>
      </c>
      <c r="O144" s="5">
        <v>79.000000000000185</v>
      </c>
      <c r="P144" s="5">
        <v>152151</v>
      </c>
      <c r="Q144" s="14">
        <v>1056.6041666666667</v>
      </c>
      <c r="R144" s="14">
        <v>8.8809831824063217</v>
      </c>
      <c r="S144" s="5">
        <v>22</v>
      </c>
      <c r="T144" s="5" t="s">
        <v>28</v>
      </c>
      <c r="U144" s="14">
        <v>0.43750644209719969</v>
      </c>
      <c r="V144" s="5">
        <v>218</v>
      </c>
      <c r="W144" s="5">
        <v>302</v>
      </c>
      <c r="X144" s="5">
        <v>420</v>
      </c>
      <c r="Y144" s="5">
        <v>433</v>
      </c>
      <c r="Z144" s="5" t="s">
        <v>29</v>
      </c>
      <c r="AA144" s="5"/>
      <c r="AB144" s="6" cm="1">
        <f t="array" ref="AB144">SUM(IF(B144:I144&gt;B145:I145,1,-1))</f>
        <v>2</v>
      </c>
      <c r="AC144" s="6" cm="1">
        <f t="array" ref="AC144">SUM(IF(J144:S144&gt;J145:S145,1,-1))</f>
        <v>4</v>
      </c>
      <c r="AD144" s="6">
        <f t="shared" si="43"/>
        <v>6</v>
      </c>
      <c r="AE144" s="6">
        <f t="shared" si="44"/>
        <v>2</v>
      </c>
      <c r="AF144" s="6">
        <f t="shared" si="44"/>
        <v>8</v>
      </c>
      <c r="AG144" s="6">
        <f t="shared" si="44"/>
        <v>10</v>
      </c>
      <c r="AH144" s="5"/>
      <c r="AI144" s="8" t="str">
        <f t="shared" si="32"/>
        <v>OL Higher</v>
      </c>
      <c r="AJ144" s="7" t="str">
        <f t="shared" si="33"/>
        <v>Neutral</v>
      </c>
      <c r="AK144" s="7" t="str">
        <f t="shared" si="34"/>
        <v>POC Up</v>
      </c>
      <c r="AL144" s="9" t="str">
        <f t="shared" si="35"/>
        <v>In. Val</v>
      </c>
      <c r="AM144" s="9" t="str">
        <f t="shared" si="36"/>
        <v>Inside Day</v>
      </c>
      <c r="AN144" s="9" t="str">
        <f t="shared" si="37"/>
        <v>In Val</v>
      </c>
      <c r="AO144" s="9" t="str">
        <f t="shared" si="38"/>
        <v>No Gap</v>
      </c>
      <c r="AP144" s="9" t="str">
        <f t="shared" si="39"/>
        <v>Top-Weighted</v>
      </c>
      <c r="AQ144" s="9" t="str">
        <f t="shared" si="40"/>
        <v>Skewed Low</v>
      </c>
      <c r="AR144" s="9" t="str">
        <f t="shared" si="41"/>
        <v>Closed Higher Quadrant</v>
      </c>
      <c r="AS144" s="5">
        <f t="shared" si="42"/>
        <v>1</v>
      </c>
    </row>
    <row r="145" spans="1:45" ht="15.5" x14ac:dyDescent="0.35">
      <c r="A145" s="13">
        <v>45455</v>
      </c>
      <c r="B145" s="15">
        <v>1.27275</v>
      </c>
      <c r="C145" s="15">
        <v>1.2859799999999999</v>
      </c>
      <c r="D145" s="15">
        <v>1.2687299999999999</v>
      </c>
      <c r="E145" s="15">
        <v>1.27959</v>
      </c>
      <c r="F145" s="15">
        <v>1.2728000000000002</v>
      </c>
      <c r="G145" s="15">
        <v>1.2766000000000002</v>
      </c>
      <c r="H145" s="15">
        <v>1.2692000000000001</v>
      </c>
      <c r="I145" s="5">
        <v>1</v>
      </c>
      <c r="J145" s="5">
        <v>838</v>
      </c>
      <c r="K145" s="5">
        <v>445</v>
      </c>
      <c r="L145" s="5">
        <v>1309</v>
      </c>
      <c r="M145" s="14">
        <v>9.0423611111110755</v>
      </c>
      <c r="N145" s="14">
        <v>172.49999999999989</v>
      </c>
      <c r="O145" s="5">
        <v>74.000000000000739</v>
      </c>
      <c r="P145" s="5">
        <v>144704</v>
      </c>
      <c r="Q145" s="14">
        <v>1004.8888888888889</v>
      </c>
      <c r="R145" s="14">
        <v>7.588405797101454</v>
      </c>
      <c r="S145" s="5">
        <v>26</v>
      </c>
      <c r="T145" s="5" t="s">
        <v>26</v>
      </c>
      <c r="U145" s="14">
        <v>0.56280770881979547</v>
      </c>
      <c r="V145" s="5">
        <v>235</v>
      </c>
      <c r="W145" s="5">
        <v>144</v>
      </c>
      <c r="X145" s="5">
        <v>408</v>
      </c>
      <c r="Y145" s="5">
        <v>522</v>
      </c>
      <c r="Z145" s="5" t="s">
        <v>32</v>
      </c>
      <c r="AA145" s="5"/>
      <c r="AB145" s="6" cm="1">
        <f t="array" ref="AB145">SUM(IF(B145:I145&gt;B146:I146,1,-1))</f>
        <v>0</v>
      </c>
      <c r="AC145" s="6" cm="1">
        <f t="array" ref="AC145">SUM(IF(J145:S145&gt;J146:S146,1,-1))</f>
        <v>8</v>
      </c>
      <c r="AD145" s="6">
        <f t="shared" si="43"/>
        <v>8</v>
      </c>
      <c r="AE145" s="6">
        <f t="shared" si="44"/>
        <v>-6</v>
      </c>
      <c r="AF145" s="6">
        <f t="shared" si="44"/>
        <v>2</v>
      </c>
      <c r="AG145" s="6">
        <f t="shared" si="44"/>
        <v>-4</v>
      </c>
      <c r="AH145" s="5"/>
      <c r="AI145" s="8" t="str">
        <f t="shared" si="32"/>
        <v>Outside</v>
      </c>
      <c r="AJ145" s="7" t="str">
        <f t="shared" si="33"/>
        <v>Neutral</v>
      </c>
      <c r="AK145" s="7" t="str">
        <f t="shared" si="34"/>
        <v>POC Up</v>
      </c>
      <c r="AL145" s="9" t="str">
        <f t="shared" si="35"/>
        <v>In. Val</v>
      </c>
      <c r="AM145" s="9" t="str">
        <f t="shared" si="36"/>
        <v>Upper Break</v>
      </c>
      <c r="AN145" s="9" t="str">
        <f t="shared" si="37"/>
        <v>Ab. Val</v>
      </c>
      <c r="AO145" s="9" t="str">
        <f t="shared" si="38"/>
        <v>No Gap</v>
      </c>
      <c r="AP145" s="9" t="str">
        <f t="shared" si="39"/>
        <v>Top-Weighted</v>
      </c>
      <c r="AQ145" s="9" t="str">
        <f t="shared" si="40"/>
        <v>Skewed Low</v>
      </c>
      <c r="AR145" s="9" t="str">
        <f t="shared" si="41"/>
        <v>Closed Lower Quadrant</v>
      </c>
      <c r="AS145" s="5">
        <f t="shared" si="42"/>
        <v>-1</v>
      </c>
    </row>
    <row r="146" spans="1:45" ht="15.5" x14ac:dyDescent="0.35">
      <c r="A146" s="13">
        <v>45454</v>
      </c>
      <c r="B146" s="15">
        <v>1.2791999999999999</v>
      </c>
      <c r="C146" s="15">
        <v>1.2816700000000001</v>
      </c>
      <c r="D146" s="15">
        <v>1.2687299999999999</v>
      </c>
      <c r="E146" s="15">
        <v>1.27389</v>
      </c>
      <c r="F146" s="15">
        <v>1.2722000000000002</v>
      </c>
      <c r="G146" s="15">
        <v>1.2741000000000002</v>
      </c>
      <c r="H146" s="15">
        <v>1.2708000000000002</v>
      </c>
      <c r="I146" s="5">
        <v>7</v>
      </c>
      <c r="J146" s="5">
        <v>794</v>
      </c>
      <c r="K146" s="5">
        <v>392</v>
      </c>
      <c r="L146" s="5">
        <v>1227</v>
      </c>
      <c r="M146" s="14">
        <v>8.5354166666665954</v>
      </c>
      <c r="N146" s="14">
        <v>129.40000000000174</v>
      </c>
      <c r="O146" s="5">
        <v>33.00000000000081</v>
      </c>
      <c r="P146" s="5">
        <v>134978</v>
      </c>
      <c r="Q146" s="14">
        <v>937.34722222222217</v>
      </c>
      <c r="R146" s="14">
        <v>9.4822256568777714</v>
      </c>
      <c r="S146" s="5">
        <v>17</v>
      </c>
      <c r="T146" s="5" t="s">
        <v>26</v>
      </c>
      <c r="U146" s="14">
        <v>0.52040812234219391</v>
      </c>
      <c r="V146" s="5">
        <v>197</v>
      </c>
      <c r="W146" s="5">
        <v>36</v>
      </c>
      <c r="X146" s="5">
        <v>673</v>
      </c>
      <c r="Y146" s="5">
        <v>282</v>
      </c>
      <c r="Z146" s="5" t="s">
        <v>29</v>
      </c>
      <c r="AA146" s="5"/>
      <c r="AB146" s="6" cm="1">
        <f t="array" ref="AB146">SUM(IF(B146:I146&gt;B147:I147,1,-1))</f>
        <v>0</v>
      </c>
      <c r="AC146" s="6" cm="1">
        <f t="array" ref="AC146">SUM(IF(J146:S146&gt;J147:S147,1,-1))</f>
        <v>-4</v>
      </c>
      <c r="AD146" s="6">
        <f t="shared" si="43"/>
        <v>-4</v>
      </c>
      <c r="AE146" s="6">
        <f t="shared" si="44"/>
        <v>-8</v>
      </c>
      <c r="AF146" s="6">
        <f t="shared" si="44"/>
        <v>0</v>
      </c>
      <c r="AG146" s="6">
        <f t="shared" si="44"/>
        <v>-8</v>
      </c>
      <c r="AH146" s="5"/>
      <c r="AI146" s="8" t="str">
        <f t="shared" si="32"/>
        <v>Inside</v>
      </c>
      <c r="AJ146" s="7" t="str">
        <f t="shared" si="33"/>
        <v>Down</v>
      </c>
      <c r="AK146" s="7" t="str">
        <f t="shared" si="34"/>
        <v>POC Up</v>
      </c>
      <c r="AL146" s="9" t="str">
        <f t="shared" si="35"/>
        <v>In. Val</v>
      </c>
      <c r="AM146" s="9" t="str">
        <f t="shared" si="36"/>
        <v>Inside Day</v>
      </c>
      <c r="AN146" s="9" t="str">
        <f t="shared" si="37"/>
        <v>In Val</v>
      </c>
      <c r="AO146" s="9" t="str">
        <f t="shared" si="38"/>
        <v>Gap Up - Failed</v>
      </c>
      <c r="AP146" s="9" t="str">
        <f t="shared" si="39"/>
        <v>Top-Weighted</v>
      </c>
      <c r="AQ146" s="9" t="str">
        <f t="shared" si="40"/>
        <v>Skewed Mid-Low</v>
      </c>
      <c r="AR146" s="9" t="str">
        <f t="shared" si="41"/>
        <v>Same</v>
      </c>
      <c r="AS146" s="5">
        <f t="shared" si="42"/>
        <v>0</v>
      </c>
    </row>
    <row r="147" spans="1:45" ht="15.5" x14ac:dyDescent="0.35">
      <c r="A147" s="13">
        <v>45453</v>
      </c>
      <c r="B147" s="15">
        <v>1.2793000000000001</v>
      </c>
      <c r="C147" s="15">
        <v>1.2816700000000001</v>
      </c>
      <c r="D147" s="15">
        <v>1.2687299999999999</v>
      </c>
      <c r="E147" s="15">
        <v>1.2725299999999999</v>
      </c>
      <c r="F147" s="15">
        <v>1.2721000000000002</v>
      </c>
      <c r="G147" s="15">
        <v>1.2786000000000002</v>
      </c>
      <c r="H147" s="15">
        <v>1.2690000000000001</v>
      </c>
      <c r="I147" s="5">
        <v>-23</v>
      </c>
      <c r="J147" s="5">
        <v>923</v>
      </c>
      <c r="K147" s="5">
        <v>276</v>
      </c>
      <c r="L147" s="5">
        <v>1230</v>
      </c>
      <c r="M147" s="14">
        <v>8.5513888888888605</v>
      </c>
      <c r="N147" s="14">
        <v>129.40000000000174</v>
      </c>
      <c r="O147" s="5">
        <v>96.000000000000526</v>
      </c>
      <c r="P147" s="5">
        <v>134387</v>
      </c>
      <c r="Q147" s="14">
        <v>933.24305555555554</v>
      </c>
      <c r="R147" s="14">
        <v>9.5054095826892073</v>
      </c>
      <c r="S147" s="5">
        <v>25</v>
      </c>
      <c r="T147" s="5" t="s">
        <v>26</v>
      </c>
      <c r="U147" s="14">
        <v>0.50828084200273693</v>
      </c>
      <c r="V147" s="5">
        <v>400</v>
      </c>
      <c r="W147" s="5">
        <v>209</v>
      </c>
      <c r="X147" s="5">
        <v>351</v>
      </c>
      <c r="Y147" s="5">
        <v>227</v>
      </c>
      <c r="Z147" s="5" t="s">
        <v>29</v>
      </c>
      <c r="AA147" s="5"/>
      <c r="AB147" s="6" cm="1">
        <f t="array" ref="AB147">SUM(IF(B147:I147&gt;B148:I148,1,-1))</f>
        <v>-6</v>
      </c>
      <c r="AC147" s="6" cm="1">
        <f t="array" ref="AC147">SUM(IF(J147:S147&gt;J148:S148,1,-1))</f>
        <v>-2</v>
      </c>
      <c r="AD147" s="6">
        <f t="shared" si="43"/>
        <v>-8</v>
      </c>
      <c r="AE147" s="6">
        <f t="shared" ref="AE147:AG162" si="45">SUM(AB147:AB149)</f>
        <v>-8</v>
      </c>
      <c r="AF147" s="6">
        <f t="shared" si="45"/>
        <v>-2</v>
      </c>
      <c r="AG147" s="6">
        <f t="shared" si="45"/>
        <v>-10</v>
      </c>
      <c r="AH147" s="5"/>
      <c r="AI147" s="8" t="str">
        <f t="shared" si="32"/>
        <v>OL Lower</v>
      </c>
      <c r="AJ147" s="7" t="str">
        <f t="shared" si="33"/>
        <v>Down</v>
      </c>
      <c r="AK147" s="7" t="str">
        <f t="shared" si="34"/>
        <v>POC Down</v>
      </c>
      <c r="AL147" s="9" t="str">
        <f t="shared" si="35"/>
        <v>Bel. Val</v>
      </c>
      <c r="AM147" s="9" t="str">
        <f t="shared" si="36"/>
        <v>Lower Break</v>
      </c>
      <c r="AN147" s="9" t="str">
        <f t="shared" si="37"/>
        <v>In Val</v>
      </c>
      <c r="AO147" s="9" t="str">
        <f t="shared" si="38"/>
        <v>No Gap</v>
      </c>
      <c r="AP147" s="9" t="str">
        <f t="shared" si="39"/>
        <v>Top-Weighted</v>
      </c>
      <c r="AQ147" s="9" t="str">
        <f t="shared" si="40"/>
        <v>Skewed High</v>
      </c>
      <c r="AR147" s="9" t="str">
        <f t="shared" si="41"/>
        <v>Closed Lower Quadrant</v>
      </c>
      <c r="AS147" s="5">
        <f t="shared" si="42"/>
        <v>-1</v>
      </c>
    </row>
    <row r="148" spans="1:45" ht="15.5" x14ac:dyDescent="0.35">
      <c r="A148" s="13">
        <v>45450</v>
      </c>
      <c r="B148" s="15">
        <v>1.27722</v>
      </c>
      <c r="C148" s="15">
        <v>1.2816700000000001</v>
      </c>
      <c r="D148" s="15">
        <v>1.2704200000000001</v>
      </c>
      <c r="E148" s="15">
        <v>1.2727599999999999</v>
      </c>
      <c r="F148" s="15">
        <v>1.2787999999999999</v>
      </c>
      <c r="G148" s="15">
        <v>1.2798</v>
      </c>
      <c r="H148" s="15">
        <v>1.2766999999999999</v>
      </c>
      <c r="I148" s="5">
        <v>1</v>
      </c>
      <c r="J148" s="5">
        <v>349</v>
      </c>
      <c r="K148" s="5">
        <v>878</v>
      </c>
      <c r="L148" s="5">
        <v>1267</v>
      </c>
      <c r="M148" s="14">
        <v>8.7472222222221649</v>
      </c>
      <c r="N148" s="14">
        <v>112.49999999999983</v>
      </c>
      <c r="O148" s="5">
        <v>31.000000000001027</v>
      </c>
      <c r="P148" s="5">
        <v>139633</v>
      </c>
      <c r="Q148" s="14">
        <v>969.67361111111109</v>
      </c>
      <c r="R148" s="14">
        <v>11.26222222222224</v>
      </c>
      <c r="S148" s="5">
        <v>24</v>
      </c>
      <c r="T148" s="5" t="s">
        <v>28</v>
      </c>
      <c r="U148" s="14">
        <v>0.43576944317139332</v>
      </c>
      <c r="V148" s="5">
        <v>309</v>
      </c>
      <c r="W148" s="5">
        <v>666</v>
      </c>
      <c r="X148" s="5">
        <v>52</v>
      </c>
      <c r="Y148" s="5">
        <v>197</v>
      </c>
      <c r="Z148" s="5" t="s">
        <v>27</v>
      </c>
      <c r="AA148" s="5"/>
      <c r="AB148" s="6" cm="1">
        <f t="array" ref="AB148">SUM(IF(B148:I148&gt;B149:I149,1,-1))</f>
        <v>-2</v>
      </c>
      <c r="AC148" s="6" cm="1">
        <f t="array" ref="AC148">SUM(IF(J148:S148&gt;J149:S149,1,-1))</f>
        <v>6</v>
      </c>
      <c r="AD148" s="6">
        <f t="shared" si="43"/>
        <v>4</v>
      </c>
      <c r="AE148" s="6">
        <f t="shared" si="45"/>
        <v>0</v>
      </c>
      <c r="AF148" s="6">
        <f t="shared" si="45"/>
        <v>-8</v>
      </c>
      <c r="AG148" s="6">
        <f t="shared" si="45"/>
        <v>-8</v>
      </c>
      <c r="AH148" s="5"/>
      <c r="AI148" s="8" t="str">
        <f t="shared" si="32"/>
        <v>Outside</v>
      </c>
      <c r="AJ148" s="7" t="str">
        <f t="shared" si="33"/>
        <v>Up</v>
      </c>
      <c r="AK148" s="7" t="str">
        <f t="shared" si="34"/>
        <v>POC Up</v>
      </c>
      <c r="AL148" s="9" t="str">
        <f t="shared" si="35"/>
        <v>In. Val</v>
      </c>
      <c r="AM148" s="9" t="str">
        <f t="shared" si="36"/>
        <v>Lower Break</v>
      </c>
      <c r="AN148" s="9" t="str">
        <f t="shared" si="37"/>
        <v>Bl. Val</v>
      </c>
      <c r="AO148" s="9" t="str">
        <f t="shared" si="38"/>
        <v>No Gap</v>
      </c>
      <c r="AP148" s="9" t="str">
        <f t="shared" si="39"/>
        <v>Bottom-Weighted</v>
      </c>
      <c r="AQ148" s="9" t="str">
        <f t="shared" si="40"/>
        <v>Skewed Mid-High</v>
      </c>
      <c r="AR148" s="9" t="str">
        <f t="shared" si="41"/>
        <v>Closed Higher Quadrant</v>
      </c>
      <c r="AS148" s="5">
        <f t="shared" si="42"/>
        <v>2</v>
      </c>
    </row>
    <row r="149" spans="1:45" ht="15.5" x14ac:dyDescent="0.35">
      <c r="A149" s="13">
        <v>45449</v>
      </c>
      <c r="B149" s="15">
        <v>1.2808999999999999</v>
      </c>
      <c r="C149" s="15">
        <v>1.2817099999999999</v>
      </c>
      <c r="D149" s="15">
        <v>1.2742100000000001</v>
      </c>
      <c r="E149" s="15">
        <v>1.2791999999999999</v>
      </c>
      <c r="F149" s="15">
        <v>1.2771999999999999</v>
      </c>
      <c r="G149" s="15">
        <v>1.2793000000000001</v>
      </c>
      <c r="H149" s="15">
        <v>1.2767999999999999</v>
      </c>
      <c r="I149" s="5">
        <v>-18</v>
      </c>
      <c r="J149" s="5">
        <v>859</v>
      </c>
      <c r="K149" s="5">
        <v>306</v>
      </c>
      <c r="L149" s="5">
        <v>1208</v>
      </c>
      <c r="M149" s="14">
        <v>8.2895833333333311</v>
      </c>
      <c r="N149" s="14">
        <v>74.999999999998408</v>
      </c>
      <c r="O149" s="5">
        <v>25.000000000001688</v>
      </c>
      <c r="P149" s="5">
        <v>137749</v>
      </c>
      <c r="Q149" s="14">
        <v>956.59027777777783</v>
      </c>
      <c r="R149" s="14">
        <v>16.10666666666701</v>
      </c>
      <c r="S149" s="5">
        <v>12</v>
      </c>
      <c r="T149" s="5" t="s">
        <v>28</v>
      </c>
      <c r="U149" s="14">
        <v>0.49585965060917481</v>
      </c>
      <c r="V149" s="5">
        <v>113</v>
      </c>
      <c r="W149" s="5">
        <v>494</v>
      </c>
      <c r="X149" s="5">
        <v>528</v>
      </c>
      <c r="Y149" s="5">
        <v>73</v>
      </c>
      <c r="Z149" s="5" t="s">
        <v>32</v>
      </c>
      <c r="AA149" s="5"/>
      <c r="AB149" s="6" cm="1">
        <f t="array" ref="AB149">SUM(IF(B149:I149&gt;B150:I150,1,-1))</f>
        <v>0</v>
      </c>
      <c r="AC149" s="6" cm="1">
        <f t="array" ref="AC149">SUM(IF(J149:S149&gt;J150:S150,1,-1))</f>
        <v>-6</v>
      </c>
      <c r="AD149" s="6">
        <f t="shared" si="43"/>
        <v>-6</v>
      </c>
      <c r="AE149" s="6">
        <f t="shared" si="45"/>
        <v>4</v>
      </c>
      <c r="AF149" s="6">
        <f t="shared" si="45"/>
        <v>-10</v>
      </c>
      <c r="AG149" s="6">
        <f t="shared" si="45"/>
        <v>-6</v>
      </c>
      <c r="AH149" s="5"/>
      <c r="AI149" s="8" t="str">
        <f t="shared" si="32"/>
        <v>Inside</v>
      </c>
      <c r="AJ149" s="7" t="str">
        <f t="shared" si="33"/>
        <v>Down</v>
      </c>
      <c r="AK149" s="7" t="str">
        <f t="shared" si="34"/>
        <v>POC Up</v>
      </c>
      <c r="AL149" s="9" t="str">
        <f t="shared" si="35"/>
        <v>In. Val</v>
      </c>
      <c r="AM149" s="9" t="str">
        <f t="shared" si="36"/>
        <v>Inside Day</v>
      </c>
      <c r="AN149" s="9" t="str">
        <f t="shared" si="37"/>
        <v>In Val</v>
      </c>
      <c r="AO149" s="9" t="str">
        <f t="shared" si="38"/>
        <v>Gap Up - Failed</v>
      </c>
      <c r="AP149" s="9" t="str">
        <f t="shared" si="39"/>
        <v>Top-Weighted</v>
      </c>
      <c r="AQ149" s="9" t="str">
        <f t="shared" si="40"/>
        <v>Skewed Mid-Low</v>
      </c>
      <c r="AR149" s="9" t="str">
        <f t="shared" si="41"/>
        <v>Closed Higher Quadrant</v>
      </c>
      <c r="AS149" s="5">
        <f t="shared" si="42"/>
        <v>1</v>
      </c>
    </row>
    <row r="150" spans="1:45" ht="15.5" x14ac:dyDescent="0.35">
      <c r="A150" s="13">
        <v>45448</v>
      </c>
      <c r="B150" s="15">
        <v>1.27434</v>
      </c>
      <c r="C150" s="15">
        <v>1.2817099999999999</v>
      </c>
      <c r="D150" s="15">
        <v>1.26936</v>
      </c>
      <c r="E150" s="15">
        <v>1.27929</v>
      </c>
      <c r="F150" s="15">
        <v>1.2771000000000001</v>
      </c>
      <c r="G150" s="15">
        <v>1.2794000000000001</v>
      </c>
      <c r="H150" s="15">
        <v>1.2748000000000002</v>
      </c>
      <c r="I150" s="5">
        <v>6</v>
      </c>
      <c r="J150" s="5">
        <v>684</v>
      </c>
      <c r="K150" s="5">
        <v>526</v>
      </c>
      <c r="L150" s="5">
        <v>1248</v>
      </c>
      <c r="M150" s="14">
        <v>8.6388888888888786</v>
      </c>
      <c r="N150" s="14">
        <v>123.49999999999861</v>
      </c>
      <c r="O150" s="5">
        <v>45.999999999999375</v>
      </c>
      <c r="P150" s="5">
        <v>144144</v>
      </c>
      <c r="Q150" s="14">
        <v>1001</v>
      </c>
      <c r="R150" s="14">
        <v>10.10526315789485</v>
      </c>
      <c r="S150" s="5">
        <v>19</v>
      </c>
      <c r="T150" s="5" t="s">
        <v>33</v>
      </c>
      <c r="U150" s="14">
        <v>0.70316019947166652</v>
      </c>
      <c r="V150" s="5">
        <v>282</v>
      </c>
      <c r="W150" s="5">
        <v>672</v>
      </c>
      <c r="X150" s="5">
        <v>198</v>
      </c>
      <c r="Y150" s="5">
        <v>93</v>
      </c>
      <c r="Z150" s="5" t="s">
        <v>31</v>
      </c>
      <c r="AA150" s="5"/>
      <c r="AB150" s="6" cm="1">
        <f t="array" ref="AB150">SUM(IF(B150:I150&gt;B151:I151,1,-1))</f>
        <v>2</v>
      </c>
      <c r="AC150" s="6" cm="1">
        <f t="array" ref="AC150">SUM(IF(J150:S150&gt;J151:S151,1,-1))</f>
        <v>-8</v>
      </c>
      <c r="AD150" s="6">
        <f t="shared" si="43"/>
        <v>-6</v>
      </c>
      <c r="AE150" s="6">
        <f t="shared" si="45"/>
        <v>2</v>
      </c>
      <c r="AF150" s="6">
        <f t="shared" si="45"/>
        <v>-2</v>
      </c>
      <c r="AG150" s="6">
        <f t="shared" si="45"/>
        <v>0</v>
      </c>
      <c r="AH150" s="5"/>
      <c r="AI150" s="8" t="str">
        <f t="shared" si="32"/>
        <v>OL Higher</v>
      </c>
      <c r="AJ150" s="7" t="str">
        <f t="shared" si="33"/>
        <v>Up</v>
      </c>
      <c r="AK150" s="7" t="str">
        <f t="shared" si="34"/>
        <v>POC Up</v>
      </c>
      <c r="AL150" s="9" t="str">
        <f t="shared" si="35"/>
        <v>In. Val</v>
      </c>
      <c r="AM150" s="9" t="str">
        <f t="shared" si="36"/>
        <v>Inside Day</v>
      </c>
      <c r="AN150" s="9" t="str">
        <f t="shared" si="37"/>
        <v>In Val</v>
      </c>
      <c r="AO150" s="9" t="str">
        <f t="shared" si="38"/>
        <v>No Gap</v>
      </c>
      <c r="AP150" s="9" t="str">
        <f t="shared" si="39"/>
        <v>Top-Weighted</v>
      </c>
      <c r="AQ150" s="9" t="str">
        <f t="shared" si="40"/>
        <v>Skewed Mid-High</v>
      </c>
      <c r="AR150" s="9" t="str">
        <f t="shared" si="41"/>
        <v>Closed Lower Quadrant</v>
      </c>
      <c r="AS150" s="5">
        <f t="shared" si="42"/>
        <v>-1</v>
      </c>
    </row>
    <row r="151" spans="1:45" ht="15.5" x14ac:dyDescent="0.35">
      <c r="A151" s="13">
        <v>45447</v>
      </c>
      <c r="B151" s="15">
        <v>1.2728299999999999</v>
      </c>
      <c r="C151" s="15">
        <v>1.2817099999999999</v>
      </c>
      <c r="D151" s="15">
        <v>1.26936</v>
      </c>
      <c r="E151" s="15">
        <v>1.27721</v>
      </c>
      <c r="F151" s="15">
        <v>1.2731000000000001</v>
      </c>
      <c r="G151" s="15">
        <v>1.2779</v>
      </c>
      <c r="H151" s="15">
        <v>1.2710000000000001</v>
      </c>
      <c r="I151" s="5">
        <v>8</v>
      </c>
      <c r="J151" s="5">
        <v>880</v>
      </c>
      <c r="K151" s="5">
        <v>399</v>
      </c>
      <c r="L151" s="5">
        <v>1302</v>
      </c>
      <c r="M151" s="14">
        <v>8.972916666666654</v>
      </c>
      <c r="N151" s="14">
        <v>123.49999999999861</v>
      </c>
      <c r="O151" s="5">
        <v>68.999999999999062</v>
      </c>
      <c r="P151" s="5">
        <v>149748</v>
      </c>
      <c r="Q151" s="14">
        <v>1039.9166666666667</v>
      </c>
      <c r="R151" s="14">
        <v>10.542510121457608</v>
      </c>
      <c r="S151" s="5">
        <v>22</v>
      </c>
      <c r="T151" s="5" t="s">
        <v>26</v>
      </c>
      <c r="U151" s="14">
        <v>0.52877334658754949</v>
      </c>
      <c r="V151" s="5">
        <v>219</v>
      </c>
      <c r="W151" s="5">
        <v>353</v>
      </c>
      <c r="X151" s="5">
        <v>439</v>
      </c>
      <c r="Y151" s="5">
        <v>277</v>
      </c>
      <c r="Z151" s="5" t="s">
        <v>32</v>
      </c>
      <c r="AA151" s="5"/>
      <c r="AB151" s="6" cm="1">
        <f t="array" ref="AB151">SUM(IF(B151:I151&gt;B152:I152,1,-1))</f>
        <v>2</v>
      </c>
      <c r="AC151" s="6" cm="1">
        <f t="array" ref="AC151">SUM(IF(J151:S151&gt;J152:S152,1,-1))</f>
        <v>4</v>
      </c>
      <c r="AD151" s="6">
        <f t="shared" si="43"/>
        <v>6</v>
      </c>
      <c r="AE151" s="6">
        <f t="shared" si="45"/>
        <v>-4</v>
      </c>
      <c r="AF151" s="6">
        <f t="shared" si="45"/>
        <v>8</v>
      </c>
      <c r="AG151" s="6">
        <f t="shared" si="45"/>
        <v>4</v>
      </c>
      <c r="AH151" s="5"/>
      <c r="AI151" s="8" t="str">
        <f t="shared" si="32"/>
        <v>OL Higher</v>
      </c>
      <c r="AJ151" s="7" t="str">
        <f t="shared" si="33"/>
        <v>Neutral</v>
      </c>
      <c r="AK151" s="7" t="str">
        <f t="shared" si="34"/>
        <v>POC Unchanged</v>
      </c>
      <c r="AL151" s="9" t="str">
        <f t="shared" si="35"/>
        <v>In. Val</v>
      </c>
      <c r="AM151" s="9" t="str">
        <f t="shared" si="36"/>
        <v>Upper Break</v>
      </c>
      <c r="AN151" s="9" t="str">
        <f t="shared" si="37"/>
        <v>In Val</v>
      </c>
      <c r="AO151" s="9" t="str">
        <f t="shared" si="38"/>
        <v>No Gap</v>
      </c>
      <c r="AP151" s="9" t="str">
        <f t="shared" si="39"/>
        <v>Top-Weighted</v>
      </c>
      <c r="AQ151" s="9" t="str">
        <f t="shared" si="40"/>
        <v>Skewed Mid-Low</v>
      </c>
      <c r="AR151" s="9" t="str">
        <f t="shared" si="41"/>
        <v>Closed Higher Quadrant</v>
      </c>
      <c r="AS151" s="5">
        <f t="shared" si="42"/>
        <v>1</v>
      </c>
    </row>
    <row r="152" spans="1:45" ht="15.5" x14ac:dyDescent="0.35">
      <c r="A152" s="13">
        <v>45446</v>
      </c>
      <c r="B152" s="15">
        <v>1.26972</v>
      </c>
      <c r="C152" s="15">
        <v>1.2811699999999999</v>
      </c>
      <c r="D152" s="15">
        <v>1.2680400000000001</v>
      </c>
      <c r="E152" s="15">
        <v>1.2808999999999999</v>
      </c>
      <c r="F152" s="15">
        <v>1.2731000000000001</v>
      </c>
      <c r="G152" s="15">
        <v>1.2748999999999999</v>
      </c>
      <c r="H152" s="15">
        <v>1.2702</v>
      </c>
      <c r="I152" s="5">
        <v>20</v>
      </c>
      <c r="J152" s="5">
        <v>558</v>
      </c>
      <c r="K152" s="5">
        <v>694</v>
      </c>
      <c r="L152" s="5">
        <v>1286</v>
      </c>
      <c r="M152" s="14">
        <v>8.7958333333333343</v>
      </c>
      <c r="N152" s="14">
        <v>131.29999999999865</v>
      </c>
      <c r="O152" s="5">
        <v>46.999999999999261</v>
      </c>
      <c r="P152" s="5">
        <v>147676</v>
      </c>
      <c r="Q152" s="14">
        <v>1025.5277777777778</v>
      </c>
      <c r="R152" s="14">
        <v>9.7943640517898949</v>
      </c>
      <c r="S152" s="5">
        <v>29</v>
      </c>
      <c r="T152" s="5" t="s">
        <v>26</v>
      </c>
      <c r="U152" s="14">
        <v>0.67718041185703115</v>
      </c>
      <c r="V152" s="5">
        <v>127</v>
      </c>
      <c r="W152" s="5">
        <v>132</v>
      </c>
      <c r="X152" s="5">
        <v>706</v>
      </c>
      <c r="Y152" s="5">
        <v>311</v>
      </c>
      <c r="Z152" s="5" t="s">
        <v>31</v>
      </c>
      <c r="AA152" s="5"/>
      <c r="AB152" s="6" cm="1">
        <f t="array" ref="AB152">SUM(IF(B152:I152&gt;B153:I153,1,-1))</f>
        <v>-2</v>
      </c>
      <c r="AC152" s="6" cm="1">
        <f t="array" ref="AC152">SUM(IF(J152:S152&gt;J153:S153,1,-1))</f>
        <v>2</v>
      </c>
      <c r="AD152" s="6">
        <f t="shared" si="43"/>
        <v>0</v>
      </c>
      <c r="AE152" s="6">
        <f t="shared" si="45"/>
        <v>-6</v>
      </c>
      <c r="AF152" s="6">
        <f t="shared" si="45"/>
        <v>12</v>
      </c>
      <c r="AG152" s="6">
        <f t="shared" si="45"/>
        <v>6</v>
      </c>
      <c r="AH152" s="5"/>
      <c r="AI152" s="8" t="str">
        <f t="shared" si="32"/>
        <v>OL Lower</v>
      </c>
      <c r="AJ152" s="7" t="str">
        <f t="shared" si="33"/>
        <v>Up</v>
      </c>
      <c r="AK152" s="7" t="str">
        <f t="shared" si="34"/>
        <v>POC Unchanged</v>
      </c>
      <c r="AL152" s="9" t="str">
        <f t="shared" si="35"/>
        <v>In. Val</v>
      </c>
      <c r="AM152" s="9" t="str">
        <f t="shared" si="36"/>
        <v>Upper Break</v>
      </c>
      <c r="AN152" s="9" t="str">
        <f t="shared" si="37"/>
        <v>Ab. Val</v>
      </c>
      <c r="AO152" s="9" t="str">
        <f t="shared" si="38"/>
        <v>Gap Down - Failed</v>
      </c>
      <c r="AP152" s="9" t="str">
        <f t="shared" si="39"/>
        <v>Bottom-Weighted</v>
      </c>
      <c r="AQ152" s="9" t="str">
        <f t="shared" si="40"/>
        <v>Skewed Mid-Low</v>
      </c>
      <c r="AR152" s="9" t="str">
        <f t="shared" si="41"/>
        <v>Closed Lower Quadrant</v>
      </c>
      <c r="AS152" s="5">
        <f t="shared" si="42"/>
        <v>-1</v>
      </c>
    </row>
    <row r="153" spans="1:45" ht="15.5" x14ac:dyDescent="0.35">
      <c r="A153" s="13">
        <v>45443</v>
      </c>
      <c r="B153" s="15">
        <v>1.27576</v>
      </c>
      <c r="C153" s="15">
        <v>1.27712</v>
      </c>
      <c r="D153" s="15">
        <v>1.2680400000000001</v>
      </c>
      <c r="E153" s="15">
        <v>1.27433</v>
      </c>
      <c r="F153" s="15">
        <v>1.2731000000000001</v>
      </c>
      <c r="G153" s="15">
        <v>1.2752000000000001</v>
      </c>
      <c r="H153" s="15">
        <v>1.2706999999999999</v>
      </c>
      <c r="I153" s="5">
        <v>-18</v>
      </c>
      <c r="J153" s="5">
        <v>478</v>
      </c>
      <c r="K153" s="5">
        <v>707</v>
      </c>
      <c r="L153" s="5">
        <v>1214</v>
      </c>
      <c r="M153" s="14">
        <v>8.2972222222222545</v>
      </c>
      <c r="N153" s="14">
        <v>90.79999999999977</v>
      </c>
      <c r="O153" s="5">
        <v>45.000000000001705</v>
      </c>
      <c r="P153" s="5">
        <v>148810</v>
      </c>
      <c r="Q153" s="14">
        <v>1033.4027777777778</v>
      </c>
      <c r="R153" s="14">
        <v>13.37004405286347</v>
      </c>
      <c r="S153" s="5">
        <v>26</v>
      </c>
      <c r="T153" s="5" t="s">
        <v>33</v>
      </c>
      <c r="U153" s="14">
        <v>0.72466947876147902</v>
      </c>
      <c r="V153" s="5">
        <v>184</v>
      </c>
      <c r="W153" s="5">
        <v>421</v>
      </c>
      <c r="X153" s="5">
        <v>413</v>
      </c>
      <c r="Y153" s="5">
        <v>181</v>
      </c>
      <c r="Z153" s="5" t="s">
        <v>32</v>
      </c>
      <c r="AA153" s="5"/>
      <c r="AB153" s="6" cm="1">
        <f t="array" ref="AB153">SUM(IF(B153:I153&gt;B154:I154,1,-1))</f>
        <v>-4</v>
      </c>
      <c r="AC153" s="6" cm="1">
        <f t="array" ref="AC153">SUM(IF(J153:S153&gt;J154:S154,1,-1))</f>
        <v>2</v>
      </c>
      <c r="AD153" s="6">
        <f t="shared" si="43"/>
        <v>-2</v>
      </c>
      <c r="AE153" s="6">
        <f t="shared" si="45"/>
        <v>-4</v>
      </c>
      <c r="AF153" s="6">
        <f t="shared" si="45"/>
        <v>12</v>
      </c>
      <c r="AG153" s="6">
        <f t="shared" si="45"/>
        <v>8</v>
      </c>
      <c r="AH153" s="5"/>
      <c r="AI153" s="8" t="str">
        <f t="shared" si="32"/>
        <v>OL Lower</v>
      </c>
      <c r="AJ153" s="7" t="str">
        <f t="shared" si="33"/>
        <v>Down</v>
      </c>
      <c r="AK153" s="7" t="str">
        <f t="shared" si="34"/>
        <v>POC Down</v>
      </c>
      <c r="AL153" s="9" t="str">
        <f t="shared" si="35"/>
        <v>In. Val</v>
      </c>
      <c r="AM153" s="9" t="str">
        <f t="shared" si="36"/>
        <v>Inside Day</v>
      </c>
      <c r="AN153" s="9" t="str">
        <f t="shared" si="37"/>
        <v>In Val</v>
      </c>
      <c r="AO153" s="9" t="str">
        <f t="shared" si="38"/>
        <v>No Gap</v>
      </c>
      <c r="AP153" s="9" t="str">
        <f t="shared" si="39"/>
        <v>Bottom-Weighted</v>
      </c>
      <c r="AQ153" s="9" t="str">
        <f t="shared" si="40"/>
        <v>Skewed Mid-High</v>
      </c>
      <c r="AR153" s="9" t="str">
        <f t="shared" si="41"/>
        <v>Closed Lower Quadrant</v>
      </c>
      <c r="AS153" s="5">
        <f t="shared" si="42"/>
        <v>-1</v>
      </c>
    </row>
    <row r="154" spans="1:45" ht="15.5" x14ac:dyDescent="0.35">
      <c r="A154" s="13">
        <v>45442</v>
      </c>
      <c r="B154" s="15">
        <v>1.2771399999999999</v>
      </c>
      <c r="C154" s="15">
        <v>1.2800499999999999</v>
      </c>
      <c r="D154" s="15">
        <v>1.2680400000000001</v>
      </c>
      <c r="E154" s="15">
        <v>1.2728299999999999</v>
      </c>
      <c r="F154" s="15">
        <v>1.2774000000000001</v>
      </c>
      <c r="G154" s="15">
        <v>1.2786</v>
      </c>
      <c r="H154" s="15">
        <v>1.2713000000000001</v>
      </c>
      <c r="I154" s="5">
        <v>-28</v>
      </c>
      <c r="J154" s="5">
        <v>181</v>
      </c>
      <c r="K154" s="5">
        <v>895</v>
      </c>
      <c r="L154" s="5">
        <v>1095</v>
      </c>
      <c r="M154" s="14">
        <v>7.5215277777778171</v>
      </c>
      <c r="N154" s="14">
        <v>120.09999999999854</v>
      </c>
      <c r="O154" s="5">
        <v>72.999999999998622</v>
      </c>
      <c r="P154" s="5">
        <v>142129</v>
      </c>
      <c r="Q154" s="14">
        <v>987.00694444444446</v>
      </c>
      <c r="R154" s="14">
        <v>9.1174021648627246</v>
      </c>
      <c r="S154" s="5">
        <v>42</v>
      </c>
      <c r="T154" s="5" t="s">
        <v>28</v>
      </c>
      <c r="U154" s="14">
        <v>0.34585531715667645</v>
      </c>
      <c r="V154" s="5">
        <v>241</v>
      </c>
      <c r="W154" s="5">
        <v>321</v>
      </c>
      <c r="X154" s="5">
        <v>286</v>
      </c>
      <c r="Y154" s="5">
        <v>247</v>
      </c>
      <c r="Z154" s="5" t="s">
        <v>29</v>
      </c>
      <c r="AA154" s="5"/>
      <c r="AB154" s="6" cm="1">
        <f t="array" ref="AB154">SUM(IF(B154:I154&gt;B155:I155,1,-1))</f>
        <v>0</v>
      </c>
      <c r="AC154" s="6" cm="1">
        <f t="array" ref="AC154">SUM(IF(J154:S154&gt;J155:S155,1,-1))</f>
        <v>8</v>
      </c>
      <c r="AD154" s="6">
        <f t="shared" si="43"/>
        <v>8</v>
      </c>
      <c r="AE154" s="6">
        <f t="shared" si="45"/>
        <v>0</v>
      </c>
      <c r="AF154" s="6">
        <f t="shared" si="45"/>
        <v>8</v>
      </c>
      <c r="AG154" s="6">
        <f t="shared" si="45"/>
        <v>8</v>
      </c>
      <c r="AH154" s="5"/>
      <c r="AI154" s="8" t="str">
        <f t="shared" si="32"/>
        <v>Outside</v>
      </c>
      <c r="AJ154" s="7" t="str">
        <f t="shared" si="33"/>
        <v>Neutral</v>
      </c>
      <c r="AK154" s="7" t="str">
        <f t="shared" si="34"/>
        <v>POC Up</v>
      </c>
      <c r="AL154" s="9" t="str">
        <f t="shared" si="35"/>
        <v>In. Val</v>
      </c>
      <c r="AM154" s="9" t="str">
        <f t="shared" si="36"/>
        <v>Lower Break</v>
      </c>
      <c r="AN154" s="9" t="str">
        <f t="shared" si="37"/>
        <v>In Val</v>
      </c>
      <c r="AO154" s="9" t="str">
        <f t="shared" si="38"/>
        <v>No Gap</v>
      </c>
      <c r="AP154" s="9" t="str">
        <f t="shared" si="39"/>
        <v>Bottom-Weighted</v>
      </c>
      <c r="AQ154" s="9" t="str">
        <f t="shared" si="40"/>
        <v>Skewed Mid-High</v>
      </c>
      <c r="AR154" s="9" t="str">
        <f t="shared" si="41"/>
        <v>Closed Lower Quadrant</v>
      </c>
      <c r="AS154" s="5">
        <f t="shared" si="42"/>
        <v>-1</v>
      </c>
    </row>
    <row r="155" spans="1:45" ht="15.5" x14ac:dyDescent="0.35">
      <c r="A155" s="13">
        <v>45441</v>
      </c>
      <c r="B155" s="15">
        <v>1.27336</v>
      </c>
      <c r="C155" s="15">
        <v>1.2800499999999999</v>
      </c>
      <c r="D155" s="15">
        <v>1.2695399999999999</v>
      </c>
      <c r="E155" s="15">
        <v>1.26973</v>
      </c>
      <c r="F155" s="15">
        <v>1.2769000000000001</v>
      </c>
      <c r="G155" s="15">
        <v>1.2781</v>
      </c>
      <c r="H155" s="15">
        <v>1.2741</v>
      </c>
      <c r="I155" s="5">
        <v>-5</v>
      </c>
      <c r="J155" s="5">
        <v>292</v>
      </c>
      <c r="K155" s="5">
        <v>625</v>
      </c>
      <c r="L155" s="5">
        <v>940</v>
      </c>
      <c r="M155" s="14">
        <v>6.4847222222222234</v>
      </c>
      <c r="N155" s="14">
        <v>105.10000000000019</v>
      </c>
      <c r="O155" s="5">
        <v>40.000000000000036</v>
      </c>
      <c r="P155" s="5">
        <v>119612</v>
      </c>
      <c r="Q155" s="14">
        <v>830.63888888888891</v>
      </c>
      <c r="R155" s="14">
        <v>8.943862987630812</v>
      </c>
      <c r="S155" s="5">
        <v>33</v>
      </c>
      <c r="T155" s="5" t="s">
        <v>28</v>
      </c>
      <c r="U155" s="14">
        <v>0.45580960201538367</v>
      </c>
      <c r="V155" s="5">
        <v>187</v>
      </c>
      <c r="W155" s="5">
        <v>460</v>
      </c>
      <c r="X155" s="5">
        <v>164</v>
      </c>
      <c r="Y155" s="5">
        <v>129</v>
      </c>
      <c r="Z155" s="5" t="s">
        <v>27</v>
      </c>
      <c r="AA155" s="5"/>
      <c r="AB155" s="6" cm="1">
        <f t="array" ref="AB155">SUM(IF(B155:I155&gt;B156:I156,1,-1))</f>
        <v>0</v>
      </c>
      <c r="AC155" s="6" cm="1">
        <f t="array" ref="AC155">SUM(IF(J155:S155&gt;J156:S156,1,-1))</f>
        <v>2</v>
      </c>
      <c r="AD155" s="6">
        <f t="shared" si="43"/>
        <v>2</v>
      </c>
      <c r="AE155" s="6">
        <f t="shared" si="45"/>
        <v>4</v>
      </c>
      <c r="AF155" s="6">
        <f t="shared" si="45"/>
        <v>-2</v>
      </c>
      <c r="AG155" s="6">
        <f t="shared" si="45"/>
        <v>2</v>
      </c>
      <c r="AH155" s="5"/>
      <c r="AI155" s="8" t="str">
        <f t="shared" si="32"/>
        <v>Inside</v>
      </c>
      <c r="AJ155" s="7" t="str">
        <f t="shared" si="33"/>
        <v>Up</v>
      </c>
      <c r="AK155" s="7" t="str">
        <f t="shared" si="34"/>
        <v>POC Up</v>
      </c>
      <c r="AL155" s="9" t="str">
        <f t="shared" si="35"/>
        <v>In. Val</v>
      </c>
      <c r="AM155" s="9" t="str">
        <f t="shared" si="36"/>
        <v>Inside Day</v>
      </c>
      <c r="AN155" s="9" t="str">
        <f t="shared" si="37"/>
        <v>Bl. Val</v>
      </c>
      <c r="AO155" s="9" t="str">
        <f t="shared" si="38"/>
        <v>No Gap</v>
      </c>
      <c r="AP155" s="9" t="str">
        <f t="shared" si="39"/>
        <v>Bottom-Weighted</v>
      </c>
      <c r="AQ155" s="9" t="str">
        <f t="shared" si="40"/>
        <v>Skewed Mid-High</v>
      </c>
      <c r="AR155" s="9" t="str">
        <f t="shared" si="41"/>
        <v>Closed Higher Quadrant</v>
      </c>
      <c r="AS155" s="5">
        <f t="shared" si="42"/>
        <v>2</v>
      </c>
    </row>
    <row r="156" spans="1:45" ht="15.5" x14ac:dyDescent="0.35">
      <c r="A156" s="13">
        <v>45440</v>
      </c>
      <c r="B156" s="15">
        <v>1.2692600000000001</v>
      </c>
      <c r="C156" s="15">
        <v>1.2800499999999999</v>
      </c>
      <c r="D156" s="15">
        <v>1.26755</v>
      </c>
      <c r="E156" s="15">
        <v>1.27576</v>
      </c>
      <c r="F156" s="15">
        <v>1.274</v>
      </c>
      <c r="G156" s="15">
        <v>1.2787000000000002</v>
      </c>
      <c r="H156" s="15">
        <v>1.2733000000000001</v>
      </c>
      <c r="I156" s="5">
        <v>35</v>
      </c>
      <c r="J156" s="5">
        <v>575</v>
      </c>
      <c r="K156" s="5">
        <v>337</v>
      </c>
      <c r="L156" s="5">
        <v>935</v>
      </c>
      <c r="M156" s="14">
        <v>6.462499999999995</v>
      </c>
      <c r="N156" s="14">
        <v>124.99999999999956</v>
      </c>
      <c r="O156" s="5">
        <v>54.000000000000711</v>
      </c>
      <c r="P156" s="5">
        <v>111834</v>
      </c>
      <c r="Q156" s="14">
        <v>776.625</v>
      </c>
      <c r="R156" s="14">
        <v>7.4800000000000262</v>
      </c>
      <c r="S156" s="5">
        <v>33</v>
      </c>
      <c r="T156" s="5" t="s">
        <v>26</v>
      </c>
      <c r="U156" s="14">
        <v>0.50885528507373989</v>
      </c>
      <c r="V156" s="5">
        <v>290</v>
      </c>
      <c r="W156" s="5">
        <v>347</v>
      </c>
      <c r="X156" s="5">
        <v>173</v>
      </c>
      <c r="Y156" s="5">
        <v>125</v>
      </c>
      <c r="Z156" s="5" t="s">
        <v>32</v>
      </c>
      <c r="AA156" s="5"/>
      <c r="AB156" s="6" cm="1">
        <f t="array" ref="AB156">SUM(IF(B156:I156&gt;B157:I157,1,-1))</f>
        <v>0</v>
      </c>
      <c r="AC156" s="6" cm="1">
        <f t="array" ref="AC156">SUM(IF(J156:S156&gt;J157:S157,1,-1))</f>
        <v>-2</v>
      </c>
      <c r="AD156" s="6">
        <f t="shared" si="43"/>
        <v>-2</v>
      </c>
      <c r="AE156" s="6">
        <f t="shared" si="45"/>
        <v>8</v>
      </c>
      <c r="AF156" s="6">
        <f t="shared" si="45"/>
        <v>0</v>
      </c>
      <c r="AG156" s="6">
        <f t="shared" si="45"/>
        <v>8</v>
      </c>
      <c r="AH156" s="5"/>
      <c r="AI156" s="8" t="str">
        <f t="shared" si="32"/>
        <v>OL Higher</v>
      </c>
      <c r="AJ156" s="7" t="str">
        <f t="shared" si="33"/>
        <v>Up</v>
      </c>
      <c r="AK156" s="7" t="str">
        <f t="shared" si="34"/>
        <v>POC Unchanged</v>
      </c>
      <c r="AL156" s="9" t="str">
        <f t="shared" si="35"/>
        <v>In. Val</v>
      </c>
      <c r="AM156" s="9" t="str">
        <f t="shared" si="36"/>
        <v>Upper Break</v>
      </c>
      <c r="AN156" s="9" t="str">
        <f t="shared" si="37"/>
        <v>In Val</v>
      </c>
      <c r="AO156" s="9" t="str">
        <f t="shared" si="38"/>
        <v>Gap Down - Failed</v>
      </c>
      <c r="AP156" s="9" t="str">
        <f t="shared" si="39"/>
        <v>Top-Weighted</v>
      </c>
      <c r="AQ156" s="9" t="str">
        <f t="shared" si="40"/>
        <v>Skewed Mid-High</v>
      </c>
      <c r="AR156" s="9" t="str">
        <f t="shared" si="41"/>
        <v>Closed Higher Quadrant</v>
      </c>
      <c r="AS156" s="5">
        <f t="shared" si="42"/>
        <v>1</v>
      </c>
    </row>
    <row r="157" spans="1:45" ht="15.5" x14ac:dyDescent="0.35">
      <c r="A157" s="13">
        <v>45439</v>
      </c>
      <c r="B157" s="15">
        <v>1.2719499999999999</v>
      </c>
      <c r="C157" s="15">
        <v>1.2777099999999999</v>
      </c>
      <c r="D157" s="15">
        <v>1.26755</v>
      </c>
      <c r="E157" s="15">
        <v>1.2771399999999999</v>
      </c>
      <c r="F157" s="15">
        <v>1.274</v>
      </c>
      <c r="G157" s="15">
        <v>1.2754000000000001</v>
      </c>
      <c r="H157" s="15">
        <v>1.2706000000000002</v>
      </c>
      <c r="I157" s="5">
        <v>34</v>
      </c>
      <c r="J157" s="5">
        <v>253</v>
      </c>
      <c r="K157" s="5">
        <v>768</v>
      </c>
      <c r="L157" s="5">
        <v>1048</v>
      </c>
      <c r="M157" s="14">
        <v>7.2041666666667403</v>
      </c>
      <c r="N157" s="14">
        <v>101.59999999999947</v>
      </c>
      <c r="O157" s="5">
        <v>47.999999999999154</v>
      </c>
      <c r="P157" s="5">
        <v>120745</v>
      </c>
      <c r="Q157" s="14">
        <v>838.50694444444446</v>
      </c>
      <c r="R157" s="14">
        <v>10.314960629921314</v>
      </c>
      <c r="S157" s="5">
        <v>28</v>
      </c>
      <c r="T157" s="5" t="s">
        <v>28</v>
      </c>
      <c r="U157" s="14">
        <v>0.49286057527733268</v>
      </c>
      <c r="V157" s="5">
        <v>123</v>
      </c>
      <c r="W157" s="5">
        <v>375</v>
      </c>
      <c r="X157" s="5">
        <v>369</v>
      </c>
      <c r="Y157" s="5">
        <v>181</v>
      </c>
      <c r="Z157" s="5" t="s">
        <v>31</v>
      </c>
      <c r="AA157" s="5"/>
      <c r="AB157" s="6" cm="1">
        <f t="array" ref="AB157">SUM(IF(B157:I157&gt;B158:I158,1,-1))</f>
        <v>4</v>
      </c>
      <c r="AC157" s="6" cm="1">
        <f t="array" ref="AC157">SUM(IF(J157:S157&gt;J158:S158,1,-1))</f>
        <v>-2</v>
      </c>
      <c r="AD157" s="6">
        <f t="shared" si="43"/>
        <v>2</v>
      </c>
      <c r="AE157" s="6">
        <f t="shared" si="45"/>
        <v>10</v>
      </c>
      <c r="AF157" s="6">
        <f t="shared" si="45"/>
        <v>10</v>
      </c>
      <c r="AG157" s="6">
        <f t="shared" si="45"/>
        <v>20</v>
      </c>
      <c r="AH157" s="5"/>
      <c r="AI157" s="8" t="str">
        <f t="shared" si="32"/>
        <v>Outside</v>
      </c>
      <c r="AJ157" s="7" t="str">
        <f t="shared" si="33"/>
        <v>Up</v>
      </c>
      <c r="AK157" s="7" t="str">
        <f t="shared" si="34"/>
        <v>POC Up</v>
      </c>
      <c r="AL157" s="9" t="str">
        <f t="shared" si="35"/>
        <v>In. Val</v>
      </c>
      <c r="AM157" s="9" t="str">
        <f t="shared" si="36"/>
        <v>Upper Break</v>
      </c>
      <c r="AN157" s="9" t="str">
        <f t="shared" si="37"/>
        <v>Ab. Val</v>
      </c>
      <c r="AO157" s="9" t="str">
        <f t="shared" si="38"/>
        <v>No Gap</v>
      </c>
      <c r="AP157" s="9" t="str">
        <f t="shared" si="39"/>
        <v>Bottom-Weighted</v>
      </c>
      <c r="AQ157" s="9" t="str">
        <f t="shared" si="40"/>
        <v>Skewed Mid-High</v>
      </c>
      <c r="AR157" s="9" t="str">
        <f t="shared" si="41"/>
        <v>Closed Lower Quadrant</v>
      </c>
      <c r="AS157" s="5">
        <f t="shared" si="42"/>
        <v>-1</v>
      </c>
    </row>
    <row r="158" spans="1:45" ht="15.5" x14ac:dyDescent="0.35">
      <c r="A158" s="13">
        <v>45436</v>
      </c>
      <c r="B158" s="15">
        <v>1.2709299999999999</v>
      </c>
      <c r="C158" s="15">
        <v>1.27607</v>
      </c>
      <c r="D158" s="15">
        <v>1.26755</v>
      </c>
      <c r="E158" s="15">
        <v>1.27336</v>
      </c>
      <c r="F158" s="15">
        <v>1.2718</v>
      </c>
      <c r="G158" s="15">
        <v>1.2742</v>
      </c>
      <c r="H158" s="15">
        <v>1.2710000000000001</v>
      </c>
      <c r="I158" s="5">
        <v>16</v>
      </c>
      <c r="J158" s="5">
        <v>767</v>
      </c>
      <c r="K158" s="5">
        <v>479</v>
      </c>
      <c r="L158" s="5">
        <v>1280</v>
      </c>
      <c r="M158" s="14">
        <v>8.834027777777905</v>
      </c>
      <c r="N158" s="14">
        <v>85.200000000000827</v>
      </c>
      <c r="O158" s="5">
        <v>31.999999999998696</v>
      </c>
      <c r="P158" s="5">
        <v>144058</v>
      </c>
      <c r="Q158" s="14">
        <v>1000.4027777777778</v>
      </c>
      <c r="R158" s="14">
        <v>15.02347417840361</v>
      </c>
      <c r="S158" s="5">
        <v>11</v>
      </c>
      <c r="T158" s="5" t="s">
        <v>26</v>
      </c>
      <c r="U158" s="14">
        <v>0.6339842278947817</v>
      </c>
      <c r="V158" s="5">
        <v>180</v>
      </c>
      <c r="W158" s="5">
        <v>587</v>
      </c>
      <c r="X158" s="5">
        <v>363</v>
      </c>
      <c r="Y158" s="5">
        <v>150</v>
      </c>
      <c r="Z158" s="5" t="s">
        <v>32</v>
      </c>
      <c r="AA158" s="5"/>
      <c r="AB158" s="6" cm="1">
        <f t="array" ref="AB158">SUM(IF(B158:I158&gt;B159:I159,1,-1))</f>
        <v>4</v>
      </c>
      <c r="AC158" s="6" cm="1">
        <f t="array" ref="AC158">SUM(IF(J158:S158&gt;J159:S159,1,-1))</f>
        <v>4</v>
      </c>
      <c r="AD158" s="6">
        <f t="shared" si="43"/>
        <v>8</v>
      </c>
      <c r="AE158" s="6">
        <f t="shared" si="45"/>
        <v>12</v>
      </c>
      <c r="AF158" s="6">
        <f t="shared" si="45"/>
        <v>14</v>
      </c>
      <c r="AG158" s="6">
        <f t="shared" si="45"/>
        <v>26</v>
      </c>
      <c r="AH158" s="5"/>
      <c r="AI158" s="8" t="str">
        <f t="shared" si="32"/>
        <v>OL Higher</v>
      </c>
      <c r="AJ158" s="7" t="str">
        <f t="shared" si="33"/>
        <v>Up</v>
      </c>
      <c r="AK158" s="7" t="str">
        <f t="shared" si="34"/>
        <v>POC Up</v>
      </c>
      <c r="AL158" s="9" t="str">
        <f t="shared" si="35"/>
        <v>In. Val</v>
      </c>
      <c r="AM158" s="9" t="str">
        <f t="shared" si="36"/>
        <v>Lower Break</v>
      </c>
      <c r="AN158" s="9" t="str">
        <f t="shared" si="37"/>
        <v>In Val</v>
      </c>
      <c r="AO158" s="9" t="str">
        <f t="shared" si="38"/>
        <v>No Gap</v>
      </c>
      <c r="AP158" s="9" t="str">
        <f t="shared" si="39"/>
        <v>Top-Weighted</v>
      </c>
      <c r="AQ158" s="9" t="str">
        <f t="shared" si="40"/>
        <v>Skewed Mid-High</v>
      </c>
      <c r="AR158" s="9" t="str">
        <f t="shared" si="41"/>
        <v>Closed Lower Quadrant</v>
      </c>
      <c r="AS158" s="5">
        <f t="shared" si="42"/>
        <v>-2</v>
      </c>
    </row>
    <row r="159" spans="1:45" ht="15.5" x14ac:dyDescent="0.35">
      <c r="A159" s="13">
        <v>45435</v>
      </c>
      <c r="B159" s="15">
        <v>1.27091</v>
      </c>
      <c r="C159" s="15">
        <v>1.27607</v>
      </c>
      <c r="D159" s="15">
        <v>1.2684899999999999</v>
      </c>
      <c r="E159" s="15">
        <v>1.26928</v>
      </c>
      <c r="F159" s="15">
        <v>1.2710999999999999</v>
      </c>
      <c r="G159" s="15">
        <v>1.2731999999999999</v>
      </c>
      <c r="H159" s="15">
        <v>1.2706</v>
      </c>
      <c r="I159" s="5">
        <v>10</v>
      </c>
      <c r="J159" s="5">
        <v>907</v>
      </c>
      <c r="K159" s="5">
        <v>319</v>
      </c>
      <c r="L159" s="5">
        <v>1274</v>
      </c>
      <c r="M159" s="14">
        <v>8.7208333333333972</v>
      </c>
      <c r="N159" s="14">
        <v>75.800000000001418</v>
      </c>
      <c r="O159" s="5">
        <v>25.999999999999357</v>
      </c>
      <c r="P159" s="5">
        <v>142769</v>
      </c>
      <c r="Q159" s="14">
        <v>991.45138888888891</v>
      </c>
      <c r="R159" s="14">
        <v>16.807387862796521</v>
      </c>
      <c r="S159" s="5">
        <v>14</v>
      </c>
      <c r="T159" s="5" t="s">
        <v>28</v>
      </c>
      <c r="U159" s="14">
        <v>0.47563139340187477</v>
      </c>
      <c r="V159" s="5">
        <v>96</v>
      </c>
      <c r="W159" s="5">
        <v>382</v>
      </c>
      <c r="X159" s="5">
        <v>678</v>
      </c>
      <c r="Y159" s="5">
        <v>118</v>
      </c>
      <c r="Z159" s="5" t="s">
        <v>27</v>
      </c>
      <c r="AA159" s="5"/>
      <c r="AB159" s="6" cm="1">
        <f t="array" ref="AB159">SUM(IF(B159:I159&gt;B160:I160,1,-1))</f>
        <v>2</v>
      </c>
      <c r="AC159" s="6" cm="1">
        <f t="array" ref="AC159">SUM(IF(J159:S159&gt;J160:S160,1,-1))</f>
        <v>8</v>
      </c>
      <c r="AD159" s="6">
        <f t="shared" si="43"/>
        <v>10</v>
      </c>
      <c r="AE159" s="6">
        <f t="shared" si="45"/>
        <v>12</v>
      </c>
      <c r="AF159" s="6">
        <f t="shared" si="45"/>
        <v>4</v>
      </c>
      <c r="AG159" s="6">
        <f t="shared" si="45"/>
        <v>16</v>
      </c>
      <c r="AH159" s="5"/>
      <c r="AI159" s="8" t="str">
        <f t="shared" si="32"/>
        <v>OL Higher</v>
      </c>
      <c r="AJ159" s="7" t="str">
        <f t="shared" si="33"/>
        <v>Neutral</v>
      </c>
      <c r="AK159" s="7" t="str">
        <f t="shared" si="34"/>
        <v>POC Up</v>
      </c>
      <c r="AL159" s="9" t="str">
        <f t="shared" si="35"/>
        <v>In. Val</v>
      </c>
      <c r="AM159" s="9" t="str">
        <f t="shared" si="36"/>
        <v>Lower Break</v>
      </c>
      <c r="AN159" s="9" t="str">
        <f t="shared" si="37"/>
        <v>Bl. Val</v>
      </c>
      <c r="AO159" s="9" t="str">
        <f t="shared" si="38"/>
        <v>No Gap</v>
      </c>
      <c r="AP159" s="9" t="str">
        <f t="shared" si="39"/>
        <v>Top-Weighted</v>
      </c>
      <c r="AQ159" s="9" t="str">
        <f t="shared" si="40"/>
        <v>Skewed Mid-Low</v>
      </c>
      <c r="AR159" s="9" t="str">
        <f t="shared" si="41"/>
        <v>Closed Higher Quadrant</v>
      </c>
      <c r="AS159" s="5">
        <f t="shared" si="42"/>
        <v>1</v>
      </c>
    </row>
    <row r="160" spans="1:45" ht="15.5" x14ac:dyDescent="0.35">
      <c r="A160" s="13">
        <v>45434</v>
      </c>
      <c r="B160" s="15">
        <v>1.27051</v>
      </c>
      <c r="C160" s="15">
        <v>1.27607</v>
      </c>
      <c r="D160" s="15">
        <v>1.2685999999999999</v>
      </c>
      <c r="E160" s="15">
        <v>1.2719499999999999</v>
      </c>
      <c r="F160" s="15">
        <v>1.2708999999999999</v>
      </c>
      <c r="G160" s="15">
        <v>1.2722</v>
      </c>
      <c r="H160" s="15">
        <v>1.2697000000000001</v>
      </c>
      <c r="I160" s="5">
        <v>4</v>
      </c>
      <c r="J160" s="5">
        <v>692</v>
      </c>
      <c r="K160" s="5">
        <v>395</v>
      </c>
      <c r="L160" s="5">
        <v>1133</v>
      </c>
      <c r="M160" s="14">
        <v>7.8090277777777422</v>
      </c>
      <c r="N160" s="14">
        <v>74.70000000000087</v>
      </c>
      <c r="O160" s="5">
        <v>24.999999999999467</v>
      </c>
      <c r="P160" s="5">
        <v>126873</v>
      </c>
      <c r="Q160" s="14">
        <v>881.0625</v>
      </c>
      <c r="R160" s="14">
        <v>15.167336010709327</v>
      </c>
      <c r="S160" s="5">
        <v>10</v>
      </c>
      <c r="T160" s="5" t="s">
        <v>26</v>
      </c>
      <c r="U160" s="14">
        <v>0.59480523939008534</v>
      </c>
      <c r="V160" s="5">
        <v>75</v>
      </c>
      <c r="W160" s="5">
        <v>203</v>
      </c>
      <c r="X160" s="5">
        <v>619</v>
      </c>
      <c r="Y160" s="5">
        <v>236</v>
      </c>
      <c r="Z160" s="5" t="s">
        <v>29</v>
      </c>
      <c r="AA160" s="5"/>
      <c r="AB160" s="6" cm="1">
        <f t="array" ref="AB160">SUM(IF(B160:I160&gt;B161:I161,1,-1))</f>
        <v>6</v>
      </c>
      <c r="AC160" s="6" cm="1">
        <f t="array" ref="AC160">SUM(IF(J160:S160&gt;J161:S161,1,-1))</f>
        <v>2</v>
      </c>
      <c r="AD160" s="6">
        <f t="shared" si="43"/>
        <v>8</v>
      </c>
      <c r="AE160" s="6">
        <f t="shared" si="45"/>
        <v>16</v>
      </c>
      <c r="AF160" s="6">
        <f t="shared" si="45"/>
        <v>-10</v>
      </c>
      <c r="AG160" s="6">
        <f t="shared" si="45"/>
        <v>6</v>
      </c>
      <c r="AH160" s="5"/>
      <c r="AI160" s="8" t="str">
        <f t="shared" si="32"/>
        <v>OL Higher</v>
      </c>
      <c r="AJ160" s="7" t="str">
        <f t="shared" si="33"/>
        <v>Neutral</v>
      </c>
      <c r="AK160" s="7" t="str">
        <f t="shared" si="34"/>
        <v>POC Up</v>
      </c>
      <c r="AL160" s="9" t="str">
        <f t="shared" si="35"/>
        <v>In. Val</v>
      </c>
      <c r="AM160" s="9" t="str">
        <f t="shared" si="36"/>
        <v>Upper Break</v>
      </c>
      <c r="AN160" s="9" t="str">
        <f t="shared" si="37"/>
        <v>In Val</v>
      </c>
      <c r="AO160" s="9" t="str">
        <f t="shared" si="38"/>
        <v>No Gap</v>
      </c>
      <c r="AP160" s="9" t="str">
        <f t="shared" si="39"/>
        <v>Top-Weighted</v>
      </c>
      <c r="AQ160" s="9" t="str">
        <f t="shared" si="40"/>
        <v>Skewed Mid-Low</v>
      </c>
      <c r="AR160" s="9" t="str">
        <f t="shared" si="41"/>
        <v>Closed Higher Quadrant</v>
      </c>
      <c r="AS160" s="5">
        <f t="shared" si="42"/>
        <v>2</v>
      </c>
    </row>
    <row r="161" spans="1:45" ht="15.5" x14ac:dyDescent="0.35">
      <c r="A161" s="13">
        <v>45433</v>
      </c>
      <c r="B161" s="15">
        <v>1.26709</v>
      </c>
      <c r="C161" s="15">
        <v>1.27264</v>
      </c>
      <c r="D161" s="15">
        <v>1.26444</v>
      </c>
      <c r="E161" s="15">
        <v>1.27092</v>
      </c>
      <c r="F161" s="15">
        <v>1.2704</v>
      </c>
      <c r="G161" s="15">
        <v>1.2719</v>
      </c>
      <c r="H161" s="15">
        <v>1.2693999999999999</v>
      </c>
      <c r="I161" s="5">
        <v>13</v>
      </c>
      <c r="J161" s="5">
        <v>474</v>
      </c>
      <c r="K161" s="5">
        <v>505</v>
      </c>
      <c r="L161" s="5">
        <v>1028</v>
      </c>
      <c r="M161" s="14">
        <v>7.0465277777776514</v>
      </c>
      <c r="N161" s="14">
        <v>81.999999999999858</v>
      </c>
      <c r="O161" s="5">
        <v>25.000000000001688</v>
      </c>
      <c r="P161" s="5">
        <v>115072</v>
      </c>
      <c r="Q161" s="14">
        <v>799.11111111111109</v>
      </c>
      <c r="R161" s="14">
        <v>12.53658536585368</v>
      </c>
      <c r="S161" s="5">
        <v>15</v>
      </c>
      <c r="T161" s="5" t="s">
        <v>26</v>
      </c>
      <c r="U161" s="14">
        <v>0.6151978465789687</v>
      </c>
      <c r="V161" s="5">
        <v>426</v>
      </c>
      <c r="W161" s="5">
        <v>375</v>
      </c>
      <c r="X161" s="5">
        <v>59</v>
      </c>
      <c r="Y161" s="5">
        <v>168</v>
      </c>
      <c r="Z161" s="5" t="s">
        <v>31</v>
      </c>
      <c r="AA161" s="5"/>
      <c r="AB161" s="6" cm="1">
        <f t="array" ref="AB161">SUM(IF(B161:I161&gt;B162:I162,1,-1))</f>
        <v>4</v>
      </c>
      <c r="AC161" s="6" cm="1">
        <f t="array" ref="AC161">SUM(IF(J161:S161&gt;J162:S162,1,-1))</f>
        <v>-6</v>
      </c>
      <c r="AD161" s="6">
        <f t="shared" si="43"/>
        <v>-2</v>
      </c>
      <c r="AE161" s="6">
        <f t="shared" si="45"/>
        <v>18</v>
      </c>
      <c r="AF161" s="6">
        <f t="shared" si="45"/>
        <v>-18</v>
      </c>
      <c r="AG161" s="6">
        <f t="shared" si="45"/>
        <v>0</v>
      </c>
      <c r="AH161" s="5"/>
      <c r="AI161" s="8" t="str">
        <f t="shared" si="32"/>
        <v>OL Higher</v>
      </c>
      <c r="AJ161" s="7" t="str">
        <f t="shared" si="33"/>
        <v>Up</v>
      </c>
      <c r="AK161" s="7" t="str">
        <f t="shared" si="34"/>
        <v>POC Unchanged</v>
      </c>
      <c r="AL161" s="9" t="str">
        <f t="shared" si="35"/>
        <v>In. Val</v>
      </c>
      <c r="AM161" s="9" t="str">
        <f t="shared" si="36"/>
        <v>Upper Break</v>
      </c>
      <c r="AN161" s="9" t="str">
        <f t="shared" si="37"/>
        <v>In Val</v>
      </c>
      <c r="AO161" s="9" t="str">
        <f t="shared" si="38"/>
        <v>No Gap</v>
      </c>
      <c r="AP161" s="9" t="str">
        <f t="shared" si="39"/>
        <v>Bottom-Weighted</v>
      </c>
      <c r="AQ161" s="9" t="str">
        <f t="shared" si="40"/>
        <v>Skewed High</v>
      </c>
      <c r="AR161" s="9" t="str">
        <f t="shared" si="41"/>
        <v>Same</v>
      </c>
      <c r="AS161" s="5">
        <f t="shared" si="42"/>
        <v>0</v>
      </c>
    </row>
    <row r="162" spans="1:45" ht="15.5" x14ac:dyDescent="0.35">
      <c r="A162" s="13">
        <v>45432</v>
      </c>
      <c r="B162" s="15">
        <v>1.2688299999999999</v>
      </c>
      <c r="C162" s="15">
        <v>1.2724899999999999</v>
      </c>
      <c r="D162" s="15">
        <v>1.2643</v>
      </c>
      <c r="E162" s="15">
        <v>1.2708999999999999</v>
      </c>
      <c r="F162" s="15">
        <v>1.2704</v>
      </c>
      <c r="G162" s="15">
        <v>1.2710999999999999</v>
      </c>
      <c r="H162" s="15">
        <v>1.2666999999999999</v>
      </c>
      <c r="I162" s="5">
        <v>-14</v>
      </c>
      <c r="J162" s="5">
        <v>166</v>
      </c>
      <c r="K162" s="5">
        <v>831</v>
      </c>
      <c r="L162" s="5">
        <v>1035</v>
      </c>
      <c r="M162" s="14">
        <v>7.0715277777776757</v>
      </c>
      <c r="N162" s="14">
        <v>81.899999999999196</v>
      </c>
      <c r="O162" s="5">
        <v>43.999999999999595</v>
      </c>
      <c r="P162" s="5">
        <v>116909</v>
      </c>
      <c r="Q162" s="14">
        <v>811.86805555555554</v>
      </c>
      <c r="R162" s="14">
        <v>12.637362637362761</v>
      </c>
      <c r="S162" s="5">
        <v>24</v>
      </c>
      <c r="T162" s="5" t="s">
        <v>28</v>
      </c>
      <c r="U162" s="14">
        <v>0.42335362662693454</v>
      </c>
      <c r="V162" s="5">
        <v>166</v>
      </c>
      <c r="W162" s="5">
        <v>367</v>
      </c>
      <c r="X162" s="5">
        <v>258</v>
      </c>
      <c r="Y162" s="5">
        <v>244</v>
      </c>
      <c r="Z162" s="5" t="s">
        <v>31</v>
      </c>
      <c r="AA162" s="5"/>
      <c r="AB162" s="6" cm="1">
        <f t="array" ref="AB162">SUM(IF(B162:I162&gt;B163:I163,1,-1))</f>
        <v>6</v>
      </c>
      <c r="AC162" s="6" cm="1">
        <f t="array" ref="AC162">SUM(IF(J162:S162&gt;J163:S163,1,-1))</f>
        <v>-6</v>
      </c>
      <c r="AD162" s="6">
        <f t="shared" si="43"/>
        <v>0</v>
      </c>
      <c r="AE162" s="6">
        <f t="shared" si="45"/>
        <v>12</v>
      </c>
      <c r="AF162" s="6">
        <f t="shared" si="45"/>
        <v>-8</v>
      </c>
      <c r="AG162" s="6">
        <f t="shared" si="45"/>
        <v>4</v>
      </c>
      <c r="AH162" s="5"/>
      <c r="AI162" s="8" t="str">
        <f t="shared" si="32"/>
        <v>OL Higher</v>
      </c>
      <c r="AJ162" s="7" t="str">
        <f t="shared" si="33"/>
        <v>Up</v>
      </c>
      <c r="AK162" s="7" t="str">
        <f t="shared" si="34"/>
        <v>POC Up</v>
      </c>
      <c r="AL162" s="9" t="str">
        <f t="shared" si="35"/>
        <v>Ab. Val</v>
      </c>
      <c r="AM162" s="9" t="str">
        <f t="shared" si="36"/>
        <v>Upper Break</v>
      </c>
      <c r="AN162" s="9" t="str">
        <f t="shared" si="37"/>
        <v>In Val</v>
      </c>
      <c r="AO162" s="9" t="str">
        <f t="shared" si="38"/>
        <v>No Gap</v>
      </c>
      <c r="AP162" s="9" t="str">
        <f t="shared" si="39"/>
        <v>Bottom-Weighted</v>
      </c>
      <c r="AQ162" s="9" t="str">
        <f t="shared" si="40"/>
        <v>Skewed Mid-High</v>
      </c>
      <c r="AR162" s="9" t="str">
        <f t="shared" si="41"/>
        <v>Same</v>
      </c>
      <c r="AS162" s="5">
        <f t="shared" si="42"/>
        <v>0</v>
      </c>
    </row>
    <row r="163" spans="1:45" ht="15.5" x14ac:dyDescent="0.35">
      <c r="A163" s="13">
        <v>45429</v>
      </c>
      <c r="B163" s="15">
        <v>1.25837</v>
      </c>
      <c r="C163" s="15">
        <v>1.2711300000000001</v>
      </c>
      <c r="D163" s="15">
        <v>1.2582899999999999</v>
      </c>
      <c r="E163" s="15">
        <v>1.27051</v>
      </c>
      <c r="F163" s="15">
        <v>1.2655000000000001</v>
      </c>
      <c r="G163" s="15">
        <v>1.2699</v>
      </c>
      <c r="H163" s="15">
        <v>1.2644</v>
      </c>
      <c r="I163" s="5">
        <v>25</v>
      </c>
      <c r="J163" s="5">
        <v>765</v>
      </c>
      <c r="K163" s="5">
        <v>423</v>
      </c>
      <c r="L163" s="5">
        <v>1213</v>
      </c>
      <c r="M163" s="14">
        <v>8.28888888888876</v>
      </c>
      <c r="N163" s="14">
        <v>128.40000000000185</v>
      </c>
      <c r="O163" s="5">
        <v>55.000000000000604</v>
      </c>
      <c r="P163" s="5">
        <v>129627</v>
      </c>
      <c r="Q163" s="14">
        <v>900.1875</v>
      </c>
      <c r="R163" s="14">
        <v>9.4470404984422309</v>
      </c>
      <c r="S163" s="5">
        <v>27</v>
      </c>
      <c r="T163" s="5" t="s">
        <v>26</v>
      </c>
      <c r="U163" s="14">
        <v>0.56090318502649394</v>
      </c>
      <c r="V163" s="5">
        <v>302</v>
      </c>
      <c r="W163" s="5">
        <v>586</v>
      </c>
      <c r="X163" s="5">
        <v>159</v>
      </c>
      <c r="Y163" s="5">
        <v>154</v>
      </c>
      <c r="Z163" s="5" t="s">
        <v>31</v>
      </c>
      <c r="AA163" s="5"/>
      <c r="AB163" s="6" cm="1">
        <f t="array" ref="AB163">SUM(IF(B163:I163&gt;B164:I164,1,-1))</f>
        <v>8</v>
      </c>
      <c r="AC163" s="6" cm="1">
        <f t="array" ref="AC163">SUM(IF(J163:S163&gt;J164:S164,1,-1))</f>
        <v>-6</v>
      </c>
      <c r="AD163" s="6">
        <f t="shared" si="43"/>
        <v>2</v>
      </c>
      <c r="AE163" s="6">
        <f t="shared" ref="AE163:AG178" si="46">SUM(AB163:AB165)</f>
        <v>8</v>
      </c>
      <c r="AF163" s="6">
        <f t="shared" si="46"/>
        <v>4</v>
      </c>
      <c r="AG163" s="6">
        <f t="shared" si="46"/>
        <v>12</v>
      </c>
      <c r="AH163" s="5"/>
      <c r="AI163" s="8" t="str">
        <f t="shared" si="32"/>
        <v>OL Higher</v>
      </c>
      <c r="AJ163" s="7" t="str">
        <f t="shared" si="33"/>
        <v>Up</v>
      </c>
      <c r="AK163" s="7" t="str">
        <f t="shared" si="34"/>
        <v>POC Up</v>
      </c>
      <c r="AL163" s="9" t="str">
        <f t="shared" si="35"/>
        <v>In. Val</v>
      </c>
      <c r="AM163" s="9" t="str">
        <f t="shared" si="36"/>
        <v>Upper Break</v>
      </c>
      <c r="AN163" s="9" t="str">
        <f t="shared" si="37"/>
        <v>Ab. Val</v>
      </c>
      <c r="AO163" s="9" t="str">
        <f t="shared" si="38"/>
        <v>No Gap</v>
      </c>
      <c r="AP163" s="9" t="str">
        <f t="shared" si="39"/>
        <v>Top-Weighted</v>
      </c>
      <c r="AQ163" s="9" t="str">
        <f t="shared" si="40"/>
        <v>Skewed Mid-High</v>
      </c>
      <c r="AR163" s="9" t="str">
        <f t="shared" si="41"/>
        <v>Same</v>
      </c>
      <c r="AS163" s="5">
        <f t="shared" si="42"/>
        <v>0</v>
      </c>
    </row>
    <row r="164" spans="1:45" ht="15.5" x14ac:dyDescent="0.35">
      <c r="A164" s="13">
        <v>45428</v>
      </c>
      <c r="B164" s="15">
        <v>1.2559199999999999</v>
      </c>
      <c r="C164" s="15">
        <v>1.2698499999999999</v>
      </c>
      <c r="D164" s="15">
        <v>1.2508900000000001</v>
      </c>
      <c r="E164" s="15">
        <v>1.26709</v>
      </c>
      <c r="F164" s="15">
        <v>1.2556</v>
      </c>
      <c r="G164" s="15">
        <v>1.2665000000000002</v>
      </c>
      <c r="H164" s="15">
        <v>1.2511000000000001</v>
      </c>
      <c r="I164" s="5">
        <v>24</v>
      </c>
      <c r="J164" s="5">
        <v>1062</v>
      </c>
      <c r="K164" s="5">
        <v>221</v>
      </c>
      <c r="L164" s="5">
        <v>1304</v>
      </c>
      <c r="M164" s="14">
        <v>8.959722222222231</v>
      </c>
      <c r="N164" s="14">
        <v>189.59999999999866</v>
      </c>
      <c r="O164" s="5">
        <v>154.0000000000008</v>
      </c>
      <c r="P164" s="5">
        <v>141312</v>
      </c>
      <c r="Q164" s="14">
        <v>981.33333333333337</v>
      </c>
      <c r="R164" s="14">
        <v>6.8776371308017366</v>
      </c>
      <c r="S164" s="5">
        <v>33</v>
      </c>
      <c r="T164" s="5" t="s">
        <v>28</v>
      </c>
      <c r="U164" s="14">
        <v>0.39291751109428558</v>
      </c>
      <c r="V164" s="5">
        <v>514</v>
      </c>
      <c r="W164" s="5">
        <v>232</v>
      </c>
      <c r="X164" s="5">
        <v>313</v>
      </c>
      <c r="Y164" s="5">
        <v>242</v>
      </c>
      <c r="Z164" s="5" t="s">
        <v>31</v>
      </c>
      <c r="AA164" s="5"/>
      <c r="AB164" s="6" cm="1">
        <f t="array" ref="AB164">SUM(IF(B164:I164&gt;B165:I165,1,-1))</f>
        <v>-2</v>
      </c>
      <c r="AC164" s="6" cm="1">
        <f t="array" ref="AC164">SUM(IF(J164:S164&gt;J165:S165,1,-1))</f>
        <v>4</v>
      </c>
      <c r="AD164" s="6">
        <f t="shared" si="43"/>
        <v>2</v>
      </c>
      <c r="AE164" s="6">
        <f t="shared" si="46"/>
        <v>8</v>
      </c>
      <c r="AF164" s="6">
        <f t="shared" si="46"/>
        <v>4</v>
      </c>
      <c r="AG164" s="6">
        <f t="shared" si="46"/>
        <v>12</v>
      </c>
      <c r="AH164" s="5"/>
      <c r="AI164" s="8" t="str">
        <f t="shared" si="32"/>
        <v>Outside</v>
      </c>
      <c r="AJ164" s="7" t="str">
        <f t="shared" si="33"/>
        <v>Neutral</v>
      </c>
      <c r="AK164" s="7" t="str">
        <f t="shared" si="34"/>
        <v>POC Unchanged</v>
      </c>
      <c r="AL164" s="9" t="str">
        <f t="shared" si="35"/>
        <v>In. Val</v>
      </c>
      <c r="AM164" s="9" t="str">
        <f t="shared" si="36"/>
        <v>Upper Break</v>
      </c>
      <c r="AN164" s="9" t="str">
        <f t="shared" si="37"/>
        <v>Ab. Val</v>
      </c>
      <c r="AO164" s="9" t="str">
        <f t="shared" si="38"/>
        <v>No Gap</v>
      </c>
      <c r="AP164" s="9" t="str">
        <f t="shared" si="39"/>
        <v>Top-Weighted</v>
      </c>
      <c r="AQ164" s="9" t="str">
        <f t="shared" si="40"/>
        <v>Skewed High</v>
      </c>
      <c r="AR164" s="9" t="str">
        <f t="shared" si="41"/>
        <v>Same</v>
      </c>
      <c r="AS164" s="5">
        <f t="shared" si="42"/>
        <v>0</v>
      </c>
    </row>
    <row r="165" spans="1:45" ht="15.5" x14ac:dyDescent="0.35">
      <c r="A165" s="13">
        <v>45427</v>
      </c>
      <c r="B165" s="15">
        <v>1.2521</v>
      </c>
      <c r="C165" s="15">
        <v>1.26936</v>
      </c>
      <c r="D165" s="15">
        <v>1.2508900000000001</v>
      </c>
      <c r="E165" s="15">
        <v>1.26878</v>
      </c>
      <c r="F165" s="15">
        <v>1.2556</v>
      </c>
      <c r="G165" s="15">
        <v>1.2606000000000002</v>
      </c>
      <c r="H165" s="15">
        <v>1.2511000000000001</v>
      </c>
      <c r="I165" s="5">
        <v>62</v>
      </c>
      <c r="J165" s="5">
        <v>797</v>
      </c>
      <c r="K165" s="5">
        <v>438</v>
      </c>
      <c r="L165" s="5">
        <v>1272</v>
      </c>
      <c r="M165" s="14">
        <v>8.727777777777856</v>
      </c>
      <c r="N165" s="14">
        <v>184.69999999999987</v>
      </c>
      <c r="O165" s="5">
        <v>95.000000000000639</v>
      </c>
      <c r="P165" s="5">
        <v>139023</v>
      </c>
      <c r="Q165" s="14">
        <v>965.4375</v>
      </c>
      <c r="R165" s="14">
        <v>6.8868435300487327</v>
      </c>
      <c r="S165" s="5">
        <v>41</v>
      </c>
      <c r="T165" s="5" t="s">
        <v>26</v>
      </c>
      <c r="U165" s="14">
        <v>0.58367471442194041</v>
      </c>
      <c r="V165" s="5">
        <v>196</v>
      </c>
      <c r="W165" s="5">
        <v>197</v>
      </c>
      <c r="X165" s="5">
        <v>440</v>
      </c>
      <c r="Y165" s="5">
        <v>438</v>
      </c>
      <c r="Z165" s="5" t="s">
        <v>31</v>
      </c>
      <c r="AA165" s="5"/>
      <c r="AB165" s="6" cm="1">
        <f t="array" ref="AB165">SUM(IF(B165:I165&gt;B166:I166,1,-1))</f>
        <v>2</v>
      </c>
      <c r="AC165" s="6" cm="1">
        <f t="array" ref="AC165">SUM(IF(J165:S165&gt;J166:S166,1,-1))</f>
        <v>6</v>
      </c>
      <c r="AD165" s="6">
        <f t="shared" si="43"/>
        <v>8</v>
      </c>
      <c r="AE165" s="6">
        <f t="shared" si="46"/>
        <v>14</v>
      </c>
      <c r="AF165" s="6">
        <f t="shared" si="46"/>
        <v>-2</v>
      </c>
      <c r="AG165" s="6">
        <f t="shared" si="46"/>
        <v>12</v>
      </c>
      <c r="AH165" s="5"/>
      <c r="AI165" s="8" t="str">
        <f t="shared" si="32"/>
        <v>Outside</v>
      </c>
      <c r="AJ165" s="7" t="str">
        <f t="shared" si="33"/>
        <v>Up</v>
      </c>
      <c r="AK165" s="7" t="str">
        <f t="shared" si="34"/>
        <v>POC Unchanged</v>
      </c>
      <c r="AL165" s="9" t="str">
        <f t="shared" si="35"/>
        <v>In. Val</v>
      </c>
      <c r="AM165" s="9" t="str">
        <f t="shared" si="36"/>
        <v>Upper Break</v>
      </c>
      <c r="AN165" s="9" t="str">
        <f t="shared" si="37"/>
        <v>Ab. Val</v>
      </c>
      <c r="AO165" s="9" t="str">
        <f t="shared" si="38"/>
        <v>No Gap</v>
      </c>
      <c r="AP165" s="9" t="str">
        <f t="shared" si="39"/>
        <v>Top-Weighted</v>
      </c>
      <c r="AQ165" s="9" t="str">
        <f t="shared" si="40"/>
        <v>Skewed Mid-Low</v>
      </c>
      <c r="AR165" s="9" t="str">
        <f t="shared" si="41"/>
        <v>Same</v>
      </c>
      <c r="AS165" s="5">
        <f t="shared" si="42"/>
        <v>0</v>
      </c>
    </row>
    <row r="166" spans="1:45" ht="15.5" x14ac:dyDescent="0.35">
      <c r="A166" s="13">
        <v>45426</v>
      </c>
      <c r="B166" s="15">
        <v>1.25241</v>
      </c>
      <c r="C166" s="15">
        <v>1.25922</v>
      </c>
      <c r="D166" s="15">
        <v>1.2501199999999999</v>
      </c>
      <c r="E166" s="15">
        <v>1.2583800000000001</v>
      </c>
      <c r="F166" s="15">
        <v>1.2556</v>
      </c>
      <c r="G166" s="15">
        <v>1.2565999999999999</v>
      </c>
      <c r="H166" s="15">
        <v>1.2521</v>
      </c>
      <c r="I166" s="5">
        <v>26</v>
      </c>
      <c r="J166" s="5">
        <v>309</v>
      </c>
      <c r="K166" s="5">
        <v>843</v>
      </c>
      <c r="L166" s="5">
        <v>1189</v>
      </c>
      <c r="M166" s="14">
        <v>8.1055555555557053</v>
      </c>
      <c r="N166" s="14">
        <v>91.00000000000108</v>
      </c>
      <c r="O166" s="5">
        <v>44.999999999999488</v>
      </c>
      <c r="P166" s="5">
        <v>132788</v>
      </c>
      <c r="Q166" s="14">
        <v>922.13888888888891</v>
      </c>
      <c r="R166" s="14">
        <v>13.065934065933911</v>
      </c>
      <c r="S166" s="5">
        <v>17</v>
      </c>
      <c r="T166" s="5" t="s">
        <v>28</v>
      </c>
      <c r="U166" s="14">
        <v>0.48663872274656106</v>
      </c>
      <c r="V166" s="5">
        <v>147</v>
      </c>
      <c r="W166" s="5">
        <v>346</v>
      </c>
      <c r="X166" s="5">
        <v>429</v>
      </c>
      <c r="Y166" s="5">
        <v>254</v>
      </c>
      <c r="Z166" s="5" t="s">
        <v>31</v>
      </c>
      <c r="AA166" s="5"/>
      <c r="AB166" s="6" cm="1">
        <f t="array" ref="AB166">SUM(IF(B166:I166&gt;B167:I167,1,-1))</f>
        <v>8</v>
      </c>
      <c r="AC166" s="6" cm="1">
        <f t="array" ref="AC166">SUM(IF(J166:S166&gt;J167:S167,1,-1))</f>
        <v>-6</v>
      </c>
      <c r="AD166" s="6">
        <f t="shared" si="43"/>
        <v>2</v>
      </c>
      <c r="AE166" s="6">
        <f t="shared" si="46"/>
        <v>6</v>
      </c>
      <c r="AF166" s="6">
        <f t="shared" si="46"/>
        <v>-10</v>
      </c>
      <c r="AG166" s="6">
        <f t="shared" si="46"/>
        <v>-4</v>
      </c>
      <c r="AH166" s="5"/>
      <c r="AI166" s="8" t="str">
        <f t="shared" si="32"/>
        <v>OL Higher</v>
      </c>
      <c r="AJ166" s="7" t="str">
        <f t="shared" si="33"/>
        <v>Up</v>
      </c>
      <c r="AK166" s="7" t="str">
        <f t="shared" si="34"/>
        <v>POC Up</v>
      </c>
      <c r="AL166" s="9" t="str">
        <f t="shared" si="35"/>
        <v>Ab. Val</v>
      </c>
      <c r="AM166" s="9" t="str">
        <f t="shared" si="36"/>
        <v>Upper Break</v>
      </c>
      <c r="AN166" s="9" t="str">
        <f t="shared" si="37"/>
        <v>Ab. Val</v>
      </c>
      <c r="AO166" s="9" t="str">
        <f t="shared" si="38"/>
        <v>No Gap</v>
      </c>
      <c r="AP166" s="9" t="str">
        <f t="shared" si="39"/>
        <v>Bottom-Weighted</v>
      </c>
      <c r="AQ166" s="9" t="str">
        <f t="shared" si="40"/>
        <v>Skewed Mid-Low</v>
      </c>
      <c r="AR166" s="9" t="str">
        <f t="shared" si="41"/>
        <v>Same</v>
      </c>
      <c r="AS166" s="5">
        <f t="shared" si="42"/>
        <v>0</v>
      </c>
    </row>
    <row r="167" spans="1:45" ht="15.5" x14ac:dyDescent="0.35">
      <c r="A167" s="13">
        <v>45425</v>
      </c>
      <c r="B167" s="15">
        <v>1.24926</v>
      </c>
      <c r="C167" s="15">
        <v>1.25681</v>
      </c>
      <c r="D167" s="15">
        <v>1.2441800000000001</v>
      </c>
      <c r="E167" s="15">
        <v>1.2559199999999999</v>
      </c>
      <c r="F167" s="15">
        <v>1.2524</v>
      </c>
      <c r="G167" s="15">
        <v>1.2537</v>
      </c>
      <c r="H167" s="15">
        <v>1.2485999999999999</v>
      </c>
      <c r="I167" s="5">
        <v>11</v>
      </c>
      <c r="J167" s="5">
        <v>495</v>
      </c>
      <c r="K167" s="5">
        <v>670</v>
      </c>
      <c r="L167" s="5">
        <v>1201</v>
      </c>
      <c r="M167" s="14">
        <v>8.1840277777779491</v>
      </c>
      <c r="N167" s="14">
        <v>126.29999999999919</v>
      </c>
      <c r="O167" s="5">
        <v>51.000000000001044</v>
      </c>
      <c r="P167" s="5">
        <v>133807</v>
      </c>
      <c r="Q167" s="14">
        <v>929.21527777777783</v>
      </c>
      <c r="R167" s="14">
        <v>9.5091053048298324</v>
      </c>
      <c r="S167" s="5">
        <v>27</v>
      </c>
      <c r="T167" s="5" t="s">
        <v>26</v>
      </c>
      <c r="U167" s="14">
        <v>0.60255252246187385</v>
      </c>
      <c r="V167" s="5">
        <v>191</v>
      </c>
      <c r="W167" s="5">
        <v>668</v>
      </c>
      <c r="X167" s="5">
        <v>260</v>
      </c>
      <c r="Y167" s="5">
        <v>74</v>
      </c>
      <c r="Z167" s="5" t="s">
        <v>31</v>
      </c>
      <c r="AA167" s="5"/>
      <c r="AB167" s="6" cm="1">
        <f t="array" ref="AB167">SUM(IF(B167:I167&gt;B168:I168,1,-1))</f>
        <v>4</v>
      </c>
      <c r="AC167" s="6" cm="1">
        <f t="array" ref="AC167">SUM(IF(J167:S167&gt;J168:S168,1,-1))</f>
        <v>-2</v>
      </c>
      <c r="AD167" s="6">
        <f t="shared" si="43"/>
        <v>2</v>
      </c>
      <c r="AE167" s="6">
        <f t="shared" si="46"/>
        <v>-4</v>
      </c>
      <c r="AF167" s="6">
        <f t="shared" si="46"/>
        <v>0</v>
      </c>
      <c r="AG167" s="6">
        <f t="shared" si="46"/>
        <v>-4</v>
      </c>
      <c r="AH167" s="5"/>
      <c r="AI167" s="8" t="str">
        <f t="shared" si="32"/>
        <v>OL Higher</v>
      </c>
      <c r="AJ167" s="7" t="str">
        <f t="shared" si="33"/>
        <v>Up</v>
      </c>
      <c r="AK167" s="7" t="str">
        <f t="shared" si="34"/>
        <v>POC Up</v>
      </c>
      <c r="AL167" s="9" t="str">
        <f t="shared" si="35"/>
        <v>Ab. Val</v>
      </c>
      <c r="AM167" s="9" t="str">
        <f t="shared" si="36"/>
        <v>Upper Break</v>
      </c>
      <c r="AN167" s="9" t="str">
        <f t="shared" si="37"/>
        <v>Ab. Val</v>
      </c>
      <c r="AO167" s="9" t="str">
        <f t="shared" si="38"/>
        <v>No Gap</v>
      </c>
      <c r="AP167" s="9" t="str">
        <f t="shared" si="39"/>
        <v>Bottom-Weighted</v>
      </c>
      <c r="AQ167" s="9" t="str">
        <f t="shared" si="40"/>
        <v>Skewed Mid-High</v>
      </c>
      <c r="AR167" s="9" t="str">
        <f t="shared" si="41"/>
        <v>Same</v>
      </c>
      <c r="AS167" s="5">
        <f t="shared" si="42"/>
        <v>0</v>
      </c>
    </row>
    <row r="168" spans="1:45" ht="15.5" x14ac:dyDescent="0.35">
      <c r="A168" s="13">
        <v>45422</v>
      </c>
      <c r="B168" s="15">
        <v>1.2501100000000001</v>
      </c>
      <c r="C168" s="15">
        <v>1.2540899999999999</v>
      </c>
      <c r="D168" s="15">
        <v>1.2441800000000001</v>
      </c>
      <c r="E168" s="15">
        <v>1.25213</v>
      </c>
      <c r="F168" s="15">
        <v>1.2495000000000001</v>
      </c>
      <c r="G168" s="15">
        <v>1.2521</v>
      </c>
      <c r="H168" s="15">
        <v>1.2470999999999999</v>
      </c>
      <c r="I168" s="5">
        <v>-12</v>
      </c>
      <c r="J168" s="5">
        <v>673</v>
      </c>
      <c r="K168" s="5">
        <v>520</v>
      </c>
      <c r="L168" s="5">
        <v>1225</v>
      </c>
      <c r="M168" s="14">
        <v>8.3729166666667947</v>
      </c>
      <c r="N168" s="14">
        <v>99.09999999999863</v>
      </c>
      <c r="O168" s="5">
        <v>50.000000000001151</v>
      </c>
      <c r="P168" s="5">
        <v>136302</v>
      </c>
      <c r="Q168" s="14">
        <v>946.54166666666663</v>
      </c>
      <c r="R168" s="14">
        <v>12.36125126135234</v>
      </c>
      <c r="S168" s="5">
        <v>22</v>
      </c>
      <c r="T168" s="5" t="s">
        <v>26</v>
      </c>
      <c r="U168" s="14">
        <v>0.62154307774957496</v>
      </c>
      <c r="V168" s="5">
        <v>390</v>
      </c>
      <c r="W168" s="5">
        <v>403</v>
      </c>
      <c r="X168" s="5">
        <v>390</v>
      </c>
      <c r="Y168" s="5">
        <v>40</v>
      </c>
      <c r="Z168" s="5" t="s">
        <v>31</v>
      </c>
      <c r="AA168" s="5"/>
      <c r="AB168" s="6" cm="1">
        <f t="array" ref="AB168">SUM(IF(B168:I168&gt;B169:I169,1,-1))</f>
        <v>-6</v>
      </c>
      <c r="AC168" s="6" cm="1">
        <f t="array" ref="AC168">SUM(IF(J168:S168&gt;J169:S169,1,-1))</f>
        <v>-2</v>
      </c>
      <c r="AD168" s="6">
        <f t="shared" si="43"/>
        <v>-8</v>
      </c>
      <c r="AE168" s="6">
        <f t="shared" si="46"/>
        <v>-14</v>
      </c>
      <c r="AF168" s="6">
        <f t="shared" si="46"/>
        <v>-4</v>
      </c>
      <c r="AG168" s="6">
        <f t="shared" si="46"/>
        <v>-18</v>
      </c>
      <c r="AH168" s="5"/>
      <c r="AI168" s="8" t="str">
        <f t="shared" si="32"/>
        <v>OL Lower</v>
      </c>
      <c r="AJ168" s="7" t="str">
        <f t="shared" si="33"/>
        <v>Neutral</v>
      </c>
      <c r="AK168" s="7" t="str">
        <f t="shared" si="34"/>
        <v>POC Unchanged</v>
      </c>
      <c r="AL168" s="9" t="str">
        <f t="shared" si="35"/>
        <v>In. Val</v>
      </c>
      <c r="AM168" s="9" t="str">
        <f t="shared" si="36"/>
        <v>Inside Day</v>
      </c>
      <c r="AN168" s="9" t="str">
        <f t="shared" si="37"/>
        <v>Ab. Val</v>
      </c>
      <c r="AO168" s="9" t="str">
        <f t="shared" si="38"/>
        <v>No Gap</v>
      </c>
      <c r="AP168" s="9" t="str">
        <f t="shared" si="39"/>
        <v>Top-Weighted</v>
      </c>
      <c r="AQ168" s="9" t="str">
        <f t="shared" si="40"/>
        <v>Skewed Mid-High</v>
      </c>
      <c r="AR168" s="9" t="str">
        <f t="shared" si="41"/>
        <v>Closed Lower Quadrant</v>
      </c>
      <c r="AS168" s="5">
        <f t="shared" si="42"/>
        <v>-1</v>
      </c>
    </row>
    <row r="169" spans="1:45" ht="15.5" x14ac:dyDescent="0.35">
      <c r="A169" s="13">
        <v>45421</v>
      </c>
      <c r="B169" s="15">
        <v>1.25587</v>
      </c>
      <c r="C169" s="15">
        <v>1.25702</v>
      </c>
      <c r="D169" s="15">
        <v>1.2441800000000001</v>
      </c>
      <c r="E169" s="15">
        <v>1.2524</v>
      </c>
      <c r="F169" s="15">
        <v>1.2495000000000001</v>
      </c>
      <c r="G169" s="15">
        <v>1.2523</v>
      </c>
      <c r="H169" s="15">
        <v>1.2470999999999999</v>
      </c>
      <c r="I169" s="5">
        <v>-30</v>
      </c>
      <c r="J169" s="5">
        <v>641</v>
      </c>
      <c r="K169" s="5">
        <v>520</v>
      </c>
      <c r="L169" s="5">
        <v>1193</v>
      </c>
      <c r="M169" s="14">
        <v>8.1631944444445548</v>
      </c>
      <c r="N169" s="14">
        <v>128.39999999999964</v>
      </c>
      <c r="O169" s="5">
        <v>52.000000000000938</v>
      </c>
      <c r="P169" s="5">
        <v>137064</v>
      </c>
      <c r="Q169" s="14">
        <v>951.83333333333337</v>
      </c>
      <c r="R169" s="14">
        <v>9.2912772585670051</v>
      </c>
      <c r="S169" s="5">
        <v>27</v>
      </c>
      <c r="T169" s="5" t="s">
        <v>26</v>
      </c>
      <c r="U169" s="14">
        <v>0.67032375900905172</v>
      </c>
      <c r="V169" s="5">
        <v>206</v>
      </c>
      <c r="W169" s="5">
        <v>255</v>
      </c>
      <c r="X169" s="5">
        <v>634</v>
      </c>
      <c r="Y169" s="5">
        <v>86</v>
      </c>
      <c r="Z169" s="5" t="s">
        <v>32</v>
      </c>
      <c r="AA169" s="5"/>
      <c r="AB169" s="6" cm="1">
        <f t="array" ref="AB169">SUM(IF(B169:I169&gt;B170:I170,1,-1))</f>
        <v>-2</v>
      </c>
      <c r="AC169" s="6" cm="1">
        <f t="array" ref="AC169">SUM(IF(J169:S169&gt;J170:S170,1,-1))</f>
        <v>4</v>
      </c>
      <c r="AD169" s="6">
        <f t="shared" si="43"/>
        <v>2</v>
      </c>
      <c r="AE169" s="6">
        <f t="shared" si="46"/>
        <v>-10</v>
      </c>
      <c r="AF169" s="6">
        <f t="shared" si="46"/>
        <v>-8</v>
      </c>
      <c r="AG169" s="6">
        <f t="shared" si="46"/>
        <v>-18</v>
      </c>
      <c r="AH169" s="5"/>
      <c r="AI169" s="8" t="str">
        <f t="shared" si="32"/>
        <v>OL Lower</v>
      </c>
      <c r="AJ169" s="7" t="str">
        <f t="shared" si="33"/>
        <v>Down</v>
      </c>
      <c r="AK169" s="7" t="str">
        <f t="shared" si="34"/>
        <v>POC Unchanged</v>
      </c>
      <c r="AL169" s="9" t="str">
        <f t="shared" si="35"/>
        <v>In. Val</v>
      </c>
      <c r="AM169" s="9" t="str">
        <f t="shared" si="36"/>
        <v>Lower Break</v>
      </c>
      <c r="AN169" s="9" t="str">
        <f t="shared" si="37"/>
        <v>Ab. Val</v>
      </c>
      <c r="AO169" s="9" t="str">
        <f t="shared" si="38"/>
        <v>Gap Up - Failed</v>
      </c>
      <c r="AP169" s="9" t="str">
        <f t="shared" si="39"/>
        <v>Top-Weighted</v>
      </c>
      <c r="AQ169" s="9" t="str">
        <f t="shared" si="40"/>
        <v>Skewed Mid-Low</v>
      </c>
      <c r="AR169" s="9" t="str">
        <f t="shared" si="41"/>
        <v>Closed Lower Quadrant</v>
      </c>
      <c r="AS169" s="5">
        <f t="shared" si="42"/>
        <v>-2</v>
      </c>
    </row>
    <row r="170" spans="1:45" ht="15.5" x14ac:dyDescent="0.35">
      <c r="A170" s="13">
        <v>45420</v>
      </c>
      <c r="B170" s="15">
        <v>1.25404</v>
      </c>
      <c r="C170" s="15">
        <v>1.25939</v>
      </c>
      <c r="D170" s="15">
        <v>1.24671</v>
      </c>
      <c r="E170" s="15">
        <v>1.24926</v>
      </c>
      <c r="F170" s="15">
        <v>1.2495000000000001</v>
      </c>
      <c r="G170" s="15">
        <v>1.2554000000000001</v>
      </c>
      <c r="H170" s="15">
        <v>1.2471000000000001</v>
      </c>
      <c r="I170" s="5">
        <v>-33</v>
      </c>
      <c r="J170" s="5">
        <v>762</v>
      </c>
      <c r="K170" s="5">
        <v>259</v>
      </c>
      <c r="L170" s="5">
        <v>1043</v>
      </c>
      <c r="M170" s="14">
        <v>7.1986111111111484</v>
      </c>
      <c r="N170" s="14">
        <v>126.80000000000024</v>
      </c>
      <c r="O170" s="5">
        <v>82.999999999999744</v>
      </c>
      <c r="P170" s="5">
        <v>128610</v>
      </c>
      <c r="Q170" s="14">
        <v>893.125</v>
      </c>
      <c r="R170" s="14">
        <v>8.225552050473171</v>
      </c>
      <c r="S170" s="5">
        <v>30</v>
      </c>
      <c r="T170" s="5" t="s">
        <v>28</v>
      </c>
      <c r="U170" s="14">
        <v>0.48219034021205254</v>
      </c>
      <c r="V170" s="5">
        <v>198</v>
      </c>
      <c r="W170" s="5">
        <v>380</v>
      </c>
      <c r="X170" s="5">
        <v>129</v>
      </c>
      <c r="Y170" s="5">
        <v>316</v>
      </c>
      <c r="Z170" s="5" t="s">
        <v>27</v>
      </c>
      <c r="AA170" s="5"/>
      <c r="AB170" s="6" cm="1">
        <f t="array" ref="AB170">SUM(IF(B170:I170&gt;B171:I171,1,-1))</f>
        <v>-6</v>
      </c>
      <c r="AC170" s="6" cm="1">
        <f t="array" ref="AC170">SUM(IF(J170:S170&gt;J171:S171,1,-1))</f>
        <v>-6</v>
      </c>
      <c r="AD170" s="6">
        <f t="shared" si="43"/>
        <v>-12</v>
      </c>
      <c r="AE170" s="6">
        <f t="shared" si="46"/>
        <v>-6</v>
      </c>
      <c r="AF170" s="6">
        <f t="shared" si="46"/>
        <v>-18</v>
      </c>
      <c r="AG170" s="6">
        <f t="shared" si="46"/>
        <v>-24</v>
      </c>
      <c r="AH170" s="5"/>
      <c r="AI170" s="8" t="str">
        <f t="shared" si="32"/>
        <v>OL Lower</v>
      </c>
      <c r="AJ170" s="7" t="str">
        <f t="shared" si="33"/>
        <v>Down</v>
      </c>
      <c r="AK170" s="7" t="str">
        <f t="shared" si="34"/>
        <v>POC Down</v>
      </c>
      <c r="AL170" s="9" t="str">
        <f t="shared" si="35"/>
        <v>Bel. Val</v>
      </c>
      <c r="AM170" s="9" t="str">
        <f t="shared" si="36"/>
        <v>Lower Break</v>
      </c>
      <c r="AN170" s="9" t="str">
        <f t="shared" si="37"/>
        <v>In Val</v>
      </c>
      <c r="AO170" s="9" t="str">
        <f t="shared" si="38"/>
        <v>No Gap</v>
      </c>
      <c r="AP170" s="9" t="str">
        <f t="shared" si="39"/>
        <v>Top-Weighted</v>
      </c>
      <c r="AQ170" s="9" t="str">
        <f t="shared" si="40"/>
        <v>Skewed Mid-High</v>
      </c>
      <c r="AR170" s="9" t="str">
        <f t="shared" si="41"/>
        <v>Same</v>
      </c>
      <c r="AS170" s="5">
        <f t="shared" si="42"/>
        <v>0</v>
      </c>
    </row>
    <row r="171" spans="1:45" ht="15.5" x14ac:dyDescent="0.35">
      <c r="A171" s="13">
        <v>45419</v>
      </c>
      <c r="B171" s="15">
        <v>1.25387</v>
      </c>
      <c r="C171" s="15">
        <v>1.2630399999999999</v>
      </c>
      <c r="D171" s="15">
        <v>1.2496799999999999</v>
      </c>
      <c r="E171" s="15">
        <v>1.25014</v>
      </c>
      <c r="F171" s="15">
        <v>1.2547000000000001</v>
      </c>
      <c r="G171" s="15">
        <v>1.2570000000000001</v>
      </c>
      <c r="H171" s="15">
        <v>1.2532000000000001</v>
      </c>
      <c r="I171" s="5">
        <v>-19</v>
      </c>
      <c r="J171" s="5">
        <v>789</v>
      </c>
      <c r="K171" s="5">
        <v>440</v>
      </c>
      <c r="L171" s="5">
        <v>1273</v>
      </c>
      <c r="M171" s="14">
        <v>8.7437500000000128</v>
      </c>
      <c r="N171" s="14">
        <v>133.60000000000039</v>
      </c>
      <c r="O171" s="5">
        <v>38.000000000000256</v>
      </c>
      <c r="P171" s="5">
        <v>153086</v>
      </c>
      <c r="Q171" s="14">
        <v>1063.0972222222222</v>
      </c>
      <c r="R171" s="14">
        <v>9.5284431137724273</v>
      </c>
      <c r="S171" s="5">
        <v>15</v>
      </c>
      <c r="T171" s="5" t="s">
        <v>26</v>
      </c>
      <c r="U171" s="14">
        <v>0.60310028933211524</v>
      </c>
      <c r="V171" s="5">
        <v>54</v>
      </c>
      <c r="W171" s="5">
        <v>299</v>
      </c>
      <c r="X171" s="5">
        <v>810</v>
      </c>
      <c r="Y171" s="5">
        <v>110</v>
      </c>
      <c r="Z171" s="5" t="s">
        <v>27</v>
      </c>
      <c r="AA171" s="5"/>
      <c r="AB171" s="6" cm="1">
        <f t="array" ref="AB171">SUM(IF(B171:I171&gt;B172:I172,1,-1))</f>
        <v>-2</v>
      </c>
      <c r="AC171" s="6" cm="1">
        <f t="array" ref="AC171">SUM(IF(J171:S171&gt;J172:S172,1,-1))</f>
        <v>-6</v>
      </c>
      <c r="AD171" s="6">
        <f t="shared" si="43"/>
        <v>-8</v>
      </c>
      <c r="AE171" s="6">
        <f t="shared" si="46"/>
        <v>2</v>
      </c>
      <c r="AF171" s="6">
        <f t="shared" si="46"/>
        <v>-8</v>
      </c>
      <c r="AG171" s="6">
        <f t="shared" si="46"/>
        <v>-6</v>
      </c>
      <c r="AH171" s="5"/>
      <c r="AI171" s="8" t="str">
        <f t="shared" si="32"/>
        <v>Inside</v>
      </c>
      <c r="AJ171" s="7" t="str">
        <f t="shared" si="33"/>
        <v>Neutral</v>
      </c>
      <c r="AK171" s="7" t="str">
        <f t="shared" si="34"/>
        <v>POC Unchanged</v>
      </c>
      <c r="AL171" s="9" t="str">
        <f t="shared" si="35"/>
        <v>In. Val</v>
      </c>
      <c r="AM171" s="9" t="str">
        <f t="shared" si="36"/>
        <v>Inside Day</v>
      </c>
      <c r="AN171" s="9" t="str">
        <f t="shared" si="37"/>
        <v>Bl. Val</v>
      </c>
      <c r="AO171" s="9" t="str">
        <f t="shared" si="38"/>
        <v>No Gap</v>
      </c>
      <c r="AP171" s="9" t="str">
        <f t="shared" si="39"/>
        <v>Top-Weighted</v>
      </c>
      <c r="AQ171" s="9" t="str">
        <f t="shared" si="40"/>
        <v>Skewed Mid-Low</v>
      </c>
      <c r="AR171" s="9" t="str">
        <f t="shared" si="41"/>
        <v>Closed Higher Quadrant</v>
      </c>
      <c r="AS171" s="5">
        <f t="shared" si="42"/>
        <v>2</v>
      </c>
    </row>
    <row r="172" spans="1:45" ht="15.5" x14ac:dyDescent="0.35">
      <c r="A172" s="13">
        <v>45418</v>
      </c>
      <c r="B172" s="15">
        <v>1.2535700000000001</v>
      </c>
      <c r="C172" s="15">
        <v>1.2630399999999999</v>
      </c>
      <c r="D172" s="15">
        <v>1.2471399999999999</v>
      </c>
      <c r="E172" s="15">
        <v>1.25587</v>
      </c>
      <c r="F172" s="15">
        <v>1.2547000000000001</v>
      </c>
      <c r="G172" s="15">
        <v>1.2582000000000002</v>
      </c>
      <c r="H172" s="15">
        <v>1.2525000000000002</v>
      </c>
      <c r="I172" s="5">
        <v>1</v>
      </c>
      <c r="J172" s="5">
        <v>657</v>
      </c>
      <c r="K172" s="5">
        <v>715</v>
      </c>
      <c r="L172" s="5">
        <v>1412</v>
      </c>
      <c r="M172" s="14">
        <v>9.7305555555555259</v>
      </c>
      <c r="N172" s="14">
        <v>159.00000000000026</v>
      </c>
      <c r="O172" s="5">
        <v>57.000000000000384</v>
      </c>
      <c r="P172" s="5">
        <v>169724</v>
      </c>
      <c r="Q172" s="14">
        <v>1178.6388888888889</v>
      </c>
      <c r="R172" s="14">
        <v>8.8805031446540745</v>
      </c>
      <c r="S172" s="5">
        <v>22</v>
      </c>
      <c r="T172" s="5" t="s">
        <v>33</v>
      </c>
      <c r="U172" s="14">
        <v>0.75777599210388902</v>
      </c>
      <c r="V172" s="5">
        <v>75</v>
      </c>
      <c r="W172" s="5">
        <v>479</v>
      </c>
      <c r="X172" s="5">
        <v>708</v>
      </c>
      <c r="Y172" s="5">
        <v>150</v>
      </c>
      <c r="Z172" s="5" t="s">
        <v>32</v>
      </c>
      <c r="AA172" s="5"/>
      <c r="AB172" s="6" cm="1">
        <f t="array" ref="AB172">SUM(IF(B172:I172&gt;B173:I173,1,-1))</f>
        <v>2</v>
      </c>
      <c r="AC172" s="6" cm="1">
        <f t="array" ref="AC172">SUM(IF(J172:S172&gt;J173:S173,1,-1))</f>
        <v>-6</v>
      </c>
      <c r="AD172" s="6">
        <f t="shared" si="43"/>
        <v>-4</v>
      </c>
      <c r="AE172" s="6">
        <f t="shared" si="46"/>
        <v>4</v>
      </c>
      <c r="AF172" s="6">
        <f t="shared" si="46"/>
        <v>0</v>
      </c>
      <c r="AG172" s="6">
        <f t="shared" si="46"/>
        <v>4</v>
      </c>
      <c r="AH172" s="5"/>
      <c r="AI172" s="8" t="str">
        <f t="shared" si="32"/>
        <v>OL Higher</v>
      </c>
      <c r="AJ172" s="7" t="str">
        <f t="shared" si="33"/>
        <v>Neutral</v>
      </c>
      <c r="AK172" s="7" t="str">
        <f t="shared" si="34"/>
        <v>POC Unchanged</v>
      </c>
      <c r="AL172" s="9" t="str">
        <f t="shared" si="35"/>
        <v>In. Val</v>
      </c>
      <c r="AM172" s="9" t="str">
        <f t="shared" si="36"/>
        <v>Inside Day</v>
      </c>
      <c r="AN172" s="9" t="str">
        <f t="shared" si="37"/>
        <v>In Val</v>
      </c>
      <c r="AO172" s="9" t="str">
        <f t="shared" si="38"/>
        <v>No Gap</v>
      </c>
      <c r="AP172" s="9" t="str">
        <f t="shared" si="39"/>
        <v>Bottom-Weighted</v>
      </c>
      <c r="AQ172" s="9" t="str">
        <f t="shared" si="40"/>
        <v>Skewed Mid-Low</v>
      </c>
      <c r="AR172" s="9" t="str">
        <f t="shared" si="41"/>
        <v>Closed Lower Quadrant</v>
      </c>
      <c r="AS172" s="5">
        <f t="shared" si="42"/>
        <v>-1</v>
      </c>
    </row>
    <row r="173" spans="1:45" ht="15.5" x14ac:dyDescent="0.35">
      <c r="A173" s="13">
        <v>45415</v>
      </c>
      <c r="B173" s="15">
        <v>1.2488600000000001</v>
      </c>
      <c r="C173" s="15">
        <v>1.2630399999999999</v>
      </c>
      <c r="D173" s="15">
        <v>1.2465900000000001</v>
      </c>
      <c r="E173" s="15">
        <v>1.25404</v>
      </c>
      <c r="F173" s="15">
        <v>1.2547000000000001</v>
      </c>
      <c r="G173" s="15">
        <v>1.2559000000000002</v>
      </c>
      <c r="H173" s="15">
        <v>1.2491000000000001</v>
      </c>
      <c r="I173" s="5">
        <v>8</v>
      </c>
      <c r="J173" s="5">
        <v>380</v>
      </c>
      <c r="K173" s="5">
        <v>1241</v>
      </c>
      <c r="L173" s="5">
        <v>1655</v>
      </c>
      <c r="M173" s="14">
        <v>11.419444444444425</v>
      </c>
      <c r="N173" s="14">
        <v>164.49999999999852</v>
      </c>
      <c r="O173" s="5">
        <v>68.000000000001393</v>
      </c>
      <c r="P173" s="5">
        <v>191994</v>
      </c>
      <c r="Q173" s="14">
        <v>1333.2916666666667</v>
      </c>
      <c r="R173" s="14">
        <v>10.060790273556321</v>
      </c>
      <c r="S173" s="5">
        <v>16</v>
      </c>
      <c r="T173" s="5" t="s">
        <v>28</v>
      </c>
      <c r="U173" s="14">
        <v>0.38179681514120961</v>
      </c>
      <c r="V173" s="5">
        <v>74</v>
      </c>
      <c r="W173" s="5">
        <v>275</v>
      </c>
      <c r="X173" s="5">
        <v>808</v>
      </c>
      <c r="Y173" s="5">
        <v>498</v>
      </c>
      <c r="Z173" s="5" t="s">
        <v>29</v>
      </c>
      <c r="AA173" s="5"/>
      <c r="AB173" s="6" cm="1">
        <f t="array" ref="AB173">SUM(IF(B173:I173&gt;B174:I174,1,-1))</f>
        <v>2</v>
      </c>
      <c r="AC173" s="6" cm="1">
        <f t="array" ref="AC173">SUM(IF(J173:S173&gt;J174:S174,1,-1))</f>
        <v>4</v>
      </c>
      <c r="AD173" s="6">
        <f t="shared" si="43"/>
        <v>6</v>
      </c>
      <c r="AE173" s="6">
        <f t="shared" si="46"/>
        <v>2</v>
      </c>
      <c r="AF173" s="6">
        <f t="shared" si="46"/>
        <v>14</v>
      </c>
      <c r="AG173" s="6">
        <f t="shared" si="46"/>
        <v>16</v>
      </c>
      <c r="AH173" s="5"/>
      <c r="AI173" s="8" t="str">
        <f t="shared" si="32"/>
        <v>Outside</v>
      </c>
      <c r="AJ173" s="7" t="str">
        <f t="shared" si="33"/>
        <v>Up</v>
      </c>
      <c r="AK173" s="7" t="str">
        <f t="shared" si="34"/>
        <v>POC Up</v>
      </c>
      <c r="AL173" s="9" t="str">
        <f t="shared" si="35"/>
        <v>Ab. Val</v>
      </c>
      <c r="AM173" s="9" t="str">
        <f t="shared" si="36"/>
        <v>Upper Break</v>
      </c>
      <c r="AN173" s="9" t="str">
        <f t="shared" si="37"/>
        <v>In Val</v>
      </c>
      <c r="AO173" s="9" t="str">
        <f t="shared" si="38"/>
        <v>Gap Down - Failed</v>
      </c>
      <c r="AP173" s="9" t="str">
        <f t="shared" si="39"/>
        <v>Bottom-Weighted</v>
      </c>
      <c r="AQ173" s="9" t="str">
        <f t="shared" si="40"/>
        <v>Skewed Mid-Low</v>
      </c>
      <c r="AR173" s="9" t="str">
        <f t="shared" si="41"/>
        <v>Closed Higher Quadrant</v>
      </c>
      <c r="AS173" s="5">
        <f t="shared" si="42"/>
        <v>2</v>
      </c>
    </row>
    <row r="174" spans="1:45" ht="15.5" x14ac:dyDescent="0.35">
      <c r="A174" s="13">
        <v>45414</v>
      </c>
      <c r="B174" s="15">
        <v>1.25589</v>
      </c>
      <c r="C174" s="15">
        <v>1.2560800000000001</v>
      </c>
      <c r="D174" s="15">
        <v>1.2465900000000001</v>
      </c>
      <c r="E174" s="15">
        <v>1.2538800000000001</v>
      </c>
      <c r="F174" s="15">
        <v>1.2532000000000001</v>
      </c>
      <c r="G174" s="15">
        <v>1.2546000000000002</v>
      </c>
      <c r="H174" s="15">
        <v>1.2494000000000001</v>
      </c>
      <c r="I174" s="5">
        <v>-34</v>
      </c>
      <c r="J174" s="5">
        <v>380</v>
      </c>
      <c r="K174" s="5">
        <v>1161</v>
      </c>
      <c r="L174" s="5">
        <v>1577</v>
      </c>
      <c r="M174" s="14">
        <v>10.877777777777753</v>
      </c>
      <c r="N174" s="14">
        <v>94.899999999999977</v>
      </c>
      <c r="O174" s="5">
        <v>52.000000000000938</v>
      </c>
      <c r="P174" s="5">
        <v>180070</v>
      </c>
      <c r="Q174" s="14">
        <v>1250.4861111111111</v>
      </c>
      <c r="R174" s="14">
        <v>16.617492096944154</v>
      </c>
      <c r="S174" s="5">
        <v>23</v>
      </c>
      <c r="T174" s="5" t="s">
        <v>26</v>
      </c>
      <c r="U174" s="14">
        <v>0.50094871467545088</v>
      </c>
      <c r="V174" s="5">
        <v>213</v>
      </c>
      <c r="W174" s="5">
        <v>599</v>
      </c>
      <c r="X174" s="5">
        <v>429</v>
      </c>
      <c r="Y174" s="5">
        <v>306</v>
      </c>
      <c r="Z174" s="5" t="s">
        <v>31</v>
      </c>
      <c r="AA174" s="5"/>
      <c r="AB174" s="6" cm="1">
        <f t="array" ref="AB174">SUM(IF(B174:I174&gt;B175:I175,1,-1))</f>
        <v>0</v>
      </c>
      <c r="AC174" s="6" cm="1">
        <f t="array" ref="AC174">SUM(IF(J174:S174&gt;J175:S175,1,-1))</f>
        <v>2</v>
      </c>
      <c r="AD174" s="6">
        <f t="shared" si="43"/>
        <v>2</v>
      </c>
      <c r="AE174" s="6">
        <f t="shared" si="46"/>
        <v>0</v>
      </c>
      <c r="AF174" s="6">
        <f t="shared" si="46"/>
        <v>2</v>
      </c>
      <c r="AG174" s="6">
        <f t="shared" si="46"/>
        <v>2</v>
      </c>
      <c r="AH174" s="5"/>
      <c r="AI174" s="8" t="str">
        <f t="shared" si="32"/>
        <v>Inside</v>
      </c>
      <c r="AJ174" s="7" t="str">
        <f t="shared" si="33"/>
        <v>Down</v>
      </c>
      <c r="AK174" s="7" t="str">
        <f t="shared" si="34"/>
        <v>POC Up</v>
      </c>
      <c r="AL174" s="9" t="str">
        <f t="shared" si="35"/>
        <v>In. Val</v>
      </c>
      <c r="AM174" s="9" t="str">
        <f t="shared" si="36"/>
        <v>Inside Day</v>
      </c>
      <c r="AN174" s="9" t="str">
        <f t="shared" si="37"/>
        <v>In Val</v>
      </c>
      <c r="AO174" s="9" t="str">
        <f t="shared" si="38"/>
        <v>Gap Up - Failed</v>
      </c>
      <c r="AP174" s="9" t="str">
        <f t="shared" si="39"/>
        <v>Bottom-Weighted</v>
      </c>
      <c r="AQ174" s="9" t="str">
        <f t="shared" si="40"/>
        <v>Skewed Mid-High</v>
      </c>
      <c r="AR174" s="9" t="str">
        <f t="shared" si="41"/>
        <v>Closed Lower Quadrant</v>
      </c>
      <c r="AS174" s="5">
        <f t="shared" si="42"/>
        <v>-1</v>
      </c>
    </row>
    <row r="175" spans="1:45" ht="15.5" x14ac:dyDescent="0.35">
      <c r="A175" s="13">
        <v>45413</v>
      </c>
      <c r="B175" s="15">
        <v>1.2508900000000001</v>
      </c>
      <c r="C175" s="15">
        <v>1.2568900000000001</v>
      </c>
      <c r="D175" s="15">
        <v>1.2465900000000001</v>
      </c>
      <c r="E175" s="15">
        <v>1.2535700000000001</v>
      </c>
      <c r="F175" s="15">
        <v>1.2531000000000001</v>
      </c>
      <c r="G175" s="15">
        <v>1.2551000000000001</v>
      </c>
      <c r="H175" s="15">
        <v>1.2492000000000001</v>
      </c>
      <c r="I175" s="5">
        <v>-24</v>
      </c>
      <c r="J175" s="5">
        <v>538</v>
      </c>
      <c r="K175" s="5">
        <v>964</v>
      </c>
      <c r="L175" s="5">
        <v>1535</v>
      </c>
      <c r="M175" s="14">
        <v>10.633333333333267</v>
      </c>
      <c r="N175" s="14">
        <v>102.99999999999976</v>
      </c>
      <c r="O175" s="5">
        <v>59.000000000000163</v>
      </c>
      <c r="P175" s="5">
        <v>172847</v>
      </c>
      <c r="Q175" s="14">
        <v>1200.3263888888889</v>
      </c>
      <c r="R175" s="14">
        <v>14.902912621359258</v>
      </c>
      <c r="S175" s="5">
        <v>24</v>
      </c>
      <c r="T175" s="5" t="s">
        <v>26</v>
      </c>
      <c r="U175" s="14">
        <v>0.60035897422902862</v>
      </c>
      <c r="V175" s="5">
        <v>247</v>
      </c>
      <c r="W175" s="5">
        <v>622</v>
      </c>
      <c r="X175" s="5">
        <v>318</v>
      </c>
      <c r="Y175" s="5">
        <v>310</v>
      </c>
      <c r="Z175" s="5" t="s">
        <v>32</v>
      </c>
      <c r="AA175" s="5"/>
      <c r="AB175" s="6" cm="1">
        <f t="array" ref="AB175">SUM(IF(B175:I175&gt;B176:I176,1,-1))</f>
        <v>0</v>
      </c>
      <c r="AC175" s="6" cm="1">
        <f t="array" ref="AC175">SUM(IF(J175:S175&gt;J176:S176,1,-1))</f>
        <v>8</v>
      </c>
      <c r="AD175" s="6">
        <f t="shared" si="43"/>
        <v>8</v>
      </c>
      <c r="AE175" s="6">
        <f t="shared" si="46"/>
        <v>8</v>
      </c>
      <c r="AF175" s="6">
        <f t="shared" si="46"/>
        <v>6</v>
      </c>
      <c r="AG175" s="6">
        <f t="shared" si="46"/>
        <v>14</v>
      </c>
      <c r="AH175" s="5"/>
      <c r="AI175" s="8" t="str">
        <f t="shared" si="32"/>
        <v>Outside</v>
      </c>
      <c r="AJ175" s="7" t="str">
        <f t="shared" si="33"/>
        <v>Up</v>
      </c>
      <c r="AK175" s="7" t="str">
        <f t="shared" si="34"/>
        <v>POC Unchanged</v>
      </c>
      <c r="AL175" s="9" t="str">
        <f t="shared" si="35"/>
        <v>In. Val</v>
      </c>
      <c r="AM175" s="9" t="str">
        <f t="shared" si="36"/>
        <v>Inside Day</v>
      </c>
      <c r="AN175" s="9" t="str">
        <f t="shared" si="37"/>
        <v>In Val</v>
      </c>
      <c r="AO175" s="9" t="str">
        <f t="shared" si="38"/>
        <v>No Gap</v>
      </c>
      <c r="AP175" s="9" t="str">
        <f t="shared" si="39"/>
        <v>Bottom-Weighted</v>
      </c>
      <c r="AQ175" s="9" t="str">
        <f t="shared" si="40"/>
        <v>Skewed Mid-High</v>
      </c>
      <c r="AR175" s="9" t="str">
        <f t="shared" si="41"/>
        <v>Closed Lower Quadrant</v>
      </c>
      <c r="AS175" s="5">
        <f t="shared" si="42"/>
        <v>-1</v>
      </c>
    </row>
    <row r="176" spans="1:45" ht="15.5" x14ac:dyDescent="0.35">
      <c r="A176" s="13">
        <v>45412</v>
      </c>
      <c r="B176" s="15">
        <v>1.2506600000000001</v>
      </c>
      <c r="C176" s="15">
        <v>1.2568900000000001</v>
      </c>
      <c r="D176" s="15">
        <v>1.24488</v>
      </c>
      <c r="E176" s="15">
        <v>1.2488600000000001</v>
      </c>
      <c r="F176" s="15">
        <v>1.2531000000000001</v>
      </c>
      <c r="G176" s="15">
        <v>1.2546000000000002</v>
      </c>
      <c r="H176" s="15">
        <v>1.2499000000000002</v>
      </c>
      <c r="I176" s="5">
        <v>-6</v>
      </c>
      <c r="J176" s="5">
        <v>497</v>
      </c>
      <c r="K176" s="5">
        <v>958</v>
      </c>
      <c r="L176" s="5">
        <v>1484</v>
      </c>
      <c r="M176" s="14">
        <v>10.284027777777673</v>
      </c>
      <c r="N176" s="14">
        <v>120.10000000000076</v>
      </c>
      <c r="O176" s="5">
        <v>46.999999999999261</v>
      </c>
      <c r="P176" s="5">
        <v>164330</v>
      </c>
      <c r="Q176" s="14">
        <v>1141.1805555555557</v>
      </c>
      <c r="R176" s="14">
        <v>12.356369691923319</v>
      </c>
      <c r="S176" s="5">
        <v>18</v>
      </c>
      <c r="T176" s="5" t="s">
        <v>26</v>
      </c>
      <c r="U176" s="14">
        <v>0.54381846454268712</v>
      </c>
      <c r="V176" s="5">
        <v>324</v>
      </c>
      <c r="W176" s="5">
        <v>681</v>
      </c>
      <c r="X176" s="5">
        <v>395</v>
      </c>
      <c r="Y176" s="5">
        <v>84</v>
      </c>
      <c r="Z176" s="5" t="s">
        <v>29</v>
      </c>
      <c r="AA176" s="5"/>
      <c r="AB176" s="6" cm="1">
        <f t="array" ref="AB176">SUM(IF(B176:I176&gt;B177:I177,1,-1))</f>
        <v>0</v>
      </c>
      <c r="AC176" s="6" cm="1">
        <f t="array" ref="AC176">SUM(IF(J176:S176&gt;J177:S177,1,-1))</f>
        <v>-8</v>
      </c>
      <c r="AD176" s="6">
        <f t="shared" si="43"/>
        <v>-8</v>
      </c>
      <c r="AE176" s="6">
        <f t="shared" si="46"/>
        <v>16</v>
      </c>
      <c r="AF176" s="6">
        <f t="shared" si="46"/>
        <v>-4</v>
      </c>
      <c r="AG176" s="6">
        <f t="shared" si="46"/>
        <v>12</v>
      </c>
      <c r="AH176" s="5"/>
      <c r="AI176" s="8" t="str">
        <f t="shared" si="32"/>
        <v>OL Higher</v>
      </c>
      <c r="AJ176" s="7" t="str">
        <f t="shared" si="33"/>
        <v>Up</v>
      </c>
      <c r="AK176" s="7" t="str">
        <f t="shared" si="34"/>
        <v>POC Up</v>
      </c>
      <c r="AL176" s="9" t="str">
        <f t="shared" si="35"/>
        <v>In. Val</v>
      </c>
      <c r="AM176" s="9" t="str">
        <f t="shared" si="36"/>
        <v>Inside Day</v>
      </c>
      <c r="AN176" s="9" t="str">
        <f t="shared" si="37"/>
        <v>Bl. Val</v>
      </c>
      <c r="AO176" s="9" t="str">
        <f t="shared" si="38"/>
        <v>No Gap</v>
      </c>
      <c r="AP176" s="9" t="str">
        <f t="shared" si="39"/>
        <v>Bottom-Weighted</v>
      </c>
      <c r="AQ176" s="9" t="str">
        <f t="shared" si="40"/>
        <v>Skewed Mid-High</v>
      </c>
      <c r="AR176" s="9" t="str">
        <f t="shared" si="41"/>
        <v>Closed Higher Quadrant</v>
      </c>
      <c r="AS176" s="5">
        <f t="shared" si="42"/>
        <v>2</v>
      </c>
    </row>
    <row r="177" spans="1:45" ht="15.5" x14ac:dyDescent="0.35">
      <c r="A177" s="13">
        <v>45411</v>
      </c>
      <c r="B177" s="15">
        <v>1.2459100000000001</v>
      </c>
      <c r="C177" s="15">
        <v>1.2568900000000001</v>
      </c>
      <c r="D177" s="15">
        <v>1.24488</v>
      </c>
      <c r="E177" s="15">
        <v>1.2559</v>
      </c>
      <c r="F177" s="15">
        <v>1.2512000000000001</v>
      </c>
      <c r="G177" s="15">
        <v>1.2540000000000002</v>
      </c>
      <c r="H177" s="15">
        <v>1.2486000000000002</v>
      </c>
      <c r="I177" s="5">
        <v>32</v>
      </c>
      <c r="J177" s="5">
        <v>664</v>
      </c>
      <c r="K177" s="5">
        <v>826</v>
      </c>
      <c r="L177" s="5">
        <v>1526</v>
      </c>
      <c r="M177" s="14">
        <v>10.624305555555537</v>
      </c>
      <c r="N177" s="14">
        <v>120.10000000000076</v>
      </c>
      <c r="O177" s="5">
        <v>54.000000000000711</v>
      </c>
      <c r="P177" s="5">
        <v>168999</v>
      </c>
      <c r="Q177" s="14">
        <v>1173.6041666666667</v>
      </c>
      <c r="R177" s="14">
        <v>12.706078268109827</v>
      </c>
      <c r="S177" s="5">
        <v>20</v>
      </c>
      <c r="T177" s="5" t="s">
        <v>33</v>
      </c>
      <c r="U177" s="14">
        <v>0.77496538222535138</v>
      </c>
      <c r="V177" s="5">
        <v>174</v>
      </c>
      <c r="W177" s="5">
        <v>626</v>
      </c>
      <c r="X177" s="5">
        <v>487</v>
      </c>
      <c r="Y177" s="5">
        <v>239</v>
      </c>
      <c r="Z177" s="5" t="s">
        <v>31</v>
      </c>
      <c r="AA177" s="5"/>
      <c r="AB177" s="6" cm="1">
        <f t="array" ref="AB177">SUM(IF(B177:I177&gt;B178:I178,1,-1))</f>
        <v>8</v>
      </c>
      <c r="AC177" s="6" cm="1">
        <f t="array" ref="AC177">SUM(IF(J177:S177&gt;J178:S178,1,-1))</f>
        <v>6</v>
      </c>
      <c r="AD177" s="6">
        <f t="shared" si="43"/>
        <v>14</v>
      </c>
      <c r="AE177" s="6">
        <f t="shared" si="46"/>
        <v>22</v>
      </c>
      <c r="AF177" s="6">
        <f t="shared" si="46"/>
        <v>8</v>
      </c>
      <c r="AG177" s="6">
        <f t="shared" si="46"/>
        <v>30</v>
      </c>
      <c r="AH177" s="5"/>
      <c r="AI177" s="8" t="str">
        <f t="shared" si="32"/>
        <v>OL Higher</v>
      </c>
      <c r="AJ177" s="7" t="str">
        <f t="shared" si="33"/>
        <v>Up</v>
      </c>
      <c r="AK177" s="7" t="str">
        <f t="shared" si="34"/>
        <v>POC Up</v>
      </c>
      <c r="AL177" s="9" t="str">
        <f t="shared" si="35"/>
        <v>In. Val</v>
      </c>
      <c r="AM177" s="9" t="str">
        <f t="shared" si="36"/>
        <v>Upper Break</v>
      </c>
      <c r="AN177" s="9" t="str">
        <f t="shared" si="37"/>
        <v>Ab. Val</v>
      </c>
      <c r="AO177" s="9" t="str">
        <f t="shared" si="38"/>
        <v>No Gap</v>
      </c>
      <c r="AP177" s="9" t="str">
        <f t="shared" si="39"/>
        <v>Bottom-Weighted</v>
      </c>
      <c r="AQ177" s="9" t="str">
        <f t="shared" si="40"/>
        <v>Skewed Mid-High</v>
      </c>
      <c r="AR177" s="9" t="str">
        <f t="shared" si="41"/>
        <v>Closed Lower Quadrant</v>
      </c>
      <c r="AS177" s="5">
        <f t="shared" si="42"/>
        <v>-1</v>
      </c>
    </row>
    <row r="178" spans="1:45" ht="15.5" x14ac:dyDescent="0.35">
      <c r="A178" s="13">
        <v>45408</v>
      </c>
      <c r="B178" s="15">
        <v>1.24535</v>
      </c>
      <c r="C178" s="15">
        <v>1.25403</v>
      </c>
      <c r="D178" s="15">
        <v>1.2422200000000001</v>
      </c>
      <c r="E178" s="15">
        <v>1.25088</v>
      </c>
      <c r="F178" s="15">
        <v>1.2510999999999999</v>
      </c>
      <c r="G178" s="15">
        <v>1.2522</v>
      </c>
      <c r="H178" s="15">
        <v>1.2459</v>
      </c>
      <c r="I178" s="5">
        <v>16</v>
      </c>
      <c r="J178" s="5">
        <v>242</v>
      </c>
      <c r="K178" s="5">
        <v>1206</v>
      </c>
      <c r="L178" s="5">
        <v>1480</v>
      </c>
      <c r="M178" s="14">
        <v>10.232638888888911</v>
      </c>
      <c r="N178" s="14">
        <v>118.09999999999876</v>
      </c>
      <c r="O178" s="5">
        <v>62.999999999999723</v>
      </c>
      <c r="P178" s="5">
        <v>158136</v>
      </c>
      <c r="Q178" s="14">
        <v>1098.1666666666667</v>
      </c>
      <c r="R178" s="14">
        <v>12.531752751905296</v>
      </c>
      <c r="S178" s="5">
        <v>17</v>
      </c>
      <c r="T178" s="5" t="s">
        <v>28</v>
      </c>
      <c r="U178" s="14">
        <v>0.41764243513956067</v>
      </c>
      <c r="V178" s="5">
        <v>242</v>
      </c>
      <c r="W178" s="5">
        <v>519</v>
      </c>
      <c r="X178" s="5">
        <v>400</v>
      </c>
      <c r="Y178" s="5">
        <v>275</v>
      </c>
      <c r="Z178" s="5" t="s">
        <v>32</v>
      </c>
      <c r="AA178" s="5"/>
      <c r="AB178" s="6" cm="1">
        <f t="array" ref="AB178">SUM(IF(B178:I178&gt;B179:I179,1,-1))</f>
        <v>8</v>
      </c>
      <c r="AC178" s="6" cm="1">
        <f t="array" ref="AC178">SUM(IF(J178:S178&gt;J179:S179,1,-1))</f>
        <v>-2</v>
      </c>
      <c r="AD178" s="6">
        <f t="shared" si="43"/>
        <v>6</v>
      </c>
      <c r="AE178" s="6">
        <f t="shared" si="46"/>
        <v>10</v>
      </c>
      <c r="AF178" s="6">
        <f t="shared" si="46"/>
        <v>-2</v>
      </c>
      <c r="AG178" s="6">
        <f t="shared" si="46"/>
        <v>8</v>
      </c>
      <c r="AH178" s="5"/>
      <c r="AI178" s="8" t="str">
        <f t="shared" si="32"/>
        <v>OL Higher</v>
      </c>
      <c r="AJ178" s="7" t="str">
        <f t="shared" si="33"/>
        <v>Up</v>
      </c>
      <c r="AK178" s="7" t="str">
        <f t="shared" si="34"/>
        <v>POC Up</v>
      </c>
      <c r="AL178" s="9" t="str">
        <f t="shared" si="35"/>
        <v>In. Val</v>
      </c>
      <c r="AM178" s="9" t="str">
        <f t="shared" si="36"/>
        <v>Upper Break</v>
      </c>
      <c r="AN178" s="9" t="str">
        <f t="shared" si="37"/>
        <v>In Val</v>
      </c>
      <c r="AO178" s="9" t="str">
        <f t="shared" si="38"/>
        <v>No Gap</v>
      </c>
      <c r="AP178" s="9" t="str">
        <f t="shared" si="39"/>
        <v>Bottom-Weighted</v>
      </c>
      <c r="AQ178" s="9" t="str">
        <f t="shared" si="40"/>
        <v>Skewed Mid-High</v>
      </c>
      <c r="AR178" s="9" t="str">
        <f t="shared" si="41"/>
        <v>Closed Higher Quadrant</v>
      </c>
      <c r="AS178" s="5">
        <f t="shared" si="42"/>
        <v>1</v>
      </c>
    </row>
    <row r="179" spans="1:45" ht="15.5" x14ac:dyDescent="0.35">
      <c r="A179" s="13">
        <v>45407</v>
      </c>
      <c r="B179" s="15">
        <v>1.2349300000000001</v>
      </c>
      <c r="C179" s="15">
        <v>1.25264</v>
      </c>
      <c r="D179" s="15">
        <v>1.2331300000000001</v>
      </c>
      <c r="E179" s="15">
        <v>1.2506600000000001</v>
      </c>
      <c r="F179" s="15">
        <v>1.2437</v>
      </c>
      <c r="G179" s="15">
        <v>1.2513000000000001</v>
      </c>
      <c r="H179" s="15">
        <v>1.2426000000000001</v>
      </c>
      <c r="I179" s="5">
        <v>14</v>
      </c>
      <c r="J179" s="5">
        <v>967</v>
      </c>
      <c r="K179" s="5">
        <v>542</v>
      </c>
      <c r="L179" s="5">
        <v>1531</v>
      </c>
      <c r="M179" s="14">
        <v>10.596527777777808</v>
      </c>
      <c r="N179" s="14">
        <v>195.09999999999917</v>
      </c>
      <c r="O179" s="5">
        <v>86.999999999999304</v>
      </c>
      <c r="P179" s="5">
        <v>157196</v>
      </c>
      <c r="Q179" s="14">
        <v>1091.6388888888889</v>
      </c>
      <c r="R179" s="14">
        <v>7.8472578165043902</v>
      </c>
      <c r="S179" s="5">
        <v>27</v>
      </c>
      <c r="T179" s="5" t="s">
        <v>26</v>
      </c>
      <c r="U179" s="14">
        <v>0.50839051999968565</v>
      </c>
      <c r="V179" s="5">
        <v>388</v>
      </c>
      <c r="W179" s="5">
        <v>750</v>
      </c>
      <c r="X179" s="5">
        <v>154</v>
      </c>
      <c r="Y179" s="5">
        <v>239</v>
      </c>
      <c r="Z179" s="5" t="s">
        <v>31</v>
      </c>
      <c r="AA179" s="5"/>
      <c r="AB179" s="6" cm="1">
        <f t="array" ref="AB179">SUM(IF(B179:I179&gt;B180:I180,1,-1))</f>
        <v>6</v>
      </c>
      <c r="AC179" s="6" cm="1">
        <f t="array" ref="AC179">SUM(IF(J179:S179&gt;J180:S180,1,-1))</f>
        <v>4</v>
      </c>
      <c r="AD179" s="6">
        <f t="shared" si="43"/>
        <v>10</v>
      </c>
      <c r="AE179" s="6">
        <f t="shared" ref="AE179:AG194" si="47">SUM(AB179:AB181)</f>
        <v>-2</v>
      </c>
      <c r="AF179" s="6">
        <f t="shared" si="47"/>
        <v>2</v>
      </c>
      <c r="AG179" s="6">
        <f t="shared" si="47"/>
        <v>0</v>
      </c>
      <c r="AH179" s="5"/>
      <c r="AI179" s="8" t="str">
        <f t="shared" si="32"/>
        <v>OL Higher</v>
      </c>
      <c r="AJ179" s="7" t="str">
        <f t="shared" si="33"/>
        <v>Up</v>
      </c>
      <c r="AK179" s="7" t="str">
        <f t="shared" si="34"/>
        <v>POC Up</v>
      </c>
      <c r="AL179" s="9" t="str">
        <f t="shared" si="35"/>
        <v>In. Val</v>
      </c>
      <c r="AM179" s="9" t="str">
        <f t="shared" si="36"/>
        <v>Upper Break</v>
      </c>
      <c r="AN179" s="9" t="str">
        <f t="shared" si="37"/>
        <v>In Val</v>
      </c>
      <c r="AO179" s="9" t="str">
        <f t="shared" si="38"/>
        <v>No Gap</v>
      </c>
      <c r="AP179" s="9" t="str">
        <f t="shared" si="39"/>
        <v>Top-Weighted</v>
      </c>
      <c r="AQ179" s="9" t="str">
        <f t="shared" si="40"/>
        <v>Skewed Mid-High</v>
      </c>
      <c r="AR179" s="9" t="str">
        <f t="shared" si="41"/>
        <v>Same</v>
      </c>
      <c r="AS179" s="5">
        <f t="shared" si="42"/>
        <v>0</v>
      </c>
    </row>
    <row r="180" spans="1:45" ht="15.5" x14ac:dyDescent="0.35">
      <c r="A180" s="13">
        <v>45406</v>
      </c>
      <c r="B180" s="15">
        <v>1.2375</v>
      </c>
      <c r="C180" s="15">
        <v>1.2469300000000001</v>
      </c>
      <c r="D180" s="15">
        <v>1.2298800000000001</v>
      </c>
      <c r="E180" s="15">
        <v>1.2458800000000001</v>
      </c>
      <c r="F180" s="15">
        <v>1.2351000000000001</v>
      </c>
      <c r="G180" s="15">
        <v>1.2437</v>
      </c>
      <c r="H180" s="15">
        <v>1.2301</v>
      </c>
      <c r="I180" s="5">
        <v>11</v>
      </c>
      <c r="J180" s="5">
        <v>1134</v>
      </c>
      <c r="K180" s="5">
        <v>299</v>
      </c>
      <c r="L180" s="5">
        <v>1456</v>
      </c>
      <c r="M180" s="14">
        <v>9.9854166666666107</v>
      </c>
      <c r="N180" s="14">
        <v>170.50000000000009</v>
      </c>
      <c r="O180" s="5">
        <v>136.00000000000057</v>
      </c>
      <c r="P180" s="5">
        <v>142682</v>
      </c>
      <c r="Q180" s="14">
        <v>990.84722222222217</v>
      </c>
      <c r="R180" s="14">
        <v>8.5395894428152452</v>
      </c>
      <c r="S180" s="5">
        <v>23</v>
      </c>
      <c r="T180" s="5" t="s">
        <v>26</v>
      </c>
      <c r="U180" s="14">
        <v>0.50516229731681561</v>
      </c>
      <c r="V180" s="5">
        <v>614</v>
      </c>
      <c r="W180" s="5">
        <v>133</v>
      </c>
      <c r="X180" s="5">
        <v>491</v>
      </c>
      <c r="Y180" s="5">
        <v>195</v>
      </c>
      <c r="Z180" s="5" t="s">
        <v>31</v>
      </c>
      <c r="AA180" s="5"/>
      <c r="AB180" s="6" cm="1">
        <f t="array" ref="AB180">SUM(IF(B180:I180&gt;B181:I181,1,-1))</f>
        <v>-4</v>
      </c>
      <c r="AC180" s="6" cm="1">
        <f t="array" ref="AC180">SUM(IF(J180:S180&gt;J181:S181,1,-1))</f>
        <v>-4</v>
      </c>
      <c r="AD180" s="6">
        <f t="shared" si="43"/>
        <v>-8</v>
      </c>
      <c r="AE180" s="6">
        <f t="shared" si="47"/>
        <v>-10</v>
      </c>
      <c r="AF180" s="6">
        <f t="shared" si="47"/>
        <v>-4</v>
      </c>
      <c r="AG180" s="6">
        <f t="shared" si="47"/>
        <v>-14</v>
      </c>
      <c r="AH180" s="5"/>
      <c r="AI180" s="8" t="str">
        <f t="shared" si="32"/>
        <v>OL Lower</v>
      </c>
      <c r="AJ180" s="7" t="str">
        <f t="shared" si="33"/>
        <v>Down</v>
      </c>
      <c r="AK180" s="7" t="str">
        <f t="shared" si="34"/>
        <v>POC Unchanged</v>
      </c>
      <c r="AL180" s="9" t="str">
        <f t="shared" si="35"/>
        <v>In. Val</v>
      </c>
      <c r="AM180" s="9" t="str">
        <f t="shared" si="36"/>
        <v>Upper Break</v>
      </c>
      <c r="AN180" s="9" t="str">
        <f t="shared" si="37"/>
        <v>Ab. Val</v>
      </c>
      <c r="AO180" s="9" t="str">
        <f t="shared" si="38"/>
        <v>No Gap</v>
      </c>
      <c r="AP180" s="9" t="str">
        <f t="shared" si="39"/>
        <v>Top-Weighted</v>
      </c>
      <c r="AQ180" s="9" t="str">
        <f t="shared" si="40"/>
        <v>Skewed High</v>
      </c>
      <c r="AR180" s="9" t="str">
        <f t="shared" si="41"/>
        <v>Same</v>
      </c>
      <c r="AS180" s="5">
        <f t="shared" si="42"/>
        <v>0</v>
      </c>
    </row>
    <row r="181" spans="1:45" ht="15.5" x14ac:dyDescent="0.35">
      <c r="A181" s="13">
        <v>45405</v>
      </c>
      <c r="B181" s="15">
        <v>1.2434400000000001</v>
      </c>
      <c r="C181" s="15">
        <v>1.24678</v>
      </c>
      <c r="D181" s="15">
        <v>1.2298800000000001</v>
      </c>
      <c r="E181" s="15">
        <v>1.24533</v>
      </c>
      <c r="F181" s="15">
        <v>1.2351000000000001</v>
      </c>
      <c r="G181" s="15">
        <v>1.244</v>
      </c>
      <c r="H181" s="15">
        <v>1.2341</v>
      </c>
      <c r="I181" s="5">
        <v>18</v>
      </c>
      <c r="J181" s="5">
        <v>1344</v>
      </c>
      <c r="K181" s="5">
        <v>299</v>
      </c>
      <c r="L181" s="5">
        <v>1666</v>
      </c>
      <c r="M181" s="14">
        <v>11.418750000000005</v>
      </c>
      <c r="N181" s="14">
        <v>168.99999999999915</v>
      </c>
      <c r="O181" s="5">
        <v>99.000000000000199</v>
      </c>
      <c r="P181" s="5">
        <v>169406</v>
      </c>
      <c r="Q181" s="14">
        <v>1176.4305555555557</v>
      </c>
      <c r="R181" s="14">
        <v>9.8579881656805224</v>
      </c>
      <c r="S181" s="5">
        <v>22</v>
      </c>
      <c r="T181" s="5" t="s">
        <v>28</v>
      </c>
      <c r="U181" s="14">
        <v>0.40383434806296598</v>
      </c>
      <c r="V181" s="5">
        <v>484</v>
      </c>
      <c r="W181" s="5">
        <v>364</v>
      </c>
      <c r="X181" s="5">
        <v>598</v>
      </c>
      <c r="Y181" s="5">
        <v>195</v>
      </c>
      <c r="Z181" s="5" t="s">
        <v>31</v>
      </c>
      <c r="AA181" s="5"/>
      <c r="AB181" s="6" cm="1">
        <f t="array" ref="AB181">SUM(IF(B181:I181&gt;B182:I182,1,-1))</f>
        <v>-4</v>
      </c>
      <c r="AC181" s="6" cm="1">
        <f t="array" ref="AC181">SUM(IF(J181:S181&gt;J182:S182,1,-1))</f>
        <v>2</v>
      </c>
      <c r="AD181" s="6">
        <f t="shared" si="43"/>
        <v>-2</v>
      </c>
      <c r="AE181" s="6">
        <f t="shared" si="47"/>
        <v>-10</v>
      </c>
      <c r="AF181" s="6">
        <f t="shared" si="47"/>
        <v>8</v>
      </c>
      <c r="AG181" s="6">
        <f t="shared" si="47"/>
        <v>-2</v>
      </c>
      <c r="AH181" s="5"/>
      <c r="AI181" s="8" t="str">
        <f t="shared" si="32"/>
        <v>OL Lower</v>
      </c>
      <c r="AJ181" s="7" t="str">
        <f t="shared" si="33"/>
        <v>Down</v>
      </c>
      <c r="AK181" s="7" t="str">
        <f t="shared" si="34"/>
        <v>POC Down</v>
      </c>
      <c r="AL181" s="9" t="str">
        <f t="shared" si="35"/>
        <v>Bel. Val</v>
      </c>
      <c r="AM181" s="9" t="str">
        <f t="shared" si="36"/>
        <v>Inside Day</v>
      </c>
      <c r="AN181" s="9" t="str">
        <f t="shared" si="37"/>
        <v>Ab. Val</v>
      </c>
      <c r="AO181" s="9" t="str">
        <f t="shared" si="38"/>
        <v>No Gap</v>
      </c>
      <c r="AP181" s="9" t="str">
        <f t="shared" si="39"/>
        <v>Top-Weighted</v>
      </c>
      <c r="AQ181" s="9" t="str">
        <f t="shared" si="40"/>
        <v>Skewed Mid-Low</v>
      </c>
      <c r="AR181" s="9" t="str">
        <f t="shared" si="41"/>
        <v>Closed Lower Quadrant</v>
      </c>
      <c r="AS181" s="5">
        <f t="shared" si="42"/>
        <v>-2</v>
      </c>
    </row>
    <row r="182" spans="1:45" ht="15.5" x14ac:dyDescent="0.35">
      <c r="A182" s="13">
        <v>45404</v>
      </c>
      <c r="B182" s="15">
        <v>1.2452799999999999</v>
      </c>
      <c r="C182" s="15">
        <v>1.24838</v>
      </c>
      <c r="D182" s="15">
        <v>1.2298800000000001</v>
      </c>
      <c r="E182" s="15">
        <v>1.2349300000000001</v>
      </c>
      <c r="F182" s="15">
        <v>1.2436</v>
      </c>
      <c r="G182" s="15">
        <v>1.2479</v>
      </c>
      <c r="H182" s="15">
        <v>1.2377</v>
      </c>
      <c r="I182" s="5">
        <v>4</v>
      </c>
      <c r="J182" s="5">
        <v>618</v>
      </c>
      <c r="K182" s="5">
        <v>895</v>
      </c>
      <c r="L182" s="5">
        <v>1536</v>
      </c>
      <c r="M182" s="14">
        <v>10.50902777777773</v>
      </c>
      <c r="N182" s="14">
        <v>184.9999999999996</v>
      </c>
      <c r="O182" s="5">
        <v>101.99999999999987</v>
      </c>
      <c r="P182" s="5">
        <v>166340</v>
      </c>
      <c r="Q182" s="14">
        <v>1155.1388888888889</v>
      </c>
      <c r="R182" s="14">
        <v>8.3027027027027209</v>
      </c>
      <c r="S182" s="5">
        <v>28</v>
      </c>
      <c r="T182" s="5" t="s">
        <v>26</v>
      </c>
      <c r="U182" s="14">
        <v>0.58723140158595477</v>
      </c>
      <c r="V182" s="5">
        <v>597</v>
      </c>
      <c r="W182" s="5">
        <v>331</v>
      </c>
      <c r="X182" s="5">
        <v>416</v>
      </c>
      <c r="Y182" s="5">
        <v>187</v>
      </c>
      <c r="Z182" s="5" t="s">
        <v>29</v>
      </c>
      <c r="AA182" s="5"/>
      <c r="AB182" s="6" cm="1">
        <f t="array" ref="AB182">SUM(IF(B182:I182&gt;B183:I183,1,-1))</f>
        <v>-2</v>
      </c>
      <c r="AC182" s="6" cm="1">
        <f t="array" ref="AC182">SUM(IF(J182:S182&gt;J183:S183,1,-1))</f>
        <v>-2</v>
      </c>
      <c r="AD182" s="6">
        <f t="shared" si="43"/>
        <v>-4</v>
      </c>
      <c r="AE182" s="6">
        <f t="shared" si="47"/>
        <v>-8</v>
      </c>
      <c r="AF182" s="6">
        <f t="shared" si="47"/>
        <v>2</v>
      </c>
      <c r="AG182" s="6">
        <f t="shared" si="47"/>
        <v>-6</v>
      </c>
      <c r="AH182" s="5"/>
      <c r="AI182" s="8" t="str">
        <f t="shared" si="32"/>
        <v>Outside</v>
      </c>
      <c r="AJ182" s="7" t="str">
        <f t="shared" si="33"/>
        <v>Neutral</v>
      </c>
      <c r="AK182" s="7" t="str">
        <f t="shared" si="34"/>
        <v>POC Down</v>
      </c>
      <c r="AL182" s="9" t="str">
        <f t="shared" si="35"/>
        <v>In. Val</v>
      </c>
      <c r="AM182" s="9" t="str">
        <f t="shared" si="36"/>
        <v>Lower Break</v>
      </c>
      <c r="AN182" s="9" t="str">
        <f t="shared" si="37"/>
        <v>Bl. Val</v>
      </c>
      <c r="AO182" s="9" t="str">
        <f t="shared" si="38"/>
        <v>No Gap</v>
      </c>
      <c r="AP182" s="9" t="str">
        <f t="shared" si="39"/>
        <v>Bottom-Weighted</v>
      </c>
      <c r="AQ182" s="9" t="str">
        <f t="shared" si="40"/>
        <v>Skewed High</v>
      </c>
      <c r="AR182" s="9" t="str">
        <f t="shared" si="41"/>
        <v>Closed Lower Quadrant</v>
      </c>
      <c r="AS182" s="5">
        <f t="shared" si="42"/>
        <v>-1</v>
      </c>
    </row>
    <row r="183" spans="1:45" ht="15.5" x14ac:dyDescent="0.35">
      <c r="A183" s="13">
        <v>45401</v>
      </c>
      <c r="B183" s="15">
        <v>1.2430099999999999</v>
      </c>
      <c r="C183" s="15">
        <v>1.24838</v>
      </c>
      <c r="D183" s="15">
        <v>1.2355700000000001</v>
      </c>
      <c r="E183" s="15">
        <v>1.2375</v>
      </c>
      <c r="F183" s="15">
        <v>1.2454000000000001</v>
      </c>
      <c r="G183" s="15">
        <v>1.2474000000000001</v>
      </c>
      <c r="H183" s="15">
        <v>1.2429000000000001</v>
      </c>
      <c r="I183" s="5">
        <v>-1</v>
      </c>
      <c r="J183" s="5">
        <v>545</v>
      </c>
      <c r="K183" s="5">
        <v>1016</v>
      </c>
      <c r="L183" s="5">
        <v>1596</v>
      </c>
      <c r="M183" s="14">
        <v>10.941666666666585</v>
      </c>
      <c r="N183" s="14">
        <v>128.09999999999988</v>
      </c>
      <c r="O183" s="5">
        <v>44.999999999999488</v>
      </c>
      <c r="P183" s="5">
        <v>181749</v>
      </c>
      <c r="Q183" s="14">
        <v>1262.1458333333333</v>
      </c>
      <c r="R183" s="14">
        <v>12.459016393442635</v>
      </c>
      <c r="S183" s="5">
        <v>16</v>
      </c>
      <c r="T183" s="5" t="s">
        <v>26</v>
      </c>
      <c r="U183" s="14">
        <v>0.53670608543119358</v>
      </c>
      <c r="V183" s="5">
        <v>647</v>
      </c>
      <c r="W183" s="5">
        <v>627</v>
      </c>
      <c r="X183" s="5">
        <v>188</v>
      </c>
      <c r="Y183" s="5">
        <v>134</v>
      </c>
      <c r="Z183" s="5" t="s">
        <v>27</v>
      </c>
      <c r="AA183" s="5"/>
      <c r="AB183" s="6" cm="1">
        <f t="array" ref="AB183">SUM(IF(B183:I183&gt;B184:I184,1,-1))</f>
        <v>-4</v>
      </c>
      <c r="AC183" s="6" cm="1">
        <f t="array" ref="AC183">SUM(IF(J183:S183&gt;J184:S184,1,-1))</f>
        <v>8</v>
      </c>
      <c r="AD183" s="6">
        <f t="shared" si="43"/>
        <v>4</v>
      </c>
      <c r="AE183" s="6">
        <f t="shared" si="47"/>
        <v>-6</v>
      </c>
      <c r="AF183" s="6">
        <f t="shared" si="47"/>
        <v>4</v>
      </c>
      <c r="AG183" s="6">
        <f t="shared" si="47"/>
        <v>-2</v>
      </c>
      <c r="AH183" s="5"/>
      <c r="AI183" s="8" t="str">
        <f t="shared" si="32"/>
        <v>Outside</v>
      </c>
      <c r="AJ183" s="7" t="str">
        <f t="shared" si="33"/>
        <v>Up</v>
      </c>
      <c r="AK183" s="7" t="str">
        <f t="shared" si="34"/>
        <v>POC Unchanged</v>
      </c>
      <c r="AL183" s="9" t="str">
        <f t="shared" si="35"/>
        <v>In. Val</v>
      </c>
      <c r="AM183" s="9" t="str">
        <f t="shared" si="36"/>
        <v>Lower Break</v>
      </c>
      <c r="AN183" s="9" t="str">
        <f t="shared" si="37"/>
        <v>Bl. Val</v>
      </c>
      <c r="AO183" s="9" t="str">
        <f t="shared" si="38"/>
        <v>Gap Down - Follow Through</v>
      </c>
      <c r="AP183" s="9" t="str">
        <f t="shared" si="39"/>
        <v>Bottom-Weighted</v>
      </c>
      <c r="AQ183" s="9" t="str">
        <f t="shared" si="40"/>
        <v>Skewed High</v>
      </c>
      <c r="AR183" s="9" t="str">
        <f t="shared" si="41"/>
        <v>Closed Higher Quadrant</v>
      </c>
      <c r="AS183" s="5">
        <f t="shared" si="42"/>
        <v>1</v>
      </c>
    </row>
    <row r="184" spans="1:45" ht="15.5" x14ac:dyDescent="0.35">
      <c r="A184" s="13">
        <v>45400</v>
      </c>
      <c r="B184" s="15">
        <v>1.2445999999999999</v>
      </c>
      <c r="C184" s="15">
        <v>1.24838</v>
      </c>
      <c r="D184" s="15">
        <v>1.24051</v>
      </c>
      <c r="E184" s="15">
        <v>1.2435</v>
      </c>
      <c r="F184" s="15">
        <v>1.2454000000000001</v>
      </c>
      <c r="G184" s="15">
        <v>1.2471000000000001</v>
      </c>
      <c r="H184" s="15">
        <v>1.2434000000000001</v>
      </c>
      <c r="I184" s="5">
        <v>-4</v>
      </c>
      <c r="J184" s="5">
        <v>543</v>
      </c>
      <c r="K184" s="5">
        <v>922</v>
      </c>
      <c r="L184" s="5">
        <v>1502</v>
      </c>
      <c r="M184" s="14">
        <v>10.389583333333164</v>
      </c>
      <c r="N184" s="14">
        <v>78.700000000000443</v>
      </c>
      <c r="O184" s="5">
        <v>37.000000000000369</v>
      </c>
      <c r="P184" s="5">
        <v>178414</v>
      </c>
      <c r="Q184" s="14">
        <v>1238.9861111111111</v>
      </c>
      <c r="R184" s="14">
        <v>19.085133418043096</v>
      </c>
      <c r="S184" s="5">
        <v>14</v>
      </c>
      <c r="T184" s="5" t="s">
        <v>26</v>
      </c>
      <c r="U184" s="14">
        <v>0.63326769543041928</v>
      </c>
      <c r="V184" s="5">
        <v>268</v>
      </c>
      <c r="W184" s="5">
        <v>577</v>
      </c>
      <c r="X184" s="5">
        <v>571</v>
      </c>
      <c r="Y184" s="5">
        <v>86</v>
      </c>
      <c r="Z184" s="5" t="s">
        <v>29</v>
      </c>
      <c r="AA184" s="5"/>
      <c r="AB184" s="6" cm="1">
        <f t="array" ref="AB184">SUM(IF(B184:I184&gt;B185:I185,1,-1))</f>
        <v>-2</v>
      </c>
      <c r="AC184" s="6" cm="1">
        <f t="array" ref="AC184">SUM(IF(J184:S184&gt;J185:S185,1,-1))</f>
        <v>-4</v>
      </c>
      <c r="AD184" s="6">
        <f t="shared" si="43"/>
        <v>-6</v>
      </c>
      <c r="AE184" s="6">
        <f t="shared" si="47"/>
        <v>-8</v>
      </c>
      <c r="AF184" s="6">
        <f t="shared" si="47"/>
        <v>-2</v>
      </c>
      <c r="AG184" s="6">
        <f t="shared" si="47"/>
        <v>-10</v>
      </c>
      <c r="AH184" s="5"/>
      <c r="AI184" s="8" t="str">
        <f t="shared" si="32"/>
        <v>OL Higher</v>
      </c>
      <c r="AJ184" s="7" t="str">
        <f t="shared" si="33"/>
        <v>Up</v>
      </c>
      <c r="AK184" s="7" t="str">
        <f t="shared" si="34"/>
        <v>POC Unchanged</v>
      </c>
      <c r="AL184" s="9" t="str">
        <f t="shared" si="35"/>
        <v>In. Val</v>
      </c>
      <c r="AM184" s="9" t="str">
        <f t="shared" si="36"/>
        <v>Inside Day</v>
      </c>
      <c r="AN184" s="9" t="str">
        <f t="shared" si="37"/>
        <v>In Val</v>
      </c>
      <c r="AO184" s="9" t="str">
        <f t="shared" si="38"/>
        <v>No Gap</v>
      </c>
      <c r="AP184" s="9" t="str">
        <f t="shared" si="39"/>
        <v>Bottom-Weighted</v>
      </c>
      <c r="AQ184" s="9" t="str">
        <f t="shared" si="40"/>
        <v>Skewed Mid-High</v>
      </c>
      <c r="AR184" s="9" t="str">
        <f t="shared" si="41"/>
        <v>Closed Higher Quadrant</v>
      </c>
      <c r="AS184" s="5">
        <f t="shared" si="42"/>
        <v>1</v>
      </c>
    </row>
    <row r="185" spans="1:45" ht="15.5" x14ac:dyDescent="0.35">
      <c r="A185" s="13">
        <v>45399</v>
      </c>
      <c r="B185" s="15">
        <v>1.2458899999999999</v>
      </c>
      <c r="C185" s="15">
        <v>1.2498</v>
      </c>
      <c r="D185" s="15">
        <v>1.24051</v>
      </c>
      <c r="E185" s="15">
        <v>1.2452399999999999</v>
      </c>
      <c r="F185" s="15">
        <v>1.2454000000000001</v>
      </c>
      <c r="G185" s="15">
        <v>1.2462000000000002</v>
      </c>
      <c r="H185" s="15">
        <v>1.2426000000000001</v>
      </c>
      <c r="I185" s="5">
        <v>-8</v>
      </c>
      <c r="J185" s="5">
        <v>599</v>
      </c>
      <c r="K185" s="5">
        <v>884</v>
      </c>
      <c r="L185" s="5">
        <v>1522</v>
      </c>
      <c r="M185" s="14">
        <v>10.575694444444354</v>
      </c>
      <c r="N185" s="14">
        <v>92.900000000000205</v>
      </c>
      <c r="O185" s="5">
        <v>36.000000000000476</v>
      </c>
      <c r="P185" s="5">
        <v>186276</v>
      </c>
      <c r="Q185" s="14">
        <v>1293.5833333333333</v>
      </c>
      <c r="R185" s="14">
        <v>16.383207750269069</v>
      </c>
      <c r="S185" s="5">
        <v>18</v>
      </c>
      <c r="T185" s="5" t="s">
        <v>26</v>
      </c>
      <c r="U185" s="14">
        <v>0.63733736314539768</v>
      </c>
      <c r="V185" s="5">
        <v>139</v>
      </c>
      <c r="W185" s="5">
        <v>568</v>
      </c>
      <c r="X185" s="5">
        <v>626</v>
      </c>
      <c r="Y185" s="5">
        <v>189</v>
      </c>
      <c r="Z185" s="5" t="s">
        <v>32</v>
      </c>
      <c r="AA185" s="5"/>
      <c r="AB185" s="6" cm="1">
        <f t="array" ref="AB185">SUM(IF(B185:I185&gt;B186:I186,1,-1))</f>
        <v>0</v>
      </c>
      <c r="AC185" s="6" cm="1">
        <f t="array" ref="AC185">SUM(IF(J185:S185&gt;J186:S186,1,-1))</f>
        <v>0</v>
      </c>
      <c r="AD185" s="6">
        <f t="shared" si="43"/>
        <v>0</v>
      </c>
      <c r="AE185" s="6">
        <f t="shared" si="47"/>
        <v>-14</v>
      </c>
      <c r="AF185" s="6">
        <f t="shared" si="47"/>
        <v>-4</v>
      </c>
      <c r="AG185" s="6">
        <f t="shared" si="47"/>
        <v>-18</v>
      </c>
      <c r="AH185" s="5"/>
      <c r="AI185" s="8" t="str">
        <f t="shared" si="32"/>
        <v>Inside</v>
      </c>
      <c r="AJ185" s="7" t="str">
        <f t="shared" si="33"/>
        <v>Neutral</v>
      </c>
      <c r="AK185" s="7" t="str">
        <f t="shared" si="34"/>
        <v>POC Up</v>
      </c>
      <c r="AL185" s="9" t="str">
        <f t="shared" si="35"/>
        <v>In. Val</v>
      </c>
      <c r="AM185" s="9" t="str">
        <f t="shared" si="36"/>
        <v>Inside Day</v>
      </c>
      <c r="AN185" s="9" t="str">
        <f t="shared" si="37"/>
        <v>In Val</v>
      </c>
      <c r="AO185" s="9" t="str">
        <f t="shared" si="38"/>
        <v>No Gap</v>
      </c>
      <c r="AP185" s="9" t="str">
        <f t="shared" si="39"/>
        <v>Bottom-Weighted</v>
      </c>
      <c r="AQ185" s="9" t="str">
        <f t="shared" si="40"/>
        <v>Skewed Mid-Low</v>
      </c>
      <c r="AR185" s="9" t="str">
        <f t="shared" si="41"/>
        <v>Closed Lower Quadrant</v>
      </c>
      <c r="AS185" s="5">
        <f t="shared" si="42"/>
        <v>-2</v>
      </c>
    </row>
    <row r="186" spans="1:45" ht="15.5" x14ac:dyDescent="0.35">
      <c r="A186" s="13">
        <v>45398</v>
      </c>
      <c r="B186" s="15">
        <v>1.25543</v>
      </c>
      <c r="C186" s="15">
        <v>1.2558499999999999</v>
      </c>
      <c r="D186" s="15">
        <v>1.24051</v>
      </c>
      <c r="E186" s="15">
        <v>1.2429300000000001</v>
      </c>
      <c r="F186" s="15">
        <v>1.2448000000000001</v>
      </c>
      <c r="G186" s="15">
        <v>1.2470000000000001</v>
      </c>
      <c r="H186" s="15">
        <v>1.2425000000000002</v>
      </c>
      <c r="I186" s="5">
        <v>-14</v>
      </c>
      <c r="J186" s="5">
        <v>878</v>
      </c>
      <c r="K186" s="5">
        <v>606</v>
      </c>
      <c r="L186" s="5">
        <v>1518</v>
      </c>
      <c r="M186" s="14">
        <v>10.57847222222218</v>
      </c>
      <c r="N186" s="14">
        <v>153.3999999999991</v>
      </c>
      <c r="O186" s="5">
        <v>44.999999999999488</v>
      </c>
      <c r="P186" s="5">
        <v>183420</v>
      </c>
      <c r="Q186" s="14">
        <v>1273.75</v>
      </c>
      <c r="R186" s="14">
        <v>9.8956975228162261</v>
      </c>
      <c r="S186" s="5">
        <v>21</v>
      </c>
      <c r="T186" s="5" t="s">
        <v>26</v>
      </c>
      <c r="U186" s="14">
        <v>0.60083905133552917</v>
      </c>
      <c r="V186" s="5">
        <v>87</v>
      </c>
      <c r="W186" s="5">
        <v>183</v>
      </c>
      <c r="X186" s="5">
        <v>750</v>
      </c>
      <c r="Y186" s="5">
        <v>462</v>
      </c>
      <c r="Z186" s="5" t="s">
        <v>27</v>
      </c>
      <c r="AA186" s="5"/>
      <c r="AB186" s="6" cm="1">
        <f t="array" ref="AB186">SUM(IF(B186:I186&gt;B187:I187,1,-1))</f>
        <v>-6</v>
      </c>
      <c r="AC186" s="6" cm="1">
        <f t="array" ref="AC186">SUM(IF(J186:S186&gt;J187:S187,1,-1))</f>
        <v>2</v>
      </c>
      <c r="AD186" s="6">
        <f t="shared" si="43"/>
        <v>-4</v>
      </c>
      <c r="AE186" s="6">
        <f t="shared" si="47"/>
        <v>-16</v>
      </c>
      <c r="AF186" s="6">
        <f t="shared" si="47"/>
        <v>2</v>
      </c>
      <c r="AG186" s="6">
        <f t="shared" si="47"/>
        <v>-14</v>
      </c>
      <c r="AH186" s="5"/>
      <c r="AI186" s="8" t="str">
        <f t="shared" si="32"/>
        <v>OL Lower</v>
      </c>
      <c r="AJ186" s="7" t="str">
        <f t="shared" si="33"/>
        <v>Down</v>
      </c>
      <c r="AK186" s="7" t="str">
        <f t="shared" si="34"/>
        <v>POC Down</v>
      </c>
      <c r="AL186" s="9" t="str">
        <f t="shared" si="35"/>
        <v>In. Val</v>
      </c>
      <c r="AM186" s="9" t="str">
        <f t="shared" si="36"/>
        <v>Lower Break</v>
      </c>
      <c r="AN186" s="9" t="str">
        <f t="shared" si="37"/>
        <v>In Val</v>
      </c>
      <c r="AO186" s="9" t="str">
        <f t="shared" si="38"/>
        <v>Gap Up - Failed</v>
      </c>
      <c r="AP186" s="9" t="str">
        <f t="shared" si="39"/>
        <v>Top-Weighted</v>
      </c>
      <c r="AQ186" s="9" t="str">
        <f t="shared" si="40"/>
        <v>Skewed Mid-Low</v>
      </c>
      <c r="AR186" s="9" t="str">
        <f t="shared" si="41"/>
        <v>Same</v>
      </c>
      <c r="AS186" s="5">
        <f t="shared" si="42"/>
        <v>0</v>
      </c>
    </row>
    <row r="187" spans="1:45" ht="15.5" x14ac:dyDescent="0.35">
      <c r="A187" s="13">
        <v>45397</v>
      </c>
      <c r="B187" s="15">
        <v>1.25362</v>
      </c>
      <c r="C187" s="15">
        <v>1.2577799999999999</v>
      </c>
      <c r="D187" s="15">
        <v>1.2415499999999999</v>
      </c>
      <c r="E187" s="15">
        <v>1.24457</v>
      </c>
      <c r="F187" s="15">
        <v>1.2457</v>
      </c>
      <c r="G187" s="15">
        <v>1.2537</v>
      </c>
      <c r="H187" s="15">
        <v>1.2426000000000001</v>
      </c>
      <c r="I187" s="5">
        <v>-10</v>
      </c>
      <c r="J187" s="5">
        <v>1089</v>
      </c>
      <c r="K187" s="5">
        <v>374</v>
      </c>
      <c r="L187" s="5">
        <v>1489</v>
      </c>
      <c r="M187" s="14">
        <v>10.256250000000037</v>
      </c>
      <c r="N187" s="14">
        <v>162.29999999999967</v>
      </c>
      <c r="O187" s="5">
        <v>110.99999999999888</v>
      </c>
      <c r="P187" s="5">
        <v>173392</v>
      </c>
      <c r="Q187" s="14">
        <v>1204.1111111111111</v>
      </c>
      <c r="R187" s="14">
        <v>9.1743684534812271</v>
      </c>
      <c r="S187" s="5">
        <v>25</v>
      </c>
      <c r="T187" s="5" t="s">
        <v>28</v>
      </c>
      <c r="U187" s="14">
        <v>0.48193394569451919</v>
      </c>
      <c r="V187" s="5">
        <v>423</v>
      </c>
      <c r="W187" s="5">
        <v>243</v>
      </c>
      <c r="X187" s="5">
        <v>449</v>
      </c>
      <c r="Y187" s="5">
        <v>374</v>
      </c>
      <c r="Z187" s="5" t="s">
        <v>27</v>
      </c>
      <c r="AA187" s="5"/>
      <c r="AB187" s="6" cm="1">
        <f t="array" ref="AB187">SUM(IF(B187:I187&gt;B188:I188,1,-1))</f>
        <v>-8</v>
      </c>
      <c r="AC187" s="6" cm="1">
        <f t="array" ref="AC187">SUM(IF(J187:S187&gt;J188:S188,1,-1))</f>
        <v>-6</v>
      </c>
      <c r="AD187" s="6">
        <f t="shared" si="43"/>
        <v>-14</v>
      </c>
      <c r="AE187" s="6">
        <f t="shared" si="47"/>
        <v>-14</v>
      </c>
      <c r="AF187" s="6">
        <f t="shared" si="47"/>
        <v>6</v>
      </c>
      <c r="AG187" s="6">
        <f t="shared" si="47"/>
        <v>-8</v>
      </c>
      <c r="AH187" s="5"/>
      <c r="AI187" s="8" t="str">
        <f t="shared" si="32"/>
        <v>OL Lower</v>
      </c>
      <c r="AJ187" s="7" t="str">
        <f t="shared" si="33"/>
        <v>Down</v>
      </c>
      <c r="AK187" s="7" t="str">
        <f t="shared" si="34"/>
        <v>POC Down</v>
      </c>
      <c r="AL187" s="9" t="str">
        <f t="shared" si="35"/>
        <v>Bel. Val</v>
      </c>
      <c r="AM187" s="9" t="str">
        <f t="shared" si="36"/>
        <v>Inside Day</v>
      </c>
      <c r="AN187" s="9" t="str">
        <f t="shared" si="37"/>
        <v>In Val</v>
      </c>
      <c r="AO187" s="9" t="str">
        <f t="shared" si="38"/>
        <v>No Gap</v>
      </c>
      <c r="AP187" s="9" t="str">
        <f t="shared" si="39"/>
        <v>Top-Weighted</v>
      </c>
      <c r="AQ187" s="9" t="str">
        <f t="shared" si="40"/>
        <v>Skewed Mid-Low</v>
      </c>
      <c r="AR187" s="9" t="str">
        <f t="shared" si="41"/>
        <v>Same</v>
      </c>
      <c r="AS187" s="5">
        <f t="shared" si="42"/>
        <v>0</v>
      </c>
    </row>
    <row r="188" spans="1:45" ht="15.5" x14ac:dyDescent="0.35">
      <c r="A188" s="13">
        <v>45394</v>
      </c>
      <c r="B188" s="15">
        <v>1.26766</v>
      </c>
      <c r="C188" s="15">
        <v>1.27068</v>
      </c>
      <c r="D188" s="15">
        <v>1.2415499999999999</v>
      </c>
      <c r="E188" s="15">
        <v>1.246</v>
      </c>
      <c r="F188" s="15">
        <v>1.2538</v>
      </c>
      <c r="G188" s="15">
        <v>1.2679</v>
      </c>
      <c r="H188" s="15">
        <v>1.2504999999999999</v>
      </c>
      <c r="I188" s="5">
        <v>-6</v>
      </c>
      <c r="J188" s="5">
        <v>889</v>
      </c>
      <c r="K188" s="5">
        <v>707</v>
      </c>
      <c r="L188" s="5">
        <v>1631</v>
      </c>
      <c r="M188" s="14">
        <v>11.225000000000124</v>
      </c>
      <c r="N188" s="14">
        <v>291.30000000000098</v>
      </c>
      <c r="O188" s="5">
        <v>174.00000000000082</v>
      </c>
      <c r="P188" s="5">
        <v>176416</v>
      </c>
      <c r="Q188" s="14">
        <v>1225.1111111111111</v>
      </c>
      <c r="R188" s="14">
        <v>5.5990387916237365</v>
      </c>
      <c r="S188" s="5">
        <v>36</v>
      </c>
      <c r="T188" s="5" t="s">
        <v>26</v>
      </c>
      <c r="U188" s="14">
        <v>0.60778348987395059</v>
      </c>
      <c r="V188" s="5">
        <v>238</v>
      </c>
      <c r="W188" s="5">
        <v>205</v>
      </c>
      <c r="X188" s="5">
        <v>856</v>
      </c>
      <c r="Y188" s="5">
        <v>332</v>
      </c>
      <c r="Z188" s="5" t="s">
        <v>27</v>
      </c>
      <c r="AA188" s="5"/>
      <c r="AB188" s="6" cm="1">
        <f t="array" ref="AB188">SUM(IF(B188:I188&gt;B189:I189,1,-1))</f>
        <v>-2</v>
      </c>
      <c r="AC188" s="6" cm="1">
        <f t="array" ref="AC188">SUM(IF(J188:S188&gt;J189:S189,1,-1))</f>
        <v>6</v>
      </c>
      <c r="AD188" s="6">
        <f t="shared" si="43"/>
        <v>4</v>
      </c>
      <c r="AE188" s="6">
        <f t="shared" si="47"/>
        <v>-8</v>
      </c>
      <c r="AF188" s="6">
        <f t="shared" si="47"/>
        <v>18</v>
      </c>
      <c r="AG188" s="6">
        <f t="shared" si="47"/>
        <v>10</v>
      </c>
      <c r="AH188" s="5"/>
      <c r="AI188" s="8" t="str">
        <f t="shared" si="32"/>
        <v>Outside</v>
      </c>
      <c r="AJ188" s="7" t="str">
        <f t="shared" si="33"/>
        <v>Down</v>
      </c>
      <c r="AK188" s="7" t="str">
        <f t="shared" si="34"/>
        <v>POC Up</v>
      </c>
      <c r="AL188" s="9" t="str">
        <f t="shared" si="35"/>
        <v>In. Val</v>
      </c>
      <c r="AM188" s="9" t="str">
        <f t="shared" si="36"/>
        <v>Lower Break</v>
      </c>
      <c r="AN188" s="9" t="str">
        <f t="shared" si="37"/>
        <v>Bl. Val</v>
      </c>
      <c r="AO188" s="9" t="str">
        <f t="shared" si="38"/>
        <v>Gap Up - Failed</v>
      </c>
      <c r="AP188" s="9" t="str">
        <f t="shared" si="39"/>
        <v>Top-Weighted</v>
      </c>
      <c r="AQ188" s="9" t="str">
        <f t="shared" si="40"/>
        <v>Skewed Mid-Low</v>
      </c>
      <c r="AR188" s="9" t="str">
        <f t="shared" si="41"/>
        <v>Same</v>
      </c>
      <c r="AS188" s="5">
        <f t="shared" si="42"/>
        <v>0</v>
      </c>
    </row>
    <row r="189" spans="1:45" ht="15.5" x14ac:dyDescent="0.35">
      <c r="A189" s="13">
        <v>45393</v>
      </c>
      <c r="B189" s="15">
        <v>1.2656799999999999</v>
      </c>
      <c r="C189" s="15">
        <v>1.2708999999999999</v>
      </c>
      <c r="D189" s="15">
        <v>1.25101</v>
      </c>
      <c r="E189" s="15">
        <v>1.2554000000000001</v>
      </c>
      <c r="F189" s="15">
        <v>1.2536</v>
      </c>
      <c r="G189" s="15">
        <v>1.2665000000000002</v>
      </c>
      <c r="H189" s="15">
        <v>1.2513000000000001</v>
      </c>
      <c r="I189" s="5">
        <v>9</v>
      </c>
      <c r="J189" s="5">
        <v>1237</v>
      </c>
      <c r="K189" s="5">
        <v>194</v>
      </c>
      <c r="L189" s="5">
        <v>1462</v>
      </c>
      <c r="M189" s="14">
        <v>10.078472222222329</v>
      </c>
      <c r="N189" s="14">
        <v>198.89999999999964</v>
      </c>
      <c r="O189" s="5">
        <v>152.00000000000102</v>
      </c>
      <c r="P189" s="5">
        <v>159306</v>
      </c>
      <c r="Q189" s="14">
        <v>1106.2916666666667</v>
      </c>
      <c r="R189" s="14">
        <v>7.3504273504273643</v>
      </c>
      <c r="S189" s="5">
        <v>21</v>
      </c>
      <c r="T189" s="5" t="s">
        <v>28</v>
      </c>
      <c r="U189" s="14">
        <v>0.38109270753452951</v>
      </c>
      <c r="V189" s="5">
        <v>463</v>
      </c>
      <c r="W189" s="5">
        <v>152</v>
      </c>
      <c r="X189" s="5">
        <v>201</v>
      </c>
      <c r="Y189" s="5">
        <v>646</v>
      </c>
      <c r="Z189" s="5" t="s">
        <v>27</v>
      </c>
      <c r="AA189" s="5"/>
      <c r="AB189" s="6" cm="1">
        <f t="array" ref="AB189">SUM(IF(B189:I189&gt;B190:I190,1,-1))</f>
        <v>-4</v>
      </c>
      <c r="AC189" s="6" cm="1">
        <f t="array" ref="AC189">SUM(IF(J189:S189&gt;J190:S190,1,-1))</f>
        <v>6</v>
      </c>
      <c r="AD189" s="6">
        <f t="shared" si="43"/>
        <v>2</v>
      </c>
      <c r="AE189" s="6">
        <f t="shared" si="47"/>
        <v>-6</v>
      </c>
      <c r="AF189" s="6">
        <f t="shared" si="47"/>
        <v>12</v>
      </c>
      <c r="AG189" s="6">
        <f t="shared" si="47"/>
        <v>6</v>
      </c>
      <c r="AH189" s="5"/>
      <c r="AI189" s="8" t="str">
        <f t="shared" si="32"/>
        <v>OL Lower</v>
      </c>
      <c r="AJ189" s="7" t="str">
        <f t="shared" si="33"/>
        <v>Down</v>
      </c>
      <c r="AK189" s="7" t="str">
        <f t="shared" si="34"/>
        <v>POC Down</v>
      </c>
      <c r="AL189" s="9" t="str">
        <f t="shared" si="35"/>
        <v>Bel. Val</v>
      </c>
      <c r="AM189" s="9" t="str">
        <f t="shared" si="36"/>
        <v>Lower Break</v>
      </c>
      <c r="AN189" s="9" t="str">
        <f t="shared" si="37"/>
        <v>In Val</v>
      </c>
      <c r="AO189" s="9" t="str">
        <f t="shared" si="38"/>
        <v>No Gap</v>
      </c>
      <c r="AP189" s="9" t="str">
        <f t="shared" si="39"/>
        <v>Top-Weighted</v>
      </c>
      <c r="AQ189" s="9" t="str">
        <f t="shared" si="40"/>
        <v>Skewed Low</v>
      </c>
      <c r="AR189" s="9" t="str">
        <f t="shared" si="41"/>
        <v>Same</v>
      </c>
      <c r="AS189" s="5">
        <f t="shared" si="42"/>
        <v>0</v>
      </c>
    </row>
    <row r="190" spans="1:45" ht="15.5" x14ac:dyDescent="0.35">
      <c r="A190" s="13">
        <v>45392</v>
      </c>
      <c r="B190" s="15">
        <v>1.2623599999999999</v>
      </c>
      <c r="C190" s="15">
        <v>1.2708999999999999</v>
      </c>
      <c r="D190" s="15">
        <v>1.25197</v>
      </c>
      <c r="E190" s="15">
        <v>1.2536</v>
      </c>
      <c r="F190" s="15">
        <v>1.2655000000000001</v>
      </c>
      <c r="G190" s="15">
        <v>1.2705</v>
      </c>
      <c r="H190" s="15">
        <v>1.262</v>
      </c>
      <c r="I190" s="5">
        <v>9</v>
      </c>
      <c r="J190" s="5">
        <v>552</v>
      </c>
      <c r="K190" s="5">
        <v>744</v>
      </c>
      <c r="L190" s="5">
        <v>1321</v>
      </c>
      <c r="M190" s="14">
        <v>9.0270833333335059</v>
      </c>
      <c r="N190" s="14">
        <v>189.2999999999989</v>
      </c>
      <c r="O190" s="5">
        <v>84.999999999999517</v>
      </c>
      <c r="P190" s="5">
        <v>148339</v>
      </c>
      <c r="Q190" s="14">
        <v>1030.1319444444443</v>
      </c>
      <c r="R190" s="14">
        <v>6.9783412572636436</v>
      </c>
      <c r="S190" s="5">
        <v>25</v>
      </c>
      <c r="T190" s="5" t="s">
        <v>26</v>
      </c>
      <c r="U190" s="14">
        <v>0.57564927437575908</v>
      </c>
      <c r="V190" s="5">
        <v>460</v>
      </c>
      <c r="W190" s="5">
        <v>505</v>
      </c>
      <c r="X190" s="5">
        <v>105</v>
      </c>
      <c r="Y190" s="5">
        <v>248</v>
      </c>
      <c r="Z190" s="5" t="s">
        <v>27</v>
      </c>
      <c r="AA190" s="5"/>
      <c r="AB190" s="6" cm="1">
        <f t="array" ref="AB190">SUM(IF(B190:I190&gt;B191:I191,1,-1))</f>
        <v>-2</v>
      </c>
      <c r="AC190" s="6" cm="1">
        <f t="array" ref="AC190">SUM(IF(J190:S190&gt;J191:S191,1,-1))</f>
        <v>6</v>
      </c>
      <c r="AD190" s="6">
        <f t="shared" si="43"/>
        <v>4</v>
      </c>
      <c r="AE190" s="6">
        <f t="shared" si="47"/>
        <v>-2</v>
      </c>
      <c r="AF190" s="6">
        <f t="shared" si="47"/>
        <v>4</v>
      </c>
      <c r="AG190" s="6">
        <f t="shared" si="47"/>
        <v>2</v>
      </c>
      <c r="AH190" s="5"/>
      <c r="AI190" s="8" t="str">
        <f t="shared" si="32"/>
        <v>OL Higher</v>
      </c>
      <c r="AJ190" s="7" t="str">
        <f t="shared" si="33"/>
        <v>Up</v>
      </c>
      <c r="AK190" s="7" t="str">
        <f t="shared" si="34"/>
        <v>POC Up</v>
      </c>
      <c r="AL190" s="9" t="str">
        <f t="shared" si="35"/>
        <v>In. Val</v>
      </c>
      <c r="AM190" s="9" t="str">
        <f t="shared" si="36"/>
        <v>Lower Break</v>
      </c>
      <c r="AN190" s="9" t="str">
        <f t="shared" si="37"/>
        <v>Bl. Val</v>
      </c>
      <c r="AO190" s="9" t="str">
        <f t="shared" si="38"/>
        <v>No Gap</v>
      </c>
      <c r="AP190" s="9" t="str">
        <f t="shared" si="39"/>
        <v>Bottom-Weighted</v>
      </c>
      <c r="AQ190" s="9" t="str">
        <f t="shared" si="40"/>
        <v>Skewed Mid-High</v>
      </c>
      <c r="AR190" s="9" t="str">
        <f t="shared" si="41"/>
        <v>Closed Higher Quadrant</v>
      </c>
      <c r="AS190" s="5">
        <f t="shared" si="42"/>
        <v>3</v>
      </c>
    </row>
    <row r="191" spans="1:45" ht="15.5" x14ac:dyDescent="0.35">
      <c r="A191" s="13">
        <v>45391</v>
      </c>
      <c r="B191" s="15">
        <v>1.26387</v>
      </c>
      <c r="C191" s="15">
        <v>1.2708999999999999</v>
      </c>
      <c r="D191" s="15">
        <v>1.2573799999999999</v>
      </c>
      <c r="E191" s="15">
        <v>1.26763</v>
      </c>
      <c r="F191" s="15">
        <v>1.2624000000000002</v>
      </c>
      <c r="G191" s="15">
        <v>1.2662</v>
      </c>
      <c r="H191" s="15">
        <v>1.2614000000000001</v>
      </c>
      <c r="I191" s="5">
        <v>25</v>
      </c>
      <c r="J191" s="5">
        <v>881</v>
      </c>
      <c r="K191" s="5">
        <v>278</v>
      </c>
      <c r="L191" s="5">
        <v>1191</v>
      </c>
      <c r="M191" s="14">
        <v>8.1527777777779438</v>
      </c>
      <c r="N191" s="14">
        <v>135.19999999999976</v>
      </c>
      <c r="O191" s="5">
        <v>47.999999999999154</v>
      </c>
      <c r="P191" s="5">
        <v>135062</v>
      </c>
      <c r="Q191" s="14">
        <v>937.93055555555554</v>
      </c>
      <c r="R191" s="14">
        <v>8.8091715976331511</v>
      </c>
      <c r="S191" s="5">
        <v>21</v>
      </c>
      <c r="T191" s="5" t="s">
        <v>28</v>
      </c>
      <c r="U191" s="14">
        <v>0.47370236607869576</v>
      </c>
      <c r="V191" s="5">
        <v>144</v>
      </c>
      <c r="W191" s="5">
        <v>351</v>
      </c>
      <c r="X191" s="5">
        <v>606</v>
      </c>
      <c r="Y191" s="5">
        <v>90</v>
      </c>
      <c r="Z191" s="5" t="s">
        <v>31</v>
      </c>
      <c r="AA191" s="5"/>
      <c r="AB191" s="6" cm="1">
        <f t="array" ref="AB191">SUM(IF(B191:I191&gt;B192:I192,1,-1))</f>
        <v>0</v>
      </c>
      <c r="AC191" s="6" cm="1">
        <f t="array" ref="AC191">SUM(IF(J191:S191&gt;J192:S192,1,-1))</f>
        <v>0</v>
      </c>
      <c r="AD191" s="6">
        <f t="shared" si="43"/>
        <v>0</v>
      </c>
      <c r="AE191" s="6">
        <f t="shared" si="47"/>
        <v>4</v>
      </c>
      <c r="AF191" s="6">
        <f t="shared" si="47"/>
        <v>0</v>
      </c>
      <c r="AG191" s="6">
        <f t="shared" si="47"/>
        <v>4</v>
      </c>
      <c r="AH191" s="5"/>
      <c r="AI191" s="8" t="str">
        <f t="shared" si="32"/>
        <v>Outside</v>
      </c>
      <c r="AJ191" s="7" t="str">
        <f t="shared" si="33"/>
        <v>Down</v>
      </c>
      <c r="AK191" s="7" t="str">
        <f t="shared" si="34"/>
        <v>POC Unchanged</v>
      </c>
      <c r="AL191" s="9" t="str">
        <f t="shared" si="35"/>
        <v>In. Val</v>
      </c>
      <c r="AM191" s="9" t="str">
        <f t="shared" si="36"/>
        <v>Upper Break</v>
      </c>
      <c r="AN191" s="9" t="str">
        <f t="shared" si="37"/>
        <v>Ab. Val</v>
      </c>
      <c r="AO191" s="9" t="str">
        <f t="shared" si="38"/>
        <v>No Gap</v>
      </c>
      <c r="AP191" s="9" t="str">
        <f t="shared" si="39"/>
        <v>Top-Weighted</v>
      </c>
      <c r="AQ191" s="9" t="str">
        <f t="shared" si="40"/>
        <v>Skewed Mid-Low</v>
      </c>
      <c r="AR191" s="9" t="str">
        <f t="shared" si="41"/>
        <v>Same</v>
      </c>
      <c r="AS191" s="5">
        <f t="shared" si="42"/>
        <v>0</v>
      </c>
    </row>
    <row r="192" spans="1:45" ht="15.5" x14ac:dyDescent="0.35">
      <c r="A192" s="13">
        <v>45390</v>
      </c>
      <c r="B192" s="15">
        <v>1.2650600000000001</v>
      </c>
      <c r="C192" s="15">
        <v>1.26831</v>
      </c>
      <c r="D192" s="15">
        <v>1.2573799999999999</v>
      </c>
      <c r="E192" s="15">
        <v>1.26566</v>
      </c>
      <c r="F192" s="15">
        <v>1.2624000000000002</v>
      </c>
      <c r="G192" s="15">
        <v>1.2657</v>
      </c>
      <c r="H192" s="15">
        <v>1.2617</v>
      </c>
      <c r="I192" s="5">
        <v>8</v>
      </c>
      <c r="J192" s="5">
        <v>897</v>
      </c>
      <c r="K192" s="5">
        <v>278</v>
      </c>
      <c r="L192" s="5">
        <v>1207</v>
      </c>
      <c r="M192" s="14">
        <v>8.2347222222224481</v>
      </c>
      <c r="N192" s="14">
        <v>109.30000000000106</v>
      </c>
      <c r="O192" s="5">
        <v>40.000000000000036</v>
      </c>
      <c r="P192" s="5">
        <v>133581</v>
      </c>
      <c r="Q192" s="14">
        <v>927.64583333333337</v>
      </c>
      <c r="R192" s="14">
        <v>11.043000914912977</v>
      </c>
      <c r="S192" s="5">
        <v>18</v>
      </c>
      <c r="T192" s="5" t="s">
        <v>28</v>
      </c>
      <c r="U192" s="14">
        <v>0.45284704864317693</v>
      </c>
      <c r="V192" s="5">
        <v>245</v>
      </c>
      <c r="W192" s="5">
        <v>540</v>
      </c>
      <c r="X192" s="5">
        <v>344</v>
      </c>
      <c r="Y192" s="5">
        <v>78</v>
      </c>
      <c r="Z192" s="5" t="s">
        <v>31</v>
      </c>
      <c r="AA192" s="5"/>
      <c r="AB192" s="6" cm="1">
        <f t="array" ref="AB192">SUM(IF(B192:I192&gt;B193:I193,1,-1))</f>
        <v>0</v>
      </c>
      <c r="AC192" s="6" cm="1">
        <f t="array" ref="AC192">SUM(IF(J192:S192&gt;J193:S193,1,-1))</f>
        <v>-2</v>
      </c>
      <c r="AD192" s="6">
        <f t="shared" si="43"/>
        <v>-2</v>
      </c>
      <c r="AE192" s="6">
        <f t="shared" si="47"/>
        <v>6</v>
      </c>
      <c r="AF192" s="6">
        <f t="shared" si="47"/>
        <v>6</v>
      </c>
      <c r="AG192" s="6">
        <f t="shared" si="47"/>
        <v>12</v>
      </c>
      <c r="AH192" s="5"/>
      <c r="AI192" s="8" t="str">
        <f t="shared" si="32"/>
        <v>Inside</v>
      </c>
      <c r="AJ192" s="7" t="str">
        <f t="shared" si="33"/>
        <v>Down</v>
      </c>
      <c r="AK192" s="7" t="str">
        <f t="shared" si="34"/>
        <v>POC Down</v>
      </c>
      <c r="AL192" s="9" t="str">
        <f t="shared" si="35"/>
        <v>In. Val</v>
      </c>
      <c r="AM192" s="9" t="str">
        <f t="shared" si="36"/>
        <v>Inside Day</v>
      </c>
      <c r="AN192" s="9" t="str">
        <f t="shared" si="37"/>
        <v>In Val</v>
      </c>
      <c r="AO192" s="9" t="str">
        <f t="shared" si="38"/>
        <v>No Gap</v>
      </c>
      <c r="AP192" s="9" t="str">
        <f t="shared" si="39"/>
        <v>Top-Weighted</v>
      </c>
      <c r="AQ192" s="9" t="str">
        <f t="shared" si="40"/>
        <v>Skewed Mid-High</v>
      </c>
      <c r="AR192" s="9" t="str">
        <f t="shared" si="41"/>
        <v>Closed Lower Quadrant</v>
      </c>
      <c r="AS192" s="5">
        <f t="shared" si="42"/>
        <v>-1</v>
      </c>
    </row>
    <row r="193" spans="1:45" ht="15.5" x14ac:dyDescent="0.35">
      <c r="A193" s="13">
        <v>45387</v>
      </c>
      <c r="B193" s="15">
        <v>1.2575400000000001</v>
      </c>
      <c r="C193" s="15">
        <v>1.26831</v>
      </c>
      <c r="D193" s="15">
        <v>1.25621</v>
      </c>
      <c r="E193" s="15">
        <v>1.26234</v>
      </c>
      <c r="F193" s="15">
        <v>1.2633000000000001</v>
      </c>
      <c r="G193" s="15">
        <v>1.2673000000000001</v>
      </c>
      <c r="H193" s="15">
        <v>1.2608999999999999</v>
      </c>
      <c r="I193" s="5">
        <v>13</v>
      </c>
      <c r="J193" s="5">
        <v>592</v>
      </c>
      <c r="K193" s="5">
        <v>651</v>
      </c>
      <c r="L193" s="5">
        <v>1267</v>
      </c>
      <c r="M193" s="14">
        <v>8.6381944444445828</v>
      </c>
      <c r="N193" s="14">
        <v>121</v>
      </c>
      <c r="O193" s="5">
        <v>64.000000000001833</v>
      </c>
      <c r="P193" s="5">
        <v>130608</v>
      </c>
      <c r="Q193" s="14">
        <v>907</v>
      </c>
      <c r="R193" s="14">
        <v>10.471074380165289</v>
      </c>
      <c r="S193" s="5">
        <v>26</v>
      </c>
      <c r="T193" s="5" t="s">
        <v>26</v>
      </c>
      <c r="U193" s="14">
        <v>0.66134905724422599</v>
      </c>
      <c r="V193" s="5">
        <v>259</v>
      </c>
      <c r="W193" s="5">
        <v>534</v>
      </c>
      <c r="X193" s="5">
        <v>190</v>
      </c>
      <c r="Y193" s="5">
        <v>284</v>
      </c>
      <c r="Z193" s="5" t="s">
        <v>32</v>
      </c>
      <c r="AA193" s="5"/>
      <c r="AB193" s="6" cm="1">
        <f t="array" ref="AB193">SUM(IF(B193:I193&gt;B194:I194,1,-1))</f>
        <v>4</v>
      </c>
      <c r="AC193" s="6" cm="1">
        <f t="array" ref="AC193">SUM(IF(J193:S193&gt;J194:S194,1,-1))</f>
        <v>2</v>
      </c>
      <c r="AD193" s="6">
        <f t="shared" si="43"/>
        <v>6</v>
      </c>
      <c r="AE193" s="6">
        <f t="shared" si="47"/>
        <v>6</v>
      </c>
      <c r="AF193" s="6">
        <f t="shared" si="47"/>
        <v>12</v>
      </c>
      <c r="AG193" s="6">
        <f t="shared" si="47"/>
        <v>18</v>
      </c>
      <c r="AH193" s="5"/>
      <c r="AI193" s="8" t="str">
        <f t="shared" si="32"/>
        <v>OL Higher</v>
      </c>
      <c r="AJ193" s="7" t="str">
        <f t="shared" si="33"/>
        <v>Up</v>
      </c>
      <c r="AK193" s="7" t="str">
        <f t="shared" si="34"/>
        <v>POC Up</v>
      </c>
      <c r="AL193" s="9" t="str">
        <f t="shared" si="35"/>
        <v>In. Val</v>
      </c>
      <c r="AM193" s="9" t="str">
        <f t="shared" si="36"/>
        <v>Inside Day</v>
      </c>
      <c r="AN193" s="9" t="str">
        <f t="shared" si="37"/>
        <v>In Val</v>
      </c>
      <c r="AO193" s="9" t="str">
        <f t="shared" si="38"/>
        <v>No Gap</v>
      </c>
      <c r="AP193" s="9" t="str">
        <f t="shared" si="39"/>
        <v>Bottom-Weighted</v>
      </c>
      <c r="AQ193" s="9" t="str">
        <f t="shared" si="40"/>
        <v>Skewed Mid-High</v>
      </c>
      <c r="AR193" s="9" t="str">
        <f t="shared" si="41"/>
        <v>Same</v>
      </c>
      <c r="AS193" s="5">
        <f t="shared" si="42"/>
        <v>0</v>
      </c>
    </row>
    <row r="194" spans="1:45" ht="15.5" x14ac:dyDescent="0.35">
      <c r="A194" s="13">
        <v>45386</v>
      </c>
      <c r="B194" s="15">
        <v>1.2545500000000001</v>
      </c>
      <c r="C194" s="15">
        <v>1.26831</v>
      </c>
      <c r="D194" s="15">
        <v>1.2538899999999999</v>
      </c>
      <c r="E194" s="15">
        <v>1.2639100000000001</v>
      </c>
      <c r="F194" s="15">
        <v>1.2574000000000001</v>
      </c>
      <c r="G194" s="15">
        <v>1.2649000000000001</v>
      </c>
      <c r="H194" s="15">
        <v>1.2541</v>
      </c>
      <c r="I194" s="5">
        <v>8</v>
      </c>
      <c r="J194" s="5">
        <v>701</v>
      </c>
      <c r="K194" s="5">
        <v>397</v>
      </c>
      <c r="L194" s="5">
        <v>1131</v>
      </c>
      <c r="M194" s="14">
        <v>7.7368055555556339</v>
      </c>
      <c r="N194" s="14">
        <v>144.20000000000098</v>
      </c>
      <c r="O194" s="5">
        <v>108.00000000000142</v>
      </c>
      <c r="P194" s="5">
        <v>120452</v>
      </c>
      <c r="Q194" s="14">
        <v>836.47222222222217</v>
      </c>
      <c r="R194" s="14">
        <v>7.8432732316226925</v>
      </c>
      <c r="S194" s="5">
        <v>32</v>
      </c>
      <c r="T194" s="5" t="s">
        <v>26</v>
      </c>
      <c r="U194" s="14">
        <v>0.55712854775801413</v>
      </c>
      <c r="V194" s="5">
        <v>348</v>
      </c>
      <c r="W194" s="5">
        <v>151</v>
      </c>
      <c r="X194" s="5">
        <v>186</v>
      </c>
      <c r="Y194" s="5">
        <v>430</v>
      </c>
      <c r="Z194" s="5" t="s">
        <v>32</v>
      </c>
      <c r="AA194" s="5"/>
      <c r="AB194" s="6" cm="1">
        <f t="array" ref="AB194">SUM(IF(B194:I194&gt;B195:I195,1,-1))</f>
        <v>2</v>
      </c>
      <c r="AC194" s="6" cm="1">
        <f t="array" ref="AC194">SUM(IF(J194:S194&gt;J195:S195,1,-1))</f>
        <v>6</v>
      </c>
      <c r="AD194" s="6">
        <f t="shared" si="43"/>
        <v>8</v>
      </c>
      <c r="AE194" s="6">
        <f t="shared" si="47"/>
        <v>2</v>
      </c>
      <c r="AF194" s="6">
        <f t="shared" si="47"/>
        <v>8</v>
      </c>
      <c r="AG194" s="6">
        <f t="shared" si="47"/>
        <v>10</v>
      </c>
      <c r="AH194" s="5"/>
      <c r="AI194" s="8" t="str">
        <f t="shared" ref="AI194:AI260" si="48">IF(AND(H194&gt;=G195,G194&gt;=G195),"Higher",
IF(AND(H194&lt;=H195,G194&lt;=H195),"Lower",
IF(AND(G194&gt;=G195,H194&lt;=G195,H194&gt;H195),"OL Higher",
IF(AND(H194&lt;=H195,G194&gt;=H195,G194&lt;G195),"OL Lower",
IF(AND(G194&lt;=G195,H194&gt;=H195),"Inside",
IF(AND(G194&gt;=G195,H194&lt;=H195),"Outside","Undefined"))))))</f>
        <v>OL Higher</v>
      </c>
      <c r="AJ194" s="7" t="str">
        <f t="shared" ref="AJ194:AJ261" si="49">IF(F194 &gt;= ((C194 - D194) * 10%) + B194, "Up", IF(F194 &lt;= (B194 - (C194 - D194) * 10%), "Down", "Neutral"))</f>
        <v>Up</v>
      </c>
      <c r="AK194" s="7" t="str">
        <f t="shared" ref="AK194:AK260" si="50">IF(F194 &gt; F195, "POC Up", IF(F194 &lt; F195, "POC Down", "POC Unchanged"))</f>
        <v>POC Unchanged</v>
      </c>
      <c r="AL194" s="9" t="str">
        <f t="shared" ref="AL194:AL260" si="51">IF(F194 &lt; H195, "Bel. Val",
IF(F194 &gt; G195, "Ab. Val",
"In. Val"))</f>
        <v>In. Val</v>
      </c>
      <c r="AM194" s="9" t="str">
        <f t="shared" ref="AM194:AM260" si="52">IF(AND(D194 &lt; D195, C194 &gt; C195), "Both Sides Expand",
IF(D194 &lt; D195, "Lower Break",
IF(C194 &gt; C195, "Upper Break", "Inside Day")))</f>
        <v>Upper Break</v>
      </c>
      <c r="AN194" s="9" t="str">
        <f t="shared" ref="AN194:AN261" si="53">IF(AND(E194 &lt; H194, E194 &lt; G194), "Bl. Val",
IF(AND(E194 &gt; G194, E194 &gt; H194), "Ab. Val",
"In Val"))</f>
        <v>In Val</v>
      </c>
      <c r="AO194" s="9" t="str">
        <f t="shared" ref="AO194:AO260" si="54">IF(AND(B194 &gt; G195, E194 &lt; G195), "Gap Up - Failed",
IF(AND(B194 &gt; G195, E194 &gt; B194), "Gap Up - Follow Through",
IF(AND(B194 &gt; G195, E194 &lt; B194), "Gap Up - Faded",
IF(AND(B194 &lt; H195, E194 &gt; H195), "Gap Down - Failed",
IF(AND(B194 &lt; H195, E194 &lt; B194), "Gap Down - Follow Through",
IF(AND(B194 &lt; H195, E194 &gt; B194), "Gap Down - Rejected",
"No Gap"))))))</f>
        <v>No Gap</v>
      </c>
      <c r="AP194" s="9" t="str">
        <f t="shared" ref="AP194:AP261" si="55">IF(J194 &gt; K194, "Top-Weighted",
IF(K194 &gt; J194, "Bottom-Weighted",
"Balanced"))</f>
        <v>Top-Weighted</v>
      </c>
      <c r="AQ194" s="9" t="str">
        <f t="shared" ref="AQ194:AQ261" si="56">IF(COUNTIF(V194:Y194, MAX(V194, W194, X194, Y194)) &gt; 1, "Tie",
IF(V194 &gt; MAX(W194, X194, Y194), "Skewed High",
IF(W194 &gt; MAX(V194, X194, Y194), "Skewed Mid-High",
IF(X194 &gt; MAX(V194, W194, Y194), "Skewed Mid-Low",
IF(Y194 &gt; MAX(V194, W194, X194), "Skewed Low", "Evenly Distributed")))))</f>
        <v>Skewed Low</v>
      </c>
      <c r="AR194" s="9" t="str">
        <f t="shared" ref="AR194:AR260" si="57">IF(Z194 &lt; Z195, "Closed Lower Quadrant",
IF(Z194 &gt; Z195, "Closed Higher Quadrant",
"Same"))</f>
        <v>Closed Higher Quadrant</v>
      </c>
      <c r="AS194" s="5">
        <f t="shared" ref="AS194:AS260" si="58">_xlfn.NUMBERVALUE(SUBSTITUTE(Z194,"Q","")) - _xlfn.NUMBERVALUE(SUBSTITUTE(Z195,"Q",""))</f>
        <v>1</v>
      </c>
    </row>
    <row r="195" spans="1:45" ht="15.5" x14ac:dyDescent="0.35">
      <c r="A195" s="13">
        <v>45385</v>
      </c>
      <c r="B195" s="15">
        <v>1.2637</v>
      </c>
      <c r="C195" s="15">
        <v>1.26556</v>
      </c>
      <c r="D195" s="15">
        <v>1.2538400000000001</v>
      </c>
      <c r="E195" s="15">
        <v>1.26511</v>
      </c>
      <c r="F195" s="15">
        <v>1.2574000000000001</v>
      </c>
      <c r="G195" s="15">
        <v>1.2606999999999999</v>
      </c>
      <c r="H195" s="15">
        <v>1.254</v>
      </c>
      <c r="I195" s="5">
        <v>3</v>
      </c>
      <c r="J195" s="5">
        <v>561</v>
      </c>
      <c r="K195" s="5">
        <v>525</v>
      </c>
      <c r="L195" s="5">
        <v>1121</v>
      </c>
      <c r="M195" s="14">
        <v>7.7187499999999902</v>
      </c>
      <c r="N195" s="14">
        <v>117.19999999999953</v>
      </c>
      <c r="O195" s="5">
        <v>66.999999999999289</v>
      </c>
      <c r="P195" s="5">
        <v>114569</v>
      </c>
      <c r="Q195" s="14">
        <v>795.61805555555554</v>
      </c>
      <c r="R195" s="14">
        <v>9.5648464163822897</v>
      </c>
      <c r="S195" s="5">
        <v>22</v>
      </c>
      <c r="T195" s="5" t="s">
        <v>26</v>
      </c>
      <c r="U195" s="14">
        <v>0.68187936778694513</v>
      </c>
      <c r="V195" s="5">
        <v>180</v>
      </c>
      <c r="W195" s="5">
        <v>180</v>
      </c>
      <c r="X195" s="5">
        <v>375</v>
      </c>
      <c r="Y195" s="5">
        <v>349</v>
      </c>
      <c r="Z195" s="5" t="s">
        <v>31</v>
      </c>
      <c r="AA195" s="5"/>
      <c r="AB195" s="6" cm="1">
        <f t="array" ref="AB195">SUM(IF(B195:I195&gt;B196:I196,1,-1))</f>
        <v>0</v>
      </c>
      <c r="AC195" s="6" cm="1">
        <f t="array" ref="AC195">SUM(IF(J195:S195&gt;J196:S196,1,-1))</f>
        <v>4</v>
      </c>
      <c r="AD195" s="6">
        <f t="shared" ref="AD195:AD258" si="59">SUM(AB195:AC195)</f>
        <v>4</v>
      </c>
      <c r="AE195" s="6">
        <f t="shared" ref="AE195:AG210" si="60">SUM(AB195:AB197)</f>
        <v>-6</v>
      </c>
      <c r="AF195" s="6">
        <f t="shared" si="60"/>
        <v>-2</v>
      </c>
      <c r="AG195" s="6">
        <f t="shared" si="60"/>
        <v>-8</v>
      </c>
      <c r="AH195" s="5"/>
      <c r="AI195" s="8" t="str">
        <f t="shared" si="48"/>
        <v>OL Lower</v>
      </c>
      <c r="AJ195" s="7" t="str">
        <f t="shared" si="49"/>
        <v>Down</v>
      </c>
      <c r="AK195" s="7" t="str">
        <f t="shared" si="50"/>
        <v>POC Down</v>
      </c>
      <c r="AL195" s="9" t="str">
        <f t="shared" si="51"/>
        <v>In. Val</v>
      </c>
      <c r="AM195" s="9" t="str">
        <f t="shared" si="52"/>
        <v>Upper Break</v>
      </c>
      <c r="AN195" s="9" t="str">
        <f t="shared" si="53"/>
        <v>Ab. Val</v>
      </c>
      <c r="AO195" s="9" t="str">
        <f t="shared" si="54"/>
        <v>No Gap</v>
      </c>
      <c r="AP195" s="9" t="str">
        <f t="shared" si="55"/>
        <v>Top-Weighted</v>
      </c>
      <c r="AQ195" s="9" t="str">
        <f t="shared" si="56"/>
        <v>Skewed Mid-Low</v>
      </c>
      <c r="AR195" s="9" t="str">
        <f t="shared" si="57"/>
        <v>Closed Lower Quadrant</v>
      </c>
      <c r="AS195" s="5">
        <f t="shared" si="58"/>
        <v>-2</v>
      </c>
    </row>
    <row r="196" spans="1:45" ht="15.5" x14ac:dyDescent="0.35">
      <c r="A196" s="13">
        <v>45384</v>
      </c>
      <c r="B196" s="15">
        <v>1.26213</v>
      </c>
      <c r="C196" s="15">
        <v>1.2641500000000001</v>
      </c>
      <c r="D196" s="15">
        <v>1.2538400000000001</v>
      </c>
      <c r="E196" s="15">
        <v>1.2576000000000001</v>
      </c>
      <c r="F196" s="15">
        <v>1.2622</v>
      </c>
      <c r="G196" s="15">
        <v>1.2641</v>
      </c>
      <c r="H196" s="15">
        <v>1.2565999999999999</v>
      </c>
      <c r="I196" s="5">
        <v>-8</v>
      </c>
      <c r="J196" s="5">
        <v>254</v>
      </c>
      <c r="K196" s="5">
        <v>779</v>
      </c>
      <c r="L196" s="5">
        <v>1058</v>
      </c>
      <c r="M196" s="14">
        <v>7.2527777777777684</v>
      </c>
      <c r="N196" s="14">
        <v>103.10000000000042</v>
      </c>
      <c r="O196" s="5">
        <v>75.000000000000625</v>
      </c>
      <c r="P196" s="5">
        <v>87834</v>
      </c>
      <c r="Q196" s="14">
        <v>609.95833333333337</v>
      </c>
      <c r="R196" s="14">
        <v>10.261881668283179</v>
      </c>
      <c r="S196" s="5">
        <v>20</v>
      </c>
      <c r="T196" s="5" t="s">
        <v>28</v>
      </c>
      <c r="U196" s="14">
        <v>0.48225656576168346</v>
      </c>
      <c r="V196" s="5">
        <v>391</v>
      </c>
      <c r="W196" s="5">
        <v>168</v>
      </c>
      <c r="X196" s="5">
        <v>206</v>
      </c>
      <c r="Y196" s="5">
        <v>293</v>
      </c>
      <c r="Z196" s="5" t="s">
        <v>29</v>
      </c>
      <c r="AA196" s="5"/>
      <c r="AB196" s="6" cm="1">
        <f t="array" ref="AB196">SUM(IF(B196:I196&gt;B197:I197,1,-1))</f>
        <v>0</v>
      </c>
      <c r="AC196" s="6" cm="1">
        <f t="array" ref="AC196">SUM(IF(J196:S196&gt;J197:S197,1,-1))</f>
        <v>-2</v>
      </c>
      <c r="AD196" s="6">
        <f t="shared" si="59"/>
        <v>-2</v>
      </c>
      <c r="AE196" s="6">
        <f t="shared" si="60"/>
        <v>-8</v>
      </c>
      <c r="AF196" s="6">
        <f t="shared" si="60"/>
        <v>-14</v>
      </c>
      <c r="AG196" s="6">
        <f t="shared" si="60"/>
        <v>-22</v>
      </c>
      <c r="AH196" s="5"/>
      <c r="AI196" s="8" t="str">
        <f t="shared" si="48"/>
        <v>Outside</v>
      </c>
      <c r="AJ196" s="7" t="str">
        <f t="shared" si="49"/>
        <v>Neutral</v>
      </c>
      <c r="AK196" s="7" t="str">
        <f t="shared" si="50"/>
        <v>POC Unchanged</v>
      </c>
      <c r="AL196" s="9" t="str">
        <f t="shared" si="51"/>
        <v>In. Val</v>
      </c>
      <c r="AM196" s="9" t="str">
        <f t="shared" si="52"/>
        <v>Inside Day</v>
      </c>
      <c r="AN196" s="9" t="str">
        <f t="shared" si="53"/>
        <v>In Val</v>
      </c>
      <c r="AO196" s="9" t="str">
        <f t="shared" si="54"/>
        <v>No Gap</v>
      </c>
      <c r="AP196" s="9" t="str">
        <f t="shared" si="55"/>
        <v>Bottom-Weighted</v>
      </c>
      <c r="AQ196" s="9" t="str">
        <f t="shared" si="56"/>
        <v>Skewed High</v>
      </c>
      <c r="AR196" s="9" t="str">
        <f t="shared" si="57"/>
        <v>Closed Lower Quadrant</v>
      </c>
      <c r="AS196" s="5">
        <f t="shared" si="58"/>
        <v>-1</v>
      </c>
    </row>
    <row r="197" spans="1:45" ht="15.5" x14ac:dyDescent="0.35">
      <c r="A197" s="13">
        <v>45383</v>
      </c>
      <c r="B197" s="15">
        <v>1.2616499999999999</v>
      </c>
      <c r="C197" s="15">
        <v>1.26539</v>
      </c>
      <c r="D197" s="15">
        <v>1.2538400000000001</v>
      </c>
      <c r="E197" s="15">
        <v>1.25454</v>
      </c>
      <c r="F197" s="15">
        <v>1.2622</v>
      </c>
      <c r="G197" s="15">
        <v>1.2637</v>
      </c>
      <c r="H197" s="15">
        <v>1.2610000000000001</v>
      </c>
      <c r="I197" s="5">
        <v>-20</v>
      </c>
      <c r="J197" s="5">
        <v>523</v>
      </c>
      <c r="K197" s="5">
        <v>597</v>
      </c>
      <c r="L197" s="5">
        <v>1162</v>
      </c>
      <c r="M197" s="14">
        <v>7.9868055555555744</v>
      </c>
      <c r="N197" s="14">
        <v>115.49999999999949</v>
      </c>
      <c r="O197" s="5">
        <v>26.999999999999247</v>
      </c>
      <c r="P197" s="5">
        <v>91215</v>
      </c>
      <c r="Q197" s="14">
        <v>633.4375</v>
      </c>
      <c r="R197" s="14">
        <v>10.060606060606105</v>
      </c>
      <c r="S197" s="5">
        <v>16</v>
      </c>
      <c r="T197" s="5" t="s">
        <v>26</v>
      </c>
      <c r="U197" s="14">
        <v>0.61471211702604212</v>
      </c>
      <c r="V197" s="5">
        <v>377</v>
      </c>
      <c r="W197" s="5">
        <v>574</v>
      </c>
      <c r="X197" s="5">
        <v>56</v>
      </c>
      <c r="Y197" s="5">
        <v>118</v>
      </c>
      <c r="Z197" s="5" t="s">
        <v>27</v>
      </c>
      <c r="AA197" s="5"/>
      <c r="AB197" s="6" cm="1">
        <f t="array" ref="AB197">SUM(IF(B197:I197&gt;B198:I198,1,-1))</f>
        <v>-6</v>
      </c>
      <c r="AC197" s="6" cm="1">
        <f t="array" ref="AC197">SUM(IF(J197:S197&gt;J198:S198,1,-1))</f>
        <v>-4</v>
      </c>
      <c r="AD197" s="6">
        <f t="shared" si="59"/>
        <v>-10</v>
      </c>
      <c r="AE197" s="6">
        <f t="shared" si="60"/>
        <v>-12</v>
      </c>
      <c r="AF197" s="6">
        <f t="shared" si="60"/>
        <v>-4</v>
      </c>
      <c r="AG197" s="6">
        <f t="shared" si="60"/>
        <v>-16</v>
      </c>
      <c r="AH197" s="5"/>
      <c r="AI197" s="8" t="str">
        <f t="shared" si="48"/>
        <v>Outside</v>
      </c>
      <c r="AJ197" s="7" t="str">
        <f t="shared" si="49"/>
        <v>Neutral</v>
      </c>
      <c r="AK197" s="7" t="str">
        <f t="shared" si="50"/>
        <v>POC Unchanged</v>
      </c>
      <c r="AL197" s="9" t="str">
        <f t="shared" si="51"/>
        <v>In. Val</v>
      </c>
      <c r="AM197" s="9" t="str">
        <f t="shared" si="52"/>
        <v>Lower Break</v>
      </c>
      <c r="AN197" s="9" t="str">
        <f t="shared" si="53"/>
        <v>Bl. Val</v>
      </c>
      <c r="AO197" s="9" t="str">
        <f t="shared" si="54"/>
        <v>No Gap</v>
      </c>
      <c r="AP197" s="9" t="str">
        <f t="shared" si="55"/>
        <v>Bottom-Weighted</v>
      </c>
      <c r="AQ197" s="9" t="str">
        <f t="shared" si="56"/>
        <v>Skewed Mid-High</v>
      </c>
      <c r="AR197" s="9" t="str">
        <f t="shared" si="57"/>
        <v>Closed Higher Quadrant</v>
      </c>
      <c r="AS197" s="5">
        <f t="shared" si="58"/>
        <v>2</v>
      </c>
    </row>
    <row r="198" spans="1:45" ht="15.5" x14ac:dyDescent="0.35">
      <c r="A198" s="13">
        <v>45380</v>
      </c>
      <c r="B198" s="15">
        <v>1.26274</v>
      </c>
      <c r="C198" s="15">
        <v>1.26539</v>
      </c>
      <c r="D198" s="15">
        <v>1.25854</v>
      </c>
      <c r="E198" s="15">
        <v>1.2635400000000001</v>
      </c>
      <c r="F198" s="15">
        <v>1.2622</v>
      </c>
      <c r="G198" s="15">
        <v>1.2632999999999999</v>
      </c>
      <c r="H198" s="15">
        <v>1.2613999999999999</v>
      </c>
      <c r="I198" s="5">
        <v>7</v>
      </c>
      <c r="J198" s="5">
        <v>622</v>
      </c>
      <c r="K198" s="5">
        <v>527</v>
      </c>
      <c r="L198" s="5">
        <v>1199</v>
      </c>
      <c r="M198" s="14">
        <v>8.234027777777797</v>
      </c>
      <c r="N198" s="14">
        <v>68.500000000000227</v>
      </c>
      <c r="O198" s="5">
        <v>19.000000000000128</v>
      </c>
      <c r="P198" s="5">
        <v>94939</v>
      </c>
      <c r="Q198" s="14">
        <v>659.29861111111109</v>
      </c>
      <c r="R198" s="14">
        <v>17.503649635036439</v>
      </c>
      <c r="S198" s="5">
        <v>17</v>
      </c>
      <c r="T198" s="5" t="s">
        <v>33</v>
      </c>
      <c r="U198" s="14">
        <v>0.73848180920814455</v>
      </c>
      <c r="V198" s="5">
        <v>98</v>
      </c>
      <c r="W198" s="5">
        <v>670</v>
      </c>
      <c r="X198" s="5">
        <v>397</v>
      </c>
      <c r="Y198" s="5">
        <v>34</v>
      </c>
      <c r="Z198" s="5" t="s">
        <v>32</v>
      </c>
      <c r="AA198" s="5"/>
      <c r="AB198" s="6" cm="1">
        <f t="array" ref="AB198">SUM(IF(B198:I198&gt;B199:I199,1,-1))</f>
        <v>-2</v>
      </c>
      <c r="AC198" s="6" cm="1">
        <f t="array" ref="AC198">SUM(IF(J198:S198&gt;J199:S199,1,-1))</f>
        <v>-8</v>
      </c>
      <c r="AD198" s="6">
        <f t="shared" si="59"/>
        <v>-10</v>
      </c>
      <c r="AE198" s="6">
        <f t="shared" si="60"/>
        <v>-8</v>
      </c>
      <c r="AF198" s="6">
        <f t="shared" si="60"/>
        <v>-4</v>
      </c>
      <c r="AG198" s="6">
        <f t="shared" si="60"/>
        <v>-12</v>
      </c>
      <c r="AH198" s="5"/>
      <c r="AI198" s="8" t="str">
        <f t="shared" si="48"/>
        <v>Inside</v>
      </c>
      <c r="AJ198" s="7" t="str">
        <f t="shared" si="49"/>
        <v>Neutral</v>
      </c>
      <c r="AK198" s="7" t="str">
        <f t="shared" si="50"/>
        <v>POC Down</v>
      </c>
      <c r="AL198" s="9" t="str">
        <f t="shared" si="51"/>
        <v>In. Val</v>
      </c>
      <c r="AM198" s="9" t="str">
        <f t="shared" si="52"/>
        <v>Inside Day</v>
      </c>
      <c r="AN198" s="9" t="str">
        <f t="shared" si="53"/>
        <v>Ab. Val</v>
      </c>
      <c r="AO198" s="9" t="str">
        <f t="shared" si="54"/>
        <v>No Gap</v>
      </c>
      <c r="AP198" s="9" t="str">
        <f t="shared" si="55"/>
        <v>Top-Weighted</v>
      </c>
      <c r="AQ198" s="9" t="str">
        <f t="shared" si="56"/>
        <v>Skewed Mid-High</v>
      </c>
      <c r="AR198" s="9" t="str">
        <f t="shared" si="57"/>
        <v>Closed Lower Quadrant</v>
      </c>
      <c r="AS198" s="5">
        <f t="shared" si="58"/>
        <v>-1</v>
      </c>
    </row>
    <row r="199" spans="1:45" ht="15.5" x14ac:dyDescent="0.35">
      <c r="A199" s="13">
        <v>45379</v>
      </c>
      <c r="B199" s="15">
        <v>1.2636000000000001</v>
      </c>
      <c r="C199" s="15">
        <v>1.26674</v>
      </c>
      <c r="D199" s="15">
        <v>1.25854</v>
      </c>
      <c r="E199" s="15">
        <v>1.26217</v>
      </c>
      <c r="F199" s="15">
        <v>1.2626999999999999</v>
      </c>
      <c r="G199" s="15">
        <v>1.2639</v>
      </c>
      <c r="H199" s="15">
        <v>1.2612999999999999</v>
      </c>
      <c r="I199" s="5">
        <v>6</v>
      </c>
      <c r="J199" s="5">
        <v>646</v>
      </c>
      <c r="K199" s="5">
        <v>541</v>
      </c>
      <c r="L199" s="5">
        <v>1236</v>
      </c>
      <c r="M199" s="14">
        <v>8.4958333333334028</v>
      </c>
      <c r="N199" s="14">
        <v>81.999999999999858</v>
      </c>
      <c r="O199" s="5">
        <v>26.000000000001577</v>
      </c>
      <c r="P199" s="5">
        <v>116289</v>
      </c>
      <c r="Q199" s="14">
        <v>807.5625</v>
      </c>
      <c r="R199" s="14">
        <v>15.073170731707343</v>
      </c>
      <c r="S199" s="5">
        <v>24</v>
      </c>
      <c r="T199" s="5" t="s">
        <v>33</v>
      </c>
      <c r="U199" s="14">
        <v>0.76613408436702168</v>
      </c>
      <c r="V199" s="5">
        <v>127</v>
      </c>
      <c r="W199" s="5">
        <v>508</v>
      </c>
      <c r="X199" s="5">
        <v>492</v>
      </c>
      <c r="Y199" s="5">
        <v>44</v>
      </c>
      <c r="Z199" s="5" t="s">
        <v>29</v>
      </c>
      <c r="AA199" s="5"/>
      <c r="AB199" s="6" cm="1">
        <f t="array" ref="AB199">SUM(IF(B199:I199&gt;B200:I200,1,-1))</f>
        <v>-4</v>
      </c>
      <c r="AC199" s="6" cm="1">
        <f t="array" ref="AC199">SUM(IF(J199:S199&gt;J200:S200,1,-1))</f>
        <v>8</v>
      </c>
      <c r="AD199" s="6">
        <f t="shared" si="59"/>
        <v>4</v>
      </c>
      <c r="AE199" s="6">
        <f t="shared" si="60"/>
        <v>-8</v>
      </c>
      <c r="AF199" s="6">
        <f t="shared" si="60"/>
        <v>-2</v>
      </c>
      <c r="AG199" s="6">
        <f t="shared" si="60"/>
        <v>-10</v>
      </c>
      <c r="AH199" s="5"/>
      <c r="AI199" s="8" t="str">
        <f t="shared" si="48"/>
        <v>OL Lower</v>
      </c>
      <c r="AJ199" s="7" t="str">
        <f t="shared" si="49"/>
        <v>Down</v>
      </c>
      <c r="AK199" s="7" t="str">
        <f t="shared" si="50"/>
        <v>POC Unchanged</v>
      </c>
      <c r="AL199" s="9" t="str">
        <f t="shared" si="51"/>
        <v>In. Val</v>
      </c>
      <c r="AM199" s="9" t="str">
        <f t="shared" si="52"/>
        <v>Lower Break</v>
      </c>
      <c r="AN199" s="9" t="str">
        <f t="shared" si="53"/>
        <v>In Val</v>
      </c>
      <c r="AO199" s="9" t="str">
        <f t="shared" si="54"/>
        <v>No Gap</v>
      </c>
      <c r="AP199" s="9" t="str">
        <f t="shared" si="55"/>
        <v>Top-Weighted</v>
      </c>
      <c r="AQ199" s="9" t="str">
        <f t="shared" si="56"/>
        <v>Skewed Mid-High</v>
      </c>
      <c r="AR199" s="9" t="str">
        <f t="shared" si="57"/>
        <v>Same</v>
      </c>
      <c r="AS199" s="5">
        <f t="shared" si="58"/>
        <v>0</v>
      </c>
    </row>
    <row r="200" spans="1:45" ht="15.5" x14ac:dyDescent="0.35">
      <c r="A200" s="13">
        <v>45378</v>
      </c>
      <c r="B200" s="15">
        <v>1.2597</v>
      </c>
      <c r="C200" s="15">
        <v>1.26674</v>
      </c>
      <c r="D200" s="15">
        <v>1.25911</v>
      </c>
      <c r="E200" s="15">
        <v>1.26163</v>
      </c>
      <c r="F200" s="15">
        <v>1.2627000000000002</v>
      </c>
      <c r="G200" s="15">
        <v>1.2646000000000002</v>
      </c>
      <c r="H200" s="15">
        <v>1.2614000000000001</v>
      </c>
      <c r="I200" s="5">
        <v>21</v>
      </c>
      <c r="J200" s="5">
        <v>612</v>
      </c>
      <c r="K200" s="5">
        <v>491</v>
      </c>
      <c r="L200" s="5">
        <v>1140</v>
      </c>
      <c r="M200" s="14">
        <v>7.7999999999999829</v>
      </c>
      <c r="N200" s="14">
        <v>76.300000000000253</v>
      </c>
      <c r="O200" s="5">
        <v>32.000000000000917</v>
      </c>
      <c r="P200" s="5">
        <v>107458</v>
      </c>
      <c r="Q200" s="14">
        <v>746.23611111111109</v>
      </c>
      <c r="R200" s="14">
        <v>14.941022280471772</v>
      </c>
      <c r="S200" s="5">
        <v>19</v>
      </c>
      <c r="T200" s="5" t="s">
        <v>33</v>
      </c>
      <c r="U200" s="14">
        <v>0.76303516709297825</v>
      </c>
      <c r="V200" s="5">
        <v>111</v>
      </c>
      <c r="W200" s="5">
        <v>434</v>
      </c>
      <c r="X200" s="5">
        <v>447</v>
      </c>
      <c r="Y200" s="5">
        <v>148</v>
      </c>
      <c r="Z200" s="5" t="s">
        <v>29</v>
      </c>
      <c r="AA200" s="5"/>
      <c r="AB200" s="6" cm="1">
        <f t="array" ref="AB200">SUM(IF(B200:I200&gt;B201:I201,1,-1))</f>
        <v>-2</v>
      </c>
      <c r="AC200" s="6" cm="1">
        <f t="array" ref="AC200">SUM(IF(J200:S200&gt;J201:S201,1,-1))</f>
        <v>-4</v>
      </c>
      <c r="AD200" s="6">
        <f t="shared" si="59"/>
        <v>-6</v>
      </c>
      <c r="AE200" s="6">
        <f t="shared" si="60"/>
        <v>-8</v>
      </c>
      <c r="AF200" s="6">
        <f t="shared" si="60"/>
        <v>-18</v>
      </c>
      <c r="AG200" s="6">
        <f t="shared" si="60"/>
        <v>-26</v>
      </c>
      <c r="AH200" s="5"/>
      <c r="AI200" s="8" t="str">
        <f t="shared" si="48"/>
        <v>Inside</v>
      </c>
      <c r="AJ200" s="7" t="str">
        <f t="shared" si="49"/>
        <v>Up</v>
      </c>
      <c r="AK200" s="7" t="str">
        <f t="shared" si="50"/>
        <v>POC Down</v>
      </c>
      <c r="AL200" s="9" t="str">
        <f t="shared" si="51"/>
        <v>In. Val</v>
      </c>
      <c r="AM200" s="9" t="str">
        <f t="shared" si="52"/>
        <v>Inside Day</v>
      </c>
      <c r="AN200" s="9" t="str">
        <f t="shared" si="53"/>
        <v>In Val</v>
      </c>
      <c r="AO200" s="9" t="str">
        <f t="shared" si="54"/>
        <v>Gap Down - Failed</v>
      </c>
      <c r="AP200" s="9" t="str">
        <f t="shared" si="55"/>
        <v>Top-Weighted</v>
      </c>
      <c r="AQ200" s="9" t="str">
        <f t="shared" si="56"/>
        <v>Skewed Mid-Low</v>
      </c>
      <c r="AR200" s="9" t="str">
        <f t="shared" si="57"/>
        <v>Closed Higher Quadrant</v>
      </c>
      <c r="AS200" s="5">
        <f t="shared" si="58"/>
        <v>1</v>
      </c>
    </row>
    <row r="201" spans="1:45" ht="15.5" x14ac:dyDescent="0.35">
      <c r="A201" s="13">
        <v>45377</v>
      </c>
      <c r="B201" s="15">
        <v>1.2660100000000001</v>
      </c>
      <c r="C201" s="15">
        <v>1.26745</v>
      </c>
      <c r="D201" s="15">
        <v>1.25746</v>
      </c>
      <c r="E201" s="15">
        <v>1.2627299999999999</v>
      </c>
      <c r="F201" s="15">
        <v>1.2638</v>
      </c>
      <c r="G201" s="15">
        <v>1.2663</v>
      </c>
      <c r="H201" s="15">
        <v>1.2606000000000002</v>
      </c>
      <c r="I201" s="5">
        <v>2</v>
      </c>
      <c r="J201" s="5">
        <v>397</v>
      </c>
      <c r="K201" s="5">
        <v>788</v>
      </c>
      <c r="L201" s="5">
        <v>1220</v>
      </c>
      <c r="M201" s="14">
        <v>8.3736111111111367</v>
      </c>
      <c r="N201" s="14">
        <v>99.899999999999437</v>
      </c>
      <c r="O201" s="5">
        <v>56.999999999998167</v>
      </c>
      <c r="P201" s="5">
        <v>114814</v>
      </c>
      <c r="Q201" s="14">
        <v>797.31944444444446</v>
      </c>
      <c r="R201" s="14">
        <v>12.212212212212281</v>
      </c>
      <c r="S201" s="5">
        <v>13</v>
      </c>
      <c r="T201" s="5" t="s">
        <v>26</v>
      </c>
      <c r="U201" s="14">
        <v>0.56316912804892894</v>
      </c>
      <c r="V201" s="5">
        <v>146</v>
      </c>
      <c r="W201" s="5">
        <v>511</v>
      </c>
      <c r="X201" s="5">
        <v>325</v>
      </c>
      <c r="Y201" s="5">
        <v>238</v>
      </c>
      <c r="Z201" s="5" t="s">
        <v>32</v>
      </c>
      <c r="AA201" s="5"/>
      <c r="AB201" s="6" cm="1">
        <f t="array" ref="AB201">SUM(IF(B201:I201&gt;B202:I202,1,-1))</f>
        <v>-2</v>
      </c>
      <c r="AC201" s="6" cm="1">
        <f t="array" ref="AC201">SUM(IF(J201:S201&gt;J202:S202,1,-1))</f>
        <v>-6</v>
      </c>
      <c r="AD201" s="6">
        <f t="shared" si="59"/>
        <v>-8</v>
      </c>
      <c r="AE201" s="6">
        <f t="shared" si="60"/>
        <v>-10</v>
      </c>
      <c r="AF201" s="6">
        <f t="shared" si="60"/>
        <v>-8</v>
      </c>
      <c r="AG201" s="6">
        <f t="shared" si="60"/>
        <v>-18</v>
      </c>
      <c r="AH201" s="5"/>
      <c r="AI201" s="8" t="str">
        <f t="shared" si="48"/>
        <v>Inside</v>
      </c>
      <c r="AJ201" s="7" t="str">
        <f t="shared" si="49"/>
        <v>Down</v>
      </c>
      <c r="AK201" s="7" t="str">
        <f t="shared" si="50"/>
        <v>POC Up</v>
      </c>
      <c r="AL201" s="9" t="str">
        <f t="shared" si="51"/>
        <v>In. Val</v>
      </c>
      <c r="AM201" s="9" t="str">
        <f t="shared" si="52"/>
        <v>Inside Day</v>
      </c>
      <c r="AN201" s="9" t="str">
        <f t="shared" si="53"/>
        <v>In Val</v>
      </c>
      <c r="AO201" s="9" t="str">
        <f t="shared" si="54"/>
        <v>No Gap</v>
      </c>
      <c r="AP201" s="9" t="str">
        <f t="shared" si="55"/>
        <v>Bottom-Weighted</v>
      </c>
      <c r="AQ201" s="9" t="str">
        <f t="shared" si="56"/>
        <v>Skewed Mid-High</v>
      </c>
      <c r="AR201" s="9" t="str">
        <f t="shared" si="57"/>
        <v>Closed Lower Quadrant</v>
      </c>
      <c r="AS201" s="5">
        <f t="shared" si="58"/>
        <v>-1</v>
      </c>
    </row>
    <row r="202" spans="1:45" ht="15.5" x14ac:dyDescent="0.35">
      <c r="A202" s="13">
        <v>45376</v>
      </c>
      <c r="B202" s="15">
        <v>1.27972</v>
      </c>
      <c r="C202" s="15">
        <v>1.2802800000000001</v>
      </c>
      <c r="D202" s="15">
        <v>1.25746</v>
      </c>
      <c r="E202" s="15">
        <v>1.26359</v>
      </c>
      <c r="F202" s="15">
        <v>1.2637</v>
      </c>
      <c r="G202" s="15">
        <v>1.2674000000000001</v>
      </c>
      <c r="H202" s="15">
        <v>1.2584</v>
      </c>
      <c r="I202" s="5">
        <v>-20</v>
      </c>
      <c r="J202" s="5">
        <v>704</v>
      </c>
      <c r="K202" s="5">
        <v>616</v>
      </c>
      <c r="L202" s="5">
        <v>1344</v>
      </c>
      <c r="M202" s="14">
        <v>9.2062500000000362</v>
      </c>
      <c r="N202" s="14">
        <v>228.20000000000061</v>
      </c>
      <c r="O202" s="5">
        <v>90.000000000001194</v>
      </c>
      <c r="P202" s="5">
        <v>129747</v>
      </c>
      <c r="Q202" s="14">
        <v>901.02083333333337</v>
      </c>
      <c r="R202" s="14">
        <v>5.889570552147223</v>
      </c>
      <c r="S202" s="5">
        <v>29</v>
      </c>
      <c r="T202" s="5" t="s">
        <v>26</v>
      </c>
      <c r="U202" s="14">
        <v>0.57402174215895518</v>
      </c>
      <c r="V202" s="5">
        <v>231</v>
      </c>
      <c r="W202" s="5">
        <v>123</v>
      </c>
      <c r="X202" s="5">
        <v>417</v>
      </c>
      <c r="Y202" s="5">
        <v>573</v>
      </c>
      <c r="Z202" s="5" t="s">
        <v>29</v>
      </c>
      <c r="AA202" s="5"/>
      <c r="AB202" s="6" cm="1">
        <f t="array" ref="AB202">SUM(IF(B202:I202&gt;B203:I203,1,-1))</f>
        <v>-4</v>
      </c>
      <c r="AC202" s="6" cm="1">
        <f t="array" ref="AC202">SUM(IF(J202:S202&gt;J203:S203,1,-1))</f>
        <v>-8</v>
      </c>
      <c r="AD202" s="6">
        <f t="shared" si="59"/>
        <v>-12</v>
      </c>
      <c r="AE202" s="6">
        <f t="shared" si="60"/>
        <v>-12</v>
      </c>
      <c r="AF202" s="6">
        <f t="shared" si="60"/>
        <v>6</v>
      </c>
      <c r="AG202" s="6">
        <f t="shared" si="60"/>
        <v>-6</v>
      </c>
      <c r="AH202" s="5"/>
      <c r="AI202" s="8" t="str">
        <f t="shared" si="48"/>
        <v>OL Lower</v>
      </c>
      <c r="AJ202" s="7" t="str">
        <f t="shared" si="49"/>
        <v>Down</v>
      </c>
      <c r="AK202" s="7" t="str">
        <f t="shared" si="50"/>
        <v>POC Down</v>
      </c>
      <c r="AL202" s="9" t="str">
        <f t="shared" si="51"/>
        <v>Bel. Val</v>
      </c>
      <c r="AM202" s="9" t="str">
        <f t="shared" si="52"/>
        <v>Inside Day</v>
      </c>
      <c r="AN202" s="9" t="str">
        <f t="shared" si="53"/>
        <v>In Val</v>
      </c>
      <c r="AO202" s="9" t="str">
        <f t="shared" si="54"/>
        <v>No Gap</v>
      </c>
      <c r="AP202" s="9" t="str">
        <f t="shared" si="55"/>
        <v>Top-Weighted</v>
      </c>
      <c r="AQ202" s="9" t="str">
        <f t="shared" si="56"/>
        <v>Skewed Low</v>
      </c>
      <c r="AR202" s="9" t="str">
        <f t="shared" si="57"/>
        <v>Closed Lower Quadrant</v>
      </c>
      <c r="AS202" s="5">
        <f t="shared" si="58"/>
        <v>-1</v>
      </c>
    </row>
    <row r="203" spans="1:45" ht="15.5" x14ac:dyDescent="0.35">
      <c r="A203" s="13">
        <v>45373</v>
      </c>
      <c r="B203" s="15">
        <v>1.2717400000000001</v>
      </c>
      <c r="C203" s="15">
        <v>1.2802800000000001</v>
      </c>
      <c r="D203" s="15">
        <v>1.25746</v>
      </c>
      <c r="E203" s="15">
        <v>1.25969</v>
      </c>
      <c r="F203" s="15">
        <v>1.2718</v>
      </c>
      <c r="G203" s="15">
        <v>1.2802</v>
      </c>
      <c r="H203" s="15">
        <v>1.2648000000000001</v>
      </c>
      <c r="I203" s="5">
        <v>-5</v>
      </c>
      <c r="J203" s="5">
        <v>501</v>
      </c>
      <c r="K203" s="5">
        <v>921</v>
      </c>
      <c r="L203" s="5">
        <v>1443</v>
      </c>
      <c r="M203" s="14">
        <v>9.9180555555555827</v>
      </c>
      <c r="N203" s="14">
        <v>228.20000000000061</v>
      </c>
      <c r="O203" s="5">
        <v>153.99999999999858</v>
      </c>
      <c r="P203" s="5">
        <v>149942</v>
      </c>
      <c r="Q203" s="14">
        <v>1041.2638888888889</v>
      </c>
      <c r="R203" s="14">
        <v>6.3234005258544963</v>
      </c>
      <c r="S203" s="5">
        <v>38</v>
      </c>
      <c r="T203" s="5" t="s">
        <v>26</v>
      </c>
      <c r="U203" s="14">
        <v>0.63164416378570154</v>
      </c>
      <c r="V203" s="5">
        <v>332</v>
      </c>
      <c r="W203" s="5">
        <v>471</v>
      </c>
      <c r="X203" s="5">
        <v>274</v>
      </c>
      <c r="Y203" s="5">
        <v>366</v>
      </c>
      <c r="Z203" s="5" t="s">
        <v>27</v>
      </c>
      <c r="AA203" s="5"/>
      <c r="AB203" s="6" cm="1">
        <f t="array" ref="AB203">SUM(IF(B203:I203&gt;B204:I204,1,-1))</f>
        <v>-4</v>
      </c>
      <c r="AC203" s="6" cm="1">
        <f t="array" ref="AC203">SUM(IF(J203:S203&gt;J204:S204,1,-1))</f>
        <v>6</v>
      </c>
      <c r="AD203" s="6">
        <f t="shared" si="59"/>
        <v>2</v>
      </c>
      <c r="AE203" s="6">
        <f t="shared" si="60"/>
        <v>-10</v>
      </c>
      <c r="AF203" s="6">
        <f t="shared" si="60"/>
        <v>20</v>
      </c>
      <c r="AG203" s="6">
        <f t="shared" si="60"/>
        <v>10</v>
      </c>
      <c r="AH203" s="5"/>
      <c r="AI203" s="8" t="str">
        <f t="shared" si="48"/>
        <v>Outside</v>
      </c>
      <c r="AJ203" s="7" t="str">
        <f t="shared" si="49"/>
        <v>Neutral</v>
      </c>
      <c r="AK203" s="7" t="str">
        <f t="shared" si="50"/>
        <v>POC Down</v>
      </c>
      <c r="AL203" s="9" t="str">
        <f t="shared" si="51"/>
        <v>In. Val</v>
      </c>
      <c r="AM203" s="9" t="str">
        <f t="shared" si="52"/>
        <v>Lower Break</v>
      </c>
      <c r="AN203" s="9" t="str">
        <f t="shared" si="53"/>
        <v>Bl. Val</v>
      </c>
      <c r="AO203" s="9" t="str">
        <f t="shared" si="54"/>
        <v>No Gap</v>
      </c>
      <c r="AP203" s="9" t="str">
        <f t="shared" si="55"/>
        <v>Bottom-Weighted</v>
      </c>
      <c r="AQ203" s="9" t="str">
        <f t="shared" si="56"/>
        <v>Skewed Mid-High</v>
      </c>
      <c r="AR203" s="9" t="str">
        <f t="shared" si="57"/>
        <v>Same</v>
      </c>
      <c r="AS203" s="5">
        <f t="shared" si="58"/>
        <v>0</v>
      </c>
    </row>
    <row r="204" spans="1:45" ht="15.5" x14ac:dyDescent="0.35">
      <c r="A204" s="13">
        <v>45372</v>
      </c>
      <c r="B204" s="15">
        <v>1.2726</v>
      </c>
      <c r="C204" s="15">
        <v>1.2802800000000001</v>
      </c>
      <c r="D204" s="15">
        <v>1.2649699999999999</v>
      </c>
      <c r="E204" s="15">
        <v>1.2660199999999999</v>
      </c>
      <c r="F204" s="15">
        <v>1.2720000000000002</v>
      </c>
      <c r="G204" s="15">
        <v>1.2752000000000001</v>
      </c>
      <c r="H204" s="15">
        <v>1.2666000000000002</v>
      </c>
      <c r="I204" s="5">
        <v>-18</v>
      </c>
      <c r="J204" s="5">
        <v>556</v>
      </c>
      <c r="K204" s="5">
        <v>753</v>
      </c>
      <c r="L204" s="5">
        <v>1342</v>
      </c>
      <c r="M204" s="14">
        <v>9.2520833333333155</v>
      </c>
      <c r="N204" s="14">
        <v>153.10000000000156</v>
      </c>
      <c r="O204" s="5">
        <v>85.999999999999403</v>
      </c>
      <c r="P204" s="5">
        <v>148013</v>
      </c>
      <c r="Q204" s="14">
        <v>1027.8680555555557</v>
      </c>
      <c r="R204" s="14">
        <v>8.7655127367732621</v>
      </c>
      <c r="S204" s="5">
        <v>30</v>
      </c>
      <c r="T204" s="5" t="s">
        <v>26</v>
      </c>
      <c r="U204" s="14">
        <v>0.68372242047547882</v>
      </c>
      <c r="V204" s="5">
        <v>273</v>
      </c>
      <c r="W204" s="5">
        <v>160</v>
      </c>
      <c r="X204" s="5">
        <v>698</v>
      </c>
      <c r="Y204" s="5">
        <v>207</v>
      </c>
      <c r="Z204" s="5" t="s">
        <v>27</v>
      </c>
      <c r="AA204" s="5"/>
      <c r="AB204" s="6" cm="1">
        <f t="array" ref="AB204">SUM(IF(B204:I204&gt;B205:I205,1,-1))</f>
        <v>-4</v>
      </c>
      <c r="AC204" s="6" cm="1">
        <f t="array" ref="AC204">SUM(IF(J204:S204&gt;J205:S205,1,-1))</f>
        <v>8</v>
      </c>
      <c r="AD204" s="6">
        <f t="shared" si="59"/>
        <v>4</v>
      </c>
      <c r="AE204" s="6">
        <f t="shared" si="60"/>
        <v>-14</v>
      </c>
      <c r="AF204" s="6">
        <f t="shared" si="60"/>
        <v>10</v>
      </c>
      <c r="AG204" s="6">
        <f t="shared" si="60"/>
        <v>-4</v>
      </c>
      <c r="AH204" s="5"/>
      <c r="AI204" s="8" t="str">
        <f t="shared" si="48"/>
        <v>Outside</v>
      </c>
      <c r="AJ204" s="7" t="str">
        <f t="shared" si="49"/>
        <v>Neutral</v>
      </c>
      <c r="AK204" s="7" t="str">
        <f t="shared" si="50"/>
        <v>POC Unchanged</v>
      </c>
      <c r="AL204" s="9" t="str">
        <f t="shared" si="51"/>
        <v>In. Val</v>
      </c>
      <c r="AM204" s="9" t="str">
        <f t="shared" si="52"/>
        <v>Both Sides Expand</v>
      </c>
      <c r="AN204" s="9" t="str">
        <f t="shared" si="53"/>
        <v>Bl. Val</v>
      </c>
      <c r="AO204" s="9" t="str">
        <f t="shared" si="54"/>
        <v>No Gap</v>
      </c>
      <c r="AP204" s="9" t="str">
        <f t="shared" si="55"/>
        <v>Bottom-Weighted</v>
      </c>
      <c r="AQ204" s="9" t="str">
        <f t="shared" si="56"/>
        <v>Skewed Mid-Low</v>
      </c>
      <c r="AR204" s="9" t="str">
        <f t="shared" si="57"/>
        <v>Closed Higher Quadrant</v>
      </c>
      <c r="AS204" s="5">
        <f t="shared" si="58"/>
        <v>3</v>
      </c>
    </row>
    <row r="205" spans="1:45" ht="15.5" x14ac:dyDescent="0.35">
      <c r="A205" s="13">
        <v>45371</v>
      </c>
      <c r="B205" s="15">
        <v>1.2730699999999999</v>
      </c>
      <c r="C205" s="15">
        <v>1.27976</v>
      </c>
      <c r="D205" s="15">
        <v>1.2666900000000001</v>
      </c>
      <c r="E205" s="15">
        <v>1.27976</v>
      </c>
      <c r="F205" s="15">
        <v>1.2720000000000002</v>
      </c>
      <c r="G205" s="15">
        <v>1.2737000000000003</v>
      </c>
      <c r="H205" s="15">
        <v>1.2696000000000001</v>
      </c>
      <c r="I205" s="5">
        <v>13</v>
      </c>
      <c r="J205" s="5">
        <v>547</v>
      </c>
      <c r="K205" s="5">
        <v>548</v>
      </c>
      <c r="L205" s="5">
        <v>1129</v>
      </c>
      <c r="M205" s="14">
        <v>7.8347222222221706</v>
      </c>
      <c r="N205" s="14">
        <v>130.69999999999914</v>
      </c>
      <c r="O205" s="5">
        <v>41.000000000002146</v>
      </c>
      <c r="P205" s="5">
        <v>131459</v>
      </c>
      <c r="Q205" s="14">
        <v>912.90972222222217</v>
      </c>
      <c r="R205" s="14">
        <v>8.6381025248661629</v>
      </c>
      <c r="S205" s="5">
        <v>33</v>
      </c>
      <c r="T205" s="5" t="s">
        <v>33</v>
      </c>
      <c r="U205" s="14">
        <v>0.72440216379983358</v>
      </c>
      <c r="V205" s="5">
        <v>75</v>
      </c>
      <c r="W205" s="5">
        <v>168</v>
      </c>
      <c r="X205" s="5">
        <v>676</v>
      </c>
      <c r="Y205" s="5">
        <v>198</v>
      </c>
      <c r="Z205" s="5" t="s">
        <v>31</v>
      </c>
      <c r="AA205" s="5"/>
      <c r="AB205" s="6" cm="1">
        <f t="array" ref="AB205">SUM(IF(B205:I205&gt;B206:I206,1,-1))</f>
        <v>-2</v>
      </c>
      <c r="AC205" s="6" cm="1">
        <f t="array" ref="AC205">SUM(IF(J205:S205&gt;J206:S206,1,-1))</f>
        <v>6</v>
      </c>
      <c r="AD205" s="6">
        <f t="shared" si="59"/>
        <v>4</v>
      </c>
      <c r="AE205" s="6">
        <f t="shared" si="60"/>
        <v>-14</v>
      </c>
      <c r="AF205" s="6">
        <f t="shared" si="60"/>
        <v>-6</v>
      </c>
      <c r="AG205" s="6">
        <f t="shared" si="60"/>
        <v>-20</v>
      </c>
      <c r="AH205" s="5"/>
      <c r="AI205" s="8" t="str">
        <f t="shared" si="48"/>
        <v>OL Lower</v>
      </c>
      <c r="AJ205" s="7" t="str">
        <f t="shared" si="49"/>
        <v>Neutral</v>
      </c>
      <c r="AK205" s="7" t="str">
        <f t="shared" si="50"/>
        <v>POC Down</v>
      </c>
      <c r="AL205" s="9" t="str">
        <f t="shared" si="51"/>
        <v>In. Val</v>
      </c>
      <c r="AM205" s="9" t="str">
        <f t="shared" si="52"/>
        <v>Upper Break</v>
      </c>
      <c r="AN205" s="9" t="str">
        <f t="shared" si="53"/>
        <v>Ab. Val</v>
      </c>
      <c r="AO205" s="9" t="str">
        <f t="shared" si="54"/>
        <v>No Gap</v>
      </c>
      <c r="AP205" s="9" t="str">
        <f t="shared" si="55"/>
        <v>Bottom-Weighted</v>
      </c>
      <c r="AQ205" s="9" t="str">
        <f t="shared" si="56"/>
        <v>Skewed Mid-Low</v>
      </c>
      <c r="AR205" s="9" t="str">
        <f t="shared" si="57"/>
        <v>Closed Lower Quadrant</v>
      </c>
      <c r="AS205" s="5">
        <f t="shared" si="58"/>
        <v>-1</v>
      </c>
    </row>
    <row r="206" spans="1:45" ht="15.5" x14ac:dyDescent="0.35">
      <c r="A206" s="13">
        <v>45370</v>
      </c>
      <c r="B206" s="15">
        <v>1.2744800000000001</v>
      </c>
      <c r="C206" s="15">
        <v>1.2758</v>
      </c>
      <c r="D206" s="15">
        <v>1.2666900000000001</v>
      </c>
      <c r="E206" s="15">
        <v>1.2717400000000001</v>
      </c>
      <c r="F206" s="15">
        <v>1.2737000000000003</v>
      </c>
      <c r="G206" s="15">
        <v>1.2750000000000001</v>
      </c>
      <c r="H206" s="15">
        <v>1.2718000000000003</v>
      </c>
      <c r="I206" s="5">
        <v>-14</v>
      </c>
      <c r="J206" s="5">
        <v>245</v>
      </c>
      <c r="K206" s="5">
        <v>741</v>
      </c>
      <c r="L206" s="5">
        <v>1020</v>
      </c>
      <c r="M206" s="14">
        <v>7.0701388888888399</v>
      </c>
      <c r="N206" s="14">
        <v>91.099999999999511</v>
      </c>
      <c r="O206" s="5">
        <v>31.999999999998696</v>
      </c>
      <c r="P206" s="5">
        <v>119365</v>
      </c>
      <c r="Q206" s="14">
        <v>828.92361111111109</v>
      </c>
      <c r="R206" s="14">
        <v>11.19648737650939</v>
      </c>
      <c r="S206" s="5">
        <v>20</v>
      </c>
      <c r="T206" s="5" t="s">
        <v>28</v>
      </c>
      <c r="U206" s="14">
        <v>0.46750066524917555</v>
      </c>
      <c r="V206" s="5">
        <v>312</v>
      </c>
      <c r="W206" s="5">
        <v>484</v>
      </c>
      <c r="X206" s="5">
        <v>160</v>
      </c>
      <c r="Y206" s="5">
        <v>64</v>
      </c>
      <c r="Z206" s="5" t="s">
        <v>32</v>
      </c>
      <c r="AA206" s="5"/>
      <c r="AB206" s="6" cm="1">
        <f t="array" ref="AB206">SUM(IF(B206:I206&gt;B207:I207,1,-1))</f>
        <v>-8</v>
      </c>
      <c r="AC206" s="6" cm="1">
        <f t="array" ref="AC206">SUM(IF(J206:S206&gt;J207:S207,1,-1))</f>
        <v>-4</v>
      </c>
      <c r="AD206" s="6">
        <f t="shared" si="59"/>
        <v>-12</v>
      </c>
      <c r="AE206" s="6">
        <f t="shared" si="60"/>
        <v>-16</v>
      </c>
      <c r="AF206" s="6">
        <f t="shared" si="60"/>
        <v>-14</v>
      </c>
      <c r="AG206" s="6">
        <f t="shared" si="60"/>
        <v>-30</v>
      </c>
      <c r="AH206" s="5"/>
      <c r="AI206" s="8" t="str">
        <f t="shared" si="48"/>
        <v>OL Lower</v>
      </c>
      <c r="AJ206" s="7" t="str">
        <f t="shared" si="49"/>
        <v>Neutral</v>
      </c>
      <c r="AK206" s="7" t="str">
        <f t="shared" si="50"/>
        <v>POC Unchanged</v>
      </c>
      <c r="AL206" s="9" t="str">
        <f t="shared" si="51"/>
        <v>In. Val</v>
      </c>
      <c r="AM206" s="9" t="str">
        <f t="shared" si="52"/>
        <v>Lower Break</v>
      </c>
      <c r="AN206" s="9" t="str">
        <f t="shared" si="53"/>
        <v>Bl. Val</v>
      </c>
      <c r="AO206" s="9" t="str">
        <f t="shared" si="54"/>
        <v>No Gap</v>
      </c>
      <c r="AP206" s="9" t="str">
        <f t="shared" si="55"/>
        <v>Bottom-Weighted</v>
      </c>
      <c r="AQ206" s="9" t="str">
        <f t="shared" si="56"/>
        <v>Skewed Mid-High</v>
      </c>
      <c r="AR206" s="9" t="str">
        <f t="shared" si="57"/>
        <v>Closed Lower Quadrant</v>
      </c>
      <c r="AS206" s="5">
        <f t="shared" si="58"/>
        <v>-2</v>
      </c>
    </row>
    <row r="207" spans="1:45" ht="15.5" x14ac:dyDescent="0.35">
      <c r="A207" s="13">
        <v>45369</v>
      </c>
      <c r="B207" s="15">
        <v>1.2801</v>
      </c>
      <c r="C207" s="15">
        <v>1.28224</v>
      </c>
      <c r="D207" s="15">
        <v>1.27152</v>
      </c>
      <c r="E207" s="15">
        <v>1.2725900000000001</v>
      </c>
      <c r="F207" s="15">
        <v>1.2737000000000001</v>
      </c>
      <c r="G207" s="15">
        <v>1.2755000000000001</v>
      </c>
      <c r="H207" s="15">
        <v>1.2723</v>
      </c>
      <c r="I207" s="5">
        <v>-11</v>
      </c>
      <c r="J207" s="5">
        <v>685</v>
      </c>
      <c r="K207" s="5">
        <v>368</v>
      </c>
      <c r="L207" s="5">
        <v>1089</v>
      </c>
      <c r="M207" s="14">
        <v>7.4986111111111393</v>
      </c>
      <c r="N207" s="14">
        <v>107.20000000000063</v>
      </c>
      <c r="O207" s="5">
        <v>32.000000000000917</v>
      </c>
      <c r="P207" s="5">
        <v>126047</v>
      </c>
      <c r="Q207" s="14">
        <v>875.32638888888891</v>
      </c>
      <c r="R207" s="14">
        <v>10.15858208955218</v>
      </c>
      <c r="S207" s="5">
        <v>19</v>
      </c>
      <c r="T207" s="5" t="s">
        <v>26</v>
      </c>
      <c r="U207" s="14">
        <v>0.52335170060864322</v>
      </c>
      <c r="V207" s="5">
        <v>150</v>
      </c>
      <c r="W207" s="5">
        <v>110</v>
      </c>
      <c r="X207" s="5">
        <v>315</v>
      </c>
      <c r="Y207" s="5">
        <v>514</v>
      </c>
      <c r="Z207" s="5" t="s">
        <v>27</v>
      </c>
      <c r="AA207" s="5"/>
      <c r="AB207" s="6" cm="1">
        <f t="array" ref="AB207">SUM(IF(B207:I207&gt;B208:I208,1,-1))</f>
        <v>-4</v>
      </c>
      <c r="AC207" s="6" cm="1">
        <f t="array" ref="AC207">SUM(IF(J207:S207&gt;J208:S208,1,-1))</f>
        <v>-8</v>
      </c>
      <c r="AD207" s="6">
        <f t="shared" si="59"/>
        <v>-12</v>
      </c>
      <c r="AE207" s="6">
        <f t="shared" si="60"/>
        <v>-14</v>
      </c>
      <c r="AF207" s="6">
        <f t="shared" si="60"/>
        <v>-8</v>
      </c>
      <c r="AG207" s="6">
        <f t="shared" si="60"/>
        <v>-22</v>
      </c>
      <c r="AH207" s="5"/>
      <c r="AI207" s="8" t="str">
        <f t="shared" si="48"/>
        <v>OL Lower</v>
      </c>
      <c r="AJ207" s="7" t="str">
        <f t="shared" si="49"/>
        <v>Down</v>
      </c>
      <c r="AK207" s="7" t="str">
        <f t="shared" si="50"/>
        <v>POC Down</v>
      </c>
      <c r="AL207" s="9" t="str">
        <f t="shared" si="51"/>
        <v>Bel. Val</v>
      </c>
      <c r="AM207" s="9" t="str">
        <f t="shared" si="52"/>
        <v>Inside Day</v>
      </c>
      <c r="AN207" s="9" t="str">
        <f t="shared" si="53"/>
        <v>In Val</v>
      </c>
      <c r="AO207" s="9" t="str">
        <f t="shared" si="54"/>
        <v>No Gap</v>
      </c>
      <c r="AP207" s="9" t="str">
        <f t="shared" si="55"/>
        <v>Top-Weighted</v>
      </c>
      <c r="AQ207" s="9" t="str">
        <f t="shared" si="56"/>
        <v>Skewed Low</v>
      </c>
      <c r="AR207" s="9" t="str">
        <f t="shared" si="57"/>
        <v>Same</v>
      </c>
      <c r="AS207" s="5">
        <f t="shared" si="58"/>
        <v>0</v>
      </c>
    </row>
    <row r="208" spans="1:45" ht="15.5" x14ac:dyDescent="0.35">
      <c r="A208" s="13">
        <v>45366</v>
      </c>
      <c r="B208" s="15">
        <v>1.27942</v>
      </c>
      <c r="C208" s="15">
        <v>1.28224</v>
      </c>
      <c r="D208" s="15">
        <v>1.27152</v>
      </c>
      <c r="E208" s="15">
        <v>1.2730699999999999</v>
      </c>
      <c r="F208" s="15">
        <v>1.2794000000000001</v>
      </c>
      <c r="G208" s="15">
        <v>1.2822</v>
      </c>
      <c r="H208" s="15">
        <v>1.2748000000000002</v>
      </c>
      <c r="I208" s="5">
        <v>-12</v>
      </c>
      <c r="J208" s="5">
        <v>346</v>
      </c>
      <c r="K208" s="5">
        <v>790</v>
      </c>
      <c r="L208" s="5">
        <v>1175</v>
      </c>
      <c r="M208" s="14">
        <v>8.0513888888888996</v>
      </c>
      <c r="N208" s="14">
        <v>107.20000000000063</v>
      </c>
      <c r="O208" s="5">
        <v>73.999999999998508</v>
      </c>
      <c r="P208" s="5">
        <v>134310</v>
      </c>
      <c r="Q208" s="14">
        <v>932.70833333333337</v>
      </c>
      <c r="R208" s="14">
        <v>10.960820895522323</v>
      </c>
      <c r="S208" s="5">
        <v>27</v>
      </c>
      <c r="T208" s="5" t="s">
        <v>26</v>
      </c>
      <c r="U208" s="14">
        <v>0.55718648547540306</v>
      </c>
      <c r="V208" s="5">
        <v>309</v>
      </c>
      <c r="W208" s="5">
        <v>326</v>
      </c>
      <c r="X208" s="5">
        <v>293</v>
      </c>
      <c r="Y208" s="5">
        <v>247</v>
      </c>
      <c r="Z208" s="5" t="s">
        <v>27</v>
      </c>
      <c r="AA208" s="5"/>
      <c r="AB208" s="6" cm="1">
        <f t="array" ref="AB208">SUM(IF(B208:I208&gt;B209:I209,1,-1))</f>
        <v>-4</v>
      </c>
      <c r="AC208" s="6" cm="1">
        <f t="array" ref="AC208">SUM(IF(J208:S208&gt;J209:S209,1,-1))</f>
        <v>-2</v>
      </c>
      <c r="AD208" s="6">
        <f t="shared" si="59"/>
        <v>-6</v>
      </c>
      <c r="AE208" s="6">
        <f t="shared" si="60"/>
        <v>-14</v>
      </c>
      <c r="AF208" s="6">
        <f t="shared" si="60"/>
        <v>-6</v>
      </c>
      <c r="AG208" s="6">
        <f t="shared" si="60"/>
        <v>-20</v>
      </c>
      <c r="AH208" s="5"/>
      <c r="AI208" s="8" t="str">
        <f t="shared" si="48"/>
        <v>Outside</v>
      </c>
      <c r="AJ208" s="7" t="str">
        <f t="shared" si="49"/>
        <v>Neutral</v>
      </c>
      <c r="AK208" s="7" t="str">
        <f t="shared" si="50"/>
        <v>POC Up</v>
      </c>
      <c r="AL208" s="9" t="str">
        <f t="shared" si="51"/>
        <v>In. Val</v>
      </c>
      <c r="AM208" s="9" t="str">
        <f t="shared" si="52"/>
        <v>Lower Break</v>
      </c>
      <c r="AN208" s="9" t="str">
        <f t="shared" si="53"/>
        <v>Bl. Val</v>
      </c>
      <c r="AO208" s="9" t="str">
        <f t="shared" si="54"/>
        <v>No Gap</v>
      </c>
      <c r="AP208" s="9" t="str">
        <f t="shared" si="55"/>
        <v>Bottom-Weighted</v>
      </c>
      <c r="AQ208" s="9" t="str">
        <f t="shared" si="56"/>
        <v>Skewed Mid-High</v>
      </c>
      <c r="AR208" s="9" t="str">
        <f t="shared" si="57"/>
        <v>Same</v>
      </c>
      <c r="AS208" s="5">
        <f t="shared" si="58"/>
        <v>0</v>
      </c>
    </row>
    <row r="209" spans="1:45" ht="15.5" x14ac:dyDescent="0.35">
      <c r="A209" s="13">
        <v>45365</v>
      </c>
      <c r="B209" s="15">
        <v>1.2817400000000001</v>
      </c>
      <c r="C209" s="15">
        <v>1.2823</v>
      </c>
      <c r="D209" s="15">
        <v>1.27301</v>
      </c>
      <c r="E209" s="15">
        <v>1.2744800000000001</v>
      </c>
      <c r="F209" s="15">
        <v>1.2793000000000001</v>
      </c>
      <c r="G209" s="15">
        <v>1.2815000000000001</v>
      </c>
      <c r="H209" s="15">
        <v>1.2774000000000001</v>
      </c>
      <c r="I209" s="5">
        <v>-6</v>
      </c>
      <c r="J209" s="5">
        <v>529</v>
      </c>
      <c r="K209" s="5">
        <v>684</v>
      </c>
      <c r="L209" s="5">
        <v>1264</v>
      </c>
      <c r="M209" s="14">
        <v>8.7055555555556108</v>
      </c>
      <c r="N209" s="14">
        <v>92.900000000000205</v>
      </c>
      <c r="O209" s="5">
        <v>40.999999999999929</v>
      </c>
      <c r="P209" s="5">
        <v>147600</v>
      </c>
      <c r="Q209" s="14">
        <v>1025</v>
      </c>
      <c r="R209" s="14">
        <v>13.606027987082856</v>
      </c>
      <c r="S209" s="5">
        <v>12</v>
      </c>
      <c r="T209" s="5" t="s">
        <v>26</v>
      </c>
      <c r="U209" s="14">
        <v>0.6513141218327676</v>
      </c>
      <c r="V209" s="5">
        <v>290</v>
      </c>
      <c r="W209" s="5">
        <v>643</v>
      </c>
      <c r="X209" s="5">
        <v>171</v>
      </c>
      <c r="Y209" s="5">
        <v>160</v>
      </c>
      <c r="Z209" s="5" t="s">
        <v>27</v>
      </c>
      <c r="AA209" s="5"/>
      <c r="AB209" s="6" cm="1">
        <f t="array" ref="AB209">SUM(IF(B209:I209&gt;B210:I210,1,-1))</f>
        <v>-6</v>
      </c>
      <c r="AC209" s="6" cm="1">
        <f t="array" ref="AC209">SUM(IF(J209:S209&gt;J210:S210,1,-1))</f>
        <v>2</v>
      </c>
      <c r="AD209" s="6">
        <f t="shared" si="59"/>
        <v>-4</v>
      </c>
      <c r="AE209" s="6">
        <f t="shared" si="60"/>
        <v>-12</v>
      </c>
      <c r="AF209" s="6">
        <f t="shared" si="60"/>
        <v>-2</v>
      </c>
      <c r="AG209" s="6">
        <f t="shared" si="60"/>
        <v>-14</v>
      </c>
      <c r="AH209" s="5"/>
      <c r="AI209" s="8" t="str">
        <f t="shared" si="48"/>
        <v>Inside</v>
      </c>
      <c r="AJ209" s="7" t="str">
        <f t="shared" si="49"/>
        <v>Down</v>
      </c>
      <c r="AK209" s="7" t="str">
        <f t="shared" si="50"/>
        <v>POC Down</v>
      </c>
      <c r="AL209" s="9" t="str">
        <f t="shared" si="51"/>
        <v>In. Val</v>
      </c>
      <c r="AM209" s="9" t="str">
        <f t="shared" si="52"/>
        <v>Lower Break</v>
      </c>
      <c r="AN209" s="9" t="str">
        <f t="shared" si="53"/>
        <v>Bl. Val</v>
      </c>
      <c r="AO209" s="9" t="str">
        <f t="shared" si="54"/>
        <v>No Gap</v>
      </c>
      <c r="AP209" s="9" t="str">
        <f t="shared" si="55"/>
        <v>Bottom-Weighted</v>
      </c>
      <c r="AQ209" s="9" t="str">
        <f t="shared" si="56"/>
        <v>Skewed Mid-High</v>
      </c>
      <c r="AR209" s="9" t="str">
        <f t="shared" si="57"/>
        <v>Closed Higher Quadrant</v>
      </c>
      <c r="AS209" s="5">
        <f t="shared" si="58"/>
        <v>1</v>
      </c>
    </row>
    <row r="210" spans="1:45" ht="15.5" x14ac:dyDescent="0.35">
      <c r="A210" s="13">
        <v>45364</v>
      </c>
      <c r="B210" s="15">
        <v>1.28548</v>
      </c>
      <c r="C210" s="15">
        <v>1.28616</v>
      </c>
      <c r="D210" s="15">
        <v>1.2745500000000001</v>
      </c>
      <c r="E210" s="15">
        <v>1.28007</v>
      </c>
      <c r="F210" s="15">
        <v>1.2793999999999999</v>
      </c>
      <c r="G210" s="15">
        <v>1.2818000000000001</v>
      </c>
      <c r="H210" s="15">
        <v>1.2770999999999999</v>
      </c>
      <c r="I210" s="5">
        <v>-5</v>
      </c>
      <c r="J210" s="5">
        <v>665</v>
      </c>
      <c r="K210" s="5">
        <v>455</v>
      </c>
      <c r="L210" s="5">
        <v>1162</v>
      </c>
      <c r="M210" s="14">
        <v>8.0013888888889575</v>
      </c>
      <c r="N210" s="14">
        <v>116.09999999999899</v>
      </c>
      <c r="O210" s="5">
        <v>47.000000000001485</v>
      </c>
      <c r="P210" s="5">
        <v>143676</v>
      </c>
      <c r="Q210" s="14">
        <v>997.75</v>
      </c>
      <c r="R210" s="14">
        <v>10.008613264427305</v>
      </c>
      <c r="S210" s="5">
        <v>19</v>
      </c>
      <c r="T210" s="5" t="s">
        <v>26</v>
      </c>
      <c r="U210" s="14">
        <v>0.67751085792654131</v>
      </c>
      <c r="V210" s="5">
        <v>184</v>
      </c>
      <c r="W210" s="5">
        <v>269</v>
      </c>
      <c r="X210" s="5">
        <v>590</v>
      </c>
      <c r="Y210" s="5">
        <v>109</v>
      </c>
      <c r="Z210" s="5" t="s">
        <v>29</v>
      </c>
      <c r="AA210" s="5"/>
      <c r="AB210" s="6" cm="1">
        <f t="array" ref="AB210">SUM(IF(B210:I210&gt;B211:I211,1,-1))</f>
        <v>-4</v>
      </c>
      <c r="AC210" s="6" cm="1">
        <f t="array" ref="AC210">SUM(IF(J210:S210&gt;J211:S211,1,-1))</f>
        <v>-6</v>
      </c>
      <c r="AD210" s="6">
        <f t="shared" si="59"/>
        <v>-10</v>
      </c>
      <c r="AE210" s="6">
        <f t="shared" si="60"/>
        <v>-8</v>
      </c>
      <c r="AF210" s="6">
        <f t="shared" si="60"/>
        <v>-10</v>
      </c>
      <c r="AG210" s="6">
        <f t="shared" si="60"/>
        <v>-18</v>
      </c>
      <c r="AH210" s="5"/>
      <c r="AI210" s="8" t="str">
        <f t="shared" si="48"/>
        <v>OL Lower</v>
      </c>
      <c r="AJ210" s="7" t="str">
        <f t="shared" si="49"/>
        <v>Down</v>
      </c>
      <c r="AK210" s="7" t="str">
        <f t="shared" si="50"/>
        <v>POC Down</v>
      </c>
      <c r="AL210" s="9" t="str">
        <f t="shared" si="51"/>
        <v>In. Val</v>
      </c>
      <c r="AM210" s="9" t="str">
        <f t="shared" si="52"/>
        <v>Inside Day</v>
      </c>
      <c r="AN210" s="9" t="str">
        <f t="shared" si="53"/>
        <v>In Val</v>
      </c>
      <c r="AO210" s="9" t="str">
        <f t="shared" si="54"/>
        <v>No Gap</v>
      </c>
      <c r="AP210" s="9" t="str">
        <f t="shared" si="55"/>
        <v>Top-Weighted</v>
      </c>
      <c r="AQ210" s="9" t="str">
        <f t="shared" si="56"/>
        <v>Skewed Mid-Low</v>
      </c>
      <c r="AR210" s="9" t="str">
        <f t="shared" si="57"/>
        <v>Same</v>
      </c>
      <c r="AS210" s="5">
        <f t="shared" si="58"/>
        <v>0</v>
      </c>
    </row>
    <row r="211" spans="1:45" ht="15.5" x14ac:dyDescent="0.35">
      <c r="A211" s="13">
        <v>45363</v>
      </c>
      <c r="B211" s="15">
        <v>1.28128</v>
      </c>
      <c r="C211" s="15">
        <v>1.28932</v>
      </c>
      <c r="D211" s="15">
        <v>1.2745500000000001</v>
      </c>
      <c r="E211" s="15">
        <v>1.27946</v>
      </c>
      <c r="F211" s="15">
        <v>1.2807999999999999</v>
      </c>
      <c r="G211" s="15">
        <v>1.286</v>
      </c>
      <c r="H211" s="15">
        <v>1.2791999999999999</v>
      </c>
      <c r="I211" s="5">
        <v>1</v>
      </c>
      <c r="J211" s="5">
        <v>839</v>
      </c>
      <c r="K211" s="5">
        <v>451</v>
      </c>
      <c r="L211" s="5">
        <v>1318</v>
      </c>
      <c r="M211" s="14">
        <v>8.9273972602740876</v>
      </c>
      <c r="N211" s="14">
        <v>147.69999999999951</v>
      </c>
      <c r="O211" s="5">
        <v>68.000000000001393</v>
      </c>
      <c r="P211" s="5">
        <v>160409</v>
      </c>
      <c r="Q211" s="14">
        <v>1098.6917808219177</v>
      </c>
      <c r="R211" s="14">
        <v>8.9234935680433605</v>
      </c>
      <c r="S211" s="5">
        <v>19</v>
      </c>
      <c r="T211" s="5" t="s">
        <v>26</v>
      </c>
      <c r="U211" s="14">
        <v>0.55761646675434129</v>
      </c>
      <c r="V211" s="5">
        <v>149</v>
      </c>
      <c r="W211" s="5">
        <v>497</v>
      </c>
      <c r="X211" s="5">
        <v>505</v>
      </c>
      <c r="Y211" s="5">
        <v>167</v>
      </c>
      <c r="Z211" s="5" t="s">
        <v>29</v>
      </c>
      <c r="AA211" s="5"/>
      <c r="AB211" s="6" cm="1">
        <f t="array" ref="AB211">SUM(IF(B211:I211&gt;B212:I212,1,-1))</f>
        <v>-2</v>
      </c>
      <c r="AC211" s="6" cm="1">
        <f t="array" ref="AC211">SUM(IF(J211:S211&gt;J212:S212,1,-1))</f>
        <v>2</v>
      </c>
      <c r="AD211" s="6">
        <f t="shared" si="59"/>
        <v>0</v>
      </c>
      <c r="AE211" s="6">
        <f t="shared" ref="AE211:AG226" si="61">SUM(AB211:AB213)</f>
        <v>4</v>
      </c>
      <c r="AF211" s="6">
        <f t="shared" si="61"/>
        <v>2</v>
      </c>
      <c r="AG211" s="6">
        <f t="shared" si="61"/>
        <v>6</v>
      </c>
      <c r="AH211" s="5"/>
      <c r="AI211" s="8" t="str">
        <f t="shared" si="48"/>
        <v>OL Lower</v>
      </c>
      <c r="AJ211" s="7" t="str">
        <f t="shared" si="49"/>
        <v>Neutral</v>
      </c>
      <c r="AK211" s="7" t="str">
        <f t="shared" si="50"/>
        <v>POC Up</v>
      </c>
      <c r="AL211" s="9" t="str">
        <f t="shared" si="51"/>
        <v>In. Val</v>
      </c>
      <c r="AM211" s="9" t="str">
        <f t="shared" si="52"/>
        <v>Inside Day</v>
      </c>
      <c r="AN211" s="9" t="str">
        <f t="shared" si="53"/>
        <v>In Val</v>
      </c>
      <c r="AO211" s="9" t="str">
        <f t="shared" si="54"/>
        <v>No Gap</v>
      </c>
      <c r="AP211" s="9" t="str">
        <f t="shared" si="55"/>
        <v>Top-Weighted</v>
      </c>
      <c r="AQ211" s="9" t="str">
        <f t="shared" si="56"/>
        <v>Skewed Mid-Low</v>
      </c>
      <c r="AR211" s="9" t="str">
        <f t="shared" si="57"/>
        <v>Closed Higher Quadrant</v>
      </c>
      <c r="AS211" s="5">
        <f t="shared" si="58"/>
        <v>1</v>
      </c>
    </row>
    <row r="212" spans="1:45" ht="15.5" x14ac:dyDescent="0.35">
      <c r="A212" s="13">
        <v>45362</v>
      </c>
      <c r="B212" s="15">
        <v>1.2735300000000001</v>
      </c>
      <c r="C212" s="15">
        <v>1.28932</v>
      </c>
      <c r="D212" s="15">
        <v>1.2722599999999999</v>
      </c>
      <c r="E212" s="15">
        <v>1.2818499999999999</v>
      </c>
      <c r="F212" s="15">
        <v>1.2806999999999999</v>
      </c>
      <c r="G212" s="15">
        <v>1.2877000000000001</v>
      </c>
      <c r="H212" s="15">
        <v>1.28</v>
      </c>
      <c r="I212" s="5">
        <v>9</v>
      </c>
      <c r="J212" s="5">
        <v>798</v>
      </c>
      <c r="K212" s="5">
        <v>458</v>
      </c>
      <c r="L212" s="5">
        <v>1288</v>
      </c>
      <c r="M212" s="14">
        <v>8.6815068493152303</v>
      </c>
      <c r="N212" s="14">
        <v>170.60000000000076</v>
      </c>
      <c r="O212" s="5">
        <v>77.000000000000398</v>
      </c>
      <c r="P212" s="5">
        <v>159405</v>
      </c>
      <c r="Q212" s="14">
        <v>1091.8150684931506</v>
      </c>
      <c r="R212" s="14">
        <v>7.5498241500585825</v>
      </c>
      <c r="S212" s="5">
        <v>30</v>
      </c>
      <c r="T212" s="5" t="s">
        <v>26</v>
      </c>
      <c r="U212" s="14">
        <v>0.54756439266792634</v>
      </c>
      <c r="V212" s="5">
        <v>254</v>
      </c>
      <c r="W212" s="5">
        <v>485</v>
      </c>
      <c r="X212" s="5">
        <v>235</v>
      </c>
      <c r="Y212" s="5">
        <v>255</v>
      </c>
      <c r="Z212" s="5" t="s">
        <v>32</v>
      </c>
      <c r="AA212" s="5"/>
      <c r="AB212" s="6" cm="1">
        <f t="array" ref="AB212">SUM(IF(B212:I212&gt;B213:I213,1,-1))</f>
        <v>-2</v>
      </c>
      <c r="AC212" s="6" cm="1">
        <f t="array" ref="AC212">SUM(IF(J212:S212&gt;J213:S213,1,-1))</f>
        <v>-6</v>
      </c>
      <c r="AD212" s="6">
        <f t="shared" si="59"/>
        <v>-8</v>
      </c>
      <c r="AE212" s="6">
        <f t="shared" si="61"/>
        <v>14</v>
      </c>
      <c r="AF212" s="6">
        <f t="shared" si="61"/>
        <v>6</v>
      </c>
      <c r="AG212" s="6">
        <f t="shared" si="61"/>
        <v>20</v>
      </c>
      <c r="AH212" s="5"/>
      <c r="AI212" s="8" t="str">
        <f t="shared" si="48"/>
        <v>Inside</v>
      </c>
      <c r="AJ212" s="7" t="str">
        <f t="shared" si="49"/>
        <v>Up</v>
      </c>
      <c r="AK212" s="7" t="str">
        <f t="shared" si="50"/>
        <v>POC Unchanged</v>
      </c>
      <c r="AL212" s="9" t="str">
        <f t="shared" si="51"/>
        <v>In. Val</v>
      </c>
      <c r="AM212" s="9" t="str">
        <f t="shared" si="52"/>
        <v>Inside Day</v>
      </c>
      <c r="AN212" s="9" t="str">
        <f t="shared" si="53"/>
        <v>In Val</v>
      </c>
      <c r="AO212" s="9" t="str">
        <f t="shared" si="54"/>
        <v>Gap Down - Failed</v>
      </c>
      <c r="AP212" s="9" t="str">
        <f t="shared" si="55"/>
        <v>Top-Weighted</v>
      </c>
      <c r="AQ212" s="9" t="str">
        <f t="shared" si="56"/>
        <v>Skewed Mid-High</v>
      </c>
      <c r="AR212" s="9" t="str">
        <f t="shared" si="57"/>
        <v>Closed Higher Quadrant</v>
      </c>
      <c r="AS212" s="5">
        <f t="shared" si="58"/>
        <v>1</v>
      </c>
    </row>
    <row r="213" spans="1:45" ht="15.5" x14ac:dyDescent="0.35">
      <c r="A213" s="13">
        <v>45359</v>
      </c>
      <c r="B213" s="15">
        <v>1.27041</v>
      </c>
      <c r="C213" s="15">
        <v>1.28932</v>
      </c>
      <c r="D213" s="15">
        <v>1.26895</v>
      </c>
      <c r="E213" s="15">
        <v>1.28548</v>
      </c>
      <c r="F213" s="15">
        <v>1.2807000000000002</v>
      </c>
      <c r="G213" s="15">
        <v>1.2893000000000001</v>
      </c>
      <c r="H213" s="15">
        <v>1.2737000000000001</v>
      </c>
      <c r="I213" s="5">
        <v>36</v>
      </c>
      <c r="J213" s="5">
        <v>493</v>
      </c>
      <c r="K213" s="5">
        <v>849</v>
      </c>
      <c r="L213" s="5">
        <v>1364</v>
      </c>
      <c r="M213" s="14">
        <v>9.2869863013700371</v>
      </c>
      <c r="N213" s="14">
        <v>203.7</v>
      </c>
      <c r="O213" s="5">
        <v>156.00000000000057</v>
      </c>
      <c r="P213" s="5">
        <v>165194</v>
      </c>
      <c r="Q213" s="14">
        <v>1131.4657534246576</v>
      </c>
      <c r="R213" s="14">
        <v>6.6961217476681396</v>
      </c>
      <c r="S213" s="5">
        <v>32</v>
      </c>
      <c r="T213" s="5" t="s">
        <v>26</v>
      </c>
      <c r="U213" s="14">
        <v>0.58023580007349163</v>
      </c>
      <c r="V213" s="5">
        <v>294</v>
      </c>
      <c r="W213" s="5">
        <v>319</v>
      </c>
      <c r="X213" s="5">
        <v>275</v>
      </c>
      <c r="Y213" s="5">
        <v>461</v>
      </c>
      <c r="Z213" s="5" t="s">
        <v>31</v>
      </c>
      <c r="AA213" s="5"/>
      <c r="AB213" s="6" cm="1">
        <f t="array" ref="AB213">SUM(IF(B213:I213&gt;B214:I214,1,-1))</f>
        <v>8</v>
      </c>
      <c r="AC213" s="6" cm="1">
        <f t="array" ref="AC213">SUM(IF(J213:S213&gt;J214:S214,1,-1))</f>
        <v>6</v>
      </c>
      <c r="AD213" s="6">
        <f t="shared" si="59"/>
        <v>14</v>
      </c>
      <c r="AE213" s="6">
        <f t="shared" si="61"/>
        <v>24</v>
      </c>
      <c r="AF213" s="6">
        <f t="shared" si="61"/>
        <v>6</v>
      </c>
      <c r="AG213" s="6">
        <f t="shared" si="61"/>
        <v>30</v>
      </c>
      <c r="AH213" s="5"/>
      <c r="AI213" s="8" t="str">
        <f t="shared" si="48"/>
        <v>OL Higher</v>
      </c>
      <c r="AJ213" s="7" t="str">
        <f t="shared" si="49"/>
        <v>Up</v>
      </c>
      <c r="AK213" s="7" t="str">
        <f t="shared" si="50"/>
        <v>POC Up</v>
      </c>
      <c r="AL213" s="9" t="str">
        <f t="shared" si="51"/>
        <v>Ab. Val</v>
      </c>
      <c r="AM213" s="9" t="str">
        <f t="shared" si="52"/>
        <v>Upper Break</v>
      </c>
      <c r="AN213" s="9" t="str">
        <f t="shared" si="53"/>
        <v>In Val</v>
      </c>
      <c r="AO213" s="9" t="str">
        <f t="shared" si="54"/>
        <v>No Gap</v>
      </c>
      <c r="AP213" s="9" t="str">
        <f t="shared" si="55"/>
        <v>Bottom-Weighted</v>
      </c>
      <c r="AQ213" s="9" t="str">
        <f t="shared" si="56"/>
        <v>Skewed Low</v>
      </c>
      <c r="AR213" s="9" t="str">
        <f t="shared" si="57"/>
        <v>Same</v>
      </c>
      <c r="AS213" s="5">
        <f t="shared" si="58"/>
        <v>0</v>
      </c>
    </row>
    <row r="214" spans="1:45" ht="15.5" x14ac:dyDescent="0.35">
      <c r="A214" s="13">
        <v>45358</v>
      </c>
      <c r="B214" s="15">
        <v>1.2688900000000001</v>
      </c>
      <c r="C214" s="15">
        <v>1.2812600000000001</v>
      </c>
      <c r="D214" s="15">
        <v>1.26708</v>
      </c>
      <c r="E214" s="15">
        <v>1.28125</v>
      </c>
      <c r="F214" s="15">
        <v>1.2723000000000002</v>
      </c>
      <c r="G214" s="15">
        <v>1.276</v>
      </c>
      <c r="H214" s="15">
        <v>1.2693000000000001</v>
      </c>
      <c r="I214" s="5">
        <v>5</v>
      </c>
      <c r="J214" s="5">
        <v>661</v>
      </c>
      <c r="K214" s="5">
        <v>556</v>
      </c>
      <c r="L214" s="5">
        <v>1240</v>
      </c>
      <c r="M214" s="14">
        <v>8.5131944444445669</v>
      </c>
      <c r="N214" s="14">
        <v>141.80000000000081</v>
      </c>
      <c r="O214" s="5">
        <v>66.999999999999289</v>
      </c>
      <c r="P214" s="5">
        <v>151933</v>
      </c>
      <c r="Q214" s="14">
        <v>1055.0902777777778</v>
      </c>
      <c r="R214" s="14">
        <v>8.7447108603666646</v>
      </c>
      <c r="S214" s="5">
        <v>24</v>
      </c>
      <c r="T214" s="5" t="s">
        <v>26</v>
      </c>
      <c r="U214" s="14">
        <v>0.66826445489434305</v>
      </c>
      <c r="V214" s="5">
        <v>132</v>
      </c>
      <c r="W214" s="5">
        <v>229</v>
      </c>
      <c r="X214" s="5">
        <v>511</v>
      </c>
      <c r="Y214" s="5">
        <v>361</v>
      </c>
      <c r="Z214" s="5" t="s">
        <v>31</v>
      </c>
      <c r="AA214" s="5"/>
      <c r="AB214" s="6" cm="1">
        <f t="array" ref="AB214">SUM(IF(B214:I214&gt;B215:I215,1,-1))</f>
        <v>8</v>
      </c>
      <c r="AC214" s="6" cm="1">
        <f t="array" ref="AC214">SUM(IF(J214:S214&gt;J215:S215,1,-1))</f>
        <v>6</v>
      </c>
      <c r="AD214" s="6">
        <f t="shared" si="59"/>
        <v>14</v>
      </c>
      <c r="AE214" s="6">
        <f t="shared" si="61"/>
        <v>14</v>
      </c>
      <c r="AF214" s="6">
        <f t="shared" si="61"/>
        <v>-4</v>
      </c>
      <c r="AG214" s="6">
        <f t="shared" si="61"/>
        <v>10</v>
      </c>
      <c r="AH214" s="5"/>
      <c r="AI214" s="8" t="str">
        <f t="shared" si="48"/>
        <v>OL Higher</v>
      </c>
      <c r="AJ214" s="7" t="str">
        <f t="shared" si="49"/>
        <v>Up</v>
      </c>
      <c r="AK214" s="7" t="str">
        <f t="shared" si="50"/>
        <v>POC Up</v>
      </c>
      <c r="AL214" s="9" t="str">
        <f t="shared" si="51"/>
        <v>In. Val</v>
      </c>
      <c r="AM214" s="9" t="str">
        <f t="shared" si="52"/>
        <v>Upper Break</v>
      </c>
      <c r="AN214" s="9" t="str">
        <f t="shared" si="53"/>
        <v>Ab. Val</v>
      </c>
      <c r="AO214" s="9" t="str">
        <f t="shared" si="54"/>
        <v>No Gap</v>
      </c>
      <c r="AP214" s="9" t="str">
        <f t="shared" si="55"/>
        <v>Top-Weighted</v>
      </c>
      <c r="AQ214" s="9" t="str">
        <f t="shared" si="56"/>
        <v>Skewed Mid-Low</v>
      </c>
      <c r="AR214" s="9" t="str">
        <f t="shared" si="57"/>
        <v>Closed Lower Quadrant</v>
      </c>
      <c r="AS214" s="5">
        <f t="shared" si="58"/>
        <v>-1</v>
      </c>
    </row>
    <row r="215" spans="1:45" ht="15.5" x14ac:dyDescent="0.35">
      <c r="A215" s="13">
        <v>45357</v>
      </c>
      <c r="B215" s="15">
        <v>1.2660100000000001</v>
      </c>
      <c r="C215" s="15">
        <v>1.27613</v>
      </c>
      <c r="D215" s="15">
        <v>1.26556</v>
      </c>
      <c r="E215" s="15">
        <v>1.2733399999999999</v>
      </c>
      <c r="F215" s="15">
        <v>1.2690000000000001</v>
      </c>
      <c r="G215" s="15">
        <v>1.2724</v>
      </c>
      <c r="H215" s="15">
        <v>1.2671000000000001</v>
      </c>
      <c r="I215" s="5">
        <v>0</v>
      </c>
      <c r="J215" s="5">
        <v>727</v>
      </c>
      <c r="K215" s="5">
        <v>404</v>
      </c>
      <c r="L215" s="5">
        <v>1152</v>
      </c>
      <c r="M215" s="14">
        <v>7.8888888888889603</v>
      </c>
      <c r="N215" s="14">
        <v>105.69999999999968</v>
      </c>
      <c r="O215" s="5">
        <v>52.999999999998607</v>
      </c>
      <c r="P215" s="5">
        <v>137511</v>
      </c>
      <c r="Q215" s="14">
        <v>954.9375</v>
      </c>
      <c r="R215" s="14">
        <v>10.89877010406815</v>
      </c>
      <c r="S215" s="5">
        <v>15</v>
      </c>
      <c r="T215" s="5" t="s">
        <v>26</v>
      </c>
      <c r="U215" s="14">
        <v>0.53618339736261356</v>
      </c>
      <c r="V215" s="5">
        <v>122</v>
      </c>
      <c r="W215" s="5">
        <v>326</v>
      </c>
      <c r="X215" s="5">
        <v>415</v>
      </c>
      <c r="Y215" s="5">
        <v>289</v>
      </c>
      <c r="Z215" s="5" t="s">
        <v>32</v>
      </c>
      <c r="AA215" s="5"/>
      <c r="AB215" s="6" cm="1">
        <f t="array" ref="AB215">SUM(IF(B215:I215&gt;B216:I216,1,-1))</f>
        <v>8</v>
      </c>
      <c r="AC215" s="6" cm="1">
        <f t="array" ref="AC215">SUM(IF(J215:S215&gt;J216:S216,1,-1))</f>
        <v>-6</v>
      </c>
      <c r="AD215" s="6">
        <f t="shared" si="59"/>
        <v>2</v>
      </c>
      <c r="AE215" s="6">
        <f t="shared" si="61"/>
        <v>8</v>
      </c>
      <c r="AF215" s="6">
        <f t="shared" si="61"/>
        <v>-12</v>
      </c>
      <c r="AG215" s="6">
        <f t="shared" si="61"/>
        <v>-4</v>
      </c>
      <c r="AH215" s="5"/>
      <c r="AI215" s="8" t="str">
        <f t="shared" si="48"/>
        <v>OL Higher</v>
      </c>
      <c r="AJ215" s="7" t="str">
        <f t="shared" si="49"/>
        <v>Up</v>
      </c>
      <c r="AK215" s="7" t="str">
        <f t="shared" si="50"/>
        <v>POC Up</v>
      </c>
      <c r="AL215" s="9" t="str">
        <f t="shared" si="51"/>
        <v>In. Val</v>
      </c>
      <c r="AM215" s="9" t="str">
        <f t="shared" si="52"/>
        <v>Upper Break</v>
      </c>
      <c r="AN215" s="9" t="str">
        <f t="shared" si="53"/>
        <v>Ab. Val</v>
      </c>
      <c r="AO215" s="9" t="str">
        <f t="shared" si="54"/>
        <v>No Gap</v>
      </c>
      <c r="AP215" s="9" t="str">
        <f t="shared" si="55"/>
        <v>Top-Weighted</v>
      </c>
      <c r="AQ215" s="9" t="str">
        <f t="shared" si="56"/>
        <v>Skewed Mid-Low</v>
      </c>
      <c r="AR215" s="9" t="str">
        <f t="shared" si="57"/>
        <v>Closed Higher Quadrant</v>
      </c>
      <c r="AS215" s="5">
        <f t="shared" si="58"/>
        <v>1</v>
      </c>
    </row>
    <row r="216" spans="1:45" ht="15.5" x14ac:dyDescent="0.35">
      <c r="A216" s="13">
        <v>45356</v>
      </c>
      <c r="B216" s="15">
        <v>1.2626200000000001</v>
      </c>
      <c r="C216" s="15">
        <v>1.2734399999999999</v>
      </c>
      <c r="D216" s="15">
        <v>1.25993</v>
      </c>
      <c r="E216" s="15">
        <v>1.2703800000000001</v>
      </c>
      <c r="F216" s="15">
        <v>1.2628999999999999</v>
      </c>
      <c r="G216" s="15">
        <v>1.2690000000000001</v>
      </c>
      <c r="H216" s="15">
        <v>1.2623</v>
      </c>
      <c r="I216" s="5">
        <v>-4</v>
      </c>
      <c r="J216" s="5">
        <v>1026</v>
      </c>
      <c r="K216" s="5">
        <v>134</v>
      </c>
      <c r="L216" s="5">
        <v>1180</v>
      </c>
      <c r="M216" s="14">
        <v>8.053472222222247</v>
      </c>
      <c r="N216" s="14">
        <v>135.09999999999911</v>
      </c>
      <c r="O216" s="5">
        <v>67.000000000001506</v>
      </c>
      <c r="P216" s="5">
        <v>138332</v>
      </c>
      <c r="Q216" s="14">
        <v>960.63888888888891</v>
      </c>
      <c r="R216" s="14">
        <v>8.7342709104367717</v>
      </c>
      <c r="S216" s="5">
        <v>27</v>
      </c>
      <c r="T216" s="5" t="s">
        <v>28</v>
      </c>
      <c r="U216" s="14">
        <v>0.36386221736649899</v>
      </c>
      <c r="V216" s="5">
        <v>173</v>
      </c>
      <c r="W216" s="5">
        <v>466</v>
      </c>
      <c r="X216" s="5">
        <v>305</v>
      </c>
      <c r="Y216" s="5">
        <v>229</v>
      </c>
      <c r="Z216" s="5" t="s">
        <v>31</v>
      </c>
      <c r="AA216" s="5"/>
      <c r="AB216" s="6" cm="1">
        <f t="array" ref="AB216">SUM(IF(B216:I216&gt;B217:I217,1,-1))</f>
        <v>-2</v>
      </c>
      <c r="AC216" s="6" cm="1">
        <f t="array" ref="AC216">SUM(IF(J216:S216&gt;J217:S217,1,-1))</f>
        <v>-4</v>
      </c>
      <c r="AD216" s="6">
        <f t="shared" si="59"/>
        <v>-6</v>
      </c>
      <c r="AE216" s="6">
        <f t="shared" si="61"/>
        <v>-4</v>
      </c>
      <c r="AF216" s="6">
        <f t="shared" si="61"/>
        <v>-2</v>
      </c>
      <c r="AG216" s="6">
        <f t="shared" si="61"/>
        <v>-6</v>
      </c>
      <c r="AH216" s="5"/>
      <c r="AI216" s="8" t="str">
        <f t="shared" si="48"/>
        <v>Outside</v>
      </c>
      <c r="AJ216" s="7" t="str">
        <f t="shared" si="49"/>
        <v>Neutral</v>
      </c>
      <c r="AK216" s="7" t="str">
        <f t="shared" si="50"/>
        <v>POC Down</v>
      </c>
      <c r="AL216" s="9" t="str">
        <f t="shared" si="51"/>
        <v>In. Val</v>
      </c>
      <c r="AM216" s="9" t="str">
        <f t="shared" si="52"/>
        <v>Upper Break</v>
      </c>
      <c r="AN216" s="9" t="str">
        <f t="shared" si="53"/>
        <v>Ab. Val</v>
      </c>
      <c r="AO216" s="9" t="str">
        <f t="shared" si="54"/>
        <v>Gap Down - Failed</v>
      </c>
      <c r="AP216" s="9" t="str">
        <f t="shared" si="55"/>
        <v>Top-Weighted</v>
      </c>
      <c r="AQ216" s="9" t="str">
        <f t="shared" si="56"/>
        <v>Skewed Mid-High</v>
      </c>
      <c r="AR216" s="9" t="str">
        <f t="shared" si="57"/>
        <v>Same</v>
      </c>
      <c r="AS216" s="5">
        <f t="shared" si="58"/>
        <v>0</v>
      </c>
    </row>
    <row r="217" spans="1:45" ht="15.5" x14ac:dyDescent="0.35">
      <c r="A217" s="13">
        <v>45355</v>
      </c>
      <c r="B217" s="15">
        <v>1.26607</v>
      </c>
      <c r="C217" s="15">
        <v>1.2705900000000001</v>
      </c>
      <c r="D217" s="15">
        <v>1.25993</v>
      </c>
      <c r="E217" s="15">
        <v>1.2688699999999999</v>
      </c>
      <c r="F217" s="15">
        <v>1.2664</v>
      </c>
      <c r="G217" s="15">
        <v>1.2677</v>
      </c>
      <c r="H217" s="15">
        <v>1.2627999999999999</v>
      </c>
      <c r="I217" s="5">
        <v>14</v>
      </c>
      <c r="J217" s="5">
        <v>373</v>
      </c>
      <c r="K217" s="5">
        <v>824</v>
      </c>
      <c r="L217" s="5">
        <v>1230</v>
      </c>
      <c r="M217" s="14">
        <v>8.3986111111111459</v>
      </c>
      <c r="N217" s="14">
        <v>106.60000000000113</v>
      </c>
      <c r="O217" s="5">
        <v>49.000000000001265</v>
      </c>
      <c r="P217" s="5">
        <v>146346</v>
      </c>
      <c r="Q217" s="14">
        <v>1016.2916666666666</v>
      </c>
      <c r="R217" s="14">
        <v>11.538461538461416</v>
      </c>
      <c r="S217" s="5">
        <v>27</v>
      </c>
      <c r="T217" s="5" t="s">
        <v>26</v>
      </c>
      <c r="U217" s="14">
        <v>0.5443067892564909</v>
      </c>
      <c r="V217" s="5">
        <v>133</v>
      </c>
      <c r="W217" s="5">
        <v>518</v>
      </c>
      <c r="X217" s="5">
        <v>387</v>
      </c>
      <c r="Y217" s="5">
        <v>174</v>
      </c>
      <c r="Z217" s="5" t="s">
        <v>31</v>
      </c>
      <c r="AA217" s="5"/>
      <c r="AB217" s="6" cm="1">
        <f t="array" ref="AB217">SUM(IF(B217:I217&gt;B218:I218,1,-1))</f>
        <v>2</v>
      </c>
      <c r="AC217" s="6" cm="1">
        <f t="array" ref="AC217">SUM(IF(J217:S217&gt;J218:S218,1,-1))</f>
        <v>-2</v>
      </c>
      <c r="AD217" s="6">
        <f t="shared" si="59"/>
        <v>0</v>
      </c>
      <c r="AE217" s="6">
        <f t="shared" si="61"/>
        <v>-6</v>
      </c>
      <c r="AF217" s="6">
        <f t="shared" si="61"/>
        <v>8</v>
      </c>
      <c r="AG217" s="6">
        <f t="shared" si="61"/>
        <v>2</v>
      </c>
      <c r="AH217" s="5"/>
      <c r="AI217" s="8" t="str">
        <f t="shared" si="48"/>
        <v>Outside</v>
      </c>
      <c r="AJ217" s="7" t="str">
        <f t="shared" si="49"/>
        <v>Neutral</v>
      </c>
      <c r="AK217" s="7" t="str">
        <f t="shared" si="50"/>
        <v>POC Up</v>
      </c>
      <c r="AL217" s="9" t="str">
        <f t="shared" si="51"/>
        <v>In. Val</v>
      </c>
      <c r="AM217" s="9" t="str">
        <f t="shared" si="52"/>
        <v>Upper Break</v>
      </c>
      <c r="AN217" s="9" t="str">
        <f t="shared" si="53"/>
        <v>Ab. Val</v>
      </c>
      <c r="AO217" s="9" t="str">
        <f t="shared" si="54"/>
        <v>No Gap</v>
      </c>
      <c r="AP217" s="9" t="str">
        <f t="shared" si="55"/>
        <v>Bottom-Weighted</v>
      </c>
      <c r="AQ217" s="9" t="str">
        <f t="shared" si="56"/>
        <v>Skewed Mid-High</v>
      </c>
      <c r="AR217" s="9" t="str">
        <f t="shared" si="57"/>
        <v>Closed Lower Quadrant</v>
      </c>
      <c r="AS217" s="5">
        <f t="shared" si="58"/>
        <v>-1</v>
      </c>
    </row>
    <row r="218" spans="1:45" ht="15.5" x14ac:dyDescent="0.35">
      <c r="A218" s="13">
        <v>45352</v>
      </c>
      <c r="B218" s="15">
        <v>1.268</v>
      </c>
      <c r="C218" s="15">
        <v>1.2683500000000001</v>
      </c>
      <c r="D218" s="15">
        <v>1.25993</v>
      </c>
      <c r="E218" s="15">
        <v>1.2658499999999999</v>
      </c>
      <c r="F218" s="15">
        <v>1.266</v>
      </c>
      <c r="G218" s="15">
        <v>1.2666999999999999</v>
      </c>
      <c r="H218" s="15">
        <v>1.2631000000000001</v>
      </c>
      <c r="I218" s="5">
        <v>-18</v>
      </c>
      <c r="J218" s="5">
        <v>278</v>
      </c>
      <c r="K218" s="5">
        <v>1035</v>
      </c>
      <c r="L218" s="5">
        <v>1350</v>
      </c>
      <c r="M218" s="14">
        <v>9.2125000000000608</v>
      </c>
      <c r="N218" s="14">
        <v>84.200000000000941</v>
      </c>
      <c r="O218" s="5">
        <v>35.999999999998252</v>
      </c>
      <c r="P218" s="5">
        <v>154772</v>
      </c>
      <c r="Q218" s="14">
        <v>1074.8055555555557</v>
      </c>
      <c r="R218" s="14">
        <v>16.033254156769416</v>
      </c>
      <c r="S218" s="5">
        <v>21</v>
      </c>
      <c r="T218" s="5" t="s">
        <v>28</v>
      </c>
      <c r="U218" s="14">
        <v>0.44676526023509522</v>
      </c>
      <c r="V218" s="5">
        <v>224</v>
      </c>
      <c r="W218" s="5">
        <v>578</v>
      </c>
      <c r="X218" s="5">
        <v>458</v>
      </c>
      <c r="Y218" s="5">
        <v>90</v>
      </c>
      <c r="Z218" s="5" t="s">
        <v>32</v>
      </c>
      <c r="AA218" s="5"/>
      <c r="AB218" s="6" cm="1">
        <f t="array" ref="AB218">SUM(IF(B218:I218&gt;B219:I219,1,-1))</f>
        <v>-4</v>
      </c>
      <c r="AC218" s="6" cm="1">
        <f t="array" ref="AC218">SUM(IF(J218:S218&gt;J219:S219,1,-1))</f>
        <v>4</v>
      </c>
      <c r="AD218" s="6">
        <f t="shared" si="59"/>
        <v>0</v>
      </c>
      <c r="AE218" s="6">
        <f t="shared" si="61"/>
        <v>-12</v>
      </c>
      <c r="AF218" s="6">
        <f t="shared" si="61"/>
        <v>14</v>
      </c>
      <c r="AG218" s="6">
        <f t="shared" si="61"/>
        <v>2</v>
      </c>
      <c r="AH218" s="5"/>
      <c r="AI218" s="8" t="str">
        <f t="shared" si="48"/>
        <v>OL Lower</v>
      </c>
      <c r="AJ218" s="7" t="str">
        <f t="shared" si="49"/>
        <v>Down</v>
      </c>
      <c r="AK218" s="7" t="str">
        <f t="shared" si="50"/>
        <v>POC Unchanged</v>
      </c>
      <c r="AL218" s="9" t="str">
        <f t="shared" si="51"/>
        <v>In. Val</v>
      </c>
      <c r="AM218" s="9" t="str">
        <f t="shared" si="52"/>
        <v>Lower Break</v>
      </c>
      <c r="AN218" s="9" t="str">
        <f t="shared" si="53"/>
        <v>In Val</v>
      </c>
      <c r="AO218" s="9" t="str">
        <f t="shared" si="54"/>
        <v>No Gap</v>
      </c>
      <c r="AP218" s="9" t="str">
        <f t="shared" si="55"/>
        <v>Bottom-Weighted</v>
      </c>
      <c r="AQ218" s="9" t="str">
        <f t="shared" si="56"/>
        <v>Skewed Mid-High</v>
      </c>
      <c r="AR218" s="9" t="str">
        <f t="shared" si="57"/>
        <v>Closed Lower Quadrant</v>
      </c>
      <c r="AS218" s="5">
        <f t="shared" si="58"/>
        <v>-2</v>
      </c>
    </row>
    <row r="219" spans="1:45" ht="15.5" x14ac:dyDescent="0.35">
      <c r="A219" s="13">
        <v>45351</v>
      </c>
      <c r="B219" s="15">
        <v>1.26833</v>
      </c>
      <c r="C219" s="15">
        <v>1.26962</v>
      </c>
      <c r="D219" s="15">
        <v>1.26122</v>
      </c>
      <c r="E219" s="15">
        <v>1.26248</v>
      </c>
      <c r="F219" s="15">
        <v>1.266</v>
      </c>
      <c r="G219" s="15">
        <v>1.2683000000000002</v>
      </c>
      <c r="H219" s="15">
        <v>1.264</v>
      </c>
      <c r="I219" s="5">
        <v>-25</v>
      </c>
      <c r="J219" s="5">
        <v>656</v>
      </c>
      <c r="K219" s="5">
        <v>585</v>
      </c>
      <c r="L219" s="5">
        <v>1274</v>
      </c>
      <c r="M219" s="14">
        <v>8.77430555555563</v>
      </c>
      <c r="N219" s="14">
        <v>83.999999999999631</v>
      </c>
      <c r="O219" s="5">
        <v>43.000000000001926</v>
      </c>
      <c r="P219" s="5">
        <v>150288</v>
      </c>
      <c r="Q219" s="14">
        <v>1043.6666666666667</v>
      </c>
      <c r="R219" s="14">
        <v>15.166666666666734</v>
      </c>
      <c r="S219" s="5">
        <v>24</v>
      </c>
      <c r="T219" s="5" t="s">
        <v>33</v>
      </c>
      <c r="U219" s="14">
        <v>0.74136138929332607</v>
      </c>
      <c r="V219" s="5">
        <v>369</v>
      </c>
      <c r="W219" s="5">
        <v>450</v>
      </c>
      <c r="X219" s="5">
        <v>316</v>
      </c>
      <c r="Y219" s="5">
        <v>139</v>
      </c>
      <c r="Z219" s="5" t="s">
        <v>27</v>
      </c>
      <c r="AA219" s="5"/>
      <c r="AB219" s="6" cm="1">
        <f t="array" ref="AB219">SUM(IF(B219:I219&gt;B220:I220,1,-1))</f>
        <v>-4</v>
      </c>
      <c r="AC219" s="6" cm="1">
        <f t="array" ref="AC219">SUM(IF(J219:S219&gt;J220:S220,1,-1))</f>
        <v>6</v>
      </c>
      <c r="AD219" s="6">
        <f t="shared" si="59"/>
        <v>2</v>
      </c>
      <c r="AE219" s="6">
        <f t="shared" si="61"/>
        <v>-8</v>
      </c>
      <c r="AF219" s="6">
        <f t="shared" si="61"/>
        <v>4</v>
      </c>
      <c r="AG219" s="6">
        <f t="shared" si="61"/>
        <v>-4</v>
      </c>
      <c r="AH219" s="5"/>
      <c r="AI219" s="8" t="str">
        <f t="shared" si="48"/>
        <v>OL Lower</v>
      </c>
      <c r="AJ219" s="7" t="str">
        <f t="shared" si="49"/>
        <v>Down</v>
      </c>
      <c r="AK219" s="7" t="str">
        <f t="shared" si="50"/>
        <v>POC Down</v>
      </c>
      <c r="AL219" s="9" t="str">
        <f t="shared" si="51"/>
        <v>In. Val</v>
      </c>
      <c r="AM219" s="9" t="str">
        <f t="shared" si="52"/>
        <v>Lower Break</v>
      </c>
      <c r="AN219" s="9" t="str">
        <f t="shared" si="53"/>
        <v>Bl. Val</v>
      </c>
      <c r="AO219" s="9" t="str">
        <f t="shared" si="54"/>
        <v>No Gap</v>
      </c>
      <c r="AP219" s="9" t="str">
        <f t="shared" si="55"/>
        <v>Top-Weighted</v>
      </c>
      <c r="AQ219" s="9" t="str">
        <f t="shared" si="56"/>
        <v>Skewed Mid-High</v>
      </c>
      <c r="AR219" s="9" t="str">
        <f t="shared" si="57"/>
        <v>Closed Higher Quadrant</v>
      </c>
      <c r="AS219" s="5">
        <f t="shared" si="58"/>
        <v>1</v>
      </c>
    </row>
    <row r="220" spans="1:45" ht="15.5" x14ac:dyDescent="0.35">
      <c r="A220" s="13">
        <v>45350</v>
      </c>
      <c r="B220" s="15">
        <v>1.26695</v>
      </c>
      <c r="C220" s="15">
        <v>1.2699</v>
      </c>
      <c r="D220" s="15">
        <v>1.2621100000000001</v>
      </c>
      <c r="E220" s="15">
        <v>1.2659400000000001</v>
      </c>
      <c r="F220" s="15">
        <v>1.2681</v>
      </c>
      <c r="G220" s="15">
        <v>1.2694000000000001</v>
      </c>
      <c r="H220" s="15">
        <v>1.266</v>
      </c>
      <c r="I220" s="5">
        <v>-27</v>
      </c>
      <c r="J220" s="5">
        <v>358</v>
      </c>
      <c r="K220" s="5">
        <v>798</v>
      </c>
      <c r="L220" s="5">
        <v>1200</v>
      </c>
      <c r="M220" s="14">
        <v>8.2229166666666753</v>
      </c>
      <c r="N220" s="14">
        <v>77.899999999999636</v>
      </c>
      <c r="O220" s="5">
        <v>34.000000000000696</v>
      </c>
      <c r="P220" s="5">
        <v>137874</v>
      </c>
      <c r="Q220" s="14">
        <v>957.45833333333337</v>
      </c>
      <c r="R220" s="14">
        <v>15.404364569961562</v>
      </c>
      <c r="S220" s="5">
        <v>17</v>
      </c>
      <c r="T220" s="5" t="s">
        <v>26</v>
      </c>
      <c r="U220" s="14">
        <v>0.5267019458365082</v>
      </c>
      <c r="V220" s="5">
        <v>442</v>
      </c>
      <c r="W220" s="5">
        <v>397</v>
      </c>
      <c r="X220" s="5">
        <v>273</v>
      </c>
      <c r="Y220" s="5">
        <v>88</v>
      </c>
      <c r="Z220" s="5" t="s">
        <v>29</v>
      </c>
      <c r="AA220" s="5"/>
      <c r="AB220" s="6" cm="1">
        <f t="array" ref="AB220">SUM(IF(B220:I220&gt;B221:I221,1,-1))</f>
        <v>-4</v>
      </c>
      <c r="AC220" s="6" cm="1">
        <f t="array" ref="AC220">SUM(IF(J220:S220&gt;J221:S221,1,-1))</f>
        <v>4</v>
      </c>
      <c r="AD220" s="6">
        <f t="shared" si="59"/>
        <v>0</v>
      </c>
      <c r="AE220" s="6">
        <f t="shared" si="61"/>
        <v>-2</v>
      </c>
      <c r="AF220" s="6">
        <f t="shared" si="61"/>
        <v>-10</v>
      </c>
      <c r="AG220" s="6">
        <f t="shared" si="61"/>
        <v>-12</v>
      </c>
      <c r="AH220" s="5"/>
      <c r="AI220" s="8" t="str">
        <f t="shared" si="48"/>
        <v>Outside</v>
      </c>
      <c r="AJ220" s="7" t="str">
        <f t="shared" si="49"/>
        <v>Up</v>
      </c>
      <c r="AK220" s="7" t="str">
        <f t="shared" si="50"/>
        <v>POC Down</v>
      </c>
      <c r="AL220" s="9" t="str">
        <f t="shared" si="51"/>
        <v>In. Val</v>
      </c>
      <c r="AM220" s="9" t="str">
        <f t="shared" si="52"/>
        <v>Lower Break</v>
      </c>
      <c r="AN220" s="9" t="str">
        <f t="shared" si="53"/>
        <v>Bl. Val</v>
      </c>
      <c r="AO220" s="9" t="str">
        <f t="shared" si="54"/>
        <v>No Gap</v>
      </c>
      <c r="AP220" s="9" t="str">
        <f t="shared" si="55"/>
        <v>Bottom-Weighted</v>
      </c>
      <c r="AQ220" s="9" t="str">
        <f t="shared" si="56"/>
        <v>Skewed High</v>
      </c>
      <c r="AR220" s="9" t="str">
        <f t="shared" si="57"/>
        <v>Closed Higher Quadrant</v>
      </c>
      <c r="AS220" s="5">
        <f t="shared" si="58"/>
        <v>1</v>
      </c>
    </row>
    <row r="221" spans="1:45" ht="15.5" x14ac:dyDescent="0.35">
      <c r="A221" s="13">
        <v>45349</v>
      </c>
      <c r="B221" s="15">
        <v>1.2661</v>
      </c>
      <c r="C221" s="15">
        <v>1.2701100000000001</v>
      </c>
      <c r="D221" s="15">
        <v>1.26474</v>
      </c>
      <c r="E221" s="15">
        <v>1.2679800000000001</v>
      </c>
      <c r="F221" s="15">
        <v>1.2683000000000002</v>
      </c>
      <c r="G221" s="15">
        <v>1.2691000000000001</v>
      </c>
      <c r="H221" s="15">
        <v>1.2668000000000001</v>
      </c>
      <c r="I221" s="5">
        <v>11</v>
      </c>
      <c r="J221" s="5">
        <v>339</v>
      </c>
      <c r="K221" s="5">
        <v>763</v>
      </c>
      <c r="L221" s="5">
        <v>1153</v>
      </c>
      <c r="M221" s="14">
        <v>7.9916666666666556</v>
      </c>
      <c r="N221" s="14">
        <v>53.700000000000969</v>
      </c>
      <c r="O221" s="5">
        <v>22.999999999999687</v>
      </c>
      <c r="P221" s="5">
        <v>138378</v>
      </c>
      <c r="Q221" s="14">
        <v>960.95833333333337</v>
      </c>
      <c r="R221" s="14">
        <v>21.471135940409297</v>
      </c>
      <c r="S221" s="5">
        <v>7</v>
      </c>
      <c r="T221" s="5" t="s">
        <v>26</v>
      </c>
      <c r="U221" s="14">
        <v>0.5577122252354072</v>
      </c>
      <c r="V221" s="5">
        <v>193</v>
      </c>
      <c r="W221" s="5">
        <v>539</v>
      </c>
      <c r="X221" s="5">
        <v>350</v>
      </c>
      <c r="Y221" s="5">
        <v>55</v>
      </c>
      <c r="Z221" s="5" t="s">
        <v>32</v>
      </c>
      <c r="AA221" s="5"/>
      <c r="AB221" s="6" cm="1">
        <f t="array" ref="AB221">SUM(IF(B221:I221&gt;B222:I222,1,-1))</f>
        <v>0</v>
      </c>
      <c r="AC221" s="6" cm="1">
        <f t="array" ref="AC221">SUM(IF(J221:S221&gt;J222:S222,1,-1))</f>
        <v>-6</v>
      </c>
      <c r="AD221" s="6">
        <f t="shared" si="59"/>
        <v>-6</v>
      </c>
      <c r="AE221" s="6">
        <f t="shared" si="61"/>
        <v>8</v>
      </c>
      <c r="AF221" s="6">
        <f t="shared" si="61"/>
        <v>-16</v>
      </c>
      <c r="AG221" s="6">
        <f t="shared" si="61"/>
        <v>-8</v>
      </c>
      <c r="AH221" s="5"/>
      <c r="AI221" s="8" t="str">
        <f t="shared" si="48"/>
        <v>Inside</v>
      </c>
      <c r="AJ221" s="7" t="str">
        <f t="shared" si="49"/>
        <v>Up</v>
      </c>
      <c r="AK221" s="7" t="str">
        <f t="shared" si="50"/>
        <v>POC Up</v>
      </c>
      <c r="AL221" s="9" t="str">
        <f t="shared" si="51"/>
        <v>In. Val</v>
      </c>
      <c r="AM221" s="9" t="str">
        <f t="shared" si="52"/>
        <v>Inside Day</v>
      </c>
      <c r="AN221" s="9" t="str">
        <f t="shared" si="53"/>
        <v>In Val</v>
      </c>
      <c r="AO221" s="9" t="str">
        <f t="shared" si="54"/>
        <v>No Gap</v>
      </c>
      <c r="AP221" s="9" t="str">
        <f t="shared" si="55"/>
        <v>Bottom-Weighted</v>
      </c>
      <c r="AQ221" s="9" t="str">
        <f t="shared" si="56"/>
        <v>Skewed Mid-High</v>
      </c>
      <c r="AR221" s="9" t="str">
        <f t="shared" si="57"/>
        <v>Same</v>
      </c>
      <c r="AS221" s="5">
        <f t="shared" si="58"/>
        <v>0</v>
      </c>
    </row>
    <row r="222" spans="1:45" ht="15.5" x14ac:dyDescent="0.35">
      <c r="A222" s="13">
        <v>45348</v>
      </c>
      <c r="B222" s="15">
        <v>1.2637700000000001</v>
      </c>
      <c r="C222" s="15">
        <v>1.27091</v>
      </c>
      <c r="D222" s="15">
        <v>1.26108</v>
      </c>
      <c r="E222" s="15">
        <v>1.26833</v>
      </c>
      <c r="F222" s="15">
        <v>1.2674000000000001</v>
      </c>
      <c r="G222" s="15">
        <v>1.2693000000000001</v>
      </c>
      <c r="H222" s="15">
        <v>1.2657</v>
      </c>
      <c r="I222" s="5">
        <v>24</v>
      </c>
      <c r="J222" s="5">
        <v>519</v>
      </c>
      <c r="K222" s="5">
        <v>746</v>
      </c>
      <c r="L222" s="5">
        <v>1299</v>
      </c>
      <c r="M222" s="14">
        <v>8.9319444444443654</v>
      </c>
      <c r="N222" s="14">
        <v>98.300000000000054</v>
      </c>
      <c r="O222" s="5">
        <v>36.000000000000476</v>
      </c>
      <c r="P222" s="5">
        <v>145810</v>
      </c>
      <c r="Q222" s="14">
        <v>1012.5694444444445</v>
      </c>
      <c r="R222" s="14">
        <v>13.214649033570694</v>
      </c>
      <c r="S222" s="5">
        <v>10</v>
      </c>
      <c r="T222" s="5" t="s">
        <v>26</v>
      </c>
      <c r="U222" s="14">
        <v>0.64060486596088251</v>
      </c>
      <c r="V222" s="5">
        <v>230</v>
      </c>
      <c r="W222" s="5">
        <v>683</v>
      </c>
      <c r="X222" s="5">
        <v>255</v>
      </c>
      <c r="Y222" s="5">
        <v>106</v>
      </c>
      <c r="Z222" s="5" t="s">
        <v>32</v>
      </c>
      <c r="AA222" s="5"/>
      <c r="AB222" s="6" cm="1">
        <f t="array" ref="AB222">SUM(IF(B222:I222&gt;B223:I223,1,-1))</f>
        <v>2</v>
      </c>
      <c r="AC222" s="6" cm="1">
        <f t="array" ref="AC222">SUM(IF(J222:S222&gt;J223:S223,1,-1))</f>
        <v>-8</v>
      </c>
      <c r="AD222" s="6">
        <f t="shared" si="59"/>
        <v>-6</v>
      </c>
      <c r="AE222" s="6">
        <f t="shared" si="61"/>
        <v>10</v>
      </c>
      <c r="AF222" s="6">
        <f t="shared" si="61"/>
        <v>-6</v>
      </c>
      <c r="AG222" s="6">
        <f t="shared" si="61"/>
        <v>4</v>
      </c>
      <c r="AH222" s="5"/>
      <c r="AI222" s="8" t="str">
        <f t="shared" si="48"/>
        <v>Inside</v>
      </c>
      <c r="AJ222" s="7" t="str">
        <f t="shared" si="49"/>
        <v>Up</v>
      </c>
      <c r="AK222" s="7" t="str">
        <f t="shared" si="50"/>
        <v>POC Up</v>
      </c>
      <c r="AL222" s="9" t="str">
        <f t="shared" si="51"/>
        <v>In. Val</v>
      </c>
      <c r="AM222" s="9" t="str">
        <f t="shared" si="52"/>
        <v>Inside Day</v>
      </c>
      <c r="AN222" s="9" t="str">
        <f t="shared" si="53"/>
        <v>In Val</v>
      </c>
      <c r="AO222" s="9" t="str">
        <f t="shared" si="54"/>
        <v>No Gap</v>
      </c>
      <c r="AP222" s="9" t="str">
        <f t="shared" si="55"/>
        <v>Bottom-Weighted</v>
      </c>
      <c r="AQ222" s="9" t="str">
        <f t="shared" si="56"/>
        <v>Skewed Mid-High</v>
      </c>
      <c r="AR222" s="9" t="str">
        <f t="shared" si="57"/>
        <v>Same</v>
      </c>
      <c r="AS222" s="5">
        <f t="shared" si="58"/>
        <v>0</v>
      </c>
    </row>
    <row r="223" spans="1:45" ht="15.5" x14ac:dyDescent="0.35">
      <c r="A223" s="13">
        <v>45345</v>
      </c>
      <c r="B223" s="15">
        <v>1.2624200000000001</v>
      </c>
      <c r="C223" s="15">
        <v>1.27091</v>
      </c>
      <c r="D223" s="15">
        <v>1.2602</v>
      </c>
      <c r="E223" s="15">
        <v>1.2669999999999999</v>
      </c>
      <c r="F223" s="15">
        <v>1.2661</v>
      </c>
      <c r="G223" s="15">
        <v>1.2699</v>
      </c>
      <c r="H223" s="15">
        <v>1.2628999999999999</v>
      </c>
      <c r="I223" s="5">
        <v>29</v>
      </c>
      <c r="J223" s="5">
        <v>544</v>
      </c>
      <c r="K223" s="5">
        <v>798</v>
      </c>
      <c r="L223" s="5">
        <v>1368</v>
      </c>
      <c r="M223" s="14">
        <v>9.3173611111110883</v>
      </c>
      <c r="N223" s="14">
        <v>107.09999999999997</v>
      </c>
      <c r="O223" s="5">
        <v>70.000000000001165</v>
      </c>
      <c r="P223" s="5">
        <v>155254</v>
      </c>
      <c r="Q223" s="14">
        <v>1078.1527777777778</v>
      </c>
      <c r="R223" s="14">
        <v>12.773109243697483</v>
      </c>
      <c r="S223" s="5">
        <v>18</v>
      </c>
      <c r="T223" s="5" t="s">
        <v>26</v>
      </c>
      <c r="U223" s="14">
        <v>0.59987525004630737</v>
      </c>
      <c r="V223" s="5">
        <v>163</v>
      </c>
      <c r="W223" s="5">
        <v>500</v>
      </c>
      <c r="X223" s="5">
        <v>313</v>
      </c>
      <c r="Y223" s="5">
        <v>373</v>
      </c>
      <c r="Z223" s="5" t="s">
        <v>32</v>
      </c>
      <c r="AA223" s="5"/>
      <c r="AB223" s="6" cm="1">
        <f t="array" ref="AB223">SUM(IF(B223:I223&gt;B224:I224,1,-1))</f>
        <v>6</v>
      </c>
      <c r="AC223" s="6" cm="1">
        <f t="array" ref="AC223">SUM(IF(J223:S223&gt;J224:S224,1,-1))</f>
        <v>-2</v>
      </c>
      <c r="AD223" s="6">
        <f t="shared" si="59"/>
        <v>4</v>
      </c>
      <c r="AE223" s="6">
        <f t="shared" si="61"/>
        <v>14</v>
      </c>
      <c r="AF223" s="6">
        <f t="shared" si="61"/>
        <v>-2</v>
      </c>
      <c r="AG223" s="6">
        <f t="shared" si="61"/>
        <v>12</v>
      </c>
      <c r="AH223" s="5"/>
      <c r="AI223" s="8" t="str">
        <f t="shared" si="48"/>
        <v>OL Higher</v>
      </c>
      <c r="AJ223" s="7" t="str">
        <f t="shared" si="49"/>
        <v>Up</v>
      </c>
      <c r="AK223" s="7" t="str">
        <f t="shared" si="50"/>
        <v>POC Up</v>
      </c>
      <c r="AL223" s="9" t="str">
        <f t="shared" si="51"/>
        <v>In. Val</v>
      </c>
      <c r="AM223" s="9" t="str">
        <f t="shared" si="52"/>
        <v>Inside Day</v>
      </c>
      <c r="AN223" s="9" t="str">
        <f t="shared" si="53"/>
        <v>In Val</v>
      </c>
      <c r="AO223" s="9" t="str">
        <f t="shared" si="54"/>
        <v>No Gap</v>
      </c>
      <c r="AP223" s="9" t="str">
        <f t="shared" si="55"/>
        <v>Bottom-Weighted</v>
      </c>
      <c r="AQ223" s="9" t="str">
        <f t="shared" si="56"/>
        <v>Skewed Mid-High</v>
      </c>
      <c r="AR223" s="9" t="str">
        <f t="shared" si="57"/>
        <v>Same</v>
      </c>
      <c r="AS223" s="5">
        <f t="shared" si="58"/>
        <v>0</v>
      </c>
    </row>
    <row r="224" spans="1:45" ht="15.5" x14ac:dyDescent="0.35">
      <c r="A224" s="13">
        <v>45344</v>
      </c>
      <c r="B224" s="15">
        <v>1.2587299999999999</v>
      </c>
      <c r="C224" s="15">
        <v>1.27091</v>
      </c>
      <c r="D224" s="15">
        <v>1.2578499999999999</v>
      </c>
      <c r="E224" s="15">
        <v>1.26606</v>
      </c>
      <c r="F224" s="15">
        <v>1.2621</v>
      </c>
      <c r="G224" s="15">
        <v>1.2663</v>
      </c>
      <c r="H224" s="15">
        <v>1.2606999999999999</v>
      </c>
      <c r="I224" s="5">
        <v>20</v>
      </c>
      <c r="J224" s="5">
        <v>920</v>
      </c>
      <c r="K224" s="5">
        <v>475</v>
      </c>
      <c r="L224" s="5">
        <v>1429</v>
      </c>
      <c r="M224" s="14">
        <v>9.7458333333333265</v>
      </c>
      <c r="N224" s="14">
        <v>130.6000000000007</v>
      </c>
      <c r="O224" s="5">
        <v>56.000000000000497</v>
      </c>
      <c r="P224" s="5">
        <v>158602</v>
      </c>
      <c r="Q224" s="14">
        <v>1101.4027777777778</v>
      </c>
      <c r="R224" s="14">
        <v>10.941807044410355</v>
      </c>
      <c r="S224" s="5">
        <v>16</v>
      </c>
      <c r="T224" s="5" t="s">
        <v>26</v>
      </c>
      <c r="U224" s="14">
        <v>0.53931402832792197</v>
      </c>
      <c r="V224" s="5">
        <v>114</v>
      </c>
      <c r="W224" s="5">
        <v>327</v>
      </c>
      <c r="X224" s="5">
        <v>703</v>
      </c>
      <c r="Y224" s="5">
        <v>285</v>
      </c>
      <c r="Z224" s="5" t="s">
        <v>32</v>
      </c>
      <c r="AA224" s="5"/>
      <c r="AB224" s="6" cm="1">
        <f t="array" ref="AB224">SUM(IF(B224:I224&gt;B225:I225,1,-1))</f>
        <v>2</v>
      </c>
      <c r="AC224" s="6" cm="1">
        <f t="array" ref="AC224">SUM(IF(J224:S224&gt;J225:S225,1,-1))</f>
        <v>4</v>
      </c>
      <c r="AD224" s="6">
        <f t="shared" si="59"/>
        <v>6</v>
      </c>
      <c r="AE224" s="6">
        <f t="shared" si="61"/>
        <v>10</v>
      </c>
      <c r="AF224" s="6">
        <f t="shared" si="61"/>
        <v>-2</v>
      </c>
      <c r="AG224" s="6">
        <f t="shared" si="61"/>
        <v>8</v>
      </c>
      <c r="AH224" s="5"/>
      <c r="AI224" s="8" t="str">
        <f t="shared" si="48"/>
        <v>OL Higher</v>
      </c>
      <c r="AJ224" s="7" t="str">
        <f t="shared" si="49"/>
        <v>Up</v>
      </c>
      <c r="AK224" s="7" t="str">
        <f t="shared" si="50"/>
        <v>POC Unchanged</v>
      </c>
      <c r="AL224" s="9" t="str">
        <f t="shared" si="51"/>
        <v>In. Val</v>
      </c>
      <c r="AM224" s="9" t="str">
        <f t="shared" si="52"/>
        <v>Upper Break</v>
      </c>
      <c r="AN224" s="9" t="str">
        <f t="shared" si="53"/>
        <v>In Val</v>
      </c>
      <c r="AO224" s="9" t="str">
        <f t="shared" si="54"/>
        <v>Gap Down - Failed</v>
      </c>
      <c r="AP224" s="9" t="str">
        <f t="shared" si="55"/>
        <v>Top-Weighted</v>
      </c>
      <c r="AQ224" s="9" t="str">
        <f t="shared" si="56"/>
        <v>Skewed Mid-Low</v>
      </c>
      <c r="AR224" s="9" t="str">
        <f t="shared" si="57"/>
        <v>Same</v>
      </c>
      <c r="AS224" s="5">
        <f t="shared" si="58"/>
        <v>0</v>
      </c>
    </row>
    <row r="225" spans="1:45" ht="15.5" x14ac:dyDescent="0.35">
      <c r="A225" s="13">
        <v>45343</v>
      </c>
      <c r="B225" s="15">
        <v>1.2609699999999999</v>
      </c>
      <c r="C225" s="15">
        <v>1.2668299999999999</v>
      </c>
      <c r="D225" s="15">
        <v>1.2578499999999999</v>
      </c>
      <c r="E225" s="15">
        <v>1.2637100000000001</v>
      </c>
      <c r="F225" s="15">
        <v>1.2621</v>
      </c>
      <c r="G225" s="15">
        <v>1.2637</v>
      </c>
      <c r="H225" s="15">
        <v>1.2597</v>
      </c>
      <c r="I225" s="5">
        <v>-2</v>
      </c>
      <c r="J225" s="5">
        <v>452</v>
      </c>
      <c r="K225" s="5">
        <v>703</v>
      </c>
      <c r="L225" s="5">
        <v>1194</v>
      </c>
      <c r="M225" s="14">
        <v>8.1381944444445153</v>
      </c>
      <c r="N225" s="14">
        <v>89.799999999999883</v>
      </c>
      <c r="O225" s="5">
        <v>40.000000000000036</v>
      </c>
      <c r="P225" s="5">
        <v>140529</v>
      </c>
      <c r="Q225" s="14">
        <v>975.89583333333337</v>
      </c>
      <c r="R225" s="14">
        <v>13.29621380846327</v>
      </c>
      <c r="S225" s="5">
        <v>19</v>
      </c>
      <c r="T225" s="5" t="s">
        <v>26</v>
      </c>
      <c r="U225" s="14">
        <v>0.64066468954642219</v>
      </c>
      <c r="V225" s="5">
        <v>80</v>
      </c>
      <c r="W225" s="5">
        <v>300</v>
      </c>
      <c r="X225" s="5">
        <v>526</v>
      </c>
      <c r="Y225" s="5">
        <v>284</v>
      </c>
      <c r="Z225" s="5" t="s">
        <v>32</v>
      </c>
      <c r="AA225" s="5"/>
      <c r="AB225" s="6" cm="1">
        <f t="array" ref="AB225">SUM(IF(B225:I225&gt;B226:I226,1,-1))</f>
        <v>6</v>
      </c>
      <c r="AC225" s="6" cm="1">
        <f t="array" ref="AC225">SUM(IF(J225:S225&gt;J226:S226,1,-1))</f>
        <v>-4</v>
      </c>
      <c r="AD225" s="6">
        <f t="shared" si="59"/>
        <v>2</v>
      </c>
      <c r="AE225" s="6">
        <f t="shared" si="61"/>
        <v>10</v>
      </c>
      <c r="AF225" s="6">
        <f t="shared" si="61"/>
        <v>-6</v>
      </c>
      <c r="AG225" s="6">
        <f t="shared" si="61"/>
        <v>4</v>
      </c>
      <c r="AH225" s="5"/>
      <c r="AI225" s="8" t="str">
        <f t="shared" si="48"/>
        <v>OL Higher</v>
      </c>
      <c r="AJ225" s="7" t="str">
        <f t="shared" si="49"/>
        <v>Up</v>
      </c>
      <c r="AK225" s="7" t="str">
        <f t="shared" si="50"/>
        <v>POC Up</v>
      </c>
      <c r="AL225" s="9" t="str">
        <f t="shared" si="51"/>
        <v>Ab. Val</v>
      </c>
      <c r="AM225" s="9" t="str">
        <f t="shared" si="52"/>
        <v>Inside Day</v>
      </c>
      <c r="AN225" s="9" t="str">
        <f t="shared" si="53"/>
        <v>Ab. Val</v>
      </c>
      <c r="AO225" s="9" t="str">
        <f t="shared" si="54"/>
        <v>No Gap</v>
      </c>
      <c r="AP225" s="9" t="str">
        <f t="shared" si="55"/>
        <v>Bottom-Weighted</v>
      </c>
      <c r="AQ225" s="9" t="str">
        <f t="shared" si="56"/>
        <v>Skewed Mid-Low</v>
      </c>
      <c r="AR225" s="9" t="str">
        <f t="shared" si="57"/>
        <v>Same</v>
      </c>
      <c r="AS225" s="5">
        <f t="shared" si="58"/>
        <v>0</v>
      </c>
    </row>
    <row r="226" spans="1:45" ht="15.5" x14ac:dyDescent="0.35">
      <c r="A226" s="13">
        <v>45342</v>
      </c>
      <c r="B226" s="15">
        <v>1.2597799999999999</v>
      </c>
      <c r="C226" s="15">
        <v>1.2668299999999999</v>
      </c>
      <c r="D226" s="15">
        <v>1.2550300000000001</v>
      </c>
      <c r="E226" s="15">
        <v>1.2625599999999999</v>
      </c>
      <c r="F226" s="15">
        <v>1.2585000000000002</v>
      </c>
      <c r="G226" s="15">
        <v>1.2619</v>
      </c>
      <c r="H226" s="15">
        <v>1.2579</v>
      </c>
      <c r="I226" s="5">
        <v>-5</v>
      </c>
      <c r="J226" s="5">
        <v>960</v>
      </c>
      <c r="K226" s="5">
        <v>250</v>
      </c>
      <c r="L226" s="5">
        <v>1250</v>
      </c>
      <c r="M226" s="14">
        <v>8.5770833333333947</v>
      </c>
      <c r="N226" s="14">
        <v>117.99999999999811</v>
      </c>
      <c r="O226" s="5">
        <v>40.000000000000036</v>
      </c>
      <c r="P226" s="5">
        <v>144651</v>
      </c>
      <c r="Q226" s="14">
        <v>1004.5208333333334</v>
      </c>
      <c r="R226" s="14">
        <v>10.593220338983221</v>
      </c>
      <c r="S226" s="5">
        <v>16</v>
      </c>
      <c r="T226" s="5" t="s">
        <v>28</v>
      </c>
      <c r="U226" s="14">
        <v>0.40199720706156994</v>
      </c>
      <c r="V226" s="5">
        <v>108</v>
      </c>
      <c r="W226" s="5">
        <v>330</v>
      </c>
      <c r="X226" s="5">
        <v>695</v>
      </c>
      <c r="Y226" s="5">
        <v>117</v>
      </c>
      <c r="Z226" s="5" t="s">
        <v>32</v>
      </c>
      <c r="AA226" s="5"/>
      <c r="AB226" s="6" cm="1">
        <f t="array" ref="AB226">SUM(IF(B226:I226&gt;B227:I227,1,-1))</f>
        <v>2</v>
      </c>
      <c r="AC226" s="6" cm="1">
        <f t="array" ref="AC226">SUM(IF(J226:S226&gt;J227:S227,1,-1))</f>
        <v>-2</v>
      </c>
      <c r="AD226" s="6">
        <f t="shared" si="59"/>
        <v>0</v>
      </c>
      <c r="AE226" s="6">
        <f t="shared" si="61"/>
        <v>2</v>
      </c>
      <c r="AF226" s="6">
        <f t="shared" si="61"/>
        <v>-2</v>
      </c>
      <c r="AG226" s="6">
        <f t="shared" si="61"/>
        <v>0</v>
      </c>
      <c r="AH226" s="5"/>
      <c r="AI226" s="8" t="str">
        <f t="shared" si="48"/>
        <v>Inside</v>
      </c>
      <c r="AJ226" s="7" t="str">
        <f t="shared" si="49"/>
        <v>Down</v>
      </c>
      <c r="AK226" s="7" t="str">
        <f t="shared" si="50"/>
        <v>POC Unchanged</v>
      </c>
      <c r="AL226" s="9" t="str">
        <f t="shared" si="51"/>
        <v>In. Val</v>
      </c>
      <c r="AM226" s="9" t="str">
        <f t="shared" si="52"/>
        <v>Upper Break</v>
      </c>
      <c r="AN226" s="9" t="str">
        <f t="shared" si="53"/>
        <v>Ab. Val</v>
      </c>
      <c r="AO226" s="9" t="str">
        <f t="shared" si="54"/>
        <v>No Gap</v>
      </c>
      <c r="AP226" s="9" t="str">
        <f t="shared" si="55"/>
        <v>Top-Weighted</v>
      </c>
      <c r="AQ226" s="9" t="str">
        <f t="shared" si="56"/>
        <v>Skewed Mid-Low</v>
      </c>
      <c r="AR226" s="9" t="str">
        <f t="shared" si="57"/>
        <v>Same</v>
      </c>
      <c r="AS226" s="5">
        <f t="shared" si="58"/>
        <v>0</v>
      </c>
    </row>
    <row r="227" spans="1:45" ht="15.5" x14ac:dyDescent="0.35">
      <c r="A227" s="13">
        <v>45341</v>
      </c>
      <c r="B227" s="15">
        <v>1.25667</v>
      </c>
      <c r="C227" s="15">
        <v>1.26292</v>
      </c>
      <c r="D227" s="15">
        <v>1.2540100000000001</v>
      </c>
      <c r="E227" s="15">
        <v>1.25871</v>
      </c>
      <c r="F227" s="15">
        <v>1.2585</v>
      </c>
      <c r="G227" s="15">
        <v>1.2623</v>
      </c>
      <c r="H227" s="15">
        <v>1.2575000000000001</v>
      </c>
      <c r="I227" s="5">
        <v>-5</v>
      </c>
      <c r="J227" s="5">
        <v>656</v>
      </c>
      <c r="K227" s="5">
        <v>535</v>
      </c>
      <c r="L227" s="5">
        <v>1222</v>
      </c>
      <c r="M227" s="14">
        <v>8.3743055555556154</v>
      </c>
      <c r="N227" s="14">
        <v>89.099999999999739</v>
      </c>
      <c r="O227" s="5">
        <v>47.999999999999154</v>
      </c>
      <c r="P227" s="5">
        <v>146008</v>
      </c>
      <c r="Q227" s="14">
        <v>1013.9444444444445</v>
      </c>
      <c r="R227" s="14">
        <v>13.714927048260423</v>
      </c>
      <c r="S227" s="5">
        <v>20</v>
      </c>
      <c r="T227" s="5" t="s">
        <v>26</v>
      </c>
      <c r="U227" s="14">
        <v>0.67717984789203856</v>
      </c>
      <c r="V227" s="5">
        <v>213</v>
      </c>
      <c r="W227" s="5">
        <v>465</v>
      </c>
      <c r="X227" s="5">
        <v>330</v>
      </c>
      <c r="Y227" s="5">
        <v>205</v>
      </c>
      <c r="Z227" s="5" t="s">
        <v>32</v>
      </c>
      <c r="AA227" s="5"/>
      <c r="AB227" s="6" cm="1">
        <f t="array" ref="AB227">SUM(IF(B227:I227&gt;B228:I228,1,-1))</f>
        <v>2</v>
      </c>
      <c r="AC227" s="6" cm="1">
        <f t="array" ref="AC227">SUM(IF(J227:S227&gt;J228:S228,1,-1))</f>
        <v>0</v>
      </c>
      <c r="AD227" s="6">
        <f t="shared" si="59"/>
        <v>2</v>
      </c>
      <c r="AE227" s="6">
        <f t="shared" ref="AE227:AG242" si="62">SUM(AB227:AB229)</f>
        <v>-4</v>
      </c>
      <c r="AF227" s="6">
        <f t="shared" si="62"/>
        <v>2</v>
      </c>
      <c r="AG227" s="6">
        <f t="shared" si="62"/>
        <v>-2</v>
      </c>
      <c r="AH227" s="5"/>
      <c r="AI227" s="8" t="str">
        <f t="shared" si="48"/>
        <v>OL Higher</v>
      </c>
      <c r="AJ227" s="7" t="str">
        <f t="shared" si="49"/>
        <v>Up</v>
      </c>
      <c r="AK227" s="7" t="str">
        <f t="shared" si="50"/>
        <v>POC Up</v>
      </c>
      <c r="AL227" s="9" t="str">
        <f t="shared" si="51"/>
        <v>In. Val</v>
      </c>
      <c r="AM227" s="9" t="str">
        <f t="shared" si="52"/>
        <v>Upper Break</v>
      </c>
      <c r="AN227" s="9" t="str">
        <f t="shared" si="53"/>
        <v>In Val</v>
      </c>
      <c r="AO227" s="9" t="str">
        <f t="shared" si="54"/>
        <v>No Gap</v>
      </c>
      <c r="AP227" s="9" t="str">
        <f t="shared" si="55"/>
        <v>Top-Weighted</v>
      </c>
      <c r="AQ227" s="9" t="str">
        <f t="shared" si="56"/>
        <v>Skewed Mid-High</v>
      </c>
      <c r="AR227" s="9" t="str">
        <f t="shared" si="57"/>
        <v>Closed Higher Quadrant</v>
      </c>
      <c r="AS227" s="5">
        <f t="shared" si="58"/>
        <v>2</v>
      </c>
    </row>
    <row r="228" spans="1:45" ht="15.5" x14ac:dyDescent="0.35">
      <c r="A228" s="13">
        <v>45338</v>
      </c>
      <c r="B228" s="15">
        <v>1.2589699999999999</v>
      </c>
      <c r="C228" s="15">
        <v>1.2624</v>
      </c>
      <c r="D228" s="15">
        <v>1.25346</v>
      </c>
      <c r="E228" s="15">
        <v>1.2607699999999999</v>
      </c>
      <c r="F228" s="15">
        <v>1.2563</v>
      </c>
      <c r="G228" s="15">
        <v>1.2590000000000001</v>
      </c>
      <c r="H228" s="15">
        <v>1.2543</v>
      </c>
      <c r="I228" s="5">
        <v>875</v>
      </c>
      <c r="J228" s="5">
        <v>478</v>
      </c>
      <c r="K228" s="5">
        <v>1386</v>
      </c>
      <c r="L228" s="28">
        <v>9.6145833333334068</v>
      </c>
      <c r="M228" s="14">
        <v>89.39999999999948</v>
      </c>
      <c r="N228" s="14">
        <v>47.000000000001485</v>
      </c>
      <c r="O228" s="5">
        <v>167531</v>
      </c>
      <c r="P228" s="5">
        <v>1163.4097222222222</v>
      </c>
      <c r="Q228" s="14">
        <v>15.503355704698077</v>
      </c>
      <c r="R228" s="14">
        <v>15</v>
      </c>
      <c r="S228" s="5" t="s">
        <v>26</v>
      </c>
      <c r="T228" s="5">
        <v>0.51809335313291882</v>
      </c>
      <c r="U228" s="14">
        <v>110</v>
      </c>
      <c r="V228" s="5">
        <v>520</v>
      </c>
      <c r="W228" s="5">
        <v>425</v>
      </c>
      <c r="X228" s="5">
        <v>331</v>
      </c>
      <c r="Y228" s="5" t="s">
        <v>31</v>
      </c>
      <c r="Z228" s="5"/>
      <c r="AA228" s="5"/>
      <c r="AB228" s="6" cm="1">
        <f t="array" ref="AB228">SUM(IF(B228:I228&gt;B229:I229,1,-1))</f>
        <v>-2</v>
      </c>
      <c r="AC228" s="6" cm="1">
        <f t="array" ref="AC228">SUM(IF(J228:S228&gt;J229:S229,1,-1))</f>
        <v>0</v>
      </c>
      <c r="AD228" s="6">
        <f t="shared" si="59"/>
        <v>-2</v>
      </c>
      <c r="AE228" s="6">
        <f t="shared" si="62"/>
        <v>-8</v>
      </c>
      <c r="AF228" s="6">
        <f t="shared" si="62"/>
        <v>10</v>
      </c>
      <c r="AG228" s="6">
        <f t="shared" si="62"/>
        <v>2</v>
      </c>
      <c r="AH228" s="5"/>
      <c r="AI228" s="8" t="str">
        <f t="shared" si="48"/>
        <v>Inside</v>
      </c>
      <c r="AJ228" s="7" t="str">
        <f t="shared" si="49"/>
        <v>Down</v>
      </c>
      <c r="AK228" s="7" t="str">
        <f t="shared" si="50"/>
        <v>POC Unchanged</v>
      </c>
      <c r="AL228" s="9" t="str">
        <f t="shared" si="51"/>
        <v>In. Val</v>
      </c>
      <c r="AM228" s="9" t="str">
        <f t="shared" si="52"/>
        <v>Inside Day</v>
      </c>
      <c r="AN228" s="9" t="str">
        <f t="shared" si="53"/>
        <v>Ab. Val</v>
      </c>
      <c r="AO228" s="9" t="str">
        <f t="shared" si="54"/>
        <v>No Gap</v>
      </c>
      <c r="AP228" s="9" t="str">
        <f t="shared" si="55"/>
        <v>Bottom-Weighted</v>
      </c>
      <c r="AQ228" s="9" t="str">
        <f t="shared" si="56"/>
        <v>Skewed High</v>
      </c>
      <c r="AR228" s="9" t="str">
        <f t="shared" si="57"/>
        <v>Closed Lower Quadrant</v>
      </c>
      <c r="AS228" s="5">
        <f t="shared" si="58"/>
        <v>-3</v>
      </c>
    </row>
    <row r="229" spans="1:45" ht="15.5" x14ac:dyDescent="0.35">
      <c r="A229" s="13">
        <v>45337</v>
      </c>
      <c r="B229" s="15">
        <v>1.2626299999999999</v>
      </c>
      <c r="C229" s="15">
        <v>1.2692600000000001</v>
      </c>
      <c r="D229" s="15">
        <v>1.25346</v>
      </c>
      <c r="E229" s="15">
        <v>1.2598</v>
      </c>
      <c r="F229" s="15">
        <v>1.2563</v>
      </c>
      <c r="G229" s="15">
        <v>1.26</v>
      </c>
      <c r="H229" s="15">
        <v>1.2542</v>
      </c>
      <c r="I229" s="5">
        <v>32</v>
      </c>
      <c r="J229" s="5">
        <v>994</v>
      </c>
      <c r="K229" s="5">
        <v>445</v>
      </c>
      <c r="L229" s="5">
        <v>1468</v>
      </c>
      <c r="M229" s="14">
        <v>10.184027777777743</v>
      </c>
      <c r="N229" s="14">
        <v>158.00000000000037</v>
      </c>
      <c r="O229" s="5">
        <v>58.00000000000027</v>
      </c>
      <c r="P229" s="5">
        <v>171323</v>
      </c>
      <c r="Q229" s="14">
        <v>1189.7430555555557</v>
      </c>
      <c r="R229" s="14">
        <v>9.2911392405063076</v>
      </c>
      <c r="S229" s="5">
        <v>22</v>
      </c>
      <c r="T229" s="5" t="s">
        <v>28</v>
      </c>
      <c r="U229" s="14">
        <v>0.36674662806058123</v>
      </c>
      <c r="V229" s="5">
        <v>112</v>
      </c>
      <c r="W229" s="5">
        <v>185</v>
      </c>
      <c r="X229" s="5">
        <v>556</v>
      </c>
      <c r="Y229" s="5">
        <v>615</v>
      </c>
      <c r="Z229" s="5" t="s">
        <v>29</v>
      </c>
      <c r="AA229" s="5"/>
      <c r="AB229" s="6" cm="1">
        <f t="array" ref="AB229">SUM(IF(B229:I229&gt;B230:I230,1,-1))</f>
        <v>-4</v>
      </c>
      <c r="AC229" s="6" cm="1">
        <f t="array" ref="AC229">SUM(IF(J229:S229&gt;J230:S230,1,-1))</f>
        <v>2</v>
      </c>
      <c r="AD229" s="6">
        <f t="shared" si="59"/>
        <v>-2</v>
      </c>
      <c r="AE229" s="6">
        <f t="shared" si="62"/>
        <v>-6</v>
      </c>
      <c r="AF229" s="6">
        <f t="shared" si="62"/>
        <v>18</v>
      </c>
      <c r="AG229" s="6">
        <f t="shared" si="62"/>
        <v>12</v>
      </c>
      <c r="AH229" s="5"/>
      <c r="AI229" s="8" t="str">
        <f t="shared" si="48"/>
        <v>OL Lower</v>
      </c>
      <c r="AJ229" s="7" t="str">
        <f t="shared" si="49"/>
        <v>Down</v>
      </c>
      <c r="AK229" s="7" t="str">
        <f t="shared" si="50"/>
        <v>POC Down</v>
      </c>
      <c r="AL229" s="9" t="str">
        <f t="shared" si="51"/>
        <v>Bel. Val</v>
      </c>
      <c r="AM229" s="9" t="str">
        <f t="shared" si="52"/>
        <v>Inside Day</v>
      </c>
      <c r="AN229" s="9" t="str">
        <f t="shared" si="53"/>
        <v>In Val</v>
      </c>
      <c r="AO229" s="9" t="str">
        <f t="shared" si="54"/>
        <v>No Gap</v>
      </c>
      <c r="AP229" s="9" t="str">
        <f t="shared" si="55"/>
        <v>Top-Weighted</v>
      </c>
      <c r="AQ229" s="9" t="str">
        <f t="shared" si="56"/>
        <v>Skewed Low</v>
      </c>
      <c r="AR229" s="9" t="str">
        <f t="shared" si="57"/>
        <v>Closed Lower Quadrant</v>
      </c>
      <c r="AS229" s="5">
        <f t="shared" si="58"/>
        <v>-1</v>
      </c>
    </row>
    <row r="230" spans="1:45" ht="15.5" x14ac:dyDescent="0.35">
      <c r="A230" s="13">
        <v>45336</v>
      </c>
      <c r="B230" s="15">
        <v>1.2635799999999999</v>
      </c>
      <c r="C230" s="15">
        <v>1.2692600000000001</v>
      </c>
      <c r="D230" s="15">
        <v>1.25346</v>
      </c>
      <c r="E230" s="15">
        <v>1.25661</v>
      </c>
      <c r="F230" s="15">
        <v>1.2624</v>
      </c>
      <c r="G230" s="15">
        <v>1.2662</v>
      </c>
      <c r="H230" s="15">
        <v>1.2573000000000001</v>
      </c>
      <c r="I230" s="5">
        <v>8</v>
      </c>
      <c r="J230" s="5">
        <v>453</v>
      </c>
      <c r="K230" s="5">
        <v>947</v>
      </c>
      <c r="L230" s="5">
        <v>1420</v>
      </c>
      <c r="M230" s="14">
        <v>9.8006944444444422</v>
      </c>
      <c r="N230" s="14">
        <v>158.00000000000037</v>
      </c>
      <c r="O230" s="5">
        <v>88.999999999999076</v>
      </c>
      <c r="P230" s="5">
        <v>163547</v>
      </c>
      <c r="Q230" s="14">
        <v>1135.7430555555557</v>
      </c>
      <c r="R230" s="14">
        <v>8.9873417721518774</v>
      </c>
      <c r="S230" s="5">
        <v>31</v>
      </c>
      <c r="T230" s="5" t="s">
        <v>26</v>
      </c>
      <c r="U230" s="14">
        <v>0.57350530011676881</v>
      </c>
      <c r="V230" s="5">
        <v>113</v>
      </c>
      <c r="W230" s="5">
        <v>527</v>
      </c>
      <c r="X230" s="5">
        <v>437</v>
      </c>
      <c r="Y230" s="5">
        <v>343</v>
      </c>
      <c r="Z230" s="5" t="s">
        <v>27</v>
      </c>
      <c r="AA230" s="5"/>
      <c r="AB230" s="6" cm="1">
        <f t="array" ref="AB230">SUM(IF(B230:I230&gt;B231:I231,1,-1))</f>
        <v>-2</v>
      </c>
      <c r="AC230" s="6" cm="1">
        <f t="array" ref="AC230">SUM(IF(J230:S230&gt;J231:S231,1,-1))</f>
        <v>8</v>
      </c>
      <c r="AD230" s="6">
        <f t="shared" si="59"/>
        <v>6</v>
      </c>
      <c r="AE230" s="6">
        <f t="shared" si="62"/>
        <v>-4</v>
      </c>
      <c r="AF230" s="6">
        <f t="shared" si="62"/>
        <v>10</v>
      </c>
      <c r="AG230" s="6">
        <f t="shared" si="62"/>
        <v>6</v>
      </c>
      <c r="AH230" s="5"/>
      <c r="AI230" s="8" t="str">
        <f t="shared" si="48"/>
        <v>Outside</v>
      </c>
      <c r="AJ230" s="7" t="str">
        <f t="shared" si="49"/>
        <v>Neutral</v>
      </c>
      <c r="AK230" s="7" t="str">
        <f t="shared" si="50"/>
        <v>POC Down</v>
      </c>
      <c r="AL230" s="9" t="str">
        <f t="shared" si="51"/>
        <v>In. Val</v>
      </c>
      <c r="AM230" s="9" t="str">
        <f t="shared" si="52"/>
        <v>Lower Break</v>
      </c>
      <c r="AN230" s="9" t="str">
        <f t="shared" si="53"/>
        <v>Bl. Val</v>
      </c>
      <c r="AO230" s="9" t="str">
        <f t="shared" si="54"/>
        <v>No Gap</v>
      </c>
      <c r="AP230" s="9" t="str">
        <f t="shared" si="55"/>
        <v>Bottom-Weighted</v>
      </c>
      <c r="AQ230" s="9" t="str">
        <f t="shared" si="56"/>
        <v>Skewed Mid-High</v>
      </c>
      <c r="AR230" s="9" t="str">
        <f t="shared" si="57"/>
        <v>Same</v>
      </c>
      <c r="AS230" s="5">
        <f t="shared" si="58"/>
        <v>0</v>
      </c>
    </row>
    <row r="231" spans="1:45" ht="15.5" x14ac:dyDescent="0.35">
      <c r="A231" s="13">
        <v>45335</v>
      </c>
      <c r="B231" s="15">
        <v>1.262</v>
      </c>
      <c r="C231" s="15">
        <v>1.2692600000000001</v>
      </c>
      <c r="D231" s="15">
        <v>1.2572700000000001</v>
      </c>
      <c r="E231" s="15">
        <v>1.2589600000000001</v>
      </c>
      <c r="F231" s="15">
        <v>1.2630000000000001</v>
      </c>
      <c r="G231" s="15">
        <v>1.264</v>
      </c>
      <c r="H231" s="15">
        <v>1.26</v>
      </c>
      <c r="I231" s="5">
        <v>1</v>
      </c>
      <c r="J231" s="5">
        <v>440</v>
      </c>
      <c r="K231" s="5">
        <v>873</v>
      </c>
      <c r="L231" s="5">
        <v>1348</v>
      </c>
      <c r="M231" s="14">
        <v>9.2486111111110691</v>
      </c>
      <c r="N231" s="14">
        <v>119.89999999999945</v>
      </c>
      <c r="O231" s="5">
        <v>40.000000000000036</v>
      </c>
      <c r="P231" s="5">
        <v>156240</v>
      </c>
      <c r="Q231" s="14">
        <v>1085</v>
      </c>
      <c r="R231" s="14">
        <v>11.242702251876615</v>
      </c>
      <c r="S231" s="5">
        <v>28</v>
      </c>
      <c r="T231" s="5" t="s">
        <v>26</v>
      </c>
      <c r="U231" s="14">
        <v>0.54852963329756865</v>
      </c>
      <c r="V231" s="5">
        <v>89</v>
      </c>
      <c r="W231" s="5">
        <v>289</v>
      </c>
      <c r="X231" s="5">
        <v>742</v>
      </c>
      <c r="Y231" s="5">
        <v>228</v>
      </c>
      <c r="Z231" s="5" t="s">
        <v>27</v>
      </c>
      <c r="AA231" s="5"/>
      <c r="AB231" s="6" cm="1">
        <f t="array" ref="AB231">SUM(IF(B231:I231&gt;B232:I232,1,-1))</f>
        <v>0</v>
      </c>
      <c r="AC231" s="6" cm="1">
        <f t="array" ref="AC231">SUM(IF(J231:S231&gt;J232:S232,1,-1))</f>
        <v>8</v>
      </c>
      <c r="AD231" s="6">
        <f t="shared" si="59"/>
        <v>8</v>
      </c>
      <c r="AE231" s="6">
        <f t="shared" si="62"/>
        <v>2</v>
      </c>
      <c r="AF231" s="6">
        <f t="shared" si="62"/>
        <v>-4</v>
      </c>
      <c r="AG231" s="6">
        <f t="shared" si="62"/>
        <v>-2</v>
      </c>
      <c r="AH231" s="5"/>
      <c r="AI231" s="8" t="str">
        <f t="shared" si="48"/>
        <v>Outside</v>
      </c>
      <c r="AJ231" s="7" t="str">
        <f t="shared" si="49"/>
        <v>Neutral</v>
      </c>
      <c r="AK231" s="7" t="str">
        <f t="shared" si="50"/>
        <v>POC Up</v>
      </c>
      <c r="AL231" s="9" t="str">
        <f t="shared" si="51"/>
        <v>In. Val</v>
      </c>
      <c r="AM231" s="9" t="str">
        <f t="shared" si="52"/>
        <v>Upper Break</v>
      </c>
      <c r="AN231" s="9" t="str">
        <f t="shared" si="53"/>
        <v>Bl. Val</v>
      </c>
      <c r="AO231" s="9" t="str">
        <f t="shared" si="54"/>
        <v>No Gap</v>
      </c>
      <c r="AP231" s="9" t="str">
        <f t="shared" si="55"/>
        <v>Bottom-Weighted</v>
      </c>
      <c r="AQ231" s="9" t="str">
        <f t="shared" si="56"/>
        <v>Skewed Mid-Low</v>
      </c>
      <c r="AR231" s="9" t="str">
        <f t="shared" si="57"/>
        <v>Closed Higher Quadrant</v>
      </c>
      <c r="AS231" s="5">
        <f t="shared" si="58"/>
        <v>2</v>
      </c>
    </row>
    <row r="232" spans="1:45" ht="15.5" x14ac:dyDescent="0.35">
      <c r="A232" s="13">
        <v>45334</v>
      </c>
      <c r="B232" s="15">
        <v>1.2626299999999999</v>
      </c>
      <c r="C232" s="15">
        <v>1.26542</v>
      </c>
      <c r="D232" s="15">
        <v>1.2571399999999999</v>
      </c>
      <c r="E232" s="15">
        <v>1.2625599999999999</v>
      </c>
      <c r="F232" s="15">
        <v>1.2629000000000001</v>
      </c>
      <c r="G232" s="15">
        <v>1.2636000000000001</v>
      </c>
      <c r="H232" s="15">
        <v>1.2612000000000001</v>
      </c>
      <c r="I232" s="5">
        <v>11</v>
      </c>
      <c r="J232" s="5">
        <v>342</v>
      </c>
      <c r="K232" s="5">
        <v>824</v>
      </c>
      <c r="L232" s="5">
        <v>1212</v>
      </c>
      <c r="M232" s="14">
        <v>8.2909722222221998</v>
      </c>
      <c r="N232" s="14">
        <v>82.800000000000651</v>
      </c>
      <c r="O232" s="5">
        <v>23.999999999999577</v>
      </c>
      <c r="P232" s="5">
        <v>148208</v>
      </c>
      <c r="Q232" s="14">
        <v>1029.2222222222222</v>
      </c>
      <c r="R232" s="14">
        <v>14.637681159420175</v>
      </c>
      <c r="S232" s="5">
        <v>13</v>
      </c>
      <c r="T232" s="5" t="s">
        <v>28</v>
      </c>
      <c r="U232" s="14">
        <v>0.4477873777099709</v>
      </c>
      <c r="V232" s="5">
        <v>167</v>
      </c>
      <c r="W232" s="5">
        <v>752</v>
      </c>
      <c r="X232" s="5">
        <v>245</v>
      </c>
      <c r="Y232" s="5">
        <v>48</v>
      </c>
      <c r="Z232" s="5" t="s">
        <v>32</v>
      </c>
      <c r="AA232" s="5"/>
      <c r="AB232" s="6" cm="1">
        <f t="array" ref="AB232">SUM(IF(B232:I232&gt;B233:I233,1,-1))</f>
        <v>-2</v>
      </c>
      <c r="AC232" s="6" cm="1">
        <f t="array" ref="AC232">SUM(IF(J232:S232&gt;J233:S233,1,-1))</f>
        <v>-6</v>
      </c>
      <c r="AD232" s="6">
        <f t="shared" si="59"/>
        <v>-8</v>
      </c>
      <c r="AE232" s="6">
        <f t="shared" si="62"/>
        <v>0</v>
      </c>
      <c r="AF232" s="6">
        <f t="shared" si="62"/>
        <v>-16</v>
      </c>
      <c r="AG232" s="6">
        <f t="shared" si="62"/>
        <v>-16</v>
      </c>
      <c r="AH232" s="5"/>
      <c r="AI232" s="8" t="str">
        <f t="shared" si="48"/>
        <v>OL Higher</v>
      </c>
      <c r="AJ232" s="7" t="str">
        <f t="shared" si="49"/>
        <v>Neutral</v>
      </c>
      <c r="AK232" s="7" t="str">
        <f t="shared" si="50"/>
        <v>POC Unchanged</v>
      </c>
      <c r="AL232" s="9" t="str">
        <f t="shared" si="51"/>
        <v>In. Val</v>
      </c>
      <c r="AM232" s="9" t="str">
        <f t="shared" si="52"/>
        <v>Upper Break</v>
      </c>
      <c r="AN232" s="9" t="str">
        <f t="shared" si="53"/>
        <v>In Val</v>
      </c>
      <c r="AO232" s="9" t="str">
        <f t="shared" si="54"/>
        <v>No Gap</v>
      </c>
      <c r="AP232" s="9" t="str">
        <f t="shared" si="55"/>
        <v>Bottom-Weighted</v>
      </c>
      <c r="AQ232" s="9" t="str">
        <f t="shared" si="56"/>
        <v>Skewed Mid-High</v>
      </c>
      <c r="AR232" s="9" t="str">
        <f t="shared" si="57"/>
        <v>Closed Higher Quadrant</v>
      </c>
      <c r="AS232" s="5">
        <f t="shared" si="58"/>
        <v>1</v>
      </c>
    </row>
    <row r="233" spans="1:45" ht="15.5" x14ac:dyDescent="0.35">
      <c r="A233" s="13">
        <v>45331</v>
      </c>
      <c r="B233" s="15">
        <v>1.2603</v>
      </c>
      <c r="C233" s="15">
        <v>1.2642500000000001</v>
      </c>
      <c r="D233" s="15">
        <v>1.2571399999999999</v>
      </c>
      <c r="E233" s="15">
        <v>1.2634099999999999</v>
      </c>
      <c r="F233" s="15">
        <v>1.2629000000000001</v>
      </c>
      <c r="G233" s="15">
        <v>1.2636000000000001</v>
      </c>
      <c r="H233" s="15">
        <v>1.2611000000000001</v>
      </c>
      <c r="I233" s="5">
        <v>28</v>
      </c>
      <c r="J233" s="5">
        <v>300</v>
      </c>
      <c r="K233" s="5">
        <v>915</v>
      </c>
      <c r="L233" s="5">
        <v>1266</v>
      </c>
      <c r="M233" s="14">
        <v>8.6715277777776407</v>
      </c>
      <c r="N233" s="14">
        <v>71.100000000001714</v>
      </c>
      <c r="O233" s="5">
        <v>24.999999999999467</v>
      </c>
      <c r="P233" s="5">
        <v>156639</v>
      </c>
      <c r="Q233" s="14">
        <v>1087.7708333333333</v>
      </c>
      <c r="R233" s="14">
        <v>17.805907172995351</v>
      </c>
      <c r="S233" s="5">
        <v>14</v>
      </c>
      <c r="T233" s="5" t="s">
        <v>28</v>
      </c>
      <c r="U233" s="14">
        <v>0.42120974290108709</v>
      </c>
      <c r="V233" s="5">
        <v>542</v>
      </c>
      <c r="W233" s="5">
        <v>442</v>
      </c>
      <c r="X233" s="5">
        <v>210</v>
      </c>
      <c r="Y233" s="5">
        <v>35</v>
      </c>
      <c r="Z233" s="5" t="s">
        <v>31</v>
      </c>
      <c r="AA233" s="5"/>
      <c r="AB233" s="6" cm="1">
        <f t="array" ref="AB233">SUM(IF(B233:I233&gt;B234:I234,1,-1))</f>
        <v>4</v>
      </c>
      <c r="AC233" s="6" cm="1">
        <f t="array" ref="AC233">SUM(IF(J233:S233&gt;J234:S234,1,-1))</f>
        <v>-6</v>
      </c>
      <c r="AD233" s="6">
        <f t="shared" si="59"/>
        <v>-2</v>
      </c>
      <c r="AE233" s="6">
        <f t="shared" si="62"/>
        <v>-2</v>
      </c>
      <c r="AF233" s="6">
        <f t="shared" si="62"/>
        <v>-18</v>
      </c>
      <c r="AG233" s="6">
        <f t="shared" si="62"/>
        <v>-20</v>
      </c>
      <c r="AH233" s="5"/>
      <c r="AI233" s="8" t="str">
        <f t="shared" si="48"/>
        <v>Inside</v>
      </c>
      <c r="AJ233" s="7" t="str">
        <f t="shared" si="49"/>
        <v>Up</v>
      </c>
      <c r="AK233" s="7" t="str">
        <f t="shared" si="50"/>
        <v>POC Up</v>
      </c>
      <c r="AL233" s="9" t="str">
        <f t="shared" si="51"/>
        <v>In. Val</v>
      </c>
      <c r="AM233" s="9" t="str">
        <f t="shared" si="52"/>
        <v>Upper Break</v>
      </c>
      <c r="AN233" s="9" t="str">
        <f t="shared" si="53"/>
        <v>In Val</v>
      </c>
      <c r="AO233" s="9" t="str">
        <f t="shared" si="54"/>
        <v>No Gap</v>
      </c>
      <c r="AP233" s="9" t="str">
        <f t="shared" si="55"/>
        <v>Bottom-Weighted</v>
      </c>
      <c r="AQ233" s="9" t="str">
        <f t="shared" si="56"/>
        <v>Skewed High</v>
      </c>
      <c r="AR233" s="9" t="str">
        <f t="shared" si="57"/>
        <v>Same</v>
      </c>
      <c r="AS233" s="5">
        <f t="shared" si="58"/>
        <v>0</v>
      </c>
    </row>
    <row r="234" spans="1:45" ht="15.5" x14ac:dyDescent="0.35">
      <c r="A234" s="13">
        <v>45330</v>
      </c>
      <c r="B234" s="15">
        <v>1.2533300000000001</v>
      </c>
      <c r="C234" s="15">
        <v>1.26413</v>
      </c>
      <c r="D234" s="15">
        <v>1.2533000000000001</v>
      </c>
      <c r="E234" s="15">
        <v>1.2619</v>
      </c>
      <c r="F234" s="15">
        <v>1.2626000000000002</v>
      </c>
      <c r="G234" s="15">
        <v>1.2637</v>
      </c>
      <c r="H234" s="15">
        <v>1.2591000000000001</v>
      </c>
      <c r="I234" s="5">
        <v>40</v>
      </c>
      <c r="J234" s="5">
        <v>292</v>
      </c>
      <c r="K234" s="5">
        <v>974</v>
      </c>
      <c r="L234" s="5">
        <v>1304</v>
      </c>
      <c r="M234" s="14">
        <v>8.9722222222220971</v>
      </c>
      <c r="N234" s="14">
        <v>108.29999999999896</v>
      </c>
      <c r="O234" s="5">
        <v>45.999999999999375</v>
      </c>
      <c r="P234" s="5">
        <v>164708</v>
      </c>
      <c r="Q234" s="14">
        <v>1143.8055555555557</v>
      </c>
      <c r="R234" s="14">
        <v>12.040627885503348</v>
      </c>
      <c r="S234" s="5">
        <v>31</v>
      </c>
      <c r="T234" s="5" t="s">
        <v>28</v>
      </c>
      <c r="U234" s="14">
        <v>0.40664745512350486</v>
      </c>
      <c r="V234" s="5">
        <v>568</v>
      </c>
      <c r="W234" s="5">
        <v>385</v>
      </c>
      <c r="X234" s="5">
        <v>123</v>
      </c>
      <c r="Y234" s="5">
        <v>228</v>
      </c>
      <c r="Z234" s="5" t="s">
        <v>31</v>
      </c>
      <c r="AA234" s="5"/>
      <c r="AB234" s="6" cm="1">
        <f t="array" ref="AB234">SUM(IF(B234:I234&gt;B235:I235,1,-1))</f>
        <v>-2</v>
      </c>
      <c r="AC234" s="6" cm="1">
        <f t="array" ref="AC234">SUM(IF(J234:S234&gt;J235:S235,1,-1))</f>
        <v>-4</v>
      </c>
      <c r="AD234" s="6">
        <f t="shared" si="59"/>
        <v>-6</v>
      </c>
      <c r="AE234" s="6">
        <f t="shared" si="62"/>
        <v>-6</v>
      </c>
      <c r="AF234" s="6">
        <f t="shared" si="62"/>
        <v>-20</v>
      </c>
      <c r="AG234" s="6">
        <f t="shared" si="62"/>
        <v>-26</v>
      </c>
      <c r="AH234" s="5"/>
      <c r="AI234" s="8" t="str">
        <f t="shared" si="48"/>
        <v>Inside</v>
      </c>
      <c r="AJ234" s="7" t="str">
        <f t="shared" si="49"/>
        <v>Up</v>
      </c>
      <c r="AK234" s="7" t="str">
        <f t="shared" si="50"/>
        <v>POC Unchanged</v>
      </c>
      <c r="AL234" s="9" t="str">
        <f t="shared" si="51"/>
        <v>In. Val</v>
      </c>
      <c r="AM234" s="9" t="str">
        <f t="shared" si="52"/>
        <v>Inside Day</v>
      </c>
      <c r="AN234" s="9" t="str">
        <f t="shared" si="53"/>
        <v>In Val</v>
      </c>
      <c r="AO234" s="9" t="str">
        <f t="shared" si="54"/>
        <v>Gap Down - Failed</v>
      </c>
      <c r="AP234" s="9" t="str">
        <f t="shared" si="55"/>
        <v>Bottom-Weighted</v>
      </c>
      <c r="AQ234" s="9" t="str">
        <f t="shared" si="56"/>
        <v>Skewed High</v>
      </c>
      <c r="AR234" s="9" t="str">
        <f t="shared" si="57"/>
        <v>Same</v>
      </c>
      <c r="AS234" s="5">
        <f t="shared" si="58"/>
        <v>0</v>
      </c>
    </row>
    <row r="235" spans="1:45" ht="15.5" x14ac:dyDescent="0.35">
      <c r="A235" s="13">
        <v>45329</v>
      </c>
      <c r="B235" s="15">
        <v>1.2620800000000001</v>
      </c>
      <c r="C235" s="15">
        <v>1.26413</v>
      </c>
      <c r="D235" s="15">
        <v>1.2517400000000001</v>
      </c>
      <c r="E235" s="15">
        <v>1.26261</v>
      </c>
      <c r="F235" s="15">
        <v>1.2625999999999999</v>
      </c>
      <c r="G235" s="15">
        <v>1.264</v>
      </c>
      <c r="H235" s="15">
        <v>1.2558</v>
      </c>
      <c r="I235" s="5">
        <v>16</v>
      </c>
      <c r="J235" s="5">
        <v>174</v>
      </c>
      <c r="K235" s="5">
        <v>1176</v>
      </c>
      <c r="L235" s="5">
        <v>1381</v>
      </c>
      <c r="M235" s="14">
        <v>9.4923611111111104</v>
      </c>
      <c r="N235" s="14">
        <v>123.89999999999901</v>
      </c>
      <c r="O235" s="5">
        <v>81.999999999999858</v>
      </c>
      <c r="P235" s="5">
        <v>167632</v>
      </c>
      <c r="Q235" s="14">
        <v>1164.1111111111111</v>
      </c>
      <c r="R235" s="14">
        <v>11.146085552865303</v>
      </c>
      <c r="S235" s="5">
        <v>17</v>
      </c>
      <c r="T235" s="5" t="s">
        <v>28</v>
      </c>
      <c r="U235" s="14">
        <v>0.35881269173476704</v>
      </c>
      <c r="V235" s="5">
        <v>441</v>
      </c>
      <c r="W235" s="5">
        <v>391</v>
      </c>
      <c r="X235" s="5">
        <v>278</v>
      </c>
      <c r="Y235" s="5">
        <v>271</v>
      </c>
      <c r="Z235" s="5" t="s">
        <v>31</v>
      </c>
      <c r="AA235" s="5"/>
      <c r="AB235" s="6" cm="1">
        <f t="array" ref="AB235">SUM(IF(B235:I235&gt;B236:I236,1,-1))</f>
        <v>-4</v>
      </c>
      <c r="AC235" s="6" cm="1">
        <f t="array" ref="AC235">SUM(IF(J235:S235&gt;J236:S236,1,-1))</f>
        <v>-8</v>
      </c>
      <c r="AD235" s="6">
        <f t="shared" si="59"/>
        <v>-12</v>
      </c>
      <c r="AE235" s="6">
        <f t="shared" si="62"/>
        <v>-6</v>
      </c>
      <c r="AF235" s="6">
        <f t="shared" si="62"/>
        <v>-18</v>
      </c>
      <c r="AG235" s="6">
        <f t="shared" si="62"/>
        <v>-24</v>
      </c>
      <c r="AH235" s="5"/>
      <c r="AI235" s="8" t="str">
        <f t="shared" si="48"/>
        <v>OL Lower</v>
      </c>
      <c r="AJ235" s="7" t="str">
        <f t="shared" si="49"/>
        <v>Neutral</v>
      </c>
      <c r="AK235" s="7" t="str">
        <f t="shared" si="50"/>
        <v>POC Down</v>
      </c>
      <c r="AL235" s="9" t="str">
        <f t="shared" si="51"/>
        <v>In. Val</v>
      </c>
      <c r="AM235" s="9" t="str">
        <f t="shared" si="52"/>
        <v>Inside Day</v>
      </c>
      <c r="AN235" s="9" t="str">
        <f t="shared" si="53"/>
        <v>In Val</v>
      </c>
      <c r="AO235" s="9" t="str">
        <f t="shared" si="54"/>
        <v>No Gap</v>
      </c>
      <c r="AP235" s="9" t="str">
        <f t="shared" si="55"/>
        <v>Bottom-Weighted</v>
      </c>
      <c r="AQ235" s="9" t="str">
        <f t="shared" si="56"/>
        <v>Skewed High</v>
      </c>
      <c r="AR235" s="9" t="str">
        <f t="shared" si="57"/>
        <v>Closed Lower Quadrant</v>
      </c>
      <c r="AS235" s="5">
        <f t="shared" si="58"/>
        <v>-2</v>
      </c>
    </row>
    <row r="236" spans="1:45" ht="15.5" x14ac:dyDescent="0.35">
      <c r="A236" s="13">
        <v>45328</v>
      </c>
      <c r="B236" s="15">
        <v>1.2745599999999999</v>
      </c>
      <c r="C236" s="15">
        <v>1.2771699999999999</v>
      </c>
      <c r="D236" s="15">
        <v>1.2517400000000001</v>
      </c>
      <c r="E236" s="15">
        <v>1.26023</v>
      </c>
      <c r="F236" s="15">
        <v>1.2746999999999999</v>
      </c>
      <c r="G236" s="15">
        <v>1.2771000000000001</v>
      </c>
      <c r="H236" s="15">
        <v>1.2566999999999999</v>
      </c>
      <c r="I236" s="5">
        <v>9</v>
      </c>
      <c r="J236" s="5">
        <v>207</v>
      </c>
      <c r="K236" s="5">
        <v>1381</v>
      </c>
      <c r="L236" s="5">
        <v>1607</v>
      </c>
      <c r="M236" s="14">
        <v>11.065277777777826</v>
      </c>
      <c r="N236" s="14">
        <v>254.29999999999842</v>
      </c>
      <c r="O236" s="5">
        <v>204.00000000000196</v>
      </c>
      <c r="P236" s="5">
        <v>179260</v>
      </c>
      <c r="Q236" s="14">
        <v>1244.8611111111111</v>
      </c>
      <c r="R236" s="14">
        <v>6.3193079040503735</v>
      </c>
      <c r="S236" s="5">
        <v>26</v>
      </c>
      <c r="T236" s="5" t="s">
        <v>30</v>
      </c>
      <c r="U236" s="14">
        <v>0.29887251748793275</v>
      </c>
      <c r="V236" s="5">
        <v>313</v>
      </c>
      <c r="W236" s="5">
        <v>134</v>
      </c>
      <c r="X236" s="5">
        <v>607</v>
      </c>
      <c r="Y236" s="5">
        <v>553</v>
      </c>
      <c r="Z236" s="5" t="s">
        <v>29</v>
      </c>
      <c r="AA236" s="5"/>
      <c r="AB236" s="6" cm="1">
        <f t="array" ref="AB236">SUM(IF(B236:I236&gt;B237:I237,1,-1))</f>
        <v>0</v>
      </c>
      <c r="AC236" s="6" cm="1">
        <f t="array" ref="AC236">SUM(IF(J236:S236&gt;J237:S237,1,-1))</f>
        <v>-8</v>
      </c>
      <c r="AD236" s="6">
        <f t="shared" si="59"/>
        <v>-8</v>
      </c>
      <c r="AE236" s="6">
        <f t="shared" si="62"/>
        <v>-6</v>
      </c>
      <c r="AF236" s="6">
        <f t="shared" si="62"/>
        <v>-2</v>
      </c>
      <c r="AG236" s="6">
        <f t="shared" si="62"/>
        <v>-8</v>
      </c>
      <c r="AH236" s="5"/>
      <c r="AI236" s="8" t="str">
        <f t="shared" si="48"/>
        <v>Outside</v>
      </c>
      <c r="AJ236" s="7" t="str">
        <f t="shared" si="49"/>
        <v>Neutral</v>
      </c>
      <c r="AK236" s="7" t="str">
        <f t="shared" si="50"/>
        <v>POC Unchanged</v>
      </c>
      <c r="AL236" s="9" t="str">
        <f t="shared" si="51"/>
        <v>In. Val</v>
      </c>
      <c r="AM236" s="9" t="str">
        <f t="shared" si="52"/>
        <v>Inside Day</v>
      </c>
      <c r="AN236" s="9" t="str">
        <f t="shared" si="53"/>
        <v>In Val</v>
      </c>
      <c r="AO236" s="9" t="str">
        <f t="shared" si="54"/>
        <v>No Gap</v>
      </c>
      <c r="AP236" s="9" t="str">
        <f t="shared" si="55"/>
        <v>Bottom-Weighted</v>
      </c>
      <c r="AQ236" s="9" t="str">
        <f t="shared" si="56"/>
        <v>Skewed Mid-Low</v>
      </c>
      <c r="AR236" s="9" t="str">
        <f t="shared" si="57"/>
        <v>Closed Lower Quadrant</v>
      </c>
      <c r="AS236" s="5">
        <f t="shared" si="58"/>
        <v>-1</v>
      </c>
    </row>
    <row r="237" spans="1:45" ht="15.5" x14ac:dyDescent="0.35">
      <c r="A237" s="13">
        <v>45327</v>
      </c>
      <c r="B237" s="15">
        <v>1.2679199999999999</v>
      </c>
      <c r="C237" s="15">
        <v>1.2771699999999999</v>
      </c>
      <c r="D237" s="15">
        <v>1.2517400000000001</v>
      </c>
      <c r="E237" s="15">
        <v>1.25326</v>
      </c>
      <c r="F237" s="15">
        <v>1.2746999999999999</v>
      </c>
      <c r="G237" s="15">
        <v>1.2767999999999999</v>
      </c>
      <c r="H237" s="15">
        <v>1.262</v>
      </c>
      <c r="I237" s="5">
        <v>-21</v>
      </c>
      <c r="J237" s="5">
        <v>226</v>
      </c>
      <c r="K237" s="5">
        <v>1502</v>
      </c>
      <c r="L237" s="5">
        <v>1753</v>
      </c>
      <c r="M237" s="14">
        <v>12.058333333333241</v>
      </c>
      <c r="N237" s="14">
        <v>254.29999999999842</v>
      </c>
      <c r="O237" s="5">
        <v>147.99999999999923</v>
      </c>
      <c r="P237" s="5">
        <v>191933</v>
      </c>
      <c r="Q237" s="14">
        <v>1332.8680555555557</v>
      </c>
      <c r="R237" s="14">
        <v>6.8934329532049192</v>
      </c>
      <c r="S237" s="5">
        <v>36</v>
      </c>
      <c r="T237" s="5" t="s">
        <v>28</v>
      </c>
      <c r="U237" s="14">
        <v>0.36685564858909908</v>
      </c>
      <c r="V237" s="5">
        <v>440</v>
      </c>
      <c r="W237" s="5">
        <v>529</v>
      </c>
      <c r="X237" s="5">
        <v>536</v>
      </c>
      <c r="Y237" s="5">
        <v>248</v>
      </c>
      <c r="Z237" s="5" t="s">
        <v>27</v>
      </c>
      <c r="AA237" s="5"/>
      <c r="AB237" s="6" cm="1">
        <f t="array" ref="AB237">SUM(IF(B237:I237&gt;B238:I238,1,-1))</f>
        <v>-2</v>
      </c>
      <c r="AC237" s="6" cm="1">
        <f t="array" ref="AC237">SUM(IF(J237:S237&gt;J238:S238,1,-1))</f>
        <v>-2</v>
      </c>
      <c r="AD237" s="6">
        <f t="shared" si="59"/>
        <v>-4</v>
      </c>
      <c r="AE237" s="6">
        <f t="shared" si="62"/>
        <v>-8</v>
      </c>
      <c r="AF237" s="6">
        <f t="shared" si="62"/>
        <v>12</v>
      </c>
      <c r="AG237" s="6">
        <f t="shared" si="62"/>
        <v>4</v>
      </c>
      <c r="AH237" s="5"/>
      <c r="AI237" s="8" t="str">
        <f t="shared" si="48"/>
        <v>OL Higher</v>
      </c>
      <c r="AJ237" s="7" t="str">
        <f t="shared" si="49"/>
        <v>Up</v>
      </c>
      <c r="AK237" s="7" t="str">
        <f t="shared" si="50"/>
        <v>POC Up</v>
      </c>
      <c r="AL237" s="9" t="str">
        <f t="shared" si="51"/>
        <v>Ab. Val</v>
      </c>
      <c r="AM237" s="9" t="str">
        <f t="shared" si="52"/>
        <v>Lower Break</v>
      </c>
      <c r="AN237" s="9" t="str">
        <f t="shared" si="53"/>
        <v>Bl. Val</v>
      </c>
      <c r="AO237" s="9" t="str">
        <f t="shared" si="54"/>
        <v>No Gap</v>
      </c>
      <c r="AP237" s="9" t="str">
        <f t="shared" si="55"/>
        <v>Bottom-Weighted</v>
      </c>
      <c r="AQ237" s="9" t="str">
        <f t="shared" si="56"/>
        <v>Skewed Mid-Low</v>
      </c>
      <c r="AR237" s="9" t="str">
        <f t="shared" si="57"/>
        <v>Same</v>
      </c>
      <c r="AS237" s="5">
        <f t="shared" si="58"/>
        <v>0</v>
      </c>
    </row>
    <row r="238" spans="1:45" ht="15.5" x14ac:dyDescent="0.35">
      <c r="A238" s="13">
        <v>45324</v>
      </c>
      <c r="B238" s="15">
        <v>1.26942</v>
      </c>
      <c r="C238" s="15">
        <v>1.2771699999999999</v>
      </c>
      <c r="D238" s="15">
        <v>1.2605200000000001</v>
      </c>
      <c r="E238" s="15">
        <v>1.2620400000000001</v>
      </c>
      <c r="F238" s="15">
        <v>1.268</v>
      </c>
      <c r="G238" s="15">
        <v>1.2722</v>
      </c>
      <c r="H238" s="15">
        <v>1.2619</v>
      </c>
      <c r="I238" s="5">
        <v>-19</v>
      </c>
      <c r="J238" s="5">
        <v>1030</v>
      </c>
      <c r="K238" s="5">
        <v>842</v>
      </c>
      <c r="L238" s="5">
        <v>1901</v>
      </c>
      <c r="M238" s="14">
        <v>13.080555555555346</v>
      </c>
      <c r="N238" s="14">
        <v>166.49999999999832</v>
      </c>
      <c r="O238" s="5">
        <v>102.99999999999976</v>
      </c>
      <c r="P238" s="5">
        <v>223903</v>
      </c>
      <c r="Q238" s="14">
        <v>1554.8819444444443</v>
      </c>
      <c r="R238" s="14">
        <v>11.417417417417532</v>
      </c>
      <c r="S238" s="5">
        <v>26</v>
      </c>
      <c r="T238" s="5" t="s">
        <v>26</v>
      </c>
      <c r="U238" s="14">
        <v>0.65858854313788218</v>
      </c>
      <c r="V238" s="5">
        <v>435</v>
      </c>
      <c r="W238" s="5">
        <v>406</v>
      </c>
      <c r="X238" s="5">
        <v>727</v>
      </c>
      <c r="Y238" s="5">
        <v>300</v>
      </c>
      <c r="Z238" s="5" t="s">
        <v>27</v>
      </c>
      <c r="AA238" s="5"/>
      <c r="AB238" s="6" cm="1">
        <f t="array" ref="AB238">SUM(IF(B238:I238&gt;B239:I239,1,-1))</f>
        <v>-4</v>
      </c>
      <c r="AC238" s="6" cm="1">
        <f t="array" ref="AC238">SUM(IF(J238:S238&gt;J239:S239,1,-1))</f>
        <v>8</v>
      </c>
      <c r="AD238" s="6">
        <f t="shared" si="59"/>
        <v>4</v>
      </c>
      <c r="AE238" s="6">
        <f t="shared" si="62"/>
        <v>-12</v>
      </c>
      <c r="AF238" s="6">
        <f t="shared" si="62"/>
        <v>18</v>
      </c>
      <c r="AG238" s="6">
        <f t="shared" si="62"/>
        <v>6</v>
      </c>
      <c r="AH238" s="5"/>
      <c r="AI238" s="8" t="str">
        <f t="shared" si="48"/>
        <v>Outside</v>
      </c>
      <c r="AJ238" s="7" t="str">
        <f t="shared" si="49"/>
        <v>Neutral</v>
      </c>
      <c r="AK238" s="7" t="str">
        <f t="shared" si="50"/>
        <v>POC Down</v>
      </c>
      <c r="AL238" s="9" t="str">
        <f t="shared" si="51"/>
        <v>In. Val</v>
      </c>
      <c r="AM238" s="9" t="str">
        <f t="shared" si="52"/>
        <v>Both Sides Expand</v>
      </c>
      <c r="AN238" s="9" t="str">
        <f t="shared" si="53"/>
        <v>In Val</v>
      </c>
      <c r="AO238" s="9" t="str">
        <f t="shared" si="54"/>
        <v>No Gap</v>
      </c>
      <c r="AP238" s="9" t="str">
        <f t="shared" si="55"/>
        <v>Top-Weighted</v>
      </c>
      <c r="AQ238" s="9" t="str">
        <f t="shared" si="56"/>
        <v>Skewed Mid-Low</v>
      </c>
      <c r="AR238" s="9" t="str">
        <f t="shared" si="57"/>
        <v>Closed Higher Quadrant</v>
      </c>
      <c r="AS238" s="5">
        <f t="shared" si="58"/>
        <v>3</v>
      </c>
    </row>
    <row r="239" spans="1:45" ht="15.5" x14ac:dyDescent="0.35">
      <c r="A239" s="13">
        <v>45323</v>
      </c>
      <c r="B239" s="15">
        <v>1.2711399999999999</v>
      </c>
      <c r="C239" s="15">
        <v>1.27552</v>
      </c>
      <c r="D239" s="15">
        <v>1.26247</v>
      </c>
      <c r="E239" s="15">
        <v>1.27451</v>
      </c>
      <c r="F239" s="15">
        <v>1.2681</v>
      </c>
      <c r="G239" s="15">
        <v>1.2705</v>
      </c>
      <c r="H239" s="15">
        <v>1.2645</v>
      </c>
      <c r="I239" s="5">
        <v>-8</v>
      </c>
      <c r="J239" s="5">
        <v>917</v>
      </c>
      <c r="K239" s="5">
        <v>750</v>
      </c>
      <c r="L239" s="5">
        <v>1709</v>
      </c>
      <c r="M239" s="14">
        <v>11.768055555555444</v>
      </c>
      <c r="N239" s="14">
        <v>130.50000000000006</v>
      </c>
      <c r="O239" s="5">
        <v>60.000000000000057</v>
      </c>
      <c r="P239" s="5">
        <v>214250</v>
      </c>
      <c r="Q239" s="14">
        <v>1487.8472222222222</v>
      </c>
      <c r="R239" s="14">
        <v>13.095785440613021</v>
      </c>
      <c r="S239" s="5">
        <v>18</v>
      </c>
      <c r="T239" s="5" t="s">
        <v>26</v>
      </c>
      <c r="U239" s="14">
        <v>0.69521995430065664</v>
      </c>
      <c r="V239" s="5">
        <v>231</v>
      </c>
      <c r="W239" s="5">
        <v>441</v>
      </c>
      <c r="X239" s="5">
        <v>818</v>
      </c>
      <c r="Y239" s="5">
        <v>196</v>
      </c>
      <c r="Z239" s="5" t="s">
        <v>31</v>
      </c>
      <c r="AA239" s="5"/>
      <c r="AB239" s="6" cm="1">
        <f t="array" ref="AB239">SUM(IF(B239:I239&gt;B240:I240,1,-1))</f>
        <v>-2</v>
      </c>
      <c r="AC239" s="6" cm="1">
        <f t="array" ref="AC239">SUM(IF(J239:S239&gt;J240:S240,1,-1))</f>
        <v>6</v>
      </c>
      <c r="AD239" s="6">
        <f t="shared" si="59"/>
        <v>4</v>
      </c>
      <c r="AE239" s="6">
        <f t="shared" si="62"/>
        <v>-12</v>
      </c>
      <c r="AF239" s="6">
        <f t="shared" si="62"/>
        <v>4</v>
      </c>
      <c r="AG239" s="6">
        <f t="shared" si="62"/>
        <v>-8</v>
      </c>
      <c r="AH239" s="5"/>
      <c r="AI239" s="8" t="str">
        <f t="shared" si="48"/>
        <v>OL Lower</v>
      </c>
      <c r="AJ239" s="7" t="str">
        <f t="shared" si="49"/>
        <v>Down</v>
      </c>
      <c r="AK239" s="7" t="str">
        <f t="shared" si="50"/>
        <v>POC Unchanged</v>
      </c>
      <c r="AL239" s="9" t="str">
        <f t="shared" si="51"/>
        <v>In. Val</v>
      </c>
      <c r="AM239" s="9" t="str">
        <f t="shared" si="52"/>
        <v>Both Sides Expand</v>
      </c>
      <c r="AN239" s="9" t="str">
        <f t="shared" si="53"/>
        <v>Ab. Val</v>
      </c>
      <c r="AO239" s="9" t="str">
        <f t="shared" si="54"/>
        <v>Gap Up - Follow Through</v>
      </c>
      <c r="AP239" s="9" t="str">
        <f t="shared" si="55"/>
        <v>Top-Weighted</v>
      </c>
      <c r="AQ239" s="9" t="str">
        <f t="shared" si="56"/>
        <v>Skewed Mid-Low</v>
      </c>
      <c r="AR239" s="9" t="str">
        <f t="shared" si="57"/>
        <v>Closed Lower Quadrant</v>
      </c>
      <c r="AS239" s="5">
        <f t="shared" si="58"/>
        <v>-2</v>
      </c>
    </row>
    <row r="240" spans="1:45" ht="15.5" x14ac:dyDescent="0.35">
      <c r="A240" s="13">
        <v>45322</v>
      </c>
      <c r="B240" s="15">
        <v>1.2696400000000001</v>
      </c>
      <c r="C240" s="15">
        <v>1.27502</v>
      </c>
      <c r="D240" s="15">
        <v>1.2639499999999999</v>
      </c>
      <c r="E240" s="15">
        <v>1.26789</v>
      </c>
      <c r="F240" s="15">
        <v>1.2681</v>
      </c>
      <c r="G240" s="15">
        <v>1.2710000000000001</v>
      </c>
      <c r="H240" s="15">
        <v>1.2672000000000001</v>
      </c>
      <c r="I240" s="5">
        <v>11</v>
      </c>
      <c r="J240" s="5">
        <v>1059</v>
      </c>
      <c r="K240" s="5">
        <v>446</v>
      </c>
      <c r="L240" s="5">
        <v>1543</v>
      </c>
      <c r="M240" s="14">
        <v>10.640277777777849</v>
      </c>
      <c r="N240" s="14">
        <v>110.70000000000135</v>
      </c>
      <c r="O240" s="5">
        <v>38.000000000000256</v>
      </c>
      <c r="P240" s="5">
        <v>194240</v>
      </c>
      <c r="Q240" s="14">
        <v>1348.8888888888889</v>
      </c>
      <c r="R240" s="14">
        <v>13.938572719060353</v>
      </c>
      <c r="S240" s="5">
        <v>17</v>
      </c>
      <c r="T240" s="5" t="s">
        <v>26</v>
      </c>
      <c r="U240" s="14">
        <v>0.50698639638490639</v>
      </c>
      <c r="V240" s="5">
        <v>118</v>
      </c>
      <c r="W240" s="5">
        <v>579</v>
      </c>
      <c r="X240" s="5">
        <v>740</v>
      </c>
      <c r="Y240" s="5">
        <v>92</v>
      </c>
      <c r="Z240" s="5" t="s">
        <v>29</v>
      </c>
      <c r="AA240" s="5"/>
      <c r="AB240" s="6" cm="1">
        <f t="array" ref="AB240">SUM(IF(B240:I240&gt;B241:I241,1,-1))</f>
        <v>-6</v>
      </c>
      <c r="AC240" s="6" cm="1">
        <f t="array" ref="AC240">SUM(IF(J240:S240&gt;J241:S241,1,-1))</f>
        <v>4</v>
      </c>
      <c r="AD240" s="6">
        <f t="shared" si="59"/>
        <v>-2</v>
      </c>
      <c r="AE240" s="6">
        <f t="shared" si="62"/>
        <v>-12</v>
      </c>
      <c r="AF240" s="6">
        <f t="shared" si="62"/>
        <v>-8</v>
      </c>
      <c r="AG240" s="6">
        <f t="shared" si="62"/>
        <v>-20</v>
      </c>
      <c r="AH240" s="5"/>
      <c r="AI240" s="8" t="str">
        <f t="shared" si="48"/>
        <v>OL Lower</v>
      </c>
      <c r="AJ240" s="7" t="str">
        <f t="shared" si="49"/>
        <v>Down</v>
      </c>
      <c r="AK240" s="7" t="str">
        <f t="shared" si="50"/>
        <v>POC Down</v>
      </c>
      <c r="AL240" s="9" t="str">
        <f t="shared" si="51"/>
        <v>In. Val</v>
      </c>
      <c r="AM240" s="9" t="str">
        <f t="shared" si="52"/>
        <v>Inside Day</v>
      </c>
      <c r="AN240" s="9" t="str">
        <f t="shared" si="53"/>
        <v>In Val</v>
      </c>
      <c r="AO240" s="9" t="str">
        <f t="shared" si="54"/>
        <v>No Gap</v>
      </c>
      <c r="AP240" s="9" t="str">
        <f t="shared" si="55"/>
        <v>Top-Weighted</v>
      </c>
      <c r="AQ240" s="9" t="str">
        <f t="shared" si="56"/>
        <v>Skewed Mid-Low</v>
      </c>
      <c r="AR240" s="9" t="str">
        <f t="shared" si="57"/>
        <v>Same</v>
      </c>
      <c r="AS240" s="5">
        <f t="shared" si="58"/>
        <v>0</v>
      </c>
    </row>
    <row r="241" spans="1:45" ht="15.5" x14ac:dyDescent="0.35">
      <c r="A241" s="13">
        <v>45321</v>
      </c>
      <c r="B241" s="15">
        <v>1.27054</v>
      </c>
      <c r="C241" s="15">
        <v>1.2758</v>
      </c>
      <c r="D241" s="15">
        <v>1.2639499999999999</v>
      </c>
      <c r="E241" s="15">
        <v>1.26935</v>
      </c>
      <c r="F241" s="15">
        <v>1.2706999999999999</v>
      </c>
      <c r="G241" s="15">
        <v>1.2713000000000001</v>
      </c>
      <c r="H241" s="15">
        <v>1.2675000000000001</v>
      </c>
      <c r="I241" s="5">
        <v>8</v>
      </c>
      <c r="J241" s="5">
        <v>424</v>
      </c>
      <c r="K241" s="5">
        <v>907</v>
      </c>
      <c r="L241" s="5">
        <v>1372</v>
      </c>
      <c r="M241" s="14">
        <v>9.4826388888890545</v>
      </c>
      <c r="N241" s="14">
        <v>118.50000000000138</v>
      </c>
      <c r="O241" s="5">
        <v>38.000000000000256</v>
      </c>
      <c r="P241" s="5">
        <v>164365</v>
      </c>
      <c r="Q241" s="14">
        <v>1141.4236111111111</v>
      </c>
      <c r="R241" s="14">
        <v>11.578059071729824</v>
      </c>
      <c r="S241" s="5">
        <v>16</v>
      </c>
      <c r="T241" s="5" t="s">
        <v>26</v>
      </c>
      <c r="U241" s="14">
        <v>0.56425439212314255</v>
      </c>
      <c r="V241" s="5">
        <v>143</v>
      </c>
      <c r="W241" s="5">
        <v>555</v>
      </c>
      <c r="X241" s="5">
        <v>577</v>
      </c>
      <c r="Y241" s="5">
        <v>90</v>
      </c>
      <c r="Z241" s="5" t="s">
        <v>29</v>
      </c>
      <c r="AA241" s="5"/>
      <c r="AB241" s="6" cm="1">
        <f t="array" ref="AB241">SUM(IF(B241:I241&gt;B242:I242,1,-1))</f>
        <v>-4</v>
      </c>
      <c r="AC241" s="6" cm="1">
        <f t="array" ref="AC241">SUM(IF(J241:S241&gt;J242:S242,1,-1))</f>
        <v>-6</v>
      </c>
      <c r="AD241" s="6">
        <f t="shared" si="59"/>
        <v>-10</v>
      </c>
      <c r="AE241" s="6">
        <f t="shared" si="62"/>
        <v>-12</v>
      </c>
      <c r="AF241" s="6">
        <f t="shared" si="62"/>
        <v>-10</v>
      </c>
      <c r="AG241" s="6">
        <f t="shared" si="62"/>
        <v>-22</v>
      </c>
      <c r="AH241" s="5"/>
      <c r="AI241" s="8" t="str">
        <f t="shared" si="48"/>
        <v>OL Lower</v>
      </c>
      <c r="AJ241" s="7" t="str">
        <f t="shared" si="49"/>
        <v>Neutral</v>
      </c>
      <c r="AK241" s="7" t="str">
        <f t="shared" si="50"/>
        <v>POC Up</v>
      </c>
      <c r="AL241" s="9" t="str">
        <f t="shared" si="51"/>
        <v>In. Val</v>
      </c>
      <c r="AM241" s="9" t="str">
        <f t="shared" si="52"/>
        <v>Lower Break</v>
      </c>
      <c r="AN241" s="9" t="str">
        <f t="shared" si="53"/>
        <v>In Val</v>
      </c>
      <c r="AO241" s="9" t="str">
        <f t="shared" si="54"/>
        <v>No Gap</v>
      </c>
      <c r="AP241" s="9" t="str">
        <f t="shared" si="55"/>
        <v>Bottom-Weighted</v>
      </c>
      <c r="AQ241" s="9" t="str">
        <f t="shared" si="56"/>
        <v>Skewed Mid-Low</v>
      </c>
      <c r="AR241" s="9" t="str">
        <f t="shared" si="57"/>
        <v>Closed Higher Quadrant</v>
      </c>
      <c r="AS241" s="5">
        <f t="shared" si="58"/>
        <v>1</v>
      </c>
    </row>
    <row r="242" spans="1:45" ht="15.5" x14ac:dyDescent="0.35">
      <c r="A242" s="13">
        <v>45320</v>
      </c>
      <c r="B242" s="15">
        <v>1.27179</v>
      </c>
      <c r="C242" s="15">
        <v>1.2758</v>
      </c>
      <c r="D242" s="15">
        <v>1.26616</v>
      </c>
      <c r="E242" s="15">
        <v>1.2710900000000001</v>
      </c>
      <c r="F242" s="15">
        <v>1.2705</v>
      </c>
      <c r="G242" s="15">
        <v>1.2725</v>
      </c>
      <c r="H242" s="15">
        <v>1.2685999999999999</v>
      </c>
      <c r="I242" s="5">
        <v>-4</v>
      </c>
      <c r="J242" s="5">
        <v>798</v>
      </c>
      <c r="K242" s="5">
        <v>601</v>
      </c>
      <c r="L242" s="5">
        <v>1443</v>
      </c>
      <c r="M242" s="14">
        <v>9.9250000000000718</v>
      </c>
      <c r="N242" s="14">
        <v>96.400000000000929</v>
      </c>
      <c r="O242" s="5">
        <v>39.000000000000142</v>
      </c>
      <c r="P242" s="5">
        <v>177169</v>
      </c>
      <c r="Q242" s="14">
        <v>1230.3402777777778</v>
      </c>
      <c r="R242" s="14">
        <v>14.968879668049649</v>
      </c>
      <c r="S242" s="5">
        <v>18</v>
      </c>
      <c r="T242" s="5" t="s">
        <v>33</v>
      </c>
      <c r="U242" s="14">
        <v>0.72595473875614047</v>
      </c>
      <c r="V242" s="5">
        <v>158</v>
      </c>
      <c r="W242" s="5">
        <v>439</v>
      </c>
      <c r="X242" s="5">
        <v>687</v>
      </c>
      <c r="Y242" s="5">
        <v>122</v>
      </c>
      <c r="Z242" s="5" t="s">
        <v>32</v>
      </c>
      <c r="AA242" s="5"/>
      <c r="AB242" s="6" cm="1">
        <f t="array" ref="AB242">SUM(IF(B242:I242&gt;B243:I243,1,-1))</f>
        <v>-2</v>
      </c>
      <c r="AC242" s="6" cm="1">
        <f t="array" ref="AC242">SUM(IF(J242:S242&gt;J243:S243,1,-1))</f>
        <v>-6</v>
      </c>
      <c r="AD242" s="6">
        <f t="shared" si="59"/>
        <v>-8</v>
      </c>
      <c r="AE242" s="6">
        <f t="shared" si="62"/>
        <v>-12</v>
      </c>
      <c r="AF242" s="6">
        <f t="shared" si="62"/>
        <v>0</v>
      </c>
      <c r="AG242" s="6">
        <f t="shared" si="62"/>
        <v>-12</v>
      </c>
      <c r="AH242" s="5"/>
      <c r="AI242" s="8" t="str">
        <f t="shared" si="48"/>
        <v>OL Lower</v>
      </c>
      <c r="AJ242" s="7" t="str">
        <f t="shared" si="49"/>
        <v>Down</v>
      </c>
      <c r="AK242" s="7" t="str">
        <f t="shared" si="50"/>
        <v>POC Unchanged</v>
      </c>
      <c r="AL242" s="9" t="str">
        <f t="shared" si="51"/>
        <v>In. Val</v>
      </c>
      <c r="AM242" s="9" t="str">
        <f t="shared" si="52"/>
        <v>Lower Break</v>
      </c>
      <c r="AN242" s="9" t="str">
        <f t="shared" si="53"/>
        <v>In Val</v>
      </c>
      <c r="AO242" s="9" t="str">
        <f t="shared" si="54"/>
        <v>No Gap</v>
      </c>
      <c r="AP242" s="9" t="str">
        <f t="shared" si="55"/>
        <v>Top-Weighted</v>
      </c>
      <c r="AQ242" s="9" t="str">
        <f t="shared" si="56"/>
        <v>Skewed Mid-Low</v>
      </c>
      <c r="AR242" s="9" t="str">
        <f t="shared" si="57"/>
        <v>Closed Lower Quadrant</v>
      </c>
      <c r="AS242" s="5">
        <f t="shared" si="58"/>
        <v>-2</v>
      </c>
    </row>
    <row r="243" spans="1:45" ht="15.5" x14ac:dyDescent="0.35">
      <c r="A243" s="13">
        <v>45317</v>
      </c>
      <c r="B243" s="15">
        <v>1.2690600000000001</v>
      </c>
      <c r="C243" s="15">
        <v>1.2774099999999999</v>
      </c>
      <c r="D243" s="15">
        <v>1.2675099999999999</v>
      </c>
      <c r="E243" s="15">
        <v>1.2695399999999999</v>
      </c>
      <c r="F243" s="15">
        <v>1.2705</v>
      </c>
      <c r="G243" s="15">
        <v>1.2736000000000001</v>
      </c>
      <c r="H243" s="15">
        <v>1.2691000000000001</v>
      </c>
      <c r="I243" s="5">
        <v>-10</v>
      </c>
      <c r="J243" s="5">
        <v>1154</v>
      </c>
      <c r="K243" s="5">
        <v>405</v>
      </c>
      <c r="L243" s="5">
        <v>1591</v>
      </c>
      <c r="M243" s="14">
        <v>10.976388888888925</v>
      </c>
      <c r="N243" s="14">
        <v>99.000000000000199</v>
      </c>
      <c r="O243" s="5">
        <v>44.999999999999488</v>
      </c>
      <c r="P243" s="5">
        <v>188025</v>
      </c>
      <c r="Q243" s="14">
        <v>1305.7291666666667</v>
      </c>
      <c r="R243" s="14">
        <v>16.070707070707037</v>
      </c>
      <c r="S243" s="5">
        <v>13</v>
      </c>
      <c r="T243" s="5" t="s">
        <v>28</v>
      </c>
      <c r="U243" s="14">
        <v>0.46340083005318977</v>
      </c>
      <c r="V243" s="5">
        <v>162</v>
      </c>
      <c r="W243" s="5">
        <v>522</v>
      </c>
      <c r="X243" s="5">
        <v>643</v>
      </c>
      <c r="Y243" s="5">
        <v>264</v>
      </c>
      <c r="Z243" s="5" t="s">
        <v>27</v>
      </c>
      <c r="AA243" s="5"/>
      <c r="AB243" s="6" cm="1">
        <f t="array" ref="AB243">SUM(IF(B243:I243&gt;B244:I244,1,-1))</f>
        <v>-6</v>
      </c>
      <c r="AC243" s="6" cm="1">
        <f t="array" ref="AC243">SUM(IF(J243:S243&gt;J244:S244,1,-1))</f>
        <v>2</v>
      </c>
      <c r="AD243" s="6">
        <f t="shared" si="59"/>
        <v>-4</v>
      </c>
      <c r="AE243" s="6">
        <f t="shared" ref="AE243:AG258" si="63">SUM(AB243:AB245)</f>
        <v>-6</v>
      </c>
      <c r="AF243" s="6">
        <f t="shared" si="63"/>
        <v>10</v>
      </c>
      <c r="AG243" s="6">
        <f t="shared" si="63"/>
        <v>4</v>
      </c>
      <c r="AH243" s="5"/>
      <c r="AI243" s="8" t="str">
        <f t="shared" si="48"/>
        <v>OL Lower</v>
      </c>
      <c r="AJ243" s="7" t="str">
        <f t="shared" si="49"/>
        <v>Up</v>
      </c>
      <c r="AK243" s="7" t="str">
        <f t="shared" si="50"/>
        <v>POC Down</v>
      </c>
      <c r="AL243" s="9" t="str">
        <f t="shared" si="51"/>
        <v>In. Val</v>
      </c>
      <c r="AM243" s="9" t="str">
        <f t="shared" si="52"/>
        <v>Inside Day</v>
      </c>
      <c r="AN243" s="9" t="str">
        <f t="shared" si="53"/>
        <v>In Val</v>
      </c>
      <c r="AO243" s="9" t="str">
        <f t="shared" si="54"/>
        <v>Gap Down - Failed</v>
      </c>
      <c r="AP243" s="9" t="str">
        <f t="shared" si="55"/>
        <v>Top-Weighted</v>
      </c>
      <c r="AQ243" s="9" t="str">
        <f t="shared" si="56"/>
        <v>Skewed Mid-Low</v>
      </c>
      <c r="AR243" s="9" t="str">
        <f t="shared" si="57"/>
        <v>Closed Higher Quadrant</v>
      </c>
      <c r="AS243" s="5">
        <f t="shared" si="58"/>
        <v>1</v>
      </c>
    </row>
    <row r="244" spans="1:45" ht="15.5" x14ac:dyDescent="0.35">
      <c r="A244" s="13">
        <v>45316</v>
      </c>
      <c r="B244" s="15">
        <v>1.27058</v>
      </c>
      <c r="C244" s="15">
        <v>1.2774099999999999</v>
      </c>
      <c r="D244" s="15">
        <v>1.26485</v>
      </c>
      <c r="E244" s="15">
        <v>1.27058</v>
      </c>
      <c r="F244" s="15">
        <v>1.2725000000000002</v>
      </c>
      <c r="G244" s="15">
        <v>1.2743000000000002</v>
      </c>
      <c r="H244" s="15">
        <v>1.2692000000000001</v>
      </c>
      <c r="I244" s="5">
        <v>17</v>
      </c>
      <c r="J244" s="5">
        <v>590</v>
      </c>
      <c r="K244" s="5">
        <v>960</v>
      </c>
      <c r="L244" s="5">
        <v>1581</v>
      </c>
      <c r="M244" s="14">
        <v>10.918750000000076</v>
      </c>
      <c r="N244" s="14">
        <v>125.59999999999904</v>
      </c>
      <c r="O244" s="5">
        <v>51.000000000001044</v>
      </c>
      <c r="P244" s="5">
        <v>186193</v>
      </c>
      <c r="Q244" s="14">
        <v>1293.0069444444443</v>
      </c>
      <c r="R244" s="14">
        <v>12.587579617834491</v>
      </c>
      <c r="S244" s="5">
        <v>19</v>
      </c>
      <c r="T244" s="5" t="s">
        <v>26</v>
      </c>
      <c r="U244" s="14">
        <v>0.64166251618853709</v>
      </c>
      <c r="V244" s="5">
        <v>239</v>
      </c>
      <c r="W244" s="5">
        <v>674</v>
      </c>
      <c r="X244" s="5">
        <v>529</v>
      </c>
      <c r="Y244" s="5">
        <v>115</v>
      </c>
      <c r="Z244" s="5" t="s">
        <v>29</v>
      </c>
      <c r="AA244" s="5"/>
      <c r="AB244" s="6" cm="1">
        <f t="array" ref="AB244">SUM(IF(B244:I244&gt;B245:I245,1,-1))</f>
        <v>-4</v>
      </c>
      <c r="AC244" s="6" cm="1">
        <f t="array" ref="AC244">SUM(IF(J244:S244&gt;J245:S245,1,-1))</f>
        <v>4</v>
      </c>
      <c r="AD244" s="6">
        <f t="shared" si="59"/>
        <v>0</v>
      </c>
      <c r="AE244" s="6">
        <f t="shared" si="63"/>
        <v>6</v>
      </c>
      <c r="AF244" s="6">
        <f t="shared" si="63"/>
        <v>6</v>
      </c>
      <c r="AG244" s="6">
        <f t="shared" si="63"/>
        <v>12</v>
      </c>
      <c r="AH244" s="5"/>
      <c r="AI244" s="8" t="str">
        <f t="shared" si="48"/>
        <v>OL Lower</v>
      </c>
      <c r="AJ244" s="7" t="str">
        <f t="shared" si="49"/>
        <v>Up</v>
      </c>
      <c r="AK244" s="7" t="str">
        <f t="shared" si="50"/>
        <v>POC Up</v>
      </c>
      <c r="AL244" s="9" t="str">
        <f t="shared" si="51"/>
        <v>In. Val</v>
      </c>
      <c r="AM244" s="9" t="str">
        <f t="shared" si="52"/>
        <v>Inside Day</v>
      </c>
      <c r="AN244" s="9" t="str">
        <f t="shared" si="53"/>
        <v>In Val</v>
      </c>
      <c r="AO244" s="9" t="str">
        <f t="shared" si="54"/>
        <v>No Gap</v>
      </c>
      <c r="AP244" s="9" t="str">
        <f t="shared" si="55"/>
        <v>Bottom-Weighted</v>
      </c>
      <c r="AQ244" s="9" t="str">
        <f t="shared" si="56"/>
        <v>Skewed Mid-High</v>
      </c>
      <c r="AR244" s="9" t="str">
        <f t="shared" si="57"/>
        <v>Closed Higher Quadrant</v>
      </c>
      <c r="AS244" s="5">
        <f t="shared" si="58"/>
        <v>1</v>
      </c>
    </row>
    <row r="245" spans="1:45" ht="15.5" x14ac:dyDescent="0.35">
      <c r="A245" s="13">
        <v>45315</v>
      </c>
      <c r="B245" s="15">
        <v>1.26986</v>
      </c>
      <c r="C245" s="15">
        <v>1.2774099999999999</v>
      </c>
      <c r="D245" s="15">
        <v>1.26485</v>
      </c>
      <c r="E245" s="15">
        <v>1.2718499999999999</v>
      </c>
      <c r="F245" s="15">
        <v>1.2707000000000002</v>
      </c>
      <c r="G245" s="15">
        <v>1.2748000000000002</v>
      </c>
      <c r="H245" s="15">
        <v>1.2698</v>
      </c>
      <c r="I245" s="5">
        <v>30</v>
      </c>
      <c r="J245" s="5">
        <v>971</v>
      </c>
      <c r="K245" s="5">
        <v>493</v>
      </c>
      <c r="L245" s="5">
        <v>1495</v>
      </c>
      <c r="M245" s="14">
        <v>10.403472222222284</v>
      </c>
      <c r="N245" s="14">
        <v>125.59999999999904</v>
      </c>
      <c r="O245" s="5">
        <v>50.000000000001151</v>
      </c>
      <c r="P245" s="5">
        <v>171639</v>
      </c>
      <c r="Q245" s="14">
        <v>1191.9375</v>
      </c>
      <c r="R245" s="14">
        <v>11.902866242038307</v>
      </c>
      <c r="S245" s="5">
        <v>23</v>
      </c>
      <c r="T245" s="5" t="s">
        <v>26</v>
      </c>
      <c r="U245" s="14">
        <v>0.56500920088084161</v>
      </c>
      <c r="V245" s="5">
        <v>239</v>
      </c>
      <c r="W245" s="5">
        <v>608</v>
      </c>
      <c r="X245" s="5">
        <v>510</v>
      </c>
      <c r="Y245" s="5">
        <v>115</v>
      </c>
      <c r="Z245" s="5" t="s">
        <v>32</v>
      </c>
      <c r="AA245" s="5"/>
      <c r="AB245" s="6" cm="1">
        <f t="array" ref="AB245">SUM(IF(B245:I245&gt;B246:I246,1,-1))</f>
        <v>4</v>
      </c>
      <c r="AC245" s="6" cm="1">
        <f t="array" ref="AC245">SUM(IF(J245:S245&gt;J246:S246,1,-1))</f>
        <v>4</v>
      </c>
      <c r="AD245" s="6">
        <f t="shared" si="59"/>
        <v>8</v>
      </c>
      <c r="AE245" s="6">
        <f t="shared" si="63"/>
        <v>16</v>
      </c>
      <c r="AF245" s="6">
        <f t="shared" si="63"/>
        <v>-4</v>
      </c>
      <c r="AG245" s="6">
        <f t="shared" si="63"/>
        <v>12</v>
      </c>
      <c r="AH245" s="5"/>
      <c r="AI245" s="8" t="str">
        <f t="shared" si="48"/>
        <v>OL Higher</v>
      </c>
      <c r="AJ245" s="7" t="str">
        <f t="shared" si="49"/>
        <v>Neutral</v>
      </c>
      <c r="AK245" s="7" t="str">
        <f t="shared" si="50"/>
        <v>POC Up</v>
      </c>
      <c r="AL245" s="9" t="str">
        <f t="shared" si="51"/>
        <v>In. Val</v>
      </c>
      <c r="AM245" s="9" t="str">
        <f t="shared" si="52"/>
        <v>Upper Break</v>
      </c>
      <c r="AN245" s="9" t="str">
        <f t="shared" si="53"/>
        <v>In Val</v>
      </c>
      <c r="AO245" s="9" t="str">
        <f t="shared" si="54"/>
        <v>No Gap</v>
      </c>
      <c r="AP245" s="9" t="str">
        <f t="shared" si="55"/>
        <v>Top-Weighted</v>
      </c>
      <c r="AQ245" s="9" t="str">
        <f t="shared" si="56"/>
        <v>Skewed Mid-High</v>
      </c>
      <c r="AR245" s="9" t="str">
        <f t="shared" si="57"/>
        <v>Closed Lower Quadrant</v>
      </c>
      <c r="AS245" s="5">
        <f t="shared" si="58"/>
        <v>-1</v>
      </c>
    </row>
    <row r="246" spans="1:45" ht="15.5" x14ac:dyDescent="0.35">
      <c r="A246" s="13">
        <v>45314</v>
      </c>
      <c r="B246" s="15">
        <v>1.2710300000000001</v>
      </c>
      <c r="C246" s="15">
        <v>1.27468</v>
      </c>
      <c r="D246" s="15">
        <v>1.26485</v>
      </c>
      <c r="E246" s="15">
        <v>1.26902</v>
      </c>
      <c r="F246" s="15">
        <v>1.2706000000000002</v>
      </c>
      <c r="G246" s="15">
        <v>1.2730000000000001</v>
      </c>
      <c r="H246" s="15">
        <v>1.2682000000000002</v>
      </c>
      <c r="I246" s="5">
        <v>18</v>
      </c>
      <c r="J246" s="5">
        <v>575</v>
      </c>
      <c r="K246" s="5">
        <v>808</v>
      </c>
      <c r="L246" s="5">
        <v>1416</v>
      </c>
      <c r="M246" s="14">
        <v>9.8979166666666227</v>
      </c>
      <c r="N246" s="14">
        <v>98.300000000000054</v>
      </c>
      <c r="O246" s="5">
        <v>47.999999999999154</v>
      </c>
      <c r="P246" s="5">
        <v>170702</v>
      </c>
      <c r="Q246" s="14">
        <v>1185.4305555555557</v>
      </c>
      <c r="R246" s="14">
        <v>14.404883011190226</v>
      </c>
      <c r="S246" s="5">
        <v>25</v>
      </c>
      <c r="T246" s="5" t="s">
        <v>26</v>
      </c>
      <c r="U246" s="14">
        <v>0.67378682759900632</v>
      </c>
      <c r="V246" s="5">
        <v>200</v>
      </c>
      <c r="W246" s="5">
        <v>579</v>
      </c>
      <c r="X246" s="5">
        <v>431</v>
      </c>
      <c r="Y246" s="5">
        <v>186</v>
      </c>
      <c r="Z246" s="5" t="s">
        <v>29</v>
      </c>
      <c r="AA246" s="5"/>
      <c r="AB246" s="6" cm="1">
        <f t="array" ref="AB246">SUM(IF(B246:I246&gt;B247:I247,1,-1))</f>
        <v>6</v>
      </c>
      <c r="AC246" s="6" cm="1">
        <f t="array" ref="AC246">SUM(IF(J246:S246&gt;J247:S247,1,-1))</f>
        <v>-2</v>
      </c>
      <c r="AD246" s="6">
        <f t="shared" si="59"/>
        <v>4</v>
      </c>
      <c r="AE246" s="6">
        <f t="shared" si="63"/>
        <v>12</v>
      </c>
      <c r="AF246" s="6">
        <f t="shared" si="63"/>
        <v>-14</v>
      </c>
      <c r="AG246" s="6">
        <f t="shared" si="63"/>
        <v>-2</v>
      </c>
      <c r="AH246" s="5"/>
      <c r="AI246" s="8" t="str">
        <f t="shared" si="48"/>
        <v>OL Higher</v>
      </c>
      <c r="AJ246" s="7" t="str">
        <f t="shared" si="49"/>
        <v>Neutral</v>
      </c>
      <c r="AK246" s="7" t="str">
        <f t="shared" si="50"/>
        <v>POC Up</v>
      </c>
      <c r="AL246" s="9" t="str">
        <f t="shared" si="51"/>
        <v>In. Val</v>
      </c>
      <c r="AM246" s="9" t="str">
        <f t="shared" si="52"/>
        <v>Upper Break</v>
      </c>
      <c r="AN246" s="9" t="str">
        <f t="shared" si="53"/>
        <v>In Val</v>
      </c>
      <c r="AO246" s="9" t="str">
        <f t="shared" si="54"/>
        <v>Gap Up - Failed</v>
      </c>
      <c r="AP246" s="9" t="str">
        <f t="shared" si="55"/>
        <v>Bottom-Weighted</v>
      </c>
      <c r="AQ246" s="9" t="str">
        <f t="shared" si="56"/>
        <v>Skewed Mid-High</v>
      </c>
      <c r="AR246" s="9" t="str">
        <f t="shared" si="57"/>
        <v>Closed Higher Quadrant</v>
      </c>
      <c r="AS246" s="5">
        <f t="shared" si="58"/>
        <v>1</v>
      </c>
    </row>
    <row r="247" spans="1:45" ht="15.5" x14ac:dyDescent="0.35">
      <c r="A247" s="13">
        <v>45313</v>
      </c>
      <c r="B247" s="15">
        <v>1.2676499999999999</v>
      </c>
      <c r="C247" s="15">
        <v>1.27325</v>
      </c>
      <c r="D247" s="15">
        <v>1.2647600000000001</v>
      </c>
      <c r="E247" s="15">
        <v>1.2705299999999999</v>
      </c>
      <c r="F247" s="15">
        <v>1.2682000000000002</v>
      </c>
      <c r="G247" s="15">
        <v>1.2709000000000001</v>
      </c>
      <c r="H247" s="15">
        <v>1.2673000000000001</v>
      </c>
      <c r="I247" s="5">
        <v>11</v>
      </c>
      <c r="J247" s="5">
        <v>1027</v>
      </c>
      <c r="K247" s="5">
        <v>428</v>
      </c>
      <c r="L247" s="5">
        <v>1497</v>
      </c>
      <c r="M247" s="14">
        <v>10.478472222222081</v>
      </c>
      <c r="N247" s="14">
        <v>84.899999999998869</v>
      </c>
      <c r="O247" s="5">
        <v>36.000000000000476</v>
      </c>
      <c r="P247" s="5">
        <v>188199</v>
      </c>
      <c r="Q247" s="14">
        <v>1306.9375</v>
      </c>
      <c r="R247" s="14">
        <v>17.632508833922497</v>
      </c>
      <c r="S247" s="5">
        <v>23</v>
      </c>
      <c r="T247" s="5" t="s">
        <v>26</v>
      </c>
      <c r="U247" s="14">
        <v>0.54201590416692624</v>
      </c>
      <c r="V247" s="5">
        <v>231</v>
      </c>
      <c r="W247" s="5">
        <v>521</v>
      </c>
      <c r="X247" s="5">
        <v>653</v>
      </c>
      <c r="Y247" s="5">
        <v>92</v>
      </c>
      <c r="Z247" s="5" t="s">
        <v>32</v>
      </c>
      <c r="AA247" s="5"/>
      <c r="AB247" s="6" cm="1">
        <f t="array" ref="AB247">SUM(IF(B247:I247&gt;B248:I248,1,-1))</f>
        <v>6</v>
      </c>
      <c r="AC247" s="6" cm="1">
        <f t="array" ref="AC247">SUM(IF(J247:S247&gt;J248:S248,1,-1))</f>
        <v>-6</v>
      </c>
      <c r="AD247" s="6">
        <f t="shared" si="59"/>
        <v>0</v>
      </c>
      <c r="AE247" s="6">
        <f t="shared" si="63"/>
        <v>6</v>
      </c>
      <c r="AF247" s="6">
        <f t="shared" si="63"/>
        <v>-10</v>
      </c>
      <c r="AG247" s="6">
        <f t="shared" si="63"/>
        <v>-4</v>
      </c>
      <c r="AH247" s="5"/>
      <c r="AI247" s="8" t="str">
        <f t="shared" si="48"/>
        <v>OL Higher</v>
      </c>
      <c r="AJ247" s="7" t="str">
        <f t="shared" si="49"/>
        <v>Neutral</v>
      </c>
      <c r="AK247" s="7" t="str">
        <f t="shared" si="50"/>
        <v>POC Unchanged</v>
      </c>
      <c r="AL247" s="9" t="str">
        <f t="shared" si="51"/>
        <v>In. Val</v>
      </c>
      <c r="AM247" s="9" t="str">
        <f t="shared" si="52"/>
        <v>Upper Break</v>
      </c>
      <c r="AN247" s="9" t="str">
        <f t="shared" si="53"/>
        <v>In Val</v>
      </c>
      <c r="AO247" s="9" t="str">
        <f t="shared" si="54"/>
        <v>No Gap</v>
      </c>
      <c r="AP247" s="9" t="str">
        <f t="shared" si="55"/>
        <v>Top-Weighted</v>
      </c>
      <c r="AQ247" s="9" t="str">
        <f t="shared" si="56"/>
        <v>Skewed Mid-Low</v>
      </c>
      <c r="AR247" s="9" t="str">
        <f t="shared" si="57"/>
        <v>Closed Higher Quadrant</v>
      </c>
      <c r="AS247" s="5">
        <f t="shared" si="58"/>
        <v>1</v>
      </c>
    </row>
    <row r="248" spans="1:45" ht="15.5" x14ac:dyDescent="0.35">
      <c r="A248" s="13">
        <v>45310</v>
      </c>
      <c r="B248" s="15">
        <v>1.2637100000000001</v>
      </c>
      <c r="C248" s="15">
        <v>1.27138</v>
      </c>
      <c r="D248" s="15">
        <v>1.2596099999999999</v>
      </c>
      <c r="E248" s="15">
        <v>1.26976</v>
      </c>
      <c r="F248" s="15">
        <v>1.2682</v>
      </c>
      <c r="G248" s="15">
        <v>1.2698</v>
      </c>
      <c r="H248" s="15">
        <v>1.2661</v>
      </c>
      <c r="I248" s="5">
        <v>-2</v>
      </c>
      <c r="J248" s="5">
        <v>632</v>
      </c>
      <c r="K248" s="5">
        <v>987</v>
      </c>
      <c r="L248" s="5">
        <v>1670</v>
      </c>
      <c r="M248" s="14">
        <v>11.553472222222169</v>
      </c>
      <c r="N248" s="14">
        <v>117.70000000000059</v>
      </c>
      <c r="O248" s="5">
        <v>37.000000000000369</v>
      </c>
      <c r="P248" s="5">
        <v>207315</v>
      </c>
      <c r="Q248" s="14">
        <v>1439.6875</v>
      </c>
      <c r="R248" s="14">
        <v>14.188615123194491</v>
      </c>
      <c r="S248" s="5">
        <v>24</v>
      </c>
      <c r="T248" s="5" t="s">
        <v>26</v>
      </c>
      <c r="U248" s="14">
        <v>0.58229060993572546</v>
      </c>
      <c r="V248" s="5">
        <v>536</v>
      </c>
      <c r="W248" s="5">
        <v>849</v>
      </c>
      <c r="X248" s="5">
        <v>190</v>
      </c>
      <c r="Y248" s="5">
        <v>93</v>
      </c>
      <c r="Z248" s="5" t="s">
        <v>31</v>
      </c>
      <c r="AA248" s="5"/>
      <c r="AB248" s="6" cm="1">
        <f t="array" ref="AB248">SUM(IF(B248:I248&gt;B249:I249,1,-1))</f>
        <v>0</v>
      </c>
      <c r="AC248" s="6" cm="1">
        <f t="array" ref="AC248">SUM(IF(J248:S248&gt;J249:S249,1,-1))</f>
        <v>-6</v>
      </c>
      <c r="AD248" s="6">
        <f t="shared" si="59"/>
        <v>-6</v>
      </c>
      <c r="AE248" s="6">
        <f t="shared" si="63"/>
        <v>-4</v>
      </c>
      <c r="AF248" s="6">
        <f t="shared" si="63"/>
        <v>0</v>
      </c>
      <c r="AG248" s="6">
        <f t="shared" si="63"/>
        <v>-4</v>
      </c>
      <c r="AH248" s="5"/>
      <c r="AI248" s="8" t="str">
        <f t="shared" si="48"/>
        <v>OL Higher</v>
      </c>
      <c r="AJ248" s="7" t="str">
        <f t="shared" si="49"/>
        <v>Up</v>
      </c>
      <c r="AK248" s="7" t="str">
        <f t="shared" si="50"/>
        <v>POC Up</v>
      </c>
      <c r="AL248" s="9" t="str">
        <f t="shared" si="51"/>
        <v>In. Val</v>
      </c>
      <c r="AM248" s="9" t="str">
        <f t="shared" si="52"/>
        <v>Inside Day</v>
      </c>
      <c r="AN248" s="9" t="str">
        <f t="shared" si="53"/>
        <v>In Val</v>
      </c>
      <c r="AO248" s="9" t="str">
        <f t="shared" si="54"/>
        <v>Gap Down - Failed</v>
      </c>
      <c r="AP248" s="9" t="str">
        <f t="shared" si="55"/>
        <v>Bottom-Weighted</v>
      </c>
      <c r="AQ248" s="9" t="str">
        <f t="shared" si="56"/>
        <v>Skewed Mid-High</v>
      </c>
      <c r="AR248" s="9" t="str">
        <f t="shared" si="57"/>
        <v>Same</v>
      </c>
      <c r="AS248" s="5">
        <f t="shared" si="58"/>
        <v>0</v>
      </c>
    </row>
    <row r="249" spans="1:45" ht="15.5" x14ac:dyDescent="0.35">
      <c r="A249" s="13">
        <v>45309</v>
      </c>
      <c r="B249" s="15">
        <v>1.2715000000000001</v>
      </c>
      <c r="C249" s="15">
        <v>1.2716499999999999</v>
      </c>
      <c r="D249" s="15">
        <v>1.2596099999999999</v>
      </c>
      <c r="E249" s="15">
        <v>1.2709900000000001</v>
      </c>
      <c r="F249" s="15">
        <v>1.2681</v>
      </c>
      <c r="G249" s="15">
        <v>1.2694000000000001</v>
      </c>
      <c r="H249" s="15">
        <v>1.2644</v>
      </c>
      <c r="I249" s="5">
        <v>-10</v>
      </c>
      <c r="J249" s="5">
        <v>493</v>
      </c>
      <c r="K249" s="5">
        <v>1279</v>
      </c>
      <c r="L249" s="5">
        <v>1814</v>
      </c>
      <c r="M249" s="14">
        <v>12.531944444444497</v>
      </c>
      <c r="N249" s="14">
        <v>120.4000000000005</v>
      </c>
      <c r="O249" s="5">
        <v>50.000000000001151</v>
      </c>
      <c r="P249" s="5">
        <v>225519</v>
      </c>
      <c r="Q249" s="14">
        <v>1566.1041666666667</v>
      </c>
      <c r="R249" s="14">
        <v>15.066445182724189</v>
      </c>
      <c r="S249" s="5">
        <v>16</v>
      </c>
      <c r="T249" s="5" t="s">
        <v>28</v>
      </c>
      <c r="U249" s="14">
        <v>0.49008026574535118</v>
      </c>
      <c r="V249" s="5">
        <v>305</v>
      </c>
      <c r="W249" s="5">
        <v>838</v>
      </c>
      <c r="X249" s="5">
        <v>545</v>
      </c>
      <c r="Y249" s="5">
        <v>126</v>
      </c>
      <c r="Z249" s="5" t="s">
        <v>31</v>
      </c>
      <c r="AA249" s="5"/>
      <c r="AB249" s="6" cm="1">
        <f t="array" ref="AB249">SUM(IF(B249:I249&gt;B250:I250,1,-1))</f>
        <v>0</v>
      </c>
      <c r="AC249" s="6" cm="1">
        <f t="array" ref="AC249">SUM(IF(J249:S249&gt;J250:S250,1,-1))</f>
        <v>2</v>
      </c>
      <c r="AD249" s="6">
        <f t="shared" si="59"/>
        <v>2</v>
      </c>
      <c r="AE249" s="6">
        <f t="shared" si="63"/>
        <v>-8</v>
      </c>
      <c r="AF249" s="6">
        <f t="shared" si="63"/>
        <v>8</v>
      </c>
      <c r="AG249" s="6">
        <f t="shared" si="63"/>
        <v>0</v>
      </c>
      <c r="AH249" s="5"/>
      <c r="AI249" s="8" t="str">
        <f t="shared" si="48"/>
        <v>Inside</v>
      </c>
      <c r="AJ249" s="7" t="str">
        <f t="shared" si="49"/>
        <v>Down</v>
      </c>
      <c r="AK249" s="7" t="str">
        <f t="shared" si="50"/>
        <v>POC Up</v>
      </c>
      <c r="AL249" s="9" t="str">
        <f t="shared" si="51"/>
        <v>In. Val</v>
      </c>
      <c r="AM249" s="9" t="str">
        <f t="shared" si="52"/>
        <v>Inside Day</v>
      </c>
      <c r="AN249" s="9" t="str">
        <f t="shared" si="53"/>
        <v>Ab. Val</v>
      </c>
      <c r="AO249" s="9" t="str">
        <f t="shared" si="54"/>
        <v>Gap Up - Faded</v>
      </c>
      <c r="AP249" s="9" t="str">
        <f t="shared" si="55"/>
        <v>Bottom-Weighted</v>
      </c>
      <c r="AQ249" s="9" t="str">
        <f t="shared" si="56"/>
        <v>Skewed Mid-High</v>
      </c>
      <c r="AR249" s="9" t="str">
        <f t="shared" si="57"/>
        <v>Closed Lower Quadrant</v>
      </c>
      <c r="AS249" s="5">
        <f t="shared" si="58"/>
        <v>-2</v>
      </c>
    </row>
    <row r="250" spans="1:45" ht="15.5" x14ac:dyDescent="0.35">
      <c r="A250" s="13">
        <v>45308</v>
      </c>
      <c r="B250" s="15">
        <v>1.27352</v>
      </c>
      <c r="C250" s="15">
        <v>1.2765</v>
      </c>
      <c r="D250" s="15">
        <v>1.2596099999999999</v>
      </c>
      <c r="E250" s="15">
        <v>1.26755</v>
      </c>
      <c r="F250" s="15">
        <v>1.2635000000000001</v>
      </c>
      <c r="G250" s="15">
        <v>1.2696000000000001</v>
      </c>
      <c r="H250" s="15">
        <v>1.2617</v>
      </c>
      <c r="I250" s="5">
        <v>-14</v>
      </c>
      <c r="J250" s="5">
        <v>1426</v>
      </c>
      <c r="K250" s="5">
        <v>241</v>
      </c>
      <c r="L250" s="5">
        <v>1690</v>
      </c>
      <c r="M250" s="14">
        <v>11.630555555555745</v>
      </c>
      <c r="N250" s="14">
        <v>168.90000000000072</v>
      </c>
      <c r="O250" s="5">
        <v>79.000000000000185</v>
      </c>
      <c r="P250" s="5">
        <v>196111</v>
      </c>
      <c r="Q250" s="14">
        <v>1361.8819444444443</v>
      </c>
      <c r="R250" s="14">
        <v>10.005920663114226</v>
      </c>
      <c r="S250" s="5">
        <v>25</v>
      </c>
      <c r="T250" s="5" t="s">
        <v>28</v>
      </c>
      <c r="U250" s="14">
        <v>0.33993077096779423</v>
      </c>
      <c r="V250" s="5">
        <v>344</v>
      </c>
      <c r="W250" s="5">
        <v>257</v>
      </c>
      <c r="X250" s="5">
        <v>768</v>
      </c>
      <c r="Y250" s="5">
        <v>321</v>
      </c>
      <c r="Z250" s="5" t="s">
        <v>29</v>
      </c>
      <c r="AA250" s="5"/>
      <c r="AB250" s="6" cm="1">
        <f t="array" ref="AB250">SUM(IF(B250:I250&gt;B251:I251,1,-1))</f>
        <v>-4</v>
      </c>
      <c r="AC250" s="6" cm="1">
        <f t="array" ref="AC250">SUM(IF(J250:S250&gt;J251:S251,1,-1))</f>
        <v>4</v>
      </c>
      <c r="AD250" s="6">
        <f t="shared" si="59"/>
        <v>0</v>
      </c>
      <c r="AE250" s="6">
        <f t="shared" si="63"/>
        <v>-10</v>
      </c>
      <c r="AF250" s="6">
        <f t="shared" si="63"/>
        <v>0</v>
      </c>
      <c r="AG250" s="6">
        <f t="shared" si="63"/>
        <v>-10</v>
      </c>
      <c r="AH250" s="5"/>
      <c r="AI250" s="8" t="str">
        <f t="shared" si="48"/>
        <v>OL Lower</v>
      </c>
      <c r="AJ250" s="7" t="str">
        <f t="shared" si="49"/>
        <v>Down</v>
      </c>
      <c r="AK250" s="7" t="str">
        <f t="shared" si="50"/>
        <v>POC Down</v>
      </c>
      <c r="AL250" s="9" t="str">
        <f t="shared" si="51"/>
        <v>Bel. Val</v>
      </c>
      <c r="AM250" s="9" t="str">
        <f t="shared" si="52"/>
        <v>Lower Break</v>
      </c>
      <c r="AN250" s="9" t="str">
        <f t="shared" si="53"/>
        <v>In Val</v>
      </c>
      <c r="AO250" s="9" t="str">
        <f t="shared" si="54"/>
        <v>No Gap</v>
      </c>
      <c r="AP250" s="9" t="str">
        <f t="shared" si="55"/>
        <v>Top-Weighted</v>
      </c>
      <c r="AQ250" s="9" t="str">
        <f t="shared" si="56"/>
        <v>Skewed Mid-Low</v>
      </c>
      <c r="AR250" s="9" t="str">
        <f t="shared" si="57"/>
        <v>Closed Lower Quadrant</v>
      </c>
      <c r="AS250" s="5">
        <f t="shared" si="58"/>
        <v>-1</v>
      </c>
    </row>
    <row r="251" spans="1:45" ht="15.5" x14ac:dyDescent="0.35">
      <c r="A251" s="13">
        <v>45307</v>
      </c>
      <c r="B251" s="15">
        <v>1.27782</v>
      </c>
      <c r="C251" s="15">
        <v>1.2785200000000001</v>
      </c>
      <c r="D251" s="15">
        <v>1.2619100000000001</v>
      </c>
      <c r="E251" s="15">
        <v>1.26369</v>
      </c>
      <c r="F251" s="15">
        <v>1.2726999999999999</v>
      </c>
      <c r="G251" s="15">
        <v>1.2785</v>
      </c>
      <c r="H251" s="15">
        <v>1.2672000000000001</v>
      </c>
      <c r="I251" s="5">
        <v>-22</v>
      </c>
      <c r="J251" s="5">
        <v>809</v>
      </c>
      <c r="K251" s="5">
        <v>799</v>
      </c>
      <c r="L251" s="5">
        <v>1631</v>
      </c>
      <c r="M251" s="14">
        <v>11.210416666666804</v>
      </c>
      <c r="N251" s="14">
        <v>166.10000000000014</v>
      </c>
      <c r="O251" s="5">
        <v>112.99999999999866</v>
      </c>
      <c r="P251" s="5">
        <v>189050</v>
      </c>
      <c r="Q251" s="14">
        <v>1312.8472222222222</v>
      </c>
      <c r="R251" s="14">
        <v>9.8193859121011364</v>
      </c>
      <c r="S251" s="5">
        <v>27</v>
      </c>
      <c r="T251" s="5" t="s">
        <v>26</v>
      </c>
      <c r="U251" s="14">
        <v>0.67093899518886879</v>
      </c>
      <c r="V251" s="5">
        <v>542</v>
      </c>
      <c r="W251" s="5">
        <v>468</v>
      </c>
      <c r="X251" s="5">
        <v>220</v>
      </c>
      <c r="Y251" s="5">
        <v>401</v>
      </c>
      <c r="Z251" s="5" t="s">
        <v>27</v>
      </c>
      <c r="AA251" s="5"/>
      <c r="AB251" s="6" cm="1">
        <f t="array" ref="AB251">SUM(IF(B251:I251&gt;B252:I252,1,-1))</f>
        <v>-4</v>
      </c>
      <c r="AC251" s="6" cm="1">
        <f t="array" ref="AC251">SUM(IF(J251:S251&gt;J252:S252,1,-1))</f>
        <v>2</v>
      </c>
      <c r="AD251" s="6">
        <f t="shared" si="59"/>
        <v>-2</v>
      </c>
      <c r="AE251" s="6">
        <f t="shared" si="63"/>
        <v>-4</v>
      </c>
      <c r="AF251" s="6">
        <f t="shared" si="63"/>
        <v>4</v>
      </c>
      <c r="AG251" s="6">
        <f t="shared" si="63"/>
        <v>0</v>
      </c>
      <c r="AH251" s="5"/>
      <c r="AI251" s="8" t="str">
        <f t="shared" si="48"/>
        <v>Outside</v>
      </c>
      <c r="AJ251" s="7" t="str">
        <f t="shared" si="49"/>
        <v>Down</v>
      </c>
      <c r="AK251" s="7" t="str">
        <f t="shared" si="50"/>
        <v>POC Down</v>
      </c>
      <c r="AL251" s="9" t="str">
        <f t="shared" si="51"/>
        <v>In. Val</v>
      </c>
      <c r="AM251" s="9" t="str">
        <f t="shared" si="52"/>
        <v>Lower Break</v>
      </c>
      <c r="AN251" s="9" t="str">
        <f t="shared" si="53"/>
        <v>Bl. Val</v>
      </c>
      <c r="AO251" s="9" t="str">
        <f t="shared" si="54"/>
        <v>Gap Up - Failed</v>
      </c>
      <c r="AP251" s="9" t="str">
        <f t="shared" si="55"/>
        <v>Top-Weighted</v>
      </c>
      <c r="AQ251" s="9" t="str">
        <f t="shared" si="56"/>
        <v>Skewed High</v>
      </c>
      <c r="AR251" s="9" t="str">
        <f t="shared" si="57"/>
        <v>Closed Higher Quadrant</v>
      </c>
      <c r="AS251" s="5">
        <f t="shared" si="58"/>
        <v>1</v>
      </c>
    </row>
    <row r="252" spans="1:45" ht="15.5" x14ac:dyDescent="0.35">
      <c r="A252" s="13">
        <v>45306</v>
      </c>
      <c r="B252" s="15">
        <v>1.2743899999999999</v>
      </c>
      <c r="C252" s="15">
        <v>1.2785200000000001</v>
      </c>
      <c r="D252" s="15">
        <v>1.2689600000000001</v>
      </c>
      <c r="E252" s="15">
        <v>1.2714799999999999</v>
      </c>
      <c r="F252" s="15">
        <v>1.2754000000000001</v>
      </c>
      <c r="G252" s="15">
        <v>1.2772000000000001</v>
      </c>
      <c r="H252" s="15">
        <v>1.2727000000000002</v>
      </c>
      <c r="I252" s="5">
        <v>6</v>
      </c>
      <c r="J252" s="5">
        <v>617</v>
      </c>
      <c r="K252" s="5">
        <v>1033</v>
      </c>
      <c r="L252" s="5">
        <v>1684</v>
      </c>
      <c r="M252" s="14">
        <v>11.572222222222292</v>
      </c>
      <c r="N252" s="14">
        <v>95.600000000000136</v>
      </c>
      <c r="O252" s="5">
        <v>44.999999999999488</v>
      </c>
      <c r="P252" s="5">
        <v>187349</v>
      </c>
      <c r="Q252" s="14">
        <v>1301.0347222222222</v>
      </c>
      <c r="R252" s="14">
        <v>17.615062761506252</v>
      </c>
      <c r="S252" s="5">
        <v>13</v>
      </c>
      <c r="T252" s="5" t="s">
        <v>26</v>
      </c>
      <c r="U252" s="14">
        <v>0.57823809852810915</v>
      </c>
      <c r="V252" s="5">
        <v>412</v>
      </c>
      <c r="W252" s="5">
        <v>616</v>
      </c>
      <c r="X252" s="5">
        <v>528</v>
      </c>
      <c r="Y252" s="5">
        <v>97</v>
      </c>
      <c r="Z252" s="5" t="s">
        <v>29</v>
      </c>
      <c r="AA252" s="5"/>
      <c r="AB252" s="6" cm="1">
        <f t="array" ref="AB252">SUM(IF(B252:I252&gt;B253:I253,1,-1))</f>
        <v>-2</v>
      </c>
      <c r="AC252" s="6" cm="1">
        <f t="array" ref="AC252">SUM(IF(J252:S252&gt;J253:S253,1,-1))</f>
        <v>-6</v>
      </c>
      <c r="AD252" s="6">
        <f t="shared" si="59"/>
        <v>-8</v>
      </c>
      <c r="AE252" s="6">
        <f t="shared" si="63"/>
        <v>8</v>
      </c>
      <c r="AF252" s="6">
        <f t="shared" si="63"/>
        <v>10</v>
      </c>
      <c r="AG252" s="6">
        <f t="shared" si="63"/>
        <v>18</v>
      </c>
      <c r="AH252" s="5"/>
      <c r="AI252" s="8" t="str">
        <f t="shared" si="48"/>
        <v>Inside</v>
      </c>
      <c r="AJ252" s="7" t="str">
        <f t="shared" si="49"/>
        <v>Up</v>
      </c>
      <c r="AK252" s="7" t="str">
        <f t="shared" si="50"/>
        <v>POC Down</v>
      </c>
      <c r="AL252" s="9" t="str">
        <f t="shared" si="51"/>
        <v>In. Val</v>
      </c>
      <c r="AM252" s="9" t="str">
        <f t="shared" si="52"/>
        <v>Inside Day</v>
      </c>
      <c r="AN252" s="9" t="str">
        <f t="shared" si="53"/>
        <v>Bl. Val</v>
      </c>
      <c r="AO252" s="9" t="str">
        <f t="shared" si="54"/>
        <v>No Gap</v>
      </c>
      <c r="AP252" s="9" t="str">
        <f t="shared" si="55"/>
        <v>Bottom-Weighted</v>
      </c>
      <c r="AQ252" s="9" t="str">
        <f t="shared" si="56"/>
        <v>Skewed Mid-High</v>
      </c>
      <c r="AR252" s="9" t="str">
        <f t="shared" si="57"/>
        <v>Same</v>
      </c>
      <c r="AS252" s="5">
        <f t="shared" si="58"/>
        <v>0</v>
      </c>
    </row>
    <row r="253" spans="1:45" ht="15.5" x14ac:dyDescent="0.35">
      <c r="A253" s="13">
        <v>45303</v>
      </c>
      <c r="B253" s="15">
        <v>1.2710399999999999</v>
      </c>
      <c r="C253" s="15">
        <v>1.2785200000000001</v>
      </c>
      <c r="D253" s="15">
        <v>1.26858</v>
      </c>
      <c r="E253" s="15">
        <v>1.2733699999999999</v>
      </c>
      <c r="F253" s="15">
        <v>1.2763</v>
      </c>
      <c r="G253" s="15">
        <v>1.2772999999999999</v>
      </c>
      <c r="H253" s="15">
        <v>1.2723</v>
      </c>
      <c r="I253" s="5">
        <v>21</v>
      </c>
      <c r="J253" s="5">
        <v>351</v>
      </c>
      <c r="K253" s="5">
        <v>1329</v>
      </c>
      <c r="L253" s="5">
        <v>1712</v>
      </c>
      <c r="M253" s="14">
        <v>11.670138888888905</v>
      </c>
      <c r="N253" s="14">
        <v>99.400000000000603</v>
      </c>
      <c r="O253" s="5">
        <v>49.999999999998934</v>
      </c>
      <c r="P253" s="5">
        <v>194967</v>
      </c>
      <c r="Q253" s="14">
        <v>1353.9375</v>
      </c>
      <c r="R253" s="14">
        <v>17.223340040241343</v>
      </c>
      <c r="S253" s="5">
        <v>26</v>
      </c>
      <c r="T253" s="5" t="s">
        <v>28</v>
      </c>
      <c r="U253" s="14">
        <v>0.39741575587038291</v>
      </c>
      <c r="V253" s="5">
        <v>441</v>
      </c>
      <c r="W253" s="5">
        <v>582</v>
      </c>
      <c r="X253" s="5">
        <v>493</v>
      </c>
      <c r="Y253" s="5">
        <v>182</v>
      </c>
      <c r="Z253" s="5" t="s">
        <v>29</v>
      </c>
      <c r="AA253" s="5"/>
      <c r="AB253" s="6" cm="1">
        <f t="array" ref="AB253">SUM(IF(B253:I253&gt;B254:I254,1,-1))</f>
        <v>2</v>
      </c>
      <c r="AC253" s="6" cm="1">
        <f t="array" ref="AC253">SUM(IF(J253:S253&gt;J254:S254,1,-1))</f>
        <v>8</v>
      </c>
      <c r="AD253" s="6">
        <f t="shared" si="59"/>
        <v>10</v>
      </c>
      <c r="AE253" s="6">
        <f t="shared" si="63"/>
        <v>10</v>
      </c>
      <c r="AF253" s="6">
        <f t="shared" si="63"/>
        <v>10</v>
      </c>
      <c r="AG253" s="6">
        <f t="shared" si="63"/>
        <v>20</v>
      </c>
      <c r="AH253" s="5"/>
      <c r="AI253" s="8" t="str">
        <f t="shared" si="48"/>
        <v>OL Higher</v>
      </c>
      <c r="AJ253" s="7" t="str">
        <f t="shared" si="49"/>
        <v>Up</v>
      </c>
      <c r="AK253" s="7" t="str">
        <f t="shared" si="50"/>
        <v>POC Up</v>
      </c>
      <c r="AL253" s="9" t="str">
        <f t="shared" si="51"/>
        <v>Ab. Val</v>
      </c>
      <c r="AM253" s="9" t="str">
        <f t="shared" si="52"/>
        <v>Upper Break</v>
      </c>
      <c r="AN253" s="9" t="str">
        <f t="shared" si="53"/>
        <v>In Val</v>
      </c>
      <c r="AO253" s="9" t="str">
        <f t="shared" si="54"/>
        <v>No Gap</v>
      </c>
      <c r="AP253" s="9" t="str">
        <f t="shared" si="55"/>
        <v>Bottom-Weighted</v>
      </c>
      <c r="AQ253" s="9" t="str">
        <f t="shared" si="56"/>
        <v>Skewed Mid-High</v>
      </c>
      <c r="AR253" s="9" t="str">
        <f t="shared" si="57"/>
        <v>Closed Higher Quadrant</v>
      </c>
      <c r="AS253" s="5">
        <f t="shared" si="58"/>
        <v>2</v>
      </c>
    </row>
    <row r="254" spans="1:45" ht="15.5" x14ac:dyDescent="0.35">
      <c r="A254" s="13">
        <v>45302</v>
      </c>
      <c r="B254" s="15">
        <v>1.27406</v>
      </c>
      <c r="C254" s="15">
        <v>1.2782500000000001</v>
      </c>
      <c r="D254" s="15">
        <v>1.26858</v>
      </c>
      <c r="E254" s="15">
        <v>1.2777700000000001</v>
      </c>
      <c r="F254" s="15">
        <v>1.2724</v>
      </c>
      <c r="G254" s="15">
        <v>1.2748999999999999</v>
      </c>
      <c r="H254" s="15">
        <v>1.2701</v>
      </c>
      <c r="I254" s="5">
        <v>9</v>
      </c>
      <c r="J254" s="5">
        <v>967</v>
      </c>
      <c r="K254" s="5">
        <v>650</v>
      </c>
      <c r="L254" s="5">
        <v>1651</v>
      </c>
      <c r="M254" s="14">
        <v>11.233333333333343</v>
      </c>
      <c r="N254" s="14">
        <v>96.700000000000671</v>
      </c>
      <c r="O254" s="5">
        <v>47.999999999999154</v>
      </c>
      <c r="P254" s="5">
        <v>186421</v>
      </c>
      <c r="Q254" s="14">
        <v>1294.5902777777778</v>
      </c>
      <c r="R254" s="14">
        <v>17.073422957600709</v>
      </c>
      <c r="S254" s="5">
        <v>19</v>
      </c>
      <c r="T254" s="5" t="s">
        <v>26</v>
      </c>
      <c r="U254" s="14">
        <v>0.66359268469620936</v>
      </c>
      <c r="V254" s="5">
        <v>241</v>
      </c>
      <c r="W254" s="5">
        <v>429</v>
      </c>
      <c r="X254" s="5">
        <v>638</v>
      </c>
      <c r="Y254" s="5">
        <v>291</v>
      </c>
      <c r="Z254" s="5" t="s">
        <v>31</v>
      </c>
      <c r="AA254" s="5"/>
      <c r="AB254" s="6" cm="1">
        <f t="array" ref="AB254">SUM(IF(B254:I254&gt;B255:I255,1,-1))</f>
        <v>8</v>
      </c>
      <c r="AC254" s="6" cm="1">
        <f t="array" ref="AC254">SUM(IF(J254:S254&gt;J255:S255,1,-1))</f>
        <v>8</v>
      </c>
      <c r="AD254" s="6">
        <f t="shared" si="59"/>
        <v>16</v>
      </c>
      <c r="AE254" s="6">
        <f>SUM(AB254:AB256)</f>
        <v>8</v>
      </c>
      <c r="AF254" s="6">
        <f t="shared" si="63"/>
        <v>-4</v>
      </c>
      <c r="AG254" s="6">
        <f>SUM(AD254:AD256)</f>
        <v>4</v>
      </c>
      <c r="AH254" s="5"/>
      <c r="AI254" s="8" t="str">
        <f t="shared" si="48"/>
        <v>OL Higher</v>
      </c>
      <c r="AJ254" s="7" t="str">
        <f t="shared" si="49"/>
        <v>Down</v>
      </c>
      <c r="AK254" s="7" t="str">
        <f t="shared" si="50"/>
        <v>POC Up</v>
      </c>
      <c r="AL254" s="9" t="str">
        <f t="shared" si="51"/>
        <v>In. Val</v>
      </c>
      <c r="AM254" s="9" t="str">
        <f t="shared" si="52"/>
        <v>Upper Break</v>
      </c>
      <c r="AN254" s="9" t="str">
        <f t="shared" si="53"/>
        <v>Ab. Val</v>
      </c>
      <c r="AO254" s="9" t="str">
        <f t="shared" si="54"/>
        <v>Gap Up - Follow Through</v>
      </c>
      <c r="AP254" s="9" t="str">
        <f t="shared" si="55"/>
        <v>Top-Weighted</v>
      </c>
      <c r="AQ254" s="9" t="str">
        <f t="shared" si="56"/>
        <v>Skewed Mid-Low</v>
      </c>
      <c r="AR254" s="9" t="str">
        <f t="shared" si="57"/>
        <v>Closed Higher Quadrant</v>
      </c>
      <c r="AS254" s="5">
        <f t="shared" si="58"/>
        <v>1</v>
      </c>
    </row>
    <row r="255" spans="1:45" ht="15.5" x14ac:dyDescent="0.35">
      <c r="A255" s="13">
        <v>45301</v>
      </c>
      <c r="B255" s="15">
        <v>1.27166</v>
      </c>
      <c r="C255" s="15">
        <v>1.2766599999999999</v>
      </c>
      <c r="D255" s="15">
        <v>1.26728</v>
      </c>
      <c r="E255" s="15">
        <v>1.2743599999999999</v>
      </c>
      <c r="F255" s="15">
        <v>1.2704000000000002</v>
      </c>
      <c r="G255" s="15">
        <v>1.2739</v>
      </c>
      <c r="H255" s="15">
        <v>1.2698</v>
      </c>
      <c r="I255" s="5">
        <v>-1</v>
      </c>
      <c r="J255" s="5">
        <v>1158</v>
      </c>
      <c r="K255" s="5">
        <v>260</v>
      </c>
      <c r="L255" s="5">
        <v>1449</v>
      </c>
      <c r="M255" s="14">
        <v>9.9479166666667513</v>
      </c>
      <c r="N255" s="14">
        <v>93.799999999999443</v>
      </c>
      <c r="O255" s="5">
        <v>40.999999999999929</v>
      </c>
      <c r="P255" s="5">
        <v>164143</v>
      </c>
      <c r="Q255" s="14">
        <v>1139.8819444444443</v>
      </c>
      <c r="R255" s="14">
        <v>15.447761194029942</v>
      </c>
      <c r="S255" s="5">
        <v>15</v>
      </c>
      <c r="T255" s="5" t="s">
        <v>28</v>
      </c>
      <c r="U255" s="14">
        <v>0.38549283502293757</v>
      </c>
      <c r="V255" s="5">
        <v>237</v>
      </c>
      <c r="W255" s="5">
        <v>529</v>
      </c>
      <c r="X255" s="5">
        <v>569</v>
      </c>
      <c r="Y255" s="5">
        <v>100</v>
      </c>
      <c r="Z255" s="5" t="s">
        <v>34</v>
      </c>
      <c r="AA255" s="5"/>
      <c r="AB255" s="6" cm="1">
        <f t="array" ref="AB255">SUM(IF(B255:I255&gt;B256:I256,1,-1))</f>
        <v>0</v>
      </c>
      <c r="AC255" s="6" cm="1">
        <f t="array" ref="AC255">SUM(IF(J255:S255&gt;J256:S256,1,-1))</f>
        <v>-6</v>
      </c>
      <c r="AD255" s="6">
        <f t="shared" si="59"/>
        <v>-6</v>
      </c>
      <c r="AE255" s="6">
        <f t="shared" ref="AE255:AG270" si="64">SUM(AB255:AB257)</f>
        <v>2</v>
      </c>
      <c r="AF255" s="6">
        <f t="shared" si="63"/>
        <v>-20</v>
      </c>
      <c r="AG255" s="6">
        <f t="shared" si="64"/>
        <v>-18</v>
      </c>
      <c r="AH255" s="5"/>
      <c r="AI255" s="8" t="str">
        <f t="shared" si="48"/>
        <v>OL Lower</v>
      </c>
      <c r="AJ255" s="7" t="str">
        <f t="shared" si="49"/>
        <v>Down</v>
      </c>
      <c r="AK255" s="7" t="str">
        <f t="shared" si="50"/>
        <v>POC Down</v>
      </c>
      <c r="AL255" s="9" t="str">
        <f t="shared" si="51"/>
        <v>In. Val</v>
      </c>
      <c r="AM255" s="9" t="str">
        <f t="shared" si="52"/>
        <v>Inside Day</v>
      </c>
      <c r="AN255" s="9" t="str">
        <f t="shared" si="53"/>
        <v>Ab. Val</v>
      </c>
      <c r="AO255" s="9" t="str">
        <f t="shared" si="54"/>
        <v>No Gap</v>
      </c>
      <c r="AP255" s="9" t="str">
        <f t="shared" si="55"/>
        <v>Top-Weighted</v>
      </c>
      <c r="AQ255" s="9" t="str">
        <f t="shared" si="56"/>
        <v>Skewed Mid-Low</v>
      </c>
      <c r="AR255" s="9" t="str">
        <f t="shared" si="57"/>
        <v>Closed Lower Quadrant</v>
      </c>
      <c r="AS255" s="5">
        <f t="shared" si="58"/>
        <v>-2</v>
      </c>
    </row>
    <row r="256" spans="1:45" ht="15.5" x14ac:dyDescent="0.35">
      <c r="A256" s="13">
        <v>45300</v>
      </c>
      <c r="B256" s="15">
        <v>1.2680499999999999</v>
      </c>
      <c r="C256" s="15">
        <v>1.27705</v>
      </c>
      <c r="D256" s="15">
        <v>1.26102</v>
      </c>
      <c r="E256" s="15">
        <v>1.27101</v>
      </c>
      <c r="F256" s="15">
        <v>1.2710000000000001</v>
      </c>
      <c r="G256" s="15">
        <v>1.276</v>
      </c>
      <c r="H256" s="15">
        <v>1.2698</v>
      </c>
      <c r="I256" s="5">
        <v>-28</v>
      </c>
      <c r="J256" s="5">
        <v>894</v>
      </c>
      <c r="K256" s="5">
        <v>717</v>
      </c>
      <c r="L256" s="5">
        <v>1642</v>
      </c>
      <c r="M256" s="14">
        <v>11.331944444444529</v>
      </c>
      <c r="N256" s="14">
        <v>160.2999999999999</v>
      </c>
      <c r="O256" s="5">
        <v>61.999999999999829</v>
      </c>
      <c r="P256" s="5">
        <v>194553</v>
      </c>
      <c r="Q256" s="14">
        <v>1351.0625</v>
      </c>
      <c r="R256" s="14">
        <v>10.243293824079856</v>
      </c>
      <c r="S256" s="5">
        <v>17</v>
      </c>
      <c r="T256" s="5" t="s">
        <v>26</v>
      </c>
      <c r="U256" s="14">
        <v>0.61915928132941311</v>
      </c>
      <c r="V256" s="5">
        <v>479</v>
      </c>
      <c r="W256" s="5">
        <v>787</v>
      </c>
      <c r="X256" s="5">
        <v>335</v>
      </c>
      <c r="Y256" s="5">
        <v>41</v>
      </c>
      <c r="Z256" s="5" t="s">
        <v>32</v>
      </c>
      <c r="AA256" s="5"/>
      <c r="AB256" s="6" cm="1">
        <f t="array" ref="AB256">SUM(IF(B256:I256&gt;B257:I257,1,-1))</f>
        <v>0</v>
      </c>
      <c r="AC256" s="6" cm="1">
        <f t="array" ref="AC256">SUM(IF(J256:S256&gt;J257:S257,1,-1))</f>
        <v>-6</v>
      </c>
      <c r="AD256" s="6">
        <f t="shared" si="59"/>
        <v>-6</v>
      </c>
      <c r="AE256" s="6">
        <f t="shared" si="64"/>
        <v>6</v>
      </c>
      <c r="AF256" s="6">
        <f t="shared" si="63"/>
        <v>-8</v>
      </c>
      <c r="AG256" s="6">
        <f t="shared" si="64"/>
        <v>-2</v>
      </c>
      <c r="AH256" s="5"/>
      <c r="AI256" s="8" t="str">
        <f t="shared" si="48"/>
        <v>OL Higher</v>
      </c>
      <c r="AJ256" s="7" t="str">
        <f t="shared" si="49"/>
        <v>Up</v>
      </c>
      <c r="AK256" s="7" t="str">
        <f t="shared" si="50"/>
        <v>POC Up</v>
      </c>
      <c r="AL256" s="9" t="str">
        <f t="shared" si="51"/>
        <v>In. Val</v>
      </c>
      <c r="AM256" s="9" t="str">
        <f t="shared" si="52"/>
        <v>Inside Day</v>
      </c>
      <c r="AN256" s="9" t="str">
        <f t="shared" si="53"/>
        <v>In Val</v>
      </c>
      <c r="AO256" s="9" t="str">
        <f t="shared" si="54"/>
        <v>No Gap</v>
      </c>
      <c r="AP256" s="9" t="str">
        <f t="shared" si="55"/>
        <v>Top-Weighted</v>
      </c>
      <c r="AQ256" s="9" t="str">
        <f t="shared" si="56"/>
        <v>Skewed Mid-High</v>
      </c>
      <c r="AR256" s="9" t="str">
        <f t="shared" si="57"/>
        <v>Closed Higher Quadrant</v>
      </c>
      <c r="AS256" s="5">
        <f t="shared" si="58"/>
        <v>1</v>
      </c>
    </row>
    <row r="257" spans="1:45" ht="15.5" x14ac:dyDescent="0.35">
      <c r="A257" s="13">
        <v>45299</v>
      </c>
      <c r="B257" s="15">
        <v>1.2672699999999999</v>
      </c>
      <c r="C257" s="15">
        <v>1.27705</v>
      </c>
      <c r="D257" s="15">
        <v>1.26102</v>
      </c>
      <c r="E257" s="15">
        <v>1.2740499999999999</v>
      </c>
      <c r="F257" s="15">
        <v>1.268</v>
      </c>
      <c r="G257" s="15">
        <v>1.2723000000000002</v>
      </c>
      <c r="H257" s="15">
        <v>1.2663000000000002</v>
      </c>
      <c r="I257" s="5">
        <v>-23</v>
      </c>
      <c r="J257" s="5">
        <v>1197</v>
      </c>
      <c r="K257" s="5">
        <v>446</v>
      </c>
      <c r="L257" s="5">
        <v>1672</v>
      </c>
      <c r="M257" s="14">
        <v>11.576388888889001</v>
      </c>
      <c r="N257" s="14">
        <v>160.2999999999999</v>
      </c>
      <c r="O257" s="5">
        <v>60.000000000000057</v>
      </c>
      <c r="P257" s="5">
        <v>203203</v>
      </c>
      <c r="Q257" s="14">
        <v>1411.1319444444443</v>
      </c>
      <c r="R257" s="14">
        <v>10.430442919525895</v>
      </c>
      <c r="S257" s="5">
        <v>19</v>
      </c>
      <c r="T257" s="5" t="s">
        <v>26</v>
      </c>
      <c r="U257" s="14">
        <v>0.50674900580257487</v>
      </c>
      <c r="V257" s="5">
        <v>288</v>
      </c>
      <c r="W257" s="5">
        <v>680</v>
      </c>
      <c r="X257" s="5">
        <v>663</v>
      </c>
      <c r="Y257" s="5">
        <v>41</v>
      </c>
      <c r="Z257" s="5" t="s">
        <v>31</v>
      </c>
      <c r="AA257" s="5"/>
      <c r="AB257" s="6" cm="1">
        <f t="array" ref="AB257">SUM(IF(B257:I257&gt;B258:I258,1,-1))</f>
        <v>2</v>
      </c>
      <c r="AC257" s="6" cm="1">
        <f t="array" ref="AC257">SUM(IF(J257:S257&gt;J258:S258,1,-1))</f>
        <v>-8</v>
      </c>
      <c r="AD257" s="6">
        <f t="shared" si="59"/>
        <v>-6</v>
      </c>
      <c r="AE257" s="6">
        <f t="shared" si="64"/>
        <v>2</v>
      </c>
      <c r="AF257" s="6">
        <f t="shared" si="63"/>
        <v>-6</v>
      </c>
      <c r="AG257" s="6">
        <f t="shared" si="64"/>
        <v>-4</v>
      </c>
      <c r="AH257" s="5"/>
      <c r="AI257" s="8" t="str">
        <f t="shared" si="48"/>
        <v>OL Higher</v>
      </c>
      <c r="AJ257" s="7" t="str">
        <f t="shared" si="49"/>
        <v>Neutral</v>
      </c>
      <c r="AK257" s="7" t="str">
        <f t="shared" si="50"/>
        <v>POC Unchanged</v>
      </c>
      <c r="AL257" s="9" t="str">
        <f t="shared" si="51"/>
        <v>In. Val</v>
      </c>
      <c r="AM257" s="9" t="str">
        <f t="shared" si="52"/>
        <v>Inside Day</v>
      </c>
      <c r="AN257" s="9" t="str">
        <f t="shared" si="53"/>
        <v>Ab. Val</v>
      </c>
      <c r="AO257" s="9" t="str">
        <f t="shared" si="54"/>
        <v>No Gap</v>
      </c>
      <c r="AP257" s="9" t="str">
        <f t="shared" si="55"/>
        <v>Top-Weighted</v>
      </c>
      <c r="AQ257" s="9" t="str">
        <f t="shared" si="56"/>
        <v>Skewed Mid-High</v>
      </c>
      <c r="AR257" s="9" t="str">
        <f t="shared" si="57"/>
        <v>Closed Lower Quadrant</v>
      </c>
      <c r="AS257" s="5">
        <f t="shared" si="58"/>
        <v>-1</v>
      </c>
    </row>
    <row r="258" spans="1:45" ht="15.5" x14ac:dyDescent="0.35">
      <c r="A258" s="13">
        <v>45296</v>
      </c>
      <c r="B258" s="15">
        <v>1.26224</v>
      </c>
      <c r="C258" s="15">
        <v>1.27705</v>
      </c>
      <c r="D258" s="15">
        <v>1.26102</v>
      </c>
      <c r="E258" s="15">
        <v>1.27152</v>
      </c>
      <c r="F258" s="15">
        <v>1.268</v>
      </c>
      <c r="G258" s="15">
        <v>1.2714000000000001</v>
      </c>
      <c r="H258" s="15">
        <v>1.2635000000000001</v>
      </c>
      <c r="I258" s="5">
        <v>-24</v>
      </c>
      <c r="J258" s="5">
        <v>709</v>
      </c>
      <c r="K258" s="5">
        <v>1012</v>
      </c>
      <c r="L258" s="5">
        <v>1748</v>
      </c>
      <c r="M258" s="14">
        <v>12.095833333333333</v>
      </c>
      <c r="N258" s="14">
        <v>160.2999999999999</v>
      </c>
      <c r="O258" s="5">
        <v>79.000000000000185</v>
      </c>
      <c r="P258" s="5">
        <v>222715</v>
      </c>
      <c r="Q258" s="14">
        <v>1546.6319444444443</v>
      </c>
      <c r="R258" s="14">
        <v>10.904553961322527</v>
      </c>
      <c r="S258" s="5">
        <v>23</v>
      </c>
      <c r="T258" s="5" t="s">
        <v>26</v>
      </c>
      <c r="U258" s="14">
        <v>0.65681315544539243</v>
      </c>
      <c r="V258" s="5">
        <v>121</v>
      </c>
      <c r="W258" s="5">
        <v>382</v>
      </c>
      <c r="X258" s="5">
        <v>733</v>
      </c>
      <c r="Y258" s="5">
        <v>512</v>
      </c>
      <c r="Z258" s="5" t="s">
        <v>32</v>
      </c>
      <c r="AA258" s="5"/>
      <c r="AB258" s="6" cm="1">
        <f t="array" ref="AB258">SUM(IF(B258:I258&gt;B259:I259,1,-1))</f>
        <v>4</v>
      </c>
      <c r="AC258" s="6" cm="1">
        <f t="array" ref="AC258">SUM(IF(J258:S258&gt;J259:S259,1,-1))</f>
        <v>6</v>
      </c>
      <c r="AD258" s="6">
        <f t="shared" si="59"/>
        <v>10</v>
      </c>
      <c r="AE258" s="6">
        <f t="shared" si="64"/>
        <v>-4</v>
      </c>
      <c r="AF258" s="6">
        <f t="shared" si="63"/>
        <v>2</v>
      </c>
      <c r="AG258" s="6">
        <f t="shared" si="64"/>
        <v>-2</v>
      </c>
      <c r="AH258" s="5"/>
      <c r="AI258" s="8" t="str">
        <f t="shared" si="48"/>
        <v>OL Higher</v>
      </c>
      <c r="AJ258" s="7" t="str">
        <f t="shared" si="49"/>
        <v>Up</v>
      </c>
      <c r="AK258" s="7" t="str">
        <f t="shared" si="50"/>
        <v>POC Up</v>
      </c>
      <c r="AL258" s="9" t="str">
        <f t="shared" si="51"/>
        <v>In. Val</v>
      </c>
      <c r="AM258" s="9" t="str">
        <f t="shared" si="52"/>
        <v>Upper Break</v>
      </c>
      <c r="AN258" s="9" t="str">
        <f t="shared" si="53"/>
        <v>Ab. Val</v>
      </c>
      <c r="AO258" s="9" t="str">
        <f t="shared" si="54"/>
        <v>No Gap</v>
      </c>
      <c r="AP258" s="9" t="str">
        <f t="shared" si="55"/>
        <v>Bottom-Weighted</v>
      </c>
      <c r="AQ258" s="9" t="str">
        <f t="shared" si="56"/>
        <v>Skewed Mid-Low</v>
      </c>
      <c r="AR258" s="9" t="str">
        <f t="shared" si="57"/>
        <v>Closed Lower Quadrant</v>
      </c>
      <c r="AS258" s="5">
        <f t="shared" si="58"/>
        <v>-1</v>
      </c>
    </row>
    <row r="259" spans="1:45" ht="15.5" x14ac:dyDescent="0.35">
      <c r="A259" s="13">
        <v>45295</v>
      </c>
      <c r="B259" s="15">
        <v>1.2719400000000001</v>
      </c>
      <c r="C259" s="15">
        <v>1.2752300000000001</v>
      </c>
      <c r="D259" s="15">
        <v>1.26102</v>
      </c>
      <c r="E259" s="15">
        <v>1.26803</v>
      </c>
      <c r="F259" s="15">
        <v>1.2629000000000001</v>
      </c>
      <c r="G259" s="15">
        <v>1.2688000000000001</v>
      </c>
      <c r="H259" s="15">
        <v>1.2616000000000001</v>
      </c>
      <c r="I259" s="5">
        <v>-35</v>
      </c>
      <c r="J259" s="5">
        <v>1386</v>
      </c>
      <c r="K259" s="5">
        <v>283</v>
      </c>
      <c r="L259" s="5">
        <v>1701</v>
      </c>
      <c r="M259" s="14">
        <v>11.803472222222188</v>
      </c>
      <c r="N259" s="14">
        <v>142.10000000000056</v>
      </c>
      <c r="O259" s="5">
        <v>72.000000000000952</v>
      </c>
      <c r="P259" s="5">
        <v>205577</v>
      </c>
      <c r="Q259" s="14">
        <v>1427.6180555555557</v>
      </c>
      <c r="R259" s="14">
        <v>11.970443349753648</v>
      </c>
      <c r="S259" s="5">
        <v>20</v>
      </c>
      <c r="T259" s="5" t="s">
        <v>28</v>
      </c>
      <c r="U259" s="14">
        <v>0.37872189128235212</v>
      </c>
      <c r="V259" s="5">
        <v>193</v>
      </c>
      <c r="W259" s="5">
        <v>402</v>
      </c>
      <c r="X259" s="5">
        <v>410</v>
      </c>
      <c r="Y259" s="5">
        <v>680</v>
      </c>
      <c r="Z259" s="5" t="s">
        <v>29</v>
      </c>
      <c r="AA259" s="5"/>
      <c r="AB259" s="6" cm="1">
        <f t="array" ref="AB259">SUM(IF(B259:I259&gt;B260:I260,1,-1))</f>
        <v>-4</v>
      </c>
      <c r="AC259" s="6" cm="1">
        <f t="array" ref="AC259">SUM(IF(J259:S259&gt;J260:S260,1,-1))</f>
        <v>-4</v>
      </c>
      <c r="AD259" s="6">
        <f>SUM(AB259:AC259)</f>
        <v>-8</v>
      </c>
      <c r="AE259" s="6">
        <f t="shared" si="64"/>
        <v>-10</v>
      </c>
      <c r="AF259" s="6">
        <f t="shared" si="64"/>
        <v>2</v>
      </c>
      <c r="AG259" s="6">
        <f t="shared" si="64"/>
        <v>-8</v>
      </c>
      <c r="AH259" s="5"/>
      <c r="AI259" s="8" t="str">
        <f t="shared" si="48"/>
        <v>Inside</v>
      </c>
      <c r="AJ259" s="7" t="str">
        <f t="shared" si="49"/>
        <v>Down</v>
      </c>
      <c r="AK259" s="7" t="str">
        <f t="shared" si="50"/>
        <v>POC Unchanged</v>
      </c>
      <c r="AL259" s="9" t="str">
        <f t="shared" si="51"/>
        <v>In. Val</v>
      </c>
      <c r="AM259" s="9" t="str">
        <f t="shared" si="52"/>
        <v>Inside Day</v>
      </c>
      <c r="AN259" s="9" t="str">
        <f t="shared" si="53"/>
        <v>In Val</v>
      </c>
      <c r="AO259" s="9" t="str">
        <f t="shared" si="54"/>
        <v>No Gap</v>
      </c>
      <c r="AP259" s="9" t="str">
        <f t="shared" si="55"/>
        <v>Top-Weighted</v>
      </c>
      <c r="AQ259" s="9" t="str">
        <f t="shared" si="56"/>
        <v>Skewed Low</v>
      </c>
      <c r="AR259" s="9" t="str">
        <f t="shared" si="57"/>
        <v>Same</v>
      </c>
      <c r="AS259" s="5">
        <f t="shared" si="58"/>
        <v>0</v>
      </c>
    </row>
    <row r="260" spans="1:45" ht="15.5" x14ac:dyDescent="0.35">
      <c r="A260" s="20">
        <v>45294</v>
      </c>
      <c r="B260" s="15">
        <v>1.27339</v>
      </c>
      <c r="C260" s="15">
        <v>1.27722</v>
      </c>
      <c r="D260" s="15">
        <v>1.26102</v>
      </c>
      <c r="E260" s="15">
        <v>1.2672399999999999</v>
      </c>
      <c r="F260" s="15">
        <v>1.2629000000000001</v>
      </c>
      <c r="G260" s="15">
        <v>1.2729000000000001</v>
      </c>
      <c r="H260" s="15">
        <v>1.2615000000000001</v>
      </c>
      <c r="I260" s="5">
        <v>-11</v>
      </c>
      <c r="J260" s="5">
        <v>1634</v>
      </c>
      <c r="K260" s="5">
        <v>283</v>
      </c>
      <c r="L260" s="5">
        <v>1949</v>
      </c>
      <c r="M260" s="14">
        <v>13.511111111110962</v>
      </c>
      <c r="N260" s="14">
        <v>161.99999999999991</v>
      </c>
      <c r="O260" s="5">
        <v>114.00000000000077</v>
      </c>
      <c r="P260" s="5">
        <v>200490</v>
      </c>
      <c r="Q260" s="14">
        <v>1392.2916666666667</v>
      </c>
      <c r="R260" s="14">
        <v>12.030864197530871</v>
      </c>
      <c r="S260" s="5">
        <v>19</v>
      </c>
      <c r="T260" s="5" t="s">
        <v>28</v>
      </c>
      <c r="U260" s="14">
        <v>0.38417940344491119</v>
      </c>
      <c r="V260" s="5">
        <v>529</v>
      </c>
      <c r="W260" s="5">
        <v>497</v>
      </c>
      <c r="X260" s="5">
        <v>190</v>
      </c>
      <c r="Y260" s="5">
        <v>733</v>
      </c>
      <c r="Z260" s="5" t="s">
        <v>29</v>
      </c>
      <c r="AA260" s="5"/>
      <c r="AB260" s="6" cm="1">
        <f t="array" ref="AB260">SUM(IF(B260:I260&gt;B261:I261,1,-1))</f>
        <v>-4</v>
      </c>
      <c r="AC260" s="6" cm="1">
        <f t="array" ref="AC260">SUM(IF(J260:S260&gt;J261:S261,1,-1))</f>
        <v>0</v>
      </c>
      <c r="AD260" s="6">
        <f t="shared" ref="AD260:AD323" si="65">SUM(AB260:AC260)</f>
        <v>-4</v>
      </c>
      <c r="AE260" s="6">
        <f t="shared" si="64"/>
        <v>-6</v>
      </c>
      <c r="AF260" s="6">
        <f t="shared" si="64"/>
        <v>8</v>
      </c>
      <c r="AG260" s="6">
        <f t="shared" si="64"/>
        <v>2</v>
      </c>
      <c r="AH260" s="5"/>
      <c r="AI260" s="8" t="str">
        <f t="shared" si="48"/>
        <v>OL Lower</v>
      </c>
      <c r="AJ260" s="7" t="str">
        <f t="shared" si="49"/>
        <v>Down</v>
      </c>
      <c r="AK260" s="7" t="str">
        <f t="shared" si="50"/>
        <v>POC Down</v>
      </c>
      <c r="AL260" s="9" t="str">
        <f t="shared" si="51"/>
        <v>Bel. Val</v>
      </c>
      <c r="AM260" s="9" t="str">
        <f t="shared" si="52"/>
        <v>Inside Day</v>
      </c>
      <c r="AN260" s="9" t="str">
        <f t="shared" si="53"/>
        <v>In Val</v>
      </c>
      <c r="AO260" s="9" t="str">
        <f t="shared" si="54"/>
        <v>No Gap</v>
      </c>
      <c r="AP260" s="9" t="str">
        <f t="shared" si="55"/>
        <v>Top-Weighted</v>
      </c>
      <c r="AQ260" s="9" t="str">
        <f t="shared" si="56"/>
        <v>Skewed Low</v>
      </c>
      <c r="AR260" s="9" t="str">
        <f t="shared" si="57"/>
        <v>Closed Lower Quadrant</v>
      </c>
      <c r="AS260" s="5">
        <f t="shared" si="58"/>
        <v>-1</v>
      </c>
    </row>
    <row r="261" spans="1:45" ht="15.5" x14ac:dyDescent="0.35">
      <c r="A261" s="20">
        <v>45293</v>
      </c>
      <c r="B261" s="15">
        <v>1.2799700000000001</v>
      </c>
      <c r="C261" s="15">
        <v>1.2827200000000001</v>
      </c>
      <c r="D261" s="15">
        <v>1.26102</v>
      </c>
      <c r="E261" s="15">
        <v>1.2622</v>
      </c>
      <c r="F261" s="15">
        <v>1.2738</v>
      </c>
      <c r="G261" s="15">
        <v>1.2776000000000001</v>
      </c>
      <c r="H261" s="15">
        <v>1.2689000000000001</v>
      </c>
      <c r="I261" s="5">
        <v>-28</v>
      </c>
      <c r="J261" s="5">
        <v>841</v>
      </c>
      <c r="K261" s="5">
        <v>1104</v>
      </c>
      <c r="L261" s="5">
        <v>1975</v>
      </c>
      <c r="M261" s="14">
        <v>13.706944444444328</v>
      </c>
      <c r="N261" s="14">
        <v>217.00000000000051</v>
      </c>
      <c r="O261" s="5">
        <v>86.999999999999304</v>
      </c>
      <c r="P261" s="5">
        <v>178878</v>
      </c>
      <c r="Q261" s="14">
        <v>1242.2083333333333</v>
      </c>
      <c r="R261" s="14">
        <v>9.101382488479242</v>
      </c>
      <c r="S261" s="5">
        <v>31</v>
      </c>
      <c r="T261" s="5" t="s">
        <v>26</v>
      </c>
      <c r="U261" s="14">
        <v>0.67820442725517571</v>
      </c>
      <c r="V261" s="5">
        <v>268</v>
      </c>
      <c r="W261" s="5">
        <v>1072</v>
      </c>
      <c r="X261" s="5">
        <v>342</v>
      </c>
      <c r="Y261" s="5">
        <v>292</v>
      </c>
      <c r="Z261" s="5" t="s">
        <v>27</v>
      </c>
      <c r="AA261" s="5"/>
      <c r="AB261" s="6" cm="1">
        <f t="array" ref="AB261">SUM(IF(B261:I261&gt;B262:I262,1,-1))</f>
        <v>-2</v>
      </c>
      <c r="AC261" s="6" cm="1">
        <f t="array" ref="AC261">SUM(IF(J261:S261&gt;J262:S262,1,-1))</f>
        <v>6</v>
      </c>
      <c r="AD261" s="6">
        <f t="shared" si="65"/>
        <v>4</v>
      </c>
      <c r="AE261" s="6">
        <f t="shared" si="64"/>
        <v>2</v>
      </c>
      <c r="AF261" s="6">
        <f t="shared" si="64"/>
        <v>4</v>
      </c>
      <c r="AG261" s="6">
        <f t="shared" si="64"/>
        <v>6</v>
      </c>
      <c r="AH261" s="5"/>
      <c r="AI261" s="8" t="str">
        <f>IF(AND(H261&gt;=G262,G261&gt;=G262),"Higher",
IF(AND(H261&lt;=H262,G261&lt;=H262),"Lower",
IF(AND(G261&gt;=G262,H261&lt;=G262,H261&gt;H262),"OL Higher",
IF(AND(H261&lt;=H262,G261&gt;=H262,G261&lt;G262),"OL Lower",
IF(AND(G261&lt;=G262,H261&gt;=H262),"Inside",
IF(AND(G261&gt;=G262,H261&lt;=H262),"Outside","Undefined"))))))</f>
        <v>Outside</v>
      </c>
      <c r="AJ261" s="7" t="str">
        <f t="shared" si="49"/>
        <v>Down</v>
      </c>
      <c r="AK261" s="7" t="str">
        <f>IF(F261 &gt; F262, "POC Up", IF(F261 &lt; F262, "POC Down", "POC Unchanged"))</f>
        <v>POC Up</v>
      </c>
      <c r="AL261" s="9" t="str">
        <f>IF(F261 &lt; H262, "Bel. Val",
IF(F261 &gt; G262, "Ab. Val",
"In. Val"))</f>
        <v>In. Val</v>
      </c>
      <c r="AM261" s="9" t="str">
        <f>IF(AND(D261 &lt; D262, C261 &gt; C262), "Both Sides Expand",
IF(D261 &lt; D262, "Lower Break",
IF(C261 &gt; C262, "Upper Break", "Inside Day")))</f>
        <v>Lower Break</v>
      </c>
      <c r="AN261" s="9" t="str">
        <f t="shared" si="53"/>
        <v>Bl. Val</v>
      </c>
      <c r="AO261" s="9" t="str">
        <f>IF(AND(B261 &gt; G262, E261 &lt; G262), "Gap Up - Failed",
IF(AND(B261 &gt; G262, E261 &gt; B261), "Gap Up - Follow Through",
IF(AND(B261 &gt; G262, E261 &lt; B261), "Gap Up - Faded",
IF(AND(B261 &lt; H262, E261 &gt; H262), "Gap Down - Failed",
IF(AND(B261 &lt; H262, E261 &lt; B261), "Gap Down - Follow Through",
IF(AND(B261 &lt; H262, E261 &gt; B261), "Gap Down - Rejected",
"No Gap"))))))</f>
        <v>Gap Up - Failed</v>
      </c>
      <c r="AP261" s="9" t="str">
        <f t="shared" si="55"/>
        <v>Bottom-Weighted</v>
      </c>
      <c r="AQ261" s="9" t="str">
        <f t="shared" si="56"/>
        <v>Skewed Mid-High</v>
      </c>
      <c r="AR261" s="9" t="str">
        <f>IF(Z261 &lt; Z262, "Closed Lower Quadrant",
IF(Z261 &gt; Z262, "Closed Higher Quadrant",
"Same"))</f>
        <v>Closed Higher Quadrant</v>
      </c>
      <c r="AS261" s="5">
        <f>_xlfn.NUMBERVALUE(SUBSTITUTE(Z261,"Q","")) - _xlfn.NUMBERVALUE(SUBSTITUTE(Z262,"Q",""))</f>
        <v>4</v>
      </c>
    </row>
    <row r="262" spans="1:45" ht="15.5" x14ac:dyDescent="0.35">
      <c r="A262" s="20">
        <v>45289</v>
      </c>
      <c r="B262" s="15">
        <v>1.2725500000000001</v>
      </c>
      <c r="C262" s="15">
        <v>1.2827200000000001</v>
      </c>
      <c r="D262" s="15">
        <v>1.2698</v>
      </c>
      <c r="E262" s="15">
        <v>1.27308</v>
      </c>
      <c r="F262" s="15">
        <v>1.2732000000000001</v>
      </c>
      <c r="G262" s="15">
        <v>1.2769000000000001</v>
      </c>
      <c r="H262" s="15">
        <v>1.2712000000000001</v>
      </c>
      <c r="I262" s="5">
        <v>11</v>
      </c>
      <c r="J262" s="5">
        <v>1212</v>
      </c>
      <c r="K262" s="5">
        <v>527</v>
      </c>
      <c r="L262" s="5">
        <v>1771</v>
      </c>
      <c r="M262" s="14">
        <v>12.546428571428514</v>
      </c>
      <c r="N262" s="14">
        <v>129.20000000000041</v>
      </c>
      <c r="O262" s="5">
        <v>57.000000000000384</v>
      </c>
      <c r="P262" s="5">
        <v>164889</v>
      </c>
      <c r="Q262" s="14">
        <v>1177.7785714285715</v>
      </c>
      <c r="R262" s="14">
        <v>13.707430340557231</v>
      </c>
      <c r="S262" s="5">
        <v>27</v>
      </c>
      <c r="T262" s="5" t="s">
        <v>26</v>
      </c>
      <c r="U262" s="14">
        <v>0.51236674506295232</v>
      </c>
      <c r="V262" s="5">
        <v>269</v>
      </c>
      <c r="W262" s="5">
        <v>269</v>
      </c>
      <c r="X262" s="5">
        <v>736</v>
      </c>
      <c r="Y262" s="5">
        <v>497</v>
      </c>
      <c r="Z262" s="5" t="s">
        <v>34</v>
      </c>
      <c r="AA262" s="5"/>
      <c r="AB262" s="6" cm="1">
        <f t="array" ref="AB262">SUM(IF(B262:I262&gt;B263:I263,1,-1))</f>
        <v>0</v>
      </c>
      <c r="AC262" s="6" cm="1">
        <f t="array" ref="AC262">SUM(IF(J262:S262&gt;J263:S263,1,-1))</f>
        <v>2</v>
      </c>
      <c r="AD262" s="6">
        <f t="shared" si="65"/>
        <v>2</v>
      </c>
      <c r="AE262" s="6">
        <f t="shared" si="64"/>
        <v>12</v>
      </c>
      <c r="AF262" s="6">
        <f t="shared" si="64"/>
        <v>-6</v>
      </c>
      <c r="AG262" s="6">
        <f t="shared" si="64"/>
        <v>6</v>
      </c>
      <c r="AH262" s="5"/>
      <c r="AI262" s="8" t="str">
        <f t="shared" ref="AI262:AI325" si="66">IF(AND(H262&gt;=G263,G262&gt;=G263),"Higher",
IF(AND(H262&lt;=H263,G262&lt;=H263),"Lower",
IF(AND(G262&gt;=G263,H262&lt;=G263,H262&gt;H263),"OL Higher",
IF(AND(H262&lt;=H263,G262&gt;=H263,G262&lt;G263),"OL Lower",
IF(AND(G262&lt;=G263,H262&gt;=H263),"Inside",
IF(AND(G262&gt;=G263,H262&lt;=H263),"Outside","Undefined"))))))</f>
        <v>Inside</v>
      </c>
      <c r="AJ262" s="24" t="str">
        <f t="shared" ref="AJ262:AJ325" si="67">IF(F262 &gt;= ((C262 - D262) * 10%) + B262, "Up", IF(F262 &lt;= (B262 - (C262 - D262) * 10%), "Down", "Neutral"))</f>
        <v>Neutral</v>
      </c>
      <c r="AK262" s="25" t="str">
        <f t="shared" ref="AK262:AK325" si="68">IF(F262 &gt; F263, "POC Up", IF(F262 &lt; F263, "POC Down", "POC Unchanged"))</f>
        <v>POC Up</v>
      </c>
      <c r="AL262" s="26" t="str">
        <f t="shared" ref="AL262:AL325" si="69">IF(F262 &lt; H263, "Bel. Val",
IF(F262 &gt; G263, "Ab. Val",
"In. Val"))</f>
        <v>In. Val</v>
      </c>
      <c r="AM262" s="26" t="str">
        <f t="shared" ref="AM262:AM325" si="70">IF(AND(D262 &lt; D263, C262 &gt; C263), "Both Sides Expand",
IF(D262 &lt; D263, "Lower Break",
IF(C262 &gt; C263, "Upper Break", "Inside Day")))</f>
        <v>Inside Day</v>
      </c>
      <c r="AN262" s="26" t="str">
        <f t="shared" ref="AN262:AN325" si="71">IF(AND(E262 &lt; H262, E262 &lt; G262), "Bl. Val",
IF(AND(E262 &gt; G262, E262 &gt; H262), "Ab. Val",
"In Val"))</f>
        <v>In Val</v>
      </c>
      <c r="AO262" s="26" t="str">
        <f t="shared" ref="AO262:AO325" si="72">IF(AND(B262 &gt; G263, E262 &lt; G263), "Gap Up - Failed",
IF(AND(B262 &gt; G263, E262 &gt; B262), "Gap Up - Follow Through",
IF(AND(B262 &gt; G263, E262 &lt; B262), "Gap Up - Faded",
IF(AND(B262 &lt; H263, E262 &gt; H263), "Gap Down - Failed",
IF(AND(B262 &lt; H263, E262 &lt; B262), "Gap Down - Follow Through",
IF(AND(B262 &lt; H263, E262 &gt; B262), "Gap Down - Rejected",
"No Gap"))))))</f>
        <v>No Gap</v>
      </c>
      <c r="AP262" s="26" t="str">
        <f t="shared" ref="AP262:AP325" si="73">IF(J262 &gt; K262, "Top-Weighted",
IF(K262 &gt; J262, "Bottom-Weighted",
"Balanced"))</f>
        <v>Top-Weighted</v>
      </c>
      <c r="AQ262" s="26" t="str">
        <f t="shared" ref="AQ262:AQ325" si="74">IF(COUNTIF(V262:Y262, MAX(V262, W262, X262, Y262)) &gt; 1, "Tie",
IF(V262 &gt; MAX(W262, X262, Y262), "Skewed High",
IF(W262 &gt; MAX(V262, X262, Y262), "Skewed Mid-High",
IF(X262 &gt; MAX(V262, W262, Y262), "Skewed Mid-Low",
IF(Y262 &gt; MAX(V262, W262, X262), "Skewed Low", "Evenly Distributed")))))</f>
        <v>Skewed Mid-Low</v>
      </c>
      <c r="AR262" s="26" t="str">
        <f t="shared" ref="AR262:AR325" si="75">IF(Z262 &lt; Z263, "Closed Lower Quadrant",
IF(Z262 &gt; Z263, "Closed Higher Quadrant",
"Same"))</f>
        <v>Closed Lower Quadrant</v>
      </c>
      <c r="AS262" s="27">
        <f t="shared" ref="AS262:AS325" si="76">_xlfn.NUMBERVALUE(SUBSTITUTE(Z262,"Q","")) - _xlfn.NUMBERVALUE(SUBSTITUTE(Z263,"Q",""))</f>
        <v>-3</v>
      </c>
    </row>
    <row r="263" spans="1:45" ht="15.5" x14ac:dyDescent="0.35">
      <c r="A263" s="20">
        <v>45288</v>
      </c>
      <c r="B263" s="15">
        <v>1.2695700000000001</v>
      </c>
      <c r="C263" s="15">
        <v>1.2827200000000001</v>
      </c>
      <c r="D263" s="15">
        <v>1.2678100000000001</v>
      </c>
      <c r="E263" s="15">
        <v>1.2733699999999999</v>
      </c>
      <c r="F263" s="15">
        <v>1.2726</v>
      </c>
      <c r="G263" s="15">
        <v>1.2773000000000001</v>
      </c>
      <c r="H263" s="15">
        <v>1.2684</v>
      </c>
      <c r="I263" s="5">
        <v>16</v>
      </c>
      <c r="J263" s="5">
        <v>890</v>
      </c>
      <c r="K263" s="5">
        <v>557</v>
      </c>
      <c r="L263" s="5">
        <v>1473</v>
      </c>
      <c r="M263" s="14">
        <v>10.190972222222264</v>
      </c>
      <c r="N263" s="14">
        <v>149.0999999999998</v>
      </c>
      <c r="O263" s="5">
        <v>89.000000000001307</v>
      </c>
      <c r="P263" s="5">
        <v>141106</v>
      </c>
      <c r="Q263" s="14">
        <v>979.90277777777783</v>
      </c>
      <c r="R263" s="14">
        <v>9.8792756539235551</v>
      </c>
      <c r="S263" s="5">
        <v>38</v>
      </c>
      <c r="T263" s="5" t="s">
        <v>26</v>
      </c>
      <c r="U263" s="14">
        <v>0.63056117774805021</v>
      </c>
      <c r="V263" s="5">
        <v>350</v>
      </c>
      <c r="W263" s="5">
        <v>251</v>
      </c>
      <c r="X263" s="5">
        <v>516</v>
      </c>
      <c r="Y263" s="5">
        <v>356</v>
      </c>
      <c r="Z263" s="5" t="s">
        <v>29</v>
      </c>
      <c r="AA263" s="5"/>
      <c r="AB263" s="6" cm="1">
        <f t="array" ref="AB263">SUM(IF(B263:I263&gt;B264:I264,1,-1))</f>
        <v>4</v>
      </c>
      <c r="AC263" s="6" cm="1">
        <f t="array" ref="AC263">SUM(IF(J263:S263&gt;J264:S264,1,-1))</f>
        <v>-4</v>
      </c>
      <c r="AD263" s="6">
        <f t="shared" si="65"/>
        <v>0</v>
      </c>
      <c r="AE263" s="6">
        <f t="shared" si="64"/>
        <v>14</v>
      </c>
      <c r="AF263" s="6">
        <f t="shared" si="64"/>
        <v>-16</v>
      </c>
      <c r="AG263" s="6">
        <f t="shared" si="64"/>
        <v>-2</v>
      </c>
      <c r="AH263" s="5"/>
      <c r="AI263" s="8" t="str">
        <f t="shared" si="66"/>
        <v>OL Higher</v>
      </c>
      <c r="AJ263" s="24" t="str">
        <f t="shared" si="67"/>
        <v>Up</v>
      </c>
      <c r="AK263" s="25" t="str">
        <f t="shared" si="68"/>
        <v>POC Up</v>
      </c>
      <c r="AL263" s="26" t="str">
        <f t="shared" si="69"/>
        <v>In. Val</v>
      </c>
      <c r="AM263" s="26" t="str">
        <f t="shared" si="70"/>
        <v>Upper Break</v>
      </c>
      <c r="AN263" s="26" t="str">
        <f t="shared" si="71"/>
        <v>In Val</v>
      </c>
      <c r="AO263" s="26" t="str">
        <f t="shared" si="72"/>
        <v>No Gap</v>
      </c>
      <c r="AP263" s="26" t="str">
        <f t="shared" si="73"/>
        <v>Top-Weighted</v>
      </c>
      <c r="AQ263" s="26" t="str">
        <f t="shared" si="74"/>
        <v>Skewed Mid-Low</v>
      </c>
      <c r="AR263" s="26" t="str">
        <f t="shared" si="75"/>
        <v>Closed Higher Quadrant</v>
      </c>
      <c r="AS263" s="27">
        <f t="shared" si="76"/>
        <v>2</v>
      </c>
    </row>
    <row r="264" spans="1:45" ht="15.5" x14ac:dyDescent="0.35">
      <c r="A264" s="20">
        <v>45287</v>
      </c>
      <c r="B264" s="15">
        <v>1.2682500000000001</v>
      </c>
      <c r="C264" s="15">
        <v>1.2802199999999999</v>
      </c>
      <c r="D264" s="15">
        <v>1.2648900000000001</v>
      </c>
      <c r="E264" s="15">
        <v>1.27993</v>
      </c>
      <c r="F264" s="15">
        <v>1.2702000000000002</v>
      </c>
      <c r="G264" s="15">
        <v>1.2731000000000001</v>
      </c>
      <c r="H264" s="15">
        <v>1.2683000000000002</v>
      </c>
      <c r="I264" s="5">
        <v>30</v>
      </c>
      <c r="J264" s="5">
        <v>986</v>
      </c>
      <c r="K264" s="5">
        <v>549</v>
      </c>
      <c r="L264" s="5">
        <v>1564</v>
      </c>
      <c r="M264" s="14">
        <v>10.871527777777867</v>
      </c>
      <c r="N264" s="14">
        <v>153.29999999999845</v>
      </c>
      <c r="O264" s="5">
        <v>47.999999999999154</v>
      </c>
      <c r="P264" s="5">
        <v>156429</v>
      </c>
      <c r="Q264" s="14">
        <v>1086.3125</v>
      </c>
      <c r="R264" s="14">
        <v>10.202217873450854</v>
      </c>
      <c r="S264" s="5">
        <v>18</v>
      </c>
      <c r="T264" s="5" t="s">
        <v>26</v>
      </c>
      <c r="U264" s="14">
        <v>0.55903656312174421</v>
      </c>
      <c r="V264" s="5">
        <v>178</v>
      </c>
      <c r="W264" s="5">
        <v>305</v>
      </c>
      <c r="X264" s="5">
        <v>827</v>
      </c>
      <c r="Y264" s="5">
        <v>226</v>
      </c>
      <c r="Z264" s="5" t="s">
        <v>31</v>
      </c>
      <c r="AA264" s="5"/>
      <c r="AB264" s="6" cm="1">
        <f t="array" ref="AB264">SUM(IF(B264:I264&gt;B265:I265,1,-1))</f>
        <v>8</v>
      </c>
      <c r="AC264" s="6" cm="1">
        <f t="array" ref="AC264">SUM(IF(J264:S264&gt;J265:S265,1,-1))</f>
        <v>-4</v>
      </c>
      <c r="AD264" s="6">
        <f t="shared" si="65"/>
        <v>4</v>
      </c>
      <c r="AE264" s="6">
        <f t="shared" si="64"/>
        <v>12</v>
      </c>
      <c r="AF264" s="6">
        <f t="shared" si="64"/>
        <v>-6</v>
      </c>
      <c r="AG264" s="6">
        <f t="shared" si="64"/>
        <v>6</v>
      </c>
      <c r="AH264" s="5"/>
      <c r="AI264" s="8" t="str">
        <f t="shared" si="66"/>
        <v>OL Higher</v>
      </c>
      <c r="AJ264" s="24" t="str">
        <f t="shared" si="67"/>
        <v>Up</v>
      </c>
      <c r="AK264" s="25" t="str">
        <f t="shared" si="68"/>
        <v>POC Up</v>
      </c>
      <c r="AL264" s="26" t="str">
        <f t="shared" si="69"/>
        <v>In. Val</v>
      </c>
      <c r="AM264" s="26" t="str">
        <f t="shared" si="70"/>
        <v>Upper Break</v>
      </c>
      <c r="AN264" s="26" t="str">
        <f t="shared" si="71"/>
        <v>Ab. Val</v>
      </c>
      <c r="AO264" s="26" t="str">
        <f t="shared" si="72"/>
        <v>No Gap</v>
      </c>
      <c r="AP264" s="26" t="str">
        <f t="shared" si="73"/>
        <v>Top-Weighted</v>
      </c>
      <c r="AQ264" s="26" t="str">
        <f t="shared" si="74"/>
        <v>Skewed Mid-Low</v>
      </c>
      <c r="AR264" s="26" t="str">
        <f t="shared" si="75"/>
        <v>Same</v>
      </c>
      <c r="AS264" s="27">
        <f t="shared" si="76"/>
        <v>0</v>
      </c>
    </row>
    <row r="265" spans="1:45" ht="15.5" x14ac:dyDescent="0.35">
      <c r="A265" s="20">
        <v>45286</v>
      </c>
      <c r="B265" s="15">
        <v>1.26396</v>
      </c>
      <c r="C265" s="15">
        <v>1.2743899999999999</v>
      </c>
      <c r="D265" s="15">
        <v>1.26119</v>
      </c>
      <c r="E265" s="15">
        <v>1.2725</v>
      </c>
      <c r="F265" s="15">
        <v>1.2686000000000002</v>
      </c>
      <c r="G265" s="15">
        <v>1.2729000000000001</v>
      </c>
      <c r="H265" s="15">
        <v>1.2667000000000002</v>
      </c>
      <c r="I265" s="5">
        <v>25</v>
      </c>
      <c r="J265" s="5">
        <v>912</v>
      </c>
      <c r="K265" s="5">
        <v>750</v>
      </c>
      <c r="L265" s="5">
        <v>1700</v>
      </c>
      <c r="M265" s="14">
        <v>11.822222222222328</v>
      </c>
      <c r="N265" s="14">
        <v>131.99999999999878</v>
      </c>
      <c r="O265" s="5">
        <v>61.999999999999829</v>
      </c>
      <c r="P265" s="5">
        <v>176683</v>
      </c>
      <c r="Q265" s="14">
        <v>1226.9652777777778</v>
      </c>
      <c r="R265" s="14">
        <v>12.878787878787998</v>
      </c>
      <c r="S265" s="5">
        <v>16</v>
      </c>
      <c r="T265" s="5" t="s">
        <v>26</v>
      </c>
      <c r="U265" s="14">
        <v>0.69932618108085309</v>
      </c>
      <c r="V265" s="5">
        <v>345</v>
      </c>
      <c r="W265" s="5">
        <v>789</v>
      </c>
      <c r="X265" s="5">
        <v>369</v>
      </c>
      <c r="Y265" s="5">
        <v>187</v>
      </c>
      <c r="Z265" s="5" t="s">
        <v>31</v>
      </c>
      <c r="AA265" s="5"/>
      <c r="AB265" s="6" cm="1">
        <f t="array" ref="AB265">SUM(IF(B265:I265&gt;B266:I266,1,-1))</f>
        <v>2</v>
      </c>
      <c r="AC265" s="6" cm="1">
        <f t="array" ref="AC265">SUM(IF(J265:S265&gt;J266:S266,1,-1))</f>
        <v>-8</v>
      </c>
      <c r="AD265" s="6">
        <f t="shared" si="65"/>
        <v>-6</v>
      </c>
      <c r="AE265" s="6">
        <f t="shared" si="64"/>
        <v>2</v>
      </c>
      <c r="AF265" s="6">
        <f t="shared" si="64"/>
        <v>4</v>
      </c>
      <c r="AG265" s="6">
        <f t="shared" si="64"/>
        <v>6</v>
      </c>
      <c r="AH265" s="5"/>
      <c r="AI265" s="8" t="str">
        <f t="shared" si="66"/>
        <v>OL Higher</v>
      </c>
      <c r="AJ265" s="24" t="str">
        <f t="shared" si="67"/>
        <v>Up</v>
      </c>
      <c r="AK265" s="25" t="str">
        <f t="shared" si="68"/>
        <v>POC Up</v>
      </c>
      <c r="AL265" s="26" t="str">
        <f t="shared" si="69"/>
        <v>In. Val</v>
      </c>
      <c r="AM265" s="26" t="str">
        <f t="shared" si="70"/>
        <v>Inside Day</v>
      </c>
      <c r="AN265" s="26" t="str">
        <f t="shared" si="71"/>
        <v>In Val</v>
      </c>
      <c r="AO265" s="26" t="str">
        <f t="shared" si="72"/>
        <v>No Gap</v>
      </c>
      <c r="AP265" s="26" t="str">
        <f t="shared" si="73"/>
        <v>Top-Weighted</v>
      </c>
      <c r="AQ265" s="26" t="str">
        <f t="shared" si="74"/>
        <v>Skewed Mid-High</v>
      </c>
      <c r="AR265" s="26" t="str">
        <f t="shared" si="75"/>
        <v>Closed Lower Quadrant</v>
      </c>
      <c r="AS265" s="27">
        <f t="shared" si="76"/>
        <v>-1</v>
      </c>
    </row>
    <row r="266" spans="1:45" ht="15.5" x14ac:dyDescent="0.35">
      <c r="A266" s="20">
        <v>45282</v>
      </c>
      <c r="B266" s="15">
        <v>1.2729900000000001</v>
      </c>
      <c r="C266" s="15">
        <v>1.2743899999999999</v>
      </c>
      <c r="D266" s="15">
        <v>1.26119</v>
      </c>
      <c r="E266" s="15">
        <v>1.26963</v>
      </c>
      <c r="F266" s="15">
        <v>1.2663000000000002</v>
      </c>
      <c r="G266" s="15">
        <v>1.2704000000000002</v>
      </c>
      <c r="H266" s="15">
        <v>1.2638</v>
      </c>
      <c r="I266" s="5">
        <v>-6</v>
      </c>
      <c r="J266" s="5">
        <v>1210</v>
      </c>
      <c r="K266" s="5">
        <v>686</v>
      </c>
      <c r="L266" s="5">
        <v>1928</v>
      </c>
      <c r="M266" s="14">
        <v>13.372222222222257</v>
      </c>
      <c r="N266" s="14">
        <v>131.99999999999878</v>
      </c>
      <c r="O266" s="5">
        <v>66.00000000000162</v>
      </c>
      <c r="P266" s="5">
        <v>209107</v>
      </c>
      <c r="Q266" s="14">
        <v>1452.1319444444443</v>
      </c>
      <c r="R266" s="14">
        <v>14.606060606060741</v>
      </c>
      <c r="S266" s="5">
        <v>16</v>
      </c>
      <c r="T266" s="5" t="s">
        <v>26</v>
      </c>
      <c r="U266" s="14">
        <v>0.63233041040595717</v>
      </c>
      <c r="V266" s="5">
        <v>325</v>
      </c>
      <c r="W266" s="5">
        <v>557</v>
      </c>
      <c r="X266" s="5">
        <v>724</v>
      </c>
      <c r="Y266" s="5">
        <v>306</v>
      </c>
      <c r="Z266" s="5" t="s">
        <v>32</v>
      </c>
      <c r="AA266" s="5"/>
      <c r="AB266" s="6" cm="1">
        <f t="array" ref="AB266">SUM(IF(B266:I266&gt;B267:I267,1,-1))</f>
        <v>2</v>
      </c>
      <c r="AC266" s="6" cm="1">
        <f t="array" ref="AC266">SUM(IF(J266:S266&gt;J267:S267,1,-1))</f>
        <v>6</v>
      </c>
      <c r="AD266" s="6">
        <f t="shared" si="65"/>
        <v>8</v>
      </c>
      <c r="AE266" s="6">
        <f t="shared" si="64"/>
        <v>-8</v>
      </c>
      <c r="AF266" s="6">
        <f t="shared" si="64"/>
        <v>8</v>
      </c>
      <c r="AG266" s="6">
        <f t="shared" si="64"/>
        <v>0</v>
      </c>
      <c r="AH266" s="5"/>
      <c r="AI266" s="8" t="str">
        <f t="shared" si="66"/>
        <v>OL Higher</v>
      </c>
      <c r="AJ266" s="24" t="str">
        <f t="shared" si="67"/>
        <v>Down</v>
      </c>
      <c r="AK266" s="25" t="str">
        <f t="shared" si="68"/>
        <v>POC Up</v>
      </c>
      <c r="AL266" s="26" t="str">
        <f t="shared" si="69"/>
        <v>In. Val</v>
      </c>
      <c r="AM266" s="26" t="str">
        <f t="shared" si="70"/>
        <v>Inside Day</v>
      </c>
      <c r="AN266" s="26" t="str">
        <f t="shared" si="71"/>
        <v>In Val</v>
      </c>
      <c r="AO266" s="26" t="str">
        <f t="shared" si="72"/>
        <v>Gap Up - Faded</v>
      </c>
      <c r="AP266" s="26" t="str">
        <f t="shared" si="73"/>
        <v>Top-Weighted</v>
      </c>
      <c r="AQ266" s="26" t="str">
        <f t="shared" si="74"/>
        <v>Skewed Mid-Low</v>
      </c>
      <c r="AR266" s="26" t="str">
        <f t="shared" si="75"/>
        <v>Closed Lower Quadrant</v>
      </c>
      <c r="AS266" s="27">
        <f t="shared" si="76"/>
        <v>-1</v>
      </c>
    </row>
    <row r="267" spans="1:45" ht="15.5" x14ac:dyDescent="0.35">
      <c r="A267" s="20">
        <v>45281</v>
      </c>
      <c r="B267" s="15">
        <v>1.2652399999999999</v>
      </c>
      <c r="C267" s="15">
        <v>1.2761800000000001</v>
      </c>
      <c r="D267" s="15">
        <v>1.26119</v>
      </c>
      <c r="E267" s="15">
        <v>1.26824</v>
      </c>
      <c r="F267" s="15">
        <v>1.2659</v>
      </c>
      <c r="G267" s="15">
        <v>1.2689000000000001</v>
      </c>
      <c r="H267" s="15">
        <v>1.2629000000000001</v>
      </c>
      <c r="I267" s="5">
        <v>16</v>
      </c>
      <c r="J267" s="5">
        <v>1118</v>
      </c>
      <c r="K267" s="5">
        <v>624</v>
      </c>
      <c r="L267" s="5">
        <v>1781</v>
      </c>
      <c r="M267" s="14">
        <v>12.354861111111083</v>
      </c>
      <c r="N267" s="14">
        <v>149.9000000000006</v>
      </c>
      <c r="O267" s="5">
        <v>60.000000000000057</v>
      </c>
      <c r="P267" s="5">
        <v>206337</v>
      </c>
      <c r="Q267" s="14">
        <v>1432.8958333333333</v>
      </c>
      <c r="R267" s="14">
        <v>11.881254169446249</v>
      </c>
      <c r="S267" s="5">
        <v>26</v>
      </c>
      <c r="T267" s="5" t="s">
        <v>26</v>
      </c>
      <c r="U267" s="14">
        <v>0.59674780987656029</v>
      </c>
      <c r="V267" s="5">
        <v>248</v>
      </c>
      <c r="W267" s="5">
        <v>244</v>
      </c>
      <c r="X267" s="5">
        <v>882</v>
      </c>
      <c r="Y267" s="5">
        <v>395</v>
      </c>
      <c r="Z267" s="5" t="s">
        <v>29</v>
      </c>
      <c r="AA267" s="5"/>
      <c r="AB267" s="6" cm="1">
        <f t="array" ref="AB267">SUM(IF(B267:I267&gt;B268:I268,1,-1))</f>
        <v>-2</v>
      </c>
      <c r="AC267" s="6" cm="1">
        <f t="array" ref="AC267">SUM(IF(J267:S267&gt;J268:S268,1,-1))</f>
        <v>6</v>
      </c>
      <c r="AD267" s="6">
        <f t="shared" si="65"/>
        <v>4</v>
      </c>
      <c r="AE267" s="6">
        <f t="shared" si="64"/>
        <v>-10</v>
      </c>
      <c r="AF267" s="6">
        <f t="shared" si="64"/>
        <v>-6</v>
      </c>
      <c r="AG267" s="6">
        <f t="shared" si="64"/>
        <v>-16</v>
      </c>
      <c r="AH267" s="5"/>
      <c r="AI267" s="8" t="str">
        <f t="shared" si="66"/>
        <v>OL Lower</v>
      </c>
      <c r="AJ267" s="24" t="str">
        <f t="shared" si="67"/>
        <v>Neutral</v>
      </c>
      <c r="AK267" s="25" t="str">
        <f t="shared" si="68"/>
        <v>POC Up</v>
      </c>
      <c r="AL267" s="26" t="str">
        <f t="shared" si="69"/>
        <v>In. Val</v>
      </c>
      <c r="AM267" s="26" t="str">
        <f t="shared" si="70"/>
        <v>Lower Break</v>
      </c>
      <c r="AN267" s="26" t="str">
        <f t="shared" si="71"/>
        <v>In Val</v>
      </c>
      <c r="AO267" s="26" t="str">
        <f t="shared" si="72"/>
        <v>No Gap</v>
      </c>
      <c r="AP267" s="26" t="str">
        <f t="shared" si="73"/>
        <v>Top-Weighted</v>
      </c>
      <c r="AQ267" s="26" t="str">
        <f t="shared" si="74"/>
        <v>Skewed Mid-Low</v>
      </c>
      <c r="AR267" s="26" t="str">
        <f t="shared" si="75"/>
        <v>Closed Lower Quadrant</v>
      </c>
      <c r="AS267" s="27">
        <f t="shared" si="76"/>
        <v>-1</v>
      </c>
    </row>
    <row r="268" spans="1:45" ht="15.5" x14ac:dyDescent="0.35">
      <c r="A268" s="20">
        <v>45280</v>
      </c>
      <c r="B268" s="15">
        <v>1.2671300000000001</v>
      </c>
      <c r="C268" s="15">
        <v>1.2761800000000001</v>
      </c>
      <c r="D268" s="15">
        <v>1.26223</v>
      </c>
      <c r="E268" s="15">
        <v>1.2639499999999999</v>
      </c>
      <c r="F268" s="15">
        <v>1.2658</v>
      </c>
      <c r="G268" s="15">
        <v>1.2694000000000001</v>
      </c>
      <c r="H268" s="15">
        <v>1.2629999999999999</v>
      </c>
      <c r="I268" s="5">
        <v>7</v>
      </c>
      <c r="J268" s="5">
        <v>1107</v>
      </c>
      <c r="K268" s="5">
        <v>513</v>
      </c>
      <c r="L268" s="5">
        <v>1654</v>
      </c>
      <c r="M268" s="14">
        <v>11.416666666666519</v>
      </c>
      <c r="N268" s="14">
        <v>139.50000000000128</v>
      </c>
      <c r="O268" s="5">
        <v>64.000000000001833</v>
      </c>
      <c r="P268" s="5">
        <v>196443</v>
      </c>
      <c r="Q268" s="14">
        <v>1364.1875</v>
      </c>
      <c r="R268" s="14">
        <v>11.856630824372651</v>
      </c>
      <c r="S268" s="5">
        <v>28</v>
      </c>
      <c r="T268" s="5" t="s">
        <v>26</v>
      </c>
      <c r="U268" s="14">
        <v>0.53893042740877983</v>
      </c>
      <c r="V268" s="5">
        <v>220</v>
      </c>
      <c r="W268" s="5">
        <v>268</v>
      </c>
      <c r="X268" s="5">
        <v>643</v>
      </c>
      <c r="Y268" s="5">
        <v>513</v>
      </c>
      <c r="Z268" s="5" t="s">
        <v>27</v>
      </c>
      <c r="AA268" s="5"/>
      <c r="AB268" s="6" cm="1">
        <f t="array" ref="AB268">SUM(IF(B268:I268&gt;B269:I269,1,-1))</f>
        <v>-8</v>
      </c>
      <c r="AC268" s="6" cm="1">
        <f t="array" ref="AC268">SUM(IF(J268:S268&gt;J269:S269,1,-1))</f>
        <v>-4</v>
      </c>
      <c r="AD268" s="6">
        <f t="shared" si="65"/>
        <v>-12</v>
      </c>
      <c r="AE268" s="6">
        <f t="shared" si="64"/>
        <v>-8</v>
      </c>
      <c r="AF268" s="6">
        <f t="shared" si="64"/>
        <v>-20</v>
      </c>
      <c r="AG268" s="6">
        <f t="shared" si="64"/>
        <v>-28</v>
      </c>
      <c r="AH268" s="5"/>
      <c r="AI268" s="8" t="str">
        <f t="shared" si="66"/>
        <v>OL Lower</v>
      </c>
      <c r="AJ268" s="24" t="str">
        <f t="shared" si="67"/>
        <v>Neutral</v>
      </c>
      <c r="AK268" s="25" t="str">
        <f t="shared" si="68"/>
        <v>POC Unchanged</v>
      </c>
      <c r="AL268" s="26" t="str">
        <f t="shared" si="69"/>
        <v>In. Val</v>
      </c>
      <c r="AM268" s="26" t="str">
        <f t="shared" si="70"/>
        <v>Lower Break</v>
      </c>
      <c r="AN268" s="26" t="str">
        <f t="shared" si="71"/>
        <v>In Val</v>
      </c>
      <c r="AO268" s="26" t="str">
        <f t="shared" si="72"/>
        <v>No Gap</v>
      </c>
      <c r="AP268" s="26" t="str">
        <f t="shared" si="73"/>
        <v>Top-Weighted</v>
      </c>
      <c r="AQ268" s="26" t="str">
        <f t="shared" si="74"/>
        <v>Skewed Mid-Low</v>
      </c>
      <c r="AR268" s="26" t="str">
        <f t="shared" si="75"/>
        <v>Closed Higher Quadrant</v>
      </c>
      <c r="AS268" s="27">
        <f t="shared" si="76"/>
        <v>2</v>
      </c>
    </row>
    <row r="269" spans="1:45" ht="15.5" x14ac:dyDescent="0.35">
      <c r="A269" s="20">
        <v>45279</v>
      </c>
      <c r="B269" s="15">
        <v>1.2769699999999999</v>
      </c>
      <c r="C269" s="15">
        <v>1.27901</v>
      </c>
      <c r="D269" s="15">
        <v>1.2628200000000001</v>
      </c>
      <c r="E269" s="15">
        <v>1.2729699999999999</v>
      </c>
      <c r="F269" s="15">
        <v>1.2658</v>
      </c>
      <c r="G269" s="15">
        <v>1.2736000000000001</v>
      </c>
      <c r="H269" s="15">
        <v>1.2637</v>
      </c>
      <c r="I269" s="5">
        <v>20</v>
      </c>
      <c r="J269" s="5">
        <v>1443</v>
      </c>
      <c r="K269" s="5">
        <v>287</v>
      </c>
      <c r="L269" s="5">
        <v>1749</v>
      </c>
      <c r="M269" s="14">
        <v>12.083333333333112</v>
      </c>
      <c r="N269" s="14">
        <v>161.89999999999927</v>
      </c>
      <c r="O269" s="5">
        <v>99.000000000000199</v>
      </c>
      <c r="P269" s="5">
        <v>207420</v>
      </c>
      <c r="Q269" s="14">
        <v>1440.4166666666667</v>
      </c>
      <c r="R269" s="14">
        <v>10.802964793082198</v>
      </c>
      <c r="S269" s="5">
        <v>18</v>
      </c>
      <c r="T269" s="5" t="s">
        <v>28</v>
      </c>
      <c r="U269" s="14">
        <v>0.37811475407915546</v>
      </c>
      <c r="V269" s="5">
        <v>343</v>
      </c>
      <c r="W269" s="5">
        <v>400</v>
      </c>
      <c r="X269" s="5">
        <v>543</v>
      </c>
      <c r="Y269" s="5">
        <v>463</v>
      </c>
      <c r="Z269" s="5" t="s">
        <v>32</v>
      </c>
      <c r="AA269" s="5"/>
      <c r="AB269" s="6" cm="1">
        <f t="array" ref="AB269">SUM(IF(B269:I269&gt;B270:I270,1,-1))</f>
        <v>0</v>
      </c>
      <c r="AC269" s="6" cm="1">
        <f t="array" ref="AC269">SUM(IF(J269:S269&gt;J270:S270,1,-1))</f>
        <v>-8</v>
      </c>
      <c r="AD269" s="6">
        <f t="shared" si="65"/>
        <v>-8</v>
      </c>
      <c r="AE269" s="6">
        <f t="shared" si="64"/>
        <v>0</v>
      </c>
      <c r="AF269" s="6">
        <f t="shared" si="64"/>
        <v>-12</v>
      </c>
      <c r="AG269" s="6">
        <f t="shared" si="64"/>
        <v>-12</v>
      </c>
      <c r="AH269" s="5"/>
      <c r="AI269" s="8" t="str">
        <f t="shared" si="66"/>
        <v>OL Lower</v>
      </c>
      <c r="AJ269" s="24" t="str">
        <f t="shared" si="67"/>
        <v>Down</v>
      </c>
      <c r="AK269" s="25" t="str">
        <f t="shared" si="68"/>
        <v>POC Down</v>
      </c>
      <c r="AL269" s="26" t="str">
        <f t="shared" si="69"/>
        <v>Bel. Val</v>
      </c>
      <c r="AM269" s="26" t="str">
        <f t="shared" si="70"/>
        <v>Inside Day</v>
      </c>
      <c r="AN269" s="26" t="str">
        <f t="shared" si="71"/>
        <v>In Val</v>
      </c>
      <c r="AO269" s="26" t="str">
        <f t="shared" si="72"/>
        <v>No Gap</v>
      </c>
      <c r="AP269" s="26" t="str">
        <f t="shared" si="73"/>
        <v>Top-Weighted</v>
      </c>
      <c r="AQ269" s="26" t="str">
        <f t="shared" si="74"/>
        <v>Skewed Mid-Low</v>
      </c>
      <c r="AR269" s="26" t="str">
        <f t="shared" si="75"/>
        <v>Closed Lower Quadrant</v>
      </c>
      <c r="AS269" s="27">
        <f t="shared" si="76"/>
        <v>-2</v>
      </c>
    </row>
    <row r="270" spans="1:45" ht="15.5" x14ac:dyDescent="0.35">
      <c r="A270" s="20">
        <v>45278</v>
      </c>
      <c r="B270" s="15">
        <v>1.2620800000000001</v>
      </c>
      <c r="C270" s="15">
        <v>1.2794000000000001</v>
      </c>
      <c r="D270" s="15">
        <v>1.2611699999999999</v>
      </c>
      <c r="E270" s="15">
        <v>1.26515</v>
      </c>
      <c r="F270" s="15">
        <v>1.2764000000000002</v>
      </c>
      <c r="G270" s="15">
        <v>1.2785000000000002</v>
      </c>
      <c r="H270" s="15">
        <v>1.2667000000000002</v>
      </c>
      <c r="I270" s="5">
        <v>13</v>
      </c>
      <c r="J270" s="5">
        <v>253</v>
      </c>
      <c r="K270" s="5">
        <v>1735</v>
      </c>
      <c r="L270" s="5">
        <v>2012</v>
      </c>
      <c r="M270" s="14">
        <v>13.863194444444305</v>
      </c>
      <c r="N270" s="14">
        <v>182.30000000000192</v>
      </c>
      <c r="O270" s="5">
        <v>118.00000000000033</v>
      </c>
      <c r="P270" s="5">
        <v>238798</v>
      </c>
      <c r="Q270" s="14">
        <v>1658.3194444444443</v>
      </c>
      <c r="R270" s="14">
        <v>11.036752605595057</v>
      </c>
      <c r="S270" s="5">
        <v>19</v>
      </c>
      <c r="T270" s="5" t="s">
        <v>28</v>
      </c>
      <c r="U270" s="14">
        <v>0.39414496217536937</v>
      </c>
      <c r="V270" s="5">
        <v>559</v>
      </c>
      <c r="W270" s="5">
        <v>377</v>
      </c>
      <c r="X270" s="5">
        <v>605</v>
      </c>
      <c r="Y270" s="5">
        <v>462</v>
      </c>
      <c r="Z270" s="5" t="s">
        <v>27</v>
      </c>
      <c r="AA270" s="5"/>
      <c r="AB270" s="6" cm="1">
        <f t="array" ref="AB270">SUM(IF(B270:I270&gt;B271:I271,1,-1))</f>
        <v>0</v>
      </c>
      <c r="AC270" s="6" cm="1">
        <f t="array" ref="AC270">SUM(IF(J270:S270&gt;J271:S271,1,-1))</f>
        <v>-8</v>
      </c>
      <c r="AD270" s="6">
        <f t="shared" si="65"/>
        <v>-8</v>
      </c>
      <c r="AE270" s="6">
        <f t="shared" si="64"/>
        <v>0</v>
      </c>
      <c r="AF270" s="6">
        <f t="shared" si="64"/>
        <v>2</v>
      </c>
      <c r="AG270" s="6">
        <f t="shared" si="64"/>
        <v>2</v>
      </c>
      <c r="AH270" s="5"/>
      <c r="AI270" s="8" t="str">
        <f t="shared" si="66"/>
        <v>Inside</v>
      </c>
      <c r="AJ270" s="24" t="str">
        <f t="shared" si="67"/>
        <v>Up</v>
      </c>
      <c r="AK270" s="25" t="str">
        <f t="shared" si="68"/>
        <v>POC Unchanged</v>
      </c>
      <c r="AL270" s="26" t="str">
        <f t="shared" si="69"/>
        <v>In. Val</v>
      </c>
      <c r="AM270" s="26" t="str">
        <f t="shared" si="70"/>
        <v>Inside Day</v>
      </c>
      <c r="AN270" s="26" t="str">
        <f t="shared" si="71"/>
        <v>Bl. Val</v>
      </c>
      <c r="AO270" s="26" t="str">
        <f t="shared" si="72"/>
        <v>Gap Down - Failed</v>
      </c>
      <c r="AP270" s="26" t="str">
        <f t="shared" si="73"/>
        <v>Bottom-Weighted</v>
      </c>
      <c r="AQ270" s="26" t="str">
        <f t="shared" si="74"/>
        <v>Skewed Mid-Low</v>
      </c>
      <c r="AR270" s="26" t="str">
        <f t="shared" si="75"/>
        <v>Closed Higher Quadrant</v>
      </c>
      <c r="AS270" s="27">
        <f t="shared" si="76"/>
        <v>2</v>
      </c>
    </row>
    <row r="271" spans="1:45" ht="15.5" x14ac:dyDescent="0.35">
      <c r="A271" s="20">
        <v>45275</v>
      </c>
      <c r="B271" s="15">
        <v>1.25682</v>
      </c>
      <c r="C271" s="15">
        <v>1.2794000000000001</v>
      </c>
      <c r="D271" s="15">
        <v>1.24996</v>
      </c>
      <c r="E271" s="15">
        <v>1.2670600000000001</v>
      </c>
      <c r="F271" s="15">
        <v>1.2764</v>
      </c>
      <c r="G271" s="15">
        <v>1.2789999999999999</v>
      </c>
      <c r="H271" s="15">
        <v>1.2622</v>
      </c>
      <c r="I271" s="5">
        <v>6</v>
      </c>
      <c r="J271" s="5">
        <v>254</v>
      </c>
      <c r="K271" s="5">
        <v>1909</v>
      </c>
      <c r="L271" s="5">
        <v>2187</v>
      </c>
      <c r="M271" s="14">
        <v>15.084027777777678</v>
      </c>
      <c r="N271" s="14">
        <v>294.40000000000134</v>
      </c>
      <c r="O271" s="5">
        <v>167.99999999999926</v>
      </c>
      <c r="P271" s="5">
        <v>251403</v>
      </c>
      <c r="Q271" s="14">
        <v>1745.8541666666667</v>
      </c>
      <c r="R271" s="14">
        <v>7.4286684782608354</v>
      </c>
      <c r="S271" s="5">
        <v>35</v>
      </c>
      <c r="T271" s="5" t="s">
        <v>28</v>
      </c>
      <c r="U271" s="14">
        <v>0.35840711147487581</v>
      </c>
      <c r="V271" s="5">
        <v>735</v>
      </c>
      <c r="W271" s="5">
        <v>585</v>
      </c>
      <c r="X271" s="5">
        <v>354</v>
      </c>
      <c r="Y271" s="5">
        <v>508</v>
      </c>
      <c r="Z271" s="5" t="s">
        <v>32</v>
      </c>
      <c r="AA271" s="5"/>
      <c r="AB271" s="6" cm="1">
        <f t="array" ref="AB271">SUM(IF(B271:I271&gt;B272:I272,1,-1))</f>
        <v>0</v>
      </c>
      <c r="AC271" s="6" cm="1">
        <f t="array" ref="AC271">SUM(IF(J271:S271&gt;J272:S272,1,-1))</f>
        <v>4</v>
      </c>
      <c r="AD271" s="6">
        <f t="shared" si="65"/>
        <v>4</v>
      </c>
      <c r="AE271" s="6">
        <f t="shared" ref="AE271:AG286" si="77">SUM(AB271:AB273)</f>
        <v>0</v>
      </c>
      <c r="AF271" s="6">
        <f t="shared" si="77"/>
        <v>12</v>
      </c>
      <c r="AG271" s="6">
        <f t="shared" si="77"/>
        <v>12</v>
      </c>
      <c r="AH271" s="5"/>
      <c r="AI271" s="8" t="str">
        <f t="shared" si="66"/>
        <v>OL Higher</v>
      </c>
      <c r="AJ271" s="24" t="str">
        <f t="shared" si="67"/>
        <v>Up</v>
      </c>
      <c r="AK271" s="25" t="str">
        <f t="shared" si="68"/>
        <v>POC Up</v>
      </c>
      <c r="AL271" s="26" t="str">
        <f t="shared" si="69"/>
        <v>Ab. Val</v>
      </c>
      <c r="AM271" s="26" t="str">
        <f t="shared" si="70"/>
        <v>Inside Day</v>
      </c>
      <c r="AN271" s="26" t="str">
        <f t="shared" si="71"/>
        <v>In Val</v>
      </c>
      <c r="AO271" s="26" t="str">
        <f t="shared" si="72"/>
        <v>No Gap</v>
      </c>
      <c r="AP271" s="26" t="str">
        <f t="shared" si="73"/>
        <v>Bottom-Weighted</v>
      </c>
      <c r="AQ271" s="26" t="str">
        <f t="shared" si="74"/>
        <v>Skewed High</v>
      </c>
      <c r="AR271" s="26" t="str">
        <f t="shared" si="75"/>
        <v>Closed Higher Quadrant</v>
      </c>
      <c r="AS271" s="27">
        <f t="shared" si="76"/>
        <v>1</v>
      </c>
    </row>
    <row r="272" spans="1:45" ht="15.5" x14ac:dyDescent="0.35">
      <c r="A272" s="20">
        <v>45274</v>
      </c>
      <c r="B272" s="15">
        <v>1.25529</v>
      </c>
      <c r="C272" s="15">
        <v>1.2794000000000001</v>
      </c>
      <c r="D272" s="15">
        <v>1.24996</v>
      </c>
      <c r="E272" s="15">
        <v>1.27695</v>
      </c>
      <c r="F272" s="15">
        <v>1.2553000000000001</v>
      </c>
      <c r="G272" s="15">
        <v>1.2645999999999999</v>
      </c>
      <c r="H272" s="15">
        <v>1.2504999999999999</v>
      </c>
      <c r="I272" s="5">
        <v>35</v>
      </c>
      <c r="J272" s="5">
        <v>1515</v>
      </c>
      <c r="K272" s="5">
        <v>595</v>
      </c>
      <c r="L272" s="5">
        <v>2134</v>
      </c>
      <c r="M272" s="14">
        <v>14.775694444444454</v>
      </c>
      <c r="N272" s="14">
        <v>294.40000000000134</v>
      </c>
      <c r="O272" s="5">
        <v>141</v>
      </c>
      <c r="P272" s="5">
        <v>241048</v>
      </c>
      <c r="Q272" s="14">
        <v>1673.9444444444443</v>
      </c>
      <c r="R272" s="14">
        <v>7.2486413043477933</v>
      </c>
      <c r="S272" s="5">
        <v>38</v>
      </c>
      <c r="T272" s="5" t="s">
        <v>28</v>
      </c>
      <c r="U272" s="14">
        <v>0.4427274528258715</v>
      </c>
      <c r="V272" s="5">
        <v>343</v>
      </c>
      <c r="W272" s="5">
        <v>277</v>
      </c>
      <c r="X272" s="5">
        <v>479</v>
      </c>
      <c r="Y272" s="5">
        <v>1030</v>
      </c>
      <c r="Z272" s="5" t="s">
        <v>31</v>
      </c>
      <c r="AA272" s="5"/>
      <c r="AB272" s="6" cm="1">
        <f t="array" ref="AB272">SUM(IF(B272:I272&gt;B273:I273,1,-1))</f>
        <v>0</v>
      </c>
      <c r="AC272" s="6" cm="1">
        <f t="array" ref="AC272">SUM(IF(J272:S272&gt;J273:S273,1,-1))</f>
        <v>6</v>
      </c>
      <c r="AD272" s="6">
        <f t="shared" si="65"/>
        <v>6</v>
      </c>
      <c r="AE272" s="6">
        <f t="shared" si="77"/>
        <v>0</v>
      </c>
      <c r="AF272" s="6">
        <f t="shared" si="77"/>
        <v>8</v>
      </c>
      <c r="AG272" s="6">
        <f t="shared" si="77"/>
        <v>8</v>
      </c>
      <c r="AH272" s="5"/>
      <c r="AI272" s="8" t="str">
        <f t="shared" si="66"/>
        <v>Outside</v>
      </c>
      <c r="AJ272" s="24" t="str">
        <f t="shared" si="67"/>
        <v>Neutral</v>
      </c>
      <c r="AK272" s="25" t="str">
        <f t="shared" si="68"/>
        <v>POC Unchanged</v>
      </c>
      <c r="AL272" s="26" t="str">
        <f t="shared" si="69"/>
        <v>In. Val</v>
      </c>
      <c r="AM272" s="26" t="str">
        <f t="shared" si="70"/>
        <v>Upper Break</v>
      </c>
      <c r="AN272" s="26" t="str">
        <f t="shared" si="71"/>
        <v>Ab. Val</v>
      </c>
      <c r="AO272" s="26" t="str">
        <f t="shared" si="72"/>
        <v>No Gap</v>
      </c>
      <c r="AP272" s="26" t="str">
        <f t="shared" si="73"/>
        <v>Top-Weighted</v>
      </c>
      <c r="AQ272" s="26" t="str">
        <f t="shared" si="74"/>
        <v>Skewed Low</v>
      </c>
      <c r="AR272" s="26" t="str">
        <f t="shared" si="75"/>
        <v>Same</v>
      </c>
      <c r="AS272" s="27">
        <f t="shared" si="76"/>
        <v>0</v>
      </c>
    </row>
    <row r="273" spans="1:45" ht="15.5" x14ac:dyDescent="0.35">
      <c r="A273" s="20">
        <v>45273</v>
      </c>
      <c r="B273" s="15">
        <v>1.25536</v>
      </c>
      <c r="C273" s="15">
        <v>1.26345</v>
      </c>
      <c r="D273" s="15">
        <v>1.24996</v>
      </c>
      <c r="E273" s="15">
        <v>1.2620499999999999</v>
      </c>
      <c r="F273" s="15">
        <v>1.2553000000000001</v>
      </c>
      <c r="G273" s="15">
        <v>1.2581</v>
      </c>
      <c r="H273" s="15">
        <v>1.2530000000000001</v>
      </c>
      <c r="I273" s="5">
        <v>13</v>
      </c>
      <c r="J273" s="5">
        <v>936</v>
      </c>
      <c r="K273" s="5">
        <v>775</v>
      </c>
      <c r="L273" s="5">
        <v>1754</v>
      </c>
      <c r="M273" s="14">
        <v>12.157638888888938</v>
      </c>
      <c r="N273" s="14">
        <v>134.90000000000003</v>
      </c>
      <c r="O273" s="5">
        <v>50.99999999999882</v>
      </c>
      <c r="P273" s="5">
        <v>198458</v>
      </c>
      <c r="Q273" s="14">
        <v>1378.1805555555557</v>
      </c>
      <c r="R273" s="14">
        <v>13.002223869532983</v>
      </c>
      <c r="S273" s="5">
        <v>22</v>
      </c>
      <c r="T273" s="5" t="s">
        <v>26</v>
      </c>
      <c r="U273" s="14">
        <v>0.69945948150337556</v>
      </c>
      <c r="V273" s="5">
        <v>131</v>
      </c>
      <c r="W273" s="5">
        <v>337</v>
      </c>
      <c r="X273" s="5">
        <v>906</v>
      </c>
      <c r="Y273" s="5">
        <v>352</v>
      </c>
      <c r="Z273" s="5" t="s">
        <v>31</v>
      </c>
      <c r="AA273" s="5"/>
      <c r="AB273" s="6" cm="1">
        <f t="array" ref="AB273">SUM(IF(B273:I273&gt;B274:I274,1,-1))</f>
        <v>0</v>
      </c>
      <c r="AC273" s="6" cm="1">
        <f t="array" ref="AC273">SUM(IF(J273:S273&gt;J274:S274,1,-1))</f>
        <v>2</v>
      </c>
      <c r="AD273" s="6">
        <f t="shared" si="65"/>
        <v>2</v>
      </c>
      <c r="AE273" s="6">
        <f t="shared" si="77"/>
        <v>-4</v>
      </c>
      <c r="AF273" s="6">
        <f t="shared" si="77"/>
        <v>-6</v>
      </c>
      <c r="AG273" s="6">
        <f t="shared" si="77"/>
        <v>-10</v>
      </c>
      <c r="AH273" s="5"/>
      <c r="AI273" s="8" t="str">
        <f t="shared" si="66"/>
        <v>Outside</v>
      </c>
      <c r="AJ273" s="24" t="str">
        <f t="shared" si="67"/>
        <v>Neutral</v>
      </c>
      <c r="AK273" s="25" t="str">
        <f t="shared" si="68"/>
        <v>POC Down</v>
      </c>
      <c r="AL273" s="26" t="str">
        <f t="shared" si="69"/>
        <v>In. Val</v>
      </c>
      <c r="AM273" s="26" t="str">
        <f t="shared" si="70"/>
        <v>Both Sides Expand</v>
      </c>
      <c r="AN273" s="26" t="str">
        <f t="shared" si="71"/>
        <v>Ab. Val</v>
      </c>
      <c r="AO273" s="26" t="str">
        <f t="shared" si="72"/>
        <v>No Gap</v>
      </c>
      <c r="AP273" s="26" t="str">
        <f t="shared" si="73"/>
        <v>Top-Weighted</v>
      </c>
      <c r="AQ273" s="26" t="str">
        <f t="shared" si="74"/>
        <v>Skewed Mid-Low</v>
      </c>
      <c r="AR273" s="26" t="str">
        <f t="shared" si="75"/>
        <v>Closed Lower Quadrant</v>
      </c>
      <c r="AS273" s="27">
        <f t="shared" si="76"/>
        <v>-1</v>
      </c>
    </row>
    <row r="274" spans="1:45" ht="15.5" x14ac:dyDescent="0.35">
      <c r="A274" s="20">
        <v>45272</v>
      </c>
      <c r="B274" s="15">
        <v>1.2586999999999999</v>
      </c>
      <c r="C274" s="15">
        <v>1.2614700000000001</v>
      </c>
      <c r="D274" s="15">
        <v>1.25017</v>
      </c>
      <c r="E274" s="15">
        <v>1.25675</v>
      </c>
      <c r="F274" s="15">
        <v>1.2554000000000001</v>
      </c>
      <c r="G274" s="15">
        <v>1.2578</v>
      </c>
      <c r="H274" s="15">
        <v>1.2541</v>
      </c>
      <c r="I274" s="5">
        <v>12</v>
      </c>
      <c r="J274" s="5">
        <v>974</v>
      </c>
      <c r="K274" s="5">
        <v>673</v>
      </c>
      <c r="L274" s="5">
        <v>1688</v>
      </c>
      <c r="M274" s="14">
        <v>11.697222222222356</v>
      </c>
      <c r="N274" s="14">
        <v>113.00000000000088</v>
      </c>
      <c r="O274" s="5">
        <v>37.000000000000369</v>
      </c>
      <c r="P274" s="5">
        <v>203481</v>
      </c>
      <c r="Q274" s="14">
        <v>1413.0625</v>
      </c>
      <c r="R274" s="14">
        <v>14.938053097345016</v>
      </c>
      <c r="S274" s="5">
        <v>11</v>
      </c>
      <c r="T274" s="5" t="s">
        <v>26</v>
      </c>
      <c r="U274" s="14">
        <v>0.69826799243417115</v>
      </c>
      <c r="V274" s="5">
        <v>124</v>
      </c>
      <c r="W274" s="5">
        <v>703</v>
      </c>
      <c r="X274" s="5">
        <v>722</v>
      </c>
      <c r="Y274" s="5">
        <v>119</v>
      </c>
      <c r="Z274" s="5" t="s">
        <v>32</v>
      </c>
      <c r="AA274" s="5"/>
      <c r="AB274" s="6" cm="1">
        <f t="array" ref="AB274">SUM(IF(B274:I274&gt;B275:I275,1,-1))</f>
        <v>0</v>
      </c>
      <c r="AC274" s="6" cm="1">
        <f t="array" ref="AC274">SUM(IF(J274:S274&gt;J275:S275,1,-1))</f>
        <v>0</v>
      </c>
      <c r="AD274" s="6">
        <f t="shared" si="65"/>
        <v>0</v>
      </c>
      <c r="AE274" s="6">
        <f t="shared" si="77"/>
        <v>-12</v>
      </c>
      <c r="AF274" s="6">
        <f t="shared" si="77"/>
        <v>-6</v>
      </c>
      <c r="AG274" s="6">
        <f t="shared" si="77"/>
        <v>-18</v>
      </c>
      <c r="AH274" s="5"/>
      <c r="AI274" s="8" t="str">
        <f t="shared" si="66"/>
        <v>OL Lower</v>
      </c>
      <c r="AJ274" s="24" t="str">
        <f t="shared" si="67"/>
        <v>Down</v>
      </c>
      <c r="AK274" s="25" t="str">
        <f t="shared" si="68"/>
        <v>POC Unchanged</v>
      </c>
      <c r="AL274" s="26" t="str">
        <f t="shared" si="69"/>
        <v>In. Val</v>
      </c>
      <c r="AM274" s="26" t="str">
        <f t="shared" si="70"/>
        <v>Upper Break</v>
      </c>
      <c r="AN274" s="26" t="str">
        <f t="shared" si="71"/>
        <v>In Val</v>
      </c>
      <c r="AO274" s="26" t="str">
        <f t="shared" si="72"/>
        <v>Gap Up - Failed</v>
      </c>
      <c r="AP274" s="26" t="str">
        <f t="shared" si="73"/>
        <v>Top-Weighted</v>
      </c>
      <c r="AQ274" s="26" t="str">
        <f t="shared" si="74"/>
        <v>Skewed Mid-Low</v>
      </c>
      <c r="AR274" s="26" t="str">
        <f t="shared" si="75"/>
        <v>Closed Lower Quadrant</v>
      </c>
      <c r="AS274" s="27">
        <f t="shared" si="76"/>
        <v>-1</v>
      </c>
    </row>
    <row r="275" spans="1:45" ht="15.5" x14ac:dyDescent="0.35">
      <c r="A275" s="20">
        <v>45271</v>
      </c>
      <c r="B275" s="15">
        <v>1.25573</v>
      </c>
      <c r="C275" s="15">
        <v>1.2612099999999999</v>
      </c>
      <c r="D275" s="15">
        <v>1.25017</v>
      </c>
      <c r="E275" s="15">
        <v>1.2552700000000001</v>
      </c>
      <c r="F275" s="15">
        <v>1.2554000000000001</v>
      </c>
      <c r="G275" s="15">
        <v>1.2585999999999999</v>
      </c>
      <c r="H275" s="15">
        <v>1.2543</v>
      </c>
      <c r="I275" s="5">
        <v>-9</v>
      </c>
      <c r="J275" s="5">
        <v>1062</v>
      </c>
      <c r="K275" s="5">
        <v>548</v>
      </c>
      <c r="L275" s="5">
        <v>1647</v>
      </c>
      <c r="M275" s="14">
        <v>11.388888888889037</v>
      </c>
      <c r="N275" s="14">
        <v>110.39999999999938</v>
      </c>
      <c r="O275" s="5">
        <v>42.999999999999702</v>
      </c>
      <c r="P275" s="5">
        <v>203574</v>
      </c>
      <c r="Q275" s="14">
        <v>1413.7083333333333</v>
      </c>
      <c r="R275" s="14">
        <v>14.91847826086965</v>
      </c>
      <c r="S275" s="5">
        <v>18</v>
      </c>
      <c r="T275" s="5" t="s">
        <v>26</v>
      </c>
      <c r="U275" s="14">
        <v>0.55128671364766502</v>
      </c>
      <c r="V275" s="5">
        <v>277</v>
      </c>
      <c r="W275" s="5">
        <v>719</v>
      </c>
      <c r="X275" s="5">
        <v>552</v>
      </c>
      <c r="Y275" s="5">
        <v>93</v>
      </c>
      <c r="Z275" s="5" t="s">
        <v>29</v>
      </c>
      <c r="AA275" s="5"/>
      <c r="AB275" s="6" cm="1">
        <f t="array" ref="AB275">SUM(IF(B275:I275&gt;B276:I276,1,-1))</f>
        <v>-4</v>
      </c>
      <c r="AC275" s="6" cm="1">
        <f t="array" ref="AC275">SUM(IF(J275:S275&gt;J276:S276,1,-1))</f>
        <v>-8</v>
      </c>
      <c r="AD275" s="6">
        <f t="shared" si="65"/>
        <v>-12</v>
      </c>
      <c r="AE275" s="6">
        <f t="shared" si="77"/>
        <v>-16</v>
      </c>
      <c r="AF275" s="6">
        <f t="shared" si="77"/>
        <v>-6</v>
      </c>
      <c r="AG275" s="6">
        <f t="shared" si="77"/>
        <v>-22</v>
      </c>
      <c r="AH275" s="5"/>
      <c r="AI275" s="8" t="str">
        <f t="shared" si="66"/>
        <v>OL Lower</v>
      </c>
      <c r="AJ275" s="24" t="str">
        <f t="shared" si="67"/>
        <v>Neutral</v>
      </c>
      <c r="AK275" s="25" t="str">
        <f t="shared" si="68"/>
        <v>POC Down</v>
      </c>
      <c r="AL275" s="26" t="str">
        <f t="shared" si="69"/>
        <v>Bel. Val</v>
      </c>
      <c r="AM275" s="26" t="str">
        <f t="shared" si="70"/>
        <v>Inside Day</v>
      </c>
      <c r="AN275" s="26" t="str">
        <f t="shared" si="71"/>
        <v>In Val</v>
      </c>
      <c r="AO275" s="26" t="str">
        <f t="shared" si="72"/>
        <v>No Gap</v>
      </c>
      <c r="AP275" s="26" t="str">
        <f t="shared" si="73"/>
        <v>Top-Weighted</v>
      </c>
      <c r="AQ275" s="26" t="str">
        <f t="shared" si="74"/>
        <v>Skewed Mid-High</v>
      </c>
      <c r="AR275" s="26" t="str">
        <f t="shared" si="75"/>
        <v>Same</v>
      </c>
      <c r="AS275" s="27">
        <f t="shared" si="76"/>
        <v>0</v>
      </c>
    </row>
    <row r="276" spans="1:45" ht="15.5" x14ac:dyDescent="0.35">
      <c r="A276" s="20">
        <v>45268</v>
      </c>
      <c r="B276" s="15">
        <v>1.25935</v>
      </c>
      <c r="C276" s="15">
        <v>1.26136</v>
      </c>
      <c r="D276" s="15">
        <v>1.25017</v>
      </c>
      <c r="E276" s="15">
        <v>1.25519</v>
      </c>
      <c r="F276" s="15">
        <v>1.2587999999999999</v>
      </c>
      <c r="G276" s="15">
        <v>1.2602</v>
      </c>
      <c r="H276" s="15">
        <v>1.2555000000000001</v>
      </c>
      <c r="I276" s="5">
        <v>-18</v>
      </c>
      <c r="J276" s="5">
        <v>510</v>
      </c>
      <c r="K276" s="5">
        <v>1140</v>
      </c>
      <c r="L276" s="5">
        <v>1688</v>
      </c>
      <c r="M276" s="14">
        <v>11.664583333333407</v>
      </c>
      <c r="N276" s="14">
        <v>111.90000000000033</v>
      </c>
      <c r="O276" s="5">
        <v>46.999999999999261</v>
      </c>
      <c r="P276" s="5">
        <v>211442</v>
      </c>
      <c r="Q276" s="14">
        <v>1468.3472222222222</v>
      </c>
      <c r="R276" s="14">
        <v>15.084897229669302</v>
      </c>
      <c r="S276" s="5">
        <v>21</v>
      </c>
      <c r="T276" s="5" t="s">
        <v>28</v>
      </c>
      <c r="U276" s="14">
        <v>0.48374467869701027</v>
      </c>
      <c r="V276" s="5">
        <v>580</v>
      </c>
      <c r="W276" s="5">
        <v>636</v>
      </c>
      <c r="X276" s="5">
        <v>342</v>
      </c>
      <c r="Y276" s="5">
        <v>93</v>
      </c>
      <c r="Z276" s="5" t="s">
        <v>29</v>
      </c>
      <c r="AA276" s="5"/>
      <c r="AB276" s="6" cm="1">
        <f t="array" ref="AB276">SUM(IF(B276:I276&gt;B277:I277,1,-1))</f>
        <v>-8</v>
      </c>
      <c r="AC276" s="6" cm="1">
        <f t="array" ref="AC276">SUM(IF(J276:S276&gt;J277:S277,1,-1))</f>
        <v>2</v>
      </c>
      <c r="AD276" s="6">
        <f t="shared" si="65"/>
        <v>-6</v>
      </c>
      <c r="AE276" s="6">
        <f t="shared" si="77"/>
        <v>-18</v>
      </c>
      <c r="AF276" s="6">
        <f t="shared" si="77"/>
        <v>-4</v>
      </c>
      <c r="AG276" s="6">
        <f t="shared" si="77"/>
        <v>-22</v>
      </c>
      <c r="AH276" s="5"/>
      <c r="AI276" s="8" t="str">
        <f t="shared" si="66"/>
        <v>OL Lower</v>
      </c>
      <c r="AJ276" s="24" t="str">
        <f t="shared" si="67"/>
        <v>Neutral</v>
      </c>
      <c r="AK276" s="25" t="str">
        <f t="shared" si="68"/>
        <v>POC Down</v>
      </c>
      <c r="AL276" s="26" t="str">
        <f t="shared" si="69"/>
        <v>In. Val</v>
      </c>
      <c r="AM276" s="26" t="str">
        <f t="shared" si="70"/>
        <v>Lower Break</v>
      </c>
      <c r="AN276" s="26" t="str">
        <f t="shared" si="71"/>
        <v>Bl. Val</v>
      </c>
      <c r="AO276" s="26" t="str">
        <f t="shared" si="72"/>
        <v>No Gap</v>
      </c>
      <c r="AP276" s="26" t="str">
        <f t="shared" si="73"/>
        <v>Bottom-Weighted</v>
      </c>
      <c r="AQ276" s="26" t="str">
        <f t="shared" si="74"/>
        <v>Skewed Mid-High</v>
      </c>
      <c r="AR276" s="26" t="str">
        <f t="shared" si="75"/>
        <v>Same</v>
      </c>
      <c r="AS276" s="27">
        <f t="shared" si="76"/>
        <v>0</v>
      </c>
    </row>
    <row r="277" spans="1:45" ht="15.5" x14ac:dyDescent="0.35">
      <c r="A277" s="20">
        <v>45267</v>
      </c>
      <c r="B277" s="15">
        <v>1.2633000000000001</v>
      </c>
      <c r="C277" s="15">
        <v>1.2651300000000001</v>
      </c>
      <c r="D277" s="15">
        <v>1.2543899999999999</v>
      </c>
      <c r="E277" s="15">
        <v>1.25861</v>
      </c>
      <c r="F277" s="15">
        <v>1.2592999999999999</v>
      </c>
      <c r="G277" s="15">
        <v>1.2611999999999999</v>
      </c>
      <c r="H277" s="15">
        <v>1.2558</v>
      </c>
      <c r="I277" s="5">
        <v>-2</v>
      </c>
      <c r="J277" s="5">
        <v>776</v>
      </c>
      <c r="K277" s="5">
        <v>846</v>
      </c>
      <c r="L277" s="5">
        <v>1659</v>
      </c>
      <c r="M277" s="14">
        <v>11.444444444444494</v>
      </c>
      <c r="N277" s="14">
        <v>107.40000000000194</v>
      </c>
      <c r="O277" s="5">
        <v>53.999999999998494</v>
      </c>
      <c r="P277" s="5">
        <v>205134</v>
      </c>
      <c r="Q277" s="14">
        <v>1424.5416666666667</v>
      </c>
      <c r="R277" s="14">
        <v>15.446927374301398</v>
      </c>
      <c r="S277" s="5">
        <v>23</v>
      </c>
      <c r="T277" s="5" t="s">
        <v>33</v>
      </c>
      <c r="U277" s="14">
        <v>0.74743936100729202</v>
      </c>
      <c r="V277" s="5">
        <v>248</v>
      </c>
      <c r="W277" s="5">
        <v>405</v>
      </c>
      <c r="X277" s="5">
        <v>674</v>
      </c>
      <c r="Y277" s="5">
        <v>315</v>
      </c>
      <c r="Z277" s="5" t="s">
        <v>29</v>
      </c>
      <c r="AA277" s="5"/>
      <c r="AB277" s="6" cm="1">
        <f t="array" ref="AB277">SUM(IF(B277:I277&gt;B278:I278,1,-1))</f>
        <v>-4</v>
      </c>
      <c r="AC277" s="6" cm="1">
        <f t="array" ref="AC277">SUM(IF(J277:S277&gt;J278:S278,1,-1))</f>
        <v>0</v>
      </c>
      <c r="AD277" s="6">
        <f t="shared" si="65"/>
        <v>-4</v>
      </c>
      <c r="AE277" s="6">
        <f t="shared" si="77"/>
        <v>-16</v>
      </c>
      <c r="AF277" s="6">
        <f t="shared" si="77"/>
        <v>-8</v>
      </c>
      <c r="AG277" s="6">
        <f t="shared" si="77"/>
        <v>-24</v>
      </c>
      <c r="AH277" s="5"/>
      <c r="AI277" s="8" t="str">
        <f t="shared" si="66"/>
        <v>OL Lower</v>
      </c>
      <c r="AJ277" s="24" t="str">
        <f t="shared" si="67"/>
        <v>Down</v>
      </c>
      <c r="AK277" s="25" t="str">
        <f t="shared" si="68"/>
        <v>POC Unchanged</v>
      </c>
      <c r="AL277" s="26" t="str">
        <f t="shared" si="69"/>
        <v>In. Val</v>
      </c>
      <c r="AM277" s="26" t="str">
        <f t="shared" si="70"/>
        <v>Lower Break</v>
      </c>
      <c r="AN277" s="26" t="str">
        <f t="shared" si="71"/>
        <v>In Val</v>
      </c>
      <c r="AO277" s="26" t="str">
        <f t="shared" si="72"/>
        <v>No Gap</v>
      </c>
      <c r="AP277" s="26" t="str">
        <f t="shared" si="73"/>
        <v>Bottom-Weighted</v>
      </c>
      <c r="AQ277" s="26" t="str">
        <f t="shared" si="74"/>
        <v>Skewed Mid-Low</v>
      </c>
      <c r="AR277" s="26" t="str">
        <f t="shared" si="75"/>
        <v>Closed Lower Quadrant</v>
      </c>
      <c r="AS277" s="27">
        <f t="shared" si="76"/>
        <v>-1</v>
      </c>
    </row>
    <row r="278" spans="1:45" ht="15.5" x14ac:dyDescent="0.35">
      <c r="A278" s="20">
        <v>45266</v>
      </c>
      <c r="B278" s="15">
        <v>1.27111</v>
      </c>
      <c r="C278" s="15">
        <v>1.27119</v>
      </c>
      <c r="D278" s="15">
        <v>1.25509</v>
      </c>
      <c r="E278" s="15">
        <v>1.2556799999999999</v>
      </c>
      <c r="F278" s="15">
        <v>1.2593000000000001</v>
      </c>
      <c r="G278" s="15">
        <v>1.2638</v>
      </c>
      <c r="H278" s="15">
        <v>1.2582000000000002</v>
      </c>
      <c r="I278" s="5">
        <v>-3</v>
      </c>
      <c r="J278" s="5">
        <v>1310</v>
      </c>
      <c r="K278" s="5">
        <v>299</v>
      </c>
      <c r="L278" s="5">
        <v>1638</v>
      </c>
      <c r="M278" s="14">
        <v>11.334722222222171</v>
      </c>
      <c r="N278" s="14">
        <v>161.00000000000003</v>
      </c>
      <c r="O278" s="5">
        <v>55.999999999998273</v>
      </c>
      <c r="P278" s="5">
        <v>209586</v>
      </c>
      <c r="Q278" s="14">
        <v>1455.4583333333333</v>
      </c>
      <c r="R278" s="14">
        <v>10.17391304347826</v>
      </c>
      <c r="S278" s="5">
        <v>18</v>
      </c>
      <c r="T278" s="5" t="s">
        <v>28</v>
      </c>
      <c r="U278" s="14">
        <v>0.36250486602997362</v>
      </c>
      <c r="V278" s="5">
        <v>207</v>
      </c>
      <c r="W278" s="5">
        <v>325</v>
      </c>
      <c r="X278" s="5">
        <v>833</v>
      </c>
      <c r="Y278" s="5">
        <v>273</v>
      </c>
      <c r="Z278" s="5" t="s">
        <v>27</v>
      </c>
      <c r="AA278" s="5"/>
      <c r="AB278" s="6" cm="1">
        <f t="array" ref="AB278">SUM(IF(B278:I278&gt;B279:I279,1,-1))</f>
        <v>-6</v>
      </c>
      <c r="AC278" s="6" cm="1">
        <f t="array" ref="AC278">SUM(IF(J278:S278&gt;J279:S279,1,-1))</f>
        <v>-6</v>
      </c>
      <c r="AD278" s="6">
        <f t="shared" si="65"/>
        <v>-12</v>
      </c>
      <c r="AE278" s="6">
        <f t="shared" si="77"/>
        <v>-20</v>
      </c>
      <c r="AF278" s="6">
        <f t="shared" si="77"/>
        <v>-8</v>
      </c>
      <c r="AG278" s="6">
        <f t="shared" si="77"/>
        <v>-28</v>
      </c>
      <c r="AH278" s="5"/>
      <c r="AI278" s="8" t="str">
        <f t="shared" si="66"/>
        <v>OL Lower</v>
      </c>
      <c r="AJ278" s="24" t="str">
        <f t="shared" si="67"/>
        <v>Down</v>
      </c>
      <c r="AK278" s="25" t="str">
        <f t="shared" si="68"/>
        <v>POC Down</v>
      </c>
      <c r="AL278" s="26" t="str">
        <f t="shared" si="69"/>
        <v>Bel. Val</v>
      </c>
      <c r="AM278" s="26" t="str">
        <f t="shared" si="70"/>
        <v>Lower Break</v>
      </c>
      <c r="AN278" s="26" t="str">
        <f t="shared" si="71"/>
        <v>Bl. Val</v>
      </c>
      <c r="AO278" s="26" t="str">
        <f t="shared" si="72"/>
        <v>Gap Up - Failed</v>
      </c>
      <c r="AP278" s="26" t="str">
        <f t="shared" si="73"/>
        <v>Top-Weighted</v>
      </c>
      <c r="AQ278" s="26" t="str">
        <f t="shared" si="74"/>
        <v>Skewed Mid-Low</v>
      </c>
      <c r="AR278" s="26" t="str">
        <f t="shared" si="75"/>
        <v>Same</v>
      </c>
      <c r="AS278" s="27">
        <f t="shared" si="76"/>
        <v>0</v>
      </c>
    </row>
    <row r="279" spans="1:45" ht="15.5" x14ac:dyDescent="0.35">
      <c r="A279" s="20">
        <v>45265</v>
      </c>
      <c r="B279" s="15">
        <v>1.2630300000000001</v>
      </c>
      <c r="C279" s="15">
        <v>1.2723800000000001</v>
      </c>
      <c r="D279" s="15">
        <v>1.2576799999999999</v>
      </c>
      <c r="E279" s="15">
        <v>1.2593000000000001</v>
      </c>
      <c r="F279" s="15">
        <v>1.2630000000000001</v>
      </c>
      <c r="G279" s="15">
        <v>1.2675000000000001</v>
      </c>
      <c r="H279" s="15">
        <v>1.2607000000000002</v>
      </c>
      <c r="I279" s="5">
        <v>18</v>
      </c>
      <c r="J279" s="5">
        <v>1140</v>
      </c>
      <c r="K279" s="5">
        <v>630</v>
      </c>
      <c r="L279" s="5">
        <v>1806</v>
      </c>
      <c r="M279" s="14">
        <v>12.488194444444439</v>
      </c>
      <c r="N279" s="14">
        <v>147.00000000000156</v>
      </c>
      <c r="O279" s="5">
        <v>67.999999999999176</v>
      </c>
      <c r="P279" s="5">
        <v>219827</v>
      </c>
      <c r="Q279" s="14">
        <v>1526.5763888888889</v>
      </c>
      <c r="R279" s="14">
        <v>12.285714285714155</v>
      </c>
      <c r="S279" s="5">
        <v>23</v>
      </c>
      <c r="T279" s="5" t="s">
        <v>26</v>
      </c>
      <c r="U279" s="14">
        <v>0.5880651482293684</v>
      </c>
      <c r="V279" s="5">
        <v>190</v>
      </c>
      <c r="W279" s="5">
        <v>471</v>
      </c>
      <c r="X279" s="5">
        <v>883</v>
      </c>
      <c r="Y279" s="5">
        <v>262</v>
      </c>
      <c r="Z279" s="5" t="s">
        <v>27</v>
      </c>
      <c r="AA279" s="5"/>
      <c r="AB279" s="6" cm="1">
        <f t="array" ref="AB279">SUM(IF(B279:I279&gt;B280:I280,1,-1))</f>
        <v>-6</v>
      </c>
      <c r="AC279" s="6" cm="1">
        <f t="array" ref="AC279">SUM(IF(J279:S279&gt;J280:S280,1,-1))</f>
        <v>-2</v>
      </c>
      <c r="AD279" s="6">
        <f t="shared" si="65"/>
        <v>-8</v>
      </c>
      <c r="AE279" s="6">
        <f t="shared" si="77"/>
        <v>-12</v>
      </c>
      <c r="AF279" s="6">
        <f t="shared" si="77"/>
        <v>0</v>
      </c>
      <c r="AG279" s="6">
        <f t="shared" si="77"/>
        <v>-12</v>
      </c>
      <c r="AH279" s="5"/>
      <c r="AI279" s="8" t="str">
        <f t="shared" si="66"/>
        <v>OL Lower</v>
      </c>
      <c r="AJ279" s="24" t="str">
        <f t="shared" si="67"/>
        <v>Neutral</v>
      </c>
      <c r="AK279" s="25" t="str">
        <f t="shared" si="68"/>
        <v>POC Unchanged</v>
      </c>
      <c r="AL279" s="26" t="str">
        <f t="shared" si="69"/>
        <v>In. Val</v>
      </c>
      <c r="AM279" s="26" t="str">
        <f t="shared" si="70"/>
        <v>Lower Break</v>
      </c>
      <c r="AN279" s="26" t="str">
        <f t="shared" si="71"/>
        <v>Bl. Val</v>
      </c>
      <c r="AO279" s="26" t="str">
        <f t="shared" si="72"/>
        <v>No Gap</v>
      </c>
      <c r="AP279" s="26" t="str">
        <f t="shared" si="73"/>
        <v>Top-Weighted</v>
      </c>
      <c r="AQ279" s="26" t="str">
        <f t="shared" si="74"/>
        <v>Skewed Mid-Low</v>
      </c>
      <c r="AR279" s="26" t="str">
        <f t="shared" si="75"/>
        <v>Same</v>
      </c>
      <c r="AS279" s="27">
        <f t="shared" si="76"/>
        <v>0</v>
      </c>
    </row>
    <row r="280" spans="1:45" ht="15.5" x14ac:dyDescent="0.35">
      <c r="A280" s="20">
        <v>45264</v>
      </c>
      <c r="B280" s="15">
        <v>1.2694099999999999</v>
      </c>
      <c r="C280" s="15">
        <v>1.2723800000000001</v>
      </c>
      <c r="D280" s="15">
        <v>1.2603</v>
      </c>
      <c r="E280" s="15">
        <v>1.26326</v>
      </c>
      <c r="F280" s="15">
        <v>1.2629999999999999</v>
      </c>
      <c r="G280" s="15">
        <v>1.2676000000000001</v>
      </c>
      <c r="H280" s="15">
        <v>1.2614000000000001</v>
      </c>
      <c r="I280" s="5">
        <v>5</v>
      </c>
      <c r="J280" s="5">
        <v>1465</v>
      </c>
      <c r="K280" s="5">
        <v>433</v>
      </c>
      <c r="L280" s="5">
        <v>1929</v>
      </c>
      <c r="M280" s="14">
        <v>13.359722222222237</v>
      </c>
      <c r="N280" s="14">
        <v>120.80000000000091</v>
      </c>
      <c r="O280" s="5">
        <v>61.999999999999829</v>
      </c>
      <c r="P280" s="5">
        <v>222996</v>
      </c>
      <c r="Q280" s="14">
        <v>1548.5833333333333</v>
      </c>
      <c r="R280" s="14">
        <v>15.968543046357496</v>
      </c>
      <c r="S280" s="5">
        <v>16</v>
      </c>
      <c r="T280" s="5" t="s">
        <v>28</v>
      </c>
      <c r="U280" s="14">
        <v>0.45654329331711496</v>
      </c>
      <c r="V280" s="5">
        <v>283</v>
      </c>
      <c r="W280" s="5">
        <v>472</v>
      </c>
      <c r="X280" s="5">
        <v>629</v>
      </c>
      <c r="Y280" s="5">
        <v>545</v>
      </c>
      <c r="Z280" s="5" t="s">
        <v>27</v>
      </c>
      <c r="AA280" s="5"/>
      <c r="AB280" s="6" cm="1">
        <f t="array" ref="AB280">SUM(IF(B280:I280&gt;B281:I281,1,-1))</f>
        <v>-8</v>
      </c>
      <c r="AC280" s="6" cm="1">
        <f t="array" ref="AC280">SUM(IF(J280:S280&gt;J281:S281,1,-1))</f>
        <v>0</v>
      </c>
      <c r="AD280" s="6">
        <f t="shared" si="65"/>
        <v>-8</v>
      </c>
      <c r="AE280" s="6">
        <f t="shared" si="77"/>
        <v>-6</v>
      </c>
      <c r="AF280" s="6">
        <f t="shared" si="77"/>
        <v>8</v>
      </c>
      <c r="AG280" s="6">
        <f t="shared" si="77"/>
        <v>2</v>
      </c>
      <c r="AH280" s="5"/>
      <c r="AI280" s="8" t="str">
        <f t="shared" si="66"/>
        <v>OL Lower</v>
      </c>
      <c r="AJ280" s="24" t="str">
        <f t="shared" si="67"/>
        <v>Down</v>
      </c>
      <c r="AK280" s="25" t="str">
        <f t="shared" si="68"/>
        <v>POC Down</v>
      </c>
      <c r="AL280" s="26" t="str">
        <f t="shared" si="69"/>
        <v>Bel. Val</v>
      </c>
      <c r="AM280" s="26" t="str">
        <f t="shared" si="70"/>
        <v>Inside Day</v>
      </c>
      <c r="AN280" s="26" t="str">
        <f t="shared" si="71"/>
        <v>In Val</v>
      </c>
      <c r="AO280" s="26" t="str">
        <f t="shared" si="72"/>
        <v>No Gap</v>
      </c>
      <c r="AP280" s="26" t="str">
        <f t="shared" si="73"/>
        <v>Top-Weighted</v>
      </c>
      <c r="AQ280" s="26" t="str">
        <f t="shared" si="74"/>
        <v>Skewed Mid-Low</v>
      </c>
      <c r="AR280" s="26" t="str">
        <f t="shared" si="75"/>
        <v>Closed Higher Quadrant</v>
      </c>
      <c r="AS280" s="27">
        <f t="shared" si="76"/>
        <v>3</v>
      </c>
    </row>
    <row r="281" spans="1:45" ht="15.5" x14ac:dyDescent="0.35">
      <c r="A281" s="20">
        <v>45261</v>
      </c>
      <c r="B281" s="15">
        <v>1.27119</v>
      </c>
      <c r="C281" s="15">
        <v>1.27329</v>
      </c>
      <c r="D281" s="15">
        <v>1.2603</v>
      </c>
      <c r="E281" s="15">
        <v>1.27098</v>
      </c>
      <c r="F281" s="15">
        <v>1.2698</v>
      </c>
      <c r="G281" s="15">
        <v>1.2721</v>
      </c>
      <c r="H281" s="15">
        <v>1.2644</v>
      </c>
      <c r="I281" s="5">
        <v>15</v>
      </c>
      <c r="J281" s="5">
        <v>460</v>
      </c>
      <c r="K281" s="5">
        <v>1465</v>
      </c>
      <c r="L281" s="5">
        <v>1960</v>
      </c>
      <c r="M281" s="14">
        <v>13.581944444444543</v>
      </c>
      <c r="N281" s="14">
        <v>129.90000000000057</v>
      </c>
      <c r="O281" s="5">
        <v>77.000000000000398</v>
      </c>
      <c r="P281" s="5">
        <v>219406</v>
      </c>
      <c r="Q281" s="14">
        <v>1523.6527777777778</v>
      </c>
      <c r="R281" s="14">
        <v>15.088529638183152</v>
      </c>
      <c r="S281" s="5">
        <v>14</v>
      </c>
      <c r="T281" s="5" t="s">
        <v>26</v>
      </c>
      <c r="U281" s="14">
        <v>0.50199851925534056</v>
      </c>
      <c r="V281" s="5">
        <v>404</v>
      </c>
      <c r="W281" s="5">
        <v>642</v>
      </c>
      <c r="X281" s="5">
        <v>550</v>
      </c>
      <c r="Y281" s="5">
        <v>356</v>
      </c>
      <c r="Z281" s="5" t="s">
        <v>31</v>
      </c>
      <c r="AA281" s="5"/>
      <c r="AB281" s="6" cm="1">
        <f t="array" ref="AB281">SUM(IF(B281:I281&gt;B282:I282,1,-1))</f>
        <v>2</v>
      </c>
      <c r="AC281" s="6" cm="1">
        <f t="array" ref="AC281">SUM(IF(J281:S281&gt;J282:S282,1,-1))</f>
        <v>2</v>
      </c>
      <c r="AD281" s="6">
        <f t="shared" si="65"/>
        <v>4</v>
      </c>
      <c r="AE281" s="6">
        <f t="shared" si="77"/>
        <v>6</v>
      </c>
      <c r="AF281" s="6">
        <f t="shared" si="77"/>
        <v>12</v>
      </c>
      <c r="AG281" s="6">
        <f t="shared" si="77"/>
        <v>18</v>
      </c>
      <c r="AH281" s="5"/>
      <c r="AI281" s="8" t="str">
        <f t="shared" si="66"/>
        <v>OL Higher</v>
      </c>
      <c r="AJ281" s="24" t="str">
        <f t="shared" si="67"/>
        <v>Down</v>
      </c>
      <c r="AK281" s="25" t="str">
        <f t="shared" si="68"/>
        <v>POC Up</v>
      </c>
      <c r="AL281" s="26" t="str">
        <f t="shared" si="69"/>
        <v>In. Val</v>
      </c>
      <c r="AM281" s="26" t="str">
        <f t="shared" si="70"/>
        <v>Inside Day</v>
      </c>
      <c r="AN281" s="26" t="str">
        <f t="shared" si="71"/>
        <v>In Val</v>
      </c>
      <c r="AO281" s="26" t="str">
        <f t="shared" si="72"/>
        <v>No Gap</v>
      </c>
      <c r="AP281" s="26" t="str">
        <f t="shared" si="73"/>
        <v>Bottom-Weighted</v>
      </c>
      <c r="AQ281" s="26" t="str">
        <f t="shared" si="74"/>
        <v>Skewed Mid-High</v>
      </c>
      <c r="AR281" s="26" t="str">
        <f t="shared" si="75"/>
        <v>Closed Lower Quadrant</v>
      </c>
      <c r="AS281" s="27">
        <f t="shared" si="76"/>
        <v>-3</v>
      </c>
    </row>
    <row r="282" spans="1:45" ht="15.5" x14ac:dyDescent="0.35">
      <c r="A282" s="20">
        <v>45260</v>
      </c>
      <c r="B282" s="15">
        <v>1.26335</v>
      </c>
      <c r="C282" s="15">
        <v>1.27329</v>
      </c>
      <c r="D282" s="15">
        <v>1.2603</v>
      </c>
      <c r="E282" s="15">
        <v>1.2629600000000001</v>
      </c>
      <c r="F282" s="15">
        <v>1.2692999999999999</v>
      </c>
      <c r="G282" s="15">
        <v>1.2721</v>
      </c>
      <c r="H282" s="15">
        <v>1.264</v>
      </c>
      <c r="I282" s="5">
        <v>14</v>
      </c>
      <c r="J282" s="5">
        <v>583</v>
      </c>
      <c r="K282" s="5">
        <v>1272</v>
      </c>
      <c r="L282" s="5">
        <v>1894</v>
      </c>
      <c r="M282" s="14">
        <v>13.108333333333366</v>
      </c>
      <c r="N282" s="14">
        <v>129.90000000000057</v>
      </c>
      <c r="O282" s="5">
        <v>80.999999999999957</v>
      </c>
      <c r="P282" s="5">
        <v>212384</v>
      </c>
      <c r="Q282" s="14">
        <v>1474.8888888888889</v>
      </c>
      <c r="R282" s="14">
        <v>14.580446497305555</v>
      </c>
      <c r="S282" s="5">
        <v>19</v>
      </c>
      <c r="T282" s="5" t="s">
        <v>26</v>
      </c>
      <c r="U282" s="14">
        <v>0.55127137318112096</v>
      </c>
      <c r="V282" s="5">
        <v>345</v>
      </c>
      <c r="W282" s="5">
        <v>719</v>
      </c>
      <c r="X282" s="5">
        <v>352</v>
      </c>
      <c r="Y282" s="5">
        <v>472</v>
      </c>
      <c r="Z282" s="5" t="s">
        <v>27</v>
      </c>
      <c r="AA282" s="5"/>
      <c r="AB282" s="6" cm="1">
        <f t="array" ref="AB282">SUM(IF(B282:I282&gt;B283:I283,1,-1))</f>
        <v>0</v>
      </c>
      <c r="AC282" s="6" cm="1">
        <f t="array" ref="AC282">SUM(IF(J282:S282&gt;J283:S283,1,-1))</f>
        <v>6</v>
      </c>
      <c r="AD282" s="6">
        <f t="shared" si="65"/>
        <v>6</v>
      </c>
      <c r="AE282" s="6">
        <f t="shared" si="77"/>
        <v>12</v>
      </c>
      <c r="AF282" s="6">
        <f t="shared" si="77"/>
        <v>14</v>
      </c>
      <c r="AG282" s="6">
        <f t="shared" si="77"/>
        <v>26</v>
      </c>
      <c r="AH282" s="5"/>
      <c r="AI282" s="8" t="str">
        <f t="shared" si="66"/>
        <v>Inside</v>
      </c>
      <c r="AJ282" s="24" t="str">
        <f t="shared" si="67"/>
        <v>Up</v>
      </c>
      <c r="AK282" s="25" t="str">
        <f t="shared" si="68"/>
        <v>POC Up</v>
      </c>
      <c r="AL282" s="26" t="str">
        <f t="shared" si="69"/>
        <v>In. Val</v>
      </c>
      <c r="AM282" s="26" t="str">
        <f t="shared" si="70"/>
        <v>Inside Day</v>
      </c>
      <c r="AN282" s="26" t="str">
        <f t="shared" si="71"/>
        <v>Bl. Val</v>
      </c>
      <c r="AO282" s="26" t="str">
        <f t="shared" si="72"/>
        <v>No Gap</v>
      </c>
      <c r="AP282" s="26" t="str">
        <f t="shared" si="73"/>
        <v>Bottom-Weighted</v>
      </c>
      <c r="AQ282" s="26" t="str">
        <f t="shared" si="74"/>
        <v>Skewed Mid-High</v>
      </c>
      <c r="AR282" s="26" t="str">
        <f t="shared" si="75"/>
        <v>Closed Higher Quadrant</v>
      </c>
      <c r="AS282" s="27">
        <f t="shared" si="76"/>
        <v>2</v>
      </c>
    </row>
    <row r="283" spans="1:45" ht="15.5" x14ac:dyDescent="0.35">
      <c r="A283" s="20">
        <v>45259</v>
      </c>
      <c r="B283" s="15">
        <v>1.2599499999999999</v>
      </c>
      <c r="C283" s="15">
        <v>1.27329</v>
      </c>
      <c r="D283" s="15">
        <v>1.2590699999999999</v>
      </c>
      <c r="E283" s="15">
        <v>1.2694000000000001</v>
      </c>
      <c r="F283" s="15">
        <v>1.2692000000000001</v>
      </c>
      <c r="G283" s="15">
        <v>1.2732000000000001</v>
      </c>
      <c r="H283" s="15">
        <v>1.2626000000000002</v>
      </c>
      <c r="I283" s="5">
        <v>30</v>
      </c>
      <c r="J283" s="5">
        <v>488</v>
      </c>
      <c r="K283" s="5">
        <v>1176</v>
      </c>
      <c r="L283" s="5">
        <v>1695</v>
      </c>
      <c r="M283" s="14">
        <v>11.690277777777789</v>
      </c>
      <c r="N283" s="14">
        <v>142.20000000000121</v>
      </c>
      <c r="O283" s="5">
        <v>105.99999999999943</v>
      </c>
      <c r="P283" s="5">
        <v>194379</v>
      </c>
      <c r="Q283" s="14">
        <v>1349.8541666666667</v>
      </c>
      <c r="R283" s="14">
        <v>11.91983122362859</v>
      </c>
      <c r="S283" s="5">
        <v>17</v>
      </c>
      <c r="T283" s="5" t="s">
        <v>26</v>
      </c>
      <c r="U283" s="14">
        <v>0.55403640505646223</v>
      </c>
      <c r="V283" s="5">
        <v>348</v>
      </c>
      <c r="W283" s="5">
        <v>528</v>
      </c>
      <c r="X283" s="5">
        <v>302</v>
      </c>
      <c r="Y283" s="5">
        <v>514</v>
      </c>
      <c r="Z283" s="5" t="s">
        <v>32</v>
      </c>
      <c r="AA283" s="5"/>
      <c r="AB283" s="6" cm="1">
        <f t="array" ref="AB283">SUM(IF(B283:I283&gt;B284:I284,1,-1))</f>
        <v>4</v>
      </c>
      <c r="AC283" s="6" cm="1">
        <f t="array" ref="AC283">SUM(IF(J283:S283&gt;J284:S284,1,-1))</f>
        <v>4</v>
      </c>
      <c r="AD283" s="6">
        <f t="shared" si="65"/>
        <v>8</v>
      </c>
      <c r="AE283" s="6">
        <f t="shared" si="77"/>
        <v>18</v>
      </c>
      <c r="AF283" s="6">
        <f t="shared" si="77"/>
        <v>10</v>
      </c>
      <c r="AG283" s="6">
        <f t="shared" si="77"/>
        <v>28</v>
      </c>
      <c r="AH283" s="5"/>
      <c r="AI283" s="8" t="str">
        <f t="shared" si="66"/>
        <v>OL Higher</v>
      </c>
      <c r="AJ283" s="24" t="str">
        <f t="shared" si="67"/>
        <v>Up</v>
      </c>
      <c r="AK283" s="25" t="str">
        <f t="shared" si="68"/>
        <v>POC Up</v>
      </c>
      <c r="AL283" s="26" t="str">
        <f t="shared" si="69"/>
        <v>Ab. Val</v>
      </c>
      <c r="AM283" s="26" t="str">
        <f t="shared" si="70"/>
        <v>Upper Break</v>
      </c>
      <c r="AN283" s="26" t="str">
        <f t="shared" si="71"/>
        <v>In Val</v>
      </c>
      <c r="AO283" s="26" t="str">
        <f t="shared" si="72"/>
        <v>No Gap</v>
      </c>
      <c r="AP283" s="26" t="str">
        <f t="shared" si="73"/>
        <v>Bottom-Weighted</v>
      </c>
      <c r="AQ283" s="26" t="str">
        <f t="shared" si="74"/>
        <v>Skewed Mid-High</v>
      </c>
      <c r="AR283" s="26" t="str">
        <f t="shared" si="75"/>
        <v>Closed Higher Quadrant</v>
      </c>
      <c r="AS283" s="27">
        <f t="shared" si="76"/>
        <v>1</v>
      </c>
    </row>
    <row r="284" spans="1:45" ht="15.5" x14ac:dyDescent="0.35">
      <c r="A284" s="20">
        <v>45258</v>
      </c>
      <c r="B284" s="15">
        <v>1.2531300000000001</v>
      </c>
      <c r="C284" s="15">
        <v>1.27146</v>
      </c>
      <c r="D284" s="15">
        <v>1.2523899999999999</v>
      </c>
      <c r="E284" s="15">
        <v>1.2711399999999999</v>
      </c>
      <c r="F284" s="15">
        <v>1.2607999999999999</v>
      </c>
      <c r="G284" s="15">
        <v>1.2686999999999999</v>
      </c>
      <c r="H284" s="15">
        <v>1.2583</v>
      </c>
      <c r="I284" s="5">
        <v>38</v>
      </c>
      <c r="J284" s="5">
        <v>940</v>
      </c>
      <c r="K284" s="5">
        <v>573</v>
      </c>
      <c r="L284" s="5">
        <v>1543</v>
      </c>
      <c r="M284" s="14">
        <v>10.614583333333314</v>
      </c>
      <c r="N284" s="14">
        <v>190.70000000000141</v>
      </c>
      <c r="O284" s="5">
        <v>103.99999999999964</v>
      </c>
      <c r="P284" s="5">
        <v>171793</v>
      </c>
      <c r="Q284" s="14">
        <v>1193.0069444444443</v>
      </c>
      <c r="R284" s="14">
        <v>8.0912427897220169</v>
      </c>
      <c r="S284" s="5">
        <v>24</v>
      </c>
      <c r="T284" s="5" t="s">
        <v>26</v>
      </c>
      <c r="U284" s="14">
        <v>0.61319793809865086</v>
      </c>
      <c r="V284" s="5">
        <v>239</v>
      </c>
      <c r="W284" s="5">
        <v>467</v>
      </c>
      <c r="X284" s="5">
        <v>573</v>
      </c>
      <c r="Y284" s="5">
        <v>258</v>
      </c>
      <c r="Z284" s="5" t="s">
        <v>31</v>
      </c>
      <c r="AA284" s="5"/>
      <c r="AB284" s="6" cm="1">
        <f t="array" ref="AB284">SUM(IF(B284:I284&gt;B285:I285,1,-1))</f>
        <v>8</v>
      </c>
      <c r="AC284" s="6" cm="1">
        <f t="array" ref="AC284">SUM(IF(J284:S284&gt;J285:S285,1,-1))</f>
        <v>4</v>
      </c>
      <c r="AD284" s="6">
        <f t="shared" si="65"/>
        <v>12</v>
      </c>
      <c r="AE284" s="6">
        <f t="shared" si="77"/>
        <v>16</v>
      </c>
      <c r="AF284" s="6">
        <f t="shared" si="77"/>
        <v>4</v>
      </c>
      <c r="AG284" s="6">
        <f t="shared" si="77"/>
        <v>20</v>
      </c>
      <c r="AH284" s="5"/>
      <c r="AI284" s="8" t="str">
        <f t="shared" si="66"/>
        <v>OL Higher</v>
      </c>
      <c r="AJ284" s="24" t="str">
        <f t="shared" si="67"/>
        <v>Up</v>
      </c>
      <c r="AK284" s="25" t="str">
        <f t="shared" si="68"/>
        <v>POC Up</v>
      </c>
      <c r="AL284" s="26" t="str">
        <f t="shared" si="69"/>
        <v>In. Val</v>
      </c>
      <c r="AM284" s="26" t="str">
        <f t="shared" si="70"/>
        <v>Upper Break</v>
      </c>
      <c r="AN284" s="26" t="str">
        <f t="shared" si="71"/>
        <v>Ab. Val</v>
      </c>
      <c r="AO284" s="26" t="str">
        <f t="shared" si="72"/>
        <v>Gap Down - Failed</v>
      </c>
      <c r="AP284" s="26" t="str">
        <f t="shared" si="73"/>
        <v>Top-Weighted</v>
      </c>
      <c r="AQ284" s="26" t="str">
        <f t="shared" si="74"/>
        <v>Skewed Mid-Low</v>
      </c>
      <c r="AR284" s="26" t="str">
        <f t="shared" si="75"/>
        <v>Same</v>
      </c>
      <c r="AS284" s="27">
        <f t="shared" si="76"/>
        <v>0</v>
      </c>
    </row>
    <row r="285" spans="1:45" ht="15.5" x14ac:dyDescent="0.35">
      <c r="A285" s="20">
        <v>45257</v>
      </c>
      <c r="B285" s="15">
        <v>1.2488600000000001</v>
      </c>
      <c r="C285" s="15">
        <v>1.2643800000000001</v>
      </c>
      <c r="D285" s="15">
        <v>1.24882</v>
      </c>
      <c r="E285" s="15">
        <v>1.26335</v>
      </c>
      <c r="F285" s="15">
        <v>1.2605000000000002</v>
      </c>
      <c r="G285" s="15">
        <v>1.2643000000000002</v>
      </c>
      <c r="H285" s="15">
        <v>1.2538</v>
      </c>
      <c r="I285" s="5">
        <v>37</v>
      </c>
      <c r="J285" s="5">
        <v>450</v>
      </c>
      <c r="K285" s="5">
        <v>949</v>
      </c>
      <c r="L285" s="5">
        <v>1427</v>
      </c>
      <c r="M285" s="14">
        <v>9.8000000000001322</v>
      </c>
      <c r="N285" s="14">
        <v>155.60000000000019</v>
      </c>
      <c r="O285" s="5">
        <v>105.00000000000176</v>
      </c>
      <c r="P285" s="5">
        <v>148474</v>
      </c>
      <c r="Q285" s="14">
        <v>1031.0694444444443</v>
      </c>
      <c r="R285" s="14">
        <v>9.1709511568123272</v>
      </c>
      <c r="S285" s="5">
        <v>21</v>
      </c>
      <c r="T285" s="5" t="s">
        <v>26</v>
      </c>
      <c r="U285" s="14">
        <v>0.55561315880570483</v>
      </c>
      <c r="V285" s="5">
        <v>478</v>
      </c>
      <c r="W285" s="5">
        <v>240</v>
      </c>
      <c r="X285" s="5">
        <v>471</v>
      </c>
      <c r="Y285" s="5">
        <v>215</v>
      </c>
      <c r="Z285" s="5" t="s">
        <v>31</v>
      </c>
      <c r="AA285" s="5"/>
      <c r="AB285" s="6" cm="1">
        <f t="array" ref="AB285">SUM(IF(B285:I285&gt;B286:I286,1,-1))</f>
        <v>6</v>
      </c>
      <c r="AC285" s="6" cm="1">
        <f t="array" ref="AC285">SUM(IF(J285:S285&gt;J286:S286,1,-1))</f>
        <v>2</v>
      </c>
      <c r="AD285" s="6">
        <f t="shared" si="65"/>
        <v>8</v>
      </c>
      <c r="AE285" s="6">
        <f t="shared" si="77"/>
        <v>12</v>
      </c>
      <c r="AF285" s="6">
        <f t="shared" si="77"/>
        <v>-6</v>
      </c>
      <c r="AG285" s="6">
        <f t="shared" si="77"/>
        <v>6</v>
      </c>
      <c r="AH285" s="5"/>
      <c r="AI285" s="8" t="str">
        <f t="shared" si="66"/>
        <v>OL Higher</v>
      </c>
      <c r="AJ285" s="24" t="str">
        <f t="shared" si="67"/>
        <v>Up</v>
      </c>
      <c r="AK285" s="25" t="str">
        <f t="shared" si="68"/>
        <v>POC Up</v>
      </c>
      <c r="AL285" s="26" t="str">
        <f t="shared" si="69"/>
        <v>Ab. Val</v>
      </c>
      <c r="AM285" s="26" t="str">
        <f t="shared" si="70"/>
        <v>Upper Break</v>
      </c>
      <c r="AN285" s="26" t="str">
        <f t="shared" si="71"/>
        <v>In Val</v>
      </c>
      <c r="AO285" s="26" t="str">
        <f t="shared" si="72"/>
        <v>Gap Down - Failed</v>
      </c>
      <c r="AP285" s="26" t="str">
        <f t="shared" si="73"/>
        <v>Bottom-Weighted</v>
      </c>
      <c r="AQ285" s="26" t="str">
        <f t="shared" si="74"/>
        <v>Skewed High</v>
      </c>
      <c r="AR285" s="26" t="str">
        <f t="shared" si="75"/>
        <v>Same</v>
      </c>
      <c r="AS285" s="27">
        <f t="shared" si="76"/>
        <v>0</v>
      </c>
    </row>
    <row r="286" spans="1:45" ht="15.5" x14ac:dyDescent="0.35">
      <c r="A286" s="20">
        <v>45254</v>
      </c>
      <c r="B286" s="15">
        <v>1.2542500000000001</v>
      </c>
      <c r="C286" s="15">
        <v>1.2615000000000001</v>
      </c>
      <c r="D286" s="15">
        <v>1.24481</v>
      </c>
      <c r="E286" s="15">
        <v>1.2597</v>
      </c>
      <c r="F286" s="15">
        <v>1.2534000000000001</v>
      </c>
      <c r="G286" s="15">
        <v>1.2577</v>
      </c>
      <c r="H286" s="15">
        <v>1.2500000000000002</v>
      </c>
      <c r="I286" s="5">
        <v>21</v>
      </c>
      <c r="J286" s="5">
        <v>686</v>
      </c>
      <c r="K286" s="5">
        <v>736</v>
      </c>
      <c r="L286" s="5">
        <v>1463</v>
      </c>
      <c r="M286" s="14">
        <v>10.045833333333459</v>
      </c>
      <c r="N286" s="14">
        <v>166.90000000000094</v>
      </c>
      <c r="O286" s="5">
        <v>76.999999999998181</v>
      </c>
      <c r="P286" s="5">
        <v>145842</v>
      </c>
      <c r="Q286" s="14">
        <v>1012.7916666666666</v>
      </c>
      <c r="R286" s="14">
        <v>8.7657279808267923</v>
      </c>
      <c r="S286" s="5">
        <v>17</v>
      </c>
      <c r="T286" s="5" t="s">
        <v>33</v>
      </c>
      <c r="U286" s="14">
        <v>0.79473095876979838</v>
      </c>
      <c r="V286" s="5">
        <v>206</v>
      </c>
      <c r="W286" s="5">
        <v>588</v>
      </c>
      <c r="X286" s="5">
        <v>513</v>
      </c>
      <c r="Y286" s="5">
        <v>156</v>
      </c>
      <c r="Z286" s="5" t="s">
        <v>31</v>
      </c>
      <c r="AA286" s="5"/>
      <c r="AB286" s="6" cm="1">
        <f t="array" ref="AB286">SUM(IF(B286:I286&gt;B287:I287,1,-1))</f>
        <v>2</v>
      </c>
      <c r="AC286" s="6" cm="1">
        <f t="array" ref="AC286">SUM(IF(J286:S286&gt;J287:S287,1,-1))</f>
        <v>-2</v>
      </c>
      <c r="AD286" s="6">
        <f t="shared" si="65"/>
        <v>0</v>
      </c>
      <c r="AE286" s="6">
        <f t="shared" si="77"/>
        <v>4</v>
      </c>
      <c r="AF286" s="6">
        <f t="shared" si="77"/>
        <v>-10</v>
      </c>
      <c r="AG286" s="6">
        <f t="shared" si="77"/>
        <v>-6</v>
      </c>
      <c r="AH286" s="5"/>
      <c r="AI286" s="8" t="str">
        <f t="shared" si="66"/>
        <v>Outside</v>
      </c>
      <c r="AJ286" s="24" t="str">
        <f t="shared" si="67"/>
        <v>Neutral</v>
      </c>
      <c r="AK286" s="25" t="str">
        <f t="shared" si="68"/>
        <v>POC Unchanged</v>
      </c>
      <c r="AL286" s="26" t="str">
        <f t="shared" si="69"/>
        <v>In. Val</v>
      </c>
      <c r="AM286" s="26" t="str">
        <f t="shared" si="70"/>
        <v>Upper Break</v>
      </c>
      <c r="AN286" s="26" t="str">
        <f t="shared" si="71"/>
        <v>Ab. Val</v>
      </c>
      <c r="AO286" s="26" t="str">
        <f t="shared" si="72"/>
        <v>No Gap</v>
      </c>
      <c r="AP286" s="26" t="str">
        <f t="shared" si="73"/>
        <v>Bottom-Weighted</v>
      </c>
      <c r="AQ286" s="26" t="str">
        <f t="shared" si="74"/>
        <v>Skewed Mid-High</v>
      </c>
      <c r="AR286" s="26" t="str">
        <f t="shared" si="75"/>
        <v>Closed Lower Quadrant</v>
      </c>
      <c r="AS286" s="27">
        <f t="shared" si="76"/>
        <v>-1</v>
      </c>
    </row>
    <row r="287" spans="1:45" ht="15.5" x14ac:dyDescent="0.35">
      <c r="A287" s="20">
        <v>45253</v>
      </c>
      <c r="B287" s="15">
        <v>1.2507299999999999</v>
      </c>
      <c r="C287" s="15">
        <v>1.2571000000000001</v>
      </c>
      <c r="D287" s="15">
        <v>1.24481</v>
      </c>
      <c r="E287" s="15">
        <v>1.25299</v>
      </c>
      <c r="F287" s="15">
        <v>1.2534000000000001</v>
      </c>
      <c r="G287" s="15">
        <v>1.2548000000000001</v>
      </c>
      <c r="H287" s="15">
        <v>1.2513000000000001</v>
      </c>
      <c r="I287" s="5">
        <v>18</v>
      </c>
      <c r="J287" s="5">
        <v>554</v>
      </c>
      <c r="K287" s="5">
        <v>971</v>
      </c>
      <c r="L287" s="5">
        <v>1590</v>
      </c>
      <c r="M287" s="14">
        <v>10.918750000000138</v>
      </c>
      <c r="N287" s="14">
        <v>122.90000000000134</v>
      </c>
      <c r="O287" s="5">
        <v>35.000000000000583</v>
      </c>
      <c r="P287" s="5">
        <v>161398</v>
      </c>
      <c r="Q287" s="14">
        <v>1120.8194444444443</v>
      </c>
      <c r="R287" s="14">
        <v>12.937347436940462</v>
      </c>
      <c r="S287" s="5">
        <v>15</v>
      </c>
      <c r="T287" s="5" t="s">
        <v>26</v>
      </c>
      <c r="U287" s="14">
        <v>0.55201102267973501</v>
      </c>
      <c r="V287" s="5">
        <v>278</v>
      </c>
      <c r="W287" s="5">
        <v>950</v>
      </c>
      <c r="X287" s="5">
        <v>246</v>
      </c>
      <c r="Y287" s="5">
        <v>84</v>
      </c>
      <c r="Z287" s="5" t="s">
        <v>32</v>
      </c>
      <c r="AA287" s="5"/>
      <c r="AB287" s="6" cm="1">
        <f t="array" ref="AB287">SUM(IF(B287:I287&gt;B288:I288,1,-1))</f>
        <v>4</v>
      </c>
      <c r="AC287" s="6" cm="1">
        <f t="array" ref="AC287">SUM(IF(J287:S287&gt;J288:S288,1,-1))</f>
        <v>-6</v>
      </c>
      <c r="AD287" s="6">
        <f t="shared" si="65"/>
        <v>-2</v>
      </c>
      <c r="AE287" s="6">
        <f t="shared" ref="AE287:AG302" si="78">SUM(AB287:AB289)</f>
        <v>6</v>
      </c>
      <c r="AF287" s="6">
        <f t="shared" si="78"/>
        <v>-2</v>
      </c>
      <c r="AG287" s="6">
        <f t="shared" si="78"/>
        <v>4</v>
      </c>
      <c r="AH287" s="5"/>
      <c r="AI287" s="8" t="str">
        <f t="shared" si="66"/>
        <v>Inside</v>
      </c>
      <c r="AJ287" s="24" t="str">
        <f t="shared" si="67"/>
        <v>Up</v>
      </c>
      <c r="AK287" s="25" t="str">
        <f t="shared" si="68"/>
        <v>POC Down</v>
      </c>
      <c r="AL287" s="26" t="str">
        <f t="shared" si="69"/>
        <v>In. Val</v>
      </c>
      <c r="AM287" s="26" t="str">
        <f t="shared" si="70"/>
        <v>Upper Break</v>
      </c>
      <c r="AN287" s="26" t="str">
        <f t="shared" si="71"/>
        <v>In Val</v>
      </c>
      <c r="AO287" s="26" t="str">
        <f t="shared" si="72"/>
        <v>No Gap</v>
      </c>
      <c r="AP287" s="26" t="str">
        <f t="shared" si="73"/>
        <v>Bottom-Weighted</v>
      </c>
      <c r="AQ287" s="26" t="str">
        <f t="shared" si="74"/>
        <v>Skewed Mid-High</v>
      </c>
      <c r="AR287" s="26" t="str">
        <f t="shared" si="75"/>
        <v>Closed Lower Quadrant</v>
      </c>
      <c r="AS287" s="27">
        <f t="shared" si="76"/>
        <v>-1</v>
      </c>
    </row>
    <row r="288" spans="1:45" ht="15.5" x14ac:dyDescent="0.35">
      <c r="A288" s="20">
        <v>45252</v>
      </c>
      <c r="B288" s="15">
        <v>1.24525</v>
      </c>
      <c r="C288" s="15">
        <v>1.2559100000000001</v>
      </c>
      <c r="D288" s="15">
        <v>1.24455</v>
      </c>
      <c r="E288" s="15">
        <v>1.24884</v>
      </c>
      <c r="F288" s="15">
        <v>1.2535000000000001</v>
      </c>
      <c r="G288" s="15">
        <v>1.2549000000000001</v>
      </c>
      <c r="H288" s="15">
        <v>1.2488000000000001</v>
      </c>
      <c r="I288" s="5">
        <v>5</v>
      </c>
      <c r="J288" s="5">
        <v>335</v>
      </c>
      <c r="K288" s="5">
        <v>1284</v>
      </c>
      <c r="L288" s="5">
        <v>1668</v>
      </c>
      <c r="M288" s="14">
        <v>11.491666666666672</v>
      </c>
      <c r="N288" s="14">
        <v>113.60000000000036</v>
      </c>
      <c r="O288" s="5">
        <v>60.999999999999943</v>
      </c>
      <c r="P288" s="5">
        <v>169834</v>
      </c>
      <c r="Q288" s="14">
        <v>1179.4027777777778</v>
      </c>
      <c r="R288" s="14">
        <v>14.683098591549248</v>
      </c>
      <c r="S288" s="5">
        <v>20</v>
      </c>
      <c r="T288" s="5" t="s">
        <v>28</v>
      </c>
      <c r="U288" s="14">
        <v>0.43944618006975417</v>
      </c>
      <c r="V288" s="5">
        <v>545</v>
      </c>
      <c r="W288" s="5">
        <v>465</v>
      </c>
      <c r="X288" s="5">
        <v>461</v>
      </c>
      <c r="Y288" s="5">
        <v>189</v>
      </c>
      <c r="Z288" s="5" t="s">
        <v>29</v>
      </c>
      <c r="AA288" s="5"/>
      <c r="AB288" s="6" cm="1">
        <f t="array" ref="AB288">SUM(IF(B288:I288&gt;B289:I289,1,-1))</f>
        <v>-2</v>
      </c>
      <c r="AC288" s="6" cm="1">
        <f t="array" ref="AC288">SUM(IF(J288:S288&gt;J289:S289,1,-1))</f>
        <v>-2</v>
      </c>
      <c r="AD288" s="6">
        <f t="shared" si="65"/>
        <v>-4</v>
      </c>
      <c r="AE288" s="6">
        <f t="shared" si="78"/>
        <v>4</v>
      </c>
      <c r="AF288" s="6">
        <f t="shared" si="78"/>
        <v>2</v>
      </c>
      <c r="AG288" s="6">
        <f t="shared" si="78"/>
        <v>6</v>
      </c>
      <c r="AH288" s="5"/>
      <c r="AI288" s="8" t="str">
        <f t="shared" si="66"/>
        <v>Inside</v>
      </c>
      <c r="AJ288" s="24" t="str">
        <f t="shared" si="67"/>
        <v>Up</v>
      </c>
      <c r="AK288" s="25" t="str">
        <f t="shared" si="68"/>
        <v>POC Unchanged</v>
      </c>
      <c r="AL288" s="26" t="str">
        <f t="shared" si="69"/>
        <v>In. Val</v>
      </c>
      <c r="AM288" s="26" t="str">
        <f t="shared" si="70"/>
        <v>Inside Day</v>
      </c>
      <c r="AN288" s="26" t="str">
        <f t="shared" si="71"/>
        <v>In Val</v>
      </c>
      <c r="AO288" s="26" t="str">
        <f t="shared" si="72"/>
        <v>No Gap</v>
      </c>
      <c r="AP288" s="26" t="str">
        <f t="shared" si="73"/>
        <v>Bottom-Weighted</v>
      </c>
      <c r="AQ288" s="26" t="str">
        <f t="shared" si="74"/>
        <v>Skewed High</v>
      </c>
      <c r="AR288" s="26" t="str">
        <f t="shared" si="75"/>
        <v>Closed Higher Quadrant</v>
      </c>
      <c r="AS288" s="27">
        <f t="shared" si="76"/>
        <v>2</v>
      </c>
    </row>
    <row r="289" spans="1:45" ht="15.5" x14ac:dyDescent="0.35">
      <c r="A289" s="20">
        <v>45251</v>
      </c>
      <c r="B289" s="15">
        <v>1.24139</v>
      </c>
      <c r="C289" s="15">
        <v>1.2559100000000001</v>
      </c>
      <c r="D289" s="15">
        <v>1.2373499999999999</v>
      </c>
      <c r="E289" s="15">
        <v>1.2542</v>
      </c>
      <c r="F289" s="15">
        <v>1.2535000000000001</v>
      </c>
      <c r="G289" s="15">
        <v>1.2553000000000001</v>
      </c>
      <c r="H289" s="15">
        <v>1.2450000000000001</v>
      </c>
      <c r="I289" s="5">
        <v>20</v>
      </c>
      <c r="J289" s="5">
        <v>242</v>
      </c>
      <c r="K289" s="5">
        <v>1416</v>
      </c>
      <c r="L289" s="5">
        <v>1693</v>
      </c>
      <c r="M289" s="14">
        <v>11.622222222222218</v>
      </c>
      <c r="N289" s="14">
        <v>185.60000000000133</v>
      </c>
      <c r="O289" s="5">
        <v>102.99999999999976</v>
      </c>
      <c r="P289" s="5">
        <v>166882</v>
      </c>
      <c r="Q289" s="14">
        <v>1158.9027777777778</v>
      </c>
      <c r="R289" s="14">
        <v>9.1217672413792457</v>
      </c>
      <c r="S289" s="5">
        <v>34</v>
      </c>
      <c r="T289" s="5" t="s">
        <v>28</v>
      </c>
      <c r="U289" s="14">
        <v>0.37268023279691426</v>
      </c>
      <c r="V289" s="5">
        <v>589</v>
      </c>
      <c r="W289" s="5">
        <v>499</v>
      </c>
      <c r="X289" s="5">
        <v>345</v>
      </c>
      <c r="Y289" s="5">
        <v>260</v>
      </c>
      <c r="Z289" s="5" t="s">
        <v>31</v>
      </c>
      <c r="AA289" s="5"/>
      <c r="AB289" s="6" cm="1">
        <f t="array" ref="AB289">SUM(IF(B289:I289&gt;B290:I290,1,-1))</f>
        <v>4</v>
      </c>
      <c r="AC289" s="6" cm="1">
        <f t="array" ref="AC289">SUM(IF(J289:S289&gt;J290:S290,1,-1))</f>
        <v>6</v>
      </c>
      <c r="AD289" s="6">
        <f t="shared" si="65"/>
        <v>10</v>
      </c>
      <c r="AE289" s="6">
        <f t="shared" si="78"/>
        <v>6</v>
      </c>
      <c r="AF289" s="6">
        <f t="shared" si="78"/>
        <v>2</v>
      </c>
      <c r="AG289" s="6">
        <f t="shared" si="78"/>
        <v>8</v>
      </c>
      <c r="AH289" s="5"/>
      <c r="AI289" s="8" t="str">
        <f t="shared" si="66"/>
        <v>OL Higher</v>
      </c>
      <c r="AJ289" s="24" t="str">
        <f t="shared" si="67"/>
        <v>Up</v>
      </c>
      <c r="AK289" s="25" t="str">
        <f t="shared" si="68"/>
        <v>POC Up</v>
      </c>
      <c r="AL289" s="26" t="str">
        <f t="shared" si="69"/>
        <v>Ab. Val</v>
      </c>
      <c r="AM289" s="26" t="str">
        <f t="shared" si="70"/>
        <v>Upper Break</v>
      </c>
      <c r="AN289" s="26" t="str">
        <f t="shared" si="71"/>
        <v>In Val</v>
      </c>
      <c r="AO289" s="26" t="str">
        <f t="shared" si="72"/>
        <v>No Gap</v>
      </c>
      <c r="AP289" s="26" t="str">
        <f t="shared" si="73"/>
        <v>Bottom-Weighted</v>
      </c>
      <c r="AQ289" s="26" t="str">
        <f t="shared" si="74"/>
        <v>Skewed High</v>
      </c>
      <c r="AR289" s="26" t="str">
        <f t="shared" si="75"/>
        <v>Same</v>
      </c>
      <c r="AS289" s="27">
        <f t="shared" si="76"/>
        <v>0</v>
      </c>
    </row>
    <row r="290" spans="1:45" ht="15.5" x14ac:dyDescent="0.35">
      <c r="A290" s="20">
        <v>45250</v>
      </c>
      <c r="B290" s="15">
        <v>1.24213</v>
      </c>
      <c r="C290" s="15">
        <v>1.2517</v>
      </c>
      <c r="D290" s="15">
        <v>1.2373499999999999</v>
      </c>
      <c r="E290" s="15">
        <v>1.2506900000000001</v>
      </c>
      <c r="F290" s="15">
        <v>1.2421</v>
      </c>
      <c r="G290" s="15">
        <v>1.2467000000000001</v>
      </c>
      <c r="H290" s="15">
        <v>1.2379</v>
      </c>
      <c r="I290" s="5">
        <v>13</v>
      </c>
      <c r="J290" s="5">
        <v>980</v>
      </c>
      <c r="K290" s="5">
        <v>654</v>
      </c>
      <c r="L290" s="5">
        <v>1657</v>
      </c>
      <c r="M290" s="14">
        <v>11.426388888888805</v>
      </c>
      <c r="N290" s="14">
        <v>143.50000000000085</v>
      </c>
      <c r="O290" s="5">
        <v>88.000000000001407</v>
      </c>
      <c r="P290" s="5">
        <v>155604</v>
      </c>
      <c r="Q290" s="14">
        <v>1080.5833333333333</v>
      </c>
      <c r="R290" s="14">
        <v>11.547038327526064</v>
      </c>
      <c r="S290" s="5">
        <v>21</v>
      </c>
      <c r="T290" s="5" t="s">
        <v>26</v>
      </c>
      <c r="U290" s="14">
        <v>0.63869551374598021</v>
      </c>
      <c r="V290" s="5">
        <v>304</v>
      </c>
      <c r="W290" s="5">
        <v>343</v>
      </c>
      <c r="X290" s="5">
        <v>584</v>
      </c>
      <c r="Y290" s="5">
        <v>426</v>
      </c>
      <c r="Z290" s="5" t="s">
        <v>31</v>
      </c>
      <c r="AA290" s="5"/>
      <c r="AB290" s="6" cm="1">
        <f t="array" ref="AB290">SUM(IF(B290:I290&gt;B291:I291,1,-1))</f>
        <v>2</v>
      </c>
      <c r="AC290" s="6" cm="1">
        <f t="array" ref="AC290">SUM(IF(J290:S290&gt;J291:S291,1,-1))</f>
        <v>-2</v>
      </c>
      <c r="AD290" s="6">
        <f t="shared" si="65"/>
        <v>0</v>
      </c>
      <c r="AE290" s="6">
        <f t="shared" si="78"/>
        <v>4</v>
      </c>
      <c r="AF290" s="6">
        <f t="shared" si="78"/>
        <v>-2</v>
      </c>
      <c r="AG290" s="6">
        <f t="shared" si="78"/>
        <v>2</v>
      </c>
      <c r="AH290" s="5"/>
      <c r="AI290" s="8" t="str">
        <f t="shared" si="66"/>
        <v>Outside</v>
      </c>
      <c r="AJ290" s="24" t="str">
        <f t="shared" si="67"/>
        <v>Neutral</v>
      </c>
      <c r="AK290" s="25" t="str">
        <f t="shared" si="68"/>
        <v>POC Up</v>
      </c>
      <c r="AL290" s="26" t="str">
        <f t="shared" si="69"/>
        <v>In. Val</v>
      </c>
      <c r="AM290" s="26" t="str">
        <f t="shared" si="70"/>
        <v>Upper Break</v>
      </c>
      <c r="AN290" s="26" t="str">
        <f t="shared" si="71"/>
        <v>Ab. Val</v>
      </c>
      <c r="AO290" s="26" t="str">
        <f t="shared" si="72"/>
        <v>No Gap</v>
      </c>
      <c r="AP290" s="26" t="str">
        <f t="shared" si="73"/>
        <v>Top-Weighted</v>
      </c>
      <c r="AQ290" s="26" t="str">
        <f t="shared" si="74"/>
        <v>Skewed Mid-Low</v>
      </c>
      <c r="AR290" s="26" t="str">
        <f t="shared" si="75"/>
        <v>Closed Lower Quadrant</v>
      </c>
      <c r="AS290" s="27">
        <f t="shared" si="76"/>
        <v>-1</v>
      </c>
    </row>
    <row r="291" spans="1:45" ht="15.5" x14ac:dyDescent="0.35">
      <c r="A291" s="20">
        <v>45247</v>
      </c>
      <c r="B291" s="15">
        <v>1.24929</v>
      </c>
      <c r="C291" s="15">
        <v>1.2497400000000001</v>
      </c>
      <c r="D291" s="15">
        <v>1.2373499999999999</v>
      </c>
      <c r="E291" s="15">
        <v>1.2450399999999999</v>
      </c>
      <c r="F291" s="15">
        <v>1.2416</v>
      </c>
      <c r="G291" s="15">
        <v>1.2443</v>
      </c>
      <c r="H291" s="15">
        <v>1.2383</v>
      </c>
      <c r="I291" s="5">
        <v>9</v>
      </c>
      <c r="J291" s="5">
        <v>1041</v>
      </c>
      <c r="K291" s="5">
        <v>623</v>
      </c>
      <c r="L291" s="5">
        <v>1697</v>
      </c>
      <c r="M291" s="14">
        <v>11.709027777777742</v>
      </c>
      <c r="N291" s="14">
        <v>123.90000000000123</v>
      </c>
      <c r="O291" s="5">
        <v>60.000000000000057</v>
      </c>
      <c r="P291" s="5">
        <v>158378</v>
      </c>
      <c r="Q291" s="14">
        <v>1099.8472222222222</v>
      </c>
      <c r="R291" s="14">
        <v>13.696529459241187</v>
      </c>
      <c r="S291" s="5">
        <v>17</v>
      </c>
      <c r="T291" s="5" t="s">
        <v>26</v>
      </c>
      <c r="U291" s="14">
        <v>0.61671616427861231</v>
      </c>
      <c r="V291" s="5">
        <v>200</v>
      </c>
      <c r="W291" s="5">
        <v>358</v>
      </c>
      <c r="X291" s="5">
        <v>798</v>
      </c>
      <c r="Y291" s="5">
        <v>341</v>
      </c>
      <c r="Z291" s="5" t="s">
        <v>32</v>
      </c>
      <c r="AA291" s="5"/>
      <c r="AB291" s="6" cm="1">
        <f t="array" ref="AB291">SUM(IF(B291:I291&gt;B292:I292,1,-1))</f>
        <v>0</v>
      </c>
      <c r="AC291" s="6" cm="1">
        <f t="array" ref="AC291">SUM(IF(J291:S291&gt;J292:S292,1,-1))</f>
        <v>-2</v>
      </c>
      <c r="AD291" s="6">
        <f t="shared" si="65"/>
        <v>-2</v>
      </c>
      <c r="AE291" s="6">
        <f t="shared" si="78"/>
        <v>4</v>
      </c>
      <c r="AF291" s="6">
        <f t="shared" si="78"/>
        <v>4</v>
      </c>
      <c r="AG291" s="6">
        <f t="shared" si="78"/>
        <v>8</v>
      </c>
      <c r="AH291" s="5"/>
      <c r="AI291" s="8" t="str">
        <f t="shared" si="66"/>
        <v>OL Lower</v>
      </c>
      <c r="AJ291" s="24" t="str">
        <f t="shared" si="67"/>
        <v>Down</v>
      </c>
      <c r="AK291" s="25" t="str">
        <f t="shared" si="68"/>
        <v>POC Down</v>
      </c>
      <c r="AL291" s="26" t="str">
        <f t="shared" si="69"/>
        <v>In. Val</v>
      </c>
      <c r="AM291" s="26" t="str">
        <f t="shared" si="70"/>
        <v>Inside Day</v>
      </c>
      <c r="AN291" s="26" t="str">
        <f t="shared" si="71"/>
        <v>Ab. Val</v>
      </c>
      <c r="AO291" s="26" t="str">
        <f t="shared" si="72"/>
        <v>Gap Up - Failed</v>
      </c>
      <c r="AP291" s="26" t="str">
        <f t="shared" si="73"/>
        <v>Top-Weighted</v>
      </c>
      <c r="AQ291" s="26" t="str">
        <f t="shared" si="74"/>
        <v>Skewed Mid-Low</v>
      </c>
      <c r="AR291" s="26" t="str">
        <f t="shared" si="75"/>
        <v>Same</v>
      </c>
      <c r="AS291" s="27">
        <f t="shared" si="76"/>
        <v>0</v>
      </c>
    </row>
    <row r="292" spans="1:45" ht="15.5" x14ac:dyDescent="0.35">
      <c r="A292" s="20">
        <v>45246</v>
      </c>
      <c r="B292" s="15">
        <v>1.22787</v>
      </c>
      <c r="C292" s="15">
        <v>1.2505299999999999</v>
      </c>
      <c r="D292" s="15">
        <v>1.2264900000000001</v>
      </c>
      <c r="E292" s="15">
        <v>1.24136</v>
      </c>
      <c r="F292" s="15">
        <v>1.2418000000000002</v>
      </c>
      <c r="G292" s="15">
        <v>1.2485000000000002</v>
      </c>
      <c r="H292" s="15">
        <v>1.2383000000000002</v>
      </c>
      <c r="I292" s="5">
        <v>8</v>
      </c>
      <c r="J292" s="5">
        <v>964</v>
      </c>
      <c r="K292" s="5">
        <v>826</v>
      </c>
      <c r="L292" s="5">
        <v>1813</v>
      </c>
      <c r="M292" s="14">
        <v>12.63749999999991</v>
      </c>
      <c r="N292" s="14">
        <v>240.39999999999839</v>
      </c>
      <c r="O292" s="5">
        <v>101.99999999999987</v>
      </c>
      <c r="P292" s="5">
        <v>154391</v>
      </c>
      <c r="Q292" s="14">
        <v>1072.1597222222222</v>
      </c>
      <c r="R292" s="14">
        <v>7.5415973377704333</v>
      </c>
      <c r="S292" s="5">
        <v>21</v>
      </c>
      <c r="T292" s="5" t="s">
        <v>26</v>
      </c>
      <c r="U292" s="14">
        <v>0.63147165631722868</v>
      </c>
      <c r="V292" s="5">
        <v>600</v>
      </c>
      <c r="W292" s="5">
        <v>829</v>
      </c>
      <c r="X292" s="5">
        <v>101</v>
      </c>
      <c r="Y292" s="5">
        <v>283</v>
      </c>
      <c r="Z292" s="5" t="s">
        <v>32</v>
      </c>
      <c r="AA292" s="5"/>
      <c r="AB292" s="6" cm="1">
        <f t="array" ref="AB292">SUM(IF(B292:I292&gt;B293:I293,1,-1))</f>
        <v>2</v>
      </c>
      <c r="AC292" s="6" cm="1">
        <f t="array" ref="AC292">SUM(IF(J292:S292&gt;J293:S293,1,-1))</f>
        <v>2</v>
      </c>
      <c r="AD292" s="6">
        <f t="shared" si="65"/>
        <v>4</v>
      </c>
      <c r="AE292" s="6">
        <f t="shared" si="78"/>
        <v>6</v>
      </c>
      <c r="AF292" s="6">
        <f t="shared" si="78"/>
        <v>10</v>
      </c>
      <c r="AG292" s="6">
        <f t="shared" si="78"/>
        <v>16</v>
      </c>
      <c r="AH292" s="5"/>
      <c r="AI292" s="8" t="str">
        <f t="shared" si="66"/>
        <v>OL Higher</v>
      </c>
      <c r="AJ292" s="24" t="str">
        <f t="shared" si="67"/>
        <v>Up</v>
      </c>
      <c r="AK292" s="25" t="str">
        <f t="shared" si="68"/>
        <v>POC Up</v>
      </c>
      <c r="AL292" s="26" t="str">
        <f t="shared" si="69"/>
        <v>In. Val</v>
      </c>
      <c r="AM292" s="26" t="str">
        <f t="shared" si="70"/>
        <v>Inside Day</v>
      </c>
      <c r="AN292" s="26" t="str">
        <f t="shared" si="71"/>
        <v>In Val</v>
      </c>
      <c r="AO292" s="26" t="str">
        <f t="shared" si="72"/>
        <v>No Gap</v>
      </c>
      <c r="AP292" s="26" t="str">
        <f t="shared" si="73"/>
        <v>Top-Weighted</v>
      </c>
      <c r="AQ292" s="26" t="str">
        <f t="shared" si="74"/>
        <v>Skewed Mid-High</v>
      </c>
      <c r="AR292" s="26" t="str">
        <f t="shared" si="75"/>
        <v>Same</v>
      </c>
      <c r="AS292" s="27">
        <f t="shared" si="76"/>
        <v>0</v>
      </c>
    </row>
    <row r="293" spans="1:45" ht="15.5" x14ac:dyDescent="0.35">
      <c r="A293" s="20">
        <v>45245</v>
      </c>
      <c r="B293" s="15">
        <v>1.2228600000000001</v>
      </c>
      <c r="C293" s="15">
        <v>1.2505299999999999</v>
      </c>
      <c r="D293" s="15">
        <v>1.2222500000000001</v>
      </c>
      <c r="E293" s="15">
        <v>1.2420800000000001</v>
      </c>
      <c r="F293" s="15">
        <v>1.2269999999999999</v>
      </c>
      <c r="G293" s="15">
        <v>1.2484</v>
      </c>
      <c r="H293" s="15">
        <v>1.226</v>
      </c>
      <c r="I293" s="5">
        <v>23</v>
      </c>
      <c r="J293" s="5">
        <v>1302</v>
      </c>
      <c r="K293" s="5">
        <v>386</v>
      </c>
      <c r="L293" s="5">
        <v>1706</v>
      </c>
      <c r="M293" s="14">
        <v>11.80347222222222</v>
      </c>
      <c r="N293" s="14">
        <v>282.79999999999859</v>
      </c>
      <c r="O293" s="5">
        <v>223.99999999999974</v>
      </c>
      <c r="P293" s="5">
        <v>141348</v>
      </c>
      <c r="Q293" s="14">
        <v>981.58333333333337</v>
      </c>
      <c r="R293" s="14">
        <v>6.0325318246110626</v>
      </c>
      <c r="S293" s="5">
        <v>35</v>
      </c>
      <c r="T293" s="5" t="s">
        <v>28</v>
      </c>
      <c r="U293" s="14">
        <v>0.34009662714685102</v>
      </c>
      <c r="V293" s="5">
        <v>652</v>
      </c>
      <c r="W293" s="5">
        <v>281</v>
      </c>
      <c r="X293" s="5">
        <v>116</v>
      </c>
      <c r="Y293" s="5">
        <v>656</v>
      </c>
      <c r="Z293" s="5" t="s">
        <v>32</v>
      </c>
      <c r="AA293" s="5"/>
      <c r="AB293" s="6" cm="1">
        <f t="array" ref="AB293">SUM(IF(B293:I293&gt;B294:I294,1,-1))</f>
        <v>2</v>
      </c>
      <c r="AC293" s="6" cm="1">
        <f t="array" ref="AC293">SUM(IF(J293:S293&gt;J294:S294,1,-1))</f>
        <v>4</v>
      </c>
      <c r="AD293" s="6">
        <f t="shared" si="65"/>
        <v>6</v>
      </c>
      <c r="AE293" s="6">
        <f t="shared" si="78"/>
        <v>2</v>
      </c>
      <c r="AF293" s="6">
        <f t="shared" si="78"/>
        <v>-2</v>
      </c>
      <c r="AG293" s="6">
        <f t="shared" si="78"/>
        <v>0</v>
      </c>
      <c r="AH293" s="5"/>
      <c r="AI293" s="8" t="str">
        <f t="shared" si="66"/>
        <v>OL Higher</v>
      </c>
      <c r="AJ293" s="24" t="str">
        <f t="shared" si="67"/>
        <v>Up</v>
      </c>
      <c r="AK293" s="25" t="str">
        <f t="shared" si="68"/>
        <v>POC Up</v>
      </c>
      <c r="AL293" s="26" t="str">
        <f t="shared" si="69"/>
        <v>In. Val</v>
      </c>
      <c r="AM293" s="26" t="str">
        <f t="shared" si="70"/>
        <v>Inside Day</v>
      </c>
      <c r="AN293" s="26" t="str">
        <f t="shared" si="71"/>
        <v>In Val</v>
      </c>
      <c r="AO293" s="26" t="str">
        <f t="shared" si="72"/>
        <v>No Gap</v>
      </c>
      <c r="AP293" s="26" t="str">
        <f t="shared" si="73"/>
        <v>Top-Weighted</v>
      </c>
      <c r="AQ293" s="26" t="str">
        <f t="shared" si="74"/>
        <v>Skewed Low</v>
      </c>
      <c r="AR293" s="26" t="str">
        <f t="shared" si="75"/>
        <v>Closed Higher Quadrant</v>
      </c>
      <c r="AS293" s="27">
        <f t="shared" si="76"/>
        <v>1</v>
      </c>
    </row>
    <row r="294" spans="1:45" ht="15.5" x14ac:dyDescent="0.35">
      <c r="A294" s="20">
        <v>45244</v>
      </c>
      <c r="B294" s="15">
        <v>1.22157</v>
      </c>
      <c r="C294" s="15">
        <v>1.2505299999999999</v>
      </c>
      <c r="D294" s="15">
        <v>1.2186399999999999</v>
      </c>
      <c r="E294" s="15">
        <v>1.24926</v>
      </c>
      <c r="F294" s="15">
        <v>1.2223000000000002</v>
      </c>
      <c r="G294" s="15">
        <v>1.2290000000000001</v>
      </c>
      <c r="H294" s="15">
        <v>1.2189000000000001</v>
      </c>
      <c r="I294" s="5">
        <v>27</v>
      </c>
      <c r="J294" s="5">
        <v>1250</v>
      </c>
      <c r="K294" s="5">
        <v>397</v>
      </c>
      <c r="L294" s="5">
        <v>1678</v>
      </c>
      <c r="M294" s="14">
        <v>11.582638888888857</v>
      </c>
      <c r="N294" s="14">
        <v>318.89999999999975</v>
      </c>
      <c r="O294" s="5">
        <v>100.99999999999997</v>
      </c>
      <c r="P294" s="5">
        <v>130886</v>
      </c>
      <c r="Q294" s="14">
        <v>908.93055555555554</v>
      </c>
      <c r="R294" s="14">
        <v>5.2618375666353128</v>
      </c>
      <c r="S294" s="5">
        <v>43</v>
      </c>
      <c r="T294" s="5" t="s">
        <v>28</v>
      </c>
      <c r="U294" s="14">
        <v>0.42346746133022295</v>
      </c>
      <c r="V294" s="5">
        <v>284</v>
      </c>
      <c r="W294" s="5">
        <v>87</v>
      </c>
      <c r="X294" s="5">
        <v>400</v>
      </c>
      <c r="Y294" s="5">
        <v>907</v>
      </c>
      <c r="Z294" s="5" t="s">
        <v>31</v>
      </c>
      <c r="AA294" s="5"/>
      <c r="AB294" s="6" cm="1">
        <f t="array" ref="AB294">SUM(IF(B294:I294&gt;B295:I295,1,-1))</f>
        <v>2</v>
      </c>
      <c r="AC294" s="6" cm="1">
        <f t="array" ref="AC294">SUM(IF(J294:S294&gt;J295:S295,1,-1))</f>
        <v>4</v>
      </c>
      <c r="AD294" s="6">
        <f t="shared" si="65"/>
        <v>6</v>
      </c>
      <c r="AE294" s="6">
        <f t="shared" si="78"/>
        <v>-4</v>
      </c>
      <c r="AF294" s="6">
        <f t="shared" si="78"/>
        <v>-6</v>
      </c>
      <c r="AG294" s="6">
        <f t="shared" si="78"/>
        <v>-10</v>
      </c>
      <c r="AH294" s="5"/>
      <c r="AI294" s="8" t="str">
        <f t="shared" si="66"/>
        <v>Outside</v>
      </c>
      <c r="AJ294" s="24" t="str">
        <f t="shared" si="67"/>
        <v>Neutral</v>
      </c>
      <c r="AK294" s="25" t="str">
        <f t="shared" si="68"/>
        <v>POC Up</v>
      </c>
      <c r="AL294" s="26" t="str">
        <f t="shared" si="69"/>
        <v>In. Val</v>
      </c>
      <c r="AM294" s="26" t="str">
        <f t="shared" si="70"/>
        <v>Upper Break</v>
      </c>
      <c r="AN294" s="26" t="str">
        <f t="shared" si="71"/>
        <v>Ab. Val</v>
      </c>
      <c r="AO294" s="26" t="str">
        <f t="shared" si="72"/>
        <v>No Gap</v>
      </c>
      <c r="AP294" s="26" t="str">
        <f t="shared" si="73"/>
        <v>Top-Weighted</v>
      </c>
      <c r="AQ294" s="26" t="str">
        <f t="shared" si="74"/>
        <v>Skewed Low</v>
      </c>
      <c r="AR294" s="26" t="str">
        <f t="shared" si="75"/>
        <v>Closed Higher Quadrant</v>
      </c>
      <c r="AS294" s="27">
        <f t="shared" si="76"/>
        <v>1</v>
      </c>
    </row>
    <row r="295" spans="1:45" ht="15.5" x14ac:dyDescent="0.35">
      <c r="A295" s="20">
        <v>45243</v>
      </c>
      <c r="B295" s="15">
        <v>1.22848</v>
      </c>
      <c r="C295" s="15">
        <v>1.2307900000000001</v>
      </c>
      <c r="D295" s="15">
        <v>1.2186399999999999</v>
      </c>
      <c r="E295" s="15">
        <v>1.2277899999999999</v>
      </c>
      <c r="F295" s="15">
        <v>1.2221000000000002</v>
      </c>
      <c r="G295" s="15">
        <v>1.2269000000000001</v>
      </c>
      <c r="H295" s="15">
        <v>1.2202000000000002</v>
      </c>
      <c r="I295" s="5">
        <v>8</v>
      </c>
      <c r="J295" s="5">
        <v>1162</v>
      </c>
      <c r="K295" s="5">
        <v>385</v>
      </c>
      <c r="L295" s="5">
        <v>1585</v>
      </c>
      <c r="M295" s="14">
        <v>10.951388888888886</v>
      </c>
      <c r="N295" s="14">
        <v>121.50000000000105</v>
      </c>
      <c r="O295" s="5">
        <v>66.999999999999289</v>
      </c>
      <c r="P295" s="5">
        <v>132675</v>
      </c>
      <c r="Q295" s="14">
        <v>921.35416666666663</v>
      </c>
      <c r="R295" s="14">
        <v>13.04526748971182</v>
      </c>
      <c r="S295" s="5">
        <v>18</v>
      </c>
      <c r="T295" s="5" t="s">
        <v>28</v>
      </c>
      <c r="U295" s="14">
        <v>0.49114920000783463</v>
      </c>
      <c r="V295" s="5">
        <v>269</v>
      </c>
      <c r="W295" s="5">
        <v>378</v>
      </c>
      <c r="X295" s="5">
        <v>642</v>
      </c>
      <c r="Y295" s="5">
        <v>277</v>
      </c>
      <c r="Z295" s="5" t="s">
        <v>34</v>
      </c>
      <c r="AA295" s="5"/>
      <c r="AB295" s="6" cm="1">
        <f t="array" ref="AB295">SUM(IF(B295:I295&gt;B296:I296,1,-1))</f>
        <v>-2</v>
      </c>
      <c r="AC295" s="6" cm="1">
        <f t="array" ref="AC295">SUM(IF(J295:S295&gt;J296:S296,1,-1))</f>
        <v>-10</v>
      </c>
      <c r="AD295" s="6">
        <f t="shared" si="65"/>
        <v>-12</v>
      </c>
      <c r="AE295" s="6">
        <f t="shared" si="78"/>
        <v>-12</v>
      </c>
      <c r="AF295" s="6">
        <f t="shared" si="78"/>
        <v>-8</v>
      </c>
      <c r="AG295" s="6">
        <f t="shared" si="78"/>
        <v>-20</v>
      </c>
      <c r="AH295" s="5"/>
      <c r="AI295" s="8" t="str">
        <f t="shared" si="66"/>
        <v>Inside</v>
      </c>
      <c r="AJ295" s="24" t="str">
        <f t="shared" si="67"/>
        <v>Down</v>
      </c>
      <c r="AK295" s="25" t="str">
        <f t="shared" si="68"/>
        <v>POC Unchanged</v>
      </c>
      <c r="AL295" s="26" t="str">
        <f t="shared" si="69"/>
        <v>In. Val</v>
      </c>
      <c r="AM295" s="26" t="str">
        <f t="shared" si="70"/>
        <v>Inside Day</v>
      </c>
      <c r="AN295" s="26" t="str">
        <f t="shared" si="71"/>
        <v>Ab. Val</v>
      </c>
      <c r="AO295" s="26" t="str">
        <f t="shared" si="72"/>
        <v>Gap Up - Failed</v>
      </c>
      <c r="AP295" s="26" t="str">
        <f t="shared" si="73"/>
        <v>Top-Weighted</v>
      </c>
      <c r="AQ295" s="26" t="str">
        <f t="shared" si="74"/>
        <v>Skewed Mid-Low</v>
      </c>
      <c r="AR295" s="26" t="str">
        <f t="shared" si="75"/>
        <v>Closed Lower Quadrant</v>
      </c>
      <c r="AS295" s="27">
        <f t="shared" si="76"/>
        <v>-3</v>
      </c>
    </row>
    <row r="296" spans="1:45" ht="15.5" x14ac:dyDescent="0.35">
      <c r="A296" s="20">
        <v>45240</v>
      </c>
      <c r="B296" s="15">
        <v>1.22906</v>
      </c>
      <c r="C296" s="15">
        <v>1.2307900000000001</v>
      </c>
      <c r="D296" s="15">
        <v>1.2186399999999999</v>
      </c>
      <c r="E296" s="15">
        <v>1.2226300000000001</v>
      </c>
      <c r="F296" s="15">
        <v>1.2221000000000002</v>
      </c>
      <c r="G296" s="15">
        <v>1.2278000000000002</v>
      </c>
      <c r="H296" s="15">
        <v>1.2192000000000001</v>
      </c>
      <c r="I296" s="5">
        <v>-21</v>
      </c>
      <c r="J296" s="5">
        <v>1220</v>
      </c>
      <c r="K296" s="5">
        <v>385</v>
      </c>
      <c r="L296" s="5">
        <v>1643</v>
      </c>
      <c r="M296" s="14">
        <v>11.397916666666582</v>
      </c>
      <c r="N296" s="14">
        <v>121.50000000000105</v>
      </c>
      <c r="O296" s="5">
        <v>86.000000000001634</v>
      </c>
      <c r="P296" s="5">
        <v>139781</v>
      </c>
      <c r="Q296" s="14">
        <v>970.70138888888891</v>
      </c>
      <c r="R296" s="14">
        <v>13.522633744855851</v>
      </c>
      <c r="S296" s="5">
        <v>25</v>
      </c>
      <c r="T296" s="5" t="s">
        <v>28</v>
      </c>
      <c r="U296" s="14">
        <v>0.48445847751100179</v>
      </c>
      <c r="V296" s="5">
        <v>497</v>
      </c>
      <c r="W296" s="5">
        <v>431</v>
      </c>
      <c r="X296" s="5">
        <v>416</v>
      </c>
      <c r="Y296" s="5">
        <v>277</v>
      </c>
      <c r="Z296" s="5" t="s">
        <v>29</v>
      </c>
      <c r="AA296" s="5"/>
      <c r="AB296" s="6" cm="1">
        <f t="array" ref="AB296">SUM(IF(B296:I296&gt;B297:I297,1,-1))</f>
        <v>-4</v>
      </c>
      <c r="AC296" s="6" cm="1">
        <f t="array" ref="AC296">SUM(IF(J296:S296&gt;J297:S297,1,-1))</f>
        <v>0</v>
      </c>
      <c r="AD296" s="6">
        <f t="shared" si="65"/>
        <v>-4</v>
      </c>
      <c r="AE296" s="6">
        <f t="shared" si="78"/>
        <v>-14</v>
      </c>
      <c r="AF296" s="6">
        <f t="shared" si="78"/>
        <v>-4</v>
      </c>
      <c r="AG296" s="6">
        <f t="shared" si="78"/>
        <v>-18</v>
      </c>
      <c r="AH296" s="5"/>
      <c r="AI296" s="8" t="str">
        <f t="shared" si="66"/>
        <v>OL Lower</v>
      </c>
      <c r="AJ296" s="24" t="str">
        <f t="shared" si="67"/>
        <v>Down</v>
      </c>
      <c r="AK296" s="25" t="str">
        <f t="shared" si="68"/>
        <v>POC Down</v>
      </c>
      <c r="AL296" s="26" t="str">
        <f t="shared" si="69"/>
        <v>Bel. Val</v>
      </c>
      <c r="AM296" s="26" t="str">
        <f t="shared" si="70"/>
        <v>Lower Break</v>
      </c>
      <c r="AN296" s="26" t="str">
        <f t="shared" si="71"/>
        <v>In Val</v>
      </c>
      <c r="AO296" s="26" t="str">
        <f t="shared" si="72"/>
        <v>No Gap</v>
      </c>
      <c r="AP296" s="26" t="str">
        <f t="shared" si="73"/>
        <v>Top-Weighted</v>
      </c>
      <c r="AQ296" s="26" t="str">
        <f t="shared" si="74"/>
        <v>Skewed High</v>
      </c>
      <c r="AR296" s="26" t="str">
        <f t="shared" si="75"/>
        <v>Closed Lower Quadrant</v>
      </c>
      <c r="AS296" s="27">
        <f t="shared" si="76"/>
        <v>-1</v>
      </c>
    </row>
    <row r="297" spans="1:45" ht="15.5" x14ac:dyDescent="0.35">
      <c r="A297" s="20">
        <v>45239</v>
      </c>
      <c r="B297" s="15">
        <v>1.23434</v>
      </c>
      <c r="C297" s="15">
        <v>1.23461</v>
      </c>
      <c r="D297" s="15">
        <v>1.22095</v>
      </c>
      <c r="E297" s="15">
        <v>1.2215400000000001</v>
      </c>
      <c r="F297" s="15">
        <v>1.2283000000000002</v>
      </c>
      <c r="G297" s="15">
        <v>1.2301000000000002</v>
      </c>
      <c r="H297" s="15">
        <v>1.2259</v>
      </c>
      <c r="I297" s="5">
        <v>-29</v>
      </c>
      <c r="J297" s="5">
        <v>795</v>
      </c>
      <c r="K297" s="5">
        <v>811</v>
      </c>
      <c r="L297" s="5">
        <v>1647</v>
      </c>
      <c r="M297" s="14">
        <v>11.440277777777725</v>
      </c>
      <c r="N297" s="14">
        <v>136.60000000000005</v>
      </c>
      <c r="O297" s="5">
        <v>42.000000000002032</v>
      </c>
      <c r="P297" s="5">
        <v>138571</v>
      </c>
      <c r="Q297" s="14">
        <v>962.29861111111109</v>
      </c>
      <c r="R297" s="14">
        <v>12.057101024890185</v>
      </c>
      <c r="S297" s="5">
        <v>27</v>
      </c>
      <c r="T297" s="5" t="s">
        <v>33</v>
      </c>
      <c r="U297" s="14">
        <v>0.76368160838643151</v>
      </c>
      <c r="V297" s="5">
        <v>153</v>
      </c>
      <c r="W297" s="5">
        <v>860</v>
      </c>
      <c r="X297" s="5">
        <v>515</v>
      </c>
      <c r="Y297" s="5">
        <v>119</v>
      </c>
      <c r="Z297" s="5" t="s">
        <v>27</v>
      </c>
      <c r="AA297" s="5"/>
      <c r="AB297" s="6" cm="1">
        <f t="array" ref="AB297">SUM(IF(B297:I297&gt;B298:I298,1,-1))</f>
        <v>-6</v>
      </c>
      <c r="AC297" s="6" cm="1">
        <f t="array" ref="AC297">SUM(IF(J297:S297&gt;J298:S298,1,-1))</f>
        <v>2</v>
      </c>
      <c r="AD297" s="6">
        <f t="shared" si="65"/>
        <v>-4</v>
      </c>
      <c r="AE297" s="6">
        <f t="shared" si="78"/>
        <v>-8</v>
      </c>
      <c r="AF297" s="6">
        <f t="shared" si="78"/>
        <v>-10</v>
      </c>
      <c r="AG297" s="6">
        <f t="shared" si="78"/>
        <v>-18</v>
      </c>
      <c r="AH297" s="5"/>
      <c r="AI297" s="8" t="str">
        <f t="shared" si="66"/>
        <v>Inside</v>
      </c>
      <c r="AJ297" s="24" t="str">
        <f t="shared" si="67"/>
        <v>Down</v>
      </c>
      <c r="AK297" s="25" t="str">
        <f t="shared" si="68"/>
        <v>POC Down</v>
      </c>
      <c r="AL297" s="26" t="str">
        <f t="shared" si="69"/>
        <v>In. Val</v>
      </c>
      <c r="AM297" s="26" t="str">
        <f t="shared" si="70"/>
        <v>Lower Break</v>
      </c>
      <c r="AN297" s="26" t="str">
        <f t="shared" si="71"/>
        <v>Bl. Val</v>
      </c>
      <c r="AO297" s="26" t="str">
        <f t="shared" si="72"/>
        <v>No Gap</v>
      </c>
      <c r="AP297" s="26" t="str">
        <f t="shared" si="73"/>
        <v>Bottom-Weighted</v>
      </c>
      <c r="AQ297" s="26" t="str">
        <f t="shared" si="74"/>
        <v>Skewed Mid-High</v>
      </c>
      <c r="AR297" s="26" t="str">
        <f t="shared" si="75"/>
        <v>Same</v>
      </c>
      <c r="AS297" s="27">
        <f t="shared" si="76"/>
        <v>0</v>
      </c>
    </row>
    <row r="298" spans="1:45" ht="15.5" x14ac:dyDescent="0.35">
      <c r="A298" s="20">
        <v>45238</v>
      </c>
      <c r="B298" s="15">
        <v>1.2371300000000001</v>
      </c>
      <c r="C298" s="15">
        <v>1.24274</v>
      </c>
      <c r="D298" s="15">
        <v>1.2241299999999999</v>
      </c>
      <c r="E298" s="15">
        <v>1.22837</v>
      </c>
      <c r="F298" s="15">
        <v>1.2287999999999999</v>
      </c>
      <c r="G298" s="15">
        <v>1.2343999999999999</v>
      </c>
      <c r="H298" s="15">
        <v>1.2246999999999999</v>
      </c>
      <c r="I298" s="5">
        <v>-23</v>
      </c>
      <c r="J298" s="5">
        <v>1039</v>
      </c>
      <c r="K298" s="5">
        <v>513</v>
      </c>
      <c r="L298" s="5">
        <v>1579</v>
      </c>
      <c r="M298" s="14">
        <v>10.875694444444408</v>
      </c>
      <c r="N298" s="14">
        <v>186.10000000000016</v>
      </c>
      <c r="O298" s="5">
        <v>97.000000000000426</v>
      </c>
      <c r="P298" s="5">
        <v>127487</v>
      </c>
      <c r="Q298" s="14">
        <v>885.32638888888891</v>
      </c>
      <c r="R298" s="14">
        <v>8.4846856528747914</v>
      </c>
      <c r="S298" s="5">
        <v>35</v>
      </c>
      <c r="T298" s="5" t="s">
        <v>26</v>
      </c>
      <c r="U298" s="14">
        <v>0.55189848327396362</v>
      </c>
      <c r="V298" s="5">
        <v>294</v>
      </c>
      <c r="W298" s="5">
        <v>254</v>
      </c>
      <c r="X298" s="5">
        <v>491</v>
      </c>
      <c r="Y298" s="5">
        <v>513</v>
      </c>
      <c r="Z298" s="5" t="s">
        <v>27</v>
      </c>
      <c r="AA298" s="5"/>
      <c r="AB298" s="6" cm="1">
        <f t="array" ref="AB298">SUM(IF(B298:I298&gt;B299:I299,1,-1))</f>
        <v>-4</v>
      </c>
      <c r="AC298" s="6" cm="1">
        <f t="array" ref="AC298">SUM(IF(J298:S298&gt;J299:S299,1,-1))</f>
        <v>-6</v>
      </c>
      <c r="AD298" s="6">
        <f t="shared" si="65"/>
        <v>-10</v>
      </c>
      <c r="AE298" s="6">
        <f t="shared" si="78"/>
        <v>2</v>
      </c>
      <c r="AF298" s="6">
        <f t="shared" si="78"/>
        <v>-16</v>
      </c>
      <c r="AG298" s="6">
        <f t="shared" si="78"/>
        <v>-14</v>
      </c>
      <c r="AH298" s="5"/>
      <c r="AI298" s="8" t="str">
        <f t="shared" si="66"/>
        <v>OL Lower</v>
      </c>
      <c r="AJ298" s="24" t="str">
        <f t="shared" si="67"/>
        <v>Down</v>
      </c>
      <c r="AK298" s="25" t="str">
        <f t="shared" si="68"/>
        <v>POC Down</v>
      </c>
      <c r="AL298" s="26" t="str">
        <f t="shared" si="69"/>
        <v>In. Val</v>
      </c>
      <c r="AM298" s="26" t="str">
        <f t="shared" si="70"/>
        <v>Inside Day</v>
      </c>
      <c r="AN298" s="26" t="str">
        <f t="shared" si="71"/>
        <v>In Val</v>
      </c>
      <c r="AO298" s="26" t="str">
        <f t="shared" si="72"/>
        <v>No Gap</v>
      </c>
      <c r="AP298" s="26" t="str">
        <f t="shared" si="73"/>
        <v>Top-Weighted</v>
      </c>
      <c r="AQ298" s="26" t="str">
        <f t="shared" si="74"/>
        <v>Skewed Low</v>
      </c>
      <c r="AR298" s="26" t="str">
        <f t="shared" si="75"/>
        <v>Closed Higher Quadrant</v>
      </c>
      <c r="AS298" s="27">
        <f t="shared" si="76"/>
        <v>1</v>
      </c>
    </row>
    <row r="299" spans="1:45" ht="15.5" x14ac:dyDescent="0.35">
      <c r="A299" s="20">
        <v>45237</v>
      </c>
      <c r="B299" s="15">
        <v>1.2189099999999999</v>
      </c>
      <c r="C299" s="15">
        <v>1.24274</v>
      </c>
      <c r="D299" s="15">
        <v>1.2183900000000001</v>
      </c>
      <c r="E299" s="15">
        <v>1.22895</v>
      </c>
      <c r="F299" s="15">
        <v>1.2297000000000002</v>
      </c>
      <c r="G299" s="15">
        <v>1.2387000000000001</v>
      </c>
      <c r="H299" s="15">
        <v>1.2273000000000001</v>
      </c>
      <c r="I299" s="5">
        <v>20</v>
      </c>
      <c r="J299" s="5">
        <v>1122</v>
      </c>
      <c r="K299" s="5">
        <v>528</v>
      </c>
      <c r="L299" s="5">
        <v>1672</v>
      </c>
      <c r="M299" s="14">
        <v>11.701408450704292</v>
      </c>
      <c r="N299" s="14">
        <v>243.49999999999872</v>
      </c>
      <c r="O299" s="5">
        <v>114.00000000000077</v>
      </c>
      <c r="P299" s="5">
        <v>130216</v>
      </c>
      <c r="Q299" s="14">
        <v>917.0140845070423</v>
      </c>
      <c r="R299" s="14">
        <v>6.8665297741273461</v>
      </c>
      <c r="S299" s="5">
        <v>29</v>
      </c>
      <c r="T299" s="5" t="s">
        <v>26</v>
      </c>
      <c r="U299" s="14">
        <v>0.51479582141474733</v>
      </c>
      <c r="V299" s="5">
        <v>538</v>
      </c>
      <c r="W299" s="5">
        <v>468</v>
      </c>
      <c r="X299" s="5">
        <v>437</v>
      </c>
      <c r="Y299" s="5">
        <v>229</v>
      </c>
      <c r="Z299" s="5" t="s">
        <v>29</v>
      </c>
      <c r="AA299" s="5"/>
      <c r="AB299" s="6" cm="1">
        <f t="array" ref="AB299">SUM(IF(B299:I299&gt;B300:I300,1,-1))</f>
        <v>2</v>
      </c>
      <c r="AC299" s="6" cm="1">
        <f t="array" ref="AC299">SUM(IF(J299:S299&gt;J300:S300,1,-1))</f>
        <v>-6</v>
      </c>
      <c r="AD299" s="6">
        <f t="shared" si="65"/>
        <v>-4</v>
      </c>
      <c r="AE299" s="6">
        <f t="shared" si="78"/>
        <v>10</v>
      </c>
      <c r="AF299" s="6">
        <f t="shared" si="78"/>
        <v>-8</v>
      </c>
      <c r="AG299" s="6">
        <f t="shared" si="78"/>
        <v>2</v>
      </c>
      <c r="AH299" s="5"/>
      <c r="AI299" s="8" t="str">
        <f t="shared" si="66"/>
        <v>OL Higher</v>
      </c>
      <c r="AJ299" s="24" t="str">
        <f t="shared" si="67"/>
        <v>Up</v>
      </c>
      <c r="AK299" s="25" t="str">
        <f t="shared" si="68"/>
        <v>POC Up</v>
      </c>
      <c r="AL299" s="26" t="str">
        <f t="shared" si="69"/>
        <v>In. Val</v>
      </c>
      <c r="AM299" s="26" t="str">
        <f t="shared" si="70"/>
        <v>Inside Day</v>
      </c>
      <c r="AN299" s="26" t="str">
        <f t="shared" si="71"/>
        <v>In Val</v>
      </c>
      <c r="AO299" s="26" t="str">
        <f t="shared" si="72"/>
        <v>No Gap</v>
      </c>
      <c r="AP299" s="26" t="str">
        <f t="shared" si="73"/>
        <v>Top-Weighted</v>
      </c>
      <c r="AQ299" s="26" t="str">
        <f t="shared" si="74"/>
        <v>Skewed High</v>
      </c>
      <c r="AR299" s="26" t="str">
        <f t="shared" si="75"/>
        <v>Closed Higher Quadrant</v>
      </c>
      <c r="AS299" s="27">
        <f t="shared" si="76"/>
        <v>1</v>
      </c>
    </row>
    <row r="300" spans="1:45" ht="15.5" x14ac:dyDescent="0.35">
      <c r="A300" s="20">
        <v>45236</v>
      </c>
      <c r="B300" s="15">
        <v>1.21804</v>
      </c>
      <c r="C300" s="15">
        <v>1.24274</v>
      </c>
      <c r="D300" s="15">
        <v>1.2154700000000001</v>
      </c>
      <c r="E300" s="15">
        <v>1.2342200000000001</v>
      </c>
      <c r="F300" s="15">
        <v>1.2189000000000001</v>
      </c>
      <c r="G300" s="15">
        <v>1.2369000000000001</v>
      </c>
      <c r="H300" s="15">
        <v>1.2157</v>
      </c>
      <c r="I300" s="5">
        <v>32</v>
      </c>
      <c r="J300" s="5">
        <v>1362</v>
      </c>
      <c r="K300" s="5">
        <v>307</v>
      </c>
      <c r="L300" s="5">
        <v>1693</v>
      </c>
      <c r="M300" s="14">
        <v>11.823239436619694</v>
      </c>
      <c r="N300" s="14">
        <v>272.69999999999908</v>
      </c>
      <c r="O300" s="5">
        <v>212.00000000000108</v>
      </c>
      <c r="P300" s="5">
        <v>135279</v>
      </c>
      <c r="Q300" s="14">
        <v>952.66901408450701</v>
      </c>
      <c r="R300" s="14">
        <v>6.2082874954162293</v>
      </c>
      <c r="S300" s="5">
        <v>30</v>
      </c>
      <c r="T300" s="5" t="s">
        <v>28</v>
      </c>
      <c r="U300" s="14">
        <v>0.42489706382425613</v>
      </c>
      <c r="V300" s="5">
        <v>587</v>
      </c>
      <c r="W300" s="5">
        <v>256</v>
      </c>
      <c r="X300" s="5">
        <v>88</v>
      </c>
      <c r="Y300" s="5">
        <v>757</v>
      </c>
      <c r="Z300" s="5" t="s">
        <v>32</v>
      </c>
      <c r="AA300" s="5"/>
      <c r="AB300" s="6" cm="1">
        <f t="array" ref="AB300">SUM(IF(B300:I300&gt;B301:I301,1,-1))</f>
        <v>4</v>
      </c>
      <c r="AC300" s="6" cm="1">
        <f t="array" ref="AC300">SUM(IF(J300:S300&gt;J301:S301,1,-1))</f>
        <v>-4</v>
      </c>
      <c r="AD300" s="6">
        <f t="shared" si="65"/>
        <v>0</v>
      </c>
      <c r="AE300" s="6">
        <f t="shared" si="78"/>
        <v>10</v>
      </c>
      <c r="AF300" s="6">
        <f t="shared" si="78"/>
        <v>2</v>
      </c>
      <c r="AG300" s="6">
        <f t="shared" si="78"/>
        <v>12</v>
      </c>
      <c r="AH300" s="5"/>
      <c r="AI300" s="8" t="str">
        <f t="shared" si="66"/>
        <v>OL Higher</v>
      </c>
      <c r="AJ300" s="24" t="str">
        <f t="shared" si="67"/>
        <v>Neutral</v>
      </c>
      <c r="AK300" s="25" t="str">
        <f t="shared" si="68"/>
        <v>POC Unchanged</v>
      </c>
      <c r="AL300" s="26" t="str">
        <f t="shared" si="69"/>
        <v>In. Val</v>
      </c>
      <c r="AM300" s="26" t="str">
        <f t="shared" si="70"/>
        <v>Upper Break</v>
      </c>
      <c r="AN300" s="26" t="str">
        <f t="shared" si="71"/>
        <v>In Val</v>
      </c>
      <c r="AO300" s="26" t="str">
        <f t="shared" si="72"/>
        <v>No Gap</v>
      </c>
      <c r="AP300" s="26" t="str">
        <f t="shared" si="73"/>
        <v>Top-Weighted</v>
      </c>
      <c r="AQ300" s="26" t="str">
        <f t="shared" si="74"/>
        <v>Skewed Low</v>
      </c>
      <c r="AR300" s="26" t="str">
        <f t="shared" si="75"/>
        <v>Closed Higher Quadrant</v>
      </c>
      <c r="AS300" s="27">
        <f t="shared" si="76"/>
        <v>1</v>
      </c>
    </row>
    <row r="301" spans="1:45" ht="15.5" x14ac:dyDescent="0.35">
      <c r="A301" s="20">
        <v>45233</v>
      </c>
      <c r="B301" s="15">
        <v>1.2150099999999999</v>
      </c>
      <c r="C301" s="15">
        <v>1.23889</v>
      </c>
      <c r="D301" s="15">
        <v>1.20953</v>
      </c>
      <c r="E301" s="15">
        <v>1.2369600000000001</v>
      </c>
      <c r="F301" s="15">
        <v>1.2189000000000001</v>
      </c>
      <c r="G301" s="15">
        <v>1.2223999999999999</v>
      </c>
      <c r="H301" s="15">
        <v>1.2122999999999999</v>
      </c>
      <c r="I301" s="5">
        <v>27</v>
      </c>
      <c r="J301" s="5">
        <v>847</v>
      </c>
      <c r="K301" s="5">
        <v>951</v>
      </c>
      <c r="L301" s="5">
        <v>1822</v>
      </c>
      <c r="M301" s="14">
        <v>12.801408450704184</v>
      </c>
      <c r="N301" s="14">
        <v>293.60000000000053</v>
      </c>
      <c r="O301" s="5">
        <v>100.99999999999997</v>
      </c>
      <c r="P301" s="5">
        <v>158308</v>
      </c>
      <c r="Q301" s="14">
        <v>1114.8450704225352</v>
      </c>
      <c r="R301" s="14">
        <v>6.2057220708446756</v>
      </c>
      <c r="S301" s="5">
        <v>30</v>
      </c>
      <c r="T301" s="5" t="s">
        <v>26</v>
      </c>
      <c r="U301" s="14">
        <v>0.60929607527344398</v>
      </c>
      <c r="V301" s="5">
        <v>281</v>
      </c>
      <c r="W301" s="5">
        <v>95</v>
      </c>
      <c r="X301" s="5">
        <v>777</v>
      </c>
      <c r="Y301" s="5">
        <v>668</v>
      </c>
      <c r="Z301" s="5" t="s">
        <v>31</v>
      </c>
      <c r="AA301" s="5"/>
      <c r="AB301" s="6" cm="1">
        <f t="array" ref="AB301">SUM(IF(B301:I301&gt;B302:I302,1,-1))</f>
        <v>4</v>
      </c>
      <c r="AC301" s="6" cm="1">
        <f t="array" ref="AC301">SUM(IF(J301:S301&gt;J302:S302,1,-1))</f>
        <v>2</v>
      </c>
      <c r="AD301" s="6">
        <f t="shared" si="65"/>
        <v>6</v>
      </c>
      <c r="AE301" s="6">
        <f t="shared" si="78"/>
        <v>4</v>
      </c>
      <c r="AF301" s="6">
        <f t="shared" si="78"/>
        <v>10</v>
      </c>
      <c r="AG301" s="6">
        <f t="shared" si="78"/>
        <v>14</v>
      </c>
      <c r="AH301" s="5"/>
      <c r="AI301" s="8" t="str">
        <f t="shared" si="66"/>
        <v>OL Higher</v>
      </c>
      <c r="AJ301" s="24" t="str">
        <f t="shared" si="67"/>
        <v>Up</v>
      </c>
      <c r="AK301" s="25" t="str">
        <f t="shared" si="68"/>
        <v>POC Up</v>
      </c>
      <c r="AL301" s="26" t="str">
        <f t="shared" si="69"/>
        <v>Ab. Val</v>
      </c>
      <c r="AM301" s="26" t="str">
        <f t="shared" si="70"/>
        <v>Upper Break</v>
      </c>
      <c r="AN301" s="26" t="str">
        <f t="shared" si="71"/>
        <v>Ab. Val</v>
      </c>
      <c r="AO301" s="26" t="str">
        <f t="shared" si="72"/>
        <v>No Gap</v>
      </c>
      <c r="AP301" s="26" t="str">
        <f t="shared" si="73"/>
        <v>Bottom-Weighted</v>
      </c>
      <c r="AQ301" s="26" t="str">
        <f t="shared" si="74"/>
        <v>Skewed Mid-Low</v>
      </c>
      <c r="AR301" s="26" t="str">
        <f t="shared" si="75"/>
        <v>Closed Lower Quadrant</v>
      </c>
      <c r="AS301" s="27">
        <f t="shared" si="76"/>
        <v>-1</v>
      </c>
    </row>
    <row r="302" spans="1:45" ht="15.5" x14ac:dyDescent="0.35">
      <c r="A302" s="20">
        <v>45232</v>
      </c>
      <c r="B302" s="15">
        <v>1.21634</v>
      </c>
      <c r="C302" s="15">
        <v>1.22248</v>
      </c>
      <c r="D302" s="15">
        <v>1.20953</v>
      </c>
      <c r="E302" s="15">
        <v>1.21889</v>
      </c>
      <c r="F302" s="15">
        <v>1.2141999999999999</v>
      </c>
      <c r="G302" s="15">
        <v>1.2182999999999999</v>
      </c>
      <c r="H302" s="15">
        <v>1.2119</v>
      </c>
      <c r="I302" s="5">
        <v>-10</v>
      </c>
      <c r="J302" s="5">
        <v>1173</v>
      </c>
      <c r="K302" s="5">
        <v>534</v>
      </c>
      <c r="L302" s="5">
        <v>1744</v>
      </c>
      <c r="M302" s="14">
        <v>12.104861111111061</v>
      </c>
      <c r="N302" s="14">
        <v>129.50000000000017</v>
      </c>
      <c r="O302" s="5">
        <v>63.999999999999616</v>
      </c>
      <c r="P302" s="5">
        <v>161271</v>
      </c>
      <c r="Q302" s="14">
        <v>1119.9375</v>
      </c>
      <c r="R302" s="14">
        <v>13.467181467181449</v>
      </c>
      <c r="S302" s="5">
        <v>20</v>
      </c>
      <c r="T302" s="5" t="s">
        <v>26</v>
      </c>
      <c r="U302" s="14">
        <v>0.5515438943592279</v>
      </c>
      <c r="V302" s="5">
        <v>230</v>
      </c>
      <c r="W302" s="5">
        <v>498</v>
      </c>
      <c r="X302" s="5">
        <v>811</v>
      </c>
      <c r="Y302" s="5">
        <v>205</v>
      </c>
      <c r="Z302" s="5" t="s">
        <v>32</v>
      </c>
      <c r="AA302" s="5"/>
      <c r="AB302" s="6" cm="1">
        <f t="array" ref="AB302">SUM(IF(B302:I302&gt;B303:I303,1,-1))</f>
        <v>2</v>
      </c>
      <c r="AC302" s="6" cm="1">
        <f t="array" ref="AC302">SUM(IF(J302:S302&gt;J303:S303,1,-1))</f>
        <v>4</v>
      </c>
      <c r="AD302" s="6">
        <f t="shared" si="65"/>
        <v>6</v>
      </c>
      <c r="AE302" s="6">
        <f t="shared" si="78"/>
        <v>4</v>
      </c>
      <c r="AF302" s="6">
        <f t="shared" si="78"/>
        <v>4</v>
      </c>
      <c r="AG302" s="6">
        <f t="shared" si="78"/>
        <v>8</v>
      </c>
      <c r="AH302" s="5"/>
      <c r="AI302" s="8" t="str">
        <f t="shared" si="66"/>
        <v>Outside</v>
      </c>
      <c r="AJ302" s="24" t="str">
        <f t="shared" si="67"/>
        <v>Down</v>
      </c>
      <c r="AK302" s="25" t="str">
        <f t="shared" si="68"/>
        <v>POC Unchanged</v>
      </c>
      <c r="AL302" s="26" t="str">
        <f t="shared" si="69"/>
        <v>In. Val</v>
      </c>
      <c r="AM302" s="26" t="str">
        <f t="shared" si="70"/>
        <v>Upper Break</v>
      </c>
      <c r="AN302" s="26" t="str">
        <f t="shared" si="71"/>
        <v>Ab. Val</v>
      </c>
      <c r="AO302" s="26" t="str">
        <f t="shared" si="72"/>
        <v>Gap Up - Follow Through</v>
      </c>
      <c r="AP302" s="26" t="str">
        <f t="shared" si="73"/>
        <v>Top-Weighted</v>
      </c>
      <c r="AQ302" s="26" t="str">
        <f t="shared" si="74"/>
        <v>Skewed Mid-Low</v>
      </c>
      <c r="AR302" s="26" t="str">
        <f t="shared" si="75"/>
        <v>Closed Higher Quadrant</v>
      </c>
      <c r="AS302" s="27">
        <f t="shared" si="76"/>
        <v>1</v>
      </c>
    </row>
    <row r="303" spans="1:45" ht="15.5" x14ac:dyDescent="0.35">
      <c r="A303" s="20">
        <v>45231</v>
      </c>
      <c r="B303" s="15">
        <v>1.2112700000000001</v>
      </c>
      <c r="C303" s="15">
        <v>1.22</v>
      </c>
      <c r="D303" s="15">
        <v>1.2089700000000001</v>
      </c>
      <c r="E303" s="15">
        <v>1.218</v>
      </c>
      <c r="F303" s="15">
        <v>1.2142000000000002</v>
      </c>
      <c r="G303" s="15">
        <v>1.2158</v>
      </c>
      <c r="H303" s="15">
        <v>1.2120000000000002</v>
      </c>
      <c r="I303" s="5">
        <v>6</v>
      </c>
      <c r="J303" s="5">
        <v>757</v>
      </c>
      <c r="K303" s="5">
        <v>866</v>
      </c>
      <c r="L303" s="5">
        <v>1668</v>
      </c>
      <c r="M303" s="14">
        <v>11.61111111111105</v>
      </c>
      <c r="N303" s="14">
        <v>110.29999999999873</v>
      </c>
      <c r="O303" s="5">
        <v>37.999999999998039</v>
      </c>
      <c r="P303" s="5">
        <v>158735</v>
      </c>
      <c r="Q303" s="14">
        <v>1102.3263888888889</v>
      </c>
      <c r="R303" s="14">
        <v>15.122393472348316</v>
      </c>
      <c r="S303" s="5">
        <v>26</v>
      </c>
      <c r="T303" s="5" t="s">
        <v>33</v>
      </c>
      <c r="U303" s="14">
        <v>0.75869627309223242</v>
      </c>
      <c r="V303" s="5">
        <v>112</v>
      </c>
      <c r="W303" s="5">
        <v>562</v>
      </c>
      <c r="X303" s="5">
        <v>782</v>
      </c>
      <c r="Y303" s="5">
        <v>212</v>
      </c>
      <c r="Z303" s="5" t="s">
        <v>31</v>
      </c>
      <c r="AA303" s="5"/>
      <c r="AB303" s="6" cm="1">
        <f t="array" ref="AB303">SUM(IF(B303:I303&gt;B304:I304,1,-1))</f>
        <v>-2</v>
      </c>
      <c r="AC303" s="6" cm="1">
        <f t="array" ref="AC303">SUM(IF(J303:S303&gt;J304:S304,1,-1))</f>
        <v>4</v>
      </c>
      <c r="AD303" s="6">
        <f t="shared" si="65"/>
        <v>2</v>
      </c>
      <c r="AE303" s="6">
        <f t="shared" ref="AE303:AG318" si="79">SUM(AB303:AB305)</f>
        <v>0</v>
      </c>
      <c r="AF303" s="6">
        <f t="shared" si="79"/>
        <v>-2</v>
      </c>
      <c r="AG303" s="6">
        <f t="shared" si="79"/>
        <v>-2</v>
      </c>
      <c r="AH303" s="5"/>
      <c r="AI303" s="8" t="str">
        <f t="shared" si="66"/>
        <v>OL Higher</v>
      </c>
      <c r="AJ303" s="24" t="str">
        <f t="shared" si="67"/>
        <v>Up</v>
      </c>
      <c r="AK303" s="25" t="str">
        <f t="shared" si="68"/>
        <v>POC Down</v>
      </c>
      <c r="AL303" s="26" t="str">
        <f t="shared" si="69"/>
        <v>In. Val</v>
      </c>
      <c r="AM303" s="26" t="str">
        <f t="shared" si="70"/>
        <v>Inside Day</v>
      </c>
      <c r="AN303" s="26" t="str">
        <f t="shared" si="71"/>
        <v>Ab. Val</v>
      </c>
      <c r="AO303" s="26" t="str">
        <f t="shared" si="72"/>
        <v>Gap Down - Failed</v>
      </c>
      <c r="AP303" s="26" t="str">
        <f t="shared" si="73"/>
        <v>Bottom-Weighted</v>
      </c>
      <c r="AQ303" s="26" t="str">
        <f t="shared" si="74"/>
        <v>Skewed Mid-Low</v>
      </c>
      <c r="AR303" s="26" t="str">
        <f t="shared" si="75"/>
        <v>Closed Lower Quadrant</v>
      </c>
      <c r="AS303" s="27">
        <f t="shared" si="76"/>
        <v>-1</v>
      </c>
    </row>
    <row r="304" spans="1:45" ht="15.5" x14ac:dyDescent="0.35">
      <c r="A304" s="20">
        <v>45230</v>
      </c>
      <c r="B304" s="15">
        <v>1.2135800000000001</v>
      </c>
      <c r="C304" s="15">
        <v>1.22</v>
      </c>
      <c r="D304" s="15">
        <v>1.2089700000000001</v>
      </c>
      <c r="E304" s="15">
        <v>1.2150000000000001</v>
      </c>
      <c r="F304" s="15">
        <v>1.2143000000000002</v>
      </c>
      <c r="G304" s="15">
        <v>1.2152000000000001</v>
      </c>
      <c r="H304" s="15">
        <v>1.2114</v>
      </c>
      <c r="I304" s="5">
        <v>9</v>
      </c>
      <c r="J304" s="5">
        <v>581</v>
      </c>
      <c r="K304" s="5">
        <v>952</v>
      </c>
      <c r="L304" s="5">
        <v>1567</v>
      </c>
      <c r="M304" s="14">
        <v>10.881249999999875</v>
      </c>
      <c r="N304" s="14">
        <v>110.29999999999873</v>
      </c>
      <c r="O304" s="5">
        <v>38.000000000000256</v>
      </c>
      <c r="P304" s="5">
        <v>148639</v>
      </c>
      <c r="Q304" s="14">
        <v>1032.2152777777778</v>
      </c>
      <c r="R304" s="14">
        <v>14.206708975521469</v>
      </c>
      <c r="S304" s="5">
        <v>25</v>
      </c>
      <c r="T304" s="5" t="s">
        <v>26</v>
      </c>
      <c r="U304" s="14">
        <v>0.60035749522139881</v>
      </c>
      <c r="V304" s="5">
        <v>101</v>
      </c>
      <c r="W304" s="5">
        <v>449</v>
      </c>
      <c r="X304" s="5">
        <v>785</v>
      </c>
      <c r="Y304" s="5">
        <v>232</v>
      </c>
      <c r="Z304" s="5" t="s">
        <v>32</v>
      </c>
      <c r="AA304" s="5"/>
      <c r="AB304" s="6" cm="1">
        <f t="array" ref="AB304">SUM(IF(B304:I304&gt;B305:I305,1,-1))</f>
        <v>4</v>
      </c>
      <c r="AC304" s="6" cm="1">
        <f t="array" ref="AC304">SUM(IF(J304:S304&gt;J305:S305,1,-1))</f>
        <v>-4</v>
      </c>
      <c r="AD304" s="6">
        <f t="shared" si="65"/>
        <v>0</v>
      </c>
      <c r="AE304" s="6">
        <f t="shared" si="79"/>
        <v>-4</v>
      </c>
      <c r="AF304" s="6">
        <f t="shared" si="79"/>
        <v>-12</v>
      </c>
      <c r="AG304" s="6">
        <f t="shared" si="79"/>
        <v>-16</v>
      </c>
      <c r="AH304" s="5"/>
      <c r="AI304" s="8" t="str">
        <f t="shared" si="66"/>
        <v>OL Higher</v>
      </c>
      <c r="AJ304" s="24" t="str">
        <f t="shared" si="67"/>
        <v>Neutral</v>
      </c>
      <c r="AK304" s="25" t="str">
        <f t="shared" si="68"/>
        <v>POC Up</v>
      </c>
      <c r="AL304" s="26" t="str">
        <f t="shared" si="69"/>
        <v>In. Val</v>
      </c>
      <c r="AM304" s="26" t="str">
        <f t="shared" si="70"/>
        <v>Upper Break</v>
      </c>
      <c r="AN304" s="26" t="str">
        <f t="shared" si="71"/>
        <v>In Val</v>
      </c>
      <c r="AO304" s="26" t="str">
        <f t="shared" si="72"/>
        <v>No Gap</v>
      </c>
      <c r="AP304" s="26" t="str">
        <f t="shared" si="73"/>
        <v>Bottom-Weighted</v>
      </c>
      <c r="AQ304" s="26" t="str">
        <f t="shared" si="74"/>
        <v>Skewed Mid-Low</v>
      </c>
      <c r="AR304" s="26" t="str">
        <f t="shared" si="75"/>
        <v>Closed Higher Quadrant</v>
      </c>
      <c r="AS304" s="27">
        <f t="shared" si="76"/>
        <v>1</v>
      </c>
    </row>
    <row r="305" spans="1:45" ht="15.5" x14ac:dyDescent="0.35">
      <c r="A305" s="20">
        <v>45229</v>
      </c>
      <c r="B305" s="15">
        <v>1.2101900000000001</v>
      </c>
      <c r="C305" s="15">
        <v>1.2174199999999999</v>
      </c>
      <c r="D305" s="15">
        <v>1.2069099999999999</v>
      </c>
      <c r="E305" s="15">
        <v>1.2163200000000001</v>
      </c>
      <c r="F305" s="15">
        <v>1.2120000000000002</v>
      </c>
      <c r="G305" s="15">
        <v>1.2151000000000001</v>
      </c>
      <c r="H305" s="15">
        <v>1.2106000000000001</v>
      </c>
      <c r="I305" s="5">
        <v>23</v>
      </c>
      <c r="J305" s="5">
        <v>851</v>
      </c>
      <c r="K305" s="5">
        <v>723</v>
      </c>
      <c r="L305" s="5">
        <v>1615</v>
      </c>
      <c r="M305" s="14">
        <v>11.209722222222046</v>
      </c>
      <c r="N305" s="14">
        <v>105.10000000000019</v>
      </c>
      <c r="O305" s="5">
        <v>44.999999999999488</v>
      </c>
      <c r="P305" s="5">
        <v>154994</v>
      </c>
      <c r="Q305" s="14">
        <v>1076.3472222222222</v>
      </c>
      <c r="R305" s="14">
        <v>15.366317792578469</v>
      </c>
      <c r="S305" s="5">
        <v>22</v>
      </c>
      <c r="T305" s="5" t="s">
        <v>33</v>
      </c>
      <c r="U305" s="14">
        <v>0.74754010138043392</v>
      </c>
      <c r="V305" s="5">
        <v>173</v>
      </c>
      <c r="W305" s="5">
        <v>640</v>
      </c>
      <c r="X305" s="5">
        <v>522</v>
      </c>
      <c r="Y305" s="5">
        <v>280</v>
      </c>
      <c r="Z305" s="5" t="s">
        <v>31</v>
      </c>
      <c r="AA305" s="5"/>
      <c r="AB305" s="6" cm="1">
        <f t="array" ref="AB305">SUM(IF(B305:I305&gt;B306:I306,1,-1))</f>
        <v>-2</v>
      </c>
      <c r="AC305" s="6" cm="1">
        <f t="array" ref="AC305">SUM(IF(J305:S305&gt;J306:S306,1,-1))</f>
        <v>-2</v>
      </c>
      <c r="AD305" s="6">
        <f t="shared" si="65"/>
        <v>-4</v>
      </c>
      <c r="AE305" s="6">
        <f t="shared" si="79"/>
        <v>-12</v>
      </c>
      <c r="AF305" s="6">
        <f t="shared" si="79"/>
        <v>-4</v>
      </c>
      <c r="AG305" s="6">
        <f t="shared" si="79"/>
        <v>-16</v>
      </c>
      <c r="AH305" s="5"/>
      <c r="AI305" s="8" t="str">
        <f t="shared" si="66"/>
        <v>Inside</v>
      </c>
      <c r="AJ305" s="24" t="str">
        <f t="shared" si="67"/>
        <v>Up</v>
      </c>
      <c r="AK305" s="25" t="str">
        <f t="shared" si="68"/>
        <v>POC Up</v>
      </c>
      <c r="AL305" s="26" t="str">
        <f t="shared" si="69"/>
        <v>In. Val</v>
      </c>
      <c r="AM305" s="26" t="str">
        <f t="shared" si="70"/>
        <v>Inside Day</v>
      </c>
      <c r="AN305" s="26" t="str">
        <f t="shared" si="71"/>
        <v>Ab. Val</v>
      </c>
      <c r="AO305" s="26" t="str">
        <f t="shared" si="72"/>
        <v>Gap Down - Failed</v>
      </c>
      <c r="AP305" s="26" t="str">
        <f t="shared" si="73"/>
        <v>Top-Weighted</v>
      </c>
      <c r="AQ305" s="26" t="str">
        <f t="shared" si="74"/>
        <v>Skewed Mid-High</v>
      </c>
      <c r="AR305" s="26" t="str">
        <f t="shared" si="75"/>
        <v>Closed Lower Quadrant</v>
      </c>
      <c r="AS305" s="27">
        <f t="shared" si="76"/>
        <v>-2</v>
      </c>
    </row>
    <row r="306" spans="1:45" ht="15.5" x14ac:dyDescent="0.35">
      <c r="A306" s="20">
        <v>45226</v>
      </c>
      <c r="B306" s="15">
        <v>1.21618</v>
      </c>
      <c r="C306" s="15">
        <v>1.21757</v>
      </c>
      <c r="D306" s="15">
        <v>1.2069099999999999</v>
      </c>
      <c r="E306" s="15">
        <v>1.2112499999999999</v>
      </c>
      <c r="F306" s="15">
        <v>1.2119</v>
      </c>
      <c r="G306" s="15">
        <v>1.2151000000000001</v>
      </c>
      <c r="H306" s="15">
        <v>1.2106000000000001</v>
      </c>
      <c r="I306" s="5">
        <v>-8</v>
      </c>
      <c r="J306" s="5">
        <v>862</v>
      </c>
      <c r="K306" s="5">
        <v>657</v>
      </c>
      <c r="L306" s="5">
        <v>1562</v>
      </c>
      <c r="M306" s="14">
        <v>10.848611111110989</v>
      </c>
      <c r="N306" s="14">
        <v>106.60000000000113</v>
      </c>
      <c r="O306" s="5">
        <v>44.999999999999488</v>
      </c>
      <c r="P306" s="5">
        <v>161211</v>
      </c>
      <c r="Q306" s="14">
        <v>1119.5208333333333</v>
      </c>
      <c r="R306" s="14">
        <v>14.652908067542059</v>
      </c>
      <c r="S306" s="5">
        <v>28</v>
      </c>
      <c r="T306" s="5" t="s">
        <v>33</v>
      </c>
      <c r="U306" s="14">
        <v>0.70426016670840197</v>
      </c>
      <c r="V306" s="5">
        <v>141</v>
      </c>
      <c r="W306" s="5">
        <v>601</v>
      </c>
      <c r="X306" s="5">
        <v>553</v>
      </c>
      <c r="Y306" s="5">
        <v>267</v>
      </c>
      <c r="Z306" s="5" t="s">
        <v>29</v>
      </c>
      <c r="AA306" s="5"/>
      <c r="AB306" s="6" cm="1">
        <f t="array" ref="AB306">SUM(IF(B306:I306&gt;B307:I307,1,-1))</f>
        <v>-6</v>
      </c>
      <c r="AC306" s="6" cm="1">
        <f t="array" ref="AC306">SUM(IF(J306:S306&gt;J307:S307,1,-1))</f>
        <v>-6</v>
      </c>
      <c r="AD306" s="6">
        <f t="shared" si="65"/>
        <v>-12</v>
      </c>
      <c r="AE306" s="6">
        <f t="shared" si="79"/>
        <v>-8</v>
      </c>
      <c r="AF306" s="6">
        <f t="shared" si="79"/>
        <v>-8</v>
      </c>
      <c r="AG306" s="6">
        <f t="shared" si="79"/>
        <v>-16</v>
      </c>
      <c r="AH306" s="5"/>
      <c r="AI306" s="8" t="str">
        <f t="shared" si="66"/>
        <v>Inside</v>
      </c>
      <c r="AJ306" s="24" t="str">
        <f t="shared" si="67"/>
        <v>Down</v>
      </c>
      <c r="AK306" s="25" t="str">
        <f t="shared" si="68"/>
        <v>POC Unchanged</v>
      </c>
      <c r="AL306" s="26" t="str">
        <f t="shared" si="69"/>
        <v>In. Val</v>
      </c>
      <c r="AM306" s="26" t="str">
        <f t="shared" si="70"/>
        <v>Inside Day</v>
      </c>
      <c r="AN306" s="26" t="str">
        <f t="shared" si="71"/>
        <v>In Val</v>
      </c>
      <c r="AO306" s="26" t="str">
        <f t="shared" si="72"/>
        <v>No Gap</v>
      </c>
      <c r="AP306" s="26" t="str">
        <f t="shared" si="73"/>
        <v>Top-Weighted</v>
      </c>
      <c r="AQ306" s="26" t="str">
        <f t="shared" si="74"/>
        <v>Skewed Mid-High</v>
      </c>
      <c r="AR306" s="26" t="str">
        <f t="shared" si="75"/>
        <v>Same</v>
      </c>
      <c r="AS306" s="27">
        <f t="shared" si="76"/>
        <v>0</v>
      </c>
    </row>
    <row r="307" spans="1:45" ht="15.5" x14ac:dyDescent="0.35">
      <c r="A307" s="20">
        <v>45225</v>
      </c>
      <c r="B307" s="15">
        <v>1.22488</v>
      </c>
      <c r="C307" s="15">
        <v>1.22882</v>
      </c>
      <c r="D307" s="15">
        <v>1.2069099999999999</v>
      </c>
      <c r="E307" s="15">
        <v>1.21356</v>
      </c>
      <c r="F307" s="15">
        <v>1.2119</v>
      </c>
      <c r="G307" s="15">
        <v>1.2169000000000001</v>
      </c>
      <c r="H307" s="15">
        <v>1.2075</v>
      </c>
      <c r="I307" s="5">
        <v>-5</v>
      </c>
      <c r="J307" s="5">
        <v>1028</v>
      </c>
      <c r="K307" s="5">
        <v>521</v>
      </c>
      <c r="L307" s="5">
        <v>1573</v>
      </c>
      <c r="M307" s="14">
        <v>10.88750000000001</v>
      </c>
      <c r="N307" s="14">
        <v>219.10000000000096</v>
      </c>
      <c r="O307" s="5">
        <v>94.000000000000753</v>
      </c>
      <c r="P307" s="5">
        <v>165361</v>
      </c>
      <c r="Q307" s="14">
        <v>1148.3402777777778</v>
      </c>
      <c r="R307" s="14">
        <v>7.1793701506161254</v>
      </c>
      <c r="S307" s="5">
        <v>41</v>
      </c>
      <c r="T307" s="5" t="s">
        <v>28</v>
      </c>
      <c r="U307" s="14">
        <v>0.49839404409671972</v>
      </c>
      <c r="V307" s="5">
        <v>240</v>
      </c>
      <c r="W307" s="5">
        <v>150</v>
      </c>
      <c r="X307" s="5">
        <v>548</v>
      </c>
      <c r="Y307" s="5">
        <v>635</v>
      </c>
      <c r="Z307" s="5" t="s">
        <v>29</v>
      </c>
      <c r="AA307" s="5"/>
      <c r="AB307" s="6" cm="1">
        <f t="array" ref="AB307">SUM(IF(B307:I307&gt;B308:I308,1,-1))</f>
        <v>-4</v>
      </c>
      <c r="AC307" s="6" cm="1">
        <f t="array" ref="AC307">SUM(IF(J307:S307&gt;J308:S308,1,-1))</f>
        <v>4</v>
      </c>
      <c r="AD307" s="6">
        <f t="shared" si="65"/>
        <v>0</v>
      </c>
      <c r="AE307" s="6">
        <f t="shared" si="79"/>
        <v>0</v>
      </c>
      <c r="AF307" s="6">
        <f t="shared" si="79"/>
        <v>-4</v>
      </c>
      <c r="AG307" s="6">
        <f t="shared" si="79"/>
        <v>-4</v>
      </c>
      <c r="AH307" s="5"/>
      <c r="AI307" s="8" t="str">
        <f t="shared" si="66"/>
        <v>OL Lower</v>
      </c>
      <c r="AJ307" s="24" t="str">
        <f t="shared" si="67"/>
        <v>Down</v>
      </c>
      <c r="AK307" s="25" t="str">
        <f t="shared" si="68"/>
        <v>POC Down</v>
      </c>
      <c r="AL307" s="26" t="str">
        <f t="shared" si="69"/>
        <v>In. Val</v>
      </c>
      <c r="AM307" s="26" t="str">
        <f t="shared" si="70"/>
        <v>Lower Break</v>
      </c>
      <c r="AN307" s="26" t="str">
        <f t="shared" si="71"/>
        <v>In Val</v>
      </c>
      <c r="AO307" s="26" t="str">
        <f t="shared" si="72"/>
        <v>Gap Up - Failed</v>
      </c>
      <c r="AP307" s="26" t="str">
        <f t="shared" si="73"/>
        <v>Top-Weighted</v>
      </c>
      <c r="AQ307" s="26" t="str">
        <f t="shared" si="74"/>
        <v>Skewed Low</v>
      </c>
      <c r="AR307" s="26" t="str">
        <f t="shared" si="75"/>
        <v>Closed Lower Quadrant</v>
      </c>
      <c r="AS307" s="27">
        <f t="shared" si="76"/>
        <v>-1</v>
      </c>
    </row>
    <row r="308" spans="1:45" ht="15.5" x14ac:dyDescent="0.35">
      <c r="A308" s="20">
        <v>45224</v>
      </c>
      <c r="B308" s="15">
        <v>1.21628</v>
      </c>
      <c r="C308" s="15">
        <v>1.22882</v>
      </c>
      <c r="D308" s="15">
        <v>1.20943</v>
      </c>
      <c r="E308" s="15">
        <v>1.21018</v>
      </c>
      <c r="F308" s="15">
        <v>1.2161</v>
      </c>
      <c r="G308" s="15">
        <v>1.2222</v>
      </c>
      <c r="H308" s="15">
        <v>1.2114</v>
      </c>
      <c r="I308" s="5">
        <v>-2</v>
      </c>
      <c r="J308" s="5">
        <v>939</v>
      </c>
      <c r="K308" s="5">
        <v>586</v>
      </c>
      <c r="L308" s="5">
        <v>1555</v>
      </c>
      <c r="M308" s="14">
        <v>10.695833333333336</v>
      </c>
      <c r="N308" s="14">
        <v>193.90000000000018</v>
      </c>
      <c r="O308" s="5">
        <v>107.9999999999992</v>
      </c>
      <c r="P308" s="5">
        <v>160196</v>
      </c>
      <c r="Q308" s="14">
        <v>1112.4722222222222</v>
      </c>
      <c r="R308" s="14">
        <v>8.0195977307890587</v>
      </c>
      <c r="S308" s="5">
        <v>33</v>
      </c>
      <c r="T308" s="5" t="s">
        <v>26</v>
      </c>
      <c r="U308" s="14">
        <v>0.61583649538387863</v>
      </c>
      <c r="V308" s="5">
        <v>318</v>
      </c>
      <c r="W308" s="5">
        <v>237</v>
      </c>
      <c r="X308" s="5">
        <v>690</v>
      </c>
      <c r="Y308" s="5">
        <v>302</v>
      </c>
      <c r="Z308" s="5" t="s">
        <v>27</v>
      </c>
      <c r="AA308" s="5"/>
      <c r="AB308" s="6" cm="1">
        <f t="array" ref="AB308">SUM(IF(B308:I308&gt;B309:I309,1,-1))</f>
        <v>2</v>
      </c>
      <c r="AC308" s="6" cm="1">
        <f t="array" ref="AC308">SUM(IF(J308:S308&gt;J309:S309,1,-1))</f>
        <v>-6</v>
      </c>
      <c r="AD308" s="6">
        <f t="shared" si="65"/>
        <v>-4</v>
      </c>
      <c r="AE308" s="6">
        <f t="shared" si="79"/>
        <v>6</v>
      </c>
      <c r="AF308" s="6">
        <f t="shared" si="79"/>
        <v>-12</v>
      </c>
      <c r="AG308" s="6">
        <f t="shared" si="79"/>
        <v>-6</v>
      </c>
      <c r="AH308" s="5"/>
      <c r="AI308" s="8" t="str">
        <f t="shared" si="66"/>
        <v>OL Higher</v>
      </c>
      <c r="AJ308" s="24" t="str">
        <f t="shared" si="67"/>
        <v>Neutral</v>
      </c>
      <c r="AK308" s="25" t="str">
        <f t="shared" si="68"/>
        <v>POC Up</v>
      </c>
      <c r="AL308" s="26" t="str">
        <f t="shared" si="69"/>
        <v>In. Val</v>
      </c>
      <c r="AM308" s="26" t="str">
        <f t="shared" si="70"/>
        <v>Inside Day</v>
      </c>
      <c r="AN308" s="26" t="str">
        <f t="shared" si="71"/>
        <v>Bl. Val</v>
      </c>
      <c r="AO308" s="26" t="str">
        <f t="shared" si="72"/>
        <v>No Gap</v>
      </c>
      <c r="AP308" s="26" t="str">
        <f t="shared" si="73"/>
        <v>Top-Weighted</v>
      </c>
      <c r="AQ308" s="26" t="str">
        <f t="shared" si="74"/>
        <v>Skewed Mid-Low</v>
      </c>
      <c r="AR308" s="26" t="str">
        <f t="shared" si="75"/>
        <v>Closed Higher Quadrant</v>
      </c>
      <c r="AS308" s="27">
        <f t="shared" si="76"/>
        <v>1</v>
      </c>
    </row>
    <row r="309" spans="1:45" ht="15.5" x14ac:dyDescent="0.35">
      <c r="A309" s="20">
        <v>45223</v>
      </c>
      <c r="B309" s="15">
        <v>1.21349</v>
      </c>
      <c r="C309" s="15">
        <v>1.22882</v>
      </c>
      <c r="D309" s="15">
        <v>1.20926</v>
      </c>
      <c r="E309" s="15">
        <v>1.2161599999999999</v>
      </c>
      <c r="F309" s="15">
        <v>1.2159</v>
      </c>
      <c r="G309" s="15">
        <v>1.2207000000000001</v>
      </c>
      <c r="H309" s="15">
        <v>1.2101</v>
      </c>
      <c r="I309" s="5">
        <v>35</v>
      </c>
      <c r="J309" s="5">
        <v>956</v>
      </c>
      <c r="K309" s="5">
        <v>703</v>
      </c>
      <c r="L309" s="5">
        <v>1694</v>
      </c>
      <c r="M309" s="14">
        <v>11.620138888888935</v>
      </c>
      <c r="N309" s="14">
        <v>195.60000000000022</v>
      </c>
      <c r="O309" s="5">
        <v>106.00000000000165</v>
      </c>
      <c r="P309" s="5">
        <v>168190</v>
      </c>
      <c r="Q309" s="14">
        <v>1167.9861111111111</v>
      </c>
      <c r="R309" s="14">
        <v>8.6605316973415043</v>
      </c>
      <c r="S309" s="5">
        <v>27</v>
      </c>
      <c r="T309" s="5" t="s">
        <v>26</v>
      </c>
      <c r="U309" s="14">
        <v>0.63519213927158946</v>
      </c>
      <c r="V309" s="5">
        <v>318</v>
      </c>
      <c r="W309" s="5">
        <v>240</v>
      </c>
      <c r="X309" s="5">
        <v>769</v>
      </c>
      <c r="Y309" s="5">
        <v>357</v>
      </c>
      <c r="Z309" s="5" t="s">
        <v>29</v>
      </c>
      <c r="AA309" s="5"/>
      <c r="AB309" s="6" cm="1">
        <f t="array" ref="AB309">SUM(IF(B309:I309&gt;B310:I310,1,-1))</f>
        <v>2</v>
      </c>
      <c r="AC309" s="6" cm="1">
        <f t="array" ref="AC309">SUM(IF(J309:S309&gt;J310:S310,1,-1))</f>
        <v>-2</v>
      </c>
      <c r="AD309" s="6">
        <f t="shared" si="65"/>
        <v>0</v>
      </c>
      <c r="AE309" s="6">
        <f t="shared" si="79"/>
        <v>0</v>
      </c>
      <c r="AF309" s="6">
        <f t="shared" si="79"/>
        <v>-8</v>
      </c>
      <c r="AG309" s="6">
        <f t="shared" si="79"/>
        <v>-8</v>
      </c>
      <c r="AH309" s="5"/>
      <c r="AI309" s="8" t="str">
        <f t="shared" si="66"/>
        <v>Outside</v>
      </c>
      <c r="AJ309" s="24" t="str">
        <f t="shared" si="67"/>
        <v>Up</v>
      </c>
      <c r="AK309" s="25" t="str">
        <f t="shared" si="68"/>
        <v>POC Up</v>
      </c>
      <c r="AL309" s="26" t="str">
        <f t="shared" si="69"/>
        <v>In. Val</v>
      </c>
      <c r="AM309" s="26" t="str">
        <f t="shared" si="70"/>
        <v>Upper Break</v>
      </c>
      <c r="AN309" s="26" t="str">
        <f t="shared" si="71"/>
        <v>In Val</v>
      </c>
      <c r="AO309" s="26" t="str">
        <f t="shared" si="72"/>
        <v>No Gap</v>
      </c>
      <c r="AP309" s="26" t="str">
        <f t="shared" si="73"/>
        <v>Top-Weighted</v>
      </c>
      <c r="AQ309" s="26" t="str">
        <f t="shared" si="74"/>
        <v>Skewed Mid-Low</v>
      </c>
      <c r="AR309" s="26" t="str">
        <f t="shared" si="75"/>
        <v>Closed Higher Quadrant</v>
      </c>
      <c r="AS309" s="27">
        <f t="shared" si="76"/>
        <v>2</v>
      </c>
    </row>
    <row r="310" spans="1:45" ht="15.5" x14ac:dyDescent="0.35">
      <c r="A310" s="20">
        <v>45222</v>
      </c>
      <c r="B310" s="15">
        <v>1.2140899999999999</v>
      </c>
      <c r="C310" s="15">
        <v>1.2258100000000001</v>
      </c>
      <c r="D310" s="15">
        <v>1.20896</v>
      </c>
      <c r="E310" s="15">
        <v>1.22485</v>
      </c>
      <c r="F310" s="15">
        <v>1.2150000000000001</v>
      </c>
      <c r="G310" s="15">
        <v>1.2170000000000001</v>
      </c>
      <c r="H310" s="15">
        <v>1.2120000000000002</v>
      </c>
      <c r="I310" s="5">
        <v>29</v>
      </c>
      <c r="J310" s="5">
        <v>809</v>
      </c>
      <c r="K310" s="5">
        <v>931</v>
      </c>
      <c r="L310" s="5">
        <v>1772</v>
      </c>
      <c r="M310" s="14">
        <v>12.203472222222219</v>
      </c>
      <c r="N310" s="14">
        <v>168.50000000000031</v>
      </c>
      <c r="O310" s="5">
        <v>49.999999999998934</v>
      </c>
      <c r="P310" s="5">
        <v>184487</v>
      </c>
      <c r="Q310" s="14">
        <v>1281.1597222222222</v>
      </c>
      <c r="R310" s="14">
        <v>10.516320474777428</v>
      </c>
      <c r="S310" s="5">
        <v>19</v>
      </c>
      <c r="T310" s="5" t="s">
        <v>26</v>
      </c>
      <c r="U310" s="14">
        <v>0.67046465521334175</v>
      </c>
      <c r="V310" s="5">
        <v>151</v>
      </c>
      <c r="W310" s="5">
        <v>127</v>
      </c>
      <c r="X310" s="5">
        <v>1049</v>
      </c>
      <c r="Y310" s="5">
        <v>445</v>
      </c>
      <c r="Z310" s="5" t="s">
        <v>31</v>
      </c>
      <c r="AA310" s="5"/>
      <c r="AB310" s="6" cm="1">
        <f t="array" ref="AB310">SUM(IF(B310:I310&gt;B311:I311,1,-1))</f>
        <v>2</v>
      </c>
      <c r="AC310" s="6" cm="1">
        <f t="array" ref="AC310">SUM(IF(J310:S310&gt;J311:S311,1,-1))</f>
        <v>-4</v>
      </c>
      <c r="AD310" s="6">
        <f t="shared" si="65"/>
        <v>-2</v>
      </c>
      <c r="AE310" s="6">
        <f t="shared" si="79"/>
        <v>-8</v>
      </c>
      <c r="AF310" s="6">
        <f t="shared" si="79"/>
        <v>-2</v>
      </c>
      <c r="AG310" s="6">
        <f t="shared" si="79"/>
        <v>-10</v>
      </c>
      <c r="AH310" s="5"/>
      <c r="AI310" s="8" t="str">
        <f t="shared" si="66"/>
        <v>Inside</v>
      </c>
      <c r="AJ310" s="24" t="str">
        <f t="shared" si="67"/>
        <v>Neutral</v>
      </c>
      <c r="AK310" s="25" t="str">
        <f t="shared" si="68"/>
        <v>POC Up</v>
      </c>
      <c r="AL310" s="26" t="str">
        <f t="shared" si="69"/>
        <v>In. Val</v>
      </c>
      <c r="AM310" s="26" t="str">
        <f t="shared" si="70"/>
        <v>Upper Break</v>
      </c>
      <c r="AN310" s="26" t="str">
        <f t="shared" si="71"/>
        <v>Ab. Val</v>
      </c>
      <c r="AO310" s="26" t="str">
        <f t="shared" si="72"/>
        <v>No Gap</v>
      </c>
      <c r="AP310" s="26" t="str">
        <f t="shared" si="73"/>
        <v>Bottom-Weighted</v>
      </c>
      <c r="AQ310" s="26" t="str">
        <f t="shared" si="74"/>
        <v>Skewed Mid-Low</v>
      </c>
      <c r="AR310" s="26" t="str">
        <f t="shared" si="75"/>
        <v>Closed Lower Quadrant</v>
      </c>
      <c r="AS310" s="27">
        <f t="shared" si="76"/>
        <v>-1</v>
      </c>
    </row>
    <row r="311" spans="1:45" ht="15.5" x14ac:dyDescent="0.35">
      <c r="A311" s="20">
        <v>45219</v>
      </c>
      <c r="B311" s="15">
        <v>1.21776</v>
      </c>
      <c r="C311" s="15">
        <v>1.2210799999999999</v>
      </c>
      <c r="D311" s="15">
        <v>1.20896</v>
      </c>
      <c r="E311" s="15">
        <v>1.21627</v>
      </c>
      <c r="F311" s="15">
        <v>1.2142000000000002</v>
      </c>
      <c r="G311" s="15">
        <v>1.2172000000000001</v>
      </c>
      <c r="H311" s="15">
        <v>1.2118</v>
      </c>
      <c r="I311" s="5">
        <v>22</v>
      </c>
      <c r="J311" s="5">
        <v>985</v>
      </c>
      <c r="K311" s="5">
        <v>751</v>
      </c>
      <c r="L311" s="5">
        <v>1776</v>
      </c>
      <c r="M311" s="14">
        <v>12.275000000000125</v>
      </c>
      <c r="N311" s="14">
        <v>121.19999999999908</v>
      </c>
      <c r="O311" s="5">
        <v>54.000000000000711</v>
      </c>
      <c r="P311" s="5">
        <v>189259</v>
      </c>
      <c r="Q311" s="14">
        <v>1314.2986111111111</v>
      </c>
      <c r="R311" s="14">
        <v>14.653465346534764</v>
      </c>
      <c r="S311" s="5">
        <v>17</v>
      </c>
      <c r="T311" s="5" t="s">
        <v>33</v>
      </c>
      <c r="U311" s="14">
        <v>0.71296359705090473</v>
      </c>
      <c r="V311" s="5">
        <v>240</v>
      </c>
      <c r="W311" s="5">
        <v>504</v>
      </c>
      <c r="X311" s="5">
        <v>819</v>
      </c>
      <c r="Y311" s="5">
        <v>203</v>
      </c>
      <c r="Z311" s="5" t="s">
        <v>32</v>
      </c>
      <c r="AA311" s="5"/>
      <c r="AB311" s="6" cm="1">
        <f t="array" ref="AB311">SUM(IF(B311:I311&gt;B312:I312,1,-1))</f>
        <v>-4</v>
      </c>
      <c r="AC311" s="6" cm="1">
        <f t="array" ref="AC311">SUM(IF(J311:S311&gt;J312:S312,1,-1))</f>
        <v>-2</v>
      </c>
      <c r="AD311" s="6">
        <f t="shared" si="65"/>
        <v>-6</v>
      </c>
      <c r="AE311" s="6">
        <f t="shared" si="79"/>
        <v>-12</v>
      </c>
      <c r="AF311" s="6">
        <f t="shared" si="79"/>
        <v>-2</v>
      </c>
      <c r="AG311" s="6">
        <f t="shared" si="79"/>
        <v>-14</v>
      </c>
      <c r="AH311" s="5"/>
      <c r="AI311" s="8" t="str">
        <f t="shared" si="66"/>
        <v>OL Lower</v>
      </c>
      <c r="AJ311" s="24" t="str">
        <f t="shared" si="67"/>
        <v>Down</v>
      </c>
      <c r="AK311" s="25" t="str">
        <f t="shared" si="68"/>
        <v>POC Down</v>
      </c>
      <c r="AL311" s="26" t="str">
        <f t="shared" si="69"/>
        <v>In. Val</v>
      </c>
      <c r="AM311" s="26" t="str">
        <f t="shared" si="70"/>
        <v>Inside Day</v>
      </c>
      <c r="AN311" s="26" t="str">
        <f t="shared" si="71"/>
        <v>In Val</v>
      </c>
      <c r="AO311" s="26" t="str">
        <f t="shared" si="72"/>
        <v>No Gap</v>
      </c>
      <c r="AP311" s="26" t="str">
        <f t="shared" si="73"/>
        <v>Top-Weighted</v>
      </c>
      <c r="AQ311" s="26" t="str">
        <f t="shared" si="74"/>
        <v>Skewed Mid-Low</v>
      </c>
      <c r="AR311" s="26" t="str">
        <f t="shared" si="75"/>
        <v>Closed Lower Quadrant</v>
      </c>
      <c r="AS311" s="27">
        <f t="shared" si="76"/>
        <v>-1</v>
      </c>
    </row>
    <row r="312" spans="1:45" ht="15.5" x14ac:dyDescent="0.35">
      <c r="A312" s="20">
        <v>45218</v>
      </c>
      <c r="B312" s="15">
        <v>1.22113</v>
      </c>
      <c r="C312" s="15">
        <v>1.2215400000000001</v>
      </c>
      <c r="D312" s="15">
        <v>1.20896</v>
      </c>
      <c r="E312" s="15">
        <v>1.21349</v>
      </c>
      <c r="F312" s="15">
        <v>1.2178</v>
      </c>
      <c r="G312" s="15">
        <v>1.2193000000000001</v>
      </c>
      <c r="H312" s="15">
        <v>1.2137</v>
      </c>
      <c r="I312" s="5">
        <v>-13</v>
      </c>
      <c r="J312" s="5">
        <v>543</v>
      </c>
      <c r="K312" s="5">
        <v>1206</v>
      </c>
      <c r="L312" s="5">
        <v>1782</v>
      </c>
      <c r="M312" s="14">
        <v>12.304166666666799</v>
      </c>
      <c r="N312" s="14">
        <v>125.80000000000035</v>
      </c>
      <c r="O312" s="5">
        <v>56.000000000000497</v>
      </c>
      <c r="P312" s="5">
        <v>189240</v>
      </c>
      <c r="Q312" s="14">
        <v>1314.1666666666667</v>
      </c>
      <c r="R312" s="14">
        <v>14.165341812400596</v>
      </c>
      <c r="S312" s="5">
        <v>17</v>
      </c>
      <c r="T312" s="5" t="s">
        <v>28</v>
      </c>
      <c r="U312" s="14">
        <v>0.45475300000692154</v>
      </c>
      <c r="V312" s="5">
        <v>416</v>
      </c>
      <c r="W312" s="5">
        <v>702</v>
      </c>
      <c r="X312" s="5">
        <v>548</v>
      </c>
      <c r="Y312" s="5">
        <v>116</v>
      </c>
      <c r="Z312" s="5" t="s">
        <v>29</v>
      </c>
      <c r="AA312" s="5"/>
      <c r="AB312" s="6" cm="1">
        <f t="array" ref="AB312">SUM(IF(B312:I312&gt;B313:I313,1,-1))</f>
        <v>-6</v>
      </c>
      <c r="AC312" s="6" cm="1">
        <f t="array" ref="AC312">SUM(IF(J312:S312&gt;J313:S313,1,-1))</f>
        <v>4</v>
      </c>
      <c r="AD312" s="6">
        <f t="shared" si="65"/>
        <v>-2</v>
      </c>
      <c r="AE312" s="6">
        <f t="shared" si="79"/>
        <v>-14</v>
      </c>
      <c r="AF312" s="6">
        <f t="shared" si="79"/>
        <v>-2</v>
      </c>
      <c r="AG312" s="6">
        <f t="shared" si="79"/>
        <v>-16</v>
      </c>
      <c r="AH312" s="5"/>
      <c r="AI312" s="8" t="str">
        <f t="shared" si="66"/>
        <v>OL Lower</v>
      </c>
      <c r="AJ312" s="24" t="str">
        <f t="shared" si="67"/>
        <v>Down</v>
      </c>
      <c r="AK312" s="25" t="str">
        <f t="shared" si="68"/>
        <v>POC Unchanged</v>
      </c>
      <c r="AL312" s="26" t="str">
        <f t="shared" si="69"/>
        <v>In. Val</v>
      </c>
      <c r="AM312" s="26" t="str">
        <f t="shared" si="70"/>
        <v>Lower Break</v>
      </c>
      <c r="AN312" s="26" t="str">
        <f t="shared" si="71"/>
        <v>Bl. Val</v>
      </c>
      <c r="AO312" s="26" t="str">
        <f t="shared" si="72"/>
        <v>Gap Up - Failed</v>
      </c>
      <c r="AP312" s="26" t="str">
        <f t="shared" si="73"/>
        <v>Bottom-Weighted</v>
      </c>
      <c r="AQ312" s="26" t="str">
        <f t="shared" si="74"/>
        <v>Skewed Mid-High</v>
      </c>
      <c r="AR312" s="26" t="str">
        <f t="shared" si="75"/>
        <v>Closed Lower Quadrant</v>
      </c>
      <c r="AS312" s="27">
        <f t="shared" si="76"/>
        <v>-1</v>
      </c>
    </row>
    <row r="313" spans="1:45" ht="15.5" x14ac:dyDescent="0.35">
      <c r="A313" s="20">
        <v>45217</v>
      </c>
      <c r="B313" s="15">
        <v>1.2154199999999999</v>
      </c>
      <c r="C313" s="15">
        <v>1.2218899999999999</v>
      </c>
      <c r="D313" s="15">
        <v>1.2130799999999999</v>
      </c>
      <c r="E313" s="15">
        <v>1.2141</v>
      </c>
      <c r="F313" s="15">
        <v>1.2178</v>
      </c>
      <c r="G313" s="15">
        <v>1.2194</v>
      </c>
      <c r="H313" s="15">
        <v>1.2148000000000001</v>
      </c>
      <c r="I313" s="5">
        <v>13</v>
      </c>
      <c r="J313" s="5">
        <v>679</v>
      </c>
      <c r="K313" s="5">
        <v>901</v>
      </c>
      <c r="L313" s="5">
        <v>1615</v>
      </c>
      <c r="M313" s="14">
        <v>11.179861111111217</v>
      </c>
      <c r="N313" s="14">
        <v>88.099999999999852</v>
      </c>
      <c r="O313" s="5">
        <v>45.999999999999375</v>
      </c>
      <c r="P313" s="5">
        <v>167237</v>
      </c>
      <c r="Q313" s="14">
        <v>1161.3680555555557</v>
      </c>
      <c r="R313" s="14">
        <v>18.331441543700372</v>
      </c>
      <c r="S313" s="5">
        <v>23</v>
      </c>
      <c r="T313" s="5" t="s">
        <v>33</v>
      </c>
      <c r="U313" s="14">
        <v>0.73244812403233073</v>
      </c>
      <c r="V313" s="5">
        <v>290</v>
      </c>
      <c r="W313" s="5">
        <v>521</v>
      </c>
      <c r="X313" s="5">
        <v>567</v>
      </c>
      <c r="Y313" s="5">
        <v>237</v>
      </c>
      <c r="Z313" s="5" t="s">
        <v>27</v>
      </c>
      <c r="AA313" s="5"/>
      <c r="AB313" s="6" cm="1">
        <f t="array" ref="AB313">SUM(IF(B313:I313&gt;B314:I314,1,-1))</f>
        <v>-2</v>
      </c>
      <c r="AC313" s="6" cm="1">
        <f t="array" ref="AC313">SUM(IF(J313:S313&gt;J314:S314,1,-1))</f>
        <v>-4</v>
      </c>
      <c r="AD313" s="6">
        <f t="shared" si="65"/>
        <v>-6</v>
      </c>
      <c r="AE313" s="6">
        <f t="shared" si="79"/>
        <v>-10</v>
      </c>
      <c r="AF313" s="6">
        <f t="shared" si="79"/>
        <v>-14</v>
      </c>
      <c r="AG313" s="6">
        <f t="shared" si="79"/>
        <v>-24</v>
      </c>
      <c r="AH313" s="5"/>
      <c r="AI313" s="8" t="str">
        <f t="shared" si="66"/>
        <v>OL Lower</v>
      </c>
      <c r="AJ313" s="24" t="str">
        <f t="shared" si="67"/>
        <v>Up</v>
      </c>
      <c r="AK313" s="25" t="str">
        <f t="shared" si="68"/>
        <v>POC Up</v>
      </c>
      <c r="AL313" s="26" t="str">
        <f t="shared" si="69"/>
        <v>In. Val</v>
      </c>
      <c r="AM313" s="26" t="str">
        <f t="shared" si="70"/>
        <v>Inside Day</v>
      </c>
      <c r="AN313" s="26" t="str">
        <f t="shared" si="71"/>
        <v>Bl. Val</v>
      </c>
      <c r="AO313" s="26" t="str">
        <f t="shared" si="72"/>
        <v>No Gap</v>
      </c>
      <c r="AP313" s="26" t="str">
        <f t="shared" si="73"/>
        <v>Bottom-Weighted</v>
      </c>
      <c r="AQ313" s="26" t="str">
        <f t="shared" si="74"/>
        <v>Skewed Mid-Low</v>
      </c>
      <c r="AR313" s="26" t="str">
        <f t="shared" si="75"/>
        <v>Closed Higher Quadrant</v>
      </c>
      <c r="AS313" s="27">
        <f t="shared" si="76"/>
        <v>2</v>
      </c>
    </row>
    <row r="314" spans="1:45" ht="15.5" x14ac:dyDescent="0.35">
      <c r="A314" s="20">
        <v>45216</v>
      </c>
      <c r="B314" s="15">
        <v>1.21821</v>
      </c>
      <c r="C314" s="15">
        <v>1.22248</v>
      </c>
      <c r="D314" s="15">
        <v>1.21221</v>
      </c>
      <c r="E314" s="15">
        <v>1.21776</v>
      </c>
      <c r="F314" s="15">
        <v>1.2171000000000001</v>
      </c>
      <c r="G314" s="15">
        <v>1.2204000000000002</v>
      </c>
      <c r="H314" s="15">
        <v>1.2153000000000003</v>
      </c>
      <c r="I314" s="5">
        <v>8</v>
      </c>
      <c r="J314" s="5">
        <v>902</v>
      </c>
      <c r="K314" s="5">
        <v>697</v>
      </c>
      <c r="L314" s="5">
        <v>1628</v>
      </c>
      <c r="M314" s="14">
        <v>11.249999999999995</v>
      </c>
      <c r="N314" s="14">
        <v>102.70000000000002</v>
      </c>
      <c r="O314" s="5">
        <v>50.99999999999882</v>
      </c>
      <c r="P314" s="5">
        <v>169890</v>
      </c>
      <c r="Q314" s="14">
        <v>1179.7916666666667</v>
      </c>
      <c r="R314" s="14">
        <v>15.85199610516066</v>
      </c>
      <c r="S314" s="5">
        <v>15</v>
      </c>
      <c r="T314" s="5" t="s">
        <v>33</v>
      </c>
      <c r="U314" s="14">
        <v>0.71698360419786311</v>
      </c>
      <c r="V314" s="5">
        <v>282</v>
      </c>
      <c r="W314" s="5">
        <v>546</v>
      </c>
      <c r="X314" s="5">
        <v>544</v>
      </c>
      <c r="Y314" s="5">
        <v>208</v>
      </c>
      <c r="Z314" s="5" t="s">
        <v>32</v>
      </c>
      <c r="AA314" s="5"/>
      <c r="AB314" s="6" cm="1">
        <f t="array" ref="AB314">SUM(IF(B314:I314&gt;B315:I315,1,-1))</f>
        <v>-6</v>
      </c>
      <c r="AC314" s="6" cm="1">
        <f t="array" ref="AC314">SUM(IF(J314:S314&gt;J315:S315,1,-1))</f>
        <v>-2</v>
      </c>
      <c r="AD314" s="6">
        <f t="shared" si="65"/>
        <v>-8</v>
      </c>
      <c r="AE314" s="6">
        <f t="shared" si="79"/>
        <v>-12</v>
      </c>
      <c r="AF314" s="6">
        <f t="shared" si="79"/>
        <v>-16</v>
      </c>
      <c r="AG314" s="6">
        <f t="shared" si="79"/>
        <v>-28</v>
      </c>
      <c r="AH314" s="5"/>
      <c r="AI314" s="8" t="str">
        <f t="shared" si="66"/>
        <v>Inside</v>
      </c>
      <c r="AJ314" s="24" t="str">
        <f t="shared" si="67"/>
        <v>Down</v>
      </c>
      <c r="AK314" s="25" t="str">
        <f t="shared" si="68"/>
        <v>POC Down</v>
      </c>
      <c r="AL314" s="26" t="str">
        <f t="shared" si="69"/>
        <v>In. Val</v>
      </c>
      <c r="AM314" s="26" t="str">
        <f t="shared" si="70"/>
        <v>Inside Day</v>
      </c>
      <c r="AN314" s="26" t="str">
        <f t="shared" si="71"/>
        <v>In Val</v>
      </c>
      <c r="AO314" s="26" t="str">
        <f t="shared" si="72"/>
        <v>No Gap</v>
      </c>
      <c r="AP314" s="26" t="str">
        <f t="shared" si="73"/>
        <v>Top-Weighted</v>
      </c>
      <c r="AQ314" s="26" t="str">
        <f t="shared" si="74"/>
        <v>Skewed Mid-High</v>
      </c>
      <c r="AR314" s="26" t="str">
        <f t="shared" si="75"/>
        <v>Closed Lower Quadrant</v>
      </c>
      <c r="AS314" s="27">
        <f t="shared" si="76"/>
        <v>-1</v>
      </c>
    </row>
    <row r="315" spans="1:45" ht="15.5" x14ac:dyDescent="0.35">
      <c r="A315" s="20">
        <v>45215</v>
      </c>
      <c r="B315" s="15">
        <v>1.2314799999999999</v>
      </c>
      <c r="C315" s="15">
        <v>1.2331099999999999</v>
      </c>
      <c r="D315" s="15">
        <v>1.21221</v>
      </c>
      <c r="E315" s="15">
        <v>1.2211099999999999</v>
      </c>
      <c r="F315" s="15">
        <v>1.2174000000000003</v>
      </c>
      <c r="G315" s="15">
        <v>1.2218000000000002</v>
      </c>
      <c r="H315" s="15">
        <v>1.2137000000000002</v>
      </c>
      <c r="I315" s="5">
        <v>11</v>
      </c>
      <c r="J315" s="5">
        <v>1009</v>
      </c>
      <c r="K315" s="5">
        <v>563</v>
      </c>
      <c r="L315" s="5">
        <v>1593</v>
      </c>
      <c r="M315" s="14">
        <v>11.064583333333253</v>
      </c>
      <c r="N315" s="14">
        <v>208.99999999999918</v>
      </c>
      <c r="O315" s="5">
        <v>80.999999999999957</v>
      </c>
      <c r="P315" s="5">
        <v>173741</v>
      </c>
      <c r="Q315" s="14">
        <v>1206.5347222222222</v>
      </c>
      <c r="R315" s="14">
        <v>7.6220095693780205</v>
      </c>
      <c r="S315" s="5">
        <v>28</v>
      </c>
      <c r="T315" s="5" t="s">
        <v>26</v>
      </c>
      <c r="U315" s="14">
        <v>0.54898302546724931</v>
      </c>
      <c r="V315" s="5">
        <v>265</v>
      </c>
      <c r="W315" s="5">
        <v>109</v>
      </c>
      <c r="X315" s="5">
        <v>634</v>
      </c>
      <c r="Y315" s="5">
        <v>563</v>
      </c>
      <c r="Z315" s="5" t="s">
        <v>29</v>
      </c>
      <c r="AA315" s="5"/>
      <c r="AB315" s="6" cm="1">
        <f t="array" ref="AB315">SUM(IF(B315:I315&gt;B316:I316,1,-1))</f>
        <v>-2</v>
      </c>
      <c r="AC315" s="6" cm="1">
        <f t="array" ref="AC315">SUM(IF(J315:S315&gt;J316:S316,1,-1))</f>
        <v>-8</v>
      </c>
      <c r="AD315" s="6">
        <f t="shared" si="65"/>
        <v>-10</v>
      </c>
      <c r="AE315" s="6">
        <f t="shared" si="79"/>
        <v>-4</v>
      </c>
      <c r="AF315" s="6">
        <f t="shared" si="79"/>
        <v>-10</v>
      </c>
      <c r="AG315" s="6">
        <f t="shared" si="79"/>
        <v>-14</v>
      </c>
      <c r="AH315" s="5"/>
      <c r="AI315" s="8" t="str">
        <f t="shared" si="66"/>
        <v>OL Lower</v>
      </c>
      <c r="AJ315" s="24" t="str">
        <f t="shared" si="67"/>
        <v>Down</v>
      </c>
      <c r="AK315" s="25" t="str">
        <f t="shared" si="68"/>
        <v>POC Down</v>
      </c>
      <c r="AL315" s="26" t="str">
        <f t="shared" si="69"/>
        <v>Bel. Val</v>
      </c>
      <c r="AM315" s="26" t="str">
        <f t="shared" si="70"/>
        <v>Inside Day</v>
      </c>
      <c r="AN315" s="26" t="str">
        <f t="shared" si="71"/>
        <v>In Val</v>
      </c>
      <c r="AO315" s="26" t="str">
        <f t="shared" si="72"/>
        <v>No Gap</v>
      </c>
      <c r="AP315" s="26" t="str">
        <f t="shared" si="73"/>
        <v>Top-Weighted</v>
      </c>
      <c r="AQ315" s="26" t="str">
        <f t="shared" si="74"/>
        <v>Skewed Mid-Low</v>
      </c>
      <c r="AR315" s="26" t="str">
        <f t="shared" si="75"/>
        <v>Closed Lower Quadrant</v>
      </c>
      <c r="AS315" s="27">
        <f t="shared" si="76"/>
        <v>-1</v>
      </c>
    </row>
    <row r="316" spans="1:45" ht="15.5" x14ac:dyDescent="0.35">
      <c r="A316" s="20">
        <v>45212</v>
      </c>
      <c r="B316" s="15">
        <v>1.22889</v>
      </c>
      <c r="C316" s="15">
        <v>1.2336800000000001</v>
      </c>
      <c r="D316" s="15">
        <v>1.21221</v>
      </c>
      <c r="E316" s="15">
        <v>1.2154</v>
      </c>
      <c r="F316" s="15">
        <v>1.2294000000000003</v>
      </c>
      <c r="G316" s="15">
        <v>1.2336000000000003</v>
      </c>
      <c r="H316" s="15">
        <v>1.2192000000000001</v>
      </c>
      <c r="I316" s="5">
        <v>-2</v>
      </c>
      <c r="J316" s="5">
        <v>500</v>
      </c>
      <c r="K316" s="5">
        <v>1146</v>
      </c>
      <c r="L316" s="5">
        <v>1674</v>
      </c>
      <c r="M316" s="14">
        <v>11.609027777777841</v>
      </c>
      <c r="N316" s="14">
        <v>214.70000000000101</v>
      </c>
      <c r="O316" s="5">
        <v>144.0000000000019</v>
      </c>
      <c r="P316" s="5">
        <v>186103</v>
      </c>
      <c r="Q316" s="14">
        <v>1292.3819444444443</v>
      </c>
      <c r="R316" s="14">
        <v>7.7969259431764888</v>
      </c>
      <c r="S316" s="5">
        <v>32</v>
      </c>
      <c r="T316" s="5" t="s">
        <v>26</v>
      </c>
      <c r="U316" s="14">
        <v>0.51054698217635019</v>
      </c>
      <c r="V316" s="5">
        <v>713</v>
      </c>
      <c r="W316" s="5">
        <v>197</v>
      </c>
      <c r="X316" s="5">
        <v>451</v>
      </c>
      <c r="Y316" s="5">
        <v>300</v>
      </c>
      <c r="Z316" s="5" t="s">
        <v>27</v>
      </c>
      <c r="AA316" s="5"/>
      <c r="AB316" s="6" cm="1">
        <f t="array" ref="AB316">SUM(IF(B316:I316&gt;B317:I317,1,-1))</f>
        <v>-4</v>
      </c>
      <c r="AC316" s="6" cm="1">
        <f t="array" ref="AC316">SUM(IF(J316:S316&gt;J317:S317,1,-1))</f>
        <v>-6</v>
      </c>
      <c r="AD316" s="6">
        <f t="shared" si="65"/>
        <v>-10</v>
      </c>
      <c r="AE316" s="6">
        <f t="shared" si="79"/>
        <v>6</v>
      </c>
      <c r="AF316" s="6">
        <f t="shared" si="79"/>
        <v>-6</v>
      </c>
      <c r="AG316" s="6">
        <f t="shared" si="79"/>
        <v>0</v>
      </c>
      <c r="AH316" s="5"/>
      <c r="AI316" s="8" t="str">
        <f t="shared" si="66"/>
        <v>Outside</v>
      </c>
      <c r="AJ316" s="24" t="str">
        <f t="shared" si="67"/>
        <v>Neutral</v>
      </c>
      <c r="AK316" s="25" t="str">
        <f t="shared" si="68"/>
        <v>POC Unchanged</v>
      </c>
      <c r="AL316" s="26" t="str">
        <f t="shared" si="69"/>
        <v>In. Val</v>
      </c>
      <c r="AM316" s="26" t="str">
        <f t="shared" si="70"/>
        <v>Lower Break</v>
      </c>
      <c r="AN316" s="26" t="str">
        <f t="shared" si="71"/>
        <v>Bl. Val</v>
      </c>
      <c r="AO316" s="26" t="str">
        <f t="shared" si="72"/>
        <v>No Gap</v>
      </c>
      <c r="AP316" s="26" t="str">
        <f t="shared" si="73"/>
        <v>Bottom-Weighted</v>
      </c>
      <c r="AQ316" s="26" t="str">
        <f t="shared" si="74"/>
        <v>Skewed High</v>
      </c>
      <c r="AR316" s="26" t="str">
        <f t="shared" si="75"/>
        <v>Same</v>
      </c>
      <c r="AS316" s="27">
        <f t="shared" si="76"/>
        <v>0</v>
      </c>
    </row>
    <row r="317" spans="1:45" ht="15.5" x14ac:dyDescent="0.35">
      <c r="A317" s="20">
        <v>45211</v>
      </c>
      <c r="B317" s="15">
        <v>1.22488</v>
      </c>
      <c r="C317" s="15">
        <v>1.2336800000000001</v>
      </c>
      <c r="D317" s="15">
        <v>1.2164699999999999</v>
      </c>
      <c r="E317" s="15">
        <v>1.2181999999999999</v>
      </c>
      <c r="F317" s="15">
        <v>1.2294</v>
      </c>
      <c r="G317" s="15">
        <v>1.2320000000000002</v>
      </c>
      <c r="H317" s="15">
        <v>1.2248000000000001</v>
      </c>
      <c r="I317" s="5">
        <v>2</v>
      </c>
      <c r="J317" s="5">
        <v>503</v>
      </c>
      <c r="K317" s="5">
        <v>1149</v>
      </c>
      <c r="L317" s="5">
        <v>1681</v>
      </c>
      <c r="M317" s="14">
        <v>11.628472222222259</v>
      </c>
      <c r="N317" s="14">
        <v>172.1000000000017</v>
      </c>
      <c r="O317" s="5">
        <v>72.000000000000952</v>
      </c>
      <c r="P317" s="5">
        <v>195620</v>
      </c>
      <c r="Q317" s="14">
        <v>1358.4722222222222</v>
      </c>
      <c r="R317" s="14">
        <v>9.7675769901219258</v>
      </c>
      <c r="S317" s="5">
        <v>33</v>
      </c>
      <c r="T317" s="5" t="s">
        <v>26</v>
      </c>
      <c r="U317" s="14">
        <v>0.50852493174289548</v>
      </c>
      <c r="V317" s="5">
        <v>532</v>
      </c>
      <c r="W317" s="5">
        <v>667</v>
      </c>
      <c r="X317" s="5">
        <v>359</v>
      </c>
      <c r="Y317" s="5">
        <v>123</v>
      </c>
      <c r="Z317" s="5" t="s">
        <v>27</v>
      </c>
      <c r="AA317" s="5"/>
      <c r="AB317" s="6" cm="1">
        <f t="array" ref="AB317">SUM(IF(B317:I317&gt;B318:I318,1,-1))</f>
        <v>2</v>
      </c>
      <c r="AC317" s="6" cm="1">
        <f t="array" ref="AC317">SUM(IF(J317:S317&gt;J318:S318,1,-1))</f>
        <v>4</v>
      </c>
      <c r="AD317" s="6">
        <f t="shared" si="65"/>
        <v>6</v>
      </c>
      <c r="AE317" s="6">
        <f t="shared" si="79"/>
        <v>14</v>
      </c>
      <c r="AF317" s="6">
        <f t="shared" si="79"/>
        <v>4</v>
      </c>
      <c r="AG317" s="6">
        <f t="shared" si="79"/>
        <v>18</v>
      </c>
      <c r="AH317" s="5"/>
      <c r="AI317" s="8" t="str">
        <f t="shared" si="66"/>
        <v>OL Higher</v>
      </c>
      <c r="AJ317" s="24" t="str">
        <f t="shared" si="67"/>
        <v>Up</v>
      </c>
      <c r="AK317" s="25" t="str">
        <f t="shared" si="68"/>
        <v>POC Up</v>
      </c>
      <c r="AL317" s="26" t="str">
        <f t="shared" si="69"/>
        <v>In. Val</v>
      </c>
      <c r="AM317" s="26" t="str">
        <f t="shared" si="70"/>
        <v>Inside Day</v>
      </c>
      <c r="AN317" s="26" t="str">
        <f t="shared" si="71"/>
        <v>Bl. Val</v>
      </c>
      <c r="AO317" s="26" t="str">
        <f t="shared" si="72"/>
        <v>No Gap</v>
      </c>
      <c r="AP317" s="26" t="str">
        <f t="shared" si="73"/>
        <v>Bottom-Weighted</v>
      </c>
      <c r="AQ317" s="26" t="str">
        <f t="shared" si="74"/>
        <v>Skewed Mid-High</v>
      </c>
      <c r="AR317" s="26" t="str">
        <f t="shared" si="75"/>
        <v>Closed Higher Quadrant</v>
      </c>
      <c r="AS317" s="27">
        <f t="shared" si="76"/>
        <v>3</v>
      </c>
    </row>
    <row r="318" spans="1:45" ht="15.5" x14ac:dyDescent="0.35">
      <c r="A318" s="20">
        <v>45210</v>
      </c>
      <c r="B318" s="15">
        <v>1.2219199999999999</v>
      </c>
      <c r="C318" s="15">
        <v>1.2336800000000001</v>
      </c>
      <c r="D318" s="15">
        <v>1.21627</v>
      </c>
      <c r="E318" s="15">
        <v>1.2314700000000001</v>
      </c>
      <c r="F318" s="15">
        <v>1.2287999999999999</v>
      </c>
      <c r="G318" s="15">
        <v>1.2312999999999998</v>
      </c>
      <c r="H318" s="15">
        <v>1.2219</v>
      </c>
      <c r="I318" s="5">
        <v>23</v>
      </c>
      <c r="J318" s="5">
        <v>402</v>
      </c>
      <c r="K318" s="5">
        <v>1234</v>
      </c>
      <c r="L318" s="5">
        <v>1661</v>
      </c>
      <c r="M318" s="14">
        <v>11.478472222222312</v>
      </c>
      <c r="N318" s="14">
        <v>174.10000000000147</v>
      </c>
      <c r="O318" s="5">
        <v>93.999999999998522</v>
      </c>
      <c r="P318" s="5">
        <v>185302</v>
      </c>
      <c r="Q318" s="14">
        <v>1286.8194444444443</v>
      </c>
      <c r="R318" s="14">
        <v>9.5404939689832631</v>
      </c>
      <c r="S318" s="5">
        <v>31</v>
      </c>
      <c r="T318" s="5" t="s">
        <v>28</v>
      </c>
      <c r="U318" s="14">
        <v>0.47010072893986676</v>
      </c>
      <c r="V318" s="5">
        <v>284</v>
      </c>
      <c r="W318" s="5">
        <v>602</v>
      </c>
      <c r="X318" s="5">
        <v>450</v>
      </c>
      <c r="Y318" s="5">
        <v>305</v>
      </c>
      <c r="Z318" s="5" t="s">
        <v>31</v>
      </c>
      <c r="AA318" s="5"/>
      <c r="AB318" s="6" cm="1">
        <f t="array" ref="AB318">SUM(IF(B318:I318&gt;B319:I319,1,-1))</f>
        <v>8</v>
      </c>
      <c r="AC318" s="6" cm="1">
        <f t="array" ref="AC318">SUM(IF(J318:S318&gt;J319:S319,1,-1))</f>
        <v>-4</v>
      </c>
      <c r="AD318" s="6">
        <f t="shared" si="65"/>
        <v>4</v>
      </c>
      <c r="AE318" s="6">
        <f t="shared" si="79"/>
        <v>16</v>
      </c>
      <c r="AF318" s="6">
        <f t="shared" si="79"/>
        <v>-6</v>
      </c>
      <c r="AG318" s="6">
        <f t="shared" si="79"/>
        <v>10</v>
      </c>
      <c r="AH318" s="5"/>
      <c r="AI318" s="8" t="str">
        <f t="shared" si="66"/>
        <v>OL Higher</v>
      </c>
      <c r="AJ318" s="24" t="str">
        <f t="shared" si="67"/>
        <v>Up</v>
      </c>
      <c r="AK318" s="25" t="str">
        <f t="shared" si="68"/>
        <v>POC Up</v>
      </c>
      <c r="AL318" s="26" t="str">
        <f t="shared" si="69"/>
        <v>Ab. Val</v>
      </c>
      <c r="AM318" s="26" t="str">
        <f t="shared" si="70"/>
        <v>Upper Break</v>
      </c>
      <c r="AN318" s="26" t="str">
        <f t="shared" si="71"/>
        <v>Ab. Val</v>
      </c>
      <c r="AO318" s="26" t="str">
        <f t="shared" si="72"/>
        <v>No Gap</v>
      </c>
      <c r="AP318" s="26" t="str">
        <f t="shared" si="73"/>
        <v>Bottom-Weighted</v>
      </c>
      <c r="AQ318" s="26" t="str">
        <f t="shared" si="74"/>
        <v>Skewed Mid-High</v>
      </c>
      <c r="AR318" s="26" t="str">
        <f t="shared" si="75"/>
        <v>Same</v>
      </c>
      <c r="AS318" s="27">
        <f t="shared" si="76"/>
        <v>0</v>
      </c>
    </row>
    <row r="319" spans="1:45" ht="15.5" x14ac:dyDescent="0.35">
      <c r="A319" s="20">
        <v>45209</v>
      </c>
      <c r="B319" s="15">
        <v>1.2186699999999999</v>
      </c>
      <c r="C319" s="15">
        <v>1.2294099999999999</v>
      </c>
      <c r="D319" s="15">
        <v>1.2105300000000001</v>
      </c>
      <c r="E319" s="15">
        <v>1.2288699999999999</v>
      </c>
      <c r="F319" s="15">
        <v>1.2204000000000002</v>
      </c>
      <c r="G319" s="15">
        <v>1.2275</v>
      </c>
      <c r="H319" s="15">
        <v>1.2185000000000001</v>
      </c>
      <c r="I319" s="5">
        <v>19</v>
      </c>
      <c r="J319" s="5">
        <v>1108</v>
      </c>
      <c r="K319" s="5">
        <v>718</v>
      </c>
      <c r="L319" s="5">
        <v>1850</v>
      </c>
      <c r="M319" s="14">
        <v>12.852777777777694</v>
      </c>
      <c r="N319" s="14">
        <v>188.79999999999785</v>
      </c>
      <c r="O319" s="5">
        <v>89.999999999998977</v>
      </c>
      <c r="P319" s="5">
        <v>195667</v>
      </c>
      <c r="Q319" s="14">
        <v>1358.7986111111111</v>
      </c>
      <c r="R319" s="14">
        <v>9.7987288135594337</v>
      </c>
      <c r="S319" s="5">
        <v>19</v>
      </c>
      <c r="T319" s="5" t="s">
        <v>26</v>
      </c>
      <c r="U319" s="14">
        <v>0.5671918752559455</v>
      </c>
      <c r="V319" s="5">
        <v>428</v>
      </c>
      <c r="W319" s="5">
        <v>781</v>
      </c>
      <c r="X319" s="5">
        <v>520</v>
      </c>
      <c r="Y319" s="5">
        <v>103</v>
      </c>
      <c r="Z319" s="5" t="s">
        <v>31</v>
      </c>
      <c r="AA319" s="5"/>
      <c r="AB319" s="6" cm="1">
        <f t="array" ref="AB319">SUM(IF(B319:I319&gt;B320:I320,1,-1))</f>
        <v>4</v>
      </c>
      <c r="AC319" s="6" cm="1">
        <f t="array" ref="AC319">SUM(IF(J319:S319&gt;J320:S320,1,-1))</f>
        <v>4</v>
      </c>
      <c r="AD319" s="6">
        <f t="shared" si="65"/>
        <v>8</v>
      </c>
      <c r="AE319" s="6">
        <f t="shared" ref="AE319:AG334" si="80">SUM(AB319:AB321)</f>
        <v>12</v>
      </c>
      <c r="AF319" s="6">
        <f t="shared" si="80"/>
        <v>2</v>
      </c>
      <c r="AG319" s="6">
        <f t="shared" si="80"/>
        <v>14</v>
      </c>
      <c r="AH319" s="5"/>
      <c r="AI319" s="8" t="str">
        <f t="shared" si="66"/>
        <v>OL Higher</v>
      </c>
      <c r="AJ319" s="24" t="str">
        <f t="shared" si="67"/>
        <v>Neutral</v>
      </c>
      <c r="AK319" s="25" t="str">
        <f t="shared" si="68"/>
        <v>POC Up</v>
      </c>
      <c r="AL319" s="26" t="str">
        <f t="shared" si="69"/>
        <v>In. Val</v>
      </c>
      <c r="AM319" s="26" t="str">
        <f t="shared" si="70"/>
        <v>Upper Break</v>
      </c>
      <c r="AN319" s="26" t="str">
        <f t="shared" si="71"/>
        <v>Ab. Val</v>
      </c>
      <c r="AO319" s="26" t="str">
        <f t="shared" si="72"/>
        <v>No Gap</v>
      </c>
      <c r="AP319" s="26" t="str">
        <f t="shared" si="73"/>
        <v>Top-Weighted</v>
      </c>
      <c r="AQ319" s="26" t="str">
        <f t="shared" si="74"/>
        <v>Skewed Mid-High</v>
      </c>
      <c r="AR319" s="26" t="str">
        <f t="shared" si="75"/>
        <v>Same</v>
      </c>
      <c r="AS319" s="27">
        <f t="shared" si="76"/>
        <v>0</v>
      </c>
    </row>
    <row r="320" spans="1:45" ht="15.5" x14ac:dyDescent="0.35">
      <c r="A320" s="20">
        <v>45208</v>
      </c>
      <c r="B320" s="15">
        <v>1.21367</v>
      </c>
      <c r="C320" s="15">
        <v>1.2260899999999999</v>
      </c>
      <c r="D320" s="15">
        <v>1.2105300000000001</v>
      </c>
      <c r="E320" s="15">
        <v>1.2249000000000001</v>
      </c>
      <c r="F320" s="15">
        <v>1.2180000000000002</v>
      </c>
      <c r="G320" s="15">
        <v>1.2219000000000002</v>
      </c>
      <c r="H320" s="15">
        <v>1.2141000000000002</v>
      </c>
      <c r="I320" s="5">
        <v>32</v>
      </c>
      <c r="J320" s="5">
        <v>977</v>
      </c>
      <c r="K320" s="5">
        <v>817</v>
      </c>
      <c r="L320" s="5">
        <v>1818</v>
      </c>
      <c r="M320" s="14">
        <v>12.677777777777644</v>
      </c>
      <c r="N320" s="14">
        <v>155.59999999999798</v>
      </c>
      <c r="O320" s="5">
        <v>78.000000000000284</v>
      </c>
      <c r="P320" s="5">
        <v>184833</v>
      </c>
      <c r="Q320" s="14">
        <v>1283.5625</v>
      </c>
      <c r="R320" s="14">
        <v>11.68380462724951</v>
      </c>
      <c r="S320" s="5">
        <v>24</v>
      </c>
      <c r="T320" s="5" t="s">
        <v>33</v>
      </c>
      <c r="U320" s="14">
        <v>0.77278980169917233</v>
      </c>
      <c r="V320" s="5">
        <v>268</v>
      </c>
      <c r="W320" s="5">
        <v>636</v>
      </c>
      <c r="X320" s="5">
        <v>600</v>
      </c>
      <c r="Y320" s="5">
        <v>309</v>
      </c>
      <c r="Z320" s="5" t="s">
        <v>31</v>
      </c>
      <c r="AA320" s="5"/>
      <c r="AB320" s="6" cm="1">
        <f t="array" ref="AB320">SUM(IF(B320:I320&gt;B321:I321,1,-1))</f>
        <v>4</v>
      </c>
      <c r="AC320" s="6" cm="1">
        <f t="array" ref="AC320">SUM(IF(J320:S320&gt;J321:S321,1,-1))</f>
        <v>-6</v>
      </c>
      <c r="AD320" s="6">
        <f t="shared" si="65"/>
        <v>-2</v>
      </c>
      <c r="AE320" s="6">
        <f t="shared" si="80"/>
        <v>6</v>
      </c>
      <c r="AF320" s="6">
        <f t="shared" si="80"/>
        <v>2</v>
      </c>
      <c r="AG320" s="6">
        <f t="shared" si="80"/>
        <v>8</v>
      </c>
      <c r="AH320" s="5"/>
      <c r="AI320" s="8" t="str">
        <f t="shared" si="66"/>
        <v>OL Higher</v>
      </c>
      <c r="AJ320" s="24" t="str">
        <f t="shared" si="67"/>
        <v>Up</v>
      </c>
      <c r="AK320" s="25" t="str">
        <f t="shared" si="68"/>
        <v>POC Up</v>
      </c>
      <c r="AL320" s="26" t="str">
        <f t="shared" si="69"/>
        <v>In. Val</v>
      </c>
      <c r="AM320" s="26" t="str">
        <f t="shared" si="70"/>
        <v>Inside Day</v>
      </c>
      <c r="AN320" s="26" t="str">
        <f t="shared" si="71"/>
        <v>Ab. Val</v>
      </c>
      <c r="AO320" s="26" t="str">
        <f t="shared" si="72"/>
        <v>No Gap</v>
      </c>
      <c r="AP320" s="26" t="str">
        <f t="shared" si="73"/>
        <v>Top-Weighted</v>
      </c>
      <c r="AQ320" s="26" t="str">
        <f t="shared" si="74"/>
        <v>Skewed Mid-High</v>
      </c>
      <c r="AR320" s="26" t="str">
        <f t="shared" si="75"/>
        <v>Same</v>
      </c>
      <c r="AS320" s="27">
        <f t="shared" si="76"/>
        <v>0</v>
      </c>
    </row>
    <row r="321" spans="1:45" ht="15.5" x14ac:dyDescent="0.35">
      <c r="A321" s="20">
        <v>45205</v>
      </c>
      <c r="B321" s="15">
        <v>1.2077199999999999</v>
      </c>
      <c r="C321" s="15">
        <v>1.2260899999999999</v>
      </c>
      <c r="D321" s="15">
        <v>1.2037</v>
      </c>
      <c r="E321" s="15">
        <v>1.2218899999999999</v>
      </c>
      <c r="F321" s="15">
        <v>1.2137</v>
      </c>
      <c r="G321" s="15">
        <v>1.2202</v>
      </c>
      <c r="H321" s="15">
        <v>1.2118</v>
      </c>
      <c r="I321" s="5">
        <v>34</v>
      </c>
      <c r="J321" s="5">
        <v>1309</v>
      </c>
      <c r="K321" s="5">
        <v>657</v>
      </c>
      <c r="L321" s="5">
        <v>1996</v>
      </c>
      <c r="M321" s="14">
        <v>13.813194444444269</v>
      </c>
      <c r="N321" s="14">
        <v>223.8999999999991</v>
      </c>
      <c r="O321" s="5">
        <v>83.999999999999631</v>
      </c>
      <c r="P321" s="5">
        <v>199107</v>
      </c>
      <c r="Q321" s="14">
        <v>1382.6875</v>
      </c>
      <c r="R321" s="14">
        <v>8.9146940598481823</v>
      </c>
      <c r="S321" s="5">
        <v>28</v>
      </c>
      <c r="T321" s="5" t="s">
        <v>26</v>
      </c>
      <c r="U321" s="14">
        <v>0.57774751385182599</v>
      </c>
      <c r="V321" s="5">
        <v>271</v>
      </c>
      <c r="W321" s="5">
        <v>777</v>
      </c>
      <c r="X321" s="5">
        <v>732</v>
      </c>
      <c r="Y321" s="5">
        <v>203</v>
      </c>
      <c r="Z321" s="5" t="s">
        <v>31</v>
      </c>
      <c r="AA321" s="5"/>
      <c r="AB321" s="6" cm="1">
        <f t="array" ref="AB321">SUM(IF(B321:I321&gt;B322:I322,1,-1))</f>
        <v>4</v>
      </c>
      <c r="AC321" s="6" cm="1">
        <f t="array" ref="AC321">SUM(IF(J321:S321&gt;J322:S322,1,-1))</f>
        <v>4</v>
      </c>
      <c r="AD321" s="6">
        <f t="shared" si="65"/>
        <v>8</v>
      </c>
      <c r="AE321" s="6">
        <f t="shared" si="80"/>
        <v>-2</v>
      </c>
      <c r="AF321" s="6">
        <f t="shared" si="80"/>
        <v>10</v>
      </c>
      <c r="AG321" s="6">
        <f t="shared" si="80"/>
        <v>8</v>
      </c>
      <c r="AH321" s="5"/>
      <c r="AI321" s="8" t="str">
        <f t="shared" si="66"/>
        <v>OL Higher</v>
      </c>
      <c r="AJ321" s="24" t="str">
        <f t="shared" si="67"/>
        <v>Up</v>
      </c>
      <c r="AK321" s="25" t="str">
        <f t="shared" si="68"/>
        <v>POC Up</v>
      </c>
      <c r="AL321" s="26" t="str">
        <f t="shared" si="69"/>
        <v>In. Val</v>
      </c>
      <c r="AM321" s="26" t="str">
        <f t="shared" si="70"/>
        <v>Upper Break</v>
      </c>
      <c r="AN321" s="26" t="str">
        <f t="shared" si="71"/>
        <v>Ab. Val</v>
      </c>
      <c r="AO321" s="26" t="str">
        <f t="shared" si="72"/>
        <v>No Gap</v>
      </c>
      <c r="AP321" s="26" t="str">
        <f t="shared" si="73"/>
        <v>Top-Weighted</v>
      </c>
      <c r="AQ321" s="26" t="str">
        <f t="shared" si="74"/>
        <v>Skewed Mid-High</v>
      </c>
      <c r="AR321" s="26" t="str">
        <f t="shared" si="75"/>
        <v>Same</v>
      </c>
      <c r="AS321" s="27">
        <f t="shared" si="76"/>
        <v>0</v>
      </c>
    </row>
    <row r="322" spans="1:45" ht="15.5" x14ac:dyDescent="0.35">
      <c r="A322" s="20">
        <v>45204</v>
      </c>
      <c r="B322" s="15">
        <v>1.20896</v>
      </c>
      <c r="C322" s="15">
        <v>1.21956</v>
      </c>
      <c r="D322" s="15">
        <v>1.2037</v>
      </c>
      <c r="E322" s="15">
        <v>1.21868</v>
      </c>
      <c r="F322" s="15">
        <v>1.2078</v>
      </c>
      <c r="G322" s="15">
        <v>1.2141</v>
      </c>
      <c r="H322" s="15">
        <v>1.2052</v>
      </c>
      <c r="I322" s="5">
        <v>29</v>
      </c>
      <c r="J322" s="5">
        <v>1348</v>
      </c>
      <c r="K322" s="5">
        <v>472</v>
      </c>
      <c r="L322" s="5">
        <v>1856</v>
      </c>
      <c r="M322" s="14">
        <v>12.742361111110936</v>
      </c>
      <c r="N322" s="14">
        <v>158.59999999999985</v>
      </c>
      <c r="O322" s="5">
        <v>88.999999999999076</v>
      </c>
      <c r="P322" s="5">
        <v>195555</v>
      </c>
      <c r="Q322" s="14">
        <v>1358.0208333333333</v>
      </c>
      <c r="R322" s="14">
        <v>11.702395964691057</v>
      </c>
      <c r="S322" s="5">
        <v>23</v>
      </c>
      <c r="T322" s="5" t="s">
        <v>28</v>
      </c>
      <c r="U322" s="14">
        <v>0.49794893337773832</v>
      </c>
      <c r="V322" s="5">
        <v>283</v>
      </c>
      <c r="W322" s="5">
        <v>706</v>
      </c>
      <c r="X322" s="5">
        <v>428</v>
      </c>
      <c r="Y322" s="5">
        <v>439</v>
      </c>
      <c r="Z322" s="5" t="s">
        <v>31</v>
      </c>
      <c r="AA322" s="5"/>
      <c r="AB322" s="6" cm="1">
        <f t="array" ref="AB322">SUM(IF(B322:I322&gt;B323:I323,1,-1))</f>
        <v>-2</v>
      </c>
      <c r="AC322" s="6" cm="1">
        <f t="array" ref="AC322">SUM(IF(J322:S322&gt;J323:S323,1,-1))</f>
        <v>4</v>
      </c>
      <c r="AD322" s="6">
        <f t="shared" si="65"/>
        <v>2</v>
      </c>
      <c r="AE322" s="6">
        <f t="shared" si="80"/>
        <v>-12</v>
      </c>
      <c r="AF322" s="6">
        <f t="shared" si="80"/>
        <v>12</v>
      </c>
      <c r="AG322" s="6">
        <f t="shared" si="80"/>
        <v>0</v>
      </c>
      <c r="AH322" s="5"/>
      <c r="AI322" s="8" t="str">
        <f t="shared" si="66"/>
        <v>Outside</v>
      </c>
      <c r="AJ322" s="24" t="str">
        <f t="shared" si="67"/>
        <v>Neutral</v>
      </c>
      <c r="AK322" s="25" t="str">
        <f t="shared" si="68"/>
        <v>POC Unchanged</v>
      </c>
      <c r="AL322" s="26" t="str">
        <f t="shared" si="69"/>
        <v>In. Val</v>
      </c>
      <c r="AM322" s="26" t="str">
        <f t="shared" si="70"/>
        <v>Inside Day</v>
      </c>
      <c r="AN322" s="26" t="str">
        <f t="shared" si="71"/>
        <v>Ab. Val</v>
      </c>
      <c r="AO322" s="26" t="str">
        <f t="shared" si="72"/>
        <v>No Gap</v>
      </c>
      <c r="AP322" s="26" t="str">
        <f t="shared" si="73"/>
        <v>Top-Weighted</v>
      </c>
      <c r="AQ322" s="26" t="str">
        <f t="shared" si="74"/>
        <v>Skewed Mid-High</v>
      </c>
      <c r="AR322" s="26" t="str">
        <f t="shared" si="75"/>
        <v>Closed Lower Quadrant</v>
      </c>
      <c r="AS322" s="27">
        <f t="shared" si="76"/>
        <v>-1</v>
      </c>
    </row>
    <row r="323" spans="1:45" ht="15.5" x14ac:dyDescent="0.35">
      <c r="A323" s="20">
        <v>45203</v>
      </c>
      <c r="B323" s="15">
        <v>1.21926</v>
      </c>
      <c r="C323" s="15">
        <v>1.22194</v>
      </c>
      <c r="D323" s="15">
        <v>1.2037</v>
      </c>
      <c r="E323" s="15">
        <v>1.2136499999999999</v>
      </c>
      <c r="F323" s="15">
        <v>1.2078</v>
      </c>
      <c r="G323" s="15">
        <v>1.2139</v>
      </c>
      <c r="H323" s="15">
        <v>1.2053</v>
      </c>
      <c r="I323" s="5">
        <v>-15</v>
      </c>
      <c r="J323" s="5">
        <v>1342</v>
      </c>
      <c r="K323" s="5">
        <v>472</v>
      </c>
      <c r="L323" s="5">
        <v>1850</v>
      </c>
      <c r="M323" s="14">
        <v>12.68055555555547</v>
      </c>
      <c r="N323" s="14">
        <v>182.40000000000035</v>
      </c>
      <c r="O323" s="5">
        <v>85.999999999999403</v>
      </c>
      <c r="P323" s="5">
        <v>189201</v>
      </c>
      <c r="Q323" s="14">
        <v>1313.8958333333333</v>
      </c>
      <c r="R323" s="14">
        <v>10.142543859649104</v>
      </c>
      <c r="S323" s="5">
        <v>30</v>
      </c>
      <c r="T323" s="5" t="s">
        <v>28</v>
      </c>
      <c r="U323" s="14">
        <v>0.47716141925809508</v>
      </c>
      <c r="V323" s="5">
        <v>192</v>
      </c>
      <c r="W323" s="5">
        <v>535</v>
      </c>
      <c r="X323" s="5">
        <v>467</v>
      </c>
      <c r="Y323" s="5">
        <v>631</v>
      </c>
      <c r="Z323" s="5" t="s">
        <v>32</v>
      </c>
      <c r="AA323" s="5"/>
      <c r="AB323" s="6" cm="1">
        <f t="array" ref="AB323">SUM(IF(B323:I323&gt;B324:I324,1,-1))</f>
        <v>-4</v>
      </c>
      <c r="AC323" s="6" cm="1">
        <f t="array" ref="AC323">SUM(IF(J323:S323&gt;J324:S324,1,-1))</f>
        <v>2</v>
      </c>
      <c r="AD323" s="6">
        <f t="shared" si="65"/>
        <v>-2</v>
      </c>
      <c r="AE323" s="6">
        <f t="shared" si="80"/>
        <v>-12</v>
      </c>
      <c r="AF323" s="6">
        <f t="shared" si="80"/>
        <v>6</v>
      </c>
      <c r="AG323" s="6">
        <f t="shared" si="80"/>
        <v>-6</v>
      </c>
      <c r="AH323" s="5"/>
      <c r="AI323" s="8" t="str">
        <f t="shared" si="66"/>
        <v>OL Lower</v>
      </c>
      <c r="AJ323" s="24" t="str">
        <f t="shared" si="67"/>
        <v>Down</v>
      </c>
      <c r="AK323" s="25" t="str">
        <f t="shared" si="68"/>
        <v>POC Unchanged</v>
      </c>
      <c r="AL323" s="26" t="str">
        <f t="shared" si="69"/>
        <v>In. Val</v>
      </c>
      <c r="AM323" s="26" t="str">
        <f t="shared" si="70"/>
        <v>Lower Break</v>
      </c>
      <c r="AN323" s="26" t="str">
        <f t="shared" si="71"/>
        <v>In Val</v>
      </c>
      <c r="AO323" s="26" t="str">
        <f t="shared" si="72"/>
        <v>No Gap</v>
      </c>
      <c r="AP323" s="26" t="str">
        <f t="shared" si="73"/>
        <v>Top-Weighted</v>
      </c>
      <c r="AQ323" s="26" t="str">
        <f t="shared" si="74"/>
        <v>Skewed Low</v>
      </c>
      <c r="AR323" s="26" t="str">
        <f t="shared" si="75"/>
        <v>Closed Lower Quadrant</v>
      </c>
      <c r="AS323" s="27">
        <f t="shared" si="76"/>
        <v>-2</v>
      </c>
    </row>
    <row r="324" spans="1:45" ht="15.5" x14ac:dyDescent="0.35">
      <c r="A324" s="20">
        <v>45202</v>
      </c>
      <c r="B324" s="15">
        <v>1.2203900000000001</v>
      </c>
      <c r="C324" s="15">
        <v>1.2271399999999999</v>
      </c>
      <c r="D324" s="15">
        <v>1.2052</v>
      </c>
      <c r="E324" s="15">
        <v>1.2077</v>
      </c>
      <c r="F324" s="15">
        <v>1.2078</v>
      </c>
      <c r="G324" s="15">
        <v>1.2199</v>
      </c>
      <c r="H324" s="15">
        <v>1.2053</v>
      </c>
      <c r="I324" s="5">
        <v>-21</v>
      </c>
      <c r="J324" s="5">
        <v>1412</v>
      </c>
      <c r="K324" s="5">
        <v>323</v>
      </c>
      <c r="L324" s="5">
        <v>1764</v>
      </c>
      <c r="M324" s="14">
        <v>12.172222222222137</v>
      </c>
      <c r="N324" s="14">
        <v>219.3999999999985</v>
      </c>
      <c r="O324" s="5">
        <v>145.99999999999946</v>
      </c>
      <c r="P324" s="5">
        <v>187934</v>
      </c>
      <c r="Q324" s="14">
        <v>1305.0972222222222</v>
      </c>
      <c r="R324" s="14">
        <v>8.0401093892434456</v>
      </c>
      <c r="S324" s="5">
        <v>40</v>
      </c>
      <c r="T324" s="5" t="s">
        <v>28</v>
      </c>
      <c r="U324" s="14">
        <v>0.42482712244954585</v>
      </c>
      <c r="V324" s="5">
        <v>325</v>
      </c>
      <c r="W324" s="5">
        <v>517</v>
      </c>
      <c r="X324" s="5">
        <v>260</v>
      </c>
      <c r="Y324" s="5">
        <v>662</v>
      </c>
      <c r="Z324" s="5" t="s">
        <v>27</v>
      </c>
      <c r="AA324" s="5"/>
      <c r="AB324" s="6" cm="1">
        <f t="array" ref="AB324">SUM(IF(B324:I324&gt;B325:I325,1,-1))</f>
        <v>-6</v>
      </c>
      <c r="AC324" s="6" cm="1">
        <f t="array" ref="AC324">SUM(IF(J324:S324&gt;J325:S325,1,-1))</f>
        <v>6</v>
      </c>
      <c r="AD324" s="6">
        <f t="shared" ref="AD324:AD387" si="81">SUM(AB324:AC324)</f>
        <v>0</v>
      </c>
      <c r="AE324" s="6">
        <f t="shared" si="80"/>
        <v>-10</v>
      </c>
      <c r="AF324" s="6">
        <f t="shared" si="80"/>
        <v>10</v>
      </c>
      <c r="AG324" s="6">
        <f t="shared" si="80"/>
        <v>0</v>
      </c>
      <c r="AH324" s="5"/>
      <c r="AI324" s="8" t="str">
        <f t="shared" si="66"/>
        <v>OL Lower</v>
      </c>
      <c r="AJ324" s="24" t="str">
        <f t="shared" si="67"/>
        <v>Down</v>
      </c>
      <c r="AK324" s="25" t="str">
        <f t="shared" si="68"/>
        <v>POC Down</v>
      </c>
      <c r="AL324" s="26" t="str">
        <f t="shared" si="69"/>
        <v>Bel. Val</v>
      </c>
      <c r="AM324" s="26" t="str">
        <f t="shared" si="70"/>
        <v>Lower Break</v>
      </c>
      <c r="AN324" s="26" t="str">
        <f t="shared" si="71"/>
        <v>In Val</v>
      </c>
      <c r="AO324" s="26" t="str">
        <f t="shared" si="72"/>
        <v>No Gap</v>
      </c>
      <c r="AP324" s="26" t="str">
        <f t="shared" si="73"/>
        <v>Top-Weighted</v>
      </c>
      <c r="AQ324" s="26" t="str">
        <f t="shared" si="74"/>
        <v>Skewed Low</v>
      </c>
      <c r="AR324" s="26" t="str">
        <f t="shared" si="75"/>
        <v>Same</v>
      </c>
      <c r="AS324" s="27">
        <f t="shared" si="76"/>
        <v>0</v>
      </c>
    </row>
    <row r="325" spans="1:45" ht="15.5" x14ac:dyDescent="0.35">
      <c r="A325" s="20">
        <v>45201</v>
      </c>
      <c r="B325" s="15">
        <v>1.21349</v>
      </c>
      <c r="C325" s="15">
        <v>1.2271399999999999</v>
      </c>
      <c r="D325" s="15">
        <v>1.2079500000000001</v>
      </c>
      <c r="E325" s="15">
        <v>1.2089399999999999</v>
      </c>
      <c r="F325" s="15">
        <v>1.2192000000000001</v>
      </c>
      <c r="G325" s="15">
        <v>1.2267999999999999</v>
      </c>
      <c r="H325" s="15">
        <v>1.2166999999999999</v>
      </c>
      <c r="I325" s="5">
        <v>-1</v>
      </c>
      <c r="J325" s="5">
        <v>901</v>
      </c>
      <c r="K325" s="5">
        <v>821</v>
      </c>
      <c r="L325" s="5">
        <v>1756</v>
      </c>
      <c r="M325" s="14">
        <v>12.124999999999929</v>
      </c>
      <c r="N325" s="14">
        <v>191.89999999999819</v>
      </c>
      <c r="O325" s="5">
        <v>100.99999999999997</v>
      </c>
      <c r="P325" s="5">
        <v>173668</v>
      </c>
      <c r="Q325" s="14">
        <v>1206.0277777777778</v>
      </c>
      <c r="R325" s="14">
        <v>9.1505992704534478</v>
      </c>
      <c r="S325" s="5">
        <v>34</v>
      </c>
      <c r="T325" s="5" t="s">
        <v>26</v>
      </c>
      <c r="U325" s="14">
        <v>0.6374808716911543</v>
      </c>
      <c r="V325" s="5">
        <v>260</v>
      </c>
      <c r="W325" s="5">
        <v>936</v>
      </c>
      <c r="X325" s="5">
        <v>368</v>
      </c>
      <c r="Y325" s="5">
        <v>176</v>
      </c>
      <c r="Z325" s="5" t="s">
        <v>27</v>
      </c>
      <c r="AA325" s="5"/>
      <c r="AB325" s="6" cm="1">
        <f t="array" ref="AB325">SUM(IF(B325:I325&gt;B326:I326,1,-1))</f>
        <v>-2</v>
      </c>
      <c r="AC325" s="6" cm="1">
        <f t="array" ref="AC325">SUM(IF(J325:S325&gt;J326:S326,1,-1))</f>
        <v>-2</v>
      </c>
      <c r="AD325" s="6">
        <f t="shared" si="81"/>
        <v>-4</v>
      </c>
      <c r="AE325" s="6">
        <f t="shared" si="80"/>
        <v>-6</v>
      </c>
      <c r="AF325" s="6">
        <f t="shared" si="80"/>
        <v>8</v>
      </c>
      <c r="AG325" s="6">
        <f t="shared" si="80"/>
        <v>2</v>
      </c>
      <c r="AH325" s="5"/>
      <c r="AI325" s="8" t="str">
        <f t="shared" si="66"/>
        <v>OL Higher</v>
      </c>
      <c r="AJ325" s="24" t="str">
        <f t="shared" si="67"/>
        <v>Up</v>
      </c>
      <c r="AK325" s="25" t="str">
        <f t="shared" si="68"/>
        <v>POC Up</v>
      </c>
      <c r="AL325" s="26" t="str">
        <f t="shared" si="69"/>
        <v>In. Val</v>
      </c>
      <c r="AM325" s="26" t="str">
        <f t="shared" si="70"/>
        <v>Lower Break</v>
      </c>
      <c r="AN325" s="26" t="str">
        <f t="shared" si="71"/>
        <v>Bl. Val</v>
      </c>
      <c r="AO325" s="26" t="str">
        <f t="shared" si="72"/>
        <v>No Gap</v>
      </c>
      <c r="AP325" s="26" t="str">
        <f t="shared" si="73"/>
        <v>Top-Weighted</v>
      </c>
      <c r="AQ325" s="26" t="str">
        <f t="shared" si="74"/>
        <v>Skewed Mid-High</v>
      </c>
      <c r="AR325" s="26" t="str">
        <f t="shared" si="75"/>
        <v>Closed Higher Quadrant</v>
      </c>
      <c r="AS325" s="27">
        <f t="shared" si="76"/>
        <v>2</v>
      </c>
    </row>
    <row r="326" spans="1:45" ht="15.5" x14ac:dyDescent="0.35">
      <c r="A326" s="20">
        <v>45198</v>
      </c>
      <c r="B326" s="15">
        <v>1.21458</v>
      </c>
      <c r="C326" s="15">
        <v>1.2271399999999999</v>
      </c>
      <c r="D326" s="15">
        <v>1.2110000000000001</v>
      </c>
      <c r="E326" s="15">
        <v>1.21923</v>
      </c>
      <c r="F326" s="15">
        <v>1.2143000000000002</v>
      </c>
      <c r="G326" s="15">
        <v>1.2204000000000002</v>
      </c>
      <c r="H326" s="15">
        <v>1.2111000000000001</v>
      </c>
      <c r="I326" s="5">
        <v>18</v>
      </c>
      <c r="J326" s="5">
        <v>1325</v>
      </c>
      <c r="K326" s="5">
        <v>414</v>
      </c>
      <c r="L326" s="5">
        <v>1772</v>
      </c>
      <c r="M326" s="14">
        <v>12.309027777777663</v>
      </c>
      <c r="N326" s="14">
        <v>161.39999999999822</v>
      </c>
      <c r="O326" s="5">
        <v>93.000000000000853</v>
      </c>
      <c r="P326" s="5">
        <v>175097</v>
      </c>
      <c r="Q326" s="14">
        <v>1215.9513888888889</v>
      </c>
      <c r="R326" s="14">
        <v>10.978934324659352</v>
      </c>
      <c r="S326" s="5">
        <v>32</v>
      </c>
      <c r="T326" s="5" t="s">
        <v>26</v>
      </c>
      <c r="U326" s="14">
        <v>0.51279616451132537</v>
      </c>
      <c r="V326" s="5">
        <v>231</v>
      </c>
      <c r="W326" s="5">
        <v>633</v>
      </c>
      <c r="X326" s="5">
        <v>274</v>
      </c>
      <c r="Y326" s="5">
        <v>634</v>
      </c>
      <c r="Z326" s="5" t="s">
        <v>32</v>
      </c>
      <c r="AA326" s="5"/>
      <c r="AB326" s="6" cm="1">
        <f t="array" ref="AB326">SUM(IF(B326:I326&gt;B327:I327,1,-1))</f>
        <v>-2</v>
      </c>
      <c r="AC326" s="6" cm="1">
        <f t="array" ref="AC326">SUM(IF(J326:S326&gt;J327:S327,1,-1))</f>
        <v>6</v>
      </c>
      <c r="AD326" s="6">
        <f t="shared" si="81"/>
        <v>4</v>
      </c>
      <c r="AE326" s="6">
        <f t="shared" si="80"/>
        <v>-10</v>
      </c>
      <c r="AF326" s="6">
        <f t="shared" si="80"/>
        <v>12</v>
      </c>
      <c r="AG326" s="6">
        <f t="shared" si="80"/>
        <v>2</v>
      </c>
      <c r="AH326" s="5"/>
      <c r="AI326" s="8" t="str">
        <f t="shared" ref="AI326:AI389" si="82">IF(AND(H326&gt;=G327,G326&gt;=G327),"Higher",
IF(AND(H326&lt;=H327,G326&lt;=H327),"Lower",
IF(AND(G326&gt;=G327,H326&lt;=G327,H326&gt;H327),"OL Higher",
IF(AND(H326&lt;=H327,G326&gt;=H327,G326&lt;G327),"OL Lower",
IF(AND(G326&lt;=G327,H326&gt;=H327),"Inside",
IF(AND(G326&gt;=G327,H326&lt;=H327),"Outside","Undefined"))))))</f>
        <v>Outside</v>
      </c>
      <c r="AJ326" s="24" t="str">
        <f t="shared" ref="AJ326:AJ389" si="83">IF(F326 &gt;= ((C326 - D326) * 10%) + B326, "Up", IF(F326 &lt;= (B326 - (C326 - D326) * 10%), "Down", "Neutral"))</f>
        <v>Neutral</v>
      </c>
      <c r="AK326" s="25" t="str">
        <f t="shared" ref="AK326:AK389" si="84">IF(F326 &gt; F327, "POC Up", IF(F326 &lt; F327, "POC Down", "POC Unchanged"))</f>
        <v>POC Unchanged</v>
      </c>
      <c r="AL326" s="26" t="str">
        <f t="shared" ref="AL326:AL389" si="85">IF(F326 &lt; H327, "Bel. Val",
IF(F326 &gt; G327, "Ab. Val",
"In. Val"))</f>
        <v>In. Val</v>
      </c>
      <c r="AM326" s="26" t="str">
        <f t="shared" ref="AM326:AM389" si="86">IF(AND(D326 &lt; D327, C326 &gt; C327), "Both Sides Expand",
IF(D326 &lt; D327, "Lower Break",
IF(C326 &gt; C327, "Upper Break", "Inside Day")))</f>
        <v>Upper Break</v>
      </c>
      <c r="AN326" s="26" t="str">
        <f t="shared" ref="AN326:AN389" si="87">IF(AND(E326 &lt; H326, E326 &lt; G326), "Bl. Val",
IF(AND(E326 &gt; G326, E326 &gt; H326), "Ab. Val",
"In Val"))</f>
        <v>In Val</v>
      </c>
      <c r="AO326" s="26" t="str">
        <f t="shared" ref="AO326:AO389" si="88">IF(AND(B326 &gt; G327, E326 &lt; G327), "Gap Up - Failed",
IF(AND(B326 &gt; G327, E326 &gt; B326), "Gap Up - Follow Through",
IF(AND(B326 &gt; G327, E326 &lt; B326), "Gap Up - Faded",
IF(AND(B326 &lt; H327, E326 &gt; H327), "Gap Down - Failed",
IF(AND(B326 &lt; H327, E326 &lt; B326), "Gap Down - Follow Through",
IF(AND(B326 &lt; H327, E326 &gt; B326), "Gap Down - Rejected",
"No Gap"))))))</f>
        <v>No Gap</v>
      </c>
      <c r="AP326" s="26" t="str">
        <f t="shared" ref="AP326:AP389" si="89">IF(J326 &gt; K326, "Top-Weighted",
IF(K326 &gt; J326, "Bottom-Weighted",
"Balanced"))</f>
        <v>Top-Weighted</v>
      </c>
      <c r="AQ326" s="26" t="str">
        <f t="shared" ref="AQ326:AQ389" si="90">IF(COUNTIF(V326:Y326, MAX(V326, W326, X326, Y326)) &gt; 1, "Tie",
IF(V326 &gt; MAX(W326, X326, Y326), "Skewed High",
IF(W326 &gt; MAX(V326, X326, Y326), "Skewed Mid-High",
IF(X326 &gt; MAX(V326, W326, Y326), "Skewed Mid-Low",
IF(Y326 &gt; MAX(V326, W326, X326), "Skewed Low", "Evenly Distributed")))))</f>
        <v>Skewed Low</v>
      </c>
      <c r="AR326" s="26" t="str">
        <f t="shared" ref="AR326:AR389" si="91">IF(Z326 &lt; Z327, "Closed Lower Quadrant",
IF(Z326 &gt; Z327, "Closed Higher Quadrant",
"Same"))</f>
        <v>Closed Higher Quadrant</v>
      </c>
      <c r="AS326" s="27">
        <f t="shared" ref="AS326:AS389" si="92">_xlfn.NUMBERVALUE(SUBSTITUTE(Z326,"Q","")) - _xlfn.NUMBERVALUE(SUBSTITUTE(Z327,"Q",""))</f>
        <v>1</v>
      </c>
    </row>
    <row r="327" spans="1:45" ht="15.5" x14ac:dyDescent="0.35">
      <c r="A327" s="20">
        <v>45197</v>
      </c>
      <c r="B327" s="15">
        <v>1.22123</v>
      </c>
      <c r="C327" s="15">
        <v>1.22241</v>
      </c>
      <c r="D327" s="15">
        <v>1.2110000000000001</v>
      </c>
      <c r="E327" s="15">
        <v>1.22037</v>
      </c>
      <c r="F327" s="15">
        <v>1.2143000000000002</v>
      </c>
      <c r="G327" s="15">
        <v>1.2188000000000001</v>
      </c>
      <c r="H327" s="15">
        <v>1.212</v>
      </c>
      <c r="I327" s="5">
        <v>-2</v>
      </c>
      <c r="J327" s="5">
        <v>1169</v>
      </c>
      <c r="K327" s="5">
        <v>414</v>
      </c>
      <c r="L327" s="5">
        <v>1617</v>
      </c>
      <c r="M327" s="14">
        <v>11.202777777777618</v>
      </c>
      <c r="N327" s="14">
        <v>114.0999999999992</v>
      </c>
      <c r="O327" s="5">
        <v>68.000000000001393</v>
      </c>
      <c r="P327" s="5">
        <v>155696</v>
      </c>
      <c r="Q327" s="14">
        <v>1081.2222222222222</v>
      </c>
      <c r="R327" s="14">
        <v>14.171779141104395</v>
      </c>
      <c r="S327" s="5">
        <v>31</v>
      </c>
      <c r="T327" s="5" t="s">
        <v>26</v>
      </c>
      <c r="U327" s="14">
        <v>0.52773367878375632</v>
      </c>
      <c r="V327" s="5">
        <v>304</v>
      </c>
      <c r="W327" s="5">
        <v>456</v>
      </c>
      <c r="X327" s="5">
        <v>551</v>
      </c>
      <c r="Y327" s="5">
        <v>306</v>
      </c>
      <c r="Z327" s="5" t="s">
        <v>31</v>
      </c>
      <c r="AA327" s="5"/>
      <c r="AB327" s="6" cm="1">
        <f t="array" ref="AB327">SUM(IF(B327:I327&gt;B328:I328,1,-1))</f>
        <v>-2</v>
      </c>
      <c r="AC327" s="6" cm="1">
        <f t="array" ref="AC327">SUM(IF(J327:S327&gt;J328:S328,1,-1))</f>
        <v>4</v>
      </c>
      <c r="AD327" s="6">
        <f t="shared" si="81"/>
        <v>2</v>
      </c>
      <c r="AE327" s="6">
        <f t="shared" si="80"/>
        <v>-16</v>
      </c>
      <c r="AF327" s="6">
        <f t="shared" si="80"/>
        <v>4</v>
      </c>
      <c r="AG327" s="6">
        <f t="shared" si="80"/>
        <v>-12</v>
      </c>
      <c r="AH327" s="5"/>
      <c r="AI327" s="8" t="str">
        <f t="shared" si="82"/>
        <v>Inside</v>
      </c>
      <c r="AJ327" s="24" t="str">
        <f t="shared" si="83"/>
        <v>Down</v>
      </c>
      <c r="AK327" s="25" t="str">
        <f t="shared" si="84"/>
        <v>POC Down</v>
      </c>
      <c r="AL327" s="26" t="str">
        <f t="shared" si="85"/>
        <v>In. Val</v>
      </c>
      <c r="AM327" s="26" t="str">
        <f t="shared" si="86"/>
        <v>Inside Day</v>
      </c>
      <c r="AN327" s="26" t="str">
        <f t="shared" si="87"/>
        <v>Ab. Val</v>
      </c>
      <c r="AO327" s="26" t="str">
        <f t="shared" si="88"/>
        <v>Gap Up - Faded</v>
      </c>
      <c r="AP327" s="26" t="str">
        <f t="shared" si="89"/>
        <v>Top-Weighted</v>
      </c>
      <c r="AQ327" s="26" t="str">
        <f t="shared" si="90"/>
        <v>Skewed Mid-Low</v>
      </c>
      <c r="AR327" s="26" t="str">
        <f t="shared" si="91"/>
        <v>Closed Lower Quadrant</v>
      </c>
      <c r="AS327" s="27">
        <f t="shared" si="92"/>
        <v>-3</v>
      </c>
    </row>
    <row r="328" spans="1:45" ht="15.5" x14ac:dyDescent="0.35">
      <c r="A328" s="20">
        <v>45196</v>
      </c>
      <c r="B328" s="15">
        <v>1.22407</v>
      </c>
      <c r="C328" s="15">
        <v>1.2249699999999999</v>
      </c>
      <c r="D328" s="15">
        <v>1.2110000000000001</v>
      </c>
      <c r="E328" s="15">
        <v>1.21347</v>
      </c>
      <c r="F328" s="15">
        <v>1.2146000000000001</v>
      </c>
      <c r="G328" s="15">
        <v>1.2201000000000002</v>
      </c>
      <c r="H328" s="15">
        <v>1.2111000000000001</v>
      </c>
      <c r="I328" s="5">
        <v>-29</v>
      </c>
      <c r="J328" s="5">
        <v>1039</v>
      </c>
      <c r="K328" s="5">
        <v>379</v>
      </c>
      <c r="L328" s="5">
        <v>1449</v>
      </c>
      <c r="M328" s="14">
        <v>10.062499999999909</v>
      </c>
      <c r="N328" s="14">
        <v>139.69999999999817</v>
      </c>
      <c r="O328" s="5">
        <v>90.000000000001194</v>
      </c>
      <c r="P328" s="5">
        <v>142684</v>
      </c>
      <c r="Q328" s="14">
        <v>990.86111111111109</v>
      </c>
      <c r="R328" s="14">
        <v>10.372226198997989</v>
      </c>
      <c r="S328" s="5">
        <v>39</v>
      </c>
      <c r="T328" s="5" t="s">
        <v>26</v>
      </c>
      <c r="U328" s="14">
        <v>0.52073698368538279</v>
      </c>
      <c r="V328" s="5">
        <v>255</v>
      </c>
      <c r="W328" s="5">
        <v>399</v>
      </c>
      <c r="X328" s="5">
        <v>444</v>
      </c>
      <c r="Y328" s="5">
        <v>351</v>
      </c>
      <c r="Z328" s="5" t="s">
        <v>27</v>
      </c>
      <c r="AA328" s="5"/>
      <c r="AB328" s="6" cm="1">
        <f t="array" ref="AB328">SUM(IF(B328:I328&gt;B329:I329,1,-1))</f>
        <v>-6</v>
      </c>
      <c r="AC328" s="6" cm="1">
        <f t="array" ref="AC328">SUM(IF(J328:S328&gt;J329:S329,1,-1))</f>
        <v>2</v>
      </c>
      <c r="AD328" s="6">
        <f t="shared" si="81"/>
        <v>-4</v>
      </c>
      <c r="AE328" s="6">
        <f t="shared" si="80"/>
        <v>-20</v>
      </c>
      <c r="AF328" s="6">
        <f t="shared" si="80"/>
        <v>-6</v>
      </c>
      <c r="AG328" s="6">
        <f t="shared" si="80"/>
        <v>-26</v>
      </c>
      <c r="AH328" s="5"/>
      <c r="AI328" s="8" t="str">
        <f t="shared" si="82"/>
        <v>OL Lower</v>
      </c>
      <c r="AJ328" s="24" t="str">
        <f t="shared" si="83"/>
        <v>Down</v>
      </c>
      <c r="AK328" s="25" t="str">
        <f t="shared" si="84"/>
        <v>POC Down</v>
      </c>
      <c r="AL328" s="26" t="str">
        <f t="shared" si="85"/>
        <v>Bel. Val</v>
      </c>
      <c r="AM328" s="26" t="str">
        <f t="shared" si="86"/>
        <v>Lower Break</v>
      </c>
      <c r="AN328" s="26" t="str">
        <f t="shared" si="87"/>
        <v>In Val</v>
      </c>
      <c r="AO328" s="26" t="str">
        <f t="shared" si="88"/>
        <v>No Gap</v>
      </c>
      <c r="AP328" s="26" t="str">
        <f t="shared" si="89"/>
        <v>Top-Weighted</v>
      </c>
      <c r="AQ328" s="26" t="str">
        <f t="shared" si="90"/>
        <v>Skewed Mid-Low</v>
      </c>
      <c r="AR328" s="26" t="str">
        <f t="shared" si="91"/>
        <v>Same</v>
      </c>
      <c r="AS328" s="27">
        <f t="shared" si="92"/>
        <v>0</v>
      </c>
    </row>
    <row r="329" spans="1:45" ht="15.5" x14ac:dyDescent="0.35">
      <c r="A329" s="20">
        <v>45195</v>
      </c>
      <c r="B329" s="15">
        <v>1.22925</v>
      </c>
      <c r="C329" s="15">
        <v>1.2293400000000001</v>
      </c>
      <c r="D329" s="15">
        <v>1.21424</v>
      </c>
      <c r="E329" s="15">
        <v>1.2145600000000001</v>
      </c>
      <c r="F329" s="15">
        <v>1.2240000000000002</v>
      </c>
      <c r="G329" s="15">
        <v>1.2285000000000001</v>
      </c>
      <c r="H329" s="15">
        <v>1.2198000000000002</v>
      </c>
      <c r="I329" s="5">
        <v>-43</v>
      </c>
      <c r="J329" s="5">
        <v>539</v>
      </c>
      <c r="K329" s="5">
        <v>868</v>
      </c>
      <c r="L329" s="5">
        <v>1435</v>
      </c>
      <c r="M329" s="14">
        <v>9.9868055555555557</v>
      </c>
      <c r="N329" s="14">
        <v>151.00000000000114</v>
      </c>
      <c r="O329" s="5">
        <v>86.999999999999304</v>
      </c>
      <c r="P329" s="5">
        <v>144530</v>
      </c>
      <c r="Q329" s="14">
        <v>1003.6805555555555</v>
      </c>
      <c r="R329" s="14">
        <v>9.5033112582780745</v>
      </c>
      <c r="S329" s="5">
        <v>30</v>
      </c>
      <c r="T329" s="5" t="s">
        <v>26</v>
      </c>
      <c r="U329" s="14">
        <v>0.63196218215021449</v>
      </c>
      <c r="V329" s="5">
        <v>313</v>
      </c>
      <c r="W329" s="5">
        <v>443</v>
      </c>
      <c r="X329" s="5">
        <v>412</v>
      </c>
      <c r="Y329" s="5">
        <v>231</v>
      </c>
      <c r="Z329" s="5" t="s">
        <v>27</v>
      </c>
      <c r="AA329" s="5"/>
      <c r="AB329" s="6" cm="1">
        <f t="array" ref="AB329">SUM(IF(B329:I329&gt;B330:I330,1,-1))</f>
        <v>-8</v>
      </c>
      <c r="AC329" s="6" cm="1">
        <f t="array" ref="AC329">SUM(IF(J329:S329&gt;J330:S330,1,-1))</f>
        <v>-2</v>
      </c>
      <c r="AD329" s="6">
        <f t="shared" si="81"/>
        <v>-10</v>
      </c>
      <c r="AE329" s="6">
        <f t="shared" si="80"/>
        <v>-20</v>
      </c>
      <c r="AF329" s="6">
        <f t="shared" si="80"/>
        <v>-4</v>
      </c>
      <c r="AG329" s="6">
        <f t="shared" si="80"/>
        <v>-24</v>
      </c>
      <c r="AH329" s="5"/>
      <c r="AI329" s="8" t="str">
        <f t="shared" si="82"/>
        <v>OL Lower</v>
      </c>
      <c r="AJ329" s="24" t="str">
        <f t="shared" si="83"/>
        <v>Down</v>
      </c>
      <c r="AK329" s="25" t="str">
        <f t="shared" si="84"/>
        <v>POC Unchanged</v>
      </c>
      <c r="AL329" s="26" t="str">
        <f t="shared" si="85"/>
        <v>In. Val</v>
      </c>
      <c r="AM329" s="26" t="str">
        <f t="shared" si="86"/>
        <v>Lower Break</v>
      </c>
      <c r="AN329" s="26" t="str">
        <f t="shared" si="87"/>
        <v>Bl. Val</v>
      </c>
      <c r="AO329" s="26" t="str">
        <f t="shared" si="88"/>
        <v>No Gap</v>
      </c>
      <c r="AP329" s="26" t="str">
        <f t="shared" si="89"/>
        <v>Bottom-Weighted</v>
      </c>
      <c r="AQ329" s="26" t="str">
        <f t="shared" si="90"/>
        <v>Skewed Mid-High</v>
      </c>
      <c r="AR329" s="26" t="str">
        <f t="shared" si="91"/>
        <v>Same</v>
      </c>
      <c r="AS329" s="27">
        <f t="shared" si="92"/>
        <v>0</v>
      </c>
    </row>
    <row r="330" spans="1:45" ht="15.5" x14ac:dyDescent="0.35">
      <c r="A330" s="20">
        <v>45194</v>
      </c>
      <c r="B330" s="15">
        <v>1.2326600000000001</v>
      </c>
      <c r="C330" s="15">
        <v>1.2331099999999999</v>
      </c>
      <c r="D330" s="15">
        <v>1.2193499999999999</v>
      </c>
      <c r="E330" s="15">
        <v>1.2212099999999999</v>
      </c>
      <c r="F330" s="15">
        <v>1.224</v>
      </c>
      <c r="G330" s="15">
        <v>1.2304000000000002</v>
      </c>
      <c r="H330" s="15">
        <v>1.2233000000000001</v>
      </c>
      <c r="I330" s="5">
        <v>-28</v>
      </c>
      <c r="J330" s="5">
        <v>1133</v>
      </c>
      <c r="K330" s="5">
        <v>411</v>
      </c>
      <c r="L330" s="5">
        <v>1573</v>
      </c>
      <c r="M330" s="14">
        <v>10.87569444444447</v>
      </c>
      <c r="N330" s="14">
        <v>137.59999999999994</v>
      </c>
      <c r="O330" s="5">
        <v>71.000000000001066</v>
      </c>
      <c r="P330" s="5">
        <v>159151</v>
      </c>
      <c r="Q330" s="14">
        <v>1105.2152777777778</v>
      </c>
      <c r="R330" s="14">
        <v>11.431686046511633</v>
      </c>
      <c r="S330" s="5">
        <v>16</v>
      </c>
      <c r="T330" s="5" t="s">
        <v>28</v>
      </c>
      <c r="U330" s="14">
        <v>0.45924527989435537</v>
      </c>
      <c r="V330" s="5">
        <v>265</v>
      </c>
      <c r="W330" s="5">
        <v>476</v>
      </c>
      <c r="X330" s="5">
        <v>548</v>
      </c>
      <c r="Y330" s="5">
        <v>268</v>
      </c>
      <c r="Z330" s="5" t="s">
        <v>27</v>
      </c>
      <c r="AA330" s="5"/>
      <c r="AB330" s="6" cm="1">
        <f t="array" ref="AB330">SUM(IF(B330:I330&gt;B331:I331,1,-1))</f>
        <v>-6</v>
      </c>
      <c r="AC330" s="6" cm="1">
        <f t="array" ref="AC330">SUM(IF(J330:S330&gt;J331:S331,1,-1))</f>
        <v>-6</v>
      </c>
      <c r="AD330" s="6">
        <f t="shared" si="81"/>
        <v>-12</v>
      </c>
      <c r="AE330" s="6">
        <f t="shared" si="80"/>
        <v>-18</v>
      </c>
      <c r="AF330" s="6">
        <f t="shared" si="80"/>
        <v>4</v>
      </c>
      <c r="AG330" s="6">
        <f t="shared" si="80"/>
        <v>-14</v>
      </c>
      <c r="AH330" s="5"/>
      <c r="AI330" s="8" t="str">
        <f t="shared" si="82"/>
        <v>Inside</v>
      </c>
      <c r="AJ330" s="24" t="str">
        <f t="shared" si="83"/>
        <v>Down</v>
      </c>
      <c r="AK330" s="25" t="str">
        <f t="shared" si="84"/>
        <v>POC Down</v>
      </c>
      <c r="AL330" s="26" t="str">
        <f t="shared" si="85"/>
        <v>In. Val</v>
      </c>
      <c r="AM330" s="26" t="str">
        <f t="shared" si="86"/>
        <v>Lower Break</v>
      </c>
      <c r="AN330" s="26" t="str">
        <f t="shared" si="87"/>
        <v>Bl. Val</v>
      </c>
      <c r="AO330" s="26" t="str">
        <f t="shared" si="88"/>
        <v>No Gap</v>
      </c>
      <c r="AP330" s="26" t="str">
        <f t="shared" si="89"/>
        <v>Top-Weighted</v>
      </c>
      <c r="AQ330" s="26" t="str">
        <f t="shared" si="90"/>
        <v>Skewed Mid-Low</v>
      </c>
      <c r="AR330" s="26" t="str">
        <f t="shared" si="91"/>
        <v>Same</v>
      </c>
      <c r="AS330" s="27">
        <f t="shared" si="92"/>
        <v>0</v>
      </c>
    </row>
    <row r="331" spans="1:45" ht="15.5" x14ac:dyDescent="0.35">
      <c r="A331" s="20">
        <v>45191</v>
      </c>
      <c r="B331" s="15">
        <v>1.23925</v>
      </c>
      <c r="C331" s="15">
        <v>1.2420899999999999</v>
      </c>
      <c r="D331" s="15">
        <v>1.2229399999999999</v>
      </c>
      <c r="E331" s="15">
        <v>1.2240599999999999</v>
      </c>
      <c r="F331" s="15">
        <v>1.2282000000000002</v>
      </c>
      <c r="G331" s="15">
        <v>1.2344000000000002</v>
      </c>
      <c r="H331" s="15">
        <v>1.2232000000000001</v>
      </c>
      <c r="I331" s="5">
        <v>-19</v>
      </c>
      <c r="J331" s="5">
        <v>1094</v>
      </c>
      <c r="K331" s="5">
        <v>674</v>
      </c>
      <c r="L331" s="5">
        <v>1787</v>
      </c>
      <c r="M331" s="14">
        <v>12.391666666666632</v>
      </c>
      <c r="N331" s="14">
        <v>191.5</v>
      </c>
      <c r="O331" s="5">
        <v>112.00000000000099</v>
      </c>
      <c r="P331" s="5">
        <v>175759</v>
      </c>
      <c r="Q331" s="14">
        <v>1220.5486111111111</v>
      </c>
      <c r="R331" s="14">
        <v>9.3315926892950394</v>
      </c>
      <c r="S331" s="5">
        <v>22</v>
      </c>
      <c r="T331" s="5" t="s">
        <v>26</v>
      </c>
      <c r="U331" s="14">
        <v>0.56446780097498017</v>
      </c>
      <c r="V331" s="5">
        <v>289</v>
      </c>
      <c r="W331" s="5">
        <v>357</v>
      </c>
      <c r="X331" s="5">
        <v>536</v>
      </c>
      <c r="Y331" s="5">
        <v>605</v>
      </c>
      <c r="Z331" s="5" t="s">
        <v>27</v>
      </c>
      <c r="AA331" s="5"/>
      <c r="AB331" s="6" cm="1">
        <f t="array" ref="AB331">SUM(IF(B331:I331&gt;B332:I332,1,-1))</f>
        <v>-6</v>
      </c>
      <c r="AC331" s="6" cm="1">
        <f t="array" ref="AC331">SUM(IF(J331:S331&gt;J332:S332,1,-1))</f>
        <v>4</v>
      </c>
      <c r="AD331" s="6">
        <f t="shared" si="81"/>
        <v>-2</v>
      </c>
      <c r="AE331" s="6">
        <f t="shared" si="80"/>
        <v>-18</v>
      </c>
      <c r="AF331" s="6">
        <f t="shared" si="80"/>
        <v>14</v>
      </c>
      <c r="AG331" s="6">
        <f t="shared" si="80"/>
        <v>-4</v>
      </c>
      <c r="AH331" s="5"/>
      <c r="AI331" s="8" t="str">
        <f t="shared" si="82"/>
        <v>OL Lower</v>
      </c>
      <c r="AJ331" s="24" t="str">
        <f t="shared" si="83"/>
        <v>Down</v>
      </c>
      <c r="AK331" s="25" t="str">
        <f t="shared" si="84"/>
        <v>POC Down</v>
      </c>
      <c r="AL331" s="26" t="str">
        <f t="shared" si="85"/>
        <v>Bel. Val</v>
      </c>
      <c r="AM331" s="26" t="str">
        <f t="shared" si="86"/>
        <v>Lower Break</v>
      </c>
      <c r="AN331" s="26" t="str">
        <f t="shared" si="87"/>
        <v>In Val</v>
      </c>
      <c r="AO331" s="26" t="str">
        <f t="shared" si="88"/>
        <v>No Gap</v>
      </c>
      <c r="AP331" s="26" t="str">
        <f t="shared" si="89"/>
        <v>Top-Weighted</v>
      </c>
      <c r="AQ331" s="26" t="str">
        <f t="shared" si="90"/>
        <v>Skewed Low</v>
      </c>
      <c r="AR331" s="26" t="str">
        <f t="shared" si="91"/>
        <v>Closed Higher Quadrant</v>
      </c>
      <c r="AS331" s="27">
        <f t="shared" si="92"/>
        <v>1</v>
      </c>
    </row>
    <row r="332" spans="1:45" ht="15.5" x14ac:dyDescent="0.35">
      <c r="A332" s="20">
        <v>45190</v>
      </c>
      <c r="B332" s="15">
        <v>1.23827</v>
      </c>
      <c r="C332" s="15">
        <v>1.24241</v>
      </c>
      <c r="D332" s="15">
        <v>1.22319</v>
      </c>
      <c r="E332" s="15">
        <v>1.22923</v>
      </c>
      <c r="F332" s="15">
        <v>1.2386000000000001</v>
      </c>
      <c r="G332" s="15">
        <v>1.242</v>
      </c>
      <c r="H332" s="15">
        <v>1.2315</v>
      </c>
      <c r="I332" s="5">
        <v>6</v>
      </c>
      <c r="J332" s="5">
        <v>430</v>
      </c>
      <c r="K332" s="5">
        <v>1192</v>
      </c>
      <c r="L332" s="5">
        <v>1651</v>
      </c>
      <c r="M332" s="14">
        <v>11.416666666666581</v>
      </c>
      <c r="N332" s="14">
        <v>192.20000000000016</v>
      </c>
      <c r="O332" s="5">
        <v>104.99999999999955</v>
      </c>
      <c r="P332" s="5">
        <v>160453</v>
      </c>
      <c r="Q332" s="14">
        <v>1114.2569444444443</v>
      </c>
      <c r="R332" s="14">
        <v>8.5900104058272557</v>
      </c>
      <c r="S332" s="5">
        <v>22</v>
      </c>
      <c r="T332" s="5" t="s">
        <v>28</v>
      </c>
      <c r="U332" s="14">
        <v>0.48183005899452452</v>
      </c>
      <c r="V332" s="5">
        <v>640</v>
      </c>
      <c r="W332" s="5">
        <v>414</v>
      </c>
      <c r="X332" s="5">
        <v>428</v>
      </c>
      <c r="Y332" s="5">
        <v>169</v>
      </c>
      <c r="Z332" s="5" t="s">
        <v>29</v>
      </c>
      <c r="AA332" s="5"/>
      <c r="AB332" s="6" cm="1">
        <f t="array" ref="AB332">SUM(IF(B332:I332&gt;B333:I333,1,-1))</f>
        <v>-6</v>
      </c>
      <c r="AC332" s="6" cm="1">
        <f t="array" ref="AC332">SUM(IF(J332:S332&gt;J333:S333,1,-1))</f>
        <v>6</v>
      </c>
      <c r="AD332" s="6">
        <f t="shared" si="81"/>
        <v>0</v>
      </c>
      <c r="AE332" s="6">
        <f t="shared" si="80"/>
        <v>-16</v>
      </c>
      <c r="AF332" s="6">
        <f t="shared" si="80"/>
        <v>4</v>
      </c>
      <c r="AG332" s="6">
        <f t="shared" si="80"/>
        <v>-12</v>
      </c>
      <c r="AH332" s="5"/>
      <c r="AI332" s="8" t="str">
        <f t="shared" si="82"/>
        <v>Outside</v>
      </c>
      <c r="AJ332" s="24" t="str">
        <f t="shared" si="83"/>
        <v>Neutral</v>
      </c>
      <c r="AK332" s="25" t="str">
        <f t="shared" si="84"/>
        <v>POC Down</v>
      </c>
      <c r="AL332" s="26" t="str">
        <f t="shared" si="85"/>
        <v>In. Val</v>
      </c>
      <c r="AM332" s="26" t="str">
        <f t="shared" si="86"/>
        <v>Lower Break</v>
      </c>
      <c r="AN332" s="26" t="str">
        <f t="shared" si="87"/>
        <v>Bl. Val</v>
      </c>
      <c r="AO332" s="26" t="str">
        <f t="shared" si="88"/>
        <v>No Gap</v>
      </c>
      <c r="AP332" s="26" t="str">
        <f t="shared" si="89"/>
        <v>Bottom-Weighted</v>
      </c>
      <c r="AQ332" s="26" t="str">
        <f t="shared" si="90"/>
        <v>Skewed High</v>
      </c>
      <c r="AR332" s="26" t="str">
        <f t="shared" si="91"/>
        <v>Closed Lower Quadrant</v>
      </c>
      <c r="AS332" s="27">
        <f t="shared" si="92"/>
        <v>-1</v>
      </c>
    </row>
    <row r="333" spans="1:45" ht="15.5" x14ac:dyDescent="0.35">
      <c r="A333" s="20">
        <v>45189</v>
      </c>
      <c r="B333" s="15">
        <v>1.2396799999999999</v>
      </c>
      <c r="C333" s="15">
        <v>1.24241</v>
      </c>
      <c r="D333" s="15">
        <v>1.23234</v>
      </c>
      <c r="E333" s="15">
        <v>1.23264</v>
      </c>
      <c r="F333" s="15">
        <v>1.2386999999999999</v>
      </c>
      <c r="G333" s="15">
        <v>1.2403999999999999</v>
      </c>
      <c r="H333" s="15">
        <v>1.2371999999999999</v>
      </c>
      <c r="I333" s="5">
        <v>18</v>
      </c>
      <c r="J333" s="5">
        <v>623</v>
      </c>
      <c r="K333" s="5">
        <v>793</v>
      </c>
      <c r="L333" s="5">
        <v>1463</v>
      </c>
      <c r="M333" s="14">
        <v>10.1069444444444</v>
      </c>
      <c r="N333" s="14">
        <v>100.70000000000023</v>
      </c>
      <c r="O333" s="5">
        <v>32.000000000000917</v>
      </c>
      <c r="P333" s="5">
        <v>136418</v>
      </c>
      <c r="Q333" s="14">
        <v>947.34722222222217</v>
      </c>
      <c r="R333" s="14">
        <v>14.52830188679242</v>
      </c>
      <c r="S333" s="5">
        <v>16</v>
      </c>
      <c r="T333" s="5" t="s">
        <v>26</v>
      </c>
      <c r="U333" s="14">
        <v>0.65680472924281108</v>
      </c>
      <c r="V333" s="5">
        <v>210</v>
      </c>
      <c r="W333" s="5">
        <v>884</v>
      </c>
      <c r="X333" s="5">
        <v>237</v>
      </c>
      <c r="Y333" s="5">
        <v>126</v>
      </c>
      <c r="Z333" s="5" t="s">
        <v>27</v>
      </c>
      <c r="AA333" s="5"/>
      <c r="AB333" s="6" cm="1">
        <f t="array" ref="AB333">SUM(IF(B333:I333&gt;B334:I334,1,-1))</f>
        <v>-6</v>
      </c>
      <c r="AC333" s="6" cm="1">
        <f t="array" ref="AC333">SUM(IF(J333:S333&gt;J334:S334,1,-1))</f>
        <v>4</v>
      </c>
      <c r="AD333" s="6">
        <f t="shared" si="81"/>
        <v>-2</v>
      </c>
      <c r="AE333" s="6">
        <f t="shared" si="80"/>
        <v>-16</v>
      </c>
      <c r="AF333" s="6">
        <f t="shared" si="80"/>
        <v>-6</v>
      </c>
      <c r="AG333" s="6">
        <f t="shared" si="80"/>
        <v>-22</v>
      </c>
      <c r="AH333" s="5"/>
      <c r="AI333" s="8" t="str">
        <f t="shared" si="82"/>
        <v>Outside</v>
      </c>
      <c r="AJ333" s="24" t="str">
        <f t="shared" si="83"/>
        <v>Neutral</v>
      </c>
      <c r="AK333" s="25" t="str">
        <f t="shared" si="84"/>
        <v>POC Down</v>
      </c>
      <c r="AL333" s="26" t="str">
        <f t="shared" si="85"/>
        <v>In. Val</v>
      </c>
      <c r="AM333" s="26" t="str">
        <f t="shared" si="86"/>
        <v>Lower Break</v>
      </c>
      <c r="AN333" s="26" t="str">
        <f t="shared" si="87"/>
        <v>Bl. Val</v>
      </c>
      <c r="AO333" s="26" t="str">
        <f t="shared" si="88"/>
        <v>No Gap</v>
      </c>
      <c r="AP333" s="26" t="str">
        <f t="shared" si="89"/>
        <v>Bottom-Weighted</v>
      </c>
      <c r="AQ333" s="26" t="str">
        <f t="shared" si="90"/>
        <v>Skewed Mid-High</v>
      </c>
      <c r="AR333" s="26" t="str">
        <f t="shared" si="91"/>
        <v>Closed Higher Quadrant</v>
      </c>
      <c r="AS333" s="27">
        <f t="shared" si="92"/>
        <v>1</v>
      </c>
    </row>
    <row r="334" spans="1:45" ht="15.5" x14ac:dyDescent="0.35">
      <c r="A334" s="20">
        <v>45188</v>
      </c>
      <c r="B334" s="15">
        <v>1.2400599999999999</v>
      </c>
      <c r="C334" s="15">
        <v>1.24454</v>
      </c>
      <c r="D334" s="15">
        <v>1.2368600000000001</v>
      </c>
      <c r="E334" s="15">
        <v>1.2392300000000001</v>
      </c>
      <c r="F334" s="15">
        <v>1.2392000000000001</v>
      </c>
      <c r="G334" s="15">
        <v>1.2403000000000002</v>
      </c>
      <c r="H334" s="15">
        <v>1.2376</v>
      </c>
      <c r="I334" s="5">
        <v>18</v>
      </c>
      <c r="J334" s="5">
        <v>666</v>
      </c>
      <c r="K334" s="5">
        <v>592</v>
      </c>
      <c r="L334" s="5">
        <v>1303</v>
      </c>
      <c r="M334" s="14">
        <v>9.0347222222222605</v>
      </c>
      <c r="N334" s="14">
        <v>76.799999999999088</v>
      </c>
      <c r="O334" s="5">
        <v>27.000000000001467</v>
      </c>
      <c r="P334" s="5">
        <v>123955</v>
      </c>
      <c r="Q334" s="14">
        <v>860.79861111111109</v>
      </c>
      <c r="R334" s="14">
        <v>16.966145833333535</v>
      </c>
      <c r="S334" s="5">
        <v>20</v>
      </c>
      <c r="T334" s="5" t="s">
        <v>26</v>
      </c>
      <c r="U334" s="14">
        <v>0.64730884829064184</v>
      </c>
      <c r="V334" s="5">
        <v>78</v>
      </c>
      <c r="W334" s="5">
        <v>201</v>
      </c>
      <c r="X334" s="5">
        <v>587</v>
      </c>
      <c r="Y334" s="5">
        <v>437</v>
      </c>
      <c r="Z334" s="5" t="s">
        <v>29</v>
      </c>
      <c r="AA334" s="5"/>
      <c r="AB334" s="6" cm="1">
        <f t="array" ref="AB334">SUM(IF(B334:I334&gt;B335:I335,1,-1))</f>
        <v>-4</v>
      </c>
      <c r="AC334" s="6" cm="1">
        <f t="array" ref="AC334">SUM(IF(J334:S334&gt;J335:S335,1,-1))</f>
        <v>-6</v>
      </c>
      <c r="AD334" s="6">
        <f t="shared" si="81"/>
        <v>-10</v>
      </c>
      <c r="AE334" s="6">
        <f t="shared" si="80"/>
        <v>-16</v>
      </c>
      <c r="AF334" s="6">
        <f t="shared" si="80"/>
        <v>-10</v>
      </c>
      <c r="AG334" s="6">
        <f t="shared" si="80"/>
        <v>-26</v>
      </c>
      <c r="AH334" s="5"/>
      <c r="AI334" s="8" t="str">
        <f t="shared" si="82"/>
        <v>OL Lower</v>
      </c>
      <c r="AJ334" s="24" t="str">
        <f t="shared" si="83"/>
        <v>Down</v>
      </c>
      <c r="AK334" s="25" t="str">
        <f t="shared" si="84"/>
        <v>POC Unchanged</v>
      </c>
      <c r="AL334" s="26" t="str">
        <f t="shared" si="85"/>
        <v>In. Val</v>
      </c>
      <c r="AM334" s="26" t="str">
        <f t="shared" si="86"/>
        <v>Lower Break</v>
      </c>
      <c r="AN334" s="26" t="str">
        <f t="shared" si="87"/>
        <v>In Val</v>
      </c>
      <c r="AO334" s="26" t="str">
        <f t="shared" si="88"/>
        <v>No Gap</v>
      </c>
      <c r="AP334" s="26" t="str">
        <f t="shared" si="89"/>
        <v>Top-Weighted</v>
      </c>
      <c r="AQ334" s="26" t="str">
        <f t="shared" si="90"/>
        <v>Skewed Mid-Low</v>
      </c>
      <c r="AR334" s="26" t="str">
        <f t="shared" si="91"/>
        <v>Closed Lower Quadrant</v>
      </c>
      <c r="AS334" s="27">
        <f t="shared" si="92"/>
        <v>-1</v>
      </c>
    </row>
    <row r="335" spans="1:45" ht="15.5" x14ac:dyDescent="0.35">
      <c r="A335" s="20">
        <v>45187</v>
      </c>
      <c r="B335" s="15">
        <v>1.24892</v>
      </c>
      <c r="C335" s="15">
        <v>1.2505599999999999</v>
      </c>
      <c r="D335" s="15">
        <v>1.23699</v>
      </c>
      <c r="E335" s="15">
        <v>1.2382500000000001</v>
      </c>
      <c r="F335" s="15">
        <v>1.2392000000000001</v>
      </c>
      <c r="G335" s="15">
        <v>1.2428000000000001</v>
      </c>
      <c r="H335" s="15">
        <v>1.2378</v>
      </c>
      <c r="I335" s="5">
        <v>11</v>
      </c>
      <c r="J335" s="5">
        <v>1063</v>
      </c>
      <c r="K335" s="5">
        <v>337</v>
      </c>
      <c r="L335" s="5">
        <v>1428</v>
      </c>
      <c r="M335" s="14">
        <v>9.9041666666666028</v>
      </c>
      <c r="N335" s="14">
        <v>135.6999999999986</v>
      </c>
      <c r="O335" s="5">
        <v>50.000000000001151</v>
      </c>
      <c r="P335" s="5">
        <v>143205</v>
      </c>
      <c r="Q335" s="14">
        <v>994.47916666666663</v>
      </c>
      <c r="R335" s="14">
        <v>10.523212969786401</v>
      </c>
      <c r="S335" s="5">
        <v>21</v>
      </c>
      <c r="T335" s="5" t="s">
        <v>28</v>
      </c>
      <c r="U335" s="14">
        <v>0.4165470983334954</v>
      </c>
      <c r="V335" s="5">
        <v>187</v>
      </c>
      <c r="W335" s="5">
        <v>123</v>
      </c>
      <c r="X335" s="5">
        <v>478</v>
      </c>
      <c r="Y335" s="5">
        <v>640</v>
      </c>
      <c r="Z335" s="5" t="s">
        <v>27</v>
      </c>
      <c r="AA335" s="5"/>
      <c r="AB335" s="6" cm="1">
        <f t="array" ref="AB335">SUM(IF(B335:I335&gt;B336:I336,1,-1))</f>
        <v>-6</v>
      </c>
      <c r="AC335" s="6" cm="1">
        <f t="array" ref="AC335">SUM(IF(J335:S335&gt;J336:S336,1,-1))</f>
        <v>-4</v>
      </c>
      <c r="AD335" s="6">
        <f t="shared" si="81"/>
        <v>-10</v>
      </c>
      <c r="AE335" s="6">
        <f t="shared" ref="AE335:AG350" si="93">SUM(AB335:AB337)</f>
        <v>-18</v>
      </c>
      <c r="AF335" s="6">
        <f t="shared" si="93"/>
        <v>-2</v>
      </c>
      <c r="AG335" s="6">
        <f t="shared" si="93"/>
        <v>-20</v>
      </c>
      <c r="AH335" s="5"/>
      <c r="AI335" s="8" t="str">
        <f t="shared" si="82"/>
        <v>OL Lower</v>
      </c>
      <c r="AJ335" s="24" t="str">
        <f t="shared" si="83"/>
        <v>Down</v>
      </c>
      <c r="AK335" s="25" t="str">
        <f t="shared" si="84"/>
        <v>POC Down</v>
      </c>
      <c r="AL335" s="26" t="str">
        <f t="shared" si="85"/>
        <v>Bel. Val</v>
      </c>
      <c r="AM335" s="26" t="str">
        <f t="shared" si="86"/>
        <v>Lower Break</v>
      </c>
      <c r="AN335" s="26" t="str">
        <f t="shared" si="87"/>
        <v>In Val</v>
      </c>
      <c r="AO335" s="26" t="str">
        <f t="shared" si="88"/>
        <v>No Gap</v>
      </c>
      <c r="AP335" s="26" t="str">
        <f t="shared" si="89"/>
        <v>Top-Weighted</v>
      </c>
      <c r="AQ335" s="26" t="str">
        <f t="shared" si="90"/>
        <v>Skewed Low</v>
      </c>
      <c r="AR335" s="26" t="str">
        <f t="shared" si="91"/>
        <v>Same</v>
      </c>
      <c r="AS335" s="27">
        <f t="shared" si="92"/>
        <v>0</v>
      </c>
    </row>
    <row r="336" spans="1:45" ht="15.5" x14ac:dyDescent="0.35">
      <c r="A336" s="20">
        <v>45184</v>
      </c>
      <c r="B336" s="15">
        <v>1.24909</v>
      </c>
      <c r="C336" s="15">
        <v>1.2511399999999999</v>
      </c>
      <c r="D336" s="15">
        <v>1.2376499999999999</v>
      </c>
      <c r="E336" s="15">
        <v>1.2396799999999999</v>
      </c>
      <c r="F336" s="15">
        <v>1.2489000000000001</v>
      </c>
      <c r="G336" s="15">
        <v>1.2504</v>
      </c>
      <c r="H336" s="15">
        <v>1.2417</v>
      </c>
      <c r="I336" s="5">
        <v>7</v>
      </c>
      <c r="J336" s="5">
        <v>297</v>
      </c>
      <c r="K336" s="5">
        <v>1309</v>
      </c>
      <c r="L336" s="5">
        <v>1634</v>
      </c>
      <c r="M336" s="14">
        <v>11.265277777777703</v>
      </c>
      <c r="N336" s="14">
        <v>134.90000000000003</v>
      </c>
      <c r="O336" s="5">
        <v>86.999999999999304</v>
      </c>
      <c r="P336" s="5">
        <v>171350</v>
      </c>
      <c r="Q336" s="14">
        <v>1189.9305555555557</v>
      </c>
      <c r="R336" s="14">
        <v>12.112676056338024</v>
      </c>
      <c r="S336" s="5">
        <v>19</v>
      </c>
      <c r="T336" s="5" t="s">
        <v>28</v>
      </c>
      <c r="U336" s="14">
        <v>0.4031620532045489</v>
      </c>
      <c r="V336" s="5">
        <v>527</v>
      </c>
      <c r="W336" s="5">
        <v>347</v>
      </c>
      <c r="X336" s="5">
        <v>368</v>
      </c>
      <c r="Y336" s="5">
        <v>392</v>
      </c>
      <c r="Z336" s="5" t="s">
        <v>27</v>
      </c>
      <c r="AA336" s="5"/>
      <c r="AB336" s="6" cm="1">
        <f t="array" ref="AB336">SUM(IF(B336:I336&gt;B337:I337,1,-1))</f>
        <v>-6</v>
      </c>
      <c r="AC336" s="6" cm="1">
        <f t="array" ref="AC336">SUM(IF(J336:S336&gt;J337:S337,1,-1))</f>
        <v>0</v>
      </c>
      <c r="AD336" s="6">
        <f t="shared" si="81"/>
        <v>-6</v>
      </c>
      <c r="AE336" s="6">
        <f t="shared" si="93"/>
        <v>-14</v>
      </c>
      <c r="AF336" s="6">
        <f t="shared" si="93"/>
        <v>6</v>
      </c>
      <c r="AG336" s="6">
        <f t="shared" si="93"/>
        <v>-8</v>
      </c>
      <c r="AH336" s="5"/>
      <c r="AI336" s="8" t="str">
        <f t="shared" si="82"/>
        <v>OL Lower</v>
      </c>
      <c r="AJ336" s="24" t="str">
        <f t="shared" si="83"/>
        <v>Neutral</v>
      </c>
      <c r="AK336" s="25" t="str">
        <f t="shared" si="84"/>
        <v>POC Up</v>
      </c>
      <c r="AL336" s="26" t="str">
        <f t="shared" si="85"/>
        <v>In. Val</v>
      </c>
      <c r="AM336" s="26" t="str">
        <f t="shared" si="86"/>
        <v>Lower Break</v>
      </c>
      <c r="AN336" s="26" t="str">
        <f t="shared" si="87"/>
        <v>Bl. Val</v>
      </c>
      <c r="AO336" s="26" t="str">
        <f t="shared" si="88"/>
        <v>No Gap</v>
      </c>
      <c r="AP336" s="26" t="str">
        <f t="shared" si="89"/>
        <v>Bottom-Weighted</v>
      </c>
      <c r="AQ336" s="26" t="str">
        <f t="shared" si="90"/>
        <v>Skewed High</v>
      </c>
      <c r="AR336" s="26" t="str">
        <f t="shared" si="91"/>
        <v>Same</v>
      </c>
      <c r="AS336" s="27">
        <f t="shared" si="92"/>
        <v>0</v>
      </c>
    </row>
    <row r="337" spans="1:45" ht="15.5" x14ac:dyDescent="0.35">
      <c r="A337" s="20">
        <v>45183</v>
      </c>
      <c r="B337" s="15">
        <v>1.2507600000000001</v>
      </c>
      <c r="C337" s="15">
        <v>1.25281</v>
      </c>
      <c r="D337" s="15">
        <v>1.2396199999999999</v>
      </c>
      <c r="E337" s="15">
        <v>1.24004</v>
      </c>
      <c r="F337" s="15">
        <v>1.2484999999999999</v>
      </c>
      <c r="G337" s="15">
        <v>1.2504999999999999</v>
      </c>
      <c r="H337" s="15">
        <v>1.2458</v>
      </c>
      <c r="I337" s="5">
        <v>19</v>
      </c>
      <c r="J337" s="5">
        <v>631</v>
      </c>
      <c r="K337" s="5">
        <v>976</v>
      </c>
      <c r="L337" s="5">
        <v>1644</v>
      </c>
      <c r="M337" s="14">
        <v>11.341666666666537</v>
      </c>
      <c r="N337" s="14">
        <v>131.90000000000035</v>
      </c>
      <c r="O337" s="5">
        <v>46.999999999999261</v>
      </c>
      <c r="P337" s="5">
        <v>170500</v>
      </c>
      <c r="Q337" s="14">
        <v>1184.0277777777778</v>
      </c>
      <c r="R337" s="14">
        <v>12.463987869598148</v>
      </c>
      <c r="S337" s="5">
        <v>19</v>
      </c>
      <c r="T337" s="5" t="s">
        <v>26</v>
      </c>
      <c r="U337" s="14">
        <v>0.5870205460723632</v>
      </c>
      <c r="V337" s="5">
        <v>299</v>
      </c>
      <c r="W337" s="5">
        <v>918</v>
      </c>
      <c r="X337" s="5">
        <v>211</v>
      </c>
      <c r="Y337" s="5">
        <v>216</v>
      </c>
      <c r="Z337" s="5" t="s">
        <v>27</v>
      </c>
      <c r="AA337" s="5"/>
      <c r="AB337" s="6" cm="1">
        <f t="array" ref="AB337">SUM(IF(B337:I337&gt;B338:I338,1,-1))</f>
        <v>-6</v>
      </c>
      <c r="AC337" s="6" cm="1">
        <f t="array" ref="AC337">SUM(IF(J337:S337&gt;J338:S338,1,-1))</f>
        <v>2</v>
      </c>
      <c r="AD337" s="6">
        <f t="shared" si="81"/>
        <v>-4</v>
      </c>
      <c r="AE337" s="6">
        <f t="shared" si="93"/>
        <v>-6</v>
      </c>
      <c r="AF337" s="6">
        <f t="shared" si="93"/>
        <v>2</v>
      </c>
      <c r="AG337" s="6">
        <f t="shared" si="93"/>
        <v>-4</v>
      </c>
      <c r="AH337" s="5"/>
      <c r="AI337" s="8" t="str">
        <f t="shared" si="82"/>
        <v>OL Lower</v>
      </c>
      <c r="AJ337" s="24" t="str">
        <f t="shared" si="83"/>
        <v>Down</v>
      </c>
      <c r="AK337" s="25" t="str">
        <f t="shared" si="84"/>
        <v>POC Unchanged</v>
      </c>
      <c r="AL337" s="26" t="str">
        <f t="shared" si="85"/>
        <v>In. Val</v>
      </c>
      <c r="AM337" s="26" t="str">
        <f t="shared" si="86"/>
        <v>Lower Break</v>
      </c>
      <c r="AN337" s="26" t="str">
        <f t="shared" si="87"/>
        <v>Bl. Val</v>
      </c>
      <c r="AO337" s="26" t="str">
        <f t="shared" si="88"/>
        <v>No Gap</v>
      </c>
      <c r="AP337" s="26" t="str">
        <f t="shared" si="89"/>
        <v>Bottom-Weighted</v>
      </c>
      <c r="AQ337" s="26" t="str">
        <f t="shared" si="90"/>
        <v>Skewed Mid-High</v>
      </c>
      <c r="AR337" s="26" t="str">
        <f t="shared" si="91"/>
        <v>Closed Higher Quadrant</v>
      </c>
      <c r="AS337" s="27">
        <f t="shared" si="92"/>
        <v>1</v>
      </c>
    </row>
    <row r="338" spans="1:45" ht="15.5" x14ac:dyDescent="0.35">
      <c r="A338" s="20">
        <v>45182</v>
      </c>
      <c r="B338" s="15">
        <v>1.2487999999999999</v>
      </c>
      <c r="C338" s="15">
        <v>1.2547600000000001</v>
      </c>
      <c r="D338" s="15">
        <v>1.24315</v>
      </c>
      <c r="E338" s="15">
        <v>1.2488999999999999</v>
      </c>
      <c r="F338" s="15">
        <v>1.2485000000000002</v>
      </c>
      <c r="G338" s="15">
        <v>1.2512000000000001</v>
      </c>
      <c r="H338" s="15">
        <v>1.2463000000000002</v>
      </c>
      <c r="I338" s="5">
        <v>26</v>
      </c>
      <c r="J338" s="5">
        <v>954</v>
      </c>
      <c r="K338" s="5">
        <v>582</v>
      </c>
      <c r="L338" s="5">
        <v>1569</v>
      </c>
      <c r="M338" s="14">
        <v>10.794444444444538</v>
      </c>
      <c r="N338" s="14">
        <v>116.1000000000012</v>
      </c>
      <c r="O338" s="5">
        <v>48.999999999999048</v>
      </c>
      <c r="P338" s="5">
        <v>157642</v>
      </c>
      <c r="Q338" s="14">
        <v>1094.7361111111111</v>
      </c>
      <c r="R338" s="14">
        <v>13.51421188630477</v>
      </c>
      <c r="S338" s="5">
        <v>23</v>
      </c>
      <c r="T338" s="5" t="s">
        <v>26</v>
      </c>
      <c r="U338" s="14">
        <v>0.67262658622011084</v>
      </c>
      <c r="V338" s="5">
        <v>247</v>
      </c>
      <c r="W338" s="5">
        <v>583</v>
      </c>
      <c r="X338" s="5">
        <v>644</v>
      </c>
      <c r="Y338" s="5">
        <v>95</v>
      </c>
      <c r="Z338" s="5" t="s">
        <v>29</v>
      </c>
      <c r="AA338" s="5"/>
      <c r="AB338" s="6" cm="1">
        <f t="array" ref="AB338">SUM(IF(B338:I338&gt;B339:I339,1,-1))</f>
        <v>-2</v>
      </c>
      <c r="AC338" s="6" cm="1">
        <f t="array" ref="AC338">SUM(IF(J338:S338&gt;J339:S339,1,-1))</f>
        <v>4</v>
      </c>
      <c r="AD338" s="6">
        <f t="shared" si="81"/>
        <v>2</v>
      </c>
      <c r="AE338" s="6">
        <f t="shared" si="93"/>
        <v>-4</v>
      </c>
      <c r="AF338" s="6">
        <f t="shared" si="93"/>
        <v>-6</v>
      </c>
      <c r="AG338" s="6">
        <f t="shared" si="93"/>
        <v>-10</v>
      </c>
      <c r="AH338" s="5"/>
      <c r="AI338" s="8" t="str">
        <f t="shared" si="82"/>
        <v>Outside</v>
      </c>
      <c r="AJ338" s="24" t="str">
        <f t="shared" si="83"/>
        <v>Neutral</v>
      </c>
      <c r="AK338" s="25" t="str">
        <f t="shared" si="84"/>
        <v>POC Up</v>
      </c>
      <c r="AL338" s="26" t="str">
        <f t="shared" si="85"/>
        <v>In. Val</v>
      </c>
      <c r="AM338" s="26" t="str">
        <f t="shared" si="86"/>
        <v>Lower Break</v>
      </c>
      <c r="AN338" s="26" t="str">
        <f t="shared" si="87"/>
        <v>In Val</v>
      </c>
      <c r="AO338" s="26" t="str">
        <f t="shared" si="88"/>
        <v>No Gap</v>
      </c>
      <c r="AP338" s="26" t="str">
        <f t="shared" si="89"/>
        <v>Top-Weighted</v>
      </c>
      <c r="AQ338" s="26" t="str">
        <f t="shared" si="90"/>
        <v>Skewed Mid-Low</v>
      </c>
      <c r="AR338" s="26" t="str">
        <f t="shared" si="91"/>
        <v>Same</v>
      </c>
      <c r="AS338" s="27">
        <f t="shared" si="92"/>
        <v>0</v>
      </c>
    </row>
    <row r="339" spans="1:45" ht="15.5" x14ac:dyDescent="0.35">
      <c r="A339" s="20">
        <v>45181</v>
      </c>
      <c r="B339" s="15">
        <v>1.2474799999999999</v>
      </c>
      <c r="C339" s="15">
        <v>1.2547600000000001</v>
      </c>
      <c r="D339" s="15">
        <v>1.24508</v>
      </c>
      <c r="E339" s="15">
        <v>1.2490699999999999</v>
      </c>
      <c r="F339" s="15">
        <v>1.2482000000000002</v>
      </c>
      <c r="G339" s="15">
        <v>1.2512000000000001</v>
      </c>
      <c r="H339" s="15">
        <v>1.2464000000000002</v>
      </c>
      <c r="I339" s="5">
        <v>17</v>
      </c>
      <c r="J339" s="5">
        <v>990</v>
      </c>
      <c r="K339" s="5">
        <v>455</v>
      </c>
      <c r="L339" s="5">
        <v>1477</v>
      </c>
      <c r="M339" s="14">
        <v>10.159722222222245</v>
      </c>
      <c r="N339" s="14">
        <v>96.800000000001333</v>
      </c>
      <c r="O339" s="5">
        <v>47.999999999999154</v>
      </c>
      <c r="P339" s="5">
        <v>142995</v>
      </c>
      <c r="Q339" s="14">
        <v>993.02083333333337</v>
      </c>
      <c r="R339" s="14">
        <v>15.258264462809707</v>
      </c>
      <c r="S339" s="5">
        <v>23</v>
      </c>
      <c r="T339" s="5" t="s">
        <v>26</v>
      </c>
      <c r="U339" s="14">
        <v>0.53788435175911364</v>
      </c>
      <c r="V339" s="5">
        <v>172</v>
      </c>
      <c r="W339" s="5">
        <v>402</v>
      </c>
      <c r="X339" s="5">
        <v>617</v>
      </c>
      <c r="Y339" s="5">
        <v>272</v>
      </c>
      <c r="Z339" s="5" t="s">
        <v>29</v>
      </c>
      <c r="AA339" s="5"/>
      <c r="AB339" s="6" cm="1">
        <f t="array" ref="AB339">SUM(IF(B339:I339&gt;B340:I340,1,-1))</f>
        <v>2</v>
      </c>
      <c r="AC339" s="6" cm="1">
        <f t="array" ref="AC339">SUM(IF(J339:S339&gt;J340:S340,1,-1))</f>
        <v>-4</v>
      </c>
      <c r="AD339" s="6">
        <f t="shared" si="81"/>
        <v>-2</v>
      </c>
      <c r="AE339" s="6">
        <f t="shared" si="93"/>
        <v>-8</v>
      </c>
      <c r="AF339" s="6">
        <f t="shared" si="93"/>
        <v>-14</v>
      </c>
      <c r="AG339" s="6">
        <f t="shared" si="93"/>
        <v>-22</v>
      </c>
      <c r="AH339" s="5"/>
      <c r="AI339" s="8" t="str">
        <f t="shared" si="82"/>
        <v>OL Higher</v>
      </c>
      <c r="AJ339" s="24" t="str">
        <f t="shared" si="83"/>
        <v>Neutral</v>
      </c>
      <c r="AK339" s="25" t="str">
        <f t="shared" si="84"/>
        <v>POC Up</v>
      </c>
      <c r="AL339" s="26" t="str">
        <f t="shared" si="85"/>
        <v>In. Val</v>
      </c>
      <c r="AM339" s="26" t="str">
        <f t="shared" si="86"/>
        <v>Inside Day</v>
      </c>
      <c r="AN339" s="26" t="str">
        <f t="shared" si="87"/>
        <v>In Val</v>
      </c>
      <c r="AO339" s="26" t="str">
        <f t="shared" si="88"/>
        <v>No Gap</v>
      </c>
      <c r="AP339" s="26" t="str">
        <f t="shared" si="89"/>
        <v>Top-Weighted</v>
      </c>
      <c r="AQ339" s="26" t="str">
        <f t="shared" si="90"/>
        <v>Skewed Mid-Low</v>
      </c>
      <c r="AR339" s="26" t="str">
        <f t="shared" si="91"/>
        <v>Closed Higher Quadrant</v>
      </c>
      <c r="AS339" s="27">
        <f t="shared" si="92"/>
        <v>1</v>
      </c>
    </row>
    <row r="340" spans="1:45" ht="15.5" x14ac:dyDescent="0.35">
      <c r="A340" s="20">
        <v>45180</v>
      </c>
      <c r="B340" s="15">
        <v>1.2498</v>
      </c>
      <c r="C340" s="15">
        <v>1.2547600000000001</v>
      </c>
      <c r="D340" s="15">
        <v>1.24451</v>
      </c>
      <c r="E340" s="15">
        <v>1.25074</v>
      </c>
      <c r="F340" s="15">
        <v>1.2479000000000002</v>
      </c>
      <c r="G340" s="15">
        <v>1.2504000000000002</v>
      </c>
      <c r="H340" s="15">
        <v>1.2456000000000003</v>
      </c>
      <c r="I340" s="5">
        <v>-7</v>
      </c>
      <c r="J340" s="5">
        <v>949</v>
      </c>
      <c r="K340" s="5">
        <v>520</v>
      </c>
      <c r="L340" s="5">
        <v>1498</v>
      </c>
      <c r="M340" s="14">
        <v>10.350000000000051</v>
      </c>
      <c r="N340" s="14">
        <v>102.50000000000092</v>
      </c>
      <c r="O340" s="5">
        <v>47.999999999999154</v>
      </c>
      <c r="P340" s="5">
        <v>146932</v>
      </c>
      <c r="Q340" s="14">
        <v>1020.3611111111111</v>
      </c>
      <c r="R340" s="14">
        <v>14.614634146341333</v>
      </c>
      <c r="S340" s="5">
        <v>22</v>
      </c>
      <c r="T340" s="5" t="s">
        <v>26</v>
      </c>
      <c r="U340" s="14">
        <v>0.61232596530226702</v>
      </c>
      <c r="V340" s="5">
        <v>191</v>
      </c>
      <c r="W340" s="5">
        <v>350</v>
      </c>
      <c r="X340" s="5">
        <v>605</v>
      </c>
      <c r="Y340" s="5">
        <v>312</v>
      </c>
      <c r="Z340" s="5" t="s">
        <v>32</v>
      </c>
      <c r="AA340" s="5"/>
      <c r="AB340" s="6" cm="1">
        <f t="array" ref="AB340">SUM(IF(B340:I340&gt;B341:I341,1,-1))</f>
        <v>-4</v>
      </c>
      <c r="AC340" s="6" cm="1">
        <f t="array" ref="AC340">SUM(IF(J340:S340&gt;J341:S341,1,-1))</f>
        <v>-6</v>
      </c>
      <c r="AD340" s="6">
        <f t="shared" si="81"/>
        <v>-10</v>
      </c>
      <c r="AE340" s="6">
        <f t="shared" si="93"/>
        <v>-14</v>
      </c>
      <c r="AF340" s="6">
        <f t="shared" si="93"/>
        <v>-6</v>
      </c>
      <c r="AG340" s="6">
        <f t="shared" si="93"/>
        <v>-20</v>
      </c>
      <c r="AH340" s="5"/>
      <c r="AI340" s="8" t="str">
        <f t="shared" si="82"/>
        <v>OL Lower</v>
      </c>
      <c r="AJ340" s="24" t="str">
        <f t="shared" si="83"/>
        <v>Down</v>
      </c>
      <c r="AK340" s="25" t="str">
        <f t="shared" si="84"/>
        <v>POC Down</v>
      </c>
      <c r="AL340" s="26" t="str">
        <f t="shared" si="85"/>
        <v>In. Val</v>
      </c>
      <c r="AM340" s="26" t="str">
        <f t="shared" si="86"/>
        <v>Inside Day</v>
      </c>
      <c r="AN340" s="26" t="str">
        <f t="shared" si="87"/>
        <v>Ab. Val</v>
      </c>
      <c r="AO340" s="26" t="str">
        <f t="shared" si="88"/>
        <v>No Gap</v>
      </c>
      <c r="AP340" s="26" t="str">
        <f t="shared" si="89"/>
        <v>Top-Weighted</v>
      </c>
      <c r="AQ340" s="26" t="str">
        <f t="shared" si="90"/>
        <v>Skewed Mid-Low</v>
      </c>
      <c r="AR340" s="26" t="str">
        <f t="shared" si="91"/>
        <v>Closed Lower Quadrant</v>
      </c>
      <c r="AS340" s="27">
        <f t="shared" si="92"/>
        <v>-1</v>
      </c>
    </row>
    <row r="341" spans="1:45" ht="15.5" x14ac:dyDescent="0.35">
      <c r="A341" s="20">
        <v>45177</v>
      </c>
      <c r="B341" s="15">
        <v>1.25695</v>
      </c>
      <c r="C341" s="15">
        <v>1.25875</v>
      </c>
      <c r="D341" s="15">
        <v>1.24451</v>
      </c>
      <c r="E341" s="15">
        <v>1.24878</v>
      </c>
      <c r="F341" s="15">
        <v>1.2495000000000001</v>
      </c>
      <c r="G341" s="15">
        <v>1.2507000000000001</v>
      </c>
      <c r="H341" s="15">
        <v>1.2458000000000002</v>
      </c>
      <c r="I341" s="5">
        <v>-15</v>
      </c>
      <c r="J341" s="5">
        <v>675</v>
      </c>
      <c r="K341" s="5">
        <v>884</v>
      </c>
      <c r="L341" s="5">
        <v>1591</v>
      </c>
      <c r="M341" s="14">
        <v>11.046527777777781</v>
      </c>
      <c r="N341" s="14">
        <v>142.40000000000032</v>
      </c>
      <c r="O341" s="5">
        <v>48.999999999999048</v>
      </c>
      <c r="P341" s="5">
        <v>160043</v>
      </c>
      <c r="Q341" s="14">
        <v>1111.4097222222222</v>
      </c>
      <c r="R341" s="14">
        <v>11.172752808988738</v>
      </c>
      <c r="S341" s="5">
        <v>22</v>
      </c>
      <c r="T341" s="5" t="s">
        <v>26</v>
      </c>
      <c r="U341" s="14">
        <v>0.57482741961244765</v>
      </c>
      <c r="V341" s="5">
        <v>275</v>
      </c>
      <c r="W341" s="5">
        <v>101</v>
      </c>
      <c r="X341" s="5">
        <v>638</v>
      </c>
      <c r="Y341" s="5">
        <v>549</v>
      </c>
      <c r="Z341" s="5" t="s">
        <v>29</v>
      </c>
      <c r="AA341" s="5"/>
      <c r="AB341" s="6" cm="1">
        <f t="array" ref="AB341">SUM(IF(B341:I341&gt;B342:I342,1,-1))</f>
        <v>-6</v>
      </c>
      <c r="AC341" s="6" cm="1">
        <f t="array" ref="AC341">SUM(IF(J341:S341&gt;J342:S342,1,-1))</f>
        <v>-4</v>
      </c>
      <c r="AD341" s="6">
        <f t="shared" si="81"/>
        <v>-10</v>
      </c>
      <c r="AE341" s="6">
        <f t="shared" si="93"/>
        <v>-16</v>
      </c>
      <c r="AF341" s="6">
        <f t="shared" si="93"/>
        <v>-4</v>
      </c>
      <c r="AG341" s="6">
        <f t="shared" si="93"/>
        <v>-20</v>
      </c>
      <c r="AH341" s="5"/>
      <c r="AI341" s="8" t="str">
        <f t="shared" si="82"/>
        <v>OL Lower</v>
      </c>
      <c r="AJ341" s="24" t="str">
        <f t="shared" si="83"/>
        <v>Down</v>
      </c>
      <c r="AK341" s="25" t="str">
        <f t="shared" si="84"/>
        <v>POC Down</v>
      </c>
      <c r="AL341" s="26" t="str">
        <f t="shared" si="85"/>
        <v>Bel. Val</v>
      </c>
      <c r="AM341" s="26" t="str">
        <f t="shared" si="86"/>
        <v>Inside Day</v>
      </c>
      <c r="AN341" s="26" t="str">
        <f t="shared" si="87"/>
        <v>In Val</v>
      </c>
      <c r="AO341" s="26" t="str">
        <f t="shared" si="88"/>
        <v>No Gap</v>
      </c>
      <c r="AP341" s="26" t="str">
        <f t="shared" si="89"/>
        <v>Bottom-Weighted</v>
      </c>
      <c r="AQ341" s="26" t="str">
        <f t="shared" si="90"/>
        <v>Skewed Mid-Low</v>
      </c>
      <c r="AR341" s="26" t="str">
        <f t="shared" si="91"/>
        <v>Closed Lower Quadrant</v>
      </c>
      <c r="AS341" s="27">
        <f t="shared" si="92"/>
        <v>-1</v>
      </c>
    </row>
    <row r="342" spans="1:45" ht="15.5" x14ac:dyDescent="0.35">
      <c r="A342" s="20">
        <v>45176</v>
      </c>
      <c r="B342" s="15">
        <v>1.2622199999999999</v>
      </c>
      <c r="C342" s="15">
        <v>1.26315</v>
      </c>
      <c r="D342" s="15">
        <v>1.24451</v>
      </c>
      <c r="E342" s="15">
        <v>1.2474700000000001</v>
      </c>
      <c r="F342" s="15">
        <v>1.2555000000000001</v>
      </c>
      <c r="G342" s="15">
        <v>1.2631000000000001</v>
      </c>
      <c r="H342" s="15">
        <v>1.2497000000000003</v>
      </c>
      <c r="I342" s="5">
        <v>-14</v>
      </c>
      <c r="J342" s="5">
        <v>641</v>
      </c>
      <c r="K342" s="5">
        <v>995</v>
      </c>
      <c r="L342" s="5">
        <v>1665</v>
      </c>
      <c r="M342" s="14">
        <v>11.607638888888991</v>
      </c>
      <c r="N342" s="14">
        <v>186.39999999999989</v>
      </c>
      <c r="O342" s="5">
        <v>133.99999999999858</v>
      </c>
      <c r="P342" s="5">
        <v>167925</v>
      </c>
      <c r="Q342" s="14">
        <v>1166.1458333333333</v>
      </c>
      <c r="R342" s="14">
        <v>8.9324034334764004</v>
      </c>
      <c r="S342" s="5">
        <v>19</v>
      </c>
      <c r="T342" s="5" t="s">
        <v>26</v>
      </c>
      <c r="U342" s="14">
        <v>0.60627253246574508</v>
      </c>
      <c r="V342" s="5">
        <v>139</v>
      </c>
      <c r="W342" s="5">
        <v>765</v>
      </c>
      <c r="X342" s="5">
        <v>323</v>
      </c>
      <c r="Y342" s="5">
        <v>428</v>
      </c>
      <c r="Z342" s="5" t="s">
        <v>27</v>
      </c>
      <c r="AA342" s="5"/>
      <c r="AB342" s="6" cm="1">
        <f t="array" ref="AB342">SUM(IF(B342:I342&gt;B343:I343,1,-1))</f>
        <v>-4</v>
      </c>
      <c r="AC342" s="6" cm="1">
        <f t="array" ref="AC342">SUM(IF(J342:S342&gt;J343:S343,1,-1))</f>
        <v>4</v>
      </c>
      <c r="AD342" s="6">
        <f t="shared" si="81"/>
        <v>0</v>
      </c>
      <c r="AE342" s="6">
        <f t="shared" si="93"/>
        <v>-16</v>
      </c>
      <c r="AF342" s="6">
        <f t="shared" si="93"/>
        <v>2</v>
      </c>
      <c r="AG342" s="6">
        <f t="shared" si="93"/>
        <v>-14</v>
      </c>
      <c r="AH342" s="5"/>
      <c r="AI342" s="8" t="str">
        <f t="shared" si="82"/>
        <v>Outside</v>
      </c>
      <c r="AJ342" s="24" t="str">
        <f t="shared" si="83"/>
        <v>Down</v>
      </c>
      <c r="AK342" s="25" t="str">
        <f t="shared" si="84"/>
        <v>POC Unchanged</v>
      </c>
      <c r="AL342" s="26" t="str">
        <f t="shared" si="85"/>
        <v>In. Val</v>
      </c>
      <c r="AM342" s="26" t="str">
        <f t="shared" si="86"/>
        <v>Lower Break</v>
      </c>
      <c r="AN342" s="26" t="str">
        <f t="shared" si="87"/>
        <v>Bl. Val</v>
      </c>
      <c r="AO342" s="26" t="str">
        <f t="shared" si="88"/>
        <v>Gap Up - Failed</v>
      </c>
      <c r="AP342" s="26" t="str">
        <f t="shared" si="89"/>
        <v>Bottom-Weighted</v>
      </c>
      <c r="AQ342" s="26" t="str">
        <f t="shared" si="90"/>
        <v>Skewed Mid-High</v>
      </c>
      <c r="AR342" s="26" t="str">
        <f t="shared" si="91"/>
        <v>Same</v>
      </c>
      <c r="AS342" s="27">
        <f t="shared" si="92"/>
        <v>0</v>
      </c>
    </row>
    <row r="343" spans="1:45" ht="15.5" x14ac:dyDescent="0.35">
      <c r="A343" s="20">
        <v>45175</v>
      </c>
      <c r="B343" s="15">
        <v>1.2590600000000001</v>
      </c>
      <c r="C343" s="15">
        <v>1.2642</v>
      </c>
      <c r="D343" s="15">
        <v>1.24817</v>
      </c>
      <c r="E343" s="15">
        <v>1.24979</v>
      </c>
      <c r="F343" s="15">
        <v>1.2555000000000001</v>
      </c>
      <c r="G343" s="15">
        <v>1.2622</v>
      </c>
      <c r="H343" s="15">
        <v>1.2533000000000001</v>
      </c>
      <c r="I343" s="5">
        <v>21</v>
      </c>
      <c r="J343" s="5">
        <v>979</v>
      </c>
      <c r="K343" s="5">
        <v>479</v>
      </c>
      <c r="L343" s="5">
        <v>1487</v>
      </c>
      <c r="M343" s="14">
        <v>10.270833333333391</v>
      </c>
      <c r="N343" s="14">
        <v>160.2999999999999</v>
      </c>
      <c r="O343" s="5">
        <v>88.999999999999076</v>
      </c>
      <c r="P343" s="5">
        <v>147877</v>
      </c>
      <c r="Q343" s="14">
        <v>1026.9236111111111</v>
      </c>
      <c r="R343" s="14">
        <v>9.2763568309419888</v>
      </c>
      <c r="S343" s="5">
        <v>21</v>
      </c>
      <c r="T343" s="5" t="s">
        <v>26</v>
      </c>
      <c r="U343" s="14">
        <v>0.55592584637074083</v>
      </c>
      <c r="V343" s="5">
        <v>386</v>
      </c>
      <c r="W343" s="5">
        <v>446</v>
      </c>
      <c r="X343" s="5">
        <v>467</v>
      </c>
      <c r="Y343" s="5">
        <v>188</v>
      </c>
      <c r="Z343" s="5" t="s">
        <v>27</v>
      </c>
      <c r="AA343" s="5"/>
      <c r="AB343" s="6" cm="1">
        <f t="array" ref="AB343">SUM(IF(B343:I343&gt;B344:I344,1,-1))</f>
        <v>-6</v>
      </c>
      <c r="AC343" s="6" cm="1">
        <f t="array" ref="AC343">SUM(IF(J343:S343&gt;J344:S344,1,-1))</f>
        <v>-4</v>
      </c>
      <c r="AD343" s="6">
        <f t="shared" si="81"/>
        <v>-10</v>
      </c>
      <c r="AE343" s="6">
        <f t="shared" si="93"/>
        <v>-10</v>
      </c>
      <c r="AF343" s="6">
        <f t="shared" si="93"/>
        <v>-6</v>
      </c>
      <c r="AG343" s="6">
        <f t="shared" si="93"/>
        <v>-16</v>
      </c>
      <c r="AH343" s="5"/>
      <c r="AI343" s="8" t="str">
        <f t="shared" si="82"/>
        <v>OL Lower</v>
      </c>
      <c r="AJ343" s="24" t="str">
        <f t="shared" si="83"/>
        <v>Down</v>
      </c>
      <c r="AK343" s="25" t="str">
        <f t="shared" si="84"/>
        <v>POC Down</v>
      </c>
      <c r="AL343" s="26" t="str">
        <f t="shared" si="85"/>
        <v>In. Val</v>
      </c>
      <c r="AM343" s="26" t="str">
        <f t="shared" si="86"/>
        <v>Lower Break</v>
      </c>
      <c r="AN343" s="26" t="str">
        <f t="shared" si="87"/>
        <v>Bl. Val</v>
      </c>
      <c r="AO343" s="26" t="str">
        <f t="shared" si="88"/>
        <v>No Gap</v>
      </c>
      <c r="AP343" s="26" t="str">
        <f t="shared" si="89"/>
        <v>Top-Weighted</v>
      </c>
      <c r="AQ343" s="26" t="str">
        <f t="shared" si="90"/>
        <v>Skewed Mid-Low</v>
      </c>
      <c r="AR343" s="26" t="str">
        <f t="shared" si="91"/>
        <v>Same</v>
      </c>
      <c r="AS343" s="27">
        <f t="shared" si="92"/>
        <v>0</v>
      </c>
    </row>
    <row r="344" spans="1:45" ht="15.5" x14ac:dyDescent="0.35">
      <c r="A344" s="20">
        <v>45174</v>
      </c>
      <c r="B344" s="15">
        <v>1.2670699999999999</v>
      </c>
      <c r="C344" s="15">
        <v>1.2712300000000001</v>
      </c>
      <c r="D344" s="15">
        <v>1.2527699999999999</v>
      </c>
      <c r="E344" s="15">
        <v>1.2569300000000001</v>
      </c>
      <c r="F344" s="15">
        <v>1.2626000000000002</v>
      </c>
      <c r="G344" s="15">
        <v>1.2641000000000002</v>
      </c>
      <c r="H344" s="15">
        <v>1.2540000000000002</v>
      </c>
      <c r="I344" s="5">
        <v>14</v>
      </c>
      <c r="J344" s="5">
        <v>580</v>
      </c>
      <c r="K344" s="5">
        <v>912</v>
      </c>
      <c r="L344" s="5">
        <v>1518</v>
      </c>
      <c r="M344" s="14">
        <v>10.495138888888841</v>
      </c>
      <c r="N344" s="14">
        <v>184.60000000000144</v>
      </c>
      <c r="O344" s="5">
        <v>100.99999999999997</v>
      </c>
      <c r="P344" s="5">
        <v>151036</v>
      </c>
      <c r="Q344" s="14">
        <v>1048.8611111111111</v>
      </c>
      <c r="R344" s="14">
        <v>8.2231852654387225</v>
      </c>
      <c r="S344" s="5">
        <v>13</v>
      </c>
      <c r="T344" s="5" t="s">
        <v>26</v>
      </c>
      <c r="U344" s="14">
        <v>0.59393694486993065</v>
      </c>
      <c r="V344" s="5">
        <v>292</v>
      </c>
      <c r="W344" s="5">
        <v>431</v>
      </c>
      <c r="X344" s="5">
        <v>398</v>
      </c>
      <c r="Y344" s="5">
        <v>384</v>
      </c>
      <c r="Z344" s="5" t="s">
        <v>27</v>
      </c>
      <c r="AA344" s="5"/>
      <c r="AB344" s="6" cm="1">
        <f t="array" ref="AB344">SUM(IF(B344:I344&gt;B345:I345,1,-1))</f>
        <v>-6</v>
      </c>
      <c r="AC344" s="6" cm="1">
        <f t="array" ref="AC344">SUM(IF(J344:S344&gt;J345:S345,1,-1))</f>
        <v>2</v>
      </c>
      <c r="AD344" s="6">
        <f t="shared" si="81"/>
        <v>-4</v>
      </c>
      <c r="AE344" s="6">
        <f t="shared" si="93"/>
        <v>-2</v>
      </c>
      <c r="AF344" s="6">
        <f t="shared" si="93"/>
        <v>-4</v>
      </c>
      <c r="AG344" s="6">
        <f t="shared" si="93"/>
        <v>-6</v>
      </c>
      <c r="AH344" s="5"/>
      <c r="AI344" s="8" t="str">
        <f t="shared" si="82"/>
        <v>OL Lower</v>
      </c>
      <c r="AJ344" s="24" t="str">
        <f t="shared" si="83"/>
        <v>Down</v>
      </c>
      <c r="AK344" s="25" t="str">
        <f t="shared" si="84"/>
        <v>POC Down</v>
      </c>
      <c r="AL344" s="26" t="str">
        <f t="shared" si="85"/>
        <v>Bel. Val</v>
      </c>
      <c r="AM344" s="26" t="str">
        <f t="shared" si="86"/>
        <v>Lower Break</v>
      </c>
      <c r="AN344" s="26" t="str">
        <f t="shared" si="87"/>
        <v>In Val</v>
      </c>
      <c r="AO344" s="26" t="str">
        <f t="shared" si="88"/>
        <v>No Gap</v>
      </c>
      <c r="AP344" s="26" t="str">
        <f t="shared" si="89"/>
        <v>Bottom-Weighted</v>
      </c>
      <c r="AQ344" s="26" t="str">
        <f t="shared" si="90"/>
        <v>Skewed Mid-High</v>
      </c>
      <c r="AR344" s="26" t="str">
        <f t="shared" si="91"/>
        <v>Closed Higher Quadrant</v>
      </c>
      <c r="AS344" s="27">
        <f t="shared" si="92"/>
        <v>1</v>
      </c>
    </row>
    <row r="345" spans="1:45" ht="15.5" x14ac:dyDescent="0.35">
      <c r="A345" s="20">
        <v>45173</v>
      </c>
      <c r="B345" s="15">
        <v>1.2710900000000001</v>
      </c>
      <c r="C345" s="15">
        <v>1.2734000000000001</v>
      </c>
      <c r="D345" s="15">
        <v>1.25769</v>
      </c>
      <c r="E345" s="15">
        <v>1.2622</v>
      </c>
      <c r="F345" s="15">
        <v>1.2671000000000001</v>
      </c>
      <c r="G345" s="15">
        <v>1.2725</v>
      </c>
      <c r="H345" s="15">
        <v>1.2630000000000001</v>
      </c>
      <c r="I345" s="5">
        <v>4</v>
      </c>
      <c r="J345" s="5">
        <v>570</v>
      </c>
      <c r="K345" s="5">
        <v>847</v>
      </c>
      <c r="L345" s="5">
        <v>1451</v>
      </c>
      <c r="M345" s="14">
        <v>9.9729166666667144</v>
      </c>
      <c r="N345" s="14">
        <v>157.10000000000113</v>
      </c>
      <c r="O345" s="5">
        <v>94.999999999998423</v>
      </c>
      <c r="P345" s="5">
        <v>153807</v>
      </c>
      <c r="Q345" s="14">
        <v>1068.1041666666667</v>
      </c>
      <c r="R345" s="14">
        <v>9.2361553150858668</v>
      </c>
      <c r="S345" s="5">
        <v>20</v>
      </c>
      <c r="T345" s="5" t="s">
        <v>26</v>
      </c>
      <c r="U345" s="14">
        <v>0.64278620941415721</v>
      </c>
      <c r="V345" s="5">
        <v>188</v>
      </c>
      <c r="W345" s="5">
        <v>713</v>
      </c>
      <c r="X345" s="5">
        <v>316</v>
      </c>
      <c r="Y345" s="5">
        <v>234</v>
      </c>
      <c r="Z345" s="5" t="s">
        <v>29</v>
      </c>
      <c r="AA345" s="5"/>
      <c r="AB345" s="6" cm="1">
        <f t="array" ref="AB345">SUM(IF(B345:I345&gt;B346:I346,1,-1))</f>
        <v>2</v>
      </c>
      <c r="AC345" s="6" cm="1">
        <f t="array" ref="AC345">SUM(IF(J345:S345&gt;J346:S346,1,-1))</f>
        <v>-4</v>
      </c>
      <c r="AD345" s="6">
        <f t="shared" si="81"/>
        <v>-2</v>
      </c>
      <c r="AE345" s="6">
        <f t="shared" si="93"/>
        <v>2</v>
      </c>
      <c r="AF345" s="6">
        <f t="shared" si="93"/>
        <v>-2</v>
      </c>
      <c r="AG345" s="6">
        <f t="shared" si="93"/>
        <v>0</v>
      </c>
      <c r="AH345" s="5"/>
      <c r="AI345" s="8" t="str">
        <f t="shared" si="82"/>
        <v>OL Higher</v>
      </c>
      <c r="AJ345" s="24" t="str">
        <f t="shared" si="83"/>
        <v>Down</v>
      </c>
      <c r="AK345" s="25" t="str">
        <f t="shared" si="84"/>
        <v>POC Unchanged</v>
      </c>
      <c r="AL345" s="26" t="str">
        <f t="shared" si="85"/>
        <v>In. Val</v>
      </c>
      <c r="AM345" s="26" t="str">
        <f t="shared" si="86"/>
        <v>Inside Day</v>
      </c>
      <c r="AN345" s="26" t="str">
        <f t="shared" si="87"/>
        <v>Bl. Val</v>
      </c>
      <c r="AO345" s="26" t="str">
        <f t="shared" si="88"/>
        <v>Gap Up - Failed</v>
      </c>
      <c r="AP345" s="26" t="str">
        <f t="shared" si="89"/>
        <v>Bottom-Weighted</v>
      </c>
      <c r="AQ345" s="26" t="str">
        <f t="shared" si="90"/>
        <v>Skewed Mid-High</v>
      </c>
      <c r="AR345" s="26" t="str">
        <f t="shared" si="91"/>
        <v>Closed Lower Quadrant</v>
      </c>
      <c r="AS345" s="27">
        <f t="shared" si="92"/>
        <v>-1</v>
      </c>
    </row>
    <row r="346" spans="1:45" ht="15.5" x14ac:dyDescent="0.35">
      <c r="A346" s="20">
        <v>45170</v>
      </c>
      <c r="B346" s="15">
        <v>1.26355</v>
      </c>
      <c r="C346" s="15">
        <v>1.2745299999999999</v>
      </c>
      <c r="D346" s="15">
        <v>1.25769</v>
      </c>
      <c r="E346" s="15">
        <v>1.25905</v>
      </c>
      <c r="F346" s="15">
        <v>1.2671000000000001</v>
      </c>
      <c r="G346" s="15">
        <v>1.2707000000000002</v>
      </c>
      <c r="H346" s="15">
        <v>1.2622</v>
      </c>
      <c r="I346" s="5">
        <v>-11</v>
      </c>
      <c r="J346" s="5">
        <v>875</v>
      </c>
      <c r="K346" s="5">
        <v>816</v>
      </c>
      <c r="L346" s="5">
        <v>1726</v>
      </c>
      <c r="M346" s="14">
        <v>11.885416666666691</v>
      </c>
      <c r="N346" s="14">
        <v>168.39999999999966</v>
      </c>
      <c r="O346" s="5">
        <v>85.000000000001734</v>
      </c>
      <c r="P346" s="5">
        <v>182445</v>
      </c>
      <c r="Q346" s="14">
        <v>1266.9791666666667</v>
      </c>
      <c r="R346" s="14">
        <v>10.249406175771991</v>
      </c>
      <c r="S346" s="5">
        <v>16</v>
      </c>
      <c r="T346" s="5" t="s">
        <v>33</v>
      </c>
      <c r="U346" s="14">
        <v>0.74930350514037347</v>
      </c>
      <c r="V346" s="5">
        <v>396</v>
      </c>
      <c r="W346" s="5">
        <v>787</v>
      </c>
      <c r="X346" s="5">
        <v>404</v>
      </c>
      <c r="Y346" s="5">
        <v>139</v>
      </c>
      <c r="Z346" s="5" t="s">
        <v>27</v>
      </c>
      <c r="AA346" s="5"/>
      <c r="AB346" s="6" cm="1">
        <f t="array" ref="AB346">SUM(IF(B346:I346&gt;B347:I347,1,-1))</f>
        <v>2</v>
      </c>
      <c r="AC346" s="6" cm="1">
        <f t="array" ref="AC346">SUM(IF(J346:S346&gt;J347:S347,1,-1))</f>
        <v>-2</v>
      </c>
      <c r="AD346" s="6">
        <f t="shared" si="81"/>
        <v>0</v>
      </c>
      <c r="AE346" s="6">
        <f t="shared" si="93"/>
        <v>6</v>
      </c>
      <c r="AF346" s="6">
        <f t="shared" si="93"/>
        <v>0</v>
      </c>
      <c r="AG346" s="6">
        <f t="shared" si="93"/>
        <v>6</v>
      </c>
      <c r="AH346" s="5"/>
      <c r="AI346" s="8" t="str">
        <f t="shared" si="82"/>
        <v>OL Higher</v>
      </c>
      <c r="AJ346" s="24" t="str">
        <f t="shared" si="83"/>
        <v>Up</v>
      </c>
      <c r="AK346" s="25" t="str">
        <f t="shared" si="84"/>
        <v>POC Up</v>
      </c>
      <c r="AL346" s="26" t="str">
        <f t="shared" si="85"/>
        <v>In. Val</v>
      </c>
      <c r="AM346" s="26" t="str">
        <f t="shared" si="86"/>
        <v>Inside Day</v>
      </c>
      <c r="AN346" s="26" t="str">
        <f t="shared" si="87"/>
        <v>Bl. Val</v>
      </c>
      <c r="AO346" s="26" t="str">
        <f t="shared" si="88"/>
        <v>No Gap</v>
      </c>
      <c r="AP346" s="26" t="str">
        <f t="shared" si="89"/>
        <v>Top-Weighted</v>
      </c>
      <c r="AQ346" s="26" t="str">
        <f t="shared" si="90"/>
        <v>Skewed Mid-High</v>
      </c>
      <c r="AR346" s="26" t="str">
        <f t="shared" si="91"/>
        <v>Closed Higher Quadrant</v>
      </c>
      <c r="AS346" s="27">
        <f t="shared" si="92"/>
        <v>2</v>
      </c>
    </row>
    <row r="347" spans="1:45" ht="15.5" x14ac:dyDescent="0.35">
      <c r="A347" s="20">
        <v>45169</v>
      </c>
      <c r="B347" s="15">
        <v>1.2610399999999999</v>
      </c>
      <c r="C347" s="15">
        <v>1.2745299999999999</v>
      </c>
      <c r="D347" s="15">
        <v>1.25623</v>
      </c>
      <c r="E347" s="15">
        <v>1.2670699999999999</v>
      </c>
      <c r="F347" s="15">
        <v>1.2627999999999999</v>
      </c>
      <c r="G347" s="15">
        <v>1.2693000000000001</v>
      </c>
      <c r="H347" s="15">
        <v>1.2586999999999999</v>
      </c>
      <c r="I347" s="5">
        <v>1</v>
      </c>
      <c r="J347" s="5">
        <v>1202</v>
      </c>
      <c r="K347" s="5">
        <v>565</v>
      </c>
      <c r="L347" s="5">
        <v>1792</v>
      </c>
      <c r="M347" s="14">
        <v>12.380555555555601</v>
      </c>
      <c r="N347" s="14">
        <v>182.99999999999983</v>
      </c>
      <c r="O347" s="5">
        <v>106.00000000000165</v>
      </c>
      <c r="P347" s="5">
        <v>179928</v>
      </c>
      <c r="Q347" s="14">
        <v>1249.5</v>
      </c>
      <c r="R347" s="14">
        <v>9.7923497267759654</v>
      </c>
      <c r="S347" s="5">
        <v>24</v>
      </c>
      <c r="T347" s="5" t="s">
        <v>26</v>
      </c>
      <c r="U347" s="14">
        <v>0.55567938968759434</v>
      </c>
      <c r="V347" s="5">
        <v>405</v>
      </c>
      <c r="W347" s="5">
        <v>508</v>
      </c>
      <c r="X347" s="5">
        <v>625</v>
      </c>
      <c r="Y347" s="5">
        <v>242</v>
      </c>
      <c r="Z347" s="5" t="s">
        <v>32</v>
      </c>
      <c r="AA347" s="5"/>
      <c r="AB347" s="6" cm="1">
        <f t="array" ref="AB347">SUM(IF(B347:I347&gt;B348:I348,1,-1))</f>
        <v>-2</v>
      </c>
      <c r="AC347" s="6" cm="1">
        <f t="array" ref="AC347">SUM(IF(J347:S347&gt;J348:S348,1,-1))</f>
        <v>4</v>
      </c>
      <c r="AD347" s="6">
        <f t="shared" si="81"/>
        <v>2</v>
      </c>
      <c r="AE347" s="6">
        <f t="shared" si="93"/>
        <v>2</v>
      </c>
      <c r="AF347" s="6">
        <f t="shared" si="93"/>
        <v>4</v>
      </c>
      <c r="AG347" s="6">
        <f t="shared" si="93"/>
        <v>6</v>
      </c>
      <c r="AH347" s="5"/>
      <c r="AI347" s="8" t="str">
        <f t="shared" si="82"/>
        <v>OL Higher</v>
      </c>
      <c r="AJ347" s="24" t="str">
        <f t="shared" si="83"/>
        <v>Neutral</v>
      </c>
      <c r="AK347" s="25" t="str">
        <f t="shared" si="84"/>
        <v>POC Unchanged</v>
      </c>
      <c r="AL347" s="26" t="str">
        <f t="shared" si="85"/>
        <v>In. Val</v>
      </c>
      <c r="AM347" s="26" t="str">
        <f t="shared" si="86"/>
        <v>Inside Day</v>
      </c>
      <c r="AN347" s="26" t="str">
        <f t="shared" si="87"/>
        <v>In Val</v>
      </c>
      <c r="AO347" s="26" t="str">
        <f t="shared" si="88"/>
        <v>No Gap</v>
      </c>
      <c r="AP347" s="26" t="str">
        <f t="shared" si="89"/>
        <v>Top-Weighted</v>
      </c>
      <c r="AQ347" s="26" t="str">
        <f t="shared" si="90"/>
        <v>Skewed Mid-Low</v>
      </c>
      <c r="AR347" s="26" t="str">
        <f t="shared" si="91"/>
        <v>Closed Higher Quadrant</v>
      </c>
      <c r="AS347" s="27">
        <f t="shared" si="92"/>
        <v>1</v>
      </c>
    </row>
    <row r="348" spans="1:45" ht="15.5" x14ac:dyDescent="0.35">
      <c r="A348" s="20">
        <v>45168</v>
      </c>
      <c r="B348" s="15">
        <v>1.25888</v>
      </c>
      <c r="C348" s="15">
        <v>1.2745299999999999</v>
      </c>
      <c r="D348" s="15">
        <v>1.25623</v>
      </c>
      <c r="E348" s="15">
        <v>1.2710699999999999</v>
      </c>
      <c r="F348" s="15">
        <v>1.2627999999999999</v>
      </c>
      <c r="G348" s="15">
        <v>1.2645</v>
      </c>
      <c r="H348" s="15">
        <v>1.2573000000000001</v>
      </c>
      <c r="I348" s="5">
        <v>30</v>
      </c>
      <c r="J348" s="5">
        <v>679</v>
      </c>
      <c r="K348" s="5">
        <v>989</v>
      </c>
      <c r="L348" s="5">
        <v>1693</v>
      </c>
      <c r="M348" s="14">
        <v>11.758333333333281</v>
      </c>
      <c r="N348" s="14">
        <v>182.99999999999983</v>
      </c>
      <c r="O348" s="5">
        <v>71.999999999998735</v>
      </c>
      <c r="P348" s="5">
        <v>162140</v>
      </c>
      <c r="Q348" s="14">
        <v>1125.9722222222222</v>
      </c>
      <c r="R348" s="14">
        <v>9.251366120218588</v>
      </c>
      <c r="S348" s="5">
        <v>28</v>
      </c>
      <c r="T348" s="5" t="s">
        <v>26</v>
      </c>
      <c r="U348" s="14">
        <v>0.6046892996100226</v>
      </c>
      <c r="V348" s="5">
        <v>259</v>
      </c>
      <c r="W348" s="5">
        <v>132</v>
      </c>
      <c r="X348" s="5">
        <v>636</v>
      </c>
      <c r="Y348" s="5">
        <v>650</v>
      </c>
      <c r="Z348" s="5" t="s">
        <v>31</v>
      </c>
      <c r="AA348" s="5"/>
      <c r="AB348" s="6" cm="1">
        <f t="array" ref="AB348">SUM(IF(B348:I348&gt;B349:I349,1,-1))</f>
        <v>6</v>
      </c>
      <c r="AC348" s="6" cm="1">
        <f t="array" ref="AC348">SUM(IF(J348:S348&gt;J349:S349,1,-1))</f>
        <v>-2</v>
      </c>
      <c r="AD348" s="6">
        <f t="shared" si="81"/>
        <v>4</v>
      </c>
      <c r="AE348" s="6">
        <f t="shared" si="93"/>
        <v>0</v>
      </c>
      <c r="AF348" s="6">
        <f t="shared" si="93"/>
        <v>-6</v>
      </c>
      <c r="AG348" s="6">
        <f t="shared" si="93"/>
        <v>-6</v>
      </c>
      <c r="AH348" s="5"/>
      <c r="AI348" s="8" t="str">
        <f t="shared" si="82"/>
        <v>OL Higher</v>
      </c>
      <c r="AJ348" s="24" t="str">
        <f t="shared" si="83"/>
        <v>Up</v>
      </c>
      <c r="AK348" s="25" t="str">
        <f t="shared" si="84"/>
        <v>POC Up</v>
      </c>
      <c r="AL348" s="26" t="str">
        <f t="shared" si="85"/>
        <v>Ab. Val</v>
      </c>
      <c r="AM348" s="26" t="str">
        <f t="shared" si="86"/>
        <v>Upper Break</v>
      </c>
      <c r="AN348" s="26" t="str">
        <f t="shared" si="87"/>
        <v>Ab. Val</v>
      </c>
      <c r="AO348" s="26" t="str">
        <f t="shared" si="88"/>
        <v>No Gap</v>
      </c>
      <c r="AP348" s="26" t="str">
        <f t="shared" si="89"/>
        <v>Bottom-Weighted</v>
      </c>
      <c r="AQ348" s="26" t="str">
        <f t="shared" si="90"/>
        <v>Skewed Low</v>
      </c>
      <c r="AR348" s="26" t="str">
        <f t="shared" si="91"/>
        <v>Same</v>
      </c>
      <c r="AS348" s="27">
        <f t="shared" si="92"/>
        <v>0</v>
      </c>
    </row>
    <row r="349" spans="1:45" ht="15.5" x14ac:dyDescent="0.35">
      <c r="A349" s="20">
        <v>45167</v>
      </c>
      <c r="B349" s="15">
        <v>1.2592099999999999</v>
      </c>
      <c r="C349" s="15">
        <v>1.2654300000000001</v>
      </c>
      <c r="D349" s="15">
        <v>1.2547600000000001</v>
      </c>
      <c r="E349" s="15">
        <v>1.26353</v>
      </c>
      <c r="F349" s="15">
        <v>1.2586000000000002</v>
      </c>
      <c r="G349" s="15">
        <v>1.2616000000000001</v>
      </c>
      <c r="H349" s="15">
        <v>1.2571000000000001</v>
      </c>
      <c r="I349" s="5">
        <v>25</v>
      </c>
      <c r="J349" s="5">
        <v>1119</v>
      </c>
      <c r="K349" s="5">
        <v>561</v>
      </c>
      <c r="L349" s="5">
        <v>1715</v>
      </c>
      <c r="M349" s="14">
        <v>11.949305555555553</v>
      </c>
      <c r="N349" s="14">
        <v>106.69999999999958</v>
      </c>
      <c r="O349" s="5">
        <v>44.999999999999488</v>
      </c>
      <c r="P349" s="5">
        <v>167805</v>
      </c>
      <c r="Q349" s="14">
        <v>1165.3125</v>
      </c>
      <c r="R349" s="14">
        <v>16.073102155576446</v>
      </c>
      <c r="S349" s="5">
        <v>15</v>
      </c>
      <c r="T349" s="5" t="s">
        <v>26</v>
      </c>
      <c r="U349" s="14">
        <v>0.57303551734575486</v>
      </c>
      <c r="V349" s="5">
        <v>164</v>
      </c>
      <c r="W349" s="5">
        <v>535</v>
      </c>
      <c r="X349" s="5">
        <v>750</v>
      </c>
      <c r="Y349" s="5">
        <v>239</v>
      </c>
      <c r="Z349" s="5" t="s">
        <v>31</v>
      </c>
      <c r="AA349" s="5"/>
      <c r="AB349" s="6" cm="1">
        <f t="array" ref="AB349">SUM(IF(B349:I349&gt;B350:I350,1,-1))</f>
        <v>-2</v>
      </c>
      <c r="AC349" s="6" cm="1">
        <f t="array" ref="AC349">SUM(IF(J349:S349&gt;J350:S350,1,-1))</f>
        <v>2</v>
      </c>
      <c r="AD349" s="6">
        <f t="shared" si="81"/>
        <v>0</v>
      </c>
      <c r="AE349" s="6">
        <f t="shared" si="93"/>
        <v>-12</v>
      </c>
      <c r="AF349" s="6">
        <f t="shared" si="93"/>
        <v>4</v>
      </c>
      <c r="AG349" s="6">
        <f t="shared" si="93"/>
        <v>-8</v>
      </c>
      <c r="AH349" s="5"/>
      <c r="AI349" s="8" t="str">
        <f t="shared" si="82"/>
        <v>Inside</v>
      </c>
      <c r="AJ349" s="24" t="str">
        <f t="shared" si="83"/>
        <v>Neutral</v>
      </c>
      <c r="AK349" s="25" t="str">
        <f t="shared" si="84"/>
        <v>POC Down</v>
      </c>
      <c r="AL349" s="26" t="str">
        <f t="shared" si="85"/>
        <v>In. Val</v>
      </c>
      <c r="AM349" s="26" t="str">
        <f t="shared" si="86"/>
        <v>Inside Day</v>
      </c>
      <c r="AN349" s="26" t="str">
        <f t="shared" si="87"/>
        <v>Ab. Val</v>
      </c>
      <c r="AO349" s="26" t="str">
        <f t="shared" si="88"/>
        <v>No Gap</v>
      </c>
      <c r="AP349" s="26" t="str">
        <f t="shared" si="89"/>
        <v>Top-Weighted</v>
      </c>
      <c r="AQ349" s="26" t="str">
        <f t="shared" si="90"/>
        <v>Skewed Mid-Low</v>
      </c>
      <c r="AR349" s="26" t="str">
        <f t="shared" si="91"/>
        <v>Closed Lower Quadrant</v>
      </c>
      <c r="AS349" s="27">
        <f t="shared" si="92"/>
        <v>-2</v>
      </c>
    </row>
    <row r="350" spans="1:45" ht="15.5" x14ac:dyDescent="0.35">
      <c r="A350" s="20">
        <v>45166</v>
      </c>
      <c r="B350" s="15">
        <v>1.27199</v>
      </c>
      <c r="C350" s="15">
        <v>1.27281</v>
      </c>
      <c r="D350" s="15">
        <v>1.2547600000000001</v>
      </c>
      <c r="E350" s="15">
        <v>1.2610399999999999</v>
      </c>
      <c r="F350" s="15">
        <v>1.2596000000000001</v>
      </c>
      <c r="G350" s="15">
        <v>1.2630000000000001</v>
      </c>
      <c r="H350" s="15">
        <v>1.2560000000000002</v>
      </c>
      <c r="I350" s="5">
        <v>-2</v>
      </c>
      <c r="J350" s="5">
        <v>892</v>
      </c>
      <c r="K350" s="5">
        <v>744</v>
      </c>
      <c r="L350" s="5">
        <v>1669</v>
      </c>
      <c r="M350" s="14">
        <v>11.586111111111087</v>
      </c>
      <c r="N350" s="14">
        <v>180.49999999999901</v>
      </c>
      <c r="O350" s="5">
        <v>69.999999999998948</v>
      </c>
      <c r="P350" s="5">
        <v>162064</v>
      </c>
      <c r="Q350" s="14">
        <v>1125.4444444444443</v>
      </c>
      <c r="R350" s="14">
        <v>9.2465373961219353</v>
      </c>
      <c r="S350" s="5">
        <v>29</v>
      </c>
      <c r="T350" s="5" t="s">
        <v>26</v>
      </c>
      <c r="U350" s="14">
        <v>0.6114216823560028</v>
      </c>
      <c r="V350" s="5">
        <v>249</v>
      </c>
      <c r="W350" s="5">
        <v>178</v>
      </c>
      <c r="X350" s="5">
        <v>584</v>
      </c>
      <c r="Y350" s="5">
        <v>652</v>
      </c>
      <c r="Z350" s="5" t="s">
        <v>29</v>
      </c>
      <c r="AA350" s="5"/>
      <c r="AB350" s="6" cm="1">
        <f t="array" ref="AB350">SUM(IF(B350:I350&gt;B351:I351,1,-1))</f>
        <v>-4</v>
      </c>
      <c r="AC350" s="6" cm="1">
        <f t="array" ref="AC350">SUM(IF(J350:S350&gt;J351:S351,1,-1))</f>
        <v>-6</v>
      </c>
      <c r="AD350" s="6">
        <f t="shared" si="81"/>
        <v>-10</v>
      </c>
      <c r="AE350" s="6">
        <f t="shared" si="93"/>
        <v>-14</v>
      </c>
      <c r="AF350" s="6">
        <f t="shared" si="93"/>
        <v>8</v>
      </c>
      <c r="AG350" s="6">
        <f t="shared" si="93"/>
        <v>-6</v>
      </c>
      <c r="AH350" s="5"/>
      <c r="AI350" s="8" t="str">
        <f t="shared" si="82"/>
        <v>OL Lower</v>
      </c>
      <c r="AJ350" s="24" t="str">
        <f t="shared" si="83"/>
        <v>Down</v>
      </c>
      <c r="AK350" s="25" t="str">
        <f t="shared" si="84"/>
        <v>POC Down</v>
      </c>
      <c r="AL350" s="26" t="str">
        <f t="shared" si="85"/>
        <v>Bel. Val</v>
      </c>
      <c r="AM350" s="26" t="str">
        <f t="shared" si="86"/>
        <v>Inside Day</v>
      </c>
      <c r="AN350" s="26" t="str">
        <f t="shared" si="87"/>
        <v>In Val</v>
      </c>
      <c r="AO350" s="26" t="str">
        <f t="shared" si="88"/>
        <v>No Gap</v>
      </c>
      <c r="AP350" s="26" t="str">
        <f t="shared" si="89"/>
        <v>Top-Weighted</v>
      </c>
      <c r="AQ350" s="26" t="str">
        <f t="shared" si="90"/>
        <v>Skewed Low</v>
      </c>
      <c r="AR350" s="26" t="str">
        <f t="shared" si="91"/>
        <v>Closed Lower Quadrant</v>
      </c>
      <c r="AS350" s="27">
        <f t="shared" si="92"/>
        <v>-1</v>
      </c>
    </row>
    <row r="351" spans="1:45" ht="15.5" x14ac:dyDescent="0.35">
      <c r="A351" s="20">
        <v>45163</v>
      </c>
      <c r="B351" s="15">
        <v>1.2730900000000001</v>
      </c>
      <c r="C351" s="15">
        <v>1.27641</v>
      </c>
      <c r="D351" s="15">
        <v>1.2547600000000001</v>
      </c>
      <c r="E351" s="15">
        <v>1.2588699999999999</v>
      </c>
      <c r="F351" s="15">
        <v>1.2717000000000001</v>
      </c>
      <c r="G351" s="15">
        <v>1.2755000000000001</v>
      </c>
      <c r="H351" s="15">
        <v>1.2602000000000002</v>
      </c>
      <c r="I351" s="5">
        <v>-13</v>
      </c>
      <c r="J351" s="5">
        <v>321</v>
      </c>
      <c r="K351" s="5">
        <v>1582</v>
      </c>
      <c r="L351" s="5">
        <v>1926</v>
      </c>
      <c r="M351" s="14">
        <v>13.345833333333335</v>
      </c>
      <c r="N351" s="14">
        <v>216.49999999999946</v>
      </c>
      <c r="O351" s="5">
        <v>152.99999999999869</v>
      </c>
      <c r="P351" s="5">
        <v>187006</v>
      </c>
      <c r="Q351" s="14">
        <v>1298.6527777777778</v>
      </c>
      <c r="R351" s="14">
        <v>8.8960739030023319</v>
      </c>
      <c r="S351" s="5">
        <v>31</v>
      </c>
      <c r="T351" s="5" t="s">
        <v>28</v>
      </c>
      <c r="U351" s="14">
        <v>0.43527031733472715</v>
      </c>
      <c r="V351" s="5">
        <v>468</v>
      </c>
      <c r="W351" s="5">
        <v>388</v>
      </c>
      <c r="X351" s="5">
        <v>504</v>
      </c>
      <c r="Y351" s="5">
        <v>560</v>
      </c>
      <c r="Z351" s="5" t="s">
        <v>27</v>
      </c>
      <c r="AA351" s="5"/>
      <c r="AB351" s="6" cm="1">
        <f t="array" ref="AB351">SUM(IF(B351:I351&gt;B352:I352,1,-1))</f>
        <v>-6</v>
      </c>
      <c r="AC351" s="6" cm="1">
        <f t="array" ref="AC351">SUM(IF(J351:S351&gt;J352:S352,1,-1))</f>
        <v>8</v>
      </c>
      <c r="AD351" s="6">
        <f t="shared" si="81"/>
        <v>2</v>
      </c>
      <c r="AE351" s="6">
        <f t="shared" ref="AE351:AG366" si="94">SUM(AB351:AB353)</f>
        <v>-12</v>
      </c>
      <c r="AF351" s="6">
        <f t="shared" si="94"/>
        <v>20</v>
      </c>
      <c r="AG351" s="6">
        <f t="shared" si="94"/>
        <v>8</v>
      </c>
      <c r="AH351" s="5"/>
      <c r="AI351" s="8" t="str">
        <f t="shared" si="82"/>
        <v>OL Lower</v>
      </c>
      <c r="AJ351" s="24" t="str">
        <f t="shared" si="83"/>
        <v>Neutral</v>
      </c>
      <c r="AK351" s="25" t="str">
        <f t="shared" si="84"/>
        <v>POC Down</v>
      </c>
      <c r="AL351" s="26" t="str">
        <f t="shared" si="85"/>
        <v>In. Val</v>
      </c>
      <c r="AM351" s="26" t="str">
        <f t="shared" si="86"/>
        <v>Lower Break</v>
      </c>
      <c r="AN351" s="26" t="str">
        <f t="shared" si="87"/>
        <v>Bl. Val</v>
      </c>
      <c r="AO351" s="26" t="str">
        <f t="shared" si="88"/>
        <v>No Gap</v>
      </c>
      <c r="AP351" s="26" t="str">
        <f t="shared" si="89"/>
        <v>Bottom-Weighted</v>
      </c>
      <c r="AQ351" s="26" t="str">
        <f t="shared" si="90"/>
        <v>Skewed Low</v>
      </c>
      <c r="AR351" s="26" t="str">
        <f t="shared" si="91"/>
        <v>Same</v>
      </c>
      <c r="AS351" s="27">
        <f t="shared" si="92"/>
        <v>0</v>
      </c>
    </row>
    <row r="352" spans="1:45" ht="15.5" x14ac:dyDescent="0.35">
      <c r="A352" s="20">
        <v>45162</v>
      </c>
      <c r="B352" s="15">
        <v>1.2759400000000001</v>
      </c>
      <c r="C352" s="15">
        <v>1.27999</v>
      </c>
      <c r="D352" s="15">
        <v>1.2585599999999999</v>
      </c>
      <c r="E352" s="15">
        <v>1.2592000000000001</v>
      </c>
      <c r="F352" s="15">
        <v>1.272</v>
      </c>
      <c r="G352" s="15">
        <v>1.2789999999999999</v>
      </c>
      <c r="H352" s="15">
        <v>1.2669999999999999</v>
      </c>
      <c r="I352" s="5">
        <v>-17</v>
      </c>
      <c r="J352" s="5">
        <v>775</v>
      </c>
      <c r="K352" s="5">
        <v>1023</v>
      </c>
      <c r="L352" s="5">
        <v>1826</v>
      </c>
      <c r="M352" s="14">
        <v>12.551388888888882</v>
      </c>
      <c r="N352" s="14">
        <v>214.30000000000061</v>
      </c>
      <c r="O352" s="5">
        <v>120.00000000000011</v>
      </c>
      <c r="P352" s="5">
        <v>176192</v>
      </c>
      <c r="Q352" s="14">
        <v>1223.5555555555557</v>
      </c>
      <c r="R352" s="14">
        <v>8.520765282314489</v>
      </c>
      <c r="S352" s="5">
        <v>25</v>
      </c>
      <c r="T352" s="5" t="s">
        <v>26</v>
      </c>
      <c r="U352" s="14">
        <v>0.64889755956937445</v>
      </c>
      <c r="V352" s="5">
        <v>359</v>
      </c>
      <c r="W352" s="5">
        <v>768</v>
      </c>
      <c r="X352" s="5">
        <v>383</v>
      </c>
      <c r="Y352" s="5">
        <v>301</v>
      </c>
      <c r="Z352" s="5" t="s">
        <v>27</v>
      </c>
      <c r="AA352" s="5"/>
      <c r="AB352" s="6" cm="1">
        <f t="array" ref="AB352">SUM(IF(B352:I352&gt;B353:I353,1,-1))</f>
        <v>-4</v>
      </c>
      <c r="AC352" s="6" cm="1">
        <f t="array" ref="AC352">SUM(IF(J352:S352&gt;J353:S353,1,-1))</f>
        <v>6</v>
      </c>
      <c r="AD352" s="6">
        <f t="shared" si="81"/>
        <v>2</v>
      </c>
      <c r="AE352" s="6">
        <f t="shared" si="94"/>
        <v>-8</v>
      </c>
      <c r="AF352" s="6">
        <f t="shared" si="94"/>
        <v>10</v>
      </c>
      <c r="AG352" s="6">
        <f t="shared" si="94"/>
        <v>2</v>
      </c>
      <c r="AH352" s="5"/>
      <c r="AI352" s="8" t="str">
        <f t="shared" si="82"/>
        <v>Outside</v>
      </c>
      <c r="AJ352" s="24" t="str">
        <f t="shared" si="83"/>
        <v>Down</v>
      </c>
      <c r="AK352" s="25" t="str">
        <f t="shared" si="84"/>
        <v>POC Down</v>
      </c>
      <c r="AL352" s="26" t="str">
        <f t="shared" si="85"/>
        <v>In. Val</v>
      </c>
      <c r="AM352" s="26" t="str">
        <f t="shared" si="86"/>
        <v>Lower Break</v>
      </c>
      <c r="AN352" s="26" t="str">
        <f t="shared" si="87"/>
        <v>Bl. Val</v>
      </c>
      <c r="AO352" s="26" t="str">
        <f t="shared" si="88"/>
        <v>No Gap</v>
      </c>
      <c r="AP352" s="26" t="str">
        <f t="shared" si="89"/>
        <v>Bottom-Weighted</v>
      </c>
      <c r="AQ352" s="26" t="str">
        <f t="shared" si="90"/>
        <v>Skewed Mid-High</v>
      </c>
      <c r="AR352" s="26" t="str">
        <f t="shared" si="91"/>
        <v>Closed Higher Quadrant</v>
      </c>
      <c r="AS352" s="27">
        <f t="shared" si="92"/>
        <v>2</v>
      </c>
    </row>
    <row r="353" spans="1:45" ht="15.5" x14ac:dyDescent="0.35">
      <c r="A353" s="20">
        <v>45161</v>
      </c>
      <c r="B353" s="15">
        <v>1.2740899999999999</v>
      </c>
      <c r="C353" s="15">
        <v>1.27999</v>
      </c>
      <c r="D353" s="15">
        <v>1.26142</v>
      </c>
      <c r="E353" s="15">
        <v>1.27197</v>
      </c>
      <c r="F353" s="15">
        <v>1.274</v>
      </c>
      <c r="G353" s="15">
        <v>1.2773000000000001</v>
      </c>
      <c r="H353" s="15">
        <v>1.2712000000000001</v>
      </c>
      <c r="I353" s="5">
        <v>8</v>
      </c>
      <c r="J353" s="5">
        <v>682</v>
      </c>
      <c r="K353" s="5">
        <v>1011</v>
      </c>
      <c r="L353" s="5">
        <v>1730</v>
      </c>
      <c r="M353" s="14">
        <v>11.887500000000053</v>
      </c>
      <c r="N353" s="14">
        <v>185.69999999999976</v>
      </c>
      <c r="O353" s="5">
        <v>60.999999999999943</v>
      </c>
      <c r="P353" s="5">
        <v>175556</v>
      </c>
      <c r="Q353" s="14">
        <v>1219.1388888888889</v>
      </c>
      <c r="R353" s="14">
        <v>9.3161012385568238</v>
      </c>
      <c r="S353" s="5">
        <v>25</v>
      </c>
      <c r="T353" s="5" t="s">
        <v>26</v>
      </c>
      <c r="U353" s="14">
        <v>0.61630063862477957</v>
      </c>
      <c r="V353" s="5">
        <v>429</v>
      </c>
      <c r="W353" s="5">
        <v>971</v>
      </c>
      <c r="X353" s="5">
        <v>162</v>
      </c>
      <c r="Y353" s="5">
        <v>168</v>
      </c>
      <c r="Z353" s="5" t="s">
        <v>32</v>
      </c>
      <c r="AA353" s="5"/>
      <c r="AB353" s="6" cm="1">
        <f t="array" ref="AB353">SUM(IF(B353:I353&gt;B354:I354,1,-1))</f>
        <v>-2</v>
      </c>
      <c r="AC353" s="6" cm="1">
        <f t="array" ref="AC353">SUM(IF(J353:S353&gt;J354:S354,1,-1))</f>
        <v>6</v>
      </c>
      <c r="AD353" s="6">
        <f t="shared" si="81"/>
        <v>4</v>
      </c>
      <c r="AE353" s="6">
        <f t="shared" si="94"/>
        <v>-2</v>
      </c>
      <c r="AF353" s="6">
        <f t="shared" si="94"/>
        <v>-2</v>
      </c>
      <c r="AG353" s="6">
        <f t="shared" si="94"/>
        <v>-4</v>
      </c>
      <c r="AH353" s="5"/>
      <c r="AI353" s="8" t="str">
        <f t="shared" si="82"/>
        <v>Outside</v>
      </c>
      <c r="AJ353" s="24" t="str">
        <f t="shared" si="83"/>
        <v>Neutral</v>
      </c>
      <c r="AK353" s="25" t="str">
        <f t="shared" si="84"/>
        <v>POC Up</v>
      </c>
      <c r="AL353" s="26" t="str">
        <f t="shared" si="85"/>
        <v>In. Val</v>
      </c>
      <c r="AM353" s="26" t="str">
        <f t="shared" si="86"/>
        <v>Lower Break</v>
      </c>
      <c r="AN353" s="26" t="str">
        <f t="shared" si="87"/>
        <v>In Val</v>
      </c>
      <c r="AO353" s="26" t="str">
        <f t="shared" si="88"/>
        <v>No Gap</v>
      </c>
      <c r="AP353" s="26" t="str">
        <f t="shared" si="89"/>
        <v>Bottom-Weighted</v>
      </c>
      <c r="AQ353" s="26" t="str">
        <f t="shared" si="90"/>
        <v>Skewed Mid-High</v>
      </c>
      <c r="AR353" s="26" t="str">
        <f t="shared" si="91"/>
        <v>Closed Lower Quadrant</v>
      </c>
      <c r="AS353" s="27">
        <f t="shared" si="92"/>
        <v>-1</v>
      </c>
    </row>
    <row r="354" spans="1:45" ht="15.5" x14ac:dyDescent="0.35">
      <c r="A354" s="20">
        <v>45160</v>
      </c>
      <c r="B354" s="15">
        <v>1.2746900000000001</v>
      </c>
      <c r="C354" s="15">
        <v>1.27999</v>
      </c>
      <c r="D354" s="15">
        <v>1.2688699999999999</v>
      </c>
      <c r="E354" s="15">
        <v>1.2730699999999999</v>
      </c>
      <c r="F354" s="15">
        <v>1.2737000000000001</v>
      </c>
      <c r="G354" s="15">
        <v>1.2760000000000002</v>
      </c>
      <c r="H354" s="15">
        <v>1.2720000000000002</v>
      </c>
      <c r="I354" s="5">
        <v>2</v>
      </c>
      <c r="J354" s="5">
        <v>886</v>
      </c>
      <c r="K354" s="5">
        <v>712</v>
      </c>
      <c r="L354" s="5">
        <v>1646</v>
      </c>
      <c r="M354" s="14">
        <v>11.350694444444406</v>
      </c>
      <c r="N354" s="14">
        <v>111.20000000000019</v>
      </c>
      <c r="O354" s="5">
        <v>40.000000000000036</v>
      </c>
      <c r="P354" s="5">
        <v>169545</v>
      </c>
      <c r="Q354" s="14">
        <v>1177.3958333333333</v>
      </c>
      <c r="R354" s="14">
        <v>14.80215827338127</v>
      </c>
      <c r="S354" s="5">
        <v>19</v>
      </c>
      <c r="T354" s="5" t="s">
        <v>33</v>
      </c>
      <c r="U354" s="14">
        <v>0.70350632309244254</v>
      </c>
      <c r="V354" s="5">
        <v>168</v>
      </c>
      <c r="W354" s="5">
        <v>478</v>
      </c>
      <c r="X354" s="5">
        <v>829</v>
      </c>
      <c r="Y354" s="5">
        <v>146</v>
      </c>
      <c r="Z354" s="5" t="s">
        <v>29</v>
      </c>
      <c r="AA354" s="5"/>
      <c r="AB354" s="6" cm="1">
        <f t="array" ref="AB354">SUM(IF(B354:I354&gt;B355:I355,1,-1))</f>
        <v>-2</v>
      </c>
      <c r="AC354" s="6" cm="1">
        <f t="array" ref="AC354">SUM(IF(J354:S354&gt;J355:S355,1,-1))</f>
        <v>-2</v>
      </c>
      <c r="AD354" s="6">
        <f t="shared" si="81"/>
        <v>-4</v>
      </c>
      <c r="AE354" s="6">
        <f t="shared" si="94"/>
        <v>2</v>
      </c>
      <c r="AF354" s="6">
        <f t="shared" si="94"/>
        <v>-16</v>
      </c>
      <c r="AG354" s="6">
        <f t="shared" si="94"/>
        <v>-14</v>
      </c>
      <c r="AH354" s="5"/>
      <c r="AI354" s="8" t="str">
        <f t="shared" si="82"/>
        <v>Outside</v>
      </c>
      <c r="AJ354" s="24" t="str">
        <f t="shared" si="83"/>
        <v>Neutral</v>
      </c>
      <c r="AK354" s="25" t="str">
        <f t="shared" si="84"/>
        <v>POC Unchanged</v>
      </c>
      <c r="AL354" s="26" t="str">
        <f t="shared" si="85"/>
        <v>In. Val</v>
      </c>
      <c r="AM354" s="26" t="str">
        <f t="shared" si="86"/>
        <v>Upper Break</v>
      </c>
      <c r="AN354" s="26" t="str">
        <f t="shared" si="87"/>
        <v>In Val</v>
      </c>
      <c r="AO354" s="26" t="str">
        <f t="shared" si="88"/>
        <v>No Gap</v>
      </c>
      <c r="AP354" s="26" t="str">
        <f t="shared" si="89"/>
        <v>Top-Weighted</v>
      </c>
      <c r="AQ354" s="26" t="str">
        <f t="shared" si="90"/>
        <v>Skewed Mid-Low</v>
      </c>
      <c r="AR354" s="26" t="str">
        <f t="shared" si="91"/>
        <v>Closed Higher Quadrant</v>
      </c>
      <c r="AS354" s="27">
        <f t="shared" si="92"/>
        <v>1</v>
      </c>
    </row>
    <row r="355" spans="1:45" ht="15.5" x14ac:dyDescent="0.35">
      <c r="A355" s="20">
        <v>45159</v>
      </c>
      <c r="B355" s="15">
        <v>1.2727299999999999</v>
      </c>
      <c r="C355" s="15">
        <v>1.2786900000000001</v>
      </c>
      <c r="D355" s="15">
        <v>1.2688699999999999</v>
      </c>
      <c r="E355" s="15">
        <v>1.2759100000000001</v>
      </c>
      <c r="F355" s="15">
        <v>1.2737000000000001</v>
      </c>
      <c r="G355" s="15">
        <v>1.2758</v>
      </c>
      <c r="H355" s="15">
        <v>1.2723000000000002</v>
      </c>
      <c r="I355" s="5">
        <v>8</v>
      </c>
      <c r="J355" s="5">
        <v>829</v>
      </c>
      <c r="K355" s="5">
        <v>786</v>
      </c>
      <c r="L355" s="5">
        <v>1662</v>
      </c>
      <c r="M355" s="14">
        <v>11.511111111111088</v>
      </c>
      <c r="N355" s="14">
        <v>98.200000000001623</v>
      </c>
      <c r="O355" s="5">
        <v>34.999999999998366</v>
      </c>
      <c r="P355" s="5">
        <v>178045</v>
      </c>
      <c r="Q355" s="14">
        <v>1236.4236111111111</v>
      </c>
      <c r="R355" s="14">
        <v>16.924643584521107</v>
      </c>
      <c r="S355" s="5">
        <v>16</v>
      </c>
      <c r="T355" s="5" t="s">
        <v>33</v>
      </c>
      <c r="U355" s="14">
        <v>0.8083038298116918</v>
      </c>
      <c r="V355" s="5">
        <v>84</v>
      </c>
      <c r="W355" s="5">
        <v>729</v>
      </c>
      <c r="X355" s="5">
        <v>695</v>
      </c>
      <c r="Y355" s="5">
        <v>138</v>
      </c>
      <c r="Z355" s="5" t="s">
        <v>32</v>
      </c>
      <c r="AA355" s="5"/>
      <c r="AB355" s="6" cm="1">
        <f t="array" ref="AB355">SUM(IF(B355:I355&gt;B356:I356,1,-1))</f>
        <v>2</v>
      </c>
      <c r="AC355" s="6" cm="1">
        <f t="array" ref="AC355">SUM(IF(J355:S355&gt;J356:S356,1,-1))</f>
        <v>-6</v>
      </c>
      <c r="AD355" s="6">
        <f t="shared" si="81"/>
        <v>-4</v>
      </c>
      <c r="AE355" s="6">
        <f t="shared" si="94"/>
        <v>8</v>
      </c>
      <c r="AF355" s="6">
        <f t="shared" si="94"/>
        <v>-16</v>
      </c>
      <c r="AG355" s="6">
        <f t="shared" si="94"/>
        <v>-8</v>
      </c>
      <c r="AH355" s="5"/>
      <c r="AI355" s="8" t="str">
        <f t="shared" si="82"/>
        <v>OL Higher</v>
      </c>
      <c r="AJ355" s="24" t="str">
        <f t="shared" si="83"/>
        <v>Neutral</v>
      </c>
      <c r="AK355" s="25" t="str">
        <f t="shared" si="84"/>
        <v>POC Unchanged</v>
      </c>
      <c r="AL355" s="26" t="str">
        <f t="shared" si="85"/>
        <v>In. Val</v>
      </c>
      <c r="AM355" s="26" t="str">
        <f t="shared" si="86"/>
        <v>Inside Day</v>
      </c>
      <c r="AN355" s="26" t="str">
        <f t="shared" si="87"/>
        <v>Ab. Val</v>
      </c>
      <c r="AO355" s="26" t="str">
        <f t="shared" si="88"/>
        <v>No Gap</v>
      </c>
      <c r="AP355" s="26" t="str">
        <f t="shared" si="89"/>
        <v>Top-Weighted</v>
      </c>
      <c r="AQ355" s="26" t="str">
        <f t="shared" si="90"/>
        <v>Skewed Mid-High</v>
      </c>
      <c r="AR355" s="26" t="str">
        <f t="shared" si="91"/>
        <v>Same</v>
      </c>
      <c r="AS355" s="27">
        <f t="shared" si="92"/>
        <v>0</v>
      </c>
    </row>
    <row r="356" spans="1:45" ht="15.5" x14ac:dyDescent="0.35">
      <c r="A356" s="20">
        <v>45156</v>
      </c>
      <c r="B356" s="15">
        <v>1.26997</v>
      </c>
      <c r="C356" s="15">
        <v>1.2786900000000001</v>
      </c>
      <c r="D356" s="15">
        <v>1.26868</v>
      </c>
      <c r="E356" s="15">
        <v>1.2740499999999999</v>
      </c>
      <c r="F356" s="15">
        <v>1.2737000000000001</v>
      </c>
      <c r="G356" s="15">
        <v>1.2752999999999999</v>
      </c>
      <c r="H356" s="15">
        <v>1.2715999999999998</v>
      </c>
      <c r="I356" s="5">
        <v>8</v>
      </c>
      <c r="J356" s="5">
        <v>755</v>
      </c>
      <c r="K356" s="5">
        <v>924</v>
      </c>
      <c r="L356" s="5">
        <v>1720</v>
      </c>
      <c r="M356" s="14">
        <v>11.920138888888863</v>
      </c>
      <c r="N356" s="14">
        <v>100.10000000000075</v>
      </c>
      <c r="O356" s="5">
        <v>37.000000000000369</v>
      </c>
      <c r="P356" s="5">
        <v>188113</v>
      </c>
      <c r="Q356" s="14">
        <v>1306.3402777777778</v>
      </c>
      <c r="R356" s="14">
        <v>17.182817182817054</v>
      </c>
      <c r="S356" s="5">
        <v>14</v>
      </c>
      <c r="T356" s="5" t="s">
        <v>33</v>
      </c>
      <c r="U356" s="14">
        <v>0.75183493815050961</v>
      </c>
      <c r="V356" s="5">
        <v>92</v>
      </c>
      <c r="W356" s="5">
        <v>704</v>
      </c>
      <c r="X356" s="5">
        <v>704</v>
      </c>
      <c r="Y356" s="5">
        <v>204</v>
      </c>
      <c r="Z356" s="5" t="s">
        <v>32</v>
      </c>
      <c r="AA356" s="5"/>
      <c r="AB356" s="6" cm="1">
        <f t="array" ref="AB356">SUM(IF(B356:I356&gt;B357:I357,1,-1))</f>
        <v>2</v>
      </c>
      <c r="AC356" s="6" cm="1">
        <f t="array" ref="AC356">SUM(IF(J356:S356&gt;J357:S357,1,-1))</f>
        <v>-8</v>
      </c>
      <c r="AD356" s="6">
        <f t="shared" si="81"/>
        <v>-6</v>
      </c>
      <c r="AE356" s="6">
        <f t="shared" si="94"/>
        <v>8</v>
      </c>
      <c r="AF356" s="6">
        <f t="shared" si="94"/>
        <v>-8</v>
      </c>
      <c r="AG356" s="6">
        <f t="shared" si="94"/>
        <v>0</v>
      </c>
      <c r="AH356" s="5"/>
      <c r="AI356" s="8" t="str">
        <f t="shared" si="82"/>
        <v>Inside</v>
      </c>
      <c r="AJ356" s="24" t="str">
        <f t="shared" si="83"/>
        <v>Up</v>
      </c>
      <c r="AK356" s="25" t="str">
        <f t="shared" si="84"/>
        <v>POC Up</v>
      </c>
      <c r="AL356" s="26" t="str">
        <f t="shared" si="85"/>
        <v>In. Val</v>
      </c>
      <c r="AM356" s="26" t="str">
        <f t="shared" si="86"/>
        <v>Inside Day</v>
      </c>
      <c r="AN356" s="26" t="str">
        <f t="shared" si="87"/>
        <v>In Val</v>
      </c>
      <c r="AO356" s="26" t="str">
        <f t="shared" si="88"/>
        <v>Gap Down - Failed</v>
      </c>
      <c r="AP356" s="26" t="str">
        <f t="shared" si="89"/>
        <v>Bottom-Weighted</v>
      </c>
      <c r="AQ356" s="26" t="str">
        <f t="shared" si="90"/>
        <v>Tie</v>
      </c>
      <c r="AR356" s="26" t="str">
        <f t="shared" si="91"/>
        <v>Same</v>
      </c>
      <c r="AS356" s="27">
        <f t="shared" si="92"/>
        <v>0</v>
      </c>
    </row>
    <row r="357" spans="1:45" ht="15.5" x14ac:dyDescent="0.35">
      <c r="A357" s="20">
        <v>45155</v>
      </c>
      <c r="B357" s="15">
        <v>1.26851</v>
      </c>
      <c r="C357" s="15">
        <v>1.2786900000000001</v>
      </c>
      <c r="D357" s="15">
        <v>1.26749</v>
      </c>
      <c r="E357" s="15">
        <v>1.27467</v>
      </c>
      <c r="F357" s="15">
        <v>1.2730000000000001</v>
      </c>
      <c r="G357" s="15">
        <v>1.2756000000000001</v>
      </c>
      <c r="H357" s="15">
        <v>1.2704</v>
      </c>
      <c r="I357" s="5">
        <v>-2</v>
      </c>
      <c r="J357" s="5">
        <v>768</v>
      </c>
      <c r="K357" s="5">
        <v>963</v>
      </c>
      <c r="L357" s="5">
        <v>1764</v>
      </c>
      <c r="M357" s="14">
        <v>12.220833333333413</v>
      </c>
      <c r="N357" s="14">
        <v>112.00000000000099</v>
      </c>
      <c r="O357" s="5">
        <v>52.000000000000938</v>
      </c>
      <c r="P357" s="5">
        <v>197611</v>
      </c>
      <c r="Q357" s="14">
        <v>1372.2986111111111</v>
      </c>
      <c r="R357" s="14">
        <v>15.74999999999986</v>
      </c>
      <c r="S357" s="5">
        <v>14</v>
      </c>
      <c r="T357" s="5" t="s">
        <v>33</v>
      </c>
      <c r="U357" s="14">
        <v>0.74480572704899617</v>
      </c>
      <c r="V357" s="5">
        <v>117</v>
      </c>
      <c r="W357" s="5">
        <v>651</v>
      </c>
      <c r="X357" s="5">
        <v>634</v>
      </c>
      <c r="Y357" s="5">
        <v>362</v>
      </c>
      <c r="Z357" s="5" t="s">
        <v>32</v>
      </c>
      <c r="AA357" s="5"/>
      <c r="AB357" s="6" cm="1">
        <f t="array" ref="AB357">SUM(IF(B357:I357&gt;B358:I358,1,-1))</f>
        <v>4</v>
      </c>
      <c r="AC357" s="6" cm="1">
        <f t="array" ref="AC357">SUM(IF(J357:S357&gt;J358:S358,1,-1))</f>
        <v>-2</v>
      </c>
      <c r="AD357" s="6">
        <f t="shared" si="81"/>
        <v>2</v>
      </c>
      <c r="AE357" s="6">
        <f t="shared" si="94"/>
        <v>4</v>
      </c>
      <c r="AF357" s="6">
        <f t="shared" si="94"/>
        <v>-4</v>
      </c>
      <c r="AG357" s="6">
        <f t="shared" si="94"/>
        <v>0</v>
      </c>
      <c r="AH357" s="5"/>
      <c r="AI357" s="8" t="str">
        <f t="shared" si="82"/>
        <v>OL Higher</v>
      </c>
      <c r="AJ357" s="24" t="str">
        <f t="shared" si="83"/>
        <v>Up</v>
      </c>
      <c r="AK357" s="25" t="str">
        <f t="shared" si="84"/>
        <v>POC Up</v>
      </c>
      <c r="AL357" s="26" t="str">
        <f t="shared" si="85"/>
        <v>In. Val</v>
      </c>
      <c r="AM357" s="26" t="str">
        <f t="shared" si="86"/>
        <v>Upper Break</v>
      </c>
      <c r="AN357" s="26" t="str">
        <f t="shared" si="87"/>
        <v>In Val</v>
      </c>
      <c r="AO357" s="26" t="str">
        <f t="shared" si="88"/>
        <v>No Gap</v>
      </c>
      <c r="AP357" s="26" t="str">
        <f t="shared" si="89"/>
        <v>Bottom-Weighted</v>
      </c>
      <c r="AQ357" s="26" t="str">
        <f t="shared" si="90"/>
        <v>Skewed Mid-High</v>
      </c>
      <c r="AR357" s="26" t="str">
        <f t="shared" si="91"/>
        <v>Same</v>
      </c>
      <c r="AS357" s="27">
        <f t="shared" si="92"/>
        <v>0</v>
      </c>
    </row>
    <row r="358" spans="1:45" ht="15.5" x14ac:dyDescent="0.35">
      <c r="A358" s="20">
        <v>45154</v>
      </c>
      <c r="B358" s="15">
        <v>1.2693700000000001</v>
      </c>
      <c r="C358" s="15">
        <v>1.2765899999999999</v>
      </c>
      <c r="D358" s="15">
        <v>1.2616000000000001</v>
      </c>
      <c r="E358" s="15">
        <v>1.27271</v>
      </c>
      <c r="F358" s="15">
        <v>1.2697000000000001</v>
      </c>
      <c r="G358" s="15">
        <v>1.2734000000000001</v>
      </c>
      <c r="H358" s="15">
        <v>1.2676000000000001</v>
      </c>
      <c r="I358" s="5">
        <v>-2</v>
      </c>
      <c r="J358" s="5">
        <v>1041</v>
      </c>
      <c r="K358" s="5">
        <v>750</v>
      </c>
      <c r="L358" s="5">
        <v>1826</v>
      </c>
      <c r="M358" s="14">
        <v>12.628472222222243</v>
      </c>
      <c r="N358" s="14">
        <v>149.89999999999836</v>
      </c>
      <c r="O358" s="5">
        <v>58.00000000000027</v>
      </c>
      <c r="P358" s="5">
        <v>196700</v>
      </c>
      <c r="Q358" s="14">
        <v>1365.9722222222222</v>
      </c>
      <c r="R358" s="14">
        <v>12.181454302868712</v>
      </c>
      <c r="S358" s="5">
        <v>18</v>
      </c>
      <c r="T358" s="5" t="s">
        <v>26</v>
      </c>
      <c r="U358" s="14">
        <v>0.62603000124830177</v>
      </c>
      <c r="V358" s="5">
        <v>444</v>
      </c>
      <c r="W358" s="5">
        <v>803</v>
      </c>
      <c r="X358" s="5">
        <v>500</v>
      </c>
      <c r="Y358" s="5">
        <v>79</v>
      </c>
      <c r="Z358" s="5" t="s">
        <v>32</v>
      </c>
      <c r="AA358" s="5"/>
      <c r="AB358" s="6" cm="1">
        <f t="array" ref="AB358">SUM(IF(B358:I358&gt;B359:I359,1,-1))</f>
        <v>2</v>
      </c>
      <c r="AC358" s="6" cm="1">
        <f t="array" ref="AC358">SUM(IF(J358:S358&gt;J359:S359,1,-1))</f>
        <v>2</v>
      </c>
      <c r="AD358" s="6">
        <f t="shared" si="81"/>
        <v>4</v>
      </c>
      <c r="AE358" s="6">
        <f t="shared" si="94"/>
        <v>-6</v>
      </c>
      <c r="AF358" s="6">
        <f t="shared" si="94"/>
        <v>0</v>
      </c>
      <c r="AG358" s="6">
        <f t="shared" si="94"/>
        <v>-6</v>
      </c>
      <c r="AH358" s="5"/>
      <c r="AI358" s="8" t="str">
        <f t="shared" si="82"/>
        <v>Outside</v>
      </c>
      <c r="AJ358" s="24" t="str">
        <f t="shared" si="83"/>
        <v>Neutral</v>
      </c>
      <c r="AK358" s="25" t="str">
        <f t="shared" si="84"/>
        <v>POC Up</v>
      </c>
      <c r="AL358" s="26" t="str">
        <f t="shared" si="85"/>
        <v>In. Val</v>
      </c>
      <c r="AM358" s="26" t="str">
        <f t="shared" si="86"/>
        <v>Upper Break</v>
      </c>
      <c r="AN358" s="26" t="str">
        <f t="shared" si="87"/>
        <v>In Val</v>
      </c>
      <c r="AO358" s="26" t="str">
        <f t="shared" si="88"/>
        <v>No Gap</v>
      </c>
      <c r="AP358" s="26" t="str">
        <f t="shared" si="89"/>
        <v>Top-Weighted</v>
      </c>
      <c r="AQ358" s="26" t="str">
        <f t="shared" si="90"/>
        <v>Skewed Mid-High</v>
      </c>
      <c r="AR358" s="26" t="str">
        <f t="shared" si="91"/>
        <v>Same</v>
      </c>
      <c r="AS358" s="27">
        <f t="shared" si="92"/>
        <v>0</v>
      </c>
    </row>
    <row r="359" spans="1:45" ht="15.5" x14ac:dyDescent="0.35">
      <c r="A359" s="20">
        <v>45153</v>
      </c>
      <c r="B359" s="15">
        <v>1.2669699999999999</v>
      </c>
      <c r="C359" s="15">
        <v>1.2751999999999999</v>
      </c>
      <c r="D359" s="15">
        <v>1.2616000000000001</v>
      </c>
      <c r="E359" s="15">
        <v>1.26996</v>
      </c>
      <c r="F359" s="15">
        <v>1.2685</v>
      </c>
      <c r="G359" s="15">
        <v>1.2715000000000001</v>
      </c>
      <c r="H359" s="15">
        <v>1.2678</v>
      </c>
      <c r="I359" s="5">
        <v>9</v>
      </c>
      <c r="J359" s="5">
        <v>1308</v>
      </c>
      <c r="K359" s="5">
        <v>483</v>
      </c>
      <c r="L359" s="5">
        <v>1837</v>
      </c>
      <c r="M359" s="14">
        <v>12.682638888888926</v>
      </c>
      <c r="N359" s="14">
        <v>135.99999999999835</v>
      </c>
      <c r="O359" s="5">
        <v>37.000000000000369</v>
      </c>
      <c r="P359" s="5">
        <v>195847</v>
      </c>
      <c r="Q359" s="14">
        <v>1360.0486111111111</v>
      </c>
      <c r="R359" s="14">
        <v>13.507352941176634</v>
      </c>
      <c r="S359" s="5">
        <v>12</v>
      </c>
      <c r="T359" s="5" t="s">
        <v>28</v>
      </c>
      <c r="U359" s="14">
        <v>0.45464028701826165</v>
      </c>
      <c r="V359" s="5">
        <v>250</v>
      </c>
      <c r="W359" s="5">
        <v>1147</v>
      </c>
      <c r="X359" s="5">
        <v>374</v>
      </c>
      <c r="Y359" s="5">
        <v>66</v>
      </c>
      <c r="Z359" s="5" t="s">
        <v>32</v>
      </c>
      <c r="AA359" s="5"/>
      <c r="AB359" s="6" cm="1">
        <f t="array" ref="AB359">SUM(IF(B359:I359&gt;B360:I360,1,-1))</f>
        <v>-2</v>
      </c>
      <c r="AC359" s="6" cm="1">
        <f t="array" ref="AC359">SUM(IF(J359:S359&gt;J360:S360,1,-1))</f>
        <v>-4</v>
      </c>
      <c r="AD359" s="6">
        <f t="shared" si="81"/>
        <v>-6</v>
      </c>
      <c r="AE359" s="6">
        <f t="shared" si="94"/>
        <v>-12</v>
      </c>
      <c r="AF359" s="6">
        <f t="shared" si="94"/>
        <v>4</v>
      </c>
      <c r="AG359" s="6">
        <f t="shared" si="94"/>
        <v>-8</v>
      </c>
      <c r="AH359" s="5"/>
      <c r="AI359" s="8" t="str">
        <f t="shared" si="82"/>
        <v>Inside</v>
      </c>
      <c r="AJ359" s="24" t="str">
        <f t="shared" si="83"/>
        <v>Up</v>
      </c>
      <c r="AK359" s="25" t="str">
        <f t="shared" si="84"/>
        <v>POC Unchanged</v>
      </c>
      <c r="AL359" s="26" t="str">
        <f t="shared" si="85"/>
        <v>In. Val</v>
      </c>
      <c r="AM359" s="26" t="str">
        <f t="shared" si="86"/>
        <v>Inside Day</v>
      </c>
      <c r="AN359" s="26" t="str">
        <f t="shared" si="87"/>
        <v>In Val</v>
      </c>
      <c r="AO359" s="26" t="str">
        <f t="shared" si="88"/>
        <v>No Gap</v>
      </c>
      <c r="AP359" s="26" t="str">
        <f t="shared" si="89"/>
        <v>Top-Weighted</v>
      </c>
      <c r="AQ359" s="26" t="str">
        <f t="shared" si="90"/>
        <v>Skewed Mid-High</v>
      </c>
      <c r="AR359" s="26" t="str">
        <f t="shared" si="91"/>
        <v>Closed Lower Quadrant</v>
      </c>
      <c r="AS359" s="27">
        <f t="shared" si="92"/>
        <v>-1</v>
      </c>
    </row>
    <row r="360" spans="1:45" ht="15.5" x14ac:dyDescent="0.35">
      <c r="A360" s="20">
        <v>45152</v>
      </c>
      <c r="B360" s="15">
        <v>1.27193</v>
      </c>
      <c r="C360" s="15">
        <v>1.2818000000000001</v>
      </c>
      <c r="D360" s="15">
        <v>1.2616000000000001</v>
      </c>
      <c r="E360" s="15">
        <v>1.2685</v>
      </c>
      <c r="F360" s="15">
        <v>1.2685</v>
      </c>
      <c r="G360" s="15">
        <v>1.2725</v>
      </c>
      <c r="H360" s="15">
        <v>1.2667000000000002</v>
      </c>
      <c r="I360" s="5">
        <v>-1</v>
      </c>
      <c r="J360" s="5">
        <v>1313</v>
      </c>
      <c r="K360" s="5">
        <v>514</v>
      </c>
      <c r="L360" s="5">
        <v>1863</v>
      </c>
      <c r="M360" s="14">
        <v>12.868055555555589</v>
      </c>
      <c r="N360" s="14">
        <v>201.99999999999994</v>
      </c>
      <c r="O360" s="5">
        <v>57.999999999998053</v>
      </c>
      <c r="P360" s="5">
        <v>194547</v>
      </c>
      <c r="Q360" s="14">
        <v>1351.0208333333333</v>
      </c>
      <c r="R360" s="14">
        <v>9.2227722772277261</v>
      </c>
      <c r="S360" s="5">
        <v>19</v>
      </c>
      <c r="T360" s="5" t="s">
        <v>28</v>
      </c>
      <c r="U360" s="14">
        <v>0.48855648096802623</v>
      </c>
      <c r="V360" s="5">
        <v>121</v>
      </c>
      <c r="W360" s="5">
        <v>417</v>
      </c>
      <c r="X360" s="5">
        <v>1187</v>
      </c>
      <c r="Y360" s="5">
        <v>138</v>
      </c>
      <c r="Z360" s="5" t="s">
        <v>29</v>
      </c>
      <c r="AA360" s="5"/>
      <c r="AB360" s="6" cm="1">
        <f t="array" ref="AB360">SUM(IF(B360:I360&gt;B361:I361,1,-1))</f>
        <v>-6</v>
      </c>
      <c r="AC360" s="6" cm="1">
        <f t="array" ref="AC360">SUM(IF(J360:S360&gt;J361:S361,1,-1))</f>
        <v>2</v>
      </c>
      <c r="AD360" s="6">
        <f t="shared" si="81"/>
        <v>-4</v>
      </c>
      <c r="AE360" s="6">
        <f t="shared" si="94"/>
        <v>-10</v>
      </c>
      <c r="AF360" s="6">
        <f t="shared" si="94"/>
        <v>14</v>
      </c>
      <c r="AG360" s="6">
        <f t="shared" si="94"/>
        <v>4</v>
      </c>
      <c r="AH360" s="5"/>
      <c r="AI360" s="8" t="str">
        <f t="shared" si="82"/>
        <v>OL Lower</v>
      </c>
      <c r="AJ360" s="24" t="str">
        <f t="shared" si="83"/>
        <v>Down</v>
      </c>
      <c r="AK360" s="25" t="str">
        <f t="shared" si="84"/>
        <v>POC Down</v>
      </c>
      <c r="AL360" s="26" t="str">
        <f t="shared" si="85"/>
        <v>In. Val</v>
      </c>
      <c r="AM360" s="26" t="str">
        <f t="shared" si="86"/>
        <v>Lower Break</v>
      </c>
      <c r="AN360" s="26" t="str">
        <f t="shared" si="87"/>
        <v>In Val</v>
      </c>
      <c r="AO360" s="26" t="str">
        <f t="shared" si="88"/>
        <v>No Gap</v>
      </c>
      <c r="AP360" s="26" t="str">
        <f t="shared" si="89"/>
        <v>Top-Weighted</v>
      </c>
      <c r="AQ360" s="26" t="str">
        <f t="shared" si="90"/>
        <v>Skewed Mid-Low</v>
      </c>
      <c r="AR360" s="26" t="str">
        <f t="shared" si="91"/>
        <v>Closed Lower Quadrant</v>
      </c>
      <c r="AS360" s="27">
        <f t="shared" si="92"/>
        <v>-1</v>
      </c>
    </row>
    <row r="361" spans="1:45" ht="15.5" x14ac:dyDescent="0.35">
      <c r="A361" s="20">
        <v>45149</v>
      </c>
      <c r="B361" s="15">
        <v>1.2743100000000001</v>
      </c>
      <c r="C361" s="15">
        <v>1.2818000000000001</v>
      </c>
      <c r="D361" s="15">
        <v>1.2663199999999999</v>
      </c>
      <c r="E361" s="15">
        <v>1.26935</v>
      </c>
      <c r="F361" s="15">
        <v>1.2716000000000001</v>
      </c>
      <c r="G361" s="15">
        <v>1.2748999999999999</v>
      </c>
      <c r="H361" s="15">
        <v>1.2682</v>
      </c>
      <c r="I361" s="5">
        <v>-2</v>
      </c>
      <c r="J361" s="5">
        <v>1002</v>
      </c>
      <c r="K361" s="5">
        <v>722</v>
      </c>
      <c r="L361" s="5">
        <v>1755</v>
      </c>
      <c r="M361" s="14">
        <v>12.074305555555677</v>
      </c>
      <c r="N361" s="14">
        <v>154.8000000000016</v>
      </c>
      <c r="O361" s="5">
        <v>66.999999999999289</v>
      </c>
      <c r="P361" s="5">
        <v>179403</v>
      </c>
      <c r="Q361" s="14">
        <v>1245.8541666666667</v>
      </c>
      <c r="R361" s="14">
        <v>11.337209302325464</v>
      </c>
      <c r="S361" s="5">
        <v>21</v>
      </c>
      <c r="T361" s="5" t="s">
        <v>26</v>
      </c>
      <c r="U361" s="14">
        <v>0.65129209935292642</v>
      </c>
      <c r="V361" s="5">
        <v>57</v>
      </c>
      <c r="W361" s="5">
        <v>493</v>
      </c>
      <c r="X361" s="5">
        <v>742</v>
      </c>
      <c r="Y361" s="5">
        <v>463</v>
      </c>
      <c r="Z361" s="5" t="s">
        <v>27</v>
      </c>
      <c r="AA361" s="5"/>
      <c r="AB361" s="6" cm="1">
        <f t="array" ref="AB361">SUM(IF(B361:I361&gt;B362:I362,1,-1))</f>
        <v>-4</v>
      </c>
      <c r="AC361" s="6" cm="1">
        <f t="array" ref="AC361">SUM(IF(J361:S361&gt;J362:S362,1,-1))</f>
        <v>6</v>
      </c>
      <c r="AD361" s="6">
        <f t="shared" si="81"/>
        <v>2</v>
      </c>
      <c r="AE361" s="6">
        <f t="shared" si="94"/>
        <v>-6</v>
      </c>
      <c r="AF361" s="6">
        <f t="shared" si="94"/>
        <v>4</v>
      </c>
      <c r="AG361" s="6">
        <f t="shared" si="94"/>
        <v>-2</v>
      </c>
      <c r="AH361" s="5"/>
      <c r="AI361" s="8" t="str">
        <f t="shared" si="82"/>
        <v>OL Lower</v>
      </c>
      <c r="AJ361" s="24" t="str">
        <f t="shared" si="83"/>
        <v>Down</v>
      </c>
      <c r="AK361" s="25" t="str">
        <f t="shared" si="84"/>
        <v>POC Down</v>
      </c>
      <c r="AL361" s="26" t="str">
        <f t="shared" si="85"/>
        <v>In. Val</v>
      </c>
      <c r="AM361" s="26" t="str">
        <f t="shared" si="86"/>
        <v>Inside Day</v>
      </c>
      <c r="AN361" s="26" t="str">
        <f t="shared" si="87"/>
        <v>In Val</v>
      </c>
      <c r="AO361" s="26" t="str">
        <f t="shared" si="88"/>
        <v>No Gap</v>
      </c>
      <c r="AP361" s="26" t="str">
        <f t="shared" si="89"/>
        <v>Top-Weighted</v>
      </c>
      <c r="AQ361" s="26" t="str">
        <f t="shared" si="90"/>
        <v>Skewed Mid-Low</v>
      </c>
      <c r="AR361" s="26" t="str">
        <f t="shared" si="91"/>
        <v>Same</v>
      </c>
      <c r="AS361" s="27">
        <f t="shared" si="92"/>
        <v>0</v>
      </c>
    </row>
    <row r="362" spans="1:45" ht="15.5" x14ac:dyDescent="0.35">
      <c r="A362" s="20">
        <v>45148</v>
      </c>
      <c r="B362" s="15">
        <v>1.2780899999999999</v>
      </c>
      <c r="C362" s="15">
        <v>1.2818000000000001</v>
      </c>
      <c r="D362" s="15">
        <v>1.2663199999999999</v>
      </c>
      <c r="E362" s="15">
        <v>1.26695</v>
      </c>
      <c r="F362" s="15">
        <v>1.2744</v>
      </c>
      <c r="G362" s="15">
        <v>1.2769999999999999</v>
      </c>
      <c r="H362" s="15">
        <v>1.2716000000000001</v>
      </c>
      <c r="I362" s="5">
        <v>-23</v>
      </c>
      <c r="J362" s="5">
        <v>705</v>
      </c>
      <c r="K362" s="5">
        <v>983</v>
      </c>
      <c r="L362" s="5">
        <v>1716</v>
      </c>
      <c r="M362" s="14">
        <v>11.756944444444644</v>
      </c>
      <c r="N362" s="14">
        <v>154.8000000000016</v>
      </c>
      <c r="O362" s="5">
        <v>53.999999999998494</v>
      </c>
      <c r="P362" s="5">
        <v>169575</v>
      </c>
      <c r="Q362" s="14">
        <v>1177.6041666666667</v>
      </c>
      <c r="R362" s="14">
        <v>11.085271317829342</v>
      </c>
      <c r="S362" s="5">
        <v>17</v>
      </c>
      <c r="T362" s="5" t="s">
        <v>33</v>
      </c>
      <c r="U362" s="14">
        <v>0.7251722017428891</v>
      </c>
      <c r="V362" s="5">
        <v>63</v>
      </c>
      <c r="W362" s="5">
        <v>746</v>
      </c>
      <c r="X362" s="5">
        <v>708</v>
      </c>
      <c r="Y362" s="5">
        <v>199</v>
      </c>
      <c r="Z362" s="5" t="s">
        <v>27</v>
      </c>
      <c r="AA362" s="5"/>
      <c r="AB362" s="6" cm="1">
        <f t="array" ref="AB362">SUM(IF(B362:I362&gt;B363:I363,1,-1))</f>
        <v>0</v>
      </c>
      <c r="AC362" s="6" cm="1">
        <f t="array" ref="AC362">SUM(IF(J362:S362&gt;J363:S363,1,-1))</f>
        <v>6</v>
      </c>
      <c r="AD362" s="6">
        <f t="shared" si="81"/>
        <v>6</v>
      </c>
      <c r="AE362" s="6">
        <f t="shared" si="94"/>
        <v>-2</v>
      </c>
      <c r="AF362" s="6">
        <f t="shared" si="94"/>
        <v>-8</v>
      </c>
      <c r="AG362" s="6">
        <f t="shared" si="94"/>
        <v>-10</v>
      </c>
      <c r="AH362" s="5"/>
      <c r="AI362" s="8" t="str">
        <f t="shared" si="82"/>
        <v>Outside</v>
      </c>
      <c r="AJ362" s="24" t="str">
        <f t="shared" si="83"/>
        <v>Down</v>
      </c>
      <c r="AK362" s="25" t="str">
        <f t="shared" si="84"/>
        <v>POC Up</v>
      </c>
      <c r="AL362" s="26" t="str">
        <f t="shared" si="85"/>
        <v>In. Val</v>
      </c>
      <c r="AM362" s="26" t="str">
        <f t="shared" si="86"/>
        <v>Both Sides Expand</v>
      </c>
      <c r="AN362" s="26" t="str">
        <f t="shared" si="87"/>
        <v>Bl. Val</v>
      </c>
      <c r="AO362" s="26" t="str">
        <f t="shared" si="88"/>
        <v>Gap Up - Failed</v>
      </c>
      <c r="AP362" s="26" t="str">
        <f t="shared" si="89"/>
        <v>Bottom-Weighted</v>
      </c>
      <c r="AQ362" s="26" t="str">
        <f t="shared" si="90"/>
        <v>Skewed Mid-High</v>
      </c>
      <c r="AR362" s="26" t="str">
        <f t="shared" si="91"/>
        <v>Closed Higher Quadrant</v>
      </c>
      <c r="AS362" s="27">
        <f t="shared" si="92"/>
        <v>1</v>
      </c>
    </row>
    <row r="363" spans="1:45" ht="15.5" x14ac:dyDescent="0.35">
      <c r="A363" s="20">
        <v>45147</v>
      </c>
      <c r="B363" s="15">
        <v>1.27484</v>
      </c>
      <c r="C363" s="15">
        <v>1.27887</v>
      </c>
      <c r="D363" s="15">
        <v>1.2683800000000001</v>
      </c>
      <c r="E363" s="15">
        <v>1.2719100000000001</v>
      </c>
      <c r="F363" s="15">
        <v>1.2741</v>
      </c>
      <c r="G363" s="15">
        <v>1.2764</v>
      </c>
      <c r="H363" s="15">
        <v>1.2717000000000001</v>
      </c>
      <c r="I363" s="5">
        <v>-1</v>
      </c>
      <c r="J363" s="5">
        <v>751</v>
      </c>
      <c r="K363" s="5">
        <v>738</v>
      </c>
      <c r="L363" s="5">
        <v>1522</v>
      </c>
      <c r="M363" s="14">
        <v>10.404861111111259</v>
      </c>
      <c r="N363" s="14">
        <v>104.89999999999888</v>
      </c>
      <c r="O363" s="5">
        <v>46.999999999999261</v>
      </c>
      <c r="P363" s="5">
        <v>145539</v>
      </c>
      <c r="Q363" s="14">
        <v>1010.6875</v>
      </c>
      <c r="R363" s="14">
        <v>14.5090562440421</v>
      </c>
      <c r="S363" s="5">
        <v>15</v>
      </c>
      <c r="T363" s="5" t="s">
        <v>33</v>
      </c>
      <c r="U363" s="14">
        <v>0.79746919404005079</v>
      </c>
      <c r="V363" s="5">
        <v>299</v>
      </c>
      <c r="W363" s="5">
        <v>591</v>
      </c>
      <c r="X363" s="5">
        <v>506</v>
      </c>
      <c r="Y363" s="5">
        <v>119</v>
      </c>
      <c r="Z363" s="5" t="s">
        <v>29</v>
      </c>
      <c r="AA363" s="5"/>
      <c r="AB363" s="6" cm="1">
        <f t="array" ref="AB363">SUM(IF(B363:I363&gt;B364:I364,1,-1))</f>
        <v>-2</v>
      </c>
      <c r="AC363" s="6" cm="1">
        <f t="array" ref="AC363">SUM(IF(J363:S363&gt;J364:S364,1,-1))</f>
        <v>-8</v>
      </c>
      <c r="AD363" s="6">
        <f t="shared" si="81"/>
        <v>-10</v>
      </c>
      <c r="AE363" s="6">
        <f t="shared" si="94"/>
        <v>-4</v>
      </c>
      <c r="AF363" s="6">
        <f t="shared" si="94"/>
        <v>-22</v>
      </c>
      <c r="AG363" s="6">
        <f t="shared" si="94"/>
        <v>-26</v>
      </c>
      <c r="AH363" s="5"/>
      <c r="AI363" s="8" t="str">
        <f t="shared" si="82"/>
        <v>OL Lower</v>
      </c>
      <c r="AJ363" s="24" t="str">
        <f t="shared" si="83"/>
        <v>Neutral</v>
      </c>
      <c r="AK363" s="25" t="str">
        <f t="shared" si="84"/>
        <v>POC Down</v>
      </c>
      <c r="AL363" s="26" t="str">
        <f t="shared" si="85"/>
        <v>In. Val</v>
      </c>
      <c r="AM363" s="26" t="str">
        <f t="shared" si="86"/>
        <v>Inside Day</v>
      </c>
      <c r="AN363" s="26" t="str">
        <f t="shared" si="87"/>
        <v>In Val</v>
      </c>
      <c r="AO363" s="26" t="str">
        <f t="shared" si="88"/>
        <v>No Gap</v>
      </c>
      <c r="AP363" s="26" t="str">
        <f t="shared" si="89"/>
        <v>Top-Weighted</v>
      </c>
      <c r="AQ363" s="26" t="str">
        <f t="shared" si="90"/>
        <v>Skewed Mid-High</v>
      </c>
      <c r="AR363" s="26" t="str">
        <f t="shared" si="91"/>
        <v>Closed Higher Quadrant</v>
      </c>
      <c r="AS363" s="27">
        <f t="shared" si="92"/>
        <v>1</v>
      </c>
    </row>
    <row r="364" spans="1:45" ht="15.5" x14ac:dyDescent="0.35">
      <c r="A364" s="20">
        <v>45146</v>
      </c>
      <c r="B364" s="15">
        <v>1.27153</v>
      </c>
      <c r="C364" s="15">
        <v>1.2791999999999999</v>
      </c>
      <c r="D364" s="15">
        <v>1.26823</v>
      </c>
      <c r="E364" s="15">
        <v>1.2742899999999999</v>
      </c>
      <c r="F364" s="15">
        <v>1.2745</v>
      </c>
      <c r="G364" s="15">
        <v>1.2776000000000001</v>
      </c>
      <c r="H364" s="15">
        <v>1.272</v>
      </c>
      <c r="I364" s="5">
        <v>-12</v>
      </c>
      <c r="J364" s="5">
        <v>729</v>
      </c>
      <c r="K364" s="5">
        <v>887</v>
      </c>
      <c r="L364" s="5">
        <v>1646</v>
      </c>
      <c r="M364" s="14">
        <v>11.285416666666709</v>
      </c>
      <c r="N364" s="14">
        <v>109.69999999999925</v>
      </c>
      <c r="O364" s="5">
        <v>56.000000000000497</v>
      </c>
      <c r="P364" s="5">
        <v>163700</v>
      </c>
      <c r="Q364" s="14">
        <v>1136.8055555555557</v>
      </c>
      <c r="R364" s="14">
        <v>15.004557885141397</v>
      </c>
      <c r="S364" s="5">
        <v>16</v>
      </c>
      <c r="T364" s="5" t="s">
        <v>33</v>
      </c>
      <c r="U364" s="14">
        <v>0.71384379469397119</v>
      </c>
      <c r="V364" s="5">
        <v>350</v>
      </c>
      <c r="W364" s="5">
        <v>590</v>
      </c>
      <c r="X364" s="5">
        <v>444</v>
      </c>
      <c r="Y364" s="5">
        <v>252</v>
      </c>
      <c r="Z364" s="5" t="s">
        <v>32</v>
      </c>
      <c r="AA364" s="5"/>
      <c r="AB364" s="6" cm="1">
        <f t="array" ref="AB364">SUM(IF(B364:I364&gt;B365:I365,1,-1))</f>
        <v>0</v>
      </c>
      <c r="AC364" s="6" cm="1">
        <f t="array" ref="AC364">SUM(IF(J364:S364&gt;J365:S365,1,-1))</f>
        <v>-6</v>
      </c>
      <c r="AD364" s="6">
        <f t="shared" si="81"/>
        <v>-6</v>
      </c>
      <c r="AE364" s="6">
        <f t="shared" si="94"/>
        <v>-6</v>
      </c>
      <c r="AF364" s="6">
        <f t="shared" si="94"/>
        <v>-12</v>
      </c>
      <c r="AG364" s="6">
        <f t="shared" si="94"/>
        <v>-18</v>
      </c>
      <c r="AH364" s="5"/>
      <c r="AI364" s="8" t="str">
        <f t="shared" si="82"/>
        <v>OL Higher</v>
      </c>
      <c r="AJ364" s="24" t="str">
        <f t="shared" si="83"/>
        <v>Up</v>
      </c>
      <c r="AK364" s="25" t="str">
        <f t="shared" si="84"/>
        <v>POC Up</v>
      </c>
      <c r="AL364" s="26" t="str">
        <f t="shared" si="85"/>
        <v>In. Val</v>
      </c>
      <c r="AM364" s="26" t="str">
        <f t="shared" si="86"/>
        <v>Inside Day</v>
      </c>
      <c r="AN364" s="26" t="str">
        <f t="shared" si="87"/>
        <v>In Val</v>
      </c>
      <c r="AO364" s="26" t="str">
        <f t="shared" si="88"/>
        <v>No Gap</v>
      </c>
      <c r="AP364" s="26" t="str">
        <f t="shared" si="89"/>
        <v>Bottom-Weighted</v>
      </c>
      <c r="AQ364" s="26" t="str">
        <f t="shared" si="90"/>
        <v>Skewed Mid-High</v>
      </c>
      <c r="AR364" s="26" t="str">
        <f t="shared" si="91"/>
        <v>Closed Higher Quadrant</v>
      </c>
      <c r="AS364" s="27">
        <f t="shared" si="92"/>
        <v>1</v>
      </c>
    </row>
    <row r="365" spans="1:45" ht="15.5" x14ac:dyDescent="0.35">
      <c r="A365" s="20">
        <v>45145</v>
      </c>
      <c r="B365" s="15">
        <v>1.2718499999999999</v>
      </c>
      <c r="C365" s="15">
        <v>1.2791999999999999</v>
      </c>
      <c r="D365" s="15">
        <v>1.2619899999999999</v>
      </c>
      <c r="E365" s="15">
        <v>1.27807</v>
      </c>
      <c r="F365" s="15">
        <v>1.2704</v>
      </c>
      <c r="G365" s="15">
        <v>1.2773000000000001</v>
      </c>
      <c r="H365" s="15">
        <v>1.2693000000000001</v>
      </c>
      <c r="I365" s="5">
        <v>-7</v>
      </c>
      <c r="J365" s="5">
        <v>1206</v>
      </c>
      <c r="K365" s="5">
        <v>584</v>
      </c>
      <c r="L365" s="5">
        <v>1816</v>
      </c>
      <c r="M365" s="14">
        <v>12.500694444444351</v>
      </c>
      <c r="N365" s="14">
        <v>172.09999999999948</v>
      </c>
      <c r="O365" s="5">
        <v>80.000000000000071</v>
      </c>
      <c r="P365" s="5">
        <v>186364</v>
      </c>
      <c r="Q365" s="14">
        <v>1294.1944444444443</v>
      </c>
      <c r="R365" s="14">
        <v>10.55200464846023</v>
      </c>
      <c r="S365" s="5">
        <v>21</v>
      </c>
      <c r="T365" s="5" t="s">
        <v>28</v>
      </c>
      <c r="U365" s="14">
        <v>0.49662281786154699</v>
      </c>
      <c r="V365" s="5">
        <v>476</v>
      </c>
      <c r="W365" s="5">
        <v>691</v>
      </c>
      <c r="X365" s="5">
        <v>472</v>
      </c>
      <c r="Y365" s="5">
        <v>163</v>
      </c>
      <c r="Z365" s="5" t="s">
        <v>31</v>
      </c>
      <c r="AA365" s="5"/>
      <c r="AB365" s="6" cm="1">
        <f t="array" ref="AB365">SUM(IF(B365:I365&gt;B366:I366,1,-1))</f>
        <v>-2</v>
      </c>
      <c r="AC365" s="6" cm="1">
        <f t="array" ref="AC365">SUM(IF(J365:S365&gt;J366:S366,1,-1))</f>
        <v>-8</v>
      </c>
      <c r="AD365" s="6">
        <f t="shared" si="81"/>
        <v>-10</v>
      </c>
      <c r="AE365" s="6">
        <f t="shared" si="94"/>
        <v>-12</v>
      </c>
      <c r="AF365" s="6">
        <f t="shared" si="94"/>
        <v>-2</v>
      </c>
      <c r="AG365" s="6">
        <f t="shared" si="94"/>
        <v>-14</v>
      </c>
      <c r="AH365" s="5"/>
      <c r="AI365" s="8" t="str">
        <f t="shared" si="82"/>
        <v>OL Higher</v>
      </c>
      <c r="AJ365" s="24" t="str">
        <f t="shared" si="83"/>
        <v>Neutral</v>
      </c>
      <c r="AK365" s="25" t="str">
        <f t="shared" si="84"/>
        <v>POC Unchanged</v>
      </c>
      <c r="AL365" s="26" t="str">
        <f t="shared" si="85"/>
        <v>In. Val</v>
      </c>
      <c r="AM365" s="26" t="str">
        <f t="shared" si="86"/>
        <v>Inside Day</v>
      </c>
      <c r="AN365" s="26" t="str">
        <f t="shared" si="87"/>
        <v>Ab. Val</v>
      </c>
      <c r="AO365" s="26" t="str">
        <f t="shared" si="88"/>
        <v>No Gap</v>
      </c>
      <c r="AP365" s="26" t="str">
        <f t="shared" si="89"/>
        <v>Top-Weighted</v>
      </c>
      <c r="AQ365" s="26" t="str">
        <f t="shared" si="90"/>
        <v>Skewed Mid-High</v>
      </c>
      <c r="AR365" s="26" t="str">
        <f t="shared" si="91"/>
        <v>Closed Lower Quadrant</v>
      </c>
      <c r="AS365" s="27">
        <f t="shared" si="92"/>
        <v>-1</v>
      </c>
    </row>
    <row r="366" spans="1:45" ht="15.5" x14ac:dyDescent="0.35">
      <c r="A366" s="20">
        <v>45142</v>
      </c>
      <c r="B366" s="15">
        <v>1.2794300000000001</v>
      </c>
      <c r="C366" s="15">
        <v>1.27986</v>
      </c>
      <c r="D366" s="15">
        <v>1.2619899999999999</v>
      </c>
      <c r="E366" s="15">
        <v>1.27481</v>
      </c>
      <c r="F366" s="15">
        <v>1.2704</v>
      </c>
      <c r="G366" s="15">
        <v>1.2773000000000001</v>
      </c>
      <c r="H366" s="15">
        <v>1.2683</v>
      </c>
      <c r="I366" s="5">
        <v>-23</v>
      </c>
      <c r="J366" s="5">
        <v>1223</v>
      </c>
      <c r="K366" s="5">
        <v>659</v>
      </c>
      <c r="L366" s="5">
        <v>1912</v>
      </c>
      <c r="M366" s="14">
        <v>13.223611111111021</v>
      </c>
      <c r="N366" s="14">
        <v>178.70000000000053</v>
      </c>
      <c r="O366" s="5">
        <v>90.000000000001194</v>
      </c>
      <c r="P366" s="5">
        <v>202688</v>
      </c>
      <c r="Q366" s="14">
        <v>1407.5555555555557</v>
      </c>
      <c r="R366" s="14">
        <v>10.699496362618882</v>
      </c>
      <c r="S366" s="5">
        <v>18</v>
      </c>
      <c r="T366" s="5" t="s">
        <v>26</v>
      </c>
      <c r="U366" s="14">
        <v>0.55314731767211722</v>
      </c>
      <c r="V366" s="5">
        <v>504</v>
      </c>
      <c r="W366" s="5">
        <v>589</v>
      </c>
      <c r="X366" s="5">
        <v>641</v>
      </c>
      <c r="Y366" s="5">
        <v>178</v>
      </c>
      <c r="Z366" s="5" t="s">
        <v>32</v>
      </c>
      <c r="AA366" s="5"/>
      <c r="AB366" s="6" cm="1">
        <f t="array" ref="AB366">SUM(IF(B366:I366&gt;B367:I367,1,-1))</f>
        <v>-4</v>
      </c>
      <c r="AC366" s="6" cm="1">
        <f t="array" ref="AC366">SUM(IF(J366:S366&gt;J367:S367,1,-1))</f>
        <v>2</v>
      </c>
      <c r="AD366" s="6">
        <f t="shared" si="81"/>
        <v>-2</v>
      </c>
      <c r="AE366" s="6">
        <f t="shared" si="94"/>
        <v>-16</v>
      </c>
      <c r="AF366" s="6">
        <f t="shared" si="94"/>
        <v>4</v>
      </c>
      <c r="AG366" s="6">
        <f t="shared" si="94"/>
        <v>-12</v>
      </c>
      <c r="AH366" s="5"/>
      <c r="AI366" s="8" t="str">
        <f t="shared" si="82"/>
        <v>Inside</v>
      </c>
      <c r="AJ366" s="24" t="str">
        <f t="shared" si="83"/>
        <v>Down</v>
      </c>
      <c r="AK366" s="25" t="str">
        <f t="shared" si="84"/>
        <v>POC Down</v>
      </c>
      <c r="AL366" s="26" t="str">
        <f t="shared" si="85"/>
        <v>In. Val</v>
      </c>
      <c r="AM366" s="26" t="str">
        <f t="shared" si="86"/>
        <v>Inside Day</v>
      </c>
      <c r="AN366" s="26" t="str">
        <f t="shared" si="87"/>
        <v>In Val</v>
      </c>
      <c r="AO366" s="26" t="str">
        <f t="shared" si="88"/>
        <v>Gap Up - Failed</v>
      </c>
      <c r="AP366" s="26" t="str">
        <f t="shared" si="89"/>
        <v>Top-Weighted</v>
      </c>
      <c r="AQ366" s="26" t="str">
        <f t="shared" si="90"/>
        <v>Skewed Mid-Low</v>
      </c>
      <c r="AR366" s="26" t="str">
        <f t="shared" si="91"/>
        <v>Closed Lower Quadrant</v>
      </c>
      <c r="AS366" s="27">
        <f t="shared" si="92"/>
        <v>-1</v>
      </c>
    </row>
    <row r="367" spans="1:45" ht="15.5" x14ac:dyDescent="0.35">
      <c r="A367" s="20">
        <v>45141</v>
      </c>
      <c r="B367" s="15">
        <v>1.2831399999999999</v>
      </c>
      <c r="C367" s="15">
        <v>1.28382</v>
      </c>
      <c r="D367" s="15">
        <v>1.2619899999999999</v>
      </c>
      <c r="E367" s="15">
        <v>1.2715099999999999</v>
      </c>
      <c r="F367" s="15">
        <v>1.2713000000000001</v>
      </c>
      <c r="G367" s="15">
        <v>1.2776000000000001</v>
      </c>
      <c r="H367" s="15">
        <v>1.2644</v>
      </c>
      <c r="I367" s="5">
        <v>-22</v>
      </c>
      <c r="J367" s="5">
        <v>1116</v>
      </c>
      <c r="K367" s="5">
        <v>731</v>
      </c>
      <c r="L367" s="5">
        <v>1869</v>
      </c>
      <c r="M367" s="14">
        <v>12.93680555555542</v>
      </c>
      <c r="N367" s="14">
        <v>218.30000000000015</v>
      </c>
      <c r="O367" s="5">
        <v>132.00000000000099</v>
      </c>
      <c r="P367" s="5">
        <v>193541</v>
      </c>
      <c r="Q367" s="14">
        <v>1344.0347222222222</v>
      </c>
      <c r="R367" s="14">
        <v>8.5616124599175389</v>
      </c>
      <c r="S367" s="5">
        <v>26</v>
      </c>
      <c r="T367" s="5" t="s">
        <v>26</v>
      </c>
      <c r="U367" s="14">
        <v>0.62702299878945222</v>
      </c>
      <c r="V367" s="5">
        <v>408</v>
      </c>
      <c r="W367" s="5">
        <v>536</v>
      </c>
      <c r="X367" s="5">
        <v>679</v>
      </c>
      <c r="Y367" s="5">
        <v>246</v>
      </c>
      <c r="Z367" s="5" t="s">
        <v>29</v>
      </c>
      <c r="AA367" s="5"/>
      <c r="AB367" s="6" cm="1">
        <f t="array" ref="AB367">SUM(IF(B367:I367&gt;B368:I368,1,-1))</f>
        <v>-6</v>
      </c>
      <c r="AC367" s="6" cm="1">
        <f t="array" ref="AC367">SUM(IF(J367:S367&gt;J368:S368,1,-1))</f>
        <v>4</v>
      </c>
      <c r="AD367" s="6">
        <f t="shared" si="81"/>
        <v>-2</v>
      </c>
      <c r="AE367" s="6">
        <f t="shared" ref="AE367:AG382" si="95">SUM(AB367:AB369)</f>
        <v>-18</v>
      </c>
      <c r="AF367" s="6">
        <f t="shared" si="95"/>
        <v>-2</v>
      </c>
      <c r="AG367" s="6">
        <f t="shared" si="95"/>
        <v>-20</v>
      </c>
      <c r="AH367" s="5"/>
      <c r="AI367" s="8" t="str">
        <f t="shared" si="82"/>
        <v>OL Lower</v>
      </c>
      <c r="AJ367" s="24" t="str">
        <f t="shared" si="83"/>
        <v>Down</v>
      </c>
      <c r="AK367" s="25" t="str">
        <f t="shared" si="84"/>
        <v>POC Down</v>
      </c>
      <c r="AL367" s="26" t="str">
        <f t="shared" si="85"/>
        <v>Bel. Val</v>
      </c>
      <c r="AM367" s="26" t="str">
        <f t="shared" si="86"/>
        <v>Lower Break</v>
      </c>
      <c r="AN367" s="26" t="str">
        <f t="shared" si="87"/>
        <v>In Val</v>
      </c>
      <c r="AO367" s="26" t="str">
        <f t="shared" si="88"/>
        <v>No Gap</v>
      </c>
      <c r="AP367" s="26" t="str">
        <f t="shared" si="89"/>
        <v>Top-Weighted</v>
      </c>
      <c r="AQ367" s="26" t="str">
        <f t="shared" si="90"/>
        <v>Skewed Mid-Low</v>
      </c>
      <c r="AR367" s="26" t="str">
        <f t="shared" si="91"/>
        <v>Closed Lower Quadrant</v>
      </c>
      <c r="AS367" s="27">
        <f t="shared" si="92"/>
        <v>-1</v>
      </c>
    </row>
    <row r="368" spans="1:45" ht="15.5" x14ac:dyDescent="0.35">
      <c r="A368" s="20">
        <v>45140</v>
      </c>
      <c r="B368" s="15">
        <v>1.28532</v>
      </c>
      <c r="C368" s="15">
        <v>1.28722</v>
      </c>
      <c r="D368" s="15">
        <v>1.26799</v>
      </c>
      <c r="E368" s="15">
        <v>1.2718400000000001</v>
      </c>
      <c r="F368" s="15">
        <v>1.2856000000000001</v>
      </c>
      <c r="G368" s="15">
        <v>1.2872000000000001</v>
      </c>
      <c r="H368" s="15">
        <v>1.2770000000000001</v>
      </c>
      <c r="I368" s="5">
        <v>-24</v>
      </c>
      <c r="J368" s="5">
        <v>180</v>
      </c>
      <c r="K368" s="5">
        <v>1467</v>
      </c>
      <c r="L368" s="5">
        <v>1673</v>
      </c>
      <c r="M368" s="14">
        <v>11.528472222222083</v>
      </c>
      <c r="N368" s="14">
        <v>192.30000000000081</v>
      </c>
      <c r="O368" s="5">
        <v>101.99999999999987</v>
      </c>
      <c r="P368" s="5">
        <v>166351</v>
      </c>
      <c r="Q368" s="14">
        <v>1155.2152777777778</v>
      </c>
      <c r="R368" s="14">
        <v>8.6999479979198799</v>
      </c>
      <c r="S368" s="5">
        <v>30</v>
      </c>
      <c r="T368" s="5" t="s">
        <v>28</v>
      </c>
      <c r="U368" s="14">
        <v>0.35748717310732908</v>
      </c>
      <c r="V368" s="5">
        <v>626</v>
      </c>
      <c r="W368" s="5">
        <v>412</v>
      </c>
      <c r="X368" s="5">
        <v>427</v>
      </c>
      <c r="Y368" s="5">
        <v>203</v>
      </c>
      <c r="Z368" s="5" t="s">
        <v>27</v>
      </c>
      <c r="AA368" s="5"/>
      <c r="AB368" s="6" cm="1">
        <f t="array" ref="AB368">SUM(IF(B368:I368&gt;B369:I369,1,-1))</f>
        <v>-6</v>
      </c>
      <c r="AC368" s="6" cm="1">
        <f t="array" ref="AC368">SUM(IF(J368:S368&gt;J369:S369,1,-1))</f>
        <v>-2</v>
      </c>
      <c r="AD368" s="6">
        <f t="shared" si="81"/>
        <v>-8</v>
      </c>
      <c r="AE368" s="6">
        <f t="shared" si="95"/>
        <v>-14</v>
      </c>
      <c r="AF368" s="6">
        <f t="shared" si="95"/>
        <v>-14</v>
      </c>
      <c r="AG368" s="6">
        <f t="shared" si="95"/>
        <v>-28</v>
      </c>
      <c r="AH368" s="5"/>
      <c r="AI368" s="8" t="str">
        <f t="shared" si="82"/>
        <v>OL Lower</v>
      </c>
      <c r="AJ368" s="24" t="str">
        <f t="shared" si="83"/>
        <v>Neutral</v>
      </c>
      <c r="AK368" s="25" t="str">
        <f t="shared" si="84"/>
        <v>POC Unchanged</v>
      </c>
      <c r="AL368" s="26" t="str">
        <f t="shared" si="85"/>
        <v>In. Val</v>
      </c>
      <c r="AM368" s="26" t="str">
        <f t="shared" si="86"/>
        <v>Lower Break</v>
      </c>
      <c r="AN368" s="26" t="str">
        <f t="shared" si="87"/>
        <v>Bl. Val</v>
      </c>
      <c r="AO368" s="26" t="str">
        <f t="shared" si="88"/>
        <v>No Gap</v>
      </c>
      <c r="AP368" s="26" t="str">
        <f t="shared" si="89"/>
        <v>Bottom-Weighted</v>
      </c>
      <c r="AQ368" s="26" t="str">
        <f t="shared" si="90"/>
        <v>Skewed High</v>
      </c>
      <c r="AR368" s="26" t="str">
        <f t="shared" si="91"/>
        <v>Closed Higher Quadrant</v>
      </c>
      <c r="AS368" s="27">
        <f t="shared" si="92"/>
        <v>1</v>
      </c>
    </row>
    <row r="369" spans="1:45" ht="15.5" x14ac:dyDescent="0.35">
      <c r="A369" s="20">
        <v>45139</v>
      </c>
      <c r="B369" s="15">
        <v>1.2793000000000001</v>
      </c>
      <c r="C369" s="15">
        <v>1.28867</v>
      </c>
      <c r="D369" s="15">
        <v>1.27407</v>
      </c>
      <c r="E369" s="15">
        <v>1.2794099999999999</v>
      </c>
      <c r="F369" s="15">
        <v>1.2856000000000001</v>
      </c>
      <c r="G369" s="15">
        <v>1.2881</v>
      </c>
      <c r="H369" s="15">
        <v>1.2795000000000001</v>
      </c>
      <c r="I369" s="5">
        <v>-11</v>
      </c>
      <c r="J369" s="5">
        <v>413</v>
      </c>
      <c r="K369" s="5">
        <v>1351</v>
      </c>
      <c r="L369" s="5">
        <v>1806</v>
      </c>
      <c r="M369" s="14">
        <v>12.380555555555448</v>
      </c>
      <c r="N369" s="14">
        <v>145.99999999999946</v>
      </c>
      <c r="O369" s="5">
        <v>85.999999999999403</v>
      </c>
      <c r="P369" s="5">
        <v>184799</v>
      </c>
      <c r="Q369" s="14">
        <v>1283.3263888888889</v>
      </c>
      <c r="R369" s="14">
        <v>12.369863013698676</v>
      </c>
      <c r="S369" s="5">
        <v>19</v>
      </c>
      <c r="T369" s="5" t="s">
        <v>28</v>
      </c>
      <c r="U369" s="14">
        <v>0.45039216323834663</v>
      </c>
      <c r="V369" s="5">
        <v>629</v>
      </c>
      <c r="W369" s="5">
        <v>511</v>
      </c>
      <c r="X369" s="5">
        <v>389</v>
      </c>
      <c r="Y369" s="5">
        <v>277</v>
      </c>
      <c r="Z369" s="5" t="s">
        <v>29</v>
      </c>
      <c r="AA369" s="5"/>
      <c r="AB369" s="6" cm="1">
        <f t="array" ref="AB369">SUM(IF(B369:I369&gt;B370:I370,1,-1))</f>
        <v>-6</v>
      </c>
      <c r="AC369" s="6" cm="1">
        <f t="array" ref="AC369">SUM(IF(J369:S369&gt;J370:S370,1,-1))</f>
        <v>-4</v>
      </c>
      <c r="AD369" s="6">
        <f t="shared" si="81"/>
        <v>-10</v>
      </c>
      <c r="AE369" s="6">
        <f t="shared" si="95"/>
        <v>-12</v>
      </c>
      <c r="AF369" s="6">
        <f t="shared" si="95"/>
        <v>-8</v>
      </c>
      <c r="AG369" s="6">
        <f t="shared" si="95"/>
        <v>-20</v>
      </c>
      <c r="AH369" s="5"/>
      <c r="AI369" s="8" t="str">
        <f t="shared" si="82"/>
        <v>Inside</v>
      </c>
      <c r="AJ369" s="24" t="str">
        <f t="shared" si="83"/>
        <v>Up</v>
      </c>
      <c r="AK369" s="25" t="str">
        <f t="shared" si="84"/>
        <v>POC Unchanged</v>
      </c>
      <c r="AL369" s="26" t="str">
        <f t="shared" si="85"/>
        <v>In. Val</v>
      </c>
      <c r="AM369" s="26" t="str">
        <f t="shared" si="86"/>
        <v>Lower Break</v>
      </c>
      <c r="AN369" s="26" t="str">
        <f t="shared" si="87"/>
        <v>Bl. Val</v>
      </c>
      <c r="AO369" s="26" t="str">
        <f t="shared" si="88"/>
        <v>No Gap</v>
      </c>
      <c r="AP369" s="26" t="str">
        <f t="shared" si="89"/>
        <v>Bottom-Weighted</v>
      </c>
      <c r="AQ369" s="26" t="str">
        <f t="shared" si="90"/>
        <v>Skewed High</v>
      </c>
      <c r="AR369" s="26" t="str">
        <f t="shared" si="91"/>
        <v>Same</v>
      </c>
      <c r="AS369" s="27">
        <f t="shared" si="92"/>
        <v>0</v>
      </c>
    </row>
    <row r="370" spans="1:45" ht="15.5" x14ac:dyDescent="0.35">
      <c r="A370" s="20">
        <v>45138</v>
      </c>
      <c r="B370" s="15">
        <v>1.29267</v>
      </c>
      <c r="C370" s="15">
        <v>1.2995399999999999</v>
      </c>
      <c r="D370" s="15">
        <v>1.27627</v>
      </c>
      <c r="E370" s="15">
        <v>1.28311</v>
      </c>
      <c r="F370" s="15">
        <v>1.2856000000000001</v>
      </c>
      <c r="G370" s="15">
        <v>1.2902</v>
      </c>
      <c r="H370" s="15">
        <v>1.2791999999999999</v>
      </c>
      <c r="I370" s="5">
        <v>-8</v>
      </c>
      <c r="J370" s="5">
        <v>903</v>
      </c>
      <c r="K370" s="5">
        <v>1010</v>
      </c>
      <c r="L370" s="5">
        <v>1958</v>
      </c>
      <c r="M370" s="14">
        <v>13.466666666666612</v>
      </c>
      <c r="N370" s="14">
        <v>232.69999999999902</v>
      </c>
      <c r="O370" s="5">
        <v>110.00000000000121</v>
      </c>
      <c r="P370" s="5">
        <v>208979</v>
      </c>
      <c r="Q370" s="14">
        <v>1451.2430555555557</v>
      </c>
      <c r="R370" s="14">
        <v>8.4142672969488963</v>
      </c>
      <c r="S370" s="5">
        <v>17</v>
      </c>
      <c r="T370" s="5" t="s">
        <v>26</v>
      </c>
      <c r="U370" s="14">
        <v>0.69055630883278774</v>
      </c>
      <c r="V370" s="5">
        <v>328</v>
      </c>
      <c r="W370" s="5">
        <v>111</v>
      </c>
      <c r="X370" s="5">
        <v>1096</v>
      </c>
      <c r="Y370" s="5">
        <v>423</v>
      </c>
      <c r="Z370" s="5" t="s">
        <v>29</v>
      </c>
      <c r="AA370" s="5"/>
      <c r="AB370" s="6" cm="1">
        <f t="array" ref="AB370">SUM(IF(B370:I370&gt;B371:I371,1,-1))</f>
        <v>-2</v>
      </c>
      <c r="AC370" s="6" cm="1">
        <f t="array" ref="AC370">SUM(IF(J370:S370&gt;J371:S371,1,-1))</f>
        <v>-8</v>
      </c>
      <c r="AD370" s="6">
        <f t="shared" si="81"/>
        <v>-10</v>
      </c>
      <c r="AE370" s="6">
        <f t="shared" si="95"/>
        <v>-4</v>
      </c>
      <c r="AF370" s="6">
        <f t="shared" si="95"/>
        <v>2</v>
      </c>
      <c r="AG370" s="6">
        <f t="shared" si="95"/>
        <v>-2</v>
      </c>
      <c r="AH370" s="5"/>
      <c r="AI370" s="8" t="str">
        <f t="shared" si="82"/>
        <v>Inside</v>
      </c>
      <c r="AJ370" s="24" t="str">
        <f t="shared" si="83"/>
        <v>Down</v>
      </c>
      <c r="AK370" s="25" t="str">
        <f t="shared" si="84"/>
        <v>POC Up</v>
      </c>
      <c r="AL370" s="26" t="str">
        <f t="shared" si="85"/>
        <v>In. Val</v>
      </c>
      <c r="AM370" s="26" t="str">
        <f t="shared" si="86"/>
        <v>Inside Day</v>
      </c>
      <c r="AN370" s="26" t="str">
        <f t="shared" si="87"/>
        <v>In Val</v>
      </c>
      <c r="AO370" s="26" t="str">
        <f t="shared" si="88"/>
        <v>Gap Up - Failed</v>
      </c>
      <c r="AP370" s="26" t="str">
        <f t="shared" si="89"/>
        <v>Bottom-Weighted</v>
      </c>
      <c r="AQ370" s="26" t="str">
        <f t="shared" si="90"/>
        <v>Skewed Mid-Low</v>
      </c>
      <c r="AR370" s="26" t="str">
        <f t="shared" si="91"/>
        <v>Same</v>
      </c>
      <c r="AS370" s="27">
        <f t="shared" si="92"/>
        <v>0</v>
      </c>
    </row>
    <row r="371" spans="1:45" ht="15.5" x14ac:dyDescent="0.35">
      <c r="A371" s="20">
        <v>45135</v>
      </c>
      <c r="B371" s="15">
        <v>1.28931</v>
      </c>
      <c r="C371" s="15">
        <v>1.2995399999999999</v>
      </c>
      <c r="D371" s="15">
        <v>1.27627</v>
      </c>
      <c r="E371" s="15">
        <v>1.2853000000000001</v>
      </c>
      <c r="F371" s="15">
        <v>1.2793000000000001</v>
      </c>
      <c r="G371" s="15">
        <v>1.2917000000000001</v>
      </c>
      <c r="H371" s="15">
        <v>1.2771999999999999</v>
      </c>
      <c r="I371" s="5">
        <v>5</v>
      </c>
      <c r="J371" s="5">
        <v>1822</v>
      </c>
      <c r="K371" s="5">
        <v>216</v>
      </c>
      <c r="L371" s="5">
        <v>2059</v>
      </c>
      <c r="M371" s="14">
        <v>14.176388888888859</v>
      </c>
      <c r="N371" s="14">
        <v>232.69999999999902</v>
      </c>
      <c r="O371" s="5">
        <v>145.00000000000179</v>
      </c>
      <c r="P371" s="5">
        <v>225036</v>
      </c>
      <c r="Q371" s="14">
        <v>1562.75</v>
      </c>
      <c r="R371" s="14">
        <v>8.8483025354534099</v>
      </c>
      <c r="S371" s="5">
        <v>28</v>
      </c>
      <c r="T371" s="5" t="s">
        <v>28</v>
      </c>
      <c r="U371" s="14">
        <v>0.38353812242961038</v>
      </c>
      <c r="V371" s="5">
        <v>402</v>
      </c>
      <c r="W371" s="5">
        <v>648</v>
      </c>
      <c r="X371" s="5">
        <v>586</v>
      </c>
      <c r="Y371" s="5">
        <v>423</v>
      </c>
      <c r="Z371" s="5" t="s">
        <v>29</v>
      </c>
      <c r="AA371" s="5"/>
      <c r="AB371" s="6" cm="1">
        <f t="array" ref="AB371">SUM(IF(B371:I371&gt;B372:I372,1,-1))</f>
        <v>-4</v>
      </c>
      <c r="AC371" s="6" cm="1">
        <f t="array" ref="AC371">SUM(IF(J371:S371&gt;J372:S372,1,-1))</f>
        <v>4</v>
      </c>
      <c r="AD371" s="6">
        <f t="shared" si="81"/>
        <v>0</v>
      </c>
      <c r="AE371" s="6">
        <f t="shared" si="95"/>
        <v>-4</v>
      </c>
      <c r="AF371" s="6">
        <f t="shared" si="95"/>
        <v>16</v>
      </c>
      <c r="AG371" s="6">
        <f t="shared" si="95"/>
        <v>12</v>
      </c>
      <c r="AH371" s="5"/>
      <c r="AI371" s="8" t="str">
        <f t="shared" si="82"/>
        <v>OL Lower</v>
      </c>
      <c r="AJ371" s="24" t="str">
        <f t="shared" si="83"/>
        <v>Down</v>
      </c>
      <c r="AK371" s="25" t="str">
        <f t="shared" si="84"/>
        <v>POC Down</v>
      </c>
      <c r="AL371" s="26" t="str">
        <f t="shared" si="85"/>
        <v>Bel. Val</v>
      </c>
      <c r="AM371" s="26" t="str">
        <f t="shared" si="86"/>
        <v>Lower Break</v>
      </c>
      <c r="AN371" s="26" t="str">
        <f t="shared" si="87"/>
        <v>In Val</v>
      </c>
      <c r="AO371" s="26" t="str">
        <f t="shared" si="88"/>
        <v>No Gap</v>
      </c>
      <c r="AP371" s="26" t="str">
        <f t="shared" si="89"/>
        <v>Top-Weighted</v>
      </c>
      <c r="AQ371" s="26" t="str">
        <f t="shared" si="90"/>
        <v>Skewed Mid-High</v>
      </c>
      <c r="AR371" s="26" t="str">
        <f t="shared" si="91"/>
        <v>Closed Lower Quadrant</v>
      </c>
      <c r="AS371" s="27">
        <f t="shared" si="92"/>
        <v>-1</v>
      </c>
    </row>
    <row r="372" spans="1:45" ht="15.5" x14ac:dyDescent="0.35">
      <c r="A372" s="20">
        <v>45134</v>
      </c>
      <c r="B372" s="15">
        <v>1.2811699999999999</v>
      </c>
      <c r="C372" s="15">
        <v>1.2995399999999999</v>
      </c>
      <c r="D372" s="15">
        <v>1.27817</v>
      </c>
      <c r="E372" s="15">
        <v>1.27928</v>
      </c>
      <c r="F372" s="15">
        <v>1.2837000000000001</v>
      </c>
      <c r="G372" s="15">
        <v>1.2931999999999999</v>
      </c>
      <c r="H372" s="15">
        <v>1.2817000000000001</v>
      </c>
      <c r="I372" s="5">
        <v>20</v>
      </c>
      <c r="J372" s="5">
        <v>1537</v>
      </c>
      <c r="K372" s="5">
        <v>342</v>
      </c>
      <c r="L372" s="5">
        <v>1904</v>
      </c>
      <c r="M372" s="14">
        <v>13.07916666666668</v>
      </c>
      <c r="N372" s="14">
        <v>213.69999999999888</v>
      </c>
      <c r="O372" s="5">
        <v>114.99999999999844</v>
      </c>
      <c r="P372" s="5">
        <v>195040</v>
      </c>
      <c r="Q372" s="14">
        <v>1354.4444444444443</v>
      </c>
      <c r="R372" s="14">
        <v>8.9096864763687886</v>
      </c>
      <c r="S372" s="5">
        <v>30</v>
      </c>
      <c r="T372" s="5" t="s">
        <v>28</v>
      </c>
      <c r="U372" s="14">
        <v>0.41017120803410101</v>
      </c>
      <c r="V372" s="5">
        <v>367</v>
      </c>
      <c r="W372" s="5">
        <v>651</v>
      </c>
      <c r="X372" s="5">
        <v>551</v>
      </c>
      <c r="Y372" s="5">
        <v>319</v>
      </c>
      <c r="Z372" s="5" t="s">
        <v>27</v>
      </c>
      <c r="AA372" s="5"/>
      <c r="AB372" s="6" cm="1">
        <f t="array" ref="AB372">SUM(IF(B372:I372&gt;B373:I373,1,-1))</f>
        <v>2</v>
      </c>
      <c r="AC372" s="6" cm="1">
        <f t="array" ref="AC372">SUM(IF(J372:S372&gt;J373:S373,1,-1))</f>
        <v>6</v>
      </c>
      <c r="AD372" s="6">
        <f t="shared" si="81"/>
        <v>8</v>
      </c>
      <c r="AE372" s="6">
        <f t="shared" si="95"/>
        <v>-4</v>
      </c>
      <c r="AF372" s="6">
        <f t="shared" si="95"/>
        <v>6</v>
      </c>
      <c r="AG372" s="6">
        <f t="shared" si="95"/>
        <v>2</v>
      </c>
      <c r="AH372" s="5"/>
      <c r="AI372" s="8" t="str">
        <f t="shared" si="82"/>
        <v>OL Higher</v>
      </c>
      <c r="AJ372" s="24" t="str">
        <f t="shared" si="83"/>
        <v>Up</v>
      </c>
      <c r="AK372" s="25" t="str">
        <f t="shared" si="84"/>
        <v>POC Up</v>
      </c>
      <c r="AL372" s="26" t="str">
        <f t="shared" si="85"/>
        <v>In. Val</v>
      </c>
      <c r="AM372" s="26" t="str">
        <f t="shared" si="86"/>
        <v>Both Sides Expand</v>
      </c>
      <c r="AN372" s="26" t="str">
        <f t="shared" si="87"/>
        <v>Bl. Val</v>
      </c>
      <c r="AO372" s="26" t="str">
        <f t="shared" si="88"/>
        <v>No Gap</v>
      </c>
      <c r="AP372" s="26" t="str">
        <f t="shared" si="89"/>
        <v>Top-Weighted</v>
      </c>
      <c r="AQ372" s="26" t="str">
        <f t="shared" si="90"/>
        <v>Skewed Mid-High</v>
      </c>
      <c r="AR372" s="26" t="str">
        <f t="shared" si="91"/>
        <v>Closed Higher Quadrant</v>
      </c>
      <c r="AS372" s="27">
        <f t="shared" si="92"/>
        <v>3</v>
      </c>
    </row>
    <row r="373" spans="1:45" ht="15.5" x14ac:dyDescent="0.35">
      <c r="A373" s="20">
        <v>45133</v>
      </c>
      <c r="B373" s="15">
        <v>1.2851900000000001</v>
      </c>
      <c r="C373" s="15">
        <v>1.29599</v>
      </c>
      <c r="D373" s="15">
        <v>1.2797499999999999</v>
      </c>
      <c r="E373" s="15">
        <v>1.2926500000000001</v>
      </c>
      <c r="F373" s="15">
        <v>1.2836000000000001</v>
      </c>
      <c r="G373" s="15">
        <v>1.2898000000000001</v>
      </c>
      <c r="H373" s="15">
        <v>1.2811000000000001</v>
      </c>
      <c r="I373" s="5">
        <v>11</v>
      </c>
      <c r="J373" s="5">
        <v>1238</v>
      </c>
      <c r="K373" s="5">
        <v>505</v>
      </c>
      <c r="L373" s="5">
        <v>1770</v>
      </c>
      <c r="M373" s="14">
        <v>12.133333333333379</v>
      </c>
      <c r="N373" s="14">
        <v>162.40000000000032</v>
      </c>
      <c r="O373" s="5">
        <v>86.999999999999304</v>
      </c>
      <c r="P373" s="5">
        <v>176728</v>
      </c>
      <c r="Q373" s="14">
        <v>1227.2777777777778</v>
      </c>
      <c r="R373" s="14">
        <v>10.899014778325101</v>
      </c>
      <c r="S373" s="5">
        <v>21</v>
      </c>
      <c r="T373" s="5" t="s">
        <v>28</v>
      </c>
      <c r="U373" s="14">
        <v>0.48807486541311912</v>
      </c>
      <c r="V373" s="5">
        <v>210</v>
      </c>
      <c r="W373" s="5">
        <v>494</v>
      </c>
      <c r="X373" s="5">
        <v>484</v>
      </c>
      <c r="Y373" s="5">
        <v>582</v>
      </c>
      <c r="Z373" s="5" t="s">
        <v>31</v>
      </c>
      <c r="AA373" s="5"/>
      <c r="AB373" s="6" cm="1">
        <f t="array" ref="AB373">SUM(IF(B373:I373&gt;B374:I374,1,-1))</f>
        <v>-2</v>
      </c>
      <c r="AC373" s="6" cm="1">
        <f t="array" ref="AC373">SUM(IF(J373:S373&gt;J374:S374,1,-1))</f>
        <v>6</v>
      </c>
      <c r="AD373" s="6">
        <f t="shared" si="81"/>
        <v>4</v>
      </c>
      <c r="AE373" s="6">
        <f t="shared" si="95"/>
        <v>-14</v>
      </c>
      <c r="AF373" s="6">
        <f t="shared" si="95"/>
        <v>-6</v>
      </c>
      <c r="AG373" s="6">
        <f t="shared" si="95"/>
        <v>-20</v>
      </c>
      <c r="AH373" s="5"/>
      <c r="AI373" s="8" t="str">
        <f t="shared" si="82"/>
        <v>Outside</v>
      </c>
      <c r="AJ373" s="24" t="str">
        <f t="shared" si="83"/>
        <v>Neutral</v>
      </c>
      <c r="AK373" s="25" t="str">
        <f t="shared" si="84"/>
        <v>POC Down</v>
      </c>
      <c r="AL373" s="26" t="str">
        <f t="shared" si="85"/>
        <v>In. Val</v>
      </c>
      <c r="AM373" s="26" t="str">
        <f t="shared" si="86"/>
        <v>Upper Break</v>
      </c>
      <c r="AN373" s="26" t="str">
        <f t="shared" si="87"/>
        <v>Ab. Val</v>
      </c>
      <c r="AO373" s="26" t="str">
        <f t="shared" si="88"/>
        <v>No Gap</v>
      </c>
      <c r="AP373" s="26" t="str">
        <f t="shared" si="89"/>
        <v>Top-Weighted</v>
      </c>
      <c r="AQ373" s="26" t="str">
        <f t="shared" si="90"/>
        <v>Skewed Low</v>
      </c>
      <c r="AR373" s="26" t="str">
        <f t="shared" si="91"/>
        <v>Same</v>
      </c>
      <c r="AS373" s="27">
        <f t="shared" si="92"/>
        <v>0</v>
      </c>
    </row>
    <row r="374" spans="1:45" ht="15.5" x14ac:dyDescent="0.35">
      <c r="A374" s="20">
        <v>45132</v>
      </c>
      <c r="B374" s="15">
        <v>1.2872300000000001</v>
      </c>
      <c r="C374" s="15">
        <v>1.29044</v>
      </c>
      <c r="D374" s="15">
        <v>1.2797499999999999</v>
      </c>
      <c r="E374" s="15">
        <v>1.28929</v>
      </c>
      <c r="F374" s="15">
        <v>1.2852000000000001</v>
      </c>
      <c r="G374" s="15">
        <v>1.2864</v>
      </c>
      <c r="H374" s="15">
        <v>1.2817000000000001</v>
      </c>
      <c r="I374" s="5">
        <v>15</v>
      </c>
      <c r="J374" s="5">
        <v>705</v>
      </c>
      <c r="K374" s="5">
        <v>970</v>
      </c>
      <c r="L374" s="5">
        <v>1707</v>
      </c>
      <c r="M374" s="14">
        <v>11.71736111111116</v>
      </c>
      <c r="N374" s="14">
        <v>106.90000000000089</v>
      </c>
      <c r="O374" s="5">
        <v>46.999999999999261</v>
      </c>
      <c r="P374" s="5">
        <v>169240</v>
      </c>
      <c r="Q374" s="14">
        <v>1175.2777777777778</v>
      </c>
      <c r="R374" s="14">
        <v>15.968194574368436</v>
      </c>
      <c r="S374" s="5">
        <v>14</v>
      </c>
      <c r="T374" s="5" t="s">
        <v>26</v>
      </c>
      <c r="U374" s="14">
        <v>0.67077634319292867</v>
      </c>
      <c r="V374" s="5">
        <v>201</v>
      </c>
      <c r="W374" s="5">
        <v>565</v>
      </c>
      <c r="X374" s="5">
        <v>678</v>
      </c>
      <c r="Y374" s="5">
        <v>263</v>
      </c>
      <c r="Z374" s="5" t="s">
        <v>31</v>
      </c>
      <c r="AA374" s="5"/>
      <c r="AB374" s="6" cm="1">
        <f t="array" ref="AB374">SUM(IF(B374:I374&gt;B375:I375,1,-1))</f>
        <v>-4</v>
      </c>
      <c r="AC374" s="6" cm="1">
        <f t="array" ref="AC374">SUM(IF(J374:S374&gt;J375:S375,1,-1))</f>
        <v>-6</v>
      </c>
      <c r="AD374" s="6">
        <f t="shared" si="81"/>
        <v>-10</v>
      </c>
      <c r="AE374" s="6">
        <f t="shared" si="95"/>
        <v>-20</v>
      </c>
      <c r="AF374" s="6">
        <f t="shared" si="95"/>
        <v>-18</v>
      </c>
      <c r="AG374" s="6">
        <f t="shared" si="95"/>
        <v>-38</v>
      </c>
      <c r="AH374" s="5"/>
      <c r="AI374" s="8" t="str">
        <f t="shared" si="82"/>
        <v>OL Lower</v>
      </c>
      <c r="AJ374" s="24" t="str">
        <f t="shared" si="83"/>
        <v>Down</v>
      </c>
      <c r="AK374" s="25" t="str">
        <f t="shared" si="84"/>
        <v>POC Down</v>
      </c>
      <c r="AL374" s="26" t="str">
        <f t="shared" si="85"/>
        <v>In. Val</v>
      </c>
      <c r="AM374" s="26" t="str">
        <f t="shared" si="86"/>
        <v>Inside Day</v>
      </c>
      <c r="AN374" s="26" t="str">
        <f t="shared" si="87"/>
        <v>Ab. Val</v>
      </c>
      <c r="AO374" s="26" t="str">
        <f t="shared" si="88"/>
        <v>No Gap</v>
      </c>
      <c r="AP374" s="26" t="str">
        <f t="shared" si="89"/>
        <v>Bottom-Weighted</v>
      </c>
      <c r="AQ374" s="26" t="str">
        <f t="shared" si="90"/>
        <v>Skewed Mid-Low</v>
      </c>
      <c r="AR374" s="26" t="str">
        <f t="shared" si="91"/>
        <v>Closed Lower Quadrant</v>
      </c>
      <c r="AS374" s="27">
        <f t="shared" si="92"/>
        <v>-3</v>
      </c>
    </row>
    <row r="375" spans="1:45" ht="15.5" x14ac:dyDescent="0.35">
      <c r="A375" s="20">
        <v>45131</v>
      </c>
      <c r="B375" s="15">
        <v>1.2937000000000001</v>
      </c>
      <c r="C375" s="15">
        <v>1.2964100000000001</v>
      </c>
      <c r="D375" s="15">
        <v>1.2797499999999999</v>
      </c>
      <c r="E375" s="15">
        <v>1.2811399999999999</v>
      </c>
      <c r="F375" s="15">
        <v>1.2858000000000001</v>
      </c>
      <c r="G375" s="15">
        <v>1.288</v>
      </c>
      <c r="H375" s="15">
        <v>1.2819</v>
      </c>
      <c r="I375" s="5">
        <v>-15</v>
      </c>
      <c r="J375" s="5">
        <v>841</v>
      </c>
      <c r="K375" s="5">
        <v>845</v>
      </c>
      <c r="L375" s="5">
        <v>1719</v>
      </c>
      <c r="M375" s="14">
        <v>11.83263888888883</v>
      </c>
      <c r="N375" s="14">
        <v>166.60000000000119</v>
      </c>
      <c r="O375" s="5">
        <v>60.999999999999943</v>
      </c>
      <c r="P375" s="5">
        <v>176218</v>
      </c>
      <c r="Q375" s="14">
        <v>1223.7361111111111</v>
      </c>
      <c r="R375" s="14">
        <v>10.318127250900286</v>
      </c>
      <c r="S375" s="5">
        <v>17</v>
      </c>
      <c r="T375" s="5" t="s">
        <v>26</v>
      </c>
      <c r="U375" s="14">
        <v>0.66246891767729665</v>
      </c>
      <c r="V375" s="5">
        <v>154</v>
      </c>
      <c r="W375" s="5">
        <v>236</v>
      </c>
      <c r="X375" s="5">
        <v>910</v>
      </c>
      <c r="Y375" s="5">
        <v>419</v>
      </c>
      <c r="Z375" s="5" t="s">
        <v>27</v>
      </c>
      <c r="AA375" s="5"/>
      <c r="AB375" s="6" cm="1">
        <f t="array" ref="AB375">SUM(IF(B375:I375&gt;B376:I376,1,-1))</f>
        <v>-8</v>
      </c>
      <c r="AC375" s="6" cm="1">
        <f t="array" ref="AC375">SUM(IF(J375:S375&gt;J376:S376,1,-1))</f>
        <v>-6</v>
      </c>
      <c r="AD375" s="6">
        <f t="shared" si="81"/>
        <v>-14</v>
      </c>
      <c r="AE375" s="6">
        <f t="shared" si="95"/>
        <v>-24</v>
      </c>
      <c r="AF375" s="6">
        <f t="shared" si="95"/>
        <v>-6</v>
      </c>
      <c r="AG375" s="6">
        <f t="shared" si="95"/>
        <v>-30</v>
      </c>
      <c r="AH375" s="5"/>
      <c r="AI375" s="8" t="str">
        <f t="shared" si="82"/>
        <v>OL Lower</v>
      </c>
      <c r="AJ375" s="24" t="str">
        <f t="shared" si="83"/>
        <v>Down</v>
      </c>
      <c r="AK375" s="25" t="str">
        <f t="shared" si="84"/>
        <v>POC Unchanged</v>
      </c>
      <c r="AL375" s="26" t="str">
        <f t="shared" si="85"/>
        <v>In. Val</v>
      </c>
      <c r="AM375" s="26" t="str">
        <f t="shared" si="86"/>
        <v>Lower Break</v>
      </c>
      <c r="AN375" s="26" t="str">
        <f t="shared" si="87"/>
        <v>Bl. Val</v>
      </c>
      <c r="AO375" s="26" t="str">
        <f t="shared" si="88"/>
        <v>Gap Up - Failed</v>
      </c>
      <c r="AP375" s="26" t="str">
        <f t="shared" si="89"/>
        <v>Bottom-Weighted</v>
      </c>
      <c r="AQ375" s="26" t="str">
        <f t="shared" si="90"/>
        <v>Skewed Mid-Low</v>
      </c>
      <c r="AR375" s="26" t="str">
        <f t="shared" si="91"/>
        <v>Same</v>
      </c>
      <c r="AS375" s="27">
        <f t="shared" si="92"/>
        <v>0</v>
      </c>
    </row>
    <row r="376" spans="1:45" ht="15.5" x14ac:dyDescent="0.35">
      <c r="A376" s="20">
        <v>45128</v>
      </c>
      <c r="B376" s="15">
        <v>1.30332</v>
      </c>
      <c r="C376" s="15">
        <v>1.3038400000000001</v>
      </c>
      <c r="D376" s="15">
        <v>1.28155</v>
      </c>
      <c r="E376" s="15">
        <v>1.28518</v>
      </c>
      <c r="F376" s="15">
        <v>1.2858000000000001</v>
      </c>
      <c r="G376" s="15">
        <v>1.2934000000000001</v>
      </c>
      <c r="H376" s="15">
        <v>1.2841</v>
      </c>
      <c r="I376" s="5">
        <v>8</v>
      </c>
      <c r="J376" s="5">
        <v>1446</v>
      </c>
      <c r="K376" s="5">
        <v>387</v>
      </c>
      <c r="L376" s="5">
        <v>1858</v>
      </c>
      <c r="M376" s="14">
        <v>12.830555555555481</v>
      </c>
      <c r="N376" s="14">
        <v>222.90000000000143</v>
      </c>
      <c r="O376" s="5">
        <v>93.000000000000853</v>
      </c>
      <c r="P376" s="5">
        <v>186004</v>
      </c>
      <c r="Q376" s="14">
        <v>1291.6944444444443</v>
      </c>
      <c r="R376" s="14">
        <v>8.3355764917002606</v>
      </c>
      <c r="S376" s="5">
        <v>19</v>
      </c>
      <c r="T376" s="5" t="s">
        <v>28</v>
      </c>
      <c r="U376" s="14">
        <v>0.38216383133788645</v>
      </c>
      <c r="V376" s="5">
        <v>151</v>
      </c>
      <c r="W376" s="5">
        <v>430</v>
      </c>
      <c r="X376" s="5">
        <v>645</v>
      </c>
      <c r="Y376" s="5">
        <v>620</v>
      </c>
      <c r="Z376" s="5" t="s">
        <v>27</v>
      </c>
      <c r="AA376" s="5"/>
      <c r="AB376" s="6" cm="1">
        <f t="array" ref="AB376">SUM(IF(B376:I376&gt;B377:I377,1,-1))</f>
        <v>-8</v>
      </c>
      <c r="AC376" s="6" cm="1">
        <f t="array" ref="AC376">SUM(IF(J376:S376&gt;J377:S377,1,-1))</f>
        <v>-6</v>
      </c>
      <c r="AD376" s="6">
        <f t="shared" si="81"/>
        <v>-14</v>
      </c>
      <c r="AE376" s="6">
        <f t="shared" si="95"/>
        <v>-20</v>
      </c>
      <c r="AF376" s="6">
        <f t="shared" si="95"/>
        <v>6</v>
      </c>
      <c r="AG376" s="6">
        <f t="shared" si="95"/>
        <v>-14</v>
      </c>
      <c r="AH376" s="5"/>
      <c r="AI376" s="8" t="str">
        <f t="shared" si="82"/>
        <v>OL Lower</v>
      </c>
      <c r="AJ376" s="24" t="str">
        <f t="shared" si="83"/>
        <v>Down</v>
      </c>
      <c r="AK376" s="25" t="str">
        <f t="shared" si="84"/>
        <v>POC Down</v>
      </c>
      <c r="AL376" s="26" t="str">
        <f t="shared" si="85"/>
        <v>Bel. Val</v>
      </c>
      <c r="AM376" s="26" t="str">
        <f t="shared" si="86"/>
        <v>Lower Break</v>
      </c>
      <c r="AN376" s="26" t="str">
        <f t="shared" si="87"/>
        <v>In Val</v>
      </c>
      <c r="AO376" s="26" t="str">
        <f t="shared" si="88"/>
        <v>No Gap</v>
      </c>
      <c r="AP376" s="26" t="str">
        <f t="shared" si="89"/>
        <v>Top-Weighted</v>
      </c>
      <c r="AQ376" s="26" t="str">
        <f t="shared" si="90"/>
        <v>Skewed Mid-Low</v>
      </c>
      <c r="AR376" s="26" t="str">
        <f t="shared" si="91"/>
        <v>Same</v>
      </c>
      <c r="AS376" s="27">
        <f t="shared" si="92"/>
        <v>0</v>
      </c>
    </row>
    <row r="377" spans="1:45" ht="15.5" x14ac:dyDescent="0.35">
      <c r="A377" s="20">
        <v>45127</v>
      </c>
      <c r="B377" s="15">
        <v>1.30715</v>
      </c>
      <c r="C377" s="15">
        <v>1.3125199999999999</v>
      </c>
      <c r="D377" s="15">
        <v>1.28396</v>
      </c>
      <c r="E377" s="15">
        <v>1.2871999999999999</v>
      </c>
      <c r="F377" s="15">
        <v>1.3088</v>
      </c>
      <c r="G377" s="15">
        <v>1.3125</v>
      </c>
      <c r="H377" s="15">
        <v>1.2915000000000001</v>
      </c>
      <c r="I377" s="5">
        <v>12</v>
      </c>
      <c r="J377" s="5">
        <v>275</v>
      </c>
      <c r="K377" s="5">
        <v>1661</v>
      </c>
      <c r="L377" s="5">
        <v>1955</v>
      </c>
      <c r="M377" s="14">
        <v>13.481944444444336</v>
      </c>
      <c r="N377" s="14">
        <v>285.59999999999917</v>
      </c>
      <c r="O377" s="5">
        <v>209.99999999999909</v>
      </c>
      <c r="P377" s="5">
        <v>194257</v>
      </c>
      <c r="Q377" s="14">
        <v>1349.0069444444443</v>
      </c>
      <c r="R377" s="14">
        <v>6.8452380952381153</v>
      </c>
      <c r="S377" s="5">
        <v>29</v>
      </c>
      <c r="T377" s="5" t="s">
        <v>28</v>
      </c>
      <c r="U377" s="14">
        <v>0.38540421137984221</v>
      </c>
      <c r="V377" s="5">
        <v>519</v>
      </c>
      <c r="W377" s="5">
        <v>278</v>
      </c>
      <c r="X377" s="5">
        <v>642</v>
      </c>
      <c r="Y377" s="5">
        <v>516</v>
      </c>
      <c r="Z377" s="5" t="s">
        <v>27</v>
      </c>
      <c r="AA377" s="5"/>
      <c r="AB377" s="6" cm="1">
        <f t="array" ref="AB377">SUM(IF(B377:I377&gt;B378:I378,1,-1))</f>
        <v>-8</v>
      </c>
      <c r="AC377" s="6" cm="1">
        <f t="array" ref="AC377">SUM(IF(J377:S377&gt;J378:S378,1,-1))</f>
        <v>6</v>
      </c>
      <c r="AD377" s="6">
        <f t="shared" si="81"/>
        <v>-2</v>
      </c>
      <c r="AE377" s="6">
        <f t="shared" si="95"/>
        <v>-14</v>
      </c>
      <c r="AF377" s="6">
        <f t="shared" si="95"/>
        <v>10</v>
      </c>
      <c r="AG377" s="6">
        <f t="shared" si="95"/>
        <v>-4</v>
      </c>
      <c r="AH377" s="5"/>
      <c r="AI377" s="8" t="str">
        <f t="shared" si="82"/>
        <v>Outside</v>
      </c>
      <c r="AJ377" s="24" t="str">
        <f t="shared" si="83"/>
        <v>Neutral</v>
      </c>
      <c r="AK377" s="25" t="str">
        <f t="shared" si="84"/>
        <v>POC Unchanged</v>
      </c>
      <c r="AL377" s="26" t="str">
        <f t="shared" si="85"/>
        <v>In. Val</v>
      </c>
      <c r="AM377" s="26" t="str">
        <f t="shared" si="86"/>
        <v>Lower Break</v>
      </c>
      <c r="AN377" s="26" t="str">
        <f t="shared" si="87"/>
        <v>Bl. Val</v>
      </c>
      <c r="AO377" s="26" t="str">
        <f t="shared" si="88"/>
        <v>No Gap</v>
      </c>
      <c r="AP377" s="26" t="str">
        <f t="shared" si="89"/>
        <v>Bottom-Weighted</v>
      </c>
      <c r="AQ377" s="26" t="str">
        <f t="shared" si="90"/>
        <v>Skewed Mid-Low</v>
      </c>
      <c r="AR377" s="26" t="str">
        <f t="shared" si="91"/>
        <v>Closed Higher Quadrant</v>
      </c>
      <c r="AS377" s="27">
        <f t="shared" si="92"/>
        <v>1</v>
      </c>
    </row>
    <row r="378" spans="1:45" ht="15.5" x14ac:dyDescent="0.35">
      <c r="A378" s="20">
        <v>45126</v>
      </c>
      <c r="B378" s="15">
        <v>1.30891</v>
      </c>
      <c r="C378" s="15">
        <v>1.3125199999999999</v>
      </c>
      <c r="D378" s="15">
        <v>1.2867299999999999</v>
      </c>
      <c r="E378" s="15">
        <v>1.2936700000000001</v>
      </c>
      <c r="F378" s="15">
        <v>1.3088</v>
      </c>
      <c r="G378" s="15">
        <v>1.3125</v>
      </c>
      <c r="H378" s="15">
        <v>1.2968999999999999</v>
      </c>
      <c r="I378" s="5">
        <v>25</v>
      </c>
      <c r="J378" s="5">
        <v>433</v>
      </c>
      <c r="K378" s="5">
        <v>1424</v>
      </c>
      <c r="L378" s="5">
        <v>1896</v>
      </c>
      <c r="M378" s="14">
        <v>13.084722222222117</v>
      </c>
      <c r="N378" s="14">
        <v>257.89999999999981</v>
      </c>
      <c r="O378" s="5">
        <v>156.00000000000057</v>
      </c>
      <c r="P378" s="5">
        <v>185806</v>
      </c>
      <c r="Q378" s="14">
        <v>1290.3194444444443</v>
      </c>
      <c r="R378" s="14">
        <v>7.3516867002714283</v>
      </c>
      <c r="S378" s="5">
        <v>27</v>
      </c>
      <c r="T378" s="5" t="s">
        <v>28</v>
      </c>
      <c r="U378" s="14">
        <v>0.42089210592418563</v>
      </c>
      <c r="V378" s="5">
        <v>1009</v>
      </c>
      <c r="W378" s="5">
        <v>285</v>
      </c>
      <c r="X378" s="5">
        <v>267</v>
      </c>
      <c r="Y378" s="5">
        <v>324</v>
      </c>
      <c r="Z378" s="5" t="s">
        <v>29</v>
      </c>
      <c r="AA378" s="5"/>
      <c r="AB378" s="6" cm="1">
        <f t="array" ref="AB378">SUM(IF(B378:I378&gt;B379:I379,1,-1))</f>
        <v>-4</v>
      </c>
      <c r="AC378" s="6" cm="1">
        <f t="array" ref="AC378">SUM(IF(J378:S378&gt;J379:S379,1,-1))</f>
        <v>6</v>
      </c>
      <c r="AD378" s="6">
        <f t="shared" si="81"/>
        <v>2</v>
      </c>
      <c r="AE378" s="6">
        <f t="shared" si="95"/>
        <v>-8</v>
      </c>
      <c r="AF378" s="6">
        <f t="shared" si="95"/>
        <v>-2</v>
      </c>
      <c r="AG378" s="6">
        <f t="shared" si="95"/>
        <v>-10</v>
      </c>
      <c r="AH378" s="5"/>
      <c r="AI378" s="8" t="str">
        <f t="shared" si="82"/>
        <v>Outside</v>
      </c>
      <c r="AJ378" s="24" t="str">
        <f t="shared" si="83"/>
        <v>Neutral</v>
      </c>
      <c r="AK378" s="25" t="str">
        <f t="shared" si="84"/>
        <v>POC Unchanged</v>
      </c>
      <c r="AL378" s="26" t="str">
        <f t="shared" si="85"/>
        <v>In. Val</v>
      </c>
      <c r="AM378" s="26" t="str">
        <f t="shared" si="86"/>
        <v>Lower Break</v>
      </c>
      <c r="AN378" s="26" t="str">
        <f t="shared" si="87"/>
        <v>Bl. Val</v>
      </c>
      <c r="AO378" s="26" t="str">
        <f t="shared" si="88"/>
        <v>No Gap</v>
      </c>
      <c r="AP378" s="26" t="str">
        <f t="shared" si="89"/>
        <v>Bottom-Weighted</v>
      </c>
      <c r="AQ378" s="26" t="str">
        <f t="shared" si="90"/>
        <v>Skewed High</v>
      </c>
      <c r="AR378" s="26" t="str">
        <f t="shared" si="91"/>
        <v>Closed Lower Quadrant</v>
      </c>
      <c r="AS378" s="27">
        <f t="shared" si="92"/>
        <v>-1</v>
      </c>
    </row>
    <row r="379" spans="1:45" ht="15.5" x14ac:dyDescent="0.35">
      <c r="A379" s="20">
        <v>45125</v>
      </c>
      <c r="B379" s="15">
        <v>1.31281</v>
      </c>
      <c r="C379" s="15">
        <v>1.3141799999999999</v>
      </c>
      <c r="D379" s="15">
        <v>1.3026800000000001</v>
      </c>
      <c r="E379" s="15">
        <v>1.3033300000000001</v>
      </c>
      <c r="F379" s="15">
        <v>1.3088</v>
      </c>
      <c r="G379" s="15">
        <v>1.3115999999999999</v>
      </c>
      <c r="H379" s="15">
        <v>1.3072999999999999</v>
      </c>
      <c r="I379" s="5">
        <v>3</v>
      </c>
      <c r="J379" s="5">
        <v>976</v>
      </c>
      <c r="K379" s="5">
        <v>702</v>
      </c>
      <c r="L379" s="5">
        <v>1719</v>
      </c>
      <c r="M379" s="14">
        <v>11.856944444444283</v>
      </c>
      <c r="N379" s="14">
        <v>114.99999999999844</v>
      </c>
      <c r="O379" s="5">
        <v>42.999999999999702</v>
      </c>
      <c r="P379" s="5">
        <v>175060</v>
      </c>
      <c r="Q379" s="14">
        <v>1215.6944444444443</v>
      </c>
      <c r="R379" s="14">
        <v>14.947826086956725</v>
      </c>
      <c r="S379" s="5">
        <v>21</v>
      </c>
      <c r="T379" s="5" t="s">
        <v>26</v>
      </c>
      <c r="U379" s="14">
        <v>0.66554715826590005</v>
      </c>
      <c r="V379" s="5">
        <v>288</v>
      </c>
      <c r="W379" s="5">
        <v>819</v>
      </c>
      <c r="X379" s="5">
        <v>451</v>
      </c>
      <c r="Y379" s="5">
        <v>136</v>
      </c>
      <c r="Z379" s="5" t="s">
        <v>27</v>
      </c>
      <c r="AA379" s="5"/>
      <c r="AB379" s="6" cm="1">
        <f t="array" ref="AB379">SUM(IF(B379:I379&gt;B380:I380,1,-1))</f>
        <v>-2</v>
      </c>
      <c r="AC379" s="6" cm="1">
        <f t="array" ref="AC379">SUM(IF(J379:S379&gt;J380:S380,1,-1))</f>
        <v>-2</v>
      </c>
      <c r="AD379" s="6">
        <f t="shared" si="81"/>
        <v>-4</v>
      </c>
      <c r="AE379" s="6">
        <f t="shared" si="95"/>
        <v>0</v>
      </c>
      <c r="AF379" s="6">
        <f t="shared" si="95"/>
        <v>-10</v>
      </c>
      <c r="AG379" s="6">
        <f t="shared" si="95"/>
        <v>-10</v>
      </c>
      <c r="AH379" s="5"/>
      <c r="AI379" s="8" t="str">
        <f t="shared" si="82"/>
        <v>Inside</v>
      </c>
      <c r="AJ379" s="24" t="str">
        <f t="shared" si="83"/>
        <v>Down</v>
      </c>
      <c r="AK379" s="25" t="str">
        <f t="shared" si="84"/>
        <v>POC Down</v>
      </c>
      <c r="AL379" s="26" t="str">
        <f t="shared" si="85"/>
        <v>In. Val</v>
      </c>
      <c r="AM379" s="26" t="str">
        <f t="shared" si="86"/>
        <v>Inside Day</v>
      </c>
      <c r="AN379" s="26" t="str">
        <f t="shared" si="87"/>
        <v>Bl. Val</v>
      </c>
      <c r="AO379" s="26" t="str">
        <f t="shared" si="88"/>
        <v>No Gap</v>
      </c>
      <c r="AP379" s="26" t="str">
        <f t="shared" si="89"/>
        <v>Top-Weighted</v>
      </c>
      <c r="AQ379" s="26" t="str">
        <f t="shared" si="90"/>
        <v>Skewed Mid-High</v>
      </c>
      <c r="AR379" s="26" t="str">
        <f t="shared" si="91"/>
        <v>Closed Higher Quadrant</v>
      </c>
      <c r="AS379" s="27">
        <f t="shared" si="92"/>
        <v>2</v>
      </c>
    </row>
    <row r="380" spans="1:45" ht="15.5" x14ac:dyDescent="0.35">
      <c r="A380" s="20">
        <v>45124</v>
      </c>
      <c r="B380" s="15">
        <v>1.29955</v>
      </c>
      <c r="C380" s="15">
        <v>1.3141799999999999</v>
      </c>
      <c r="D380" s="15">
        <v>1.2983800000000001</v>
      </c>
      <c r="E380" s="15">
        <v>1.3071299999999999</v>
      </c>
      <c r="F380" s="15">
        <v>1.3091999999999999</v>
      </c>
      <c r="G380" s="15">
        <v>1.3131999999999999</v>
      </c>
      <c r="H380" s="15">
        <v>1.3071999999999999</v>
      </c>
      <c r="I380" s="5">
        <v>11</v>
      </c>
      <c r="J380" s="5">
        <v>839</v>
      </c>
      <c r="K380" s="5">
        <v>874</v>
      </c>
      <c r="L380" s="5">
        <v>1743</v>
      </c>
      <c r="M380" s="14">
        <v>12.057638888888624</v>
      </c>
      <c r="N380" s="14">
        <v>157.99999999999815</v>
      </c>
      <c r="O380" s="5">
        <v>60.000000000000057</v>
      </c>
      <c r="P380" s="5">
        <v>171915</v>
      </c>
      <c r="Q380" s="14">
        <v>1193.8541666666667</v>
      </c>
      <c r="R380" s="14">
        <v>11.031645569620382</v>
      </c>
      <c r="S380" s="5">
        <v>23</v>
      </c>
      <c r="T380" s="5" t="s">
        <v>26</v>
      </c>
      <c r="U380" s="14">
        <v>0.63205440420809678</v>
      </c>
      <c r="V380" s="5">
        <v>652</v>
      </c>
      <c r="W380" s="5">
        <v>740</v>
      </c>
      <c r="X380" s="5">
        <v>156</v>
      </c>
      <c r="Y380" s="5">
        <v>195</v>
      </c>
      <c r="Z380" s="5" t="s">
        <v>32</v>
      </c>
      <c r="AA380" s="5"/>
      <c r="AB380" s="6" cm="1">
        <f t="array" ref="AB380">SUM(IF(B380:I380&gt;B381:I381,1,-1))</f>
        <v>-2</v>
      </c>
      <c r="AC380" s="6" cm="1">
        <f t="array" ref="AC380">SUM(IF(J380:S380&gt;J381:S381,1,-1))</f>
        <v>-6</v>
      </c>
      <c r="AD380" s="6">
        <f t="shared" si="81"/>
        <v>-8</v>
      </c>
      <c r="AE380" s="6">
        <f t="shared" si="95"/>
        <v>8</v>
      </c>
      <c r="AF380" s="6">
        <f t="shared" si="95"/>
        <v>-4</v>
      </c>
      <c r="AG380" s="6">
        <f t="shared" si="95"/>
        <v>4</v>
      </c>
      <c r="AH380" s="5"/>
      <c r="AI380" s="8" t="str">
        <f t="shared" si="82"/>
        <v>Inside</v>
      </c>
      <c r="AJ380" s="24" t="str">
        <f t="shared" si="83"/>
        <v>Up</v>
      </c>
      <c r="AK380" s="25" t="str">
        <f t="shared" si="84"/>
        <v>POC Down</v>
      </c>
      <c r="AL380" s="26" t="str">
        <f t="shared" si="85"/>
        <v>In. Val</v>
      </c>
      <c r="AM380" s="26" t="str">
        <f t="shared" si="86"/>
        <v>Inside Day</v>
      </c>
      <c r="AN380" s="26" t="str">
        <f t="shared" si="87"/>
        <v>Bl. Val</v>
      </c>
      <c r="AO380" s="26" t="str">
        <f t="shared" si="88"/>
        <v>No Gap</v>
      </c>
      <c r="AP380" s="26" t="str">
        <f t="shared" si="89"/>
        <v>Bottom-Weighted</v>
      </c>
      <c r="AQ380" s="26" t="str">
        <f t="shared" si="90"/>
        <v>Skewed Mid-High</v>
      </c>
      <c r="AR380" s="26" t="str">
        <f t="shared" si="91"/>
        <v>Closed Higher Quadrant</v>
      </c>
      <c r="AS380" s="27">
        <f t="shared" si="92"/>
        <v>1</v>
      </c>
    </row>
    <row r="381" spans="1:45" ht="15.5" x14ac:dyDescent="0.35">
      <c r="A381" s="20">
        <v>45121</v>
      </c>
      <c r="B381" s="15">
        <v>1.29335</v>
      </c>
      <c r="C381" s="15">
        <v>1.3141799999999999</v>
      </c>
      <c r="D381" s="15">
        <v>1.29036</v>
      </c>
      <c r="E381" s="15">
        <v>1.3088900000000001</v>
      </c>
      <c r="F381" s="15">
        <v>1.3107</v>
      </c>
      <c r="G381" s="15">
        <v>1.3141</v>
      </c>
      <c r="H381" s="15">
        <v>1.2990999999999999</v>
      </c>
      <c r="I381" s="5">
        <v>15</v>
      </c>
      <c r="J381" s="5">
        <v>532</v>
      </c>
      <c r="K381" s="5">
        <v>1263</v>
      </c>
      <c r="L381" s="5">
        <v>1820</v>
      </c>
      <c r="M381" s="14">
        <v>12.563194444444253</v>
      </c>
      <c r="N381" s="14">
        <v>238.19999999999953</v>
      </c>
      <c r="O381" s="5">
        <v>150.00000000000125</v>
      </c>
      <c r="P381" s="5">
        <v>185289</v>
      </c>
      <c r="Q381" s="14">
        <v>1286.7291666666667</v>
      </c>
      <c r="R381" s="14">
        <v>7.640638119227555</v>
      </c>
      <c r="S381" s="5">
        <v>33</v>
      </c>
      <c r="T381" s="5" t="s">
        <v>28</v>
      </c>
      <c r="U381" s="14">
        <v>0.47223571254517566</v>
      </c>
      <c r="V381" s="5">
        <v>815</v>
      </c>
      <c r="W381" s="5">
        <v>224</v>
      </c>
      <c r="X381" s="5">
        <v>443</v>
      </c>
      <c r="Y381" s="5">
        <v>338</v>
      </c>
      <c r="Z381" s="5" t="s">
        <v>31</v>
      </c>
      <c r="AA381" s="5"/>
      <c r="AB381" s="6" cm="1">
        <f t="array" ref="AB381">SUM(IF(B381:I381&gt;B382:I382,1,-1))</f>
        <v>4</v>
      </c>
      <c r="AC381" s="6" cm="1">
        <f t="array" ref="AC381">SUM(IF(J381:S381&gt;J382:S382,1,-1))</f>
        <v>-2</v>
      </c>
      <c r="AD381" s="6">
        <f t="shared" si="81"/>
        <v>2</v>
      </c>
      <c r="AE381" s="6">
        <f t="shared" si="95"/>
        <v>16</v>
      </c>
      <c r="AF381" s="6">
        <f t="shared" si="95"/>
        <v>2</v>
      </c>
      <c r="AG381" s="6">
        <f t="shared" si="95"/>
        <v>18</v>
      </c>
      <c r="AH381" s="5"/>
      <c r="AI381" s="8" t="str">
        <f t="shared" si="82"/>
        <v>OL Higher</v>
      </c>
      <c r="AJ381" s="24" t="str">
        <f t="shared" si="83"/>
        <v>Up</v>
      </c>
      <c r="AK381" s="25" t="str">
        <f t="shared" si="84"/>
        <v>POC Up</v>
      </c>
      <c r="AL381" s="26" t="str">
        <f t="shared" si="85"/>
        <v>Ab. Val</v>
      </c>
      <c r="AM381" s="26" t="str">
        <f t="shared" si="86"/>
        <v>Upper Break</v>
      </c>
      <c r="AN381" s="26" t="str">
        <f t="shared" si="87"/>
        <v>In Val</v>
      </c>
      <c r="AO381" s="26" t="str">
        <f t="shared" si="88"/>
        <v>No Gap</v>
      </c>
      <c r="AP381" s="26" t="str">
        <f t="shared" si="89"/>
        <v>Bottom-Weighted</v>
      </c>
      <c r="AQ381" s="26" t="str">
        <f t="shared" si="90"/>
        <v>Skewed High</v>
      </c>
      <c r="AR381" s="26" t="str">
        <f t="shared" si="91"/>
        <v>Same</v>
      </c>
      <c r="AS381" s="27">
        <f t="shared" si="92"/>
        <v>0</v>
      </c>
    </row>
    <row r="382" spans="1:45" ht="15.5" x14ac:dyDescent="0.35">
      <c r="A382" s="20">
        <v>45120</v>
      </c>
      <c r="B382" s="15">
        <v>1.2863500000000001</v>
      </c>
      <c r="C382" s="15">
        <v>1.31402</v>
      </c>
      <c r="D382" s="15">
        <v>1.2857700000000001</v>
      </c>
      <c r="E382" s="15">
        <v>1.3127800000000001</v>
      </c>
      <c r="F382" s="15">
        <v>1.2992000000000001</v>
      </c>
      <c r="G382" s="15">
        <v>1.3029000000000002</v>
      </c>
      <c r="H382" s="15">
        <v>1.2876000000000001</v>
      </c>
      <c r="I382" s="5">
        <v>30</v>
      </c>
      <c r="J382" s="5">
        <v>690</v>
      </c>
      <c r="K382" s="5">
        <v>1131</v>
      </c>
      <c r="L382" s="5">
        <v>1840</v>
      </c>
      <c r="M382" s="14">
        <v>12.722916666666533</v>
      </c>
      <c r="N382" s="14">
        <v>282.49999999999886</v>
      </c>
      <c r="O382" s="5">
        <v>153.00000000000091</v>
      </c>
      <c r="P382" s="5">
        <v>179477</v>
      </c>
      <c r="Q382" s="14">
        <v>1246.3680555555557</v>
      </c>
      <c r="R382" s="14">
        <v>6.513274336283212</v>
      </c>
      <c r="S382" s="5">
        <v>41</v>
      </c>
      <c r="T382" s="5" t="s">
        <v>26</v>
      </c>
      <c r="U382" s="14">
        <v>0.56219302176378183</v>
      </c>
      <c r="V382" s="5">
        <v>294</v>
      </c>
      <c r="W382" s="5">
        <v>325</v>
      </c>
      <c r="X382" s="5">
        <v>583</v>
      </c>
      <c r="Y382" s="5">
        <v>638</v>
      </c>
      <c r="Z382" s="5" t="s">
        <v>31</v>
      </c>
      <c r="AA382" s="5"/>
      <c r="AB382" s="6" cm="1">
        <f t="array" ref="AB382">SUM(IF(B382:I382&gt;B383:I383,1,-1))</f>
        <v>6</v>
      </c>
      <c r="AC382" s="6" cm="1">
        <f t="array" ref="AC382">SUM(IF(J382:S382&gt;J383:S383,1,-1))</f>
        <v>4</v>
      </c>
      <c r="AD382" s="6">
        <f t="shared" si="81"/>
        <v>10</v>
      </c>
      <c r="AE382" s="6">
        <f t="shared" si="95"/>
        <v>18</v>
      </c>
      <c r="AF382" s="6">
        <f t="shared" si="95"/>
        <v>2</v>
      </c>
      <c r="AG382" s="6">
        <f t="shared" si="95"/>
        <v>20</v>
      </c>
      <c r="AH382" s="5"/>
      <c r="AI382" s="8" t="str">
        <f t="shared" si="82"/>
        <v>OL Higher</v>
      </c>
      <c r="AJ382" s="24" t="str">
        <f t="shared" si="83"/>
        <v>Up</v>
      </c>
      <c r="AK382" s="25" t="str">
        <f t="shared" si="84"/>
        <v>POC Unchanged</v>
      </c>
      <c r="AL382" s="26" t="str">
        <f t="shared" si="85"/>
        <v>In. Val</v>
      </c>
      <c r="AM382" s="26" t="str">
        <f t="shared" si="86"/>
        <v>Upper Break</v>
      </c>
      <c r="AN382" s="26" t="str">
        <f t="shared" si="87"/>
        <v>Ab. Val</v>
      </c>
      <c r="AO382" s="26" t="str">
        <f t="shared" si="88"/>
        <v>No Gap</v>
      </c>
      <c r="AP382" s="26" t="str">
        <f t="shared" si="89"/>
        <v>Bottom-Weighted</v>
      </c>
      <c r="AQ382" s="26" t="str">
        <f t="shared" si="90"/>
        <v>Skewed Low</v>
      </c>
      <c r="AR382" s="26" t="str">
        <f t="shared" si="91"/>
        <v>Same</v>
      </c>
      <c r="AS382" s="27">
        <f t="shared" si="92"/>
        <v>0</v>
      </c>
    </row>
    <row r="383" spans="1:45" ht="15.5" x14ac:dyDescent="0.35">
      <c r="A383" s="20">
        <v>45119</v>
      </c>
      <c r="B383" s="15">
        <v>1.2837400000000001</v>
      </c>
      <c r="C383" s="15">
        <v>1.3</v>
      </c>
      <c r="D383" s="15">
        <v>1.27498</v>
      </c>
      <c r="E383" s="15">
        <v>1.29952</v>
      </c>
      <c r="F383" s="15">
        <v>1.2992000000000001</v>
      </c>
      <c r="G383" s="15">
        <v>1.2998000000000001</v>
      </c>
      <c r="H383" s="15">
        <v>1.2861000000000002</v>
      </c>
      <c r="I383" s="5">
        <v>19</v>
      </c>
      <c r="J383" s="5">
        <v>39</v>
      </c>
      <c r="K383" s="5">
        <v>1643</v>
      </c>
      <c r="L383" s="5">
        <v>1697</v>
      </c>
      <c r="M383" s="14">
        <v>11.738888888888955</v>
      </c>
      <c r="N383" s="14">
        <v>250.20000000000041</v>
      </c>
      <c r="O383" s="5">
        <v>136.99999999999824</v>
      </c>
      <c r="P383" s="5">
        <v>169960</v>
      </c>
      <c r="Q383" s="14">
        <v>1180.2777777777778</v>
      </c>
      <c r="R383" s="14">
        <v>6.7825739408473105</v>
      </c>
      <c r="S383" s="5">
        <v>44</v>
      </c>
      <c r="T383" s="5" t="s">
        <v>30</v>
      </c>
      <c r="U383" s="14">
        <v>0.26029603016937525</v>
      </c>
      <c r="V383" s="5">
        <v>459</v>
      </c>
      <c r="W383" s="5">
        <v>632</v>
      </c>
      <c r="X383" s="5">
        <v>326</v>
      </c>
      <c r="Y383" s="5">
        <v>280</v>
      </c>
      <c r="Z383" s="5" t="s">
        <v>31</v>
      </c>
      <c r="AA383" s="5"/>
      <c r="AB383" s="6" cm="1">
        <f t="array" ref="AB383">SUM(IF(B383:I383&gt;B384:I384,1,-1))</f>
        <v>6</v>
      </c>
      <c r="AC383" s="6" cm="1">
        <f t="array" ref="AC383">SUM(IF(J383:S383&gt;J384:S384,1,-1))</f>
        <v>0</v>
      </c>
      <c r="AD383" s="6">
        <f t="shared" si="81"/>
        <v>6</v>
      </c>
      <c r="AE383" s="6">
        <f t="shared" ref="AE383:AG398" si="96">SUM(AB383:AB385)</f>
        <v>16</v>
      </c>
      <c r="AF383" s="6">
        <f t="shared" si="96"/>
        <v>2</v>
      </c>
      <c r="AG383" s="6">
        <f t="shared" si="96"/>
        <v>18</v>
      </c>
      <c r="AH383" s="5"/>
      <c r="AI383" s="8" t="str">
        <f t="shared" si="82"/>
        <v>OL Higher</v>
      </c>
      <c r="AJ383" s="24" t="str">
        <f t="shared" si="83"/>
        <v>Up</v>
      </c>
      <c r="AK383" s="25" t="str">
        <f t="shared" si="84"/>
        <v>POC Up</v>
      </c>
      <c r="AL383" s="26" t="str">
        <f t="shared" si="85"/>
        <v>Ab. Val</v>
      </c>
      <c r="AM383" s="26" t="str">
        <f t="shared" si="86"/>
        <v>Upper Break</v>
      </c>
      <c r="AN383" s="26" t="str">
        <f t="shared" si="87"/>
        <v>In Val</v>
      </c>
      <c r="AO383" s="26" t="str">
        <f t="shared" si="88"/>
        <v>No Gap</v>
      </c>
      <c r="AP383" s="26" t="str">
        <f t="shared" si="89"/>
        <v>Bottom-Weighted</v>
      </c>
      <c r="AQ383" s="26" t="str">
        <f t="shared" si="90"/>
        <v>Skewed Mid-High</v>
      </c>
      <c r="AR383" s="26" t="str">
        <f t="shared" si="91"/>
        <v>Same</v>
      </c>
      <c r="AS383" s="27">
        <f t="shared" si="92"/>
        <v>0</v>
      </c>
    </row>
    <row r="384" spans="1:45" ht="15.5" x14ac:dyDescent="0.35">
      <c r="A384" s="20">
        <v>45118</v>
      </c>
      <c r="B384" s="15">
        <v>1.2741499999999999</v>
      </c>
      <c r="C384" s="15">
        <v>1.29389</v>
      </c>
      <c r="D384" s="15">
        <v>1.2725500000000001</v>
      </c>
      <c r="E384" s="15">
        <v>1.2933300000000001</v>
      </c>
      <c r="F384" s="15">
        <v>1.2836000000000001</v>
      </c>
      <c r="G384" s="15">
        <v>1.2875999999999999</v>
      </c>
      <c r="H384" s="15">
        <v>1.2727999999999999</v>
      </c>
      <c r="I384" s="5">
        <v>29</v>
      </c>
      <c r="J384" s="5">
        <v>738</v>
      </c>
      <c r="K384" s="5">
        <v>915</v>
      </c>
      <c r="L384" s="5">
        <v>1668</v>
      </c>
      <c r="M384" s="14">
        <v>11.492361111111089</v>
      </c>
      <c r="N384" s="14">
        <v>213.39999999999915</v>
      </c>
      <c r="O384" s="5">
        <v>147.99999999999923</v>
      </c>
      <c r="P384" s="5">
        <v>172567</v>
      </c>
      <c r="Q384" s="14">
        <v>1198.3819444444443</v>
      </c>
      <c r="R384" s="14">
        <v>7.8163074039363005</v>
      </c>
      <c r="S384" s="5">
        <v>36</v>
      </c>
      <c r="T384" s="5" t="s">
        <v>26</v>
      </c>
      <c r="U384" s="14">
        <v>0.64075381963194356</v>
      </c>
      <c r="V384" s="5">
        <v>420</v>
      </c>
      <c r="W384" s="5">
        <v>361</v>
      </c>
      <c r="X384" s="5">
        <v>501</v>
      </c>
      <c r="Y384" s="5">
        <v>372</v>
      </c>
      <c r="Z384" s="5" t="s">
        <v>31</v>
      </c>
      <c r="AA384" s="5"/>
      <c r="AB384" s="6" cm="1">
        <f t="array" ref="AB384">SUM(IF(B384:I384&gt;B385:I385,1,-1))</f>
        <v>6</v>
      </c>
      <c r="AC384" s="6" cm="1">
        <f t="array" ref="AC384">SUM(IF(J384:S384&gt;J385:S385,1,-1))</f>
        <v>-2</v>
      </c>
      <c r="AD384" s="6">
        <f t="shared" si="81"/>
        <v>4</v>
      </c>
      <c r="AE384" s="6">
        <f t="shared" si="96"/>
        <v>12</v>
      </c>
      <c r="AF384" s="6">
        <f t="shared" si="96"/>
        <v>8</v>
      </c>
      <c r="AG384" s="6">
        <f t="shared" si="96"/>
        <v>20</v>
      </c>
      <c r="AH384" s="5"/>
      <c r="AI384" s="8" t="str">
        <f t="shared" si="82"/>
        <v>OL Higher</v>
      </c>
      <c r="AJ384" s="24" t="str">
        <f t="shared" si="83"/>
        <v>Up</v>
      </c>
      <c r="AK384" s="25" t="str">
        <f t="shared" si="84"/>
        <v>POC Up</v>
      </c>
      <c r="AL384" s="26" t="str">
        <f t="shared" si="85"/>
        <v>Ab. Val</v>
      </c>
      <c r="AM384" s="26" t="str">
        <f t="shared" si="86"/>
        <v>Upper Break</v>
      </c>
      <c r="AN384" s="26" t="str">
        <f t="shared" si="87"/>
        <v>Ab. Val</v>
      </c>
      <c r="AO384" s="26" t="str">
        <f t="shared" si="88"/>
        <v>No Gap</v>
      </c>
      <c r="AP384" s="26" t="str">
        <f t="shared" si="89"/>
        <v>Bottom-Weighted</v>
      </c>
      <c r="AQ384" s="26" t="str">
        <f t="shared" si="90"/>
        <v>Skewed Mid-Low</v>
      </c>
      <c r="AR384" s="26" t="str">
        <f t="shared" si="91"/>
        <v>Same</v>
      </c>
      <c r="AS384" s="27">
        <f t="shared" si="92"/>
        <v>0</v>
      </c>
    </row>
    <row r="385" spans="1:45" ht="15.5" x14ac:dyDescent="0.35">
      <c r="A385" s="20">
        <v>45117</v>
      </c>
      <c r="B385" s="15">
        <v>1.2703899999999999</v>
      </c>
      <c r="C385" s="15">
        <v>1.2867999999999999</v>
      </c>
      <c r="D385" s="15">
        <v>1.2673099999999999</v>
      </c>
      <c r="E385" s="15">
        <v>1.28634</v>
      </c>
      <c r="F385" s="15">
        <v>1.2739</v>
      </c>
      <c r="G385" s="15">
        <v>1.2834000000000001</v>
      </c>
      <c r="H385" s="15">
        <v>1.2723</v>
      </c>
      <c r="I385" s="5">
        <v>38</v>
      </c>
      <c r="J385" s="5">
        <v>1145</v>
      </c>
      <c r="K385" s="5">
        <v>567</v>
      </c>
      <c r="L385" s="5">
        <v>1734</v>
      </c>
      <c r="M385" s="14">
        <v>12.01250000000001</v>
      </c>
      <c r="N385" s="14">
        <v>194.90000000000006</v>
      </c>
      <c r="O385" s="5">
        <v>111.00000000000109</v>
      </c>
      <c r="P385" s="5">
        <v>189937</v>
      </c>
      <c r="Q385" s="14">
        <v>1319.0069444444443</v>
      </c>
      <c r="R385" s="14">
        <v>8.896870189840941</v>
      </c>
      <c r="S385" s="5">
        <v>24</v>
      </c>
      <c r="T385" s="5" t="s">
        <v>26</v>
      </c>
      <c r="U385" s="14">
        <v>0.50541119862385342</v>
      </c>
      <c r="V385" s="5">
        <v>336</v>
      </c>
      <c r="W385" s="5">
        <v>467</v>
      </c>
      <c r="X385" s="5">
        <v>604</v>
      </c>
      <c r="Y385" s="5">
        <v>327</v>
      </c>
      <c r="Z385" s="5" t="s">
        <v>31</v>
      </c>
      <c r="AA385" s="5"/>
      <c r="AB385" s="6" cm="1">
        <f t="array" ref="AB385">SUM(IF(B385:I385&gt;B386:I386,1,-1))</f>
        <v>4</v>
      </c>
      <c r="AC385" s="6" cm="1">
        <f t="array" ref="AC385">SUM(IF(J385:S385&gt;J386:S386,1,-1))</f>
        <v>4</v>
      </c>
      <c r="AD385" s="6">
        <f t="shared" si="81"/>
        <v>8</v>
      </c>
      <c r="AE385" s="6">
        <f t="shared" si="96"/>
        <v>12</v>
      </c>
      <c r="AF385" s="6">
        <f t="shared" si="96"/>
        <v>16</v>
      </c>
      <c r="AG385" s="6">
        <f t="shared" si="96"/>
        <v>28</v>
      </c>
      <c r="AH385" s="5"/>
      <c r="AI385" s="8" t="str">
        <f t="shared" si="82"/>
        <v>OL Higher</v>
      </c>
      <c r="AJ385" s="24" t="str">
        <f t="shared" si="83"/>
        <v>Up</v>
      </c>
      <c r="AK385" s="25" t="str">
        <f t="shared" si="84"/>
        <v>POC Up</v>
      </c>
      <c r="AL385" s="26" t="str">
        <f t="shared" si="85"/>
        <v>In. Val</v>
      </c>
      <c r="AM385" s="26" t="str">
        <f t="shared" si="86"/>
        <v>Upper Break</v>
      </c>
      <c r="AN385" s="26" t="str">
        <f t="shared" si="87"/>
        <v>Ab. Val</v>
      </c>
      <c r="AO385" s="26" t="str">
        <f t="shared" si="88"/>
        <v>No Gap</v>
      </c>
      <c r="AP385" s="26" t="str">
        <f t="shared" si="89"/>
        <v>Top-Weighted</v>
      </c>
      <c r="AQ385" s="26" t="str">
        <f t="shared" si="90"/>
        <v>Skewed Mid-Low</v>
      </c>
      <c r="AR385" s="26" t="str">
        <f t="shared" si="91"/>
        <v>Same</v>
      </c>
      <c r="AS385" s="27">
        <f t="shared" si="92"/>
        <v>0</v>
      </c>
    </row>
    <row r="386" spans="1:45" ht="15.5" x14ac:dyDescent="0.35">
      <c r="A386" s="20">
        <v>45114</v>
      </c>
      <c r="B386" s="15">
        <v>1.27169</v>
      </c>
      <c r="C386" s="15">
        <v>1.2848900000000001</v>
      </c>
      <c r="D386" s="15">
        <v>1.2673099999999999</v>
      </c>
      <c r="E386" s="15">
        <v>1.2837099999999999</v>
      </c>
      <c r="F386" s="15">
        <v>1.2703</v>
      </c>
      <c r="G386" s="15">
        <v>1.2748000000000002</v>
      </c>
      <c r="H386" s="15">
        <v>1.2691000000000001</v>
      </c>
      <c r="I386" s="5">
        <v>27</v>
      </c>
      <c r="J386" s="5">
        <v>1387</v>
      </c>
      <c r="K386" s="5">
        <v>282</v>
      </c>
      <c r="L386" s="5">
        <v>1706</v>
      </c>
      <c r="M386" s="14">
        <v>11.788888888888851</v>
      </c>
      <c r="N386" s="14">
        <v>175.80000000000152</v>
      </c>
      <c r="O386" s="5">
        <v>57.000000000000384</v>
      </c>
      <c r="P386" s="5">
        <v>188684</v>
      </c>
      <c r="Q386" s="14">
        <v>1310.3055555555557</v>
      </c>
      <c r="R386" s="14">
        <v>9.704209328782623</v>
      </c>
      <c r="S386" s="5">
        <v>25</v>
      </c>
      <c r="T386" s="5" t="s">
        <v>28</v>
      </c>
      <c r="U386" s="14">
        <v>0.35743066478298297</v>
      </c>
      <c r="V386" s="5">
        <v>169</v>
      </c>
      <c r="W386" s="5">
        <v>212</v>
      </c>
      <c r="X386" s="5">
        <v>597</v>
      </c>
      <c r="Y386" s="5">
        <v>725</v>
      </c>
      <c r="Z386" s="5" t="s">
        <v>31</v>
      </c>
      <c r="AA386" s="5"/>
      <c r="AB386" s="6" cm="1">
        <f t="array" ref="AB386">SUM(IF(B386:I386&gt;B387:I387,1,-1))</f>
        <v>2</v>
      </c>
      <c r="AC386" s="6" cm="1">
        <f t="array" ref="AC386">SUM(IF(J386:S386&gt;J387:S387,1,-1))</f>
        <v>6</v>
      </c>
      <c r="AD386" s="6">
        <f t="shared" si="81"/>
        <v>8</v>
      </c>
      <c r="AE386" s="6">
        <f t="shared" si="96"/>
        <v>6</v>
      </c>
      <c r="AF386" s="6">
        <f t="shared" si="96"/>
        <v>6</v>
      </c>
      <c r="AG386" s="6">
        <f t="shared" si="96"/>
        <v>12</v>
      </c>
      <c r="AH386" s="5"/>
      <c r="AI386" s="8" t="str">
        <f t="shared" si="82"/>
        <v>Outside</v>
      </c>
      <c r="AJ386" s="24" t="str">
        <f t="shared" si="83"/>
        <v>Neutral</v>
      </c>
      <c r="AK386" s="25" t="str">
        <f t="shared" si="84"/>
        <v>POC Unchanged</v>
      </c>
      <c r="AL386" s="26" t="str">
        <f t="shared" si="85"/>
        <v>In. Val</v>
      </c>
      <c r="AM386" s="26" t="str">
        <f t="shared" si="86"/>
        <v>Upper Break</v>
      </c>
      <c r="AN386" s="26" t="str">
        <f t="shared" si="87"/>
        <v>Ab. Val</v>
      </c>
      <c r="AO386" s="26" t="str">
        <f t="shared" si="88"/>
        <v>No Gap</v>
      </c>
      <c r="AP386" s="26" t="str">
        <f t="shared" si="89"/>
        <v>Top-Weighted</v>
      </c>
      <c r="AQ386" s="26" t="str">
        <f t="shared" si="90"/>
        <v>Skewed Low</v>
      </c>
      <c r="AR386" s="26" t="str">
        <f t="shared" si="91"/>
        <v>Closed Lower Quadrant</v>
      </c>
      <c r="AS386" s="27">
        <f t="shared" si="92"/>
        <v>-1</v>
      </c>
    </row>
    <row r="387" spans="1:45" ht="15.5" x14ac:dyDescent="0.35">
      <c r="A387" s="20">
        <v>45113</v>
      </c>
      <c r="B387" s="15">
        <v>1.26918</v>
      </c>
      <c r="C387" s="15">
        <v>1.27803</v>
      </c>
      <c r="D387" s="15">
        <v>1.2673099999999999</v>
      </c>
      <c r="E387" s="15">
        <v>1.27413</v>
      </c>
      <c r="F387" s="15">
        <v>1.2703</v>
      </c>
      <c r="G387" s="15">
        <v>1.2725000000000002</v>
      </c>
      <c r="H387" s="15">
        <v>1.2691000000000001</v>
      </c>
      <c r="I387" s="5">
        <v>25</v>
      </c>
      <c r="J387" s="5">
        <v>1065</v>
      </c>
      <c r="K387" s="5">
        <v>442</v>
      </c>
      <c r="L387" s="5">
        <v>1550</v>
      </c>
      <c r="M387" s="14">
        <v>10.641666666666746</v>
      </c>
      <c r="N387" s="14">
        <v>107.20000000000063</v>
      </c>
      <c r="O387" s="5">
        <v>34.000000000000696</v>
      </c>
      <c r="P387" s="5">
        <v>158842</v>
      </c>
      <c r="Q387" s="14">
        <v>1103.0694444444443</v>
      </c>
      <c r="R387" s="14">
        <v>14.458955223880512</v>
      </c>
      <c r="S387" s="5">
        <v>14</v>
      </c>
      <c r="T387" s="5" t="s">
        <v>28</v>
      </c>
      <c r="U387" s="14">
        <v>0.4977352868692273</v>
      </c>
      <c r="V387" s="5">
        <v>91</v>
      </c>
      <c r="W387" s="5">
        <v>275</v>
      </c>
      <c r="X387" s="5">
        <v>849</v>
      </c>
      <c r="Y387" s="5">
        <v>335</v>
      </c>
      <c r="Z387" s="5" t="s">
        <v>32</v>
      </c>
      <c r="AA387" s="5"/>
      <c r="AB387" s="6" cm="1">
        <f t="array" ref="AB387">SUM(IF(B387:I387&gt;B388:I388,1,-1))</f>
        <v>6</v>
      </c>
      <c r="AC387" s="6" cm="1">
        <f t="array" ref="AC387">SUM(IF(J387:S387&gt;J388:S388,1,-1))</f>
        <v>6</v>
      </c>
      <c r="AD387" s="6">
        <f t="shared" si="81"/>
        <v>12</v>
      </c>
      <c r="AE387" s="6">
        <f t="shared" si="96"/>
        <v>10</v>
      </c>
      <c r="AF387" s="6">
        <f t="shared" si="96"/>
        <v>-6</v>
      </c>
      <c r="AG387" s="6">
        <f t="shared" si="96"/>
        <v>4</v>
      </c>
      <c r="AH387" s="5"/>
      <c r="AI387" s="8" t="str">
        <f t="shared" si="82"/>
        <v>OL Higher</v>
      </c>
      <c r="AJ387" s="24" t="str">
        <f t="shared" si="83"/>
        <v>Up</v>
      </c>
      <c r="AK387" s="25" t="str">
        <f t="shared" si="84"/>
        <v>POC Up</v>
      </c>
      <c r="AL387" s="26" t="str">
        <f t="shared" si="85"/>
        <v>In. Val</v>
      </c>
      <c r="AM387" s="26" t="str">
        <f t="shared" si="86"/>
        <v>Upper Break</v>
      </c>
      <c r="AN387" s="26" t="str">
        <f t="shared" si="87"/>
        <v>Ab. Val</v>
      </c>
      <c r="AO387" s="26" t="str">
        <f t="shared" si="88"/>
        <v>No Gap</v>
      </c>
      <c r="AP387" s="26" t="str">
        <f t="shared" si="89"/>
        <v>Top-Weighted</v>
      </c>
      <c r="AQ387" s="26" t="str">
        <f t="shared" si="90"/>
        <v>Skewed Mid-Low</v>
      </c>
      <c r="AR387" s="26" t="str">
        <f t="shared" si="91"/>
        <v>Same</v>
      </c>
      <c r="AS387" s="27">
        <f t="shared" si="92"/>
        <v>0</v>
      </c>
    </row>
    <row r="388" spans="1:45" ht="15.5" x14ac:dyDescent="0.35">
      <c r="A388" s="20">
        <v>45112</v>
      </c>
      <c r="B388" s="15">
        <v>1.2693399999999999</v>
      </c>
      <c r="C388" s="15">
        <v>1.27389</v>
      </c>
      <c r="D388" s="15">
        <v>1.2658</v>
      </c>
      <c r="E388" s="15">
        <v>1.27037</v>
      </c>
      <c r="F388" s="15">
        <v>1.2695000000000001</v>
      </c>
      <c r="G388" s="15">
        <v>1.2718</v>
      </c>
      <c r="H388" s="15">
        <v>1.2685999999999999</v>
      </c>
      <c r="I388" s="5">
        <v>16</v>
      </c>
      <c r="J388" s="5">
        <v>878</v>
      </c>
      <c r="K388" s="5">
        <v>485</v>
      </c>
      <c r="L388" s="5">
        <v>1401</v>
      </c>
      <c r="M388" s="14">
        <v>9.5854166666666885</v>
      </c>
      <c r="N388" s="14">
        <v>80.899999999999309</v>
      </c>
      <c r="O388" s="5">
        <v>32.000000000000917</v>
      </c>
      <c r="P388" s="5">
        <v>140114</v>
      </c>
      <c r="Q388" s="14">
        <v>973.01388888888891</v>
      </c>
      <c r="R388" s="14">
        <v>17.317676143387047</v>
      </c>
      <c r="S388" s="5">
        <v>8</v>
      </c>
      <c r="T388" s="5" t="s">
        <v>26</v>
      </c>
      <c r="U388" s="14">
        <v>0.61953857046198968</v>
      </c>
      <c r="V388" s="5">
        <v>195</v>
      </c>
      <c r="W388" s="5">
        <v>578</v>
      </c>
      <c r="X388" s="5">
        <v>477</v>
      </c>
      <c r="Y388" s="5">
        <v>151</v>
      </c>
      <c r="Z388" s="5" t="s">
        <v>32</v>
      </c>
      <c r="AA388" s="5"/>
      <c r="AB388" s="6" cm="1">
        <f t="array" ref="AB388">SUM(IF(B388:I388&gt;B389:I389,1,-1))</f>
        <v>-2</v>
      </c>
      <c r="AC388" s="6" cm="1">
        <f t="array" ref="AC388">SUM(IF(J388:S388&gt;J389:S389,1,-1))</f>
        <v>-6</v>
      </c>
      <c r="AD388" s="6">
        <f t="shared" ref="AD388:AD451" si="97">SUM(AB388:AC388)</f>
        <v>-8</v>
      </c>
      <c r="AE388" s="6">
        <f t="shared" si="96"/>
        <v>2</v>
      </c>
      <c r="AF388" s="6">
        <f t="shared" si="96"/>
        <v>-20</v>
      </c>
      <c r="AG388" s="6">
        <f t="shared" si="96"/>
        <v>-18</v>
      </c>
      <c r="AH388" s="5"/>
      <c r="AI388" s="8" t="str">
        <f t="shared" si="82"/>
        <v>Inside</v>
      </c>
      <c r="AJ388" s="24" t="str">
        <f t="shared" si="83"/>
        <v>Neutral</v>
      </c>
      <c r="AK388" s="25" t="str">
        <f t="shared" si="84"/>
        <v>POC Unchanged</v>
      </c>
      <c r="AL388" s="26" t="str">
        <f t="shared" si="85"/>
        <v>In. Val</v>
      </c>
      <c r="AM388" s="26" t="str">
        <f t="shared" si="86"/>
        <v>Inside Day</v>
      </c>
      <c r="AN388" s="26" t="str">
        <f t="shared" si="87"/>
        <v>In Val</v>
      </c>
      <c r="AO388" s="26" t="str">
        <f t="shared" si="88"/>
        <v>No Gap</v>
      </c>
      <c r="AP388" s="26" t="str">
        <f t="shared" si="89"/>
        <v>Top-Weighted</v>
      </c>
      <c r="AQ388" s="26" t="str">
        <f t="shared" si="90"/>
        <v>Skewed Mid-High</v>
      </c>
      <c r="AR388" s="26" t="str">
        <f t="shared" si="91"/>
        <v>Closed Higher Quadrant</v>
      </c>
      <c r="AS388" s="27">
        <f t="shared" si="92"/>
        <v>1</v>
      </c>
    </row>
    <row r="389" spans="1:45" ht="15.5" x14ac:dyDescent="0.35">
      <c r="A389" s="20">
        <v>45111</v>
      </c>
      <c r="B389" s="15">
        <v>1.26129</v>
      </c>
      <c r="C389" s="15">
        <v>1.27389</v>
      </c>
      <c r="D389" s="15">
        <v>1.2599</v>
      </c>
      <c r="E389" s="15">
        <v>1.2716700000000001</v>
      </c>
      <c r="F389" s="15">
        <v>1.2695000000000001</v>
      </c>
      <c r="G389" s="15">
        <v>1.2724</v>
      </c>
      <c r="H389" s="15">
        <v>1.2666999999999999</v>
      </c>
      <c r="I389" s="5">
        <v>38</v>
      </c>
      <c r="J389" s="5">
        <v>591</v>
      </c>
      <c r="K389" s="5">
        <v>865</v>
      </c>
      <c r="L389" s="5">
        <v>1493</v>
      </c>
      <c r="M389" s="14">
        <v>10.213194444444539</v>
      </c>
      <c r="N389" s="14">
        <v>139.89999999999947</v>
      </c>
      <c r="O389" s="5">
        <v>57.000000000000384</v>
      </c>
      <c r="P389" s="5">
        <v>152800</v>
      </c>
      <c r="Q389" s="14">
        <v>1061.1111111111111</v>
      </c>
      <c r="R389" s="14">
        <v>10.671908506075809</v>
      </c>
      <c r="S389" s="5">
        <v>19</v>
      </c>
      <c r="T389" s="5" t="s">
        <v>26</v>
      </c>
      <c r="U389" s="14">
        <v>0.62834514083608239</v>
      </c>
      <c r="V389" s="5">
        <v>374</v>
      </c>
      <c r="W389" s="5">
        <v>723</v>
      </c>
      <c r="X389" s="5">
        <v>164</v>
      </c>
      <c r="Y389" s="5">
        <v>222</v>
      </c>
      <c r="Z389" s="5" t="s">
        <v>31</v>
      </c>
      <c r="AA389" s="5"/>
      <c r="AB389" s="6" cm="1">
        <f t="array" ref="AB389">SUM(IF(B389:I389&gt;B390:I390,1,-1))</f>
        <v>6</v>
      </c>
      <c r="AC389" s="6" cm="1">
        <f t="array" ref="AC389">SUM(IF(J389:S389&gt;J390:S390,1,-1))</f>
        <v>-6</v>
      </c>
      <c r="AD389" s="6">
        <f t="shared" si="97"/>
        <v>0</v>
      </c>
      <c r="AE389" s="6">
        <f t="shared" si="96"/>
        <v>2</v>
      </c>
      <c r="AF389" s="6">
        <f t="shared" si="96"/>
        <v>-14</v>
      </c>
      <c r="AG389" s="6">
        <f t="shared" si="96"/>
        <v>-12</v>
      </c>
      <c r="AH389" s="5"/>
      <c r="AI389" s="8" t="str">
        <f t="shared" si="82"/>
        <v>OL Higher</v>
      </c>
      <c r="AJ389" s="24" t="str">
        <f t="shared" si="83"/>
        <v>Up</v>
      </c>
      <c r="AK389" s="25" t="str">
        <f t="shared" si="84"/>
        <v>POC Up</v>
      </c>
      <c r="AL389" s="26" t="str">
        <f t="shared" si="85"/>
        <v>Ab. Val</v>
      </c>
      <c r="AM389" s="26" t="str">
        <f t="shared" si="86"/>
        <v>Upper Break</v>
      </c>
      <c r="AN389" s="26" t="str">
        <f t="shared" si="87"/>
        <v>In Val</v>
      </c>
      <c r="AO389" s="26" t="str">
        <f t="shared" si="88"/>
        <v>No Gap</v>
      </c>
      <c r="AP389" s="26" t="str">
        <f t="shared" si="89"/>
        <v>Bottom-Weighted</v>
      </c>
      <c r="AQ389" s="26" t="str">
        <f t="shared" si="90"/>
        <v>Skewed Mid-High</v>
      </c>
      <c r="AR389" s="26" t="str">
        <f t="shared" si="91"/>
        <v>Closed Lower Quadrant</v>
      </c>
      <c r="AS389" s="27">
        <f t="shared" si="92"/>
        <v>-1</v>
      </c>
    </row>
    <row r="390" spans="1:45" ht="15.5" x14ac:dyDescent="0.35">
      <c r="A390" s="20">
        <v>45110</v>
      </c>
      <c r="B390" s="15">
        <v>1.26414</v>
      </c>
      <c r="C390" s="15">
        <v>1.2727200000000001</v>
      </c>
      <c r="D390" s="15">
        <v>1.25905</v>
      </c>
      <c r="E390" s="15">
        <v>1.2691600000000001</v>
      </c>
      <c r="F390" s="15">
        <v>1.262</v>
      </c>
      <c r="G390" s="15">
        <v>1.2688000000000001</v>
      </c>
      <c r="H390" s="15">
        <v>1.2602000000000002</v>
      </c>
      <c r="I390" s="5">
        <v>23</v>
      </c>
      <c r="J390" s="5">
        <v>1298</v>
      </c>
      <c r="K390" s="5">
        <v>312</v>
      </c>
      <c r="L390" s="5">
        <v>1636</v>
      </c>
      <c r="M390" s="14">
        <v>11.324305555555544</v>
      </c>
      <c r="N390" s="14">
        <v>136.7000000000007</v>
      </c>
      <c r="O390" s="5">
        <v>85.999999999999403</v>
      </c>
      <c r="P390" s="5">
        <v>178202</v>
      </c>
      <c r="Q390" s="14">
        <v>1237.5138888888889</v>
      </c>
      <c r="R390" s="14">
        <v>11.967812728602718</v>
      </c>
      <c r="S390" s="5">
        <v>19</v>
      </c>
      <c r="T390" s="5" t="s">
        <v>28</v>
      </c>
      <c r="U390" s="14">
        <v>0.43916374459190238</v>
      </c>
      <c r="V390" s="5">
        <v>346</v>
      </c>
      <c r="W390" s="5">
        <v>442</v>
      </c>
      <c r="X390" s="5">
        <v>424</v>
      </c>
      <c r="Y390" s="5">
        <v>404</v>
      </c>
      <c r="Z390" s="5" t="s">
        <v>32</v>
      </c>
      <c r="AA390" s="5"/>
      <c r="AB390" s="6" cm="1">
        <f t="array" ref="AB390">SUM(IF(B390:I390&gt;B391:I391,1,-1))</f>
        <v>-2</v>
      </c>
      <c r="AC390" s="6" cm="1">
        <f t="array" ref="AC390">SUM(IF(J390:S390&gt;J391:S391,1,-1))</f>
        <v>-8</v>
      </c>
      <c r="AD390" s="6">
        <f t="shared" si="97"/>
        <v>-10</v>
      </c>
      <c r="AE390" s="6">
        <f t="shared" si="96"/>
        <v>-10</v>
      </c>
      <c r="AF390" s="6">
        <f t="shared" si="96"/>
        <v>-4</v>
      </c>
      <c r="AG390" s="6">
        <f t="shared" si="96"/>
        <v>-14</v>
      </c>
      <c r="AH390" s="5"/>
      <c r="AI390" s="8" t="str">
        <f t="shared" ref="AI390:AI453" si="98">IF(AND(H390&gt;=G391,G390&gt;=G391),"Higher",
IF(AND(H390&lt;=H391,G390&lt;=H391),"Lower",
IF(AND(G390&gt;=G391,H390&lt;=G391,H390&gt;H391),"OL Higher",
IF(AND(H390&lt;=H391,G390&gt;=H391,G390&lt;G391),"OL Lower",
IF(AND(G390&lt;=G391,H390&gt;=H391),"Inside",
IF(AND(G390&gt;=G391,H390&lt;=H391),"Outside","Undefined"))))))</f>
        <v>OL Higher</v>
      </c>
      <c r="AJ390" s="24" t="str">
        <f t="shared" ref="AJ390:AJ453" si="99">IF(F390 &gt;= ((C390 - D390) * 10%) + B390, "Up", IF(F390 &lt;= (B390 - (C390 - D390) * 10%), "Down", "Neutral"))</f>
        <v>Down</v>
      </c>
      <c r="AK390" s="25" t="str">
        <f t="shared" ref="AK390:AK453" si="100">IF(F390 &gt; F391, "POC Up", IF(F390 &lt; F391, "POC Down", "POC Unchanged"))</f>
        <v>POC Unchanged</v>
      </c>
      <c r="AL390" s="26" t="str">
        <f t="shared" ref="AL390:AL453" si="101">IF(F390 &lt; H391, "Bel. Val",
IF(F390 &gt; G391, "Ab. Val",
"In. Val"))</f>
        <v>In. Val</v>
      </c>
      <c r="AM390" s="26" t="str">
        <f t="shared" ref="AM390:AM453" si="102">IF(AND(D390 &lt; D391, C390 &gt; C391), "Both Sides Expand",
IF(D390 &lt; D391, "Lower Break",
IF(C390 &gt; C391, "Upper Break", "Inside Day")))</f>
        <v>Inside Day</v>
      </c>
      <c r="AN390" s="26" t="str">
        <f t="shared" ref="AN390:AN453" si="103">IF(AND(E390 &lt; H390, E390 &lt; G390), "Bl. Val",
IF(AND(E390 &gt; G390, E390 &gt; H390), "Ab. Val",
"In Val"))</f>
        <v>Ab. Val</v>
      </c>
      <c r="AO390" s="26" t="str">
        <f t="shared" ref="AO390:AO453" si="104">IF(AND(B390 &gt; G391, E390 &lt; G391), "Gap Up - Failed",
IF(AND(B390 &gt; G391, E390 &gt; B390), "Gap Up - Follow Through",
IF(AND(B390 &gt; G391, E390 &lt; B390), "Gap Up - Faded",
IF(AND(B390 &lt; H391, E390 &gt; H391), "Gap Down - Failed",
IF(AND(B390 &lt; H391, E390 &lt; B390), "Gap Down - Follow Through",
IF(AND(B390 &lt; H391, E390 &gt; B390), "Gap Down - Rejected",
"No Gap"))))))</f>
        <v>No Gap</v>
      </c>
      <c r="AP390" s="26" t="str">
        <f t="shared" ref="AP390:AP453" si="105">IF(J390 &gt; K390, "Top-Weighted",
IF(K390 &gt; J390, "Bottom-Weighted",
"Balanced"))</f>
        <v>Top-Weighted</v>
      </c>
      <c r="AQ390" s="26" t="str">
        <f t="shared" ref="AQ390:AQ453" si="106">IF(COUNTIF(V390:Y390, MAX(V390, W390, X390, Y390)) &gt; 1, "Tie",
IF(V390 &gt; MAX(W390, X390, Y390), "Skewed High",
IF(W390 &gt; MAX(V390, X390, Y390), "Skewed Mid-High",
IF(X390 &gt; MAX(V390, W390, Y390), "Skewed Mid-Low",
IF(Y390 &gt; MAX(V390, W390, X390), "Skewed Low", "Evenly Distributed")))))</f>
        <v>Skewed Mid-High</v>
      </c>
      <c r="AR390" s="26" t="str">
        <f t="shared" ref="AR390:AR453" si="107">IF(Z390 &lt; Z391, "Closed Lower Quadrant",
IF(Z390 &gt; Z391, "Closed Higher Quadrant",
"Same"))</f>
        <v>Same</v>
      </c>
      <c r="AS390" s="27">
        <f t="shared" ref="AS390:AS453" si="108">_xlfn.NUMBERVALUE(SUBSTITUTE(Z390,"Q","")) - _xlfn.NUMBERVALUE(SUBSTITUTE(Z391,"Q",""))</f>
        <v>0</v>
      </c>
    </row>
    <row r="391" spans="1:45" ht="15.5" x14ac:dyDescent="0.35">
      <c r="A391" s="20">
        <v>45107</v>
      </c>
      <c r="B391" s="15">
        <v>1.27454</v>
      </c>
      <c r="C391" s="15">
        <v>1.27515</v>
      </c>
      <c r="D391" s="15">
        <v>1.25905</v>
      </c>
      <c r="E391" s="15">
        <v>1.2693099999999999</v>
      </c>
      <c r="F391" s="15">
        <v>1.262</v>
      </c>
      <c r="G391" s="15">
        <v>1.2684000000000002</v>
      </c>
      <c r="H391" s="15">
        <v>1.2598</v>
      </c>
      <c r="I391" s="5">
        <v>-6</v>
      </c>
      <c r="J391" s="5">
        <v>1347</v>
      </c>
      <c r="K391" s="5">
        <v>337</v>
      </c>
      <c r="L391" s="5">
        <v>1714</v>
      </c>
      <c r="M391" s="14">
        <v>11.84930555555559</v>
      </c>
      <c r="N391" s="14">
        <v>161.00000000000003</v>
      </c>
      <c r="O391" s="5">
        <v>86.000000000001634</v>
      </c>
      <c r="P391" s="5">
        <v>189951</v>
      </c>
      <c r="Q391" s="14">
        <v>1319.1041666666667</v>
      </c>
      <c r="R391" s="14">
        <v>10.645962732919253</v>
      </c>
      <c r="S391" s="5">
        <v>21</v>
      </c>
      <c r="T391" s="5" t="s">
        <v>28</v>
      </c>
      <c r="U391" s="14">
        <v>0.37829177730879238</v>
      </c>
      <c r="V391" s="5">
        <v>226</v>
      </c>
      <c r="W391" s="5">
        <v>314</v>
      </c>
      <c r="X391" s="5">
        <v>567</v>
      </c>
      <c r="Y391" s="5">
        <v>607</v>
      </c>
      <c r="Z391" s="5" t="s">
        <v>32</v>
      </c>
      <c r="AA391" s="5"/>
      <c r="AB391" s="6" cm="1">
        <f t="array" ref="AB391">SUM(IF(B391:I391&gt;B392:I392,1,-1))</f>
        <v>-2</v>
      </c>
      <c r="AC391" s="6" cm="1">
        <f t="array" ref="AC391">SUM(IF(J391:S391&gt;J392:S392,1,-1))</f>
        <v>0</v>
      </c>
      <c r="AD391" s="6">
        <f t="shared" si="97"/>
        <v>-2</v>
      </c>
      <c r="AE391" s="6">
        <f t="shared" si="96"/>
        <v>-12</v>
      </c>
      <c r="AF391" s="6">
        <f t="shared" si="96"/>
        <v>2</v>
      </c>
      <c r="AG391" s="6">
        <f t="shared" si="96"/>
        <v>-10</v>
      </c>
      <c r="AH391" s="5"/>
      <c r="AI391" s="8" t="str">
        <f t="shared" si="98"/>
        <v>OL Lower</v>
      </c>
      <c r="AJ391" s="24" t="str">
        <f t="shared" si="99"/>
        <v>Down</v>
      </c>
      <c r="AK391" s="25" t="str">
        <f t="shared" si="100"/>
        <v>POC Down</v>
      </c>
      <c r="AL391" s="26" t="str">
        <f t="shared" si="101"/>
        <v>Bel. Val</v>
      </c>
      <c r="AM391" s="26" t="str">
        <f t="shared" si="102"/>
        <v>Inside Day</v>
      </c>
      <c r="AN391" s="26" t="str">
        <f t="shared" si="103"/>
        <v>Ab. Val</v>
      </c>
      <c r="AO391" s="26" t="str">
        <f t="shared" si="104"/>
        <v>No Gap</v>
      </c>
      <c r="AP391" s="26" t="str">
        <f t="shared" si="105"/>
        <v>Top-Weighted</v>
      </c>
      <c r="AQ391" s="26" t="str">
        <f t="shared" si="106"/>
        <v>Skewed Low</v>
      </c>
      <c r="AR391" s="26" t="str">
        <f t="shared" si="107"/>
        <v>Closed Lower Quadrant</v>
      </c>
      <c r="AS391" s="27">
        <f t="shared" si="108"/>
        <v>-2</v>
      </c>
    </row>
    <row r="392" spans="1:45" ht="15.5" x14ac:dyDescent="0.35">
      <c r="A392" s="20">
        <v>45106</v>
      </c>
      <c r="B392" s="15">
        <v>1.27102</v>
      </c>
      <c r="C392" s="15">
        <v>1.2759</v>
      </c>
      <c r="D392" s="15">
        <v>1.25905</v>
      </c>
      <c r="E392" s="15">
        <v>1.2612699999999999</v>
      </c>
      <c r="F392" s="15">
        <v>1.2729000000000001</v>
      </c>
      <c r="G392" s="15">
        <v>1.2759</v>
      </c>
      <c r="H392" s="15">
        <v>1.2635000000000001</v>
      </c>
      <c r="I392" s="5">
        <v>-17</v>
      </c>
      <c r="J392" s="5">
        <v>419</v>
      </c>
      <c r="K392" s="5">
        <v>1169</v>
      </c>
      <c r="L392" s="5">
        <v>1615</v>
      </c>
      <c r="M392" s="14">
        <v>11.222222222222234</v>
      </c>
      <c r="N392" s="14">
        <v>168.50000000000031</v>
      </c>
      <c r="O392" s="5">
        <v>123.99999999999966</v>
      </c>
      <c r="P392" s="5">
        <v>190896</v>
      </c>
      <c r="Q392" s="14">
        <v>1325.6666666666667</v>
      </c>
      <c r="R392" s="14">
        <v>9.584569732937668</v>
      </c>
      <c r="S392" s="5">
        <v>19</v>
      </c>
      <c r="T392" s="5" t="s">
        <v>28</v>
      </c>
      <c r="U392" s="14">
        <v>0.48345956146476771</v>
      </c>
      <c r="V392" s="5">
        <v>611</v>
      </c>
      <c r="W392" s="5">
        <v>169</v>
      </c>
      <c r="X392" s="5">
        <v>398</v>
      </c>
      <c r="Y392" s="5">
        <v>437</v>
      </c>
      <c r="Z392" s="5" t="s">
        <v>27</v>
      </c>
      <c r="AA392" s="5"/>
      <c r="AB392" s="6" cm="1">
        <f t="array" ref="AB392">SUM(IF(B392:I392&gt;B393:I393,1,-1))</f>
        <v>-6</v>
      </c>
      <c r="AC392" s="6" cm="1">
        <f t="array" ref="AC392">SUM(IF(J392:S392&gt;J393:S393,1,-1))</f>
        <v>4</v>
      </c>
      <c r="AD392" s="6">
        <f t="shared" si="97"/>
        <v>-2</v>
      </c>
      <c r="AE392" s="6">
        <f t="shared" si="96"/>
        <v>-12</v>
      </c>
      <c r="AF392" s="6">
        <f t="shared" si="96"/>
        <v>-4</v>
      </c>
      <c r="AG392" s="6">
        <f t="shared" si="96"/>
        <v>-16</v>
      </c>
      <c r="AH392" s="5"/>
      <c r="AI392" s="8" t="str">
        <f t="shared" si="98"/>
        <v>Outside</v>
      </c>
      <c r="AJ392" s="24" t="str">
        <f t="shared" si="99"/>
        <v>Up</v>
      </c>
      <c r="AK392" s="25" t="str">
        <f t="shared" si="100"/>
        <v>POC Down</v>
      </c>
      <c r="AL392" s="26" t="str">
        <f t="shared" si="101"/>
        <v>In. Val</v>
      </c>
      <c r="AM392" s="26" t="str">
        <f t="shared" si="102"/>
        <v>Lower Break</v>
      </c>
      <c r="AN392" s="26" t="str">
        <f t="shared" si="103"/>
        <v>Bl. Val</v>
      </c>
      <c r="AO392" s="26" t="str">
        <f t="shared" si="104"/>
        <v>No Gap</v>
      </c>
      <c r="AP392" s="26" t="str">
        <f t="shared" si="105"/>
        <v>Bottom-Weighted</v>
      </c>
      <c r="AQ392" s="26" t="str">
        <f t="shared" si="106"/>
        <v>Skewed High</v>
      </c>
      <c r="AR392" s="26" t="str">
        <f t="shared" si="107"/>
        <v>Same</v>
      </c>
      <c r="AS392" s="27">
        <f t="shared" si="108"/>
        <v>0</v>
      </c>
    </row>
    <row r="393" spans="1:45" ht="15.5" x14ac:dyDescent="0.35">
      <c r="A393" s="20">
        <v>45105</v>
      </c>
      <c r="B393" s="15">
        <v>1.27288</v>
      </c>
      <c r="C393" s="15">
        <v>1.2759</v>
      </c>
      <c r="D393" s="15">
        <v>1.26061</v>
      </c>
      <c r="E393" s="15">
        <v>1.2641199999999999</v>
      </c>
      <c r="F393" s="15">
        <v>1.2731000000000001</v>
      </c>
      <c r="G393" s="15">
        <v>1.2751000000000001</v>
      </c>
      <c r="H393" s="15">
        <v>1.2704000000000002</v>
      </c>
      <c r="I393" s="5">
        <v>-15</v>
      </c>
      <c r="J393" s="5">
        <v>495</v>
      </c>
      <c r="K393" s="5">
        <v>1018</v>
      </c>
      <c r="L393" s="5">
        <v>1555</v>
      </c>
      <c r="M393" s="14">
        <v>10.776388888888972</v>
      </c>
      <c r="N393" s="14">
        <v>152.90000000000026</v>
      </c>
      <c r="O393" s="5">
        <v>46.999999999999261</v>
      </c>
      <c r="P393" s="5">
        <v>189632</v>
      </c>
      <c r="Q393" s="14">
        <v>1316.8888888888889</v>
      </c>
      <c r="R393" s="14">
        <v>10.170045781556556</v>
      </c>
      <c r="S393" s="5">
        <v>19</v>
      </c>
      <c r="T393" s="5" t="s">
        <v>26</v>
      </c>
      <c r="U393" s="14">
        <v>0.50138636476116083</v>
      </c>
      <c r="V393" s="5">
        <v>805</v>
      </c>
      <c r="W393" s="5">
        <v>424</v>
      </c>
      <c r="X393" s="5">
        <v>90</v>
      </c>
      <c r="Y393" s="5">
        <v>204</v>
      </c>
      <c r="Z393" s="5" t="s">
        <v>27</v>
      </c>
      <c r="AA393" s="5"/>
      <c r="AB393" s="6" cm="1">
        <f t="array" ref="AB393">SUM(IF(B393:I393&gt;B394:I394,1,-1))</f>
        <v>-4</v>
      </c>
      <c r="AC393" s="6" cm="1">
        <f t="array" ref="AC393">SUM(IF(J393:S393&gt;J394:S394,1,-1))</f>
        <v>-2</v>
      </c>
      <c r="AD393" s="6">
        <f t="shared" si="97"/>
        <v>-6</v>
      </c>
      <c r="AE393" s="6">
        <f t="shared" si="96"/>
        <v>-12</v>
      </c>
      <c r="AF393" s="6">
        <f t="shared" si="96"/>
        <v>-14</v>
      </c>
      <c r="AG393" s="6">
        <f t="shared" si="96"/>
        <v>-26</v>
      </c>
      <c r="AH393" s="5"/>
      <c r="AI393" s="8" t="str">
        <f t="shared" si="98"/>
        <v>Outside</v>
      </c>
      <c r="AJ393" s="24" t="str">
        <f t="shared" si="99"/>
        <v>Neutral</v>
      </c>
      <c r="AK393" s="25" t="str">
        <f t="shared" si="100"/>
        <v>POC Up</v>
      </c>
      <c r="AL393" s="26" t="str">
        <f t="shared" si="101"/>
        <v>In. Val</v>
      </c>
      <c r="AM393" s="26" t="str">
        <f t="shared" si="102"/>
        <v>Lower Break</v>
      </c>
      <c r="AN393" s="26" t="str">
        <f t="shared" si="103"/>
        <v>Bl. Val</v>
      </c>
      <c r="AO393" s="26" t="str">
        <f t="shared" si="104"/>
        <v>No Gap</v>
      </c>
      <c r="AP393" s="26" t="str">
        <f t="shared" si="105"/>
        <v>Bottom-Weighted</v>
      </c>
      <c r="AQ393" s="26" t="str">
        <f t="shared" si="106"/>
        <v>Skewed High</v>
      </c>
      <c r="AR393" s="26" t="str">
        <f t="shared" si="107"/>
        <v>Closed Higher Quadrant</v>
      </c>
      <c r="AS393" s="27">
        <f t="shared" si="108"/>
        <v>3</v>
      </c>
    </row>
    <row r="394" spans="1:45" ht="15.5" x14ac:dyDescent="0.35">
      <c r="A394" s="20">
        <v>45104</v>
      </c>
      <c r="B394" s="15">
        <v>1.27464</v>
      </c>
      <c r="C394" s="15">
        <v>1.2759</v>
      </c>
      <c r="D394" s="15">
        <v>1.26841</v>
      </c>
      <c r="E394" s="15">
        <v>1.27451</v>
      </c>
      <c r="F394" s="15">
        <v>1.2710999999999999</v>
      </c>
      <c r="G394" s="15">
        <v>1.2736000000000001</v>
      </c>
      <c r="H394" s="15">
        <v>1.2704</v>
      </c>
      <c r="I394" s="5">
        <v>3</v>
      </c>
      <c r="J394" s="5">
        <v>1160</v>
      </c>
      <c r="K394" s="5">
        <v>387</v>
      </c>
      <c r="L394" s="5">
        <v>1595</v>
      </c>
      <c r="M394" s="14">
        <v>10.931250000000096</v>
      </c>
      <c r="N394" s="14">
        <v>74.899999999999963</v>
      </c>
      <c r="O394" s="5">
        <v>32.000000000000917</v>
      </c>
      <c r="P394" s="5">
        <v>200441</v>
      </c>
      <c r="Q394" s="14">
        <v>1391.9513888888889</v>
      </c>
      <c r="R394" s="14">
        <v>21.295060080106818</v>
      </c>
      <c r="S394" s="5">
        <v>12</v>
      </c>
      <c r="T394" s="5" t="s">
        <v>28</v>
      </c>
      <c r="U394" s="14">
        <v>0.4901142247657434</v>
      </c>
      <c r="V394" s="5">
        <v>242</v>
      </c>
      <c r="W394" s="5">
        <v>542</v>
      </c>
      <c r="X394" s="5">
        <v>689</v>
      </c>
      <c r="Y394" s="5">
        <v>122</v>
      </c>
      <c r="Z394" s="5" t="s">
        <v>31</v>
      </c>
      <c r="AA394" s="5"/>
      <c r="AB394" s="6" cm="1">
        <f t="array" ref="AB394">SUM(IF(B394:I394&gt;B395:I395,1,-1))</f>
        <v>-2</v>
      </c>
      <c r="AC394" s="6" cm="1">
        <f t="array" ref="AC394">SUM(IF(J394:S394&gt;J395:S395,1,-1))</f>
        <v>-6</v>
      </c>
      <c r="AD394" s="6">
        <f t="shared" si="97"/>
        <v>-8</v>
      </c>
      <c r="AE394" s="6">
        <f t="shared" si="96"/>
        <v>-14</v>
      </c>
      <c r="AF394" s="6">
        <f t="shared" si="96"/>
        <v>-10</v>
      </c>
      <c r="AG394" s="6">
        <f t="shared" si="96"/>
        <v>-24</v>
      </c>
      <c r="AH394" s="5"/>
      <c r="AI394" s="8" t="str">
        <f t="shared" si="98"/>
        <v>Inside</v>
      </c>
      <c r="AJ394" s="24" t="str">
        <f t="shared" si="99"/>
        <v>Down</v>
      </c>
      <c r="AK394" s="25" t="str">
        <f t="shared" si="100"/>
        <v>POC Unchanged</v>
      </c>
      <c r="AL394" s="26" t="str">
        <f t="shared" si="101"/>
        <v>In. Val</v>
      </c>
      <c r="AM394" s="26" t="str">
        <f t="shared" si="102"/>
        <v>Inside Day</v>
      </c>
      <c r="AN394" s="26" t="str">
        <f t="shared" si="103"/>
        <v>Ab. Val</v>
      </c>
      <c r="AO394" s="26" t="str">
        <f t="shared" si="104"/>
        <v>No Gap</v>
      </c>
      <c r="AP394" s="26" t="str">
        <f t="shared" si="105"/>
        <v>Top-Weighted</v>
      </c>
      <c r="AQ394" s="26" t="str">
        <f t="shared" si="106"/>
        <v>Skewed Mid-Low</v>
      </c>
      <c r="AR394" s="26" t="str">
        <f t="shared" si="107"/>
        <v>Closed Lower Quadrant</v>
      </c>
      <c r="AS394" s="27">
        <f t="shared" si="108"/>
        <v>-3</v>
      </c>
    </row>
    <row r="395" spans="1:45" ht="15.5" x14ac:dyDescent="0.35">
      <c r="A395" s="20">
        <v>45103</v>
      </c>
      <c r="B395" s="15">
        <v>1.27702</v>
      </c>
      <c r="C395" s="15">
        <v>1.2841100000000001</v>
      </c>
      <c r="D395" s="15">
        <v>1.26841</v>
      </c>
      <c r="E395" s="15">
        <v>1.27102</v>
      </c>
      <c r="F395" s="15">
        <v>1.2710999999999999</v>
      </c>
      <c r="G395" s="15">
        <v>1.2747999999999999</v>
      </c>
      <c r="H395" s="15">
        <v>1.27</v>
      </c>
      <c r="I395" s="5">
        <v>-12</v>
      </c>
      <c r="J395" s="5">
        <v>1348</v>
      </c>
      <c r="K395" s="5">
        <v>367</v>
      </c>
      <c r="L395" s="5">
        <v>1759</v>
      </c>
      <c r="M395" s="14">
        <v>12.043055555555565</v>
      </c>
      <c r="N395" s="14">
        <v>157.00000000000048</v>
      </c>
      <c r="O395" s="5">
        <v>47.999999999999154</v>
      </c>
      <c r="P395" s="5">
        <v>210711</v>
      </c>
      <c r="Q395" s="14">
        <v>1463.2708333333333</v>
      </c>
      <c r="R395" s="14">
        <v>11.203821656050922</v>
      </c>
      <c r="S395" s="5">
        <v>23</v>
      </c>
      <c r="T395" s="5" t="s">
        <v>28</v>
      </c>
      <c r="U395" s="14">
        <v>0.36410109316943801</v>
      </c>
      <c r="V395" s="5">
        <v>40</v>
      </c>
      <c r="W395" s="5">
        <v>261</v>
      </c>
      <c r="X395" s="5">
        <v>675</v>
      </c>
      <c r="Y395" s="5">
        <v>783</v>
      </c>
      <c r="Z395" s="5" t="s">
        <v>27</v>
      </c>
      <c r="AA395" s="5"/>
      <c r="AB395" s="6" cm="1">
        <f t="array" ref="AB395">SUM(IF(B395:I395&gt;B396:I396,1,-1))</f>
        <v>-6</v>
      </c>
      <c r="AC395" s="6" cm="1">
        <f t="array" ref="AC395">SUM(IF(J395:S395&gt;J396:S396,1,-1))</f>
        <v>-6</v>
      </c>
      <c r="AD395" s="6">
        <f t="shared" si="97"/>
        <v>-12</v>
      </c>
      <c r="AE395" s="6">
        <f t="shared" si="96"/>
        <v>-16</v>
      </c>
      <c r="AF395" s="6">
        <f t="shared" si="96"/>
        <v>2</v>
      </c>
      <c r="AG395" s="6">
        <f t="shared" si="96"/>
        <v>-14</v>
      </c>
      <c r="AH395" s="5"/>
      <c r="AI395" s="8" t="str">
        <f t="shared" si="98"/>
        <v>OL Lower</v>
      </c>
      <c r="AJ395" s="24" t="str">
        <f t="shared" si="99"/>
        <v>Down</v>
      </c>
      <c r="AK395" s="25" t="str">
        <f t="shared" si="100"/>
        <v>POC Unchanged</v>
      </c>
      <c r="AL395" s="26" t="str">
        <f t="shared" si="101"/>
        <v>In. Val</v>
      </c>
      <c r="AM395" s="26" t="str">
        <f t="shared" si="102"/>
        <v>Inside Day</v>
      </c>
      <c r="AN395" s="26" t="str">
        <f t="shared" si="103"/>
        <v>In Val</v>
      </c>
      <c r="AO395" s="26" t="str">
        <f t="shared" si="104"/>
        <v>Gap Up - Failed</v>
      </c>
      <c r="AP395" s="26" t="str">
        <f t="shared" si="105"/>
        <v>Top-Weighted</v>
      </c>
      <c r="AQ395" s="26" t="str">
        <f t="shared" si="106"/>
        <v>Skewed Low</v>
      </c>
      <c r="AR395" s="26" t="str">
        <f t="shared" si="107"/>
        <v>Closed Higher Quadrant</v>
      </c>
      <c r="AS395" s="27">
        <f t="shared" si="108"/>
        <v>1</v>
      </c>
    </row>
    <row r="396" spans="1:45" ht="15.5" x14ac:dyDescent="0.35">
      <c r="A396" s="20">
        <v>45100</v>
      </c>
      <c r="B396" s="15">
        <v>1.2765200000000001</v>
      </c>
      <c r="C396" s="15">
        <v>1.2841100000000001</v>
      </c>
      <c r="D396" s="15">
        <v>1.26841</v>
      </c>
      <c r="E396" s="15">
        <v>1.2728600000000001</v>
      </c>
      <c r="F396" s="15">
        <v>1.2710999999999999</v>
      </c>
      <c r="G396" s="15">
        <v>1.2762</v>
      </c>
      <c r="H396" s="15">
        <v>1.2702</v>
      </c>
      <c r="I396" s="5">
        <v>3</v>
      </c>
      <c r="J396" s="5">
        <v>1625</v>
      </c>
      <c r="K396" s="5">
        <v>322</v>
      </c>
      <c r="L396" s="5">
        <v>1981</v>
      </c>
      <c r="M396" s="14">
        <v>13.613194444444408</v>
      </c>
      <c r="N396" s="14">
        <v>157.00000000000048</v>
      </c>
      <c r="O396" s="5">
        <v>60.000000000000057</v>
      </c>
      <c r="P396" s="5">
        <v>232128</v>
      </c>
      <c r="Q396" s="14">
        <v>1612</v>
      </c>
      <c r="R396" s="14">
        <v>12.61783439490442</v>
      </c>
      <c r="S396" s="5">
        <v>13</v>
      </c>
      <c r="T396" s="5" t="s">
        <v>28</v>
      </c>
      <c r="U396" s="14">
        <v>0.34712947161791285</v>
      </c>
      <c r="V396" s="5">
        <v>40</v>
      </c>
      <c r="W396" s="5">
        <v>465</v>
      </c>
      <c r="X396" s="5">
        <v>771</v>
      </c>
      <c r="Y396" s="5">
        <v>705</v>
      </c>
      <c r="Z396" s="5" t="s">
        <v>29</v>
      </c>
      <c r="AA396" s="5"/>
      <c r="AB396" s="6" cm="1">
        <f t="array" ref="AB396">SUM(IF(B396:I396&gt;B397:I397,1,-1))</f>
        <v>-6</v>
      </c>
      <c r="AC396" s="6" cm="1">
        <f t="array" ref="AC396">SUM(IF(J396:S396&gt;J397:S397,1,-1))</f>
        <v>2</v>
      </c>
      <c r="AD396" s="6">
        <f t="shared" si="97"/>
        <v>-4</v>
      </c>
      <c r="AE396" s="6">
        <f t="shared" si="96"/>
        <v>-14</v>
      </c>
      <c r="AF396" s="6">
        <f t="shared" si="96"/>
        <v>14</v>
      </c>
      <c r="AG396" s="6">
        <f t="shared" si="96"/>
        <v>0</v>
      </c>
      <c r="AH396" s="5"/>
      <c r="AI396" s="8" t="str">
        <f t="shared" si="98"/>
        <v>OL Lower</v>
      </c>
      <c r="AJ396" s="24" t="str">
        <f t="shared" si="99"/>
        <v>Down</v>
      </c>
      <c r="AK396" s="25" t="str">
        <f t="shared" si="100"/>
        <v>POC Down</v>
      </c>
      <c r="AL396" s="26" t="str">
        <f t="shared" si="101"/>
        <v>Bel. Val</v>
      </c>
      <c r="AM396" s="26" t="str">
        <f t="shared" si="102"/>
        <v>Lower Break</v>
      </c>
      <c r="AN396" s="26" t="str">
        <f t="shared" si="103"/>
        <v>In Val</v>
      </c>
      <c r="AO396" s="26" t="str">
        <f t="shared" si="104"/>
        <v>No Gap</v>
      </c>
      <c r="AP396" s="26" t="str">
        <f t="shared" si="105"/>
        <v>Top-Weighted</v>
      </c>
      <c r="AQ396" s="26" t="str">
        <f t="shared" si="106"/>
        <v>Skewed Mid-Low</v>
      </c>
      <c r="AR396" s="26" t="str">
        <f t="shared" si="107"/>
        <v>Same</v>
      </c>
      <c r="AS396" s="27">
        <f t="shared" si="108"/>
        <v>0</v>
      </c>
    </row>
    <row r="397" spans="1:45" ht="15.5" x14ac:dyDescent="0.35">
      <c r="A397" s="20">
        <v>45099</v>
      </c>
      <c r="B397" s="15">
        <v>1.27929</v>
      </c>
      <c r="C397" s="15">
        <v>1.2841100000000001</v>
      </c>
      <c r="D397" s="15">
        <v>1.26908</v>
      </c>
      <c r="E397" s="15">
        <v>1.2746200000000001</v>
      </c>
      <c r="F397" s="15">
        <v>1.2758</v>
      </c>
      <c r="G397" s="15">
        <v>1.2786000000000002</v>
      </c>
      <c r="H397" s="15">
        <v>1.2732000000000001</v>
      </c>
      <c r="I397" s="5">
        <v>-15</v>
      </c>
      <c r="J397" s="5">
        <v>952</v>
      </c>
      <c r="K397" s="5">
        <v>988</v>
      </c>
      <c r="L397" s="5">
        <v>1975</v>
      </c>
      <c r="M397" s="14">
        <v>13.62916666666669</v>
      </c>
      <c r="N397" s="14">
        <v>150.30000000000098</v>
      </c>
      <c r="O397" s="5">
        <v>54.000000000000711</v>
      </c>
      <c r="P397" s="5">
        <v>220330</v>
      </c>
      <c r="Q397" s="14">
        <v>1530.0694444444443</v>
      </c>
      <c r="R397" s="14">
        <v>13.140385894876827</v>
      </c>
      <c r="S397" s="5">
        <v>19</v>
      </c>
      <c r="T397" s="5" t="s">
        <v>33</v>
      </c>
      <c r="U397" s="14">
        <v>0.78062631632974555</v>
      </c>
      <c r="V397" s="5">
        <v>41</v>
      </c>
      <c r="W397" s="5">
        <v>680</v>
      </c>
      <c r="X397" s="5">
        <v>919</v>
      </c>
      <c r="Y397" s="5">
        <v>300</v>
      </c>
      <c r="Z397" s="5" t="s">
        <v>29</v>
      </c>
      <c r="AA397" s="5"/>
      <c r="AB397" s="6" cm="1">
        <f t="array" ref="AB397">SUM(IF(B397:I397&gt;B398:I398,1,-1))</f>
        <v>-4</v>
      </c>
      <c r="AC397" s="6" cm="1">
        <f t="array" ref="AC397">SUM(IF(J397:S397&gt;J398:S398,1,-1))</f>
        <v>6</v>
      </c>
      <c r="AD397" s="6">
        <f t="shared" si="97"/>
        <v>2</v>
      </c>
      <c r="AE397" s="6">
        <f t="shared" si="96"/>
        <v>-10</v>
      </c>
      <c r="AF397" s="6">
        <f t="shared" si="96"/>
        <v>14</v>
      </c>
      <c r="AG397" s="6">
        <f t="shared" si="96"/>
        <v>4</v>
      </c>
      <c r="AH397" s="5"/>
      <c r="AI397" s="8" t="str">
        <f t="shared" si="98"/>
        <v>OL Lower</v>
      </c>
      <c r="AJ397" s="24" t="str">
        <f t="shared" si="99"/>
        <v>Down</v>
      </c>
      <c r="AK397" s="25" t="str">
        <f t="shared" si="100"/>
        <v>POC Down</v>
      </c>
      <c r="AL397" s="26" t="str">
        <f t="shared" si="101"/>
        <v>In. Val</v>
      </c>
      <c r="AM397" s="26" t="str">
        <f t="shared" si="102"/>
        <v>Upper Break</v>
      </c>
      <c r="AN397" s="26" t="str">
        <f t="shared" si="103"/>
        <v>In Val</v>
      </c>
      <c r="AO397" s="26" t="str">
        <f t="shared" si="104"/>
        <v>No Gap</v>
      </c>
      <c r="AP397" s="26" t="str">
        <f t="shared" si="105"/>
        <v>Bottom-Weighted</v>
      </c>
      <c r="AQ397" s="26" t="str">
        <f t="shared" si="106"/>
        <v>Skewed Mid-Low</v>
      </c>
      <c r="AR397" s="26" t="str">
        <f t="shared" si="107"/>
        <v>Closed Higher Quadrant</v>
      </c>
      <c r="AS397" s="27">
        <f t="shared" si="108"/>
        <v>1</v>
      </c>
    </row>
    <row r="398" spans="1:45" ht="15.5" x14ac:dyDescent="0.35">
      <c r="A398" s="20">
        <v>45098</v>
      </c>
      <c r="B398" s="15">
        <v>1.2830699999999999</v>
      </c>
      <c r="C398" s="15">
        <v>1.2836700000000001</v>
      </c>
      <c r="D398" s="15">
        <v>1.26908</v>
      </c>
      <c r="E398" s="15">
        <v>1.2769999999999999</v>
      </c>
      <c r="F398" s="15">
        <v>1.2764000000000002</v>
      </c>
      <c r="G398" s="15">
        <v>1.2822000000000002</v>
      </c>
      <c r="H398" s="15">
        <v>1.2742000000000002</v>
      </c>
      <c r="I398" s="5">
        <v>-28</v>
      </c>
      <c r="J398" s="5">
        <v>895</v>
      </c>
      <c r="K398" s="5">
        <v>814</v>
      </c>
      <c r="L398" s="5">
        <v>1736</v>
      </c>
      <c r="M398" s="14">
        <v>12.002083333333305</v>
      </c>
      <c r="N398" s="14">
        <v>145.90000000000103</v>
      </c>
      <c r="O398" s="5">
        <v>80.000000000000071</v>
      </c>
      <c r="P398" s="5">
        <v>186217</v>
      </c>
      <c r="Q398" s="14">
        <v>1293.1736111111111</v>
      </c>
      <c r="R398" s="14">
        <v>11.898560657984838</v>
      </c>
      <c r="S398" s="5">
        <v>27</v>
      </c>
      <c r="T398" s="5" t="s">
        <v>33</v>
      </c>
      <c r="U398" s="14">
        <v>0.72164075917990456</v>
      </c>
      <c r="V398" s="5">
        <v>278</v>
      </c>
      <c r="W398" s="5">
        <v>644</v>
      </c>
      <c r="X398" s="5">
        <v>511</v>
      </c>
      <c r="Y398" s="5">
        <v>277</v>
      </c>
      <c r="Z398" s="5" t="s">
        <v>32</v>
      </c>
      <c r="AA398" s="5"/>
      <c r="AB398" s="6" cm="1">
        <f t="array" ref="AB398">SUM(IF(B398:I398&gt;B399:I399,1,-1))</f>
        <v>-4</v>
      </c>
      <c r="AC398" s="6" cm="1">
        <f t="array" ref="AC398">SUM(IF(J398:S398&gt;J399:S399,1,-1))</f>
        <v>6</v>
      </c>
      <c r="AD398" s="6">
        <f t="shared" si="97"/>
        <v>2</v>
      </c>
      <c r="AE398" s="6">
        <f t="shared" si="96"/>
        <v>-4</v>
      </c>
      <c r="AF398" s="6">
        <f t="shared" si="96"/>
        <v>2</v>
      </c>
      <c r="AG398" s="6">
        <f t="shared" si="96"/>
        <v>-2</v>
      </c>
      <c r="AH398" s="5"/>
      <c r="AI398" s="8" t="str">
        <f t="shared" si="98"/>
        <v>OL Lower</v>
      </c>
      <c r="AJ398" s="24" t="str">
        <f t="shared" si="99"/>
        <v>Down</v>
      </c>
      <c r="AK398" s="25" t="str">
        <f t="shared" si="100"/>
        <v>POC Down</v>
      </c>
      <c r="AL398" s="26" t="str">
        <f t="shared" si="101"/>
        <v>Bel. Val</v>
      </c>
      <c r="AM398" s="26" t="str">
        <f t="shared" si="102"/>
        <v>Lower Break</v>
      </c>
      <c r="AN398" s="26" t="str">
        <f t="shared" si="103"/>
        <v>In Val</v>
      </c>
      <c r="AO398" s="26" t="str">
        <f t="shared" si="104"/>
        <v>Gap Up - Failed</v>
      </c>
      <c r="AP398" s="26" t="str">
        <f t="shared" si="105"/>
        <v>Top-Weighted</v>
      </c>
      <c r="AQ398" s="26" t="str">
        <f t="shared" si="106"/>
        <v>Skewed Mid-High</v>
      </c>
      <c r="AR398" s="26" t="str">
        <f t="shared" si="107"/>
        <v>Closed Lower Quadrant</v>
      </c>
      <c r="AS398" s="27">
        <f t="shared" si="108"/>
        <v>-1</v>
      </c>
    </row>
    <row r="399" spans="1:45" ht="15.5" x14ac:dyDescent="0.35">
      <c r="A399" s="20">
        <v>45097</v>
      </c>
      <c r="B399" s="15">
        <v>1.27844</v>
      </c>
      <c r="C399" s="15">
        <v>1.28478</v>
      </c>
      <c r="D399" s="15">
        <v>1.27132</v>
      </c>
      <c r="E399" s="15">
        <v>1.2764899999999999</v>
      </c>
      <c r="F399" s="15">
        <v>1.2786000000000002</v>
      </c>
      <c r="G399" s="15">
        <v>1.2829000000000002</v>
      </c>
      <c r="H399" s="15">
        <v>1.2774000000000001</v>
      </c>
      <c r="I399" s="5">
        <v>-21</v>
      </c>
      <c r="J399" s="5">
        <v>970</v>
      </c>
      <c r="K399" s="5">
        <v>619</v>
      </c>
      <c r="L399" s="5">
        <v>1617</v>
      </c>
      <c r="M399" s="14">
        <v>11.198611111111202</v>
      </c>
      <c r="N399" s="14">
        <v>134.60000000000028</v>
      </c>
      <c r="O399" s="5">
        <v>55.000000000000604</v>
      </c>
      <c r="P399" s="5">
        <v>155868</v>
      </c>
      <c r="Q399" s="14">
        <v>1082.4166666666667</v>
      </c>
      <c r="R399" s="14">
        <v>12.013372956909336</v>
      </c>
      <c r="S399" s="5">
        <v>17</v>
      </c>
      <c r="T399" s="5" t="s">
        <v>26</v>
      </c>
      <c r="U399" s="14">
        <v>0.59771767721883107</v>
      </c>
      <c r="V399" s="5">
        <v>396</v>
      </c>
      <c r="W399" s="5">
        <v>717</v>
      </c>
      <c r="X399" s="5">
        <v>353</v>
      </c>
      <c r="Y399" s="5">
        <v>151</v>
      </c>
      <c r="Z399" s="5" t="s">
        <v>29</v>
      </c>
      <c r="AA399" s="5"/>
      <c r="AB399" s="6" cm="1">
        <f t="array" ref="AB399">SUM(IF(B399:I399&gt;B400:I400,1,-1))</f>
        <v>-2</v>
      </c>
      <c r="AC399" s="6" cm="1">
        <f t="array" ref="AC399">SUM(IF(J399:S399&gt;J400:S400,1,-1))</f>
        <v>2</v>
      </c>
      <c r="AD399" s="6">
        <f t="shared" si="97"/>
        <v>0</v>
      </c>
      <c r="AE399" s="6">
        <f t="shared" ref="AE399:AG414" si="109">SUM(AB399:AB401)</f>
        <v>6</v>
      </c>
      <c r="AF399" s="6">
        <f t="shared" si="109"/>
        <v>-2</v>
      </c>
      <c r="AG399" s="6">
        <f t="shared" si="109"/>
        <v>4</v>
      </c>
      <c r="AH399" s="5"/>
      <c r="AI399" s="8" t="str">
        <f t="shared" si="98"/>
        <v>Inside</v>
      </c>
      <c r="AJ399" s="24" t="str">
        <f t="shared" si="99"/>
        <v>Neutral</v>
      </c>
      <c r="AK399" s="25" t="str">
        <f t="shared" si="100"/>
        <v>POC Down</v>
      </c>
      <c r="AL399" s="26" t="str">
        <f t="shared" si="101"/>
        <v>In. Val</v>
      </c>
      <c r="AM399" s="26" t="str">
        <f t="shared" si="102"/>
        <v>Inside Day</v>
      </c>
      <c r="AN399" s="26" t="str">
        <f t="shared" si="103"/>
        <v>Bl. Val</v>
      </c>
      <c r="AO399" s="26" t="str">
        <f t="shared" si="104"/>
        <v>No Gap</v>
      </c>
      <c r="AP399" s="26" t="str">
        <f t="shared" si="105"/>
        <v>Top-Weighted</v>
      </c>
      <c r="AQ399" s="26" t="str">
        <f t="shared" si="106"/>
        <v>Skewed Mid-High</v>
      </c>
      <c r="AR399" s="26" t="str">
        <f t="shared" si="107"/>
        <v>Closed Higher Quadrant</v>
      </c>
      <c r="AS399" s="27">
        <f t="shared" si="108"/>
        <v>1</v>
      </c>
    </row>
    <row r="400" spans="1:45" ht="15.5" x14ac:dyDescent="0.35">
      <c r="A400" s="20">
        <v>45096</v>
      </c>
      <c r="B400" s="15">
        <v>1.2670399999999999</v>
      </c>
      <c r="C400" s="15">
        <v>1.28478</v>
      </c>
      <c r="D400" s="15">
        <v>1.2629300000000001</v>
      </c>
      <c r="E400" s="15">
        <v>1.2792600000000001</v>
      </c>
      <c r="F400" s="15">
        <v>1.2818000000000001</v>
      </c>
      <c r="G400" s="15">
        <v>1.2847000000000002</v>
      </c>
      <c r="H400" s="15">
        <v>1.2759</v>
      </c>
      <c r="I400" s="5">
        <v>13</v>
      </c>
      <c r="J400" s="5">
        <v>300</v>
      </c>
      <c r="K400" s="5">
        <v>1274</v>
      </c>
      <c r="L400" s="5">
        <v>1600</v>
      </c>
      <c r="M400" s="14">
        <v>11.163194444444441</v>
      </c>
      <c r="N400" s="14">
        <v>218.49999999999926</v>
      </c>
      <c r="O400" s="5">
        <v>88.000000000001407</v>
      </c>
      <c r="P400" s="5">
        <v>140608</v>
      </c>
      <c r="Q400" s="14">
        <v>976.44444444444446</v>
      </c>
      <c r="R400" s="14">
        <v>7.3226544622425873</v>
      </c>
      <c r="S400" s="5">
        <v>24</v>
      </c>
      <c r="T400" s="5" t="s">
        <v>28</v>
      </c>
      <c r="U400" s="14">
        <v>0.38816086385611642</v>
      </c>
      <c r="V400" s="5">
        <v>724</v>
      </c>
      <c r="W400" s="5">
        <v>438</v>
      </c>
      <c r="X400" s="5">
        <v>72</v>
      </c>
      <c r="Y400" s="5">
        <v>364</v>
      </c>
      <c r="Z400" s="5" t="s">
        <v>32</v>
      </c>
      <c r="AA400" s="5"/>
      <c r="AB400" s="6" cm="1">
        <f t="array" ref="AB400">SUM(IF(B400:I400&gt;B401:I401,1,-1))</f>
        <v>2</v>
      </c>
      <c r="AC400" s="6" cm="1">
        <f t="array" ref="AC400">SUM(IF(J400:S400&gt;J401:S401,1,-1))</f>
        <v>-6</v>
      </c>
      <c r="AD400" s="6">
        <f t="shared" si="97"/>
        <v>-4</v>
      </c>
      <c r="AE400" s="6">
        <f t="shared" si="109"/>
        <v>12</v>
      </c>
      <c r="AF400" s="6">
        <f t="shared" si="109"/>
        <v>0</v>
      </c>
      <c r="AG400" s="6">
        <f t="shared" si="109"/>
        <v>12</v>
      </c>
      <c r="AH400" s="5"/>
      <c r="AI400" s="8" t="str">
        <f t="shared" si="98"/>
        <v>OL Higher</v>
      </c>
      <c r="AJ400" s="24" t="str">
        <f t="shared" si="99"/>
        <v>Up</v>
      </c>
      <c r="AK400" s="25" t="str">
        <f t="shared" si="100"/>
        <v>POC Up</v>
      </c>
      <c r="AL400" s="26" t="str">
        <f t="shared" si="101"/>
        <v>Ab. Val</v>
      </c>
      <c r="AM400" s="26" t="str">
        <f t="shared" si="102"/>
        <v>Inside Day</v>
      </c>
      <c r="AN400" s="26" t="str">
        <f t="shared" si="103"/>
        <v>In Val</v>
      </c>
      <c r="AO400" s="26" t="str">
        <f t="shared" si="104"/>
        <v>No Gap</v>
      </c>
      <c r="AP400" s="26" t="str">
        <f t="shared" si="105"/>
        <v>Bottom-Weighted</v>
      </c>
      <c r="AQ400" s="26" t="str">
        <f t="shared" si="106"/>
        <v>Skewed High</v>
      </c>
      <c r="AR400" s="26" t="str">
        <f t="shared" si="107"/>
        <v>Closed Higher Quadrant</v>
      </c>
      <c r="AS400" s="27">
        <f t="shared" si="108"/>
        <v>1</v>
      </c>
    </row>
    <row r="401" spans="1:45" ht="15.5" x14ac:dyDescent="0.35">
      <c r="A401" s="20">
        <v>45093</v>
      </c>
      <c r="B401" s="15">
        <v>1.26064</v>
      </c>
      <c r="C401" s="15">
        <v>1.28478</v>
      </c>
      <c r="D401" s="15">
        <v>1.26004</v>
      </c>
      <c r="E401" s="15">
        <v>1.28304</v>
      </c>
      <c r="F401" s="15">
        <v>1.2658</v>
      </c>
      <c r="G401" s="15">
        <v>1.2797000000000001</v>
      </c>
      <c r="H401" s="15">
        <v>1.2626999999999999</v>
      </c>
      <c r="I401" s="5">
        <v>55</v>
      </c>
      <c r="J401" s="5">
        <v>1173</v>
      </c>
      <c r="K401" s="5">
        <v>530</v>
      </c>
      <c r="L401" s="5">
        <v>1724</v>
      </c>
      <c r="M401" s="14">
        <v>11.904861111111202</v>
      </c>
      <c r="N401" s="14">
        <v>247.39999999999984</v>
      </c>
      <c r="O401" s="5">
        <v>170.00000000000125</v>
      </c>
      <c r="P401" s="5">
        <v>156445</v>
      </c>
      <c r="Q401" s="14">
        <v>1086.4236111111111</v>
      </c>
      <c r="R401" s="14">
        <v>6.9684721099434164</v>
      </c>
      <c r="S401" s="5">
        <v>35</v>
      </c>
      <c r="T401" s="5" t="s">
        <v>28</v>
      </c>
      <c r="U401" s="14">
        <v>0.46054740667886712</v>
      </c>
      <c r="V401" s="5">
        <v>507</v>
      </c>
      <c r="W401" s="5">
        <v>255</v>
      </c>
      <c r="X401" s="5">
        <v>331</v>
      </c>
      <c r="Y401" s="5">
        <v>631</v>
      </c>
      <c r="Z401" s="5" t="s">
        <v>31</v>
      </c>
      <c r="AA401" s="5"/>
      <c r="AB401" s="6" cm="1">
        <f t="array" ref="AB401">SUM(IF(B401:I401&gt;B402:I402,1,-1))</f>
        <v>6</v>
      </c>
      <c r="AC401" s="6" cm="1">
        <f t="array" ref="AC401">SUM(IF(J401:S401&gt;J402:S402,1,-1))</f>
        <v>2</v>
      </c>
      <c r="AD401" s="6">
        <f t="shared" si="97"/>
        <v>8</v>
      </c>
      <c r="AE401" s="6">
        <f t="shared" si="109"/>
        <v>14</v>
      </c>
      <c r="AF401" s="6">
        <f t="shared" si="109"/>
        <v>14</v>
      </c>
      <c r="AG401" s="6">
        <f t="shared" si="109"/>
        <v>28</v>
      </c>
      <c r="AH401" s="5"/>
      <c r="AI401" s="8" t="str">
        <f t="shared" si="98"/>
        <v>OL Higher</v>
      </c>
      <c r="AJ401" s="24" t="str">
        <f t="shared" si="99"/>
        <v>Up</v>
      </c>
      <c r="AK401" s="25" t="str">
        <f t="shared" si="100"/>
        <v>POC Up</v>
      </c>
      <c r="AL401" s="26" t="str">
        <f t="shared" si="101"/>
        <v>In. Val</v>
      </c>
      <c r="AM401" s="26" t="str">
        <f t="shared" si="102"/>
        <v>Upper Break</v>
      </c>
      <c r="AN401" s="26" t="str">
        <f t="shared" si="103"/>
        <v>Ab. Val</v>
      </c>
      <c r="AO401" s="26" t="str">
        <f t="shared" si="104"/>
        <v>No Gap</v>
      </c>
      <c r="AP401" s="26" t="str">
        <f t="shared" si="105"/>
        <v>Top-Weighted</v>
      </c>
      <c r="AQ401" s="26" t="str">
        <f t="shared" si="106"/>
        <v>Skewed Low</v>
      </c>
      <c r="AR401" s="26" t="str">
        <f t="shared" si="107"/>
        <v>Same</v>
      </c>
      <c r="AS401" s="27">
        <f t="shared" si="108"/>
        <v>0</v>
      </c>
    </row>
    <row r="402" spans="1:45" ht="15.5" x14ac:dyDescent="0.35">
      <c r="A402" s="20">
        <v>45092</v>
      </c>
      <c r="B402" s="15">
        <v>1.25143</v>
      </c>
      <c r="C402" s="15">
        <v>1.2790299999999999</v>
      </c>
      <c r="D402" s="15">
        <v>1.2513000000000001</v>
      </c>
      <c r="E402" s="15">
        <v>1.2784500000000001</v>
      </c>
      <c r="F402" s="15">
        <v>1.2608000000000001</v>
      </c>
      <c r="G402" s="15">
        <v>1.2671000000000001</v>
      </c>
      <c r="H402" s="15">
        <v>1.2553000000000001</v>
      </c>
      <c r="I402" s="5">
        <v>71</v>
      </c>
      <c r="J402" s="5">
        <v>1152</v>
      </c>
      <c r="K402" s="5">
        <v>473</v>
      </c>
      <c r="L402" s="5">
        <v>1646</v>
      </c>
      <c r="M402" s="14">
        <v>11.360416666666628</v>
      </c>
      <c r="N402" s="14">
        <v>277.29999999999808</v>
      </c>
      <c r="O402" s="5">
        <v>118.00000000000033</v>
      </c>
      <c r="P402" s="5">
        <v>162108</v>
      </c>
      <c r="Q402" s="14">
        <v>1125.75</v>
      </c>
      <c r="R402" s="14">
        <v>5.9358095924991394</v>
      </c>
      <c r="S402" s="5">
        <v>41</v>
      </c>
      <c r="T402" s="5" t="s">
        <v>26</v>
      </c>
      <c r="U402" s="14">
        <v>0.56679981767075005</v>
      </c>
      <c r="V402" s="5">
        <v>181</v>
      </c>
      <c r="W402" s="5">
        <v>529</v>
      </c>
      <c r="X402" s="5">
        <v>657</v>
      </c>
      <c r="Y402" s="5">
        <v>279</v>
      </c>
      <c r="Z402" s="5" t="s">
        <v>31</v>
      </c>
      <c r="AA402" s="5"/>
      <c r="AB402" s="6" cm="1">
        <f t="array" ref="AB402">SUM(IF(B402:I402&gt;B403:I403,1,-1))</f>
        <v>4</v>
      </c>
      <c r="AC402" s="6" cm="1">
        <f t="array" ref="AC402">SUM(IF(J402:S402&gt;J403:S403,1,-1))</f>
        <v>4</v>
      </c>
      <c r="AD402" s="6">
        <f t="shared" si="97"/>
        <v>8</v>
      </c>
      <c r="AE402" s="6">
        <f t="shared" si="109"/>
        <v>12</v>
      </c>
      <c r="AF402" s="6">
        <f t="shared" si="109"/>
        <v>14</v>
      </c>
      <c r="AG402" s="6">
        <f t="shared" si="109"/>
        <v>26</v>
      </c>
      <c r="AH402" s="5"/>
      <c r="AI402" s="8" t="str">
        <f t="shared" si="98"/>
        <v>OL Higher</v>
      </c>
      <c r="AJ402" s="24" t="str">
        <f t="shared" si="99"/>
        <v>Up</v>
      </c>
      <c r="AK402" s="25" t="str">
        <f t="shared" si="100"/>
        <v>POC Unchanged</v>
      </c>
      <c r="AL402" s="26" t="str">
        <f t="shared" si="101"/>
        <v>In. Val</v>
      </c>
      <c r="AM402" s="26" t="str">
        <f t="shared" si="102"/>
        <v>Upper Break</v>
      </c>
      <c r="AN402" s="26" t="str">
        <f t="shared" si="103"/>
        <v>Ab. Val</v>
      </c>
      <c r="AO402" s="26" t="str">
        <f t="shared" si="104"/>
        <v>No Gap</v>
      </c>
      <c r="AP402" s="26" t="str">
        <f t="shared" si="105"/>
        <v>Top-Weighted</v>
      </c>
      <c r="AQ402" s="26" t="str">
        <f t="shared" si="106"/>
        <v>Skewed Mid-Low</v>
      </c>
      <c r="AR402" s="26" t="str">
        <f t="shared" si="107"/>
        <v>Same</v>
      </c>
      <c r="AS402" s="27">
        <f t="shared" si="108"/>
        <v>0</v>
      </c>
    </row>
    <row r="403" spans="1:45" ht="15.5" x14ac:dyDescent="0.35">
      <c r="A403" s="20">
        <v>45091</v>
      </c>
      <c r="B403" s="15">
        <v>1.25793</v>
      </c>
      <c r="C403" s="15">
        <v>1.26986</v>
      </c>
      <c r="D403" s="15">
        <v>1.2486699999999999</v>
      </c>
      <c r="E403" s="15">
        <v>1.26702</v>
      </c>
      <c r="F403" s="15">
        <v>1.2608000000000001</v>
      </c>
      <c r="G403" s="15">
        <v>1.2624000000000002</v>
      </c>
      <c r="H403" s="15">
        <v>1.2499000000000002</v>
      </c>
      <c r="I403" s="5">
        <v>50</v>
      </c>
      <c r="J403" s="5">
        <v>552</v>
      </c>
      <c r="K403" s="5">
        <v>918</v>
      </c>
      <c r="L403" s="5">
        <v>1491</v>
      </c>
      <c r="M403" s="14">
        <v>10.245138888888823</v>
      </c>
      <c r="N403" s="14">
        <v>211.90000000000043</v>
      </c>
      <c r="O403" s="5">
        <v>124.99999999999956</v>
      </c>
      <c r="P403" s="5">
        <v>153120</v>
      </c>
      <c r="Q403" s="14">
        <v>1063.3333333333333</v>
      </c>
      <c r="R403" s="14">
        <v>7.0363378952335864</v>
      </c>
      <c r="S403" s="5">
        <v>35</v>
      </c>
      <c r="T403" s="5" t="s">
        <v>26</v>
      </c>
      <c r="U403" s="14">
        <v>0.57219626818582559</v>
      </c>
      <c r="V403" s="5">
        <v>318</v>
      </c>
      <c r="W403" s="5">
        <v>421</v>
      </c>
      <c r="X403" s="5">
        <v>473</v>
      </c>
      <c r="Y403" s="5">
        <v>276</v>
      </c>
      <c r="Z403" s="5" t="s">
        <v>31</v>
      </c>
      <c r="AA403" s="5"/>
      <c r="AB403" s="6" cm="1">
        <f t="array" ref="AB403">SUM(IF(B403:I403&gt;B404:I404,1,-1))</f>
        <v>4</v>
      </c>
      <c r="AC403" s="6" cm="1">
        <f t="array" ref="AC403">SUM(IF(J403:S403&gt;J404:S404,1,-1))</f>
        <v>8</v>
      </c>
      <c r="AD403" s="6">
        <f t="shared" si="97"/>
        <v>12</v>
      </c>
      <c r="AE403" s="6">
        <f t="shared" si="109"/>
        <v>12</v>
      </c>
      <c r="AF403" s="6">
        <f t="shared" si="109"/>
        <v>2</v>
      </c>
      <c r="AG403" s="6">
        <f t="shared" si="109"/>
        <v>14</v>
      </c>
      <c r="AH403" s="5"/>
      <c r="AI403" s="8" t="str">
        <f t="shared" si="98"/>
        <v>Outside</v>
      </c>
      <c r="AJ403" s="24" t="str">
        <f t="shared" si="99"/>
        <v>Up</v>
      </c>
      <c r="AK403" s="25" t="str">
        <f t="shared" si="100"/>
        <v>POC Up</v>
      </c>
      <c r="AL403" s="26" t="str">
        <f t="shared" si="101"/>
        <v>Ab. Val</v>
      </c>
      <c r="AM403" s="26" t="str">
        <f t="shared" si="102"/>
        <v>Upper Break</v>
      </c>
      <c r="AN403" s="26" t="str">
        <f t="shared" si="103"/>
        <v>Ab. Val</v>
      </c>
      <c r="AO403" s="26" t="str">
        <f t="shared" si="104"/>
        <v>No Gap</v>
      </c>
      <c r="AP403" s="26" t="str">
        <f t="shared" si="105"/>
        <v>Bottom-Weighted</v>
      </c>
      <c r="AQ403" s="26" t="str">
        <f t="shared" si="106"/>
        <v>Skewed Mid-Low</v>
      </c>
      <c r="AR403" s="26" t="str">
        <f t="shared" si="107"/>
        <v>Same</v>
      </c>
      <c r="AS403" s="27">
        <f t="shared" si="108"/>
        <v>0</v>
      </c>
    </row>
    <row r="404" spans="1:45" ht="15.5" x14ac:dyDescent="0.35">
      <c r="A404" s="20">
        <v>45090</v>
      </c>
      <c r="B404" s="15">
        <v>1.2557700000000001</v>
      </c>
      <c r="C404" s="15">
        <v>1.2624299999999999</v>
      </c>
      <c r="D404" s="15">
        <v>1.2486699999999999</v>
      </c>
      <c r="E404" s="15">
        <v>1.2606200000000001</v>
      </c>
      <c r="F404" s="15">
        <v>1.2574000000000001</v>
      </c>
      <c r="G404" s="15">
        <v>1.2601000000000002</v>
      </c>
      <c r="H404" s="15">
        <v>1.2537000000000003</v>
      </c>
      <c r="I404" s="5">
        <v>25</v>
      </c>
      <c r="J404" s="5">
        <v>514</v>
      </c>
      <c r="K404" s="5">
        <v>817</v>
      </c>
      <c r="L404" s="5">
        <v>1364</v>
      </c>
      <c r="M404" s="14">
        <v>9.3923611111109633</v>
      </c>
      <c r="N404" s="14">
        <v>137.59999999999994</v>
      </c>
      <c r="O404" s="5">
        <v>63.999999999999616</v>
      </c>
      <c r="P404" s="5">
        <v>137136</v>
      </c>
      <c r="Q404" s="14">
        <v>952.33333333333337</v>
      </c>
      <c r="R404" s="14">
        <v>9.9127906976744224</v>
      </c>
      <c r="S404" s="5">
        <v>29</v>
      </c>
      <c r="T404" s="5" t="s">
        <v>26</v>
      </c>
      <c r="U404" s="14">
        <v>0.63119007356323342</v>
      </c>
      <c r="V404" s="5">
        <v>237</v>
      </c>
      <c r="W404" s="5">
        <v>637</v>
      </c>
      <c r="X404" s="5">
        <v>292</v>
      </c>
      <c r="Y404" s="5">
        <v>192</v>
      </c>
      <c r="Z404" s="5" t="s">
        <v>31</v>
      </c>
      <c r="AA404" s="5"/>
      <c r="AB404" s="6" cm="1">
        <f t="array" ref="AB404">SUM(IF(B404:I404&gt;B405:I405,1,-1))</f>
        <v>4</v>
      </c>
      <c r="AC404" s="6" cm="1">
        <f t="array" ref="AC404">SUM(IF(J404:S404&gt;J405:S405,1,-1))</f>
        <v>2</v>
      </c>
      <c r="AD404" s="6">
        <f t="shared" si="97"/>
        <v>6</v>
      </c>
      <c r="AE404" s="6">
        <f t="shared" si="109"/>
        <v>12</v>
      </c>
      <c r="AF404" s="6">
        <f t="shared" si="109"/>
        <v>-8</v>
      </c>
      <c r="AG404" s="6">
        <f t="shared" si="109"/>
        <v>4</v>
      </c>
      <c r="AH404" s="5"/>
      <c r="AI404" s="8" t="str">
        <f t="shared" si="98"/>
        <v>OL Higher</v>
      </c>
      <c r="AJ404" s="24" t="str">
        <f t="shared" si="99"/>
        <v>Up</v>
      </c>
      <c r="AK404" s="25" t="str">
        <f t="shared" si="100"/>
        <v>POC Unchanged</v>
      </c>
      <c r="AL404" s="26" t="str">
        <f t="shared" si="101"/>
        <v>In. Val</v>
      </c>
      <c r="AM404" s="26" t="str">
        <f t="shared" si="102"/>
        <v>Upper Break</v>
      </c>
      <c r="AN404" s="26" t="str">
        <f t="shared" si="103"/>
        <v>Ab. Val</v>
      </c>
      <c r="AO404" s="26" t="str">
        <f t="shared" si="104"/>
        <v>No Gap</v>
      </c>
      <c r="AP404" s="26" t="str">
        <f t="shared" si="105"/>
        <v>Bottom-Weighted</v>
      </c>
      <c r="AQ404" s="26" t="str">
        <f t="shared" si="106"/>
        <v>Skewed Mid-High</v>
      </c>
      <c r="AR404" s="26" t="str">
        <f t="shared" si="107"/>
        <v>Closed Lower Quadrant</v>
      </c>
      <c r="AS404" s="27">
        <f t="shared" si="108"/>
        <v>-2</v>
      </c>
    </row>
    <row r="405" spans="1:45" ht="15.5" x14ac:dyDescent="0.35">
      <c r="A405" s="20">
        <v>45089</v>
      </c>
      <c r="B405" s="15">
        <v>1.2444</v>
      </c>
      <c r="C405" s="15">
        <v>1.2599</v>
      </c>
      <c r="D405" s="15">
        <v>1.2441</v>
      </c>
      <c r="E405" s="15">
        <v>1.2514099999999999</v>
      </c>
      <c r="F405" s="15">
        <v>1.2574000000000001</v>
      </c>
      <c r="G405" s="15">
        <v>1.2595000000000001</v>
      </c>
      <c r="H405" s="15">
        <v>1.2504999999999999</v>
      </c>
      <c r="I405" s="5">
        <v>33</v>
      </c>
      <c r="J405" s="5">
        <v>250</v>
      </c>
      <c r="K405" s="5">
        <v>1086</v>
      </c>
      <c r="L405" s="5">
        <v>1362</v>
      </c>
      <c r="M405" s="14">
        <v>9.3180555555553681</v>
      </c>
      <c r="N405" s="14">
        <v>158.00000000000037</v>
      </c>
      <c r="O405" s="5">
        <v>90.000000000001194</v>
      </c>
      <c r="P405" s="5">
        <v>125998</v>
      </c>
      <c r="Q405" s="14">
        <v>874.98611111111109</v>
      </c>
      <c r="R405" s="14">
        <v>8.6202531645569422</v>
      </c>
      <c r="S405" s="5">
        <v>33</v>
      </c>
      <c r="T405" s="5" t="s">
        <v>28</v>
      </c>
      <c r="U405" s="14">
        <v>0.3331290785641518</v>
      </c>
      <c r="V405" s="5">
        <v>449</v>
      </c>
      <c r="W405" s="5">
        <v>409</v>
      </c>
      <c r="X405" s="5">
        <v>237</v>
      </c>
      <c r="Y405" s="5">
        <v>267</v>
      </c>
      <c r="Z405" s="5" t="s">
        <v>29</v>
      </c>
      <c r="AA405" s="5"/>
      <c r="AB405" s="6" cm="1">
        <f t="array" ref="AB405">SUM(IF(B405:I405&gt;B406:I406,1,-1))</f>
        <v>4</v>
      </c>
      <c r="AC405" s="6" cm="1">
        <f t="array" ref="AC405">SUM(IF(J405:S405&gt;J406:S406,1,-1))</f>
        <v>-8</v>
      </c>
      <c r="AD405" s="6">
        <f t="shared" si="97"/>
        <v>-4</v>
      </c>
      <c r="AE405" s="6">
        <f t="shared" si="109"/>
        <v>16</v>
      </c>
      <c r="AF405" s="6">
        <f t="shared" si="109"/>
        <v>-12</v>
      </c>
      <c r="AG405" s="6">
        <f t="shared" si="109"/>
        <v>4</v>
      </c>
      <c r="AH405" s="5"/>
      <c r="AI405" s="8" t="str">
        <f t="shared" si="98"/>
        <v>OL Higher</v>
      </c>
      <c r="AJ405" s="24" t="str">
        <f t="shared" si="99"/>
        <v>Up</v>
      </c>
      <c r="AK405" s="25" t="str">
        <f t="shared" si="100"/>
        <v>POC Up</v>
      </c>
      <c r="AL405" s="26" t="str">
        <f t="shared" si="101"/>
        <v>In. Val</v>
      </c>
      <c r="AM405" s="26" t="str">
        <f t="shared" si="102"/>
        <v>Upper Break</v>
      </c>
      <c r="AN405" s="26" t="str">
        <f t="shared" si="103"/>
        <v>In Val</v>
      </c>
      <c r="AO405" s="26" t="str">
        <f t="shared" si="104"/>
        <v>Gap Down - Failed</v>
      </c>
      <c r="AP405" s="26" t="str">
        <f t="shared" si="105"/>
        <v>Bottom-Weighted</v>
      </c>
      <c r="AQ405" s="26" t="str">
        <f t="shared" si="106"/>
        <v>Skewed High</v>
      </c>
      <c r="AR405" s="26" t="str">
        <f t="shared" si="107"/>
        <v>Closed Higher Quadrant</v>
      </c>
      <c r="AS405" s="27">
        <f t="shared" si="108"/>
        <v>2</v>
      </c>
    </row>
    <row r="406" spans="1:45" ht="15.5" x14ac:dyDescent="0.35">
      <c r="A406" s="20">
        <v>45086</v>
      </c>
      <c r="B406" s="15">
        <v>1.2428999999999999</v>
      </c>
      <c r="C406" s="15">
        <v>1.25898</v>
      </c>
      <c r="D406" s="15">
        <v>1.2393799999999999</v>
      </c>
      <c r="E406" s="15">
        <v>1.2579100000000001</v>
      </c>
      <c r="F406" s="15">
        <v>1.2552000000000001</v>
      </c>
      <c r="G406" s="15">
        <v>1.2589000000000001</v>
      </c>
      <c r="H406" s="15">
        <v>1.2451000000000001</v>
      </c>
      <c r="I406" s="5">
        <v>45</v>
      </c>
      <c r="J406" s="5">
        <v>329</v>
      </c>
      <c r="K406" s="5">
        <v>1093</v>
      </c>
      <c r="L406" s="5">
        <v>1442</v>
      </c>
      <c r="M406" s="14">
        <v>9.9201388888887614</v>
      </c>
      <c r="N406" s="14">
        <v>196.00000000000063</v>
      </c>
      <c r="O406" s="5">
        <v>138.00000000000034</v>
      </c>
      <c r="P406" s="5">
        <v>133004</v>
      </c>
      <c r="Q406" s="14">
        <v>923.63888888888891</v>
      </c>
      <c r="R406" s="14">
        <v>7.3571428571428337</v>
      </c>
      <c r="S406" s="5">
        <v>33</v>
      </c>
      <c r="T406" s="5" t="s">
        <v>28</v>
      </c>
      <c r="U406" s="14">
        <v>0.4374376891524312</v>
      </c>
      <c r="V406" s="5">
        <v>504</v>
      </c>
      <c r="W406" s="5">
        <v>133</v>
      </c>
      <c r="X406" s="5">
        <v>503</v>
      </c>
      <c r="Y406" s="5">
        <v>302</v>
      </c>
      <c r="Z406" s="5" t="s">
        <v>31</v>
      </c>
      <c r="AA406" s="5"/>
      <c r="AB406" s="6" cm="1">
        <f t="array" ref="AB406">SUM(IF(B406:I406&gt;B407:I407,1,-1))</f>
        <v>4</v>
      </c>
      <c r="AC406" s="6" cm="1">
        <f t="array" ref="AC406">SUM(IF(J406:S406&gt;J407:S407,1,-1))</f>
        <v>-2</v>
      </c>
      <c r="AD406" s="6">
        <f t="shared" si="97"/>
        <v>2</v>
      </c>
      <c r="AE406" s="6">
        <f t="shared" si="109"/>
        <v>10</v>
      </c>
      <c r="AF406" s="6">
        <f t="shared" si="109"/>
        <v>-10</v>
      </c>
      <c r="AG406" s="6">
        <f t="shared" si="109"/>
        <v>0</v>
      </c>
      <c r="AH406" s="5"/>
      <c r="AI406" s="8" t="str">
        <f t="shared" si="98"/>
        <v>OL Higher</v>
      </c>
      <c r="AJ406" s="24" t="str">
        <f t="shared" si="99"/>
        <v>Up</v>
      </c>
      <c r="AK406" s="25" t="str">
        <f t="shared" si="100"/>
        <v>POC Up</v>
      </c>
      <c r="AL406" s="26" t="str">
        <f t="shared" si="101"/>
        <v>Ab. Val</v>
      </c>
      <c r="AM406" s="26" t="str">
        <f t="shared" si="102"/>
        <v>Upper Break</v>
      </c>
      <c r="AN406" s="26" t="str">
        <f t="shared" si="103"/>
        <v>In Val</v>
      </c>
      <c r="AO406" s="26" t="str">
        <f t="shared" si="104"/>
        <v>No Gap</v>
      </c>
      <c r="AP406" s="26" t="str">
        <f t="shared" si="105"/>
        <v>Bottom-Weighted</v>
      </c>
      <c r="AQ406" s="26" t="str">
        <f t="shared" si="106"/>
        <v>Skewed High</v>
      </c>
      <c r="AR406" s="26" t="str">
        <f t="shared" si="107"/>
        <v>Same</v>
      </c>
      <c r="AS406" s="27">
        <f t="shared" si="108"/>
        <v>0</v>
      </c>
    </row>
    <row r="407" spans="1:45" ht="15.5" x14ac:dyDescent="0.35">
      <c r="A407" s="20">
        <v>45085</v>
      </c>
      <c r="B407" s="15">
        <v>1.24319</v>
      </c>
      <c r="C407" s="15">
        <v>1.25631</v>
      </c>
      <c r="D407" s="15">
        <v>1.2391300000000001</v>
      </c>
      <c r="E407" s="15">
        <v>1.25576</v>
      </c>
      <c r="F407" s="15">
        <v>1.2446000000000002</v>
      </c>
      <c r="G407" s="15">
        <v>1.2471000000000001</v>
      </c>
      <c r="H407" s="15">
        <v>1.2406000000000001</v>
      </c>
      <c r="I407" s="5">
        <v>48</v>
      </c>
      <c r="J407" s="5">
        <v>703</v>
      </c>
      <c r="K407" s="5">
        <v>738</v>
      </c>
      <c r="L407" s="5">
        <v>1468</v>
      </c>
      <c r="M407" s="14">
        <v>10.104861111111067</v>
      </c>
      <c r="N407" s="14">
        <v>171.79999999999973</v>
      </c>
      <c r="O407" s="5">
        <v>64.999999999999503</v>
      </c>
      <c r="P407" s="5">
        <v>135513</v>
      </c>
      <c r="Q407" s="14">
        <v>941.0625</v>
      </c>
      <c r="R407" s="14">
        <v>8.5448195576251589</v>
      </c>
      <c r="S407" s="5">
        <v>28</v>
      </c>
      <c r="T407" s="5" t="s">
        <v>26</v>
      </c>
      <c r="U407" s="14">
        <v>0.65496908042230895</v>
      </c>
      <c r="V407" s="5">
        <v>161</v>
      </c>
      <c r="W407" s="5">
        <v>132</v>
      </c>
      <c r="X407" s="5">
        <v>654</v>
      </c>
      <c r="Y407" s="5">
        <v>521</v>
      </c>
      <c r="Z407" s="5" t="s">
        <v>31</v>
      </c>
      <c r="AA407" s="5"/>
      <c r="AB407" s="6" cm="1">
        <f t="array" ref="AB407">SUM(IF(B407:I407&gt;B408:I408,1,-1))</f>
        <v>8</v>
      </c>
      <c r="AC407" s="6" cm="1">
        <f t="array" ref="AC407">SUM(IF(J407:S407&gt;J408:S408,1,-1))</f>
        <v>-2</v>
      </c>
      <c r="AD407" s="6">
        <f t="shared" si="97"/>
        <v>6</v>
      </c>
      <c r="AE407" s="6">
        <f t="shared" si="109"/>
        <v>2</v>
      </c>
      <c r="AF407" s="6">
        <f t="shared" si="109"/>
        <v>-14</v>
      </c>
      <c r="AG407" s="6">
        <f t="shared" si="109"/>
        <v>-12</v>
      </c>
      <c r="AH407" s="5"/>
      <c r="AI407" s="8" t="str">
        <f t="shared" si="98"/>
        <v>OL Higher</v>
      </c>
      <c r="AJ407" s="24" t="str">
        <f t="shared" si="99"/>
        <v>Neutral</v>
      </c>
      <c r="AK407" s="25" t="str">
        <f t="shared" si="100"/>
        <v>POC Up</v>
      </c>
      <c r="AL407" s="26" t="str">
        <f t="shared" si="101"/>
        <v>Ab. Val</v>
      </c>
      <c r="AM407" s="26" t="str">
        <f t="shared" si="102"/>
        <v>Upper Break</v>
      </c>
      <c r="AN407" s="26" t="str">
        <f t="shared" si="103"/>
        <v>Ab. Val</v>
      </c>
      <c r="AO407" s="26" t="str">
        <f t="shared" si="104"/>
        <v>No Gap</v>
      </c>
      <c r="AP407" s="26" t="str">
        <f t="shared" si="105"/>
        <v>Bottom-Weighted</v>
      </c>
      <c r="AQ407" s="26" t="str">
        <f t="shared" si="106"/>
        <v>Skewed Mid-Low</v>
      </c>
      <c r="AR407" s="26" t="str">
        <f t="shared" si="107"/>
        <v>Closed Lower Quadrant</v>
      </c>
      <c r="AS407" s="27">
        <f t="shared" si="108"/>
        <v>-1</v>
      </c>
    </row>
    <row r="408" spans="1:45" ht="15.5" x14ac:dyDescent="0.35">
      <c r="A408" s="20">
        <v>45084</v>
      </c>
      <c r="B408" s="15">
        <v>1.24299</v>
      </c>
      <c r="C408" s="15">
        <v>1.2499800000000001</v>
      </c>
      <c r="D408" s="15">
        <v>1.23681</v>
      </c>
      <c r="E408" s="15">
        <v>1.24438</v>
      </c>
      <c r="F408" s="15">
        <v>1.2431000000000001</v>
      </c>
      <c r="G408" s="15">
        <v>1.2445000000000002</v>
      </c>
      <c r="H408" s="15">
        <v>1.2400000000000002</v>
      </c>
      <c r="I408" s="5">
        <v>9</v>
      </c>
      <c r="J408" s="5">
        <v>601</v>
      </c>
      <c r="K408" s="5">
        <v>862</v>
      </c>
      <c r="L408" s="5">
        <v>1505</v>
      </c>
      <c r="M408" s="14">
        <v>10.399305555555573</v>
      </c>
      <c r="N408" s="14">
        <v>131.70000000000127</v>
      </c>
      <c r="O408" s="5">
        <v>44.999999999999488</v>
      </c>
      <c r="P408" s="5">
        <v>136052</v>
      </c>
      <c r="Q408" s="14">
        <v>944.80555555555554</v>
      </c>
      <c r="R408" s="14">
        <v>11.427486712224644</v>
      </c>
      <c r="S408" s="5">
        <v>19</v>
      </c>
      <c r="T408" s="5" t="s">
        <v>26</v>
      </c>
      <c r="U408" s="14">
        <v>0.65377100146087763</v>
      </c>
      <c r="V408" s="5">
        <v>88</v>
      </c>
      <c r="W408" s="5">
        <v>438</v>
      </c>
      <c r="X408" s="5">
        <v>757</v>
      </c>
      <c r="Y408" s="5">
        <v>205</v>
      </c>
      <c r="Z408" s="5" t="s">
        <v>32</v>
      </c>
      <c r="AA408" s="5"/>
      <c r="AB408" s="6" cm="1">
        <f t="array" ref="AB408">SUM(IF(B408:I408&gt;B409:I409,1,-1))</f>
        <v>-2</v>
      </c>
      <c r="AC408" s="6" cm="1">
        <f t="array" ref="AC408">SUM(IF(J408:S408&gt;J409:S409,1,-1))</f>
        <v>-6</v>
      </c>
      <c r="AD408" s="6">
        <f t="shared" si="97"/>
        <v>-8</v>
      </c>
      <c r="AE408" s="6">
        <f t="shared" si="109"/>
        <v>-8</v>
      </c>
      <c r="AF408" s="6">
        <f t="shared" si="109"/>
        <v>-16</v>
      </c>
      <c r="AG408" s="6">
        <f t="shared" si="109"/>
        <v>-24</v>
      </c>
      <c r="AH408" s="5"/>
      <c r="AI408" s="8" t="str">
        <f t="shared" si="98"/>
        <v>Inside</v>
      </c>
      <c r="AJ408" s="24" t="str">
        <f t="shared" si="99"/>
        <v>Neutral</v>
      </c>
      <c r="AK408" s="25" t="str">
        <f t="shared" si="100"/>
        <v>POC Unchanged</v>
      </c>
      <c r="AL408" s="26" t="str">
        <f t="shared" si="101"/>
        <v>In. Val</v>
      </c>
      <c r="AM408" s="26" t="str">
        <f t="shared" si="102"/>
        <v>Inside Day</v>
      </c>
      <c r="AN408" s="26" t="str">
        <f t="shared" si="103"/>
        <v>In Val</v>
      </c>
      <c r="AO408" s="26" t="str">
        <f t="shared" si="104"/>
        <v>No Gap</v>
      </c>
      <c r="AP408" s="26" t="str">
        <f t="shared" si="105"/>
        <v>Bottom-Weighted</v>
      </c>
      <c r="AQ408" s="26" t="str">
        <f t="shared" si="106"/>
        <v>Skewed Mid-Low</v>
      </c>
      <c r="AR408" s="26" t="str">
        <f t="shared" si="107"/>
        <v>Closed Lower Quadrant</v>
      </c>
      <c r="AS408" s="27">
        <f t="shared" si="108"/>
        <v>-1</v>
      </c>
    </row>
    <row r="409" spans="1:45" ht="15.5" x14ac:dyDescent="0.35">
      <c r="A409" s="20">
        <v>45083</v>
      </c>
      <c r="B409" s="15">
        <v>1.2525999999999999</v>
      </c>
      <c r="C409" s="15">
        <v>1.2544200000000001</v>
      </c>
      <c r="D409" s="15">
        <v>1.23681</v>
      </c>
      <c r="E409" s="15">
        <v>1.2428699999999999</v>
      </c>
      <c r="F409" s="15">
        <v>1.2431000000000001</v>
      </c>
      <c r="G409" s="15">
        <v>1.2456</v>
      </c>
      <c r="H409" s="15">
        <v>1.2378</v>
      </c>
      <c r="I409" s="5">
        <v>-24</v>
      </c>
      <c r="J409" s="5">
        <v>780</v>
      </c>
      <c r="K409" s="5">
        <v>710</v>
      </c>
      <c r="L409" s="5">
        <v>1521</v>
      </c>
      <c r="M409" s="14">
        <v>10.479861111111164</v>
      </c>
      <c r="N409" s="14">
        <v>176.10000000000124</v>
      </c>
      <c r="O409" s="5">
        <v>78.000000000000284</v>
      </c>
      <c r="P409" s="5">
        <v>139599</v>
      </c>
      <c r="Q409" s="14">
        <v>969.4375</v>
      </c>
      <c r="R409" s="14">
        <v>8.6371379897784735</v>
      </c>
      <c r="S409" s="5">
        <v>28</v>
      </c>
      <c r="T409" s="5" t="s">
        <v>26</v>
      </c>
      <c r="U409" s="14">
        <v>0.61656782714024383</v>
      </c>
      <c r="V409" s="5">
        <v>344</v>
      </c>
      <c r="W409" s="5">
        <v>90</v>
      </c>
      <c r="X409" s="5">
        <v>696</v>
      </c>
      <c r="Y409" s="5">
        <v>388</v>
      </c>
      <c r="Z409" s="5" t="s">
        <v>29</v>
      </c>
      <c r="AA409" s="5"/>
      <c r="AB409" s="6" cm="1">
        <f t="array" ref="AB409">SUM(IF(B409:I409&gt;B410:I410,1,-1))</f>
        <v>-4</v>
      </c>
      <c r="AC409" s="6" cm="1">
        <f t="array" ref="AC409">SUM(IF(J409:S409&gt;J410:S410,1,-1))</f>
        <v>-6</v>
      </c>
      <c r="AD409" s="6">
        <f t="shared" si="97"/>
        <v>-10</v>
      </c>
      <c r="AE409" s="6">
        <f t="shared" si="109"/>
        <v>-2</v>
      </c>
      <c r="AF409" s="6">
        <f t="shared" si="109"/>
        <v>-12</v>
      </c>
      <c r="AG409" s="6">
        <f t="shared" si="109"/>
        <v>-14</v>
      </c>
      <c r="AH409" s="5"/>
      <c r="AI409" s="8" t="str">
        <f t="shared" si="98"/>
        <v>Inside</v>
      </c>
      <c r="AJ409" s="24" t="str">
        <f t="shared" si="99"/>
        <v>Down</v>
      </c>
      <c r="AK409" s="25" t="str">
        <f t="shared" si="100"/>
        <v>POC Unchanged</v>
      </c>
      <c r="AL409" s="26" t="str">
        <f t="shared" si="101"/>
        <v>In. Val</v>
      </c>
      <c r="AM409" s="26" t="str">
        <f t="shared" si="102"/>
        <v>Inside Day</v>
      </c>
      <c r="AN409" s="26" t="str">
        <f t="shared" si="103"/>
        <v>In Val</v>
      </c>
      <c r="AO409" s="26" t="str">
        <f t="shared" si="104"/>
        <v>Gap Up - Failed</v>
      </c>
      <c r="AP409" s="26" t="str">
        <f t="shared" si="105"/>
        <v>Top-Weighted</v>
      </c>
      <c r="AQ409" s="26" t="str">
        <f t="shared" si="106"/>
        <v>Skewed Mid-Low</v>
      </c>
      <c r="AR409" s="26" t="str">
        <f t="shared" si="107"/>
        <v>Same</v>
      </c>
      <c r="AS409" s="27">
        <f t="shared" si="108"/>
        <v>0</v>
      </c>
    </row>
    <row r="410" spans="1:45" ht="15.5" x14ac:dyDescent="0.35">
      <c r="A410" s="20">
        <v>45082</v>
      </c>
      <c r="B410" s="15">
        <v>1.24451</v>
      </c>
      <c r="C410" s="15">
        <v>1.2544200000000001</v>
      </c>
      <c r="D410" s="15">
        <v>1.23681</v>
      </c>
      <c r="E410" s="15">
        <v>1.24316</v>
      </c>
      <c r="F410" s="15">
        <v>1.2431000000000001</v>
      </c>
      <c r="G410" s="15">
        <v>1.2509000000000001</v>
      </c>
      <c r="H410" s="15">
        <v>1.2377</v>
      </c>
      <c r="I410" s="5">
        <v>-12</v>
      </c>
      <c r="J410" s="5">
        <v>1116</v>
      </c>
      <c r="K410" s="5">
        <v>515</v>
      </c>
      <c r="L410" s="5">
        <v>1669</v>
      </c>
      <c r="M410" s="14">
        <v>11.506250000000053</v>
      </c>
      <c r="N410" s="14">
        <v>176.10000000000124</v>
      </c>
      <c r="O410" s="5">
        <v>132.00000000000099</v>
      </c>
      <c r="P410" s="5">
        <v>150165</v>
      </c>
      <c r="Q410" s="14">
        <v>1042.8125</v>
      </c>
      <c r="R410" s="14">
        <v>9.4775695627483714</v>
      </c>
      <c r="S410" s="5">
        <v>26</v>
      </c>
      <c r="T410" s="5" t="s">
        <v>26</v>
      </c>
      <c r="U410" s="14">
        <v>0.58518446819286873</v>
      </c>
      <c r="V410" s="5">
        <v>527</v>
      </c>
      <c r="W410" s="5">
        <v>216</v>
      </c>
      <c r="X410" s="5">
        <v>649</v>
      </c>
      <c r="Y410" s="5">
        <v>273</v>
      </c>
      <c r="Z410" s="5" t="s">
        <v>29</v>
      </c>
      <c r="AA410" s="5"/>
      <c r="AB410" s="6" cm="1">
        <f t="array" ref="AB410">SUM(IF(B410:I410&gt;B411:I411,1,-1))</f>
        <v>-2</v>
      </c>
      <c r="AC410" s="6" cm="1">
        <f t="array" ref="AC410">SUM(IF(J410:S410&gt;J411:S411,1,-1))</f>
        <v>-4</v>
      </c>
      <c r="AD410" s="6">
        <f t="shared" si="97"/>
        <v>-6</v>
      </c>
      <c r="AE410" s="6">
        <f t="shared" si="109"/>
        <v>8</v>
      </c>
      <c r="AF410" s="6">
        <f t="shared" si="109"/>
        <v>0</v>
      </c>
      <c r="AG410" s="6">
        <f t="shared" si="109"/>
        <v>8</v>
      </c>
      <c r="AH410" s="5"/>
      <c r="AI410" s="8" t="str">
        <f t="shared" si="98"/>
        <v>OL Lower</v>
      </c>
      <c r="AJ410" s="24" t="str">
        <f t="shared" si="99"/>
        <v>Neutral</v>
      </c>
      <c r="AK410" s="25" t="str">
        <f t="shared" si="100"/>
        <v>POC Down</v>
      </c>
      <c r="AL410" s="26" t="str">
        <f t="shared" si="101"/>
        <v>In. Val</v>
      </c>
      <c r="AM410" s="26" t="str">
        <f t="shared" si="102"/>
        <v>Inside Day</v>
      </c>
      <c r="AN410" s="26" t="str">
        <f t="shared" si="103"/>
        <v>In Val</v>
      </c>
      <c r="AO410" s="26" t="str">
        <f t="shared" si="104"/>
        <v>No Gap</v>
      </c>
      <c r="AP410" s="26" t="str">
        <f t="shared" si="105"/>
        <v>Top-Weighted</v>
      </c>
      <c r="AQ410" s="26" t="str">
        <f t="shared" si="106"/>
        <v>Skewed Mid-Low</v>
      </c>
      <c r="AR410" s="26" t="str">
        <f t="shared" si="107"/>
        <v>Same</v>
      </c>
      <c r="AS410" s="27">
        <f t="shared" si="108"/>
        <v>0</v>
      </c>
    </row>
    <row r="411" spans="1:45" ht="15.5" x14ac:dyDescent="0.35">
      <c r="A411" s="20">
        <v>45079</v>
      </c>
      <c r="B411" s="15">
        <v>1.2412000000000001</v>
      </c>
      <c r="C411" s="15">
        <v>1.2544200000000001</v>
      </c>
      <c r="D411" s="15">
        <v>1.2347600000000001</v>
      </c>
      <c r="E411" s="15">
        <v>1.2429699999999999</v>
      </c>
      <c r="F411" s="15">
        <v>1.2525000000000002</v>
      </c>
      <c r="G411" s="15">
        <v>1.2542000000000002</v>
      </c>
      <c r="H411" s="15">
        <v>1.2411000000000001</v>
      </c>
      <c r="I411" s="5">
        <v>-6</v>
      </c>
      <c r="J411" s="5">
        <v>308</v>
      </c>
      <c r="K411" s="5">
        <v>1489</v>
      </c>
      <c r="L411" s="5">
        <v>1824</v>
      </c>
      <c r="M411" s="14">
        <v>12.593750000000009</v>
      </c>
      <c r="N411" s="14">
        <v>196.60000000000011</v>
      </c>
      <c r="O411" s="5">
        <v>131.00000000000111</v>
      </c>
      <c r="P411" s="5">
        <v>163433</v>
      </c>
      <c r="Q411" s="14">
        <v>1134.9513888888889</v>
      </c>
      <c r="R411" s="14">
        <v>9.2777212614445528</v>
      </c>
      <c r="S411" s="5">
        <v>32</v>
      </c>
      <c r="T411" s="5" t="s">
        <v>28</v>
      </c>
      <c r="U411" s="14">
        <v>0.38667607472582949</v>
      </c>
      <c r="V411" s="5">
        <v>547</v>
      </c>
      <c r="W411" s="5">
        <v>302</v>
      </c>
      <c r="X411" s="5">
        <v>535</v>
      </c>
      <c r="Y411" s="5">
        <v>440</v>
      </c>
      <c r="Z411" s="5" t="s">
        <v>29</v>
      </c>
      <c r="AA411" s="5"/>
      <c r="AB411" s="6" cm="1">
        <f t="array" ref="AB411">SUM(IF(B411:I411&gt;B412:I412,1,-1))</f>
        <v>4</v>
      </c>
      <c r="AC411" s="6" cm="1">
        <f t="array" ref="AC411">SUM(IF(J411:S411&gt;J412:S412,1,-1))</f>
        <v>-2</v>
      </c>
      <c r="AD411" s="6">
        <f t="shared" si="97"/>
        <v>2</v>
      </c>
      <c r="AE411" s="6">
        <f t="shared" si="109"/>
        <v>16</v>
      </c>
      <c r="AF411" s="6">
        <f t="shared" si="109"/>
        <v>10</v>
      </c>
      <c r="AG411" s="6">
        <f t="shared" si="109"/>
        <v>26</v>
      </c>
      <c r="AH411" s="5"/>
      <c r="AI411" s="8" t="str">
        <f t="shared" si="98"/>
        <v>OL Higher</v>
      </c>
      <c r="AJ411" s="24" t="str">
        <f t="shared" si="99"/>
        <v>Up</v>
      </c>
      <c r="AK411" s="25" t="str">
        <f t="shared" si="100"/>
        <v>POC Up</v>
      </c>
      <c r="AL411" s="26" t="str">
        <f t="shared" si="101"/>
        <v>Ab. Val</v>
      </c>
      <c r="AM411" s="26" t="str">
        <f t="shared" si="102"/>
        <v>Upper Break</v>
      </c>
      <c r="AN411" s="26" t="str">
        <f t="shared" si="103"/>
        <v>In Val</v>
      </c>
      <c r="AO411" s="26" t="str">
        <f t="shared" si="104"/>
        <v>No Gap</v>
      </c>
      <c r="AP411" s="26" t="str">
        <f t="shared" si="105"/>
        <v>Bottom-Weighted</v>
      </c>
      <c r="AQ411" s="26" t="str">
        <f t="shared" si="106"/>
        <v>Skewed High</v>
      </c>
      <c r="AR411" s="26" t="str">
        <f t="shared" si="107"/>
        <v>Closed Higher Quadrant</v>
      </c>
      <c r="AS411" s="27">
        <f t="shared" si="108"/>
        <v>2</v>
      </c>
    </row>
    <row r="412" spans="1:45" ht="15.5" x14ac:dyDescent="0.35">
      <c r="A412" s="20">
        <v>45078</v>
      </c>
      <c r="B412" s="15">
        <v>1.2347300000000001</v>
      </c>
      <c r="C412" s="15">
        <v>1.2539100000000001</v>
      </c>
      <c r="D412" s="15">
        <v>1.23268</v>
      </c>
      <c r="E412" s="15">
        <v>1.25258</v>
      </c>
      <c r="F412" s="15">
        <v>1.2435</v>
      </c>
      <c r="G412" s="15">
        <v>1.2441000000000002</v>
      </c>
      <c r="H412" s="15">
        <v>1.2359000000000002</v>
      </c>
      <c r="I412" s="5">
        <v>36</v>
      </c>
      <c r="J412" s="5">
        <v>484</v>
      </c>
      <c r="K412" s="5">
        <v>1361</v>
      </c>
      <c r="L412" s="5">
        <v>1869</v>
      </c>
      <c r="M412" s="14">
        <v>12.929166666666669</v>
      </c>
      <c r="N412" s="14">
        <v>212.30000000000081</v>
      </c>
      <c r="O412" s="5">
        <v>81.999999999999858</v>
      </c>
      <c r="P412" s="5">
        <v>165238</v>
      </c>
      <c r="Q412" s="14">
        <v>1147.4861111111111</v>
      </c>
      <c r="R412" s="14">
        <v>8.8035798398492364</v>
      </c>
      <c r="S412" s="5">
        <v>25</v>
      </c>
      <c r="T412" s="5" t="s">
        <v>28</v>
      </c>
      <c r="U412" s="14">
        <v>0.41791777108307104</v>
      </c>
      <c r="V412" s="5">
        <v>201</v>
      </c>
      <c r="W412" s="5">
        <v>350</v>
      </c>
      <c r="X412" s="5">
        <v>860</v>
      </c>
      <c r="Y412" s="5">
        <v>450</v>
      </c>
      <c r="Z412" s="5" t="s">
        <v>31</v>
      </c>
      <c r="AA412" s="5"/>
      <c r="AB412" s="6" cm="1">
        <f t="array" ref="AB412">SUM(IF(B412:I412&gt;B413:I413,1,-1))</f>
        <v>6</v>
      </c>
      <c r="AC412" s="6" cm="1">
        <f t="array" ref="AC412">SUM(IF(J412:S412&gt;J413:S413,1,-1))</f>
        <v>6</v>
      </c>
      <c r="AD412" s="6">
        <f t="shared" si="97"/>
        <v>12</v>
      </c>
      <c r="AE412" s="6">
        <f t="shared" si="109"/>
        <v>16</v>
      </c>
      <c r="AF412" s="6">
        <f t="shared" si="109"/>
        <v>10</v>
      </c>
      <c r="AG412" s="6">
        <f t="shared" si="109"/>
        <v>26</v>
      </c>
      <c r="AH412" s="5"/>
      <c r="AI412" s="8" t="str">
        <f t="shared" si="98"/>
        <v>OL Higher</v>
      </c>
      <c r="AJ412" s="24" t="str">
        <f t="shared" si="99"/>
        <v>Up</v>
      </c>
      <c r="AK412" s="25" t="str">
        <f t="shared" si="100"/>
        <v>POC Up</v>
      </c>
      <c r="AL412" s="26" t="str">
        <f t="shared" si="101"/>
        <v>Ab. Val</v>
      </c>
      <c r="AM412" s="26" t="str">
        <f t="shared" si="102"/>
        <v>Upper Break</v>
      </c>
      <c r="AN412" s="26" t="str">
        <f t="shared" si="103"/>
        <v>Ab. Val</v>
      </c>
      <c r="AO412" s="26" t="str">
        <f t="shared" si="104"/>
        <v>No Gap</v>
      </c>
      <c r="AP412" s="26" t="str">
        <f t="shared" si="105"/>
        <v>Bottom-Weighted</v>
      </c>
      <c r="AQ412" s="26" t="str">
        <f t="shared" si="106"/>
        <v>Skewed Mid-Low</v>
      </c>
      <c r="AR412" s="26" t="str">
        <f t="shared" si="107"/>
        <v>Same</v>
      </c>
      <c r="AS412" s="27">
        <f t="shared" si="108"/>
        <v>0</v>
      </c>
    </row>
    <row r="413" spans="1:45" ht="15.5" x14ac:dyDescent="0.35">
      <c r="A413" s="20">
        <v>45077</v>
      </c>
      <c r="B413" s="15">
        <v>1.23451</v>
      </c>
      <c r="C413" s="15">
        <v>1.2448999999999999</v>
      </c>
      <c r="D413" s="15">
        <v>1.23268</v>
      </c>
      <c r="E413" s="15">
        <v>1.2444900000000001</v>
      </c>
      <c r="F413" s="15">
        <v>1.2355</v>
      </c>
      <c r="G413" s="15">
        <v>1.2406000000000001</v>
      </c>
      <c r="H413" s="15">
        <v>1.2340000000000002</v>
      </c>
      <c r="I413" s="5">
        <v>23</v>
      </c>
      <c r="J413" s="5">
        <v>1206</v>
      </c>
      <c r="K413" s="5">
        <v>362</v>
      </c>
      <c r="L413" s="5">
        <v>1594</v>
      </c>
      <c r="M413" s="14">
        <v>10.977083333333267</v>
      </c>
      <c r="N413" s="14">
        <v>122.19999999999898</v>
      </c>
      <c r="O413" s="5">
        <v>65.999999999999389</v>
      </c>
      <c r="P413" s="5">
        <v>130174</v>
      </c>
      <c r="Q413" s="14">
        <v>903.98611111111109</v>
      </c>
      <c r="R413" s="14">
        <v>13.044189852700599</v>
      </c>
      <c r="S413" s="5">
        <v>17</v>
      </c>
      <c r="T413" s="5" t="s">
        <v>28</v>
      </c>
      <c r="U413" s="14">
        <v>0.46412908352124715</v>
      </c>
      <c r="V413" s="5">
        <v>272</v>
      </c>
      <c r="W413" s="5">
        <v>437</v>
      </c>
      <c r="X413" s="5">
        <v>441</v>
      </c>
      <c r="Y413" s="5">
        <v>411</v>
      </c>
      <c r="Z413" s="5" t="s">
        <v>31</v>
      </c>
      <c r="AA413" s="5"/>
      <c r="AB413" s="6" cm="1">
        <f t="array" ref="AB413">SUM(IF(B413:I413&gt;B414:I414,1,-1))</f>
        <v>6</v>
      </c>
      <c r="AC413" s="6" cm="1">
        <f t="array" ref="AC413">SUM(IF(J413:S413&gt;J414:S414,1,-1))</f>
        <v>6</v>
      </c>
      <c r="AD413" s="6">
        <f t="shared" si="97"/>
        <v>12</v>
      </c>
      <c r="AE413" s="6">
        <f t="shared" si="109"/>
        <v>6</v>
      </c>
      <c r="AF413" s="6">
        <f t="shared" si="109"/>
        <v>-2</v>
      </c>
      <c r="AG413" s="6">
        <f t="shared" si="109"/>
        <v>4</v>
      </c>
      <c r="AH413" s="5"/>
      <c r="AI413" s="8" t="str">
        <f t="shared" si="98"/>
        <v>OL Higher</v>
      </c>
      <c r="AJ413" s="24" t="str">
        <f t="shared" si="99"/>
        <v>Neutral</v>
      </c>
      <c r="AK413" s="25" t="str">
        <f t="shared" si="100"/>
        <v>POC Up</v>
      </c>
      <c r="AL413" s="26" t="str">
        <f t="shared" si="101"/>
        <v>In. Val</v>
      </c>
      <c r="AM413" s="26" t="str">
        <f t="shared" si="102"/>
        <v>Upper Break</v>
      </c>
      <c r="AN413" s="26" t="str">
        <f t="shared" si="103"/>
        <v>Ab. Val</v>
      </c>
      <c r="AO413" s="26" t="str">
        <f t="shared" si="104"/>
        <v>No Gap</v>
      </c>
      <c r="AP413" s="26" t="str">
        <f t="shared" si="105"/>
        <v>Top-Weighted</v>
      </c>
      <c r="AQ413" s="26" t="str">
        <f t="shared" si="106"/>
        <v>Skewed Mid-Low</v>
      </c>
      <c r="AR413" s="26" t="str">
        <f t="shared" si="107"/>
        <v>Closed Lower Quadrant</v>
      </c>
      <c r="AS413" s="27">
        <f t="shared" si="108"/>
        <v>-1</v>
      </c>
    </row>
    <row r="414" spans="1:45" ht="15.5" x14ac:dyDescent="0.35">
      <c r="A414" s="20">
        <v>45076</v>
      </c>
      <c r="B414" s="15">
        <v>1.2316400000000001</v>
      </c>
      <c r="C414" s="15">
        <v>1.24461</v>
      </c>
      <c r="D414" s="15">
        <v>1.2310700000000001</v>
      </c>
      <c r="E414" s="15">
        <v>1.2411799999999999</v>
      </c>
      <c r="F414" s="15">
        <v>1.2348000000000001</v>
      </c>
      <c r="G414" s="15">
        <v>1.2381000000000002</v>
      </c>
      <c r="H414" s="15">
        <v>1.2326000000000001</v>
      </c>
      <c r="I414" s="5">
        <v>40</v>
      </c>
      <c r="J414" s="5">
        <v>945</v>
      </c>
      <c r="K414" s="5">
        <v>457</v>
      </c>
      <c r="L414" s="5">
        <v>1443</v>
      </c>
      <c r="M414" s="14">
        <v>9.8631944444443889</v>
      </c>
      <c r="N414" s="14">
        <v>135.39999999999884</v>
      </c>
      <c r="O414" s="5">
        <v>55.000000000000604</v>
      </c>
      <c r="P414" s="5">
        <v>123027</v>
      </c>
      <c r="Q414" s="14">
        <v>854.35416666666663</v>
      </c>
      <c r="R414" s="14">
        <v>10.6573116691286</v>
      </c>
      <c r="S414" s="5">
        <v>16</v>
      </c>
      <c r="T414" s="5" t="s">
        <v>26</v>
      </c>
      <c r="U414" s="14">
        <v>0.53524746590717986</v>
      </c>
      <c r="V414" s="5">
        <v>165</v>
      </c>
      <c r="W414" s="5">
        <v>247</v>
      </c>
      <c r="X414" s="5">
        <v>692</v>
      </c>
      <c r="Y414" s="5">
        <v>339</v>
      </c>
      <c r="Z414" s="5" t="s">
        <v>32</v>
      </c>
      <c r="AA414" s="5"/>
      <c r="AB414" s="6" cm="1">
        <f t="array" ref="AB414">SUM(IF(B414:I414&gt;B415:I415,1,-1))</f>
        <v>4</v>
      </c>
      <c r="AC414" s="6" cm="1">
        <f t="array" ref="AC414">SUM(IF(J414:S414&gt;J415:S415,1,-1))</f>
        <v>-2</v>
      </c>
      <c r="AD414" s="6">
        <f t="shared" si="97"/>
        <v>2</v>
      </c>
      <c r="AE414" s="6">
        <f t="shared" si="109"/>
        <v>-4</v>
      </c>
      <c r="AF414" s="6">
        <f t="shared" si="109"/>
        <v>-12</v>
      </c>
      <c r="AG414" s="6">
        <f t="shared" si="109"/>
        <v>-16</v>
      </c>
      <c r="AH414" s="5"/>
      <c r="AI414" s="8" t="str">
        <f t="shared" si="98"/>
        <v>Outside</v>
      </c>
      <c r="AJ414" s="24" t="str">
        <f t="shared" si="99"/>
        <v>Up</v>
      </c>
      <c r="AK414" s="25" t="str">
        <f t="shared" si="100"/>
        <v>POC Up</v>
      </c>
      <c r="AL414" s="26" t="str">
        <f t="shared" si="101"/>
        <v>In. Val</v>
      </c>
      <c r="AM414" s="26" t="str">
        <f t="shared" si="102"/>
        <v>Upper Break</v>
      </c>
      <c r="AN414" s="26" t="str">
        <f t="shared" si="103"/>
        <v>Ab. Val</v>
      </c>
      <c r="AO414" s="26" t="str">
        <f t="shared" si="104"/>
        <v>Gap Down - Failed</v>
      </c>
      <c r="AP414" s="26" t="str">
        <f t="shared" si="105"/>
        <v>Top-Weighted</v>
      </c>
      <c r="AQ414" s="26" t="str">
        <f t="shared" si="106"/>
        <v>Skewed Mid-Low</v>
      </c>
      <c r="AR414" s="26" t="str">
        <f t="shared" si="107"/>
        <v>Closed Lower Quadrant</v>
      </c>
      <c r="AS414" s="27">
        <f t="shared" si="108"/>
        <v>-1</v>
      </c>
    </row>
    <row r="415" spans="1:45" ht="15.5" x14ac:dyDescent="0.35">
      <c r="A415" s="20">
        <v>45075</v>
      </c>
      <c r="B415" s="15">
        <v>1.2369600000000001</v>
      </c>
      <c r="C415" s="15">
        <v>1.2395</v>
      </c>
      <c r="D415" s="15">
        <v>1.2307699999999999</v>
      </c>
      <c r="E415" s="15">
        <v>1.23472</v>
      </c>
      <c r="F415" s="15">
        <v>1.2346000000000001</v>
      </c>
      <c r="G415" s="15">
        <v>1.2366000000000001</v>
      </c>
      <c r="H415" s="15">
        <v>1.2333000000000001</v>
      </c>
      <c r="I415" s="5">
        <v>11</v>
      </c>
      <c r="J415" s="5">
        <v>788</v>
      </c>
      <c r="K415" s="5">
        <v>610</v>
      </c>
      <c r="L415" s="5">
        <v>1445</v>
      </c>
      <c r="M415" s="14">
        <v>9.9090277777777462</v>
      </c>
      <c r="N415" s="14">
        <v>87.300000000001262</v>
      </c>
      <c r="O415" s="5">
        <v>33.00000000000081</v>
      </c>
      <c r="P415" s="5">
        <v>123298</v>
      </c>
      <c r="Q415" s="14">
        <v>856.23611111111109</v>
      </c>
      <c r="R415" s="14">
        <v>16.552119129438477</v>
      </c>
      <c r="S415" s="5">
        <v>14</v>
      </c>
      <c r="T415" s="5" t="s">
        <v>33</v>
      </c>
      <c r="U415" s="14">
        <v>0.72784277345404758</v>
      </c>
      <c r="V415" s="5">
        <v>101</v>
      </c>
      <c r="W415" s="5">
        <v>473</v>
      </c>
      <c r="X415" s="5">
        <v>664</v>
      </c>
      <c r="Y415" s="5">
        <v>207</v>
      </c>
      <c r="Z415" s="5" t="s">
        <v>29</v>
      </c>
      <c r="AA415" s="5"/>
      <c r="AB415" s="6" cm="1">
        <f t="array" ref="AB415">SUM(IF(B415:I415&gt;B416:I416,1,-1))</f>
        <v>-4</v>
      </c>
      <c r="AC415" s="6" cm="1">
        <f t="array" ref="AC415">SUM(IF(J415:S415&gt;J416:S416,1,-1))</f>
        <v>-6</v>
      </c>
      <c r="AD415" s="6">
        <f t="shared" si="97"/>
        <v>-10</v>
      </c>
      <c r="AE415" s="6">
        <f t="shared" ref="AE415:AG430" si="110">SUM(AB415:AB417)</f>
        <v>-16</v>
      </c>
      <c r="AF415" s="6">
        <f t="shared" si="110"/>
        <v>-4</v>
      </c>
      <c r="AG415" s="6">
        <f t="shared" si="110"/>
        <v>-20</v>
      </c>
      <c r="AH415" s="5"/>
      <c r="AI415" s="8" t="str">
        <f t="shared" si="98"/>
        <v>Inside</v>
      </c>
      <c r="AJ415" s="24" t="str">
        <f t="shared" si="99"/>
        <v>Down</v>
      </c>
      <c r="AK415" s="25" t="str">
        <f t="shared" si="100"/>
        <v>POC Down</v>
      </c>
      <c r="AL415" s="26" t="str">
        <f t="shared" si="101"/>
        <v>In. Val</v>
      </c>
      <c r="AM415" s="26" t="str">
        <f t="shared" si="102"/>
        <v>Inside Day</v>
      </c>
      <c r="AN415" s="26" t="str">
        <f t="shared" si="103"/>
        <v>In Val</v>
      </c>
      <c r="AO415" s="26" t="str">
        <f t="shared" si="104"/>
        <v>No Gap</v>
      </c>
      <c r="AP415" s="26" t="str">
        <f t="shared" si="105"/>
        <v>Top-Weighted</v>
      </c>
      <c r="AQ415" s="26" t="str">
        <f t="shared" si="106"/>
        <v>Skewed Mid-Low</v>
      </c>
      <c r="AR415" s="26" t="str">
        <f t="shared" si="107"/>
        <v>Closed Lower Quadrant</v>
      </c>
      <c r="AS415" s="27">
        <f t="shared" si="108"/>
        <v>-1</v>
      </c>
    </row>
    <row r="416" spans="1:45" ht="15.5" x14ac:dyDescent="0.35">
      <c r="A416" s="20">
        <v>45072</v>
      </c>
      <c r="B416" s="15">
        <v>1.24159</v>
      </c>
      <c r="C416" s="15">
        <v>1.24685</v>
      </c>
      <c r="D416" s="15">
        <v>1.2307699999999999</v>
      </c>
      <c r="E416" s="15">
        <v>1.2344900000000001</v>
      </c>
      <c r="F416" s="15">
        <v>1.2348000000000001</v>
      </c>
      <c r="G416" s="15">
        <v>1.2380000000000002</v>
      </c>
      <c r="H416" s="15">
        <v>1.2318000000000002</v>
      </c>
      <c r="I416" s="5">
        <v>18</v>
      </c>
      <c r="J416" s="5">
        <v>1235</v>
      </c>
      <c r="K416" s="5">
        <v>577</v>
      </c>
      <c r="L416" s="5">
        <v>1844</v>
      </c>
      <c r="M416" s="14">
        <v>12.692361111111163</v>
      </c>
      <c r="N416" s="14">
        <v>160.80000000000095</v>
      </c>
      <c r="O416" s="5">
        <v>61.999999999999829</v>
      </c>
      <c r="P416" s="5">
        <v>166929</v>
      </c>
      <c r="Q416" s="14">
        <v>1159.2291666666667</v>
      </c>
      <c r="R416" s="14">
        <v>11.46766169154222</v>
      </c>
      <c r="S416" s="5">
        <v>24</v>
      </c>
      <c r="T416" s="5" t="s">
        <v>26</v>
      </c>
      <c r="U416" s="14">
        <v>0.5363875057605263</v>
      </c>
      <c r="V416" s="5">
        <v>108</v>
      </c>
      <c r="W416" s="5">
        <v>304</v>
      </c>
      <c r="X416" s="5">
        <v>855</v>
      </c>
      <c r="Y416" s="5">
        <v>577</v>
      </c>
      <c r="Z416" s="5" t="s">
        <v>27</v>
      </c>
      <c r="AA416" s="5"/>
      <c r="AB416" s="6" cm="1">
        <f t="array" ref="AB416">SUM(IF(B416:I416&gt;B417:I417,1,-1))</f>
        <v>-4</v>
      </c>
      <c r="AC416" s="6" cm="1">
        <f t="array" ref="AC416">SUM(IF(J416:S416&gt;J417:S417,1,-1))</f>
        <v>-4</v>
      </c>
      <c r="AD416" s="6">
        <f t="shared" si="97"/>
        <v>-8</v>
      </c>
      <c r="AE416" s="6">
        <f t="shared" si="110"/>
        <v>-16</v>
      </c>
      <c r="AF416" s="6">
        <f t="shared" si="110"/>
        <v>8</v>
      </c>
      <c r="AG416" s="6">
        <f t="shared" si="110"/>
        <v>-8</v>
      </c>
      <c r="AH416" s="5"/>
      <c r="AI416" s="8" t="str">
        <f t="shared" si="98"/>
        <v>OL Lower</v>
      </c>
      <c r="AJ416" s="24" t="str">
        <f t="shared" si="99"/>
        <v>Down</v>
      </c>
      <c r="AK416" s="25" t="str">
        <f t="shared" si="100"/>
        <v>POC Down</v>
      </c>
      <c r="AL416" s="26" t="str">
        <f t="shared" si="101"/>
        <v>Bel. Val</v>
      </c>
      <c r="AM416" s="26" t="str">
        <f t="shared" si="102"/>
        <v>Inside Day</v>
      </c>
      <c r="AN416" s="26" t="str">
        <f t="shared" si="103"/>
        <v>In Val</v>
      </c>
      <c r="AO416" s="26" t="str">
        <f t="shared" si="104"/>
        <v>No Gap</v>
      </c>
      <c r="AP416" s="26" t="str">
        <f t="shared" si="105"/>
        <v>Top-Weighted</v>
      </c>
      <c r="AQ416" s="26" t="str">
        <f t="shared" si="106"/>
        <v>Skewed Mid-Low</v>
      </c>
      <c r="AR416" s="26" t="str">
        <f t="shared" si="107"/>
        <v>Same</v>
      </c>
      <c r="AS416" s="27">
        <f t="shared" si="108"/>
        <v>0</v>
      </c>
    </row>
    <row r="417" spans="1:45" ht="15.5" x14ac:dyDescent="0.35">
      <c r="A417" s="20">
        <v>45071</v>
      </c>
      <c r="B417" s="15">
        <v>1.24335</v>
      </c>
      <c r="C417" s="15">
        <v>1.24685</v>
      </c>
      <c r="D417" s="15">
        <v>1.2307699999999999</v>
      </c>
      <c r="E417" s="15">
        <v>1.2316100000000001</v>
      </c>
      <c r="F417" s="15">
        <v>1.2363000000000002</v>
      </c>
      <c r="G417" s="15">
        <v>1.2432000000000001</v>
      </c>
      <c r="H417" s="15">
        <v>1.2355</v>
      </c>
      <c r="I417" s="5">
        <v>-9</v>
      </c>
      <c r="J417" s="5">
        <v>1274</v>
      </c>
      <c r="K417" s="5">
        <v>532</v>
      </c>
      <c r="L417" s="5">
        <v>1832</v>
      </c>
      <c r="M417" s="14">
        <v>12.692361111111227</v>
      </c>
      <c r="N417" s="14">
        <v>160.80000000000095</v>
      </c>
      <c r="O417" s="5">
        <v>77.000000000000398</v>
      </c>
      <c r="P417" s="5">
        <v>168569</v>
      </c>
      <c r="Q417" s="14">
        <v>1170.6180555555557</v>
      </c>
      <c r="R417" s="14">
        <v>11.393034825870579</v>
      </c>
      <c r="S417" s="5">
        <v>27</v>
      </c>
      <c r="T417" s="5" t="s">
        <v>28</v>
      </c>
      <c r="U417" s="14">
        <v>0.46841648249698514</v>
      </c>
      <c r="V417" s="5">
        <v>212</v>
      </c>
      <c r="W417" s="5">
        <v>638</v>
      </c>
      <c r="X417" s="5">
        <v>662</v>
      </c>
      <c r="Y417" s="5">
        <v>320</v>
      </c>
      <c r="Z417" s="5" t="s">
        <v>27</v>
      </c>
      <c r="AA417" s="5"/>
      <c r="AB417" s="6" cm="1">
        <f t="array" ref="AB417">SUM(IF(B417:I417&gt;B418:I418,1,-1))</f>
        <v>-8</v>
      </c>
      <c r="AC417" s="6" cm="1">
        <f t="array" ref="AC417">SUM(IF(J417:S417&gt;J418:S418,1,-1))</f>
        <v>6</v>
      </c>
      <c r="AD417" s="6">
        <f t="shared" si="97"/>
        <v>-2</v>
      </c>
      <c r="AE417" s="6">
        <f t="shared" si="110"/>
        <v>-18</v>
      </c>
      <c r="AF417" s="6">
        <f t="shared" si="110"/>
        <v>16</v>
      </c>
      <c r="AG417" s="6">
        <f t="shared" si="110"/>
        <v>-2</v>
      </c>
      <c r="AH417" s="5"/>
      <c r="AI417" s="8" t="str">
        <f t="shared" si="98"/>
        <v>OL Lower</v>
      </c>
      <c r="AJ417" s="24" t="str">
        <f t="shared" si="99"/>
        <v>Down</v>
      </c>
      <c r="AK417" s="25" t="str">
        <f t="shared" si="100"/>
        <v>POC Down</v>
      </c>
      <c r="AL417" s="26" t="str">
        <f t="shared" si="101"/>
        <v>Bel. Val</v>
      </c>
      <c r="AM417" s="26" t="str">
        <f t="shared" si="102"/>
        <v>Lower Break</v>
      </c>
      <c r="AN417" s="26" t="str">
        <f t="shared" si="103"/>
        <v>Bl. Val</v>
      </c>
      <c r="AO417" s="26" t="str">
        <f t="shared" si="104"/>
        <v>No Gap</v>
      </c>
      <c r="AP417" s="26" t="str">
        <f t="shared" si="105"/>
        <v>Top-Weighted</v>
      </c>
      <c r="AQ417" s="26" t="str">
        <f t="shared" si="106"/>
        <v>Skewed Mid-Low</v>
      </c>
      <c r="AR417" s="26" t="str">
        <f t="shared" si="107"/>
        <v>Same</v>
      </c>
      <c r="AS417" s="27">
        <f t="shared" si="108"/>
        <v>0</v>
      </c>
    </row>
    <row r="418" spans="1:45" ht="15.5" x14ac:dyDescent="0.35">
      <c r="A418" s="20">
        <v>45070</v>
      </c>
      <c r="B418" s="15">
        <v>1.2460500000000001</v>
      </c>
      <c r="C418" s="15">
        <v>1.24719</v>
      </c>
      <c r="D418" s="15">
        <v>1.2351799999999999</v>
      </c>
      <c r="E418" s="15">
        <v>1.2369399999999999</v>
      </c>
      <c r="F418" s="15">
        <v>1.2425000000000002</v>
      </c>
      <c r="G418" s="15">
        <v>1.2449000000000001</v>
      </c>
      <c r="H418" s="15">
        <v>1.2383000000000002</v>
      </c>
      <c r="I418" s="5">
        <v>4</v>
      </c>
      <c r="J418" s="5">
        <v>739</v>
      </c>
      <c r="K418" s="5">
        <v>1019</v>
      </c>
      <c r="L418" s="5">
        <v>1792</v>
      </c>
      <c r="M418" s="14">
        <v>12.385416666666652</v>
      </c>
      <c r="N418" s="14">
        <v>120.10000000000076</v>
      </c>
      <c r="O418" s="5">
        <v>65.999999999999389</v>
      </c>
      <c r="P418" s="5">
        <v>165520</v>
      </c>
      <c r="Q418" s="14">
        <v>1149.4444444444443</v>
      </c>
      <c r="R418" s="14">
        <v>14.920899250624386</v>
      </c>
      <c r="S418" s="5">
        <v>16</v>
      </c>
      <c r="T418" s="5" t="s">
        <v>26</v>
      </c>
      <c r="U418" s="14">
        <v>0.65317250872023203</v>
      </c>
      <c r="V418" s="5">
        <v>324</v>
      </c>
      <c r="W418" s="5">
        <v>779</v>
      </c>
      <c r="X418" s="5">
        <v>390</v>
      </c>
      <c r="Y418" s="5">
        <v>299</v>
      </c>
      <c r="Z418" s="5" t="s">
        <v>27</v>
      </c>
      <c r="AA418" s="5"/>
      <c r="AB418" s="6" cm="1">
        <f t="array" ref="AB418">SUM(IF(B418:I418&gt;B419:I419,1,-1))</f>
        <v>-4</v>
      </c>
      <c r="AC418" s="6" cm="1">
        <f t="array" ref="AC418">SUM(IF(J418:S418&gt;J419:S419,1,-1))</f>
        <v>6</v>
      </c>
      <c r="AD418" s="6">
        <f t="shared" si="97"/>
        <v>2</v>
      </c>
      <c r="AE418" s="6">
        <f t="shared" si="110"/>
        <v>-16</v>
      </c>
      <c r="AF418" s="6">
        <f t="shared" si="110"/>
        <v>10</v>
      </c>
      <c r="AG418" s="6">
        <f t="shared" si="110"/>
        <v>-6</v>
      </c>
      <c r="AH418" s="5"/>
      <c r="AI418" s="8" t="str">
        <f t="shared" si="98"/>
        <v>OL Lower</v>
      </c>
      <c r="AJ418" s="24" t="str">
        <f t="shared" si="99"/>
        <v>Down</v>
      </c>
      <c r="AK418" s="25" t="str">
        <f t="shared" si="100"/>
        <v>POC Down</v>
      </c>
      <c r="AL418" s="26" t="str">
        <f t="shared" si="101"/>
        <v>In. Val</v>
      </c>
      <c r="AM418" s="26" t="str">
        <f t="shared" si="102"/>
        <v>Lower Break</v>
      </c>
      <c r="AN418" s="26" t="str">
        <f t="shared" si="103"/>
        <v>Bl. Val</v>
      </c>
      <c r="AO418" s="26" t="str">
        <f t="shared" si="104"/>
        <v>Gap Up - Failed</v>
      </c>
      <c r="AP418" s="26" t="str">
        <f t="shared" si="105"/>
        <v>Bottom-Weighted</v>
      </c>
      <c r="AQ418" s="26" t="str">
        <f t="shared" si="106"/>
        <v>Skewed Mid-High</v>
      </c>
      <c r="AR418" s="26" t="str">
        <f t="shared" si="107"/>
        <v>Closed Higher Quadrant</v>
      </c>
      <c r="AS418" s="27">
        <f t="shared" si="108"/>
        <v>1</v>
      </c>
    </row>
    <row r="419" spans="1:45" ht="15.5" x14ac:dyDescent="0.35">
      <c r="A419" s="20">
        <v>45069</v>
      </c>
      <c r="B419" s="15">
        <v>1.2411300000000001</v>
      </c>
      <c r="C419" s="15">
        <v>1.2483500000000001</v>
      </c>
      <c r="D419" s="15">
        <v>1.23726</v>
      </c>
      <c r="E419" s="15">
        <v>1.2415799999999999</v>
      </c>
      <c r="F419" s="15">
        <v>1.2433000000000001</v>
      </c>
      <c r="G419" s="15">
        <v>1.2454000000000001</v>
      </c>
      <c r="H419" s="15">
        <v>1.2401</v>
      </c>
      <c r="I419" s="5">
        <v>2</v>
      </c>
      <c r="J419" s="5">
        <v>726</v>
      </c>
      <c r="K419" s="5">
        <v>934</v>
      </c>
      <c r="L419" s="5">
        <v>1697</v>
      </c>
      <c r="M419" s="14">
        <v>11.736805555555438</v>
      </c>
      <c r="N419" s="14">
        <v>110.90000000000045</v>
      </c>
      <c r="O419" s="5">
        <v>53.000000000000824</v>
      </c>
      <c r="P419" s="5">
        <v>155835</v>
      </c>
      <c r="Q419" s="14">
        <v>1082.1875</v>
      </c>
      <c r="R419" s="14">
        <v>15.302073940486864</v>
      </c>
      <c r="S419" s="5">
        <v>16</v>
      </c>
      <c r="T419" s="5" t="s">
        <v>33</v>
      </c>
      <c r="U419" s="14">
        <v>0.73225753122178328</v>
      </c>
      <c r="V419" s="5">
        <v>263</v>
      </c>
      <c r="W419" s="5">
        <v>627</v>
      </c>
      <c r="X419" s="5">
        <v>595</v>
      </c>
      <c r="Y419" s="5">
        <v>212</v>
      </c>
      <c r="Z419" s="5" t="s">
        <v>29</v>
      </c>
      <c r="AA419" s="5"/>
      <c r="AB419" s="6" cm="1">
        <f t="array" ref="AB419">SUM(IF(B419:I419&gt;B420:I420,1,-1))</f>
        <v>-6</v>
      </c>
      <c r="AC419" s="6" cm="1">
        <f t="array" ref="AC419">SUM(IF(J419:S419&gt;J420:S420,1,-1))</f>
        <v>4</v>
      </c>
      <c r="AD419" s="6">
        <f t="shared" si="97"/>
        <v>-2</v>
      </c>
      <c r="AE419" s="6">
        <f t="shared" si="110"/>
        <v>-16</v>
      </c>
      <c r="AF419" s="6">
        <f t="shared" si="110"/>
        <v>6</v>
      </c>
      <c r="AG419" s="6">
        <f t="shared" si="110"/>
        <v>-10</v>
      </c>
      <c r="AH419" s="5"/>
      <c r="AI419" s="8" t="str">
        <f t="shared" si="98"/>
        <v>OL Lower</v>
      </c>
      <c r="AJ419" s="24" t="str">
        <f t="shared" si="99"/>
        <v>Up</v>
      </c>
      <c r="AK419" s="25" t="str">
        <f t="shared" si="100"/>
        <v>POC Down</v>
      </c>
      <c r="AL419" s="26" t="str">
        <f t="shared" si="101"/>
        <v>In. Val</v>
      </c>
      <c r="AM419" s="26" t="str">
        <f t="shared" si="102"/>
        <v>Lower Break</v>
      </c>
      <c r="AN419" s="26" t="str">
        <f t="shared" si="103"/>
        <v>In Val</v>
      </c>
      <c r="AO419" s="26" t="str">
        <f t="shared" si="104"/>
        <v>Gap Down - Rejected</v>
      </c>
      <c r="AP419" s="26" t="str">
        <f t="shared" si="105"/>
        <v>Bottom-Weighted</v>
      </c>
      <c r="AQ419" s="26" t="str">
        <f t="shared" si="106"/>
        <v>Skewed Mid-High</v>
      </c>
      <c r="AR419" s="26" t="str">
        <f t="shared" si="107"/>
        <v>Same</v>
      </c>
      <c r="AS419" s="27">
        <f t="shared" si="108"/>
        <v>0</v>
      </c>
    </row>
    <row r="420" spans="1:45" ht="15.5" x14ac:dyDescent="0.35">
      <c r="A420" s="20">
        <v>45068</v>
      </c>
      <c r="B420" s="15">
        <v>1.2481899999999999</v>
      </c>
      <c r="C420" s="15">
        <v>1.24926</v>
      </c>
      <c r="D420" s="15">
        <v>1.2391099999999999</v>
      </c>
      <c r="E420" s="15">
        <v>1.2433399999999999</v>
      </c>
      <c r="F420" s="15">
        <v>1.2436</v>
      </c>
      <c r="G420" s="15">
        <v>1.2467000000000001</v>
      </c>
      <c r="H420" s="15">
        <v>1.2418</v>
      </c>
      <c r="I420" s="5">
        <v>-16</v>
      </c>
      <c r="J420" s="5">
        <v>849</v>
      </c>
      <c r="K420" s="5">
        <v>798</v>
      </c>
      <c r="L420" s="5">
        <v>1683</v>
      </c>
      <c r="M420" s="14">
        <v>11.621527777777645</v>
      </c>
      <c r="N420" s="14">
        <v>101.50000000000104</v>
      </c>
      <c r="O420" s="5">
        <v>49.000000000001265</v>
      </c>
      <c r="P420" s="5">
        <v>144862</v>
      </c>
      <c r="Q420" s="14">
        <v>1005.9861111111111</v>
      </c>
      <c r="R420" s="14">
        <v>16.581280788177171</v>
      </c>
      <c r="S420" s="5">
        <v>19</v>
      </c>
      <c r="T420" s="5" t="s">
        <v>33</v>
      </c>
      <c r="U420" s="14">
        <v>0.74289158634648633</v>
      </c>
      <c r="V420" s="5">
        <v>143</v>
      </c>
      <c r="W420" s="5">
        <v>563</v>
      </c>
      <c r="X420" s="5">
        <v>633</v>
      </c>
      <c r="Y420" s="5">
        <v>344</v>
      </c>
      <c r="Z420" s="5" t="s">
        <v>29</v>
      </c>
      <c r="AA420" s="5"/>
      <c r="AB420" s="6" cm="1">
        <f t="array" ref="AB420">SUM(IF(B420:I420&gt;B421:I421,1,-1))</f>
        <v>-6</v>
      </c>
      <c r="AC420" s="6" cm="1">
        <f t="array" ref="AC420">SUM(IF(J420:S420&gt;J421:S421,1,-1))</f>
        <v>0</v>
      </c>
      <c r="AD420" s="6">
        <f t="shared" si="97"/>
        <v>-6</v>
      </c>
      <c r="AE420" s="6">
        <f t="shared" si="110"/>
        <v>-12</v>
      </c>
      <c r="AF420" s="6">
        <f t="shared" si="110"/>
        <v>6</v>
      </c>
      <c r="AG420" s="6">
        <f t="shared" si="110"/>
        <v>-6</v>
      </c>
      <c r="AH420" s="5"/>
      <c r="AI420" s="8" t="str">
        <f t="shared" si="98"/>
        <v>OL Lower</v>
      </c>
      <c r="AJ420" s="24" t="str">
        <f t="shared" si="99"/>
        <v>Down</v>
      </c>
      <c r="AK420" s="25" t="str">
        <f t="shared" si="100"/>
        <v>POC Down</v>
      </c>
      <c r="AL420" s="26" t="str">
        <f t="shared" si="101"/>
        <v>In. Val</v>
      </c>
      <c r="AM420" s="26" t="str">
        <f t="shared" si="102"/>
        <v>Inside Day</v>
      </c>
      <c r="AN420" s="26" t="str">
        <f t="shared" si="103"/>
        <v>In Val</v>
      </c>
      <c r="AO420" s="26" t="str">
        <f t="shared" si="104"/>
        <v>No Gap</v>
      </c>
      <c r="AP420" s="26" t="str">
        <f t="shared" si="105"/>
        <v>Top-Weighted</v>
      </c>
      <c r="AQ420" s="26" t="str">
        <f t="shared" si="106"/>
        <v>Skewed Mid-Low</v>
      </c>
      <c r="AR420" s="26" t="str">
        <f t="shared" si="107"/>
        <v>Closed Higher Quadrant</v>
      </c>
      <c r="AS420" s="27">
        <f t="shared" si="108"/>
        <v>1</v>
      </c>
    </row>
    <row r="421" spans="1:45" ht="15.5" x14ac:dyDescent="0.35">
      <c r="A421" s="20">
        <v>45065</v>
      </c>
      <c r="B421" s="15">
        <v>1.2483599999999999</v>
      </c>
      <c r="C421" s="15">
        <v>1.25098</v>
      </c>
      <c r="D421" s="15">
        <v>1.2391099999999999</v>
      </c>
      <c r="E421" s="15">
        <v>1.24603</v>
      </c>
      <c r="F421" s="15">
        <v>1.2442000000000002</v>
      </c>
      <c r="G421" s="15">
        <v>1.2486000000000002</v>
      </c>
      <c r="H421" s="15">
        <v>1.2422000000000002</v>
      </c>
      <c r="I421" s="5">
        <v>-22</v>
      </c>
      <c r="J421" s="5">
        <v>915</v>
      </c>
      <c r="K421" s="5">
        <v>786</v>
      </c>
      <c r="L421" s="5">
        <v>1726</v>
      </c>
      <c r="M421" s="14">
        <v>11.890972222222207</v>
      </c>
      <c r="N421" s="14">
        <v>118.70000000000047</v>
      </c>
      <c r="O421" s="5">
        <v>63.999999999999616</v>
      </c>
      <c r="P421" s="5">
        <v>140697</v>
      </c>
      <c r="Q421" s="14">
        <v>977.0625</v>
      </c>
      <c r="R421" s="14">
        <v>14.540859309182755</v>
      </c>
      <c r="S421" s="5">
        <v>16</v>
      </c>
      <c r="T421" s="5" t="s">
        <v>26</v>
      </c>
      <c r="U421" s="14">
        <v>0.68955363750815901</v>
      </c>
      <c r="V421" s="5">
        <v>233</v>
      </c>
      <c r="W421" s="5">
        <v>533</v>
      </c>
      <c r="X421" s="5">
        <v>582</v>
      </c>
      <c r="Y421" s="5">
        <v>378</v>
      </c>
      <c r="Z421" s="5" t="s">
        <v>32</v>
      </c>
      <c r="AA421" s="5"/>
      <c r="AB421" s="6" cm="1">
        <f t="array" ref="AB421">SUM(IF(B421:I421&gt;B422:I422,1,-1))</f>
        <v>-4</v>
      </c>
      <c r="AC421" s="6" cm="1">
        <f t="array" ref="AC421">SUM(IF(J421:S421&gt;J422:S422,1,-1))</f>
        <v>2</v>
      </c>
      <c r="AD421" s="6">
        <f t="shared" si="97"/>
        <v>-2</v>
      </c>
      <c r="AE421" s="6">
        <f t="shared" si="110"/>
        <v>-12</v>
      </c>
      <c r="AF421" s="6">
        <f t="shared" si="110"/>
        <v>10</v>
      </c>
      <c r="AG421" s="6">
        <f t="shared" si="110"/>
        <v>-2</v>
      </c>
      <c r="AH421" s="5"/>
      <c r="AI421" s="8" t="str">
        <f t="shared" si="98"/>
        <v>OL Lower</v>
      </c>
      <c r="AJ421" s="24" t="str">
        <f t="shared" si="99"/>
        <v>Down</v>
      </c>
      <c r="AK421" s="25" t="str">
        <f t="shared" si="100"/>
        <v>POC Down</v>
      </c>
      <c r="AL421" s="26" t="str">
        <f t="shared" si="101"/>
        <v>Bel. Val</v>
      </c>
      <c r="AM421" s="26" t="str">
        <f t="shared" si="102"/>
        <v>Inside Day</v>
      </c>
      <c r="AN421" s="26" t="str">
        <f t="shared" si="103"/>
        <v>In Val</v>
      </c>
      <c r="AO421" s="26" t="str">
        <f t="shared" si="104"/>
        <v>No Gap</v>
      </c>
      <c r="AP421" s="26" t="str">
        <f t="shared" si="105"/>
        <v>Top-Weighted</v>
      </c>
      <c r="AQ421" s="26" t="str">
        <f t="shared" si="106"/>
        <v>Skewed Mid-Low</v>
      </c>
      <c r="AR421" s="26" t="str">
        <f t="shared" si="107"/>
        <v>Closed Lower Quadrant</v>
      </c>
      <c r="AS421" s="27">
        <f t="shared" si="108"/>
        <v>-2</v>
      </c>
    </row>
    <row r="422" spans="1:45" ht="15.5" x14ac:dyDescent="0.35">
      <c r="A422" s="20">
        <v>45064</v>
      </c>
      <c r="B422" s="15">
        <v>1.2524599999999999</v>
      </c>
      <c r="C422" s="15">
        <v>1.25461</v>
      </c>
      <c r="D422" s="15">
        <v>1.2391099999999999</v>
      </c>
      <c r="E422" s="15">
        <v>1.2411099999999999</v>
      </c>
      <c r="F422" s="15">
        <v>1.2486000000000002</v>
      </c>
      <c r="G422" s="15">
        <v>1.2538</v>
      </c>
      <c r="H422" s="15">
        <v>1.2448000000000001</v>
      </c>
      <c r="I422" s="5">
        <v>-30</v>
      </c>
      <c r="J422" s="5">
        <v>558</v>
      </c>
      <c r="K422" s="5">
        <v>1091</v>
      </c>
      <c r="L422" s="5">
        <v>1682</v>
      </c>
      <c r="M422" s="14">
        <v>11.60555555555549</v>
      </c>
      <c r="N422" s="14">
        <v>155.00000000000068</v>
      </c>
      <c r="O422" s="5">
        <v>89.999999999998977</v>
      </c>
      <c r="P422" s="5">
        <v>132566</v>
      </c>
      <c r="Q422" s="14">
        <v>920.59722222222217</v>
      </c>
      <c r="R422" s="14">
        <v>10.851612903225758</v>
      </c>
      <c r="S422" s="5">
        <v>19</v>
      </c>
      <c r="T422" s="5" t="s">
        <v>26</v>
      </c>
      <c r="U422" s="14">
        <v>0.62314457326612538</v>
      </c>
      <c r="V422" s="5">
        <v>288</v>
      </c>
      <c r="W422" s="5">
        <v>665</v>
      </c>
      <c r="X422" s="5">
        <v>477</v>
      </c>
      <c r="Y422" s="5">
        <v>252</v>
      </c>
      <c r="Z422" s="5" t="s">
        <v>27</v>
      </c>
      <c r="AA422" s="5"/>
      <c r="AB422" s="6" cm="1">
        <f t="array" ref="AB422">SUM(IF(B422:I422&gt;B423:I423,1,-1))</f>
        <v>-2</v>
      </c>
      <c r="AC422" s="6" cm="1">
        <f t="array" ref="AC422">SUM(IF(J422:S422&gt;J423:S423,1,-1))</f>
        <v>4</v>
      </c>
      <c r="AD422" s="6">
        <f t="shared" si="97"/>
        <v>2</v>
      </c>
      <c r="AE422" s="6">
        <f t="shared" si="110"/>
        <v>-12</v>
      </c>
      <c r="AF422" s="6">
        <f t="shared" si="110"/>
        <v>2</v>
      </c>
      <c r="AG422" s="6">
        <f t="shared" si="110"/>
        <v>-10</v>
      </c>
      <c r="AH422" s="5"/>
      <c r="AI422" s="8" t="str">
        <f t="shared" si="98"/>
        <v>Outside</v>
      </c>
      <c r="AJ422" s="24" t="str">
        <f t="shared" si="99"/>
        <v>Down</v>
      </c>
      <c r="AK422" s="25" t="str">
        <f t="shared" si="100"/>
        <v>POC Up</v>
      </c>
      <c r="AL422" s="26" t="str">
        <f t="shared" si="101"/>
        <v>In. Val</v>
      </c>
      <c r="AM422" s="26" t="str">
        <f t="shared" si="102"/>
        <v>Lower Break</v>
      </c>
      <c r="AN422" s="26" t="str">
        <f t="shared" si="103"/>
        <v>Bl. Val</v>
      </c>
      <c r="AO422" s="26" t="str">
        <f t="shared" si="104"/>
        <v>Gap Up - Failed</v>
      </c>
      <c r="AP422" s="26" t="str">
        <f t="shared" si="105"/>
        <v>Bottom-Weighted</v>
      </c>
      <c r="AQ422" s="26" t="str">
        <f t="shared" si="106"/>
        <v>Skewed Mid-High</v>
      </c>
      <c r="AR422" s="26" t="str">
        <f t="shared" si="107"/>
        <v>Closed Higher Quadrant</v>
      </c>
      <c r="AS422" s="27">
        <f t="shared" si="108"/>
        <v>1</v>
      </c>
    </row>
    <row r="423" spans="1:45" ht="15.5" x14ac:dyDescent="0.35">
      <c r="A423" s="20">
        <v>45063</v>
      </c>
      <c r="B423" s="15">
        <v>1.24509</v>
      </c>
      <c r="C423" s="15">
        <v>1.25461</v>
      </c>
      <c r="D423" s="15">
        <v>1.2420599999999999</v>
      </c>
      <c r="E423" s="15">
        <v>1.24817</v>
      </c>
      <c r="F423" s="15">
        <v>1.2483</v>
      </c>
      <c r="G423" s="15">
        <v>1.2519</v>
      </c>
      <c r="H423" s="15">
        <v>1.2453000000000001</v>
      </c>
      <c r="I423" s="5">
        <v>1</v>
      </c>
      <c r="J423" s="5">
        <v>890</v>
      </c>
      <c r="K423" s="5">
        <v>645</v>
      </c>
      <c r="L423" s="5">
        <v>1567</v>
      </c>
      <c r="M423" s="14">
        <v>10.778472222222151</v>
      </c>
      <c r="N423" s="14">
        <v>125.50000000000061</v>
      </c>
      <c r="O423" s="5">
        <v>65.999999999999389</v>
      </c>
      <c r="P423" s="5">
        <v>124402</v>
      </c>
      <c r="Q423" s="14">
        <v>863.90277777777783</v>
      </c>
      <c r="R423" s="14">
        <v>12.486055776892369</v>
      </c>
      <c r="S423" s="5">
        <v>19</v>
      </c>
      <c r="T423" s="5" t="s">
        <v>33</v>
      </c>
      <c r="U423" s="14">
        <v>0.71583008540317372</v>
      </c>
      <c r="V423" s="5">
        <v>357</v>
      </c>
      <c r="W423" s="5">
        <v>533</v>
      </c>
      <c r="X423" s="5">
        <v>507</v>
      </c>
      <c r="Y423" s="5">
        <v>170</v>
      </c>
      <c r="Z423" s="5" t="s">
        <v>29</v>
      </c>
      <c r="AA423" s="5"/>
      <c r="AB423" s="6" cm="1">
        <f t="array" ref="AB423">SUM(IF(B423:I423&gt;B424:I424,1,-1))</f>
        <v>-6</v>
      </c>
      <c r="AC423" s="6" cm="1">
        <f t="array" ref="AC423">SUM(IF(J423:S423&gt;J424:S424,1,-1))</f>
        <v>4</v>
      </c>
      <c r="AD423" s="6">
        <f t="shared" si="97"/>
        <v>-2</v>
      </c>
      <c r="AE423" s="6">
        <f t="shared" si="110"/>
        <v>-12</v>
      </c>
      <c r="AF423" s="6">
        <f t="shared" si="110"/>
        <v>-8</v>
      </c>
      <c r="AG423" s="6">
        <f t="shared" si="110"/>
        <v>-20</v>
      </c>
      <c r="AH423" s="5"/>
      <c r="AI423" s="8" t="str">
        <f t="shared" si="98"/>
        <v>OL Lower</v>
      </c>
      <c r="AJ423" s="24" t="str">
        <f t="shared" si="99"/>
        <v>Up</v>
      </c>
      <c r="AK423" s="25" t="str">
        <f t="shared" si="100"/>
        <v>POC Down</v>
      </c>
      <c r="AL423" s="26" t="str">
        <f t="shared" si="101"/>
        <v>Bel. Val</v>
      </c>
      <c r="AM423" s="26" t="str">
        <f t="shared" si="102"/>
        <v>Lower Break</v>
      </c>
      <c r="AN423" s="26" t="str">
        <f t="shared" si="103"/>
        <v>In Val</v>
      </c>
      <c r="AO423" s="26" t="str">
        <f t="shared" si="104"/>
        <v>Gap Down - Rejected</v>
      </c>
      <c r="AP423" s="26" t="str">
        <f t="shared" si="105"/>
        <v>Top-Weighted</v>
      </c>
      <c r="AQ423" s="26" t="str">
        <f t="shared" si="106"/>
        <v>Skewed Mid-High</v>
      </c>
      <c r="AR423" s="26" t="str">
        <f t="shared" si="107"/>
        <v>Same</v>
      </c>
      <c r="AS423" s="27">
        <f t="shared" si="108"/>
        <v>0</v>
      </c>
    </row>
    <row r="424" spans="1:45" ht="15.5" x14ac:dyDescent="0.35">
      <c r="A424" s="20">
        <v>45062</v>
      </c>
      <c r="B424" s="15">
        <v>1.2507200000000001</v>
      </c>
      <c r="C424" s="15">
        <v>1.25461</v>
      </c>
      <c r="D424" s="15">
        <v>1.2437400000000001</v>
      </c>
      <c r="E424" s="15">
        <v>1.2483900000000001</v>
      </c>
      <c r="F424" s="15">
        <v>1.2526999999999999</v>
      </c>
      <c r="G424" s="15">
        <v>1.2538</v>
      </c>
      <c r="H424" s="15">
        <v>1.2485999999999999</v>
      </c>
      <c r="I424" s="5">
        <v>-4</v>
      </c>
      <c r="J424" s="5">
        <v>233</v>
      </c>
      <c r="K424" s="5">
        <v>1236</v>
      </c>
      <c r="L424" s="5">
        <v>1503</v>
      </c>
      <c r="M424" s="14">
        <v>10.377777777777704</v>
      </c>
      <c r="N424" s="14">
        <v>108.69999999999935</v>
      </c>
      <c r="O424" s="5">
        <v>52.000000000000938</v>
      </c>
      <c r="P424" s="5">
        <v>121251</v>
      </c>
      <c r="Q424" s="14">
        <v>842.02083333333337</v>
      </c>
      <c r="R424" s="14">
        <v>13.827046918123358</v>
      </c>
      <c r="S424" s="5">
        <v>20</v>
      </c>
      <c r="T424" s="5" t="s">
        <v>28</v>
      </c>
      <c r="U424" s="14">
        <v>0.34139188992983605</v>
      </c>
      <c r="V424" s="5">
        <v>479</v>
      </c>
      <c r="W424" s="5">
        <v>528</v>
      </c>
      <c r="X424" s="5">
        <v>306</v>
      </c>
      <c r="Y424" s="5">
        <v>184</v>
      </c>
      <c r="Z424" s="5" t="s">
        <v>29</v>
      </c>
      <c r="AA424" s="5"/>
      <c r="AB424" s="6" cm="1">
        <f t="array" ref="AB424">SUM(IF(B424:I424&gt;B425:I425,1,-1))</f>
        <v>-4</v>
      </c>
      <c r="AC424" s="6" cm="1">
        <f t="array" ref="AC424">SUM(IF(J424:S424&gt;J425:S425,1,-1))</f>
        <v>-6</v>
      </c>
      <c r="AD424" s="6">
        <f t="shared" si="97"/>
        <v>-10</v>
      </c>
      <c r="AE424" s="6">
        <f t="shared" si="110"/>
        <v>-8</v>
      </c>
      <c r="AF424" s="6">
        <f t="shared" si="110"/>
        <v>-10</v>
      </c>
      <c r="AG424" s="6">
        <f t="shared" si="110"/>
        <v>-18</v>
      </c>
      <c r="AH424" s="5"/>
      <c r="AI424" s="8" t="str">
        <f t="shared" si="98"/>
        <v>OL Higher</v>
      </c>
      <c r="AJ424" s="24" t="str">
        <f t="shared" si="99"/>
        <v>Up</v>
      </c>
      <c r="AK424" s="25" t="str">
        <f t="shared" si="100"/>
        <v>POC Up</v>
      </c>
      <c r="AL424" s="26" t="str">
        <f t="shared" si="101"/>
        <v>In. Val</v>
      </c>
      <c r="AM424" s="26" t="str">
        <f t="shared" si="102"/>
        <v>Inside Day</v>
      </c>
      <c r="AN424" s="26" t="str">
        <f t="shared" si="103"/>
        <v>Bl. Val</v>
      </c>
      <c r="AO424" s="26" t="str">
        <f t="shared" si="104"/>
        <v>No Gap</v>
      </c>
      <c r="AP424" s="26" t="str">
        <f t="shared" si="105"/>
        <v>Bottom-Weighted</v>
      </c>
      <c r="AQ424" s="26" t="str">
        <f t="shared" si="106"/>
        <v>Skewed Mid-High</v>
      </c>
      <c r="AR424" s="26" t="str">
        <f t="shared" si="107"/>
        <v>Same</v>
      </c>
      <c r="AS424" s="27">
        <f t="shared" si="108"/>
        <v>0</v>
      </c>
    </row>
    <row r="425" spans="1:45" ht="15.5" x14ac:dyDescent="0.35">
      <c r="A425" s="20">
        <v>45061</v>
      </c>
      <c r="B425" s="15">
        <v>1.26254</v>
      </c>
      <c r="C425" s="15">
        <v>1.2640400000000001</v>
      </c>
      <c r="D425" s="15">
        <v>1.2437400000000001</v>
      </c>
      <c r="E425" s="15">
        <v>1.2524299999999999</v>
      </c>
      <c r="F425" s="15">
        <v>1.2511000000000001</v>
      </c>
      <c r="G425" s="15">
        <v>1.2538</v>
      </c>
      <c r="H425" s="15">
        <v>1.2448000000000001</v>
      </c>
      <c r="I425" s="5">
        <v>1</v>
      </c>
      <c r="J425" s="5">
        <v>938</v>
      </c>
      <c r="K425" s="5">
        <v>565</v>
      </c>
      <c r="L425" s="5">
        <v>1537</v>
      </c>
      <c r="M425" s="14">
        <v>10.602777777777805</v>
      </c>
      <c r="N425" s="14">
        <v>202.99999999999986</v>
      </c>
      <c r="O425" s="5">
        <v>89.999999999998977</v>
      </c>
      <c r="P425" s="5">
        <v>132523</v>
      </c>
      <c r="Q425" s="14">
        <v>920.29861111111109</v>
      </c>
      <c r="R425" s="14">
        <v>7.5714285714285765</v>
      </c>
      <c r="S425" s="5">
        <v>22</v>
      </c>
      <c r="T425" s="5" t="s">
        <v>26</v>
      </c>
      <c r="U425" s="14">
        <v>0.56626217630557696</v>
      </c>
      <c r="V425" s="5">
        <v>196</v>
      </c>
      <c r="W425" s="5">
        <v>222</v>
      </c>
      <c r="X425" s="5">
        <v>810</v>
      </c>
      <c r="Y425" s="5">
        <v>309</v>
      </c>
      <c r="Z425" s="5" t="s">
        <v>29</v>
      </c>
      <c r="AA425" s="5"/>
      <c r="AB425" s="6" cm="1">
        <f t="array" ref="AB425">SUM(IF(B425:I425&gt;B426:I426,1,-1))</f>
        <v>-2</v>
      </c>
      <c r="AC425" s="6" cm="1">
        <f t="array" ref="AC425">SUM(IF(J425:S425&gt;J426:S426,1,-1))</f>
        <v>-6</v>
      </c>
      <c r="AD425" s="6">
        <f t="shared" si="97"/>
        <v>-8</v>
      </c>
      <c r="AE425" s="6">
        <f t="shared" si="110"/>
        <v>-10</v>
      </c>
      <c r="AF425" s="6">
        <f t="shared" si="110"/>
        <v>0</v>
      </c>
      <c r="AG425" s="6">
        <f t="shared" si="110"/>
        <v>-10</v>
      </c>
      <c r="AH425" s="5"/>
      <c r="AI425" s="8" t="str">
        <f t="shared" si="98"/>
        <v>OL Lower</v>
      </c>
      <c r="AJ425" s="24" t="str">
        <f t="shared" si="99"/>
        <v>Down</v>
      </c>
      <c r="AK425" s="25" t="str">
        <f t="shared" si="100"/>
        <v>POC Down</v>
      </c>
      <c r="AL425" s="26" t="str">
        <f t="shared" si="101"/>
        <v>Bel. Val</v>
      </c>
      <c r="AM425" s="26" t="str">
        <f t="shared" si="102"/>
        <v>Inside Day</v>
      </c>
      <c r="AN425" s="26" t="str">
        <f t="shared" si="103"/>
        <v>In Val</v>
      </c>
      <c r="AO425" s="26" t="str">
        <f t="shared" si="104"/>
        <v>No Gap</v>
      </c>
      <c r="AP425" s="26" t="str">
        <f t="shared" si="105"/>
        <v>Top-Weighted</v>
      </c>
      <c r="AQ425" s="26" t="str">
        <f t="shared" si="106"/>
        <v>Skewed Mid-Low</v>
      </c>
      <c r="AR425" s="26" t="str">
        <f t="shared" si="107"/>
        <v>Closed Lower Quadrant</v>
      </c>
      <c r="AS425" s="27">
        <f t="shared" si="108"/>
        <v>-1</v>
      </c>
    </row>
    <row r="426" spans="1:45" ht="15.5" x14ac:dyDescent="0.35">
      <c r="A426" s="20">
        <v>45058</v>
      </c>
      <c r="B426" s="15">
        <v>1.2623899999999999</v>
      </c>
      <c r="C426" s="15">
        <v>1.2679499999999999</v>
      </c>
      <c r="D426" s="15">
        <v>1.2437400000000001</v>
      </c>
      <c r="E426" s="15">
        <v>1.2450699999999999</v>
      </c>
      <c r="F426" s="15">
        <v>1.2626999999999999</v>
      </c>
      <c r="G426" s="15">
        <v>1.2679</v>
      </c>
      <c r="H426" s="15">
        <v>1.2519</v>
      </c>
      <c r="I426" s="5">
        <v>-12</v>
      </c>
      <c r="J426" s="5">
        <v>252</v>
      </c>
      <c r="K426" s="5">
        <v>1382</v>
      </c>
      <c r="L426" s="5">
        <v>1660</v>
      </c>
      <c r="M426" s="14">
        <v>11.43194444444449</v>
      </c>
      <c r="N426" s="14">
        <v>242.09999999999843</v>
      </c>
      <c r="O426" s="5">
        <v>160.00000000000014</v>
      </c>
      <c r="P426" s="5">
        <v>143581</v>
      </c>
      <c r="Q426" s="14">
        <v>997.09027777777783</v>
      </c>
      <c r="R426" s="14">
        <v>6.8566707971912875</v>
      </c>
      <c r="S426" s="5">
        <v>25</v>
      </c>
      <c r="T426" s="5" t="s">
        <v>28</v>
      </c>
      <c r="U426" s="14">
        <v>0.44764552535225466</v>
      </c>
      <c r="V426" s="5">
        <v>464</v>
      </c>
      <c r="W426" s="5">
        <v>450</v>
      </c>
      <c r="X426" s="5">
        <v>571</v>
      </c>
      <c r="Y426" s="5">
        <v>175</v>
      </c>
      <c r="Z426" s="5" t="s">
        <v>27</v>
      </c>
      <c r="AA426" s="5"/>
      <c r="AB426" s="6" cm="1">
        <f t="array" ref="AB426">SUM(IF(B426:I426&gt;B427:I427,1,-1))</f>
        <v>-2</v>
      </c>
      <c r="AC426" s="6" cm="1">
        <f t="array" ref="AC426">SUM(IF(J426:S426&gt;J427:S427,1,-1))</f>
        <v>2</v>
      </c>
      <c r="AD426" s="6">
        <f t="shared" si="97"/>
        <v>0</v>
      </c>
      <c r="AE426" s="6">
        <f t="shared" si="110"/>
        <v>-6</v>
      </c>
      <c r="AF426" s="6">
        <f t="shared" si="110"/>
        <v>2</v>
      </c>
      <c r="AG426" s="6">
        <f t="shared" si="110"/>
        <v>-4</v>
      </c>
      <c r="AH426" s="5"/>
      <c r="AI426" s="8" t="str">
        <f t="shared" si="98"/>
        <v>Outside</v>
      </c>
      <c r="AJ426" s="24" t="str">
        <f t="shared" si="99"/>
        <v>Neutral</v>
      </c>
      <c r="AK426" s="25" t="str">
        <f t="shared" si="100"/>
        <v>POC Up</v>
      </c>
      <c r="AL426" s="26" t="str">
        <f t="shared" si="101"/>
        <v>In. Val</v>
      </c>
      <c r="AM426" s="26" t="str">
        <f t="shared" si="102"/>
        <v>Lower Break</v>
      </c>
      <c r="AN426" s="26" t="str">
        <f t="shared" si="103"/>
        <v>Bl. Val</v>
      </c>
      <c r="AO426" s="26" t="str">
        <f t="shared" si="104"/>
        <v>No Gap</v>
      </c>
      <c r="AP426" s="26" t="str">
        <f t="shared" si="105"/>
        <v>Bottom-Weighted</v>
      </c>
      <c r="AQ426" s="26" t="str">
        <f t="shared" si="106"/>
        <v>Skewed Mid-Low</v>
      </c>
      <c r="AR426" s="26" t="str">
        <f t="shared" si="107"/>
        <v>Same</v>
      </c>
      <c r="AS426" s="27">
        <f t="shared" si="108"/>
        <v>0</v>
      </c>
    </row>
    <row r="427" spans="1:45" ht="15.5" x14ac:dyDescent="0.35">
      <c r="A427" s="20">
        <v>45057</v>
      </c>
      <c r="B427" s="15">
        <v>1.26118</v>
      </c>
      <c r="C427" s="15">
        <v>1.2679499999999999</v>
      </c>
      <c r="D427" s="15">
        <v>1.24963</v>
      </c>
      <c r="E427" s="15">
        <v>1.25071</v>
      </c>
      <c r="F427" s="15">
        <v>1.262</v>
      </c>
      <c r="G427" s="15">
        <v>1.2638</v>
      </c>
      <c r="H427" s="15">
        <v>1.2585</v>
      </c>
      <c r="I427" s="5">
        <v>4</v>
      </c>
      <c r="J427" s="5">
        <v>516</v>
      </c>
      <c r="K427" s="5">
        <v>1059</v>
      </c>
      <c r="L427" s="5">
        <v>1616</v>
      </c>
      <c r="M427" s="14">
        <v>11.149305555555646</v>
      </c>
      <c r="N427" s="14">
        <v>183.19999999999891</v>
      </c>
      <c r="O427" s="5">
        <v>53.000000000000824</v>
      </c>
      <c r="P427" s="5">
        <v>144980</v>
      </c>
      <c r="Q427" s="14">
        <v>1006.8055555555555</v>
      </c>
      <c r="R427" s="14">
        <v>8.8209606986900084</v>
      </c>
      <c r="S427" s="5">
        <v>18</v>
      </c>
      <c r="T427" s="5" t="s">
        <v>26</v>
      </c>
      <c r="U427" s="14">
        <v>0.51628701069645122</v>
      </c>
      <c r="V427" s="5">
        <v>161</v>
      </c>
      <c r="W427" s="5">
        <v>1048</v>
      </c>
      <c r="X427" s="5">
        <v>214</v>
      </c>
      <c r="Y427" s="5">
        <v>193</v>
      </c>
      <c r="Z427" s="5" t="s">
        <v>27</v>
      </c>
      <c r="AA427" s="5"/>
      <c r="AB427" s="6" cm="1">
        <f t="array" ref="AB427">SUM(IF(B427:I427&gt;B428:I428,1,-1))</f>
        <v>-6</v>
      </c>
      <c r="AC427" s="6" cm="1">
        <f t="array" ref="AC427">SUM(IF(J427:S427&gt;J428:S428,1,-1))</f>
        <v>4</v>
      </c>
      <c r="AD427" s="6">
        <f t="shared" si="97"/>
        <v>-2</v>
      </c>
      <c r="AE427" s="6">
        <f t="shared" si="110"/>
        <v>0</v>
      </c>
      <c r="AF427" s="6">
        <f t="shared" si="110"/>
        <v>-6</v>
      </c>
      <c r="AG427" s="6">
        <f t="shared" si="110"/>
        <v>-6</v>
      </c>
      <c r="AH427" s="5"/>
      <c r="AI427" s="8" t="str">
        <f t="shared" si="98"/>
        <v>OL Lower</v>
      </c>
      <c r="AJ427" s="24" t="str">
        <f t="shared" si="99"/>
        <v>Neutral</v>
      </c>
      <c r="AK427" s="25" t="str">
        <f t="shared" si="100"/>
        <v>POC Up</v>
      </c>
      <c r="AL427" s="26" t="str">
        <f t="shared" si="101"/>
        <v>In. Val</v>
      </c>
      <c r="AM427" s="26" t="str">
        <f t="shared" si="102"/>
        <v>Lower Break</v>
      </c>
      <c r="AN427" s="26" t="str">
        <f t="shared" si="103"/>
        <v>Bl. Val</v>
      </c>
      <c r="AO427" s="26" t="str">
        <f t="shared" si="104"/>
        <v>No Gap</v>
      </c>
      <c r="AP427" s="26" t="str">
        <f t="shared" si="105"/>
        <v>Bottom-Weighted</v>
      </c>
      <c r="AQ427" s="26" t="str">
        <f t="shared" si="106"/>
        <v>Skewed Mid-High</v>
      </c>
      <c r="AR427" s="26" t="str">
        <f t="shared" si="107"/>
        <v>Closed Higher Quadrant</v>
      </c>
      <c r="AS427" s="27">
        <f t="shared" si="108"/>
        <v>1</v>
      </c>
    </row>
    <row r="428" spans="1:45" ht="15.5" x14ac:dyDescent="0.35">
      <c r="A428" s="20">
        <v>45056</v>
      </c>
      <c r="B428" s="15">
        <v>1.26295</v>
      </c>
      <c r="C428" s="15">
        <v>1.2679499999999999</v>
      </c>
      <c r="D428" s="15">
        <v>1.2577700000000001</v>
      </c>
      <c r="E428" s="15">
        <v>1.2625299999999999</v>
      </c>
      <c r="F428" s="15">
        <v>1.2615000000000001</v>
      </c>
      <c r="G428" s="15">
        <v>1.2641</v>
      </c>
      <c r="H428" s="15">
        <v>1.2606999999999999</v>
      </c>
      <c r="I428" s="5">
        <v>12</v>
      </c>
      <c r="J428" s="5">
        <v>999</v>
      </c>
      <c r="K428" s="5">
        <v>368</v>
      </c>
      <c r="L428" s="5">
        <v>1412</v>
      </c>
      <c r="M428" s="14">
        <v>9.7236111111112216</v>
      </c>
      <c r="N428" s="14">
        <v>101.79999999999856</v>
      </c>
      <c r="O428" s="5">
        <v>34.000000000000696</v>
      </c>
      <c r="P428" s="5">
        <v>121957</v>
      </c>
      <c r="Q428" s="14">
        <v>846.92361111111109</v>
      </c>
      <c r="R428" s="14">
        <v>13.870333988212376</v>
      </c>
      <c r="S428" s="5">
        <v>19</v>
      </c>
      <c r="T428" s="5" t="s">
        <v>28</v>
      </c>
      <c r="U428" s="14">
        <v>0.49674068771338831</v>
      </c>
      <c r="V428" s="5">
        <v>83</v>
      </c>
      <c r="W428" s="5">
        <v>456</v>
      </c>
      <c r="X428" s="5">
        <v>781</v>
      </c>
      <c r="Y428" s="5">
        <v>92</v>
      </c>
      <c r="Z428" s="5" t="s">
        <v>29</v>
      </c>
      <c r="AA428" s="5"/>
      <c r="AB428" s="6" cm="1">
        <f t="array" ref="AB428">SUM(IF(B428:I428&gt;B429:I429,1,-1))</f>
        <v>2</v>
      </c>
      <c r="AC428" s="6" cm="1">
        <f t="array" ref="AC428">SUM(IF(J428:S428&gt;J429:S429,1,-1))</f>
        <v>-4</v>
      </c>
      <c r="AD428" s="6">
        <f t="shared" si="97"/>
        <v>-2</v>
      </c>
      <c r="AE428" s="6">
        <f t="shared" si="110"/>
        <v>10</v>
      </c>
      <c r="AF428" s="6">
        <f t="shared" si="110"/>
        <v>-16</v>
      </c>
      <c r="AG428" s="6">
        <f t="shared" si="110"/>
        <v>-6</v>
      </c>
      <c r="AH428" s="5"/>
      <c r="AI428" s="8" t="str">
        <f t="shared" si="98"/>
        <v>Inside</v>
      </c>
      <c r="AJ428" s="24" t="str">
        <f t="shared" si="99"/>
        <v>Down</v>
      </c>
      <c r="AK428" s="25" t="str">
        <f t="shared" si="100"/>
        <v>POC Unchanged</v>
      </c>
      <c r="AL428" s="26" t="str">
        <f t="shared" si="101"/>
        <v>In. Val</v>
      </c>
      <c r="AM428" s="26" t="str">
        <f t="shared" si="102"/>
        <v>Upper Break</v>
      </c>
      <c r="AN428" s="26" t="str">
        <f t="shared" si="103"/>
        <v>In Val</v>
      </c>
      <c r="AO428" s="26" t="str">
        <f t="shared" si="104"/>
        <v>No Gap</v>
      </c>
      <c r="AP428" s="26" t="str">
        <f t="shared" si="105"/>
        <v>Top-Weighted</v>
      </c>
      <c r="AQ428" s="26" t="str">
        <f t="shared" si="106"/>
        <v>Skewed Mid-Low</v>
      </c>
      <c r="AR428" s="26" t="str">
        <f t="shared" si="107"/>
        <v>Closed Higher Quadrant</v>
      </c>
      <c r="AS428" s="27">
        <f t="shared" si="108"/>
        <v>1</v>
      </c>
    </row>
    <row r="429" spans="1:45" ht="15.5" x14ac:dyDescent="0.35">
      <c r="A429" s="20">
        <v>45055</v>
      </c>
      <c r="B429" s="15">
        <v>1.2582599999999999</v>
      </c>
      <c r="C429" s="15">
        <v>1.26684</v>
      </c>
      <c r="D429" s="15">
        <v>1.25573</v>
      </c>
      <c r="E429" s="15">
        <v>1.2623899999999999</v>
      </c>
      <c r="F429" s="15">
        <v>1.2615000000000001</v>
      </c>
      <c r="G429" s="15">
        <v>1.2644</v>
      </c>
      <c r="H429" s="15">
        <v>1.2601</v>
      </c>
      <c r="I429" s="5">
        <v>15</v>
      </c>
      <c r="J429" s="5">
        <v>759</v>
      </c>
      <c r="K429" s="5">
        <v>652</v>
      </c>
      <c r="L429" s="5">
        <v>1453</v>
      </c>
      <c r="M429" s="14">
        <v>10.034027777777901</v>
      </c>
      <c r="N429" s="14">
        <v>111.09999999999954</v>
      </c>
      <c r="O429" s="5">
        <v>42.999999999999702</v>
      </c>
      <c r="P429" s="5">
        <v>128266</v>
      </c>
      <c r="Q429" s="14">
        <v>890.73611111111109</v>
      </c>
      <c r="R429" s="14">
        <v>13.078307830783132</v>
      </c>
      <c r="S429" s="5">
        <v>11</v>
      </c>
      <c r="T429" s="5" t="s">
        <v>26</v>
      </c>
      <c r="U429" s="14">
        <v>0.69513931131606654</v>
      </c>
      <c r="V429" s="5">
        <v>247</v>
      </c>
      <c r="W429" s="5">
        <v>631</v>
      </c>
      <c r="X429" s="5">
        <v>473</v>
      </c>
      <c r="Y429" s="5">
        <v>92</v>
      </c>
      <c r="Z429" s="5" t="s">
        <v>32</v>
      </c>
      <c r="AA429" s="5"/>
      <c r="AB429" s="6" cm="1">
        <f t="array" ref="AB429">SUM(IF(B429:I429&gt;B430:I430,1,-1))</f>
        <v>4</v>
      </c>
      <c r="AC429" s="6" cm="1">
        <f t="array" ref="AC429">SUM(IF(J429:S429&gt;J430:S430,1,-1))</f>
        <v>-6</v>
      </c>
      <c r="AD429" s="6">
        <f t="shared" si="97"/>
        <v>-2</v>
      </c>
      <c r="AE429" s="6">
        <f t="shared" si="110"/>
        <v>12</v>
      </c>
      <c r="AF429" s="6">
        <f t="shared" si="110"/>
        <v>-16</v>
      </c>
      <c r="AG429" s="6">
        <f t="shared" si="110"/>
        <v>-4</v>
      </c>
      <c r="AH429" s="5"/>
      <c r="AI429" s="8" t="str">
        <f t="shared" si="98"/>
        <v>OL Higher</v>
      </c>
      <c r="AJ429" s="24" t="str">
        <f t="shared" si="99"/>
        <v>Up</v>
      </c>
      <c r="AK429" s="25" t="str">
        <f t="shared" si="100"/>
        <v>POC Up</v>
      </c>
      <c r="AL429" s="26" t="str">
        <f t="shared" si="101"/>
        <v>In. Val</v>
      </c>
      <c r="AM429" s="26" t="str">
        <f t="shared" si="102"/>
        <v>Inside Day</v>
      </c>
      <c r="AN429" s="26" t="str">
        <f t="shared" si="103"/>
        <v>In Val</v>
      </c>
      <c r="AO429" s="26" t="str">
        <f t="shared" si="104"/>
        <v>No Gap</v>
      </c>
      <c r="AP429" s="26" t="str">
        <f t="shared" si="105"/>
        <v>Top-Weighted</v>
      </c>
      <c r="AQ429" s="26" t="str">
        <f t="shared" si="106"/>
        <v>Skewed Mid-High</v>
      </c>
      <c r="AR429" s="26" t="str">
        <f t="shared" si="107"/>
        <v>Same</v>
      </c>
      <c r="AS429" s="27">
        <f t="shared" si="108"/>
        <v>0</v>
      </c>
    </row>
    <row r="430" spans="1:45" ht="15.5" x14ac:dyDescent="0.35">
      <c r="A430" s="20">
        <v>45054</v>
      </c>
      <c r="B430" s="15">
        <v>1.25685</v>
      </c>
      <c r="C430" s="15">
        <v>1.26684</v>
      </c>
      <c r="D430" s="15">
        <v>1.2547699999999999</v>
      </c>
      <c r="E430" s="15">
        <v>1.2612000000000001</v>
      </c>
      <c r="F430" s="15">
        <v>1.2573000000000001</v>
      </c>
      <c r="G430" s="15">
        <v>1.2629000000000001</v>
      </c>
      <c r="H430" s="15">
        <v>1.2558000000000002</v>
      </c>
      <c r="I430" s="5">
        <v>15</v>
      </c>
      <c r="J430" s="5">
        <v>1235</v>
      </c>
      <c r="K430" s="5">
        <v>287</v>
      </c>
      <c r="L430" s="5">
        <v>1548</v>
      </c>
      <c r="M430" s="14">
        <v>10.75138888888887</v>
      </c>
      <c r="N430" s="14">
        <v>120.70000000000024</v>
      </c>
      <c r="O430" s="5">
        <v>70.999999999998835</v>
      </c>
      <c r="P430" s="5">
        <v>159056</v>
      </c>
      <c r="Q430" s="14">
        <v>1104.5555555555557</v>
      </c>
      <c r="R430" s="14">
        <v>12.82518641259318</v>
      </c>
      <c r="S430" s="5">
        <v>16</v>
      </c>
      <c r="T430" s="5" t="s">
        <v>28</v>
      </c>
      <c r="U430" s="14">
        <v>0.42621557209849209</v>
      </c>
      <c r="V430" s="5">
        <v>272</v>
      </c>
      <c r="W430" s="5">
        <v>390</v>
      </c>
      <c r="X430" s="5">
        <v>471</v>
      </c>
      <c r="Y430" s="5">
        <v>400</v>
      </c>
      <c r="Z430" s="5" t="s">
        <v>32</v>
      </c>
      <c r="AA430" s="5"/>
      <c r="AB430" s="6" cm="1">
        <f t="array" ref="AB430">SUM(IF(B430:I430&gt;B431:I431,1,-1))</f>
        <v>4</v>
      </c>
      <c r="AC430" s="6" cm="1">
        <f t="array" ref="AC430">SUM(IF(J430:S430&gt;J431:S431,1,-1))</f>
        <v>-6</v>
      </c>
      <c r="AD430" s="6">
        <f t="shared" si="97"/>
        <v>-2</v>
      </c>
      <c r="AE430" s="6">
        <f t="shared" si="110"/>
        <v>12</v>
      </c>
      <c r="AF430" s="6">
        <f t="shared" si="110"/>
        <v>-4</v>
      </c>
      <c r="AG430" s="6">
        <f t="shared" si="110"/>
        <v>8</v>
      </c>
      <c r="AH430" s="5"/>
      <c r="AI430" s="8" t="str">
        <f t="shared" si="98"/>
        <v>OL Higher</v>
      </c>
      <c r="AJ430" s="24" t="str">
        <f t="shared" si="99"/>
        <v>Neutral</v>
      </c>
      <c r="AK430" s="25" t="str">
        <f t="shared" si="100"/>
        <v>POC Up</v>
      </c>
      <c r="AL430" s="26" t="str">
        <f t="shared" si="101"/>
        <v>In. Val</v>
      </c>
      <c r="AM430" s="26" t="str">
        <f t="shared" si="102"/>
        <v>Upper Break</v>
      </c>
      <c r="AN430" s="26" t="str">
        <f t="shared" si="103"/>
        <v>In Val</v>
      </c>
      <c r="AO430" s="26" t="str">
        <f t="shared" si="104"/>
        <v>No Gap</v>
      </c>
      <c r="AP430" s="26" t="str">
        <f t="shared" si="105"/>
        <v>Top-Weighted</v>
      </c>
      <c r="AQ430" s="26" t="str">
        <f t="shared" si="106"/>
        <v>Skewed Mid-Low</v>
      </c>
      <c r="AR430" s="26" t="str">
        <f t="shared" si="107"/>
        <v>Closed Higher Quadrant</v>
      </c>
      <c r="AS430" s="27">
        <f t="shared" si="108"/>
        <v>1</v>
      </c>
    </row>
    <row r="431" spans="1:45" ht="15.5" x14ac:dyDescent="0.35">
      <c r="A431" s="20">
        <v>45051</v>
      </c>
      <c r="B431" s="15">
        <v>1.24762</v>
      </c>
      <c r="C431" s="15">
        <v>1.26519</v>
      </c>
      <c r="D431" s="15">
        <v>1.2467600000000001</v>
      </c>
      <c r="E431" s="15">
        <v>1.2629300000000001</v>
      </c>
      <c r="F431" s="15">
        <v>1.2568000000000001</v>
      </c>
      <c r="G431" s="15">
        <v>1.2628000000000001</v>
      </c>
      <c r="H431" s="15">
        <v>1.2542000000000002</v>
      </c>
      <c r="I431" s="5">
        <v>37</v>
      </c>
      <c r="J431" s="5">
        <v>988</v>
      </c>
      <c r="K431" s="5">
        <v>780</v>
      </c>
      <c r="L431" s="5">
        <v>1796</v>
      </c>
      <c r="M431" s="14">
        <v>12.477083333333319</v>
      </c>
      <c r="N431" s="14">
        <v>184.29999999999947</v>
      </c>
      <c r="O431" s="5">
        <v>85.999999999999403</v>
      </c>
      <c r="P431" s="5">
        <v>193240</v>
      </c>
      <c r="Q431" s="14">
        <v>1341.9444444444443</v>
      </c>
      <c r="R431" s="14">
        <v>9.7449810092241194</v>
      </c>
      <c r="S431" s="5">
        <v>23</v>
      </c>
      <c r="T431" s="5" t="s">
        <v>26</v>
      </c>
      <c r="U431" s="14">
        <v>0.68199634907391626</v>
      </c>
      <c r="V431" s="5">
        <v>336</v>
      </c>
      <c r="W431" s="5">
        <v>864</v>
      </c>
      <c r="X431" s="5">
        <v>311</v>
      </c>
      <c r="Y431" s="5">
        <v>270</v>
      </c>
      <c r="Z431" s="5" t="s">
        <v>31</v>
      </c>
      <c r="AA431" s="5"/>
      <c r="AB431" s="6" cm="1">
        <f t="array" ref="AB431">SUM(IF(B431:I431&gt;B432:I432,1,-1))</f>
        <v>4</v>
      </c>
      <c r="AC431" s="6" cm="1">
        <f t="array" ref="AC431">SUM(IF(J431:S431&gt;J432:S432,1,-1))</f>
        <v>-4</v>
      </c>
      <c r="AD431" s="6">
        <f t="shared" si="97"/>
        <v>0</v>
      </c>
      <c r="AE431" s="6">
        <f t="shared" ref="AE431:AG446" si="111">SUM(AB431:AB433)</f>
        <v>14</v>
      </c>
      <c r="AF431" s="6">
        <f t="shared" si="111"/>
        <v>-2</v>
      </c>
      <c r="AG431" s="6">
        <f t="shared" si="111"/>
        <v>12</v>
      </c>
      <c r="AH431" s="5"/>
      <c r="AI431" s="8" t="str">
        <f t="shared" si="98"/>
        <v>OL Higher</v>
      </c>
      <c r="AJ431" s="24" t="str">
        <f t="shared" si="99"/>
        <v>Up</v>
      </c>
      <c r="AK431" s="25" t="str">
        <f t="shared" si="100"/>
        <v>POC Unchanged</v>
      </c>
      <c r="AL431" s="26" t="str">
        <f t="shared" si="101"/>
        <v>In. Val</v>
      </c>
      <c r="AM431" s="26" t="str">
        <f t="shared" si="102"/>
        <v>Upper Break</v>
      </c>
      <c r="AN431" s="26" t="str">
        <f t="shared" si="103"/>
        <v>Ab. Val</v>
      </c>
      <c r="AO431" s="26" t="str">
        <f t="shared" si="104"/>
        <v>Gap Down - Failed</v>
      </c>
      <c r="AP431" s="26" t="str">
        <f t="shared" si="105"/>
        <v>Top-Weighted</v>
      </c>
      <c r="AQ431" s="26" t="str">
        <f t="shared" si="106"/>
        <v>Skewed Mid-High</v>
      </c>
      <c r="AR431" s="26" t="str">
        <f t="shared" si="107"/>
        <v>Same</v>
      </c>
      <c r="AS431" s="27">
        <f t="shared" si="108"/>
        <v>0</v>
      </c>
    </row>
    <row r="432" spans="1:45" ht="15.5" x14ac:dyDescent="0.35">
      <c r="A432" s="20">
        <v>45050</v>
      </c>
      <c r="B432" s="15">
        <v>1.24844</v>
      </c>
      <c r="C432" s="15">
        <v>1.2598199999999999</v>
      </c>
      <c r="D432" s="15">
        <v>1.24352</v>
      </c>
      <c r="E432" s="15">
        <v>1.25824</v>
      </c>
      <c r="F432" s="15">
        <v>1.2568000000000001</v>
      </c>
      <c r="G432" s="15">
        <v>1.2598</v>
      </c>
      <c r="H432" s="15">
        <v>1.2492000000000001</v>
      </c>
      <c r="I432" s="5">
        <v>36</v>
      </c>
      <c r="J432" s="5">
        <v>439</v>
      </c>
      <c r="K432" s="5">
        <v>1362</v>
      </c>
      <c r="L432" s="5">
        <v>1827</v>
      </c>
      <c r="M432" s="14">
        <v>12.633333333333246</v>
      </c>
      <c r="N432" s="14">
        <v>162.9999999999998</v>
      </c>
      <c r="O432" s="5">
        <v>105.99999999999943</v>
      </c>
      <c r="P432" s="5">
        <v>201513</v>
      </c>
      <c r="Q432" s="14">
        <v>1399.3958333333333</v>
      </c>
      <c r="R432" s="14">
        <v>11.208588957055229</v>
      </c>
      <c r="S432" s="5">
        <v>20</v>
      </c>
      <c r="T432" s="5" t="s">
        <v>28</v>
      </c>
      <c r="U432" s="14">
        <v>0.49583926071623918</v>
      </c>
      <c r="V432" s="5">
        <v>668</v>
      </c>
      <c r="W432" s="5">
        <v>267</v>
      </c>
      <c r="X432" s="5">
        <v>543</v>
      </c>
      <c r="Y432" s="5">
        <v>349</v>
      </c>
      <c r="Z432" s="5" t="s">
        <v>31</v>
      </c>
      <c r="AA432" s="5"/>
      <c r="AB432" s="6" cm="1">
        <f t="array" ref="AB432">SUM(IF(B432:I432&gt;B433:I433,1,-1))</f>
        <v>4</v>
      </c>
      <c r="AC432" s="6" cm="1">
        <f t="array" ref="AC432">SUM(IF(J432:S432&gt;J433:S433,1,-1))</f>
        <v>6</v>
      </c>
      <c r="AD432" s="6">
        <f t="shared" si="97"/>
        <v>10</v>
      </c>
      <c r="AE432" s="6">
        <f t="shared" si="111"/>
        <v>8</v>
      </c>
      <c r="AF432" s="6">
        <f t="shared" si="111"/>
        <v>0</v>
      </c>
      <c r="AG432" s="6">
        <f t="shared" si="111"/>
        <v>8</v>
      </c>
      <c r="AH432" s="5"/>
      <c r="AI432" s="8" t="str">
        <f t="shared" si="98"/>
        <v>OL Higher</v>
      </c>
      <c r="AJ432" s="24" t="str">
        <f t="shared" si="99"/>
        <v>Up</v>
      </c>
      <c r="AK432" s="25" t="str">
        <f t="shared" si="100"/>
        <v>POC Up</v>
      </c>
      <c r="AL432" s="26" t="str">
        <f t="shared" si="101"/>
        <v>Ab. Val</v>
      </c>
      <c r="AM432" s="26" t="str">
        <f t="shared" si="102"/>
        <v>Upper Break</v>
      </c>
      <c r="AN432" s="26" t="str">
        <f t="shared" si="103"/>
        <v>In Val</v>
      </c>
      <c r="AO432" s="26" t="str">
        <f t="shared" si="104"/>
        <v>No Gap</v>
      </c>
      <c r="AP432" s="26" t="str">
        <f t="shared" si="105"/>
        <v>Bottom-Weighted</v>
      </c>
      <c r="AQ432" s="26" t="str">
        <f t="shared" si="106"/>
        <v>Skewed High</v>
      </c>
      <c r="AR432" s="26" t="str">
        <f t="shared" si="107"/>
        <v>Same</v>
      </c>
      <c r="AS432" s="27">
        <f t="shared" si="108"/>
        <v>0</v>
      </c>
    </row>
    <row r="433" spans="1:45" ht="15.5" x14ac:dyDescent="0.35">
      <c r="A433" s="20">
        <v>45049</v>
      </c>
      <c r="B433" s="15">
        <v>1.2557799999999999</v>
      </c>
      <c r="C433" s="15">
        <v>1.2589600000000001</v>
      </c>
      <c r="D433" s="15">
        <v>1.24352</v>
      </c>
      <c r="E433" s="15">
        <v>1.2568299999999999</v>
      </c>
      <c r="F433" s="15">
        <v>1.2488000000000001</v>
      </c>
      <c r="G433" s="15">
        <v>1.2533000000000001</v>
      </c>
      <c r="H433" s="15">
        <v>1.2454000000000001</v>
      </c>
      <c r="I433" s="5">
        <v>15</v>
      </c>
      <c r="J433" s="5">
        <v>1192</v>
      </c>
      <c r="K433" s="5">
        <v>522</v>
      </c>
      <c r="L433" s="5">
        <v>1740</v>
      </c>
      <c r="M433" s="14">
        <v>12.00625000000003</v>
      </c>
      <c r="N433" s="14">
        <v>154.4000000000012</v>
      </c>
      <c r="O433" s="5">
        <v>79.000000000000185</v>
      </c>
      <c r="P433" s="5">
        <v>172633</v>
      </c>
      <c r="Q433" s="14">
        <v>1198.8402777777778</v>
      </c>
      <c r="R433" s="14">
        <v>11.269430051813384</v>
      </c>
      <c r="S433" s="5">
        <v>19</v>
      </c>
      <c r="T433" s="5" t="s">
        <v>26</v>
      </c>
      <c r="U433" s="14">
        <v>0.59034652685665789</v>
      </c>
      <c r="V433" s="5">
        <v>275</v>
      </c>
      <c r="W433" s="5">
        <v>475</v>
      </c>
      <c r="X433" s="5">
        <v>676</v>
      </c>
      <c r="Y433" s="5">
        <v>314</v>
      </c>
      <c r="Z433" s="5" t="s">
        <v>31</v>
      </c>
      <c r="AA433" s="5"/>
      <c r="AB433" s="6" cm="1">
        <f t="array" ref="AB433">SUM(IF(B433:I433&gt;B434:I434,1,-1))</f>
        <v>6</v>
      </c>
      <c r="AC433" s="6" cm="1">
        <f t="array" ref="AC433">SUM(IF(J433:S433&gt;J434:S434,1,-1))</f>
        <v>-4</v>
      </c>
      <c r="AD433" s="6">
        <f t="shared" si="97"/>
        <v>2</v>
      </c>
      <c r="AE433" s="6">
        <f t="shared" si="111"/>
        <v>2</v>
      </c>
      <c r="AF433" s="6">
        <f t="shared" si="111"/>
        <v>-8</v>
      </c>
      <c r="AG433" s="6">
        <f t="shared" si="111"/>
        <v>-6</v>
      </c>
      <c r="AH433" s="5"/>
      <c r="AI433" s="8" t="str">
        <f t="shared" si="98"/>
        <v>OL Higher</v>
      </c>
      <c r="AJ433" s="24" t="str">
        <f t="shared" si="99"/>
        <v>Down</v>
      </c>
      <c r="AK433" s="25" t="str">
        <f t="shared" si="100"/>
        <v>POC Up</v>
      </c>
      <c r="AL433" s="26" t="str">
        <f t="shared" si="101"/>
        <v>In. Val</v>
      </c>
      <c r="AM433" s="26" t="str">
        <f t="shared" si="102"/>
        <v>Upper Break</v>
      </c>
      <c r="AN433" s="26" t="str">
        <f t="shared" si="103"/>
        <v>Ab. Val</v>
      </c>
      <c r="AO433" s="26" t="str">
        <f t="shared" si="104"/>
        <v>Gap Up - Follow Through</v>
      </c>
      <c r="AP433" s="26" t="str">
        <f t="shared" si="105"/>
        <v>Top-Weighted</v>
      </c>
      <c r="AQ433" s="26" t="str">
        <f t="shared" si="106"/>
        <v>Skewed Mid-Low</v>
      </c>
      <c r="AR433" s="26" t="str">
        <f t="shared" si="107"/>
        <v>Closed Lower Quadrant</v>
      </c>
      <c r="AS433" s="27">
        <f t="shared" si="108"/>
        <v>-2</v>
      </c>
    </row>
    <row r="434" spans="1:45" ht="15.5" x14ac:dyDescent="0.35">
      <c r="A434" s="20">
        <v>45048</v>
      </c>
      <c r="B434" s="15">
        <v>1.24966</v>
      </c>
      <c r="C434" s="15">
        <v>1.2583500000000001</v>
      </c>
      <c r="D434" s="15">
        <v>1.24352</v>
      </c>
      <c r="E434" s="15">
        <v>1.2476</v>
      </c>
      <c r="F434" s="15">
        <v>1.2469000000000001</v>
      </c>
      <c r="G434" s="15">
        <v>1.2526000000000002</v>
      </c>
      <c r="H434" s="15">
        <v>1.2450000000000001</v>
      </c>
      <c r="I434" s="5">
        <v>-10</v>
      </c>
      <c r="J434" s="5">
        <v>1397</v>
      </c>
      <c r="K434" s="5">
        <v>365</v>
      </c>
      <c r="L434" s="5">
        <v>1790</v>
      </c>
      <c r="M434" s="14">
        <v>12.339583333333373</v>
      </c>
      <c r="N434" s="14">
        <v>148.30000000000121</v>
      </c>
      <c r="O434" s="5">
        <v>76.000000000000512</v>
      </c>
      <c r="P434" s="5">
        <v>175706</v>
      </c>
      <c r="Q434" s="14">
        <v>1220.1805555555557</v>
      </c>
      <c r="R434" s="14">
        <v>12.070128118678257</v>
      </c>
      <c r="S434" s="5">
        <v>20</v>
      </c>
      <c r="T434" s="5" t="s">
        <v>28</v>
      </c>
      <c r="U434" s="14">
        <v>0.38642408357496821</v>
      </c>
      <c r="V434" s="5">
        <v>325</v>
      </c>
      <c r="W434" s="5">
        <v>304</v>
      </c>
      <c r="X434" s="5">
        <v>687</v>
      </c>
      <c r="Y434" s="5">
        <v>474</v>
      </c>
      <c r="Z434" s="5" t="s">
        <v>29</v>
      </c>
      <c r="AA434" s="5"/>
      <c r="AB434" s="6" cm="1">
        <f t="array" ref="AB434">SUM(IF(B434:I434&gt;B435:I435,1,-1))</f>
        <v>-2</v>
      </c>
      <c r="AC434" s="6" cm="1">
        <f t="array" ref="AC434">SUM(IF(J434:S434&gt;J435:S435,1,-1))</f>
        <v>-2</v>
      </c>
      <c r="AD434" s="6">
        <f t="shared" si="97"/>
        <v>-4</v>
      </c>
      <c r="AE434" s="6">
        <f t="shared" si="111"/>
        <v>-2</v>
      </c>
      <c r="AF434" s="6">
        <f t="shared" si="111"/>
        <v>0</v>
      </c>
      <c r="AG434" s="6">
        <f t="shared" si="111"/>
        <v>-2</v>
      </c>
      <c r="AH434" s="5"/>
      <c r="AI434" s="8" t="str">
        <f t="shared" si="98"/>
        <v>OL Higher</v>
      </c>
      <c r="AJ434" s="24" t="str">
        <f t="shared" si="99"/>
        <v>Down</v>
      </c>
      <c r="AK434" s="25" t="str">
        <f t="shared" si="100"/>
        <v>POC Down</v>
      </c>
      <c r="AL434" s="26" t="str">
        <f t="shared" si="101"/>
        <v>In. Val</v>
      </c>
      <c r="AM434" s="26" t="str">
        <f t="shared" si="102"/>
        <v>Lower Break</v>
      </c>
      <c r="AN434" s="26" t="str">
        <f t="shared" si="103"/>
        <v>In Val</v>
      </c>
      <c r="AO434" s="26" t="str">
        <f t="shared" si="104"/>
        <v>No Gap</v>
      </c>
      <c r="AP434" s="26" t="str">
        <f t="shared" si="105"/>
        <v>Top-Weighted</v>
      </c>
      <c r="AQ434" s="26" t="str">
        <f t="shared" si="106"/>
        <v>Skewed Mid-Low</v>
      </c>
      <c r="AR434" s="26" t="str">
        <f t="shared" si="107"/>
        <v>Same</v>
      </c>
      <c r="AS434" s="27">
        <f t="shared" si="108"/>
        <v>0</v>
      </c>
    </row>
    <row r="435" spans="1:45" ht="15.5" x14ac:dyDescent="0.35">
      <c r="A435" s="20">
        <v>45047</v>
      </c>
      <c r="B435" s="15">
        <v>1.24705</v>
      </c>
      <c r="C435" s="15">
        <v>1.2583500000000001</v>
      </c>
      <c r="D435" s="15">
        <v>1.24359</v>
      </c>
      <c r="E435" s="15">
        <v>1.2484200000000001</v>
      </c>
      <c r="F435" s="15">
        <v>1.2471000000000001</v>
      </c>
      <c r="G435" s="15">
        <v>1.2522</v>
      </c>
      <c r="H435" s="15">
        <v>1.2442</v>
      </c>
      <c r="I435" s="5">
        <v>15</v>
      </c>
      <c r="J435" s="5">
        <v>1328</v>
      </c>
      <c r="K435" s="5">
        <v>453</v>
      </c>
      <c r="L435" s="5">
        <v>1816</v>
      </c>
      <c r="M435" s="14">
        <v>12.491666666666807</v>
      </c>
      <c r="N435" s="14">
        <v>147.60000000000107</v>
      </c>
      <c r="O435" s="5">
        <v>80.000000000000071</v>
      </c>
      <c r="P435" s="5">
        <v>174311</v>
      </c>
      <c r="Q435" s="14">
        <v>1210.4930555555557</v>
      </c>
      <c r="R435" s="14">
        <v>12.303523035230263</v>
      </c>
      <c r="S435" s="5">
        <v>23</v>
      </c>
      <c r="T435" s="5" t="s">
        <v>28</v>
      </c>
      <c r="U435" s="14">
        <v>0.47346132945043767</v>
      </c>
      <c r="V435" s="5">
        <v>325</v>
      </c>
      <c r="W435" s="5">
        <v>299</v>
      </c>
      <c r="X435" s="5">
        <v>672</v>
      </c>
      <c r="Y435" s="5">
        <v>520</v>
      </c>
      <c r="Z435" s="5" t="s">
        <v>29</v>
      </c>
      <c r="AA435" s="5"/>
      <c r="AB435" s="6" cm="1">
        <f t="array" ref="AB435">SUM(IF(B435:I435&gt;B436:I436,1,-1))</f>
        <v>-2</v>
      </c>
      <c r="AC435" s="6" cm="1">
        <f t="array" ref="AC435">SUM(IF(J435:S435&gt;J436:S436,1,-1))</f>
        <v>-2</v>
      </c>
      <c r="AD435" s="6">
        <f t="shared" si="97"/>
        <v>-4</v>
      </c>
      <c r="AE435" s="6">
        <f t="shared" si="111"/>
        <v>4</v>
      </c>
      <c r="AF435" s="6">
        <f t="shared" si="111"/>
        <v>6</v>
      </c>
      <c r="AG435" s="6">
        <f t="shared" si="111"/>
        <v>10</v>
      </c>
      <c r="AH435" s="5"/>
      <c r="AI435" s="8" t="str">
        <f t="shared" si="98"/>
        <v>Outside</v>
      </c>
      <c r="AJ435" s="24" t="str">
        <f t="shared" si="99"/>
        <v>Neutral</v>
      </c>
      <c r="AK435" s="25" t="str">
        <f t="shared" si="100"/>
        <v>POC Unchanged</v>
      </c>
      <c r="AL435" s="26" t="str">
        <f t="shared" si="101"/>
        <v>In. Val</v>
      </c>
      <c r="AM435" s="26" t="str">
        <f t="shared" si="102"/>
        <v>Inside Day</v>
      </c>
      <c r="AN435" s="26" t="str">
        <f t="shared" si="103"/>
        <v>In Val</v>
      </c>
      <c r="AO435" s="26" t="str">
        <f t="shared" si="104"/>
        <v>No Gap</v>
      </c>
      <c r="AP435" s="26" t="str">
        <f t="shared" si="105"/>
        <v>Top-Weighted</v>
      </c>
      <c r="AQ435" s="26" t="str">
        <f t="shared" si="106"/>
        <v>Skewed Mid-Low</v>
      </c>
      <c r="AR435" s="26" t="str">
        <f t="shared" si="107"/>
        <v>Closed Higher Quadrant</v>
      </c>
      <c r="AS435" s="27">
        <f t="shared" si="108"/>
        <v>2</v>
      </c>
    </row>
    <row r="436" spans="1:45" ht="15.5" x14ac:dyDescent="0.35">
      <c r="A436" s="20">
        <v>45044</v>
      </c>
      <c r="B436" s="15">
        <v>1.2413799999999999</v>
      </c>
      <c r="C436" s="15">
        <v>1.2583500000000001</v>
      </c>
      <c r="D436" s="15">
        <v>1.24024</v>
      </c>
      <c r="E436" s="15">
        <v>1.25576</v>
      </c>
      <c r="F436" s="15">
        <v>1.2470999999999999</v>
      </c>
      <c r="G436" s="15">
        <v>1.2497</v>
      </c>
      <c r="H436" s="15">
        <v>1.2454000000000001</v>
      </c>
      <c r="I436" s="5">
        <v>39</v>
      </c>
      <c r="J436" s="5">
        <v>1053</v>
      </c>
      <c r="K436" s="5">
        <v>809</v>
      </c>
      <c r="L436" s="5">
        <v>1913</v>
      </c>
      <c r="M436" s="14">
        <v>13.181250000000126</v>
      </c>
      <c r="N436" s="14">
        <v>181.1000000000007</v>
      </c>
      <c r="O436" s="5">
        <v>42.999999999999702</v>
      </c>
      <c r="P436" s="5">
        <v>188027</v>
      </c>
      <c r="Q436" s="14">
        <v>1305.7430555555557</v>
      </c>
      <c r="R436" s="14">
        <v>10.563224737713929</v>
      </c>
      <c r="S436" s="5">
        <v>20</v>
      </c>
      <c r="T436" s="5" t="s">
        <v>26</v>
      </c>
      <c r="U436" s="14">
        <v>0.62189625790044412</v>
      </c>
      <c r="V436" s="5">
        <v>193</v>
      </c>
      <c r="W436" s="5">
        <v>216</v>
      </c>
      <c r="X436" s="5">
        <v>1319</v>
      </c>
      <c r="Y436" s="5">
        <v>175</v>
      </c>
      <c r="Z436" s="5" t="s">
        <v>31</v>
      </c>
      <c r="AA436" s="5"/>
      <c r="AB436" s="6" cm="1">
        <f t="array" ref="AB436">SUM(IF(B436:I436&gt;B437:I437,1,-1))</f>
        <v>2</v>
      </c>
      <c r="AC436" s="6" cm="1">
        <f t="array" ref="AC436">SUM(IF(J436:S436&gt;J437:S437,1,-1))</f>
        <v>4</v>
      </c>
      <c r="AD436" s="6">
        <f t="shared" si="97"/>
        <v>6</v>
      </c>
      <c r="AE436" s="6">
        <f t="shared" si="111"/>
        <v>12</v>
      </c>
      <c r="AF436" s="6">
        <f t="shared" si="111"/>
        <v>12</v>
      </c>
      <c r="AG436" s="6">
        <f t="shared" si="111"/>
        <v>24</v>
      </c>
      <c r="AH436" s="5"/>
      <c r="AI436" s="8" t="str">
        <f t="shared" si="98"/>
        <v>Inside</v>
      </c>
      <c r="AJ436" s="24" t="str">
        <f t="shared" si="99"/>
        <v>Up</v>
      </c>
      <c r="AK436" s="25" t="str">
        <f t="shared" si="100"/>
        <v>POC Unchanged</v>
      </c>
      <c r="AL436" s="26" t="str">
        <f t="shared" si="101"/>
        <v>In. Val</v>
      </c>
      <c r="AM436" s="26" t="str">
        <f t="shared" si="102"/>
        <v>Upper Break</v>
      </c>
      <c r="AN436" s="26" t="str">
        <f t="shared" si="103"/>
        <v>Ab. Val</v>
      </c>
      <c r="AO436" s="26" t="str">
        <f t="shared" si="104"/>
        <v>Gap Down - Failed</v>
      </c>
      <c r="AP436" s="26" t="str">
        <f t="shared" si="105"/>
        <v>Top-Weighted</v>
      </c>
      <c r="AQ436" s="26" t="str">
        <f t="shared" si="106"/>
        <v>Skewed Mid-Low</v>
      </c>
      <c r="AR436" s="26" t="str">
        <f t="shared" si="107"/>
        <v>Same</v>
      </c>
      <c r="AS436" s="27">
        <f t="shared" si="108"/>
        <v>0</v>
      </c>
    </row>
    <row r="437" spans="1:45" ht="15.5" x14ac:dyDescent="0.35">
      <c r="A437" s="20">
        <v>45043</v>
      </c>
      <c r="B437" s="15">
        <v>1.24986</v>
      </c>
      <c r="C437" s="15">
        <v>1.2515000000000001</v>
      </c>
      <c r="D437" s="15">
        <v>1.23864</v>
      </c>
      <c r="E437" s="15">
        <v>1.2496499999999999</v>
      </c>
      <c r="F437" s="15">
        <v>1.2471000000000001</v>
      </c>
      <c r="G437" s="15">
        <v>1.2498000000000002</v>
      </c>
      <c r="H437" s="15">
        <v>1.2448000000000001</v>
      </c>
      <c r="I437" s="5">
        <v>27</v>
      </c>
      <c r="J437" s="5">
        <v>674</v>
      </c>
      <c r="K437" s="5">
        <v>1040</v>
      </c>
      <c r="L437" s="5">
        <v>1760</v>
      </c>
      <c r="M437" s="14">
        <v>12.164583333333477</v>
      </c>
      <c r="N437" s="14">
        <v>128.60000000000093</v>
      </c>
      <c r="O437" s="5">
        <v>50.000000000001151</v>
      </c>
      <c r="P437" s="5">
        <v>167417</v>
      </c>
      <c r="Q437" s="14">
        <v>1162.6180555555557</v>
      </c>
      <c r="R437" s="14">
        <v>13.685847589424473</v>
      </c>
      <c r="S437" s="5">
        <v>18</v>
      </c>
      <c r="T437" s="5" t="s">
        <v>26</v>
      </c>
      <c r="U437" s="14">
        <v>0.61374848524738912</v>
      </c>
      <c r="V437" s="5">
        <v>309</v>
      </c>
      <c r="W437" s="5">
        <v>923</v>
      </c>
      <c r="X437" s="5">
        <v>203</v>
      </c>
      <c r="Y437" s="5">
        <v>297</v>
      </c>
      <c r="Z437" s="5" t="s">
        <v>31</v>
      </c>
      <c r="AA437" s="5"/>
      <c r="AB437" s="6" cm="1">
        <f t="array" ref="AB437">SUM(IF(B437:I437&gt;B438:I438,1,-1))</f>
        <v>4</v>
      </c>
      <c r="AC437" s="6" cm="1">
        <f t="array" ref="AC437">SUM(IF(J437:S437&gt;J438:S438,1,-1))</f>
        <v>4</v>
      </c>
      <c r="AD437" s="6">
        <f t="shared" si="97"/>
        <v>8</v>
      </c>
      <c r="AE437" s="6">
        <f t="shared" si="111"/>
        <v>12</v>
      </c>
      <c r="AF437" s="6">
        <f t="shared" si="111"/>
        <v>8</v>
      </c>
      <c r="AG437" s="6">
        <f t="shared" si="111"/>
        <v>20</v>
      </c>
      <c r="AH437" s="5"/>
      <c r="AI437" s="8" t="str">
        <f t="shared" si="98"/>
        <v>OL Higher</v>
      </c>
      <c r="AJ437" s="24" t="str">
        <f t="shared" si="99"/>
        <v>Down</v>
      </c>
      <c r="AK437" s="25" t="str">
        <f t="shared" si="100"/>
        <v>POC Up</v>
      </c>
      <c r="AL437" s="26" t="str">
        <f t="shared" si="101"/>
        <v>In. Val</v>
      </c>
      <c r="AM437" s="26" t="str">
        <f t="shared" si="102"/>
        <v>Inside Day</v>
      </c>
      <c r="AN437" s="26" t="str">
        <f t="shared" si="103"/>
        <v>In Val</v>
      </c>
      <c r="AO437" s="26" t="str">
        <f t="shared" si="104"/>
        <v>Gap Up - Faded</v>
      </c>
      <c r="AP437" s="26" t="str">
        <f t="shared" si="105"/>
        <v>Bottom-Weighted</v>
      </c>
      <c r="AQ437" s="26" t="str">
        <f t="shared" si="106"/>
        <v>Skewed Mid-High</v>
      </c>
      <c r="AR437" s="26" t="str">
        <f t="shared" si="107"/>
        <v>Closed Lower Quadrant</v>
      </c>
      <c r="AS437" s="27">
        <f t="shared" si="108"/>
        <v>-1</v>
      </c>
    </row>
    <row r="438" spans="1:45" ht="15.5" x14ac:dyDescent="0.35">
      <c r="A438" s="20">
        <v>45042</v>
      </c>
      <c r="B438" s="15">
        <v>1.24474</v>
      </c>
      <c r="C438" s="15">
        <v>1.2515000000000001</v>
      </c>
      <c r="D438" s="15">
        <v>1.23864</v>
      </c>
      <c r="E438" s="15">
        <v>1.2470300000000001</v>
      </c>
      <c r="F438" s="15">
        <v>1.2464000000000002</v>
      </c>
      <c r="G438" s="15">
        <v>1.2489000000000001</v>
      </c>
      <c r="H438" s="15">
        <v>1.2427000000000001</v>
      </c>
      <c r="I438" s="5">
        <v>3</v>
      </c>
      <c r="J438" s="5">
        <v>635</v>
      </c>
      <c r="K438" s="5">
        <v>996</v>
      </c>
      <c r="L438" s="5">
        <v>1658</v>
      </c>
      <c r="M438" s="14">
        <v>11.51875000000012</v>
      </c>
      <c r="N438" s="14">
        <v>128.60000000000093</v>
      </c>
      <c r="O438" s="5">
        <v>61.999999999999829</v>
      </c>
      <c r="P438" s="5">
        <v>150921</v>
      </c>
      <c r="Q438" s="14">
        <v>1048.0625</v>
      </c>
      <c r="R438" s="14">
        <v>12.892690513219192</v>
      </c>
      <c r="S438" s="5">
        <v>26</v>
      </c>
      <c r="T438" s="5" t="s">
        <v>26</v>
      </c>
      <c r="U438" s="14">
        <v>0.62854703980100013</v>
      </c>
      <c r="V438" s="5">
        <v>215</v>
      </c>
      <c r="W438" s="5">
        <v>647</v>
      </c>
      <c r="X438" s="5">
        <v>461</v>
      </c>
      <c r="Y438" s="5">
        <v>308</v>
      </c>
      <c r="Z438" s="5" t="s">
        <v>32</v>
      </c>
      <c r="AA438" s="5"/>
      <c r="AB438" s="6" cm="1">
        <f t="array" ref="AB438">SUM(IF(B438:I438&gt;B439:I439,1,-1))</f>
        <v>6</v>
      </c>
      <c r="AC438" s="6" cm="1">
        <f t="array" ref="AC438">SUM(IF(J438:S438&gt;J439:S439,1,-1))</f>
        <v>4</v>
      </c>
      <c r="AD438" s="6">
        <f t="shared" si="97"/>
        <v>10</v>
      </c>
      <c r="AE438" s="6">
        <f t="shared" si="111"/>
        <v>12</v>
      </c>
      <c r="AF438" s="6">
        <f t="shared" si="111"/>
        <v>2</v>
      </c>
      <c r="AG438" s="6">
        <f t="shared" si="111"/>
        <v>14</v>
      </c>
      <c r="AH438" s="5"/>
      <c r="AI438" s="8" t="str">
        <f t="shared" si="98"/>
        <v>OL Higher</v>
      </c>
      <c r="AJ438" s="24" t="str">
        <f t="shared" si="99"/>
        <v>Up</v>
      </c>
      <c r="AK438" s="25" t="str">
        <f t="shared" si="100"/>
        <v>POC Up</v>
      </c>
      <c r="AL438" s="26" t="str">
        <f t="shared" si="101"/>
        <v>In. Val</v>
      </c>
      <c r="AM438" s="26" t="str">
        <f t="shared" si="102"/>
        <v>Upper Break</v>
      </c>
      <c r="AN438" s="26" t="str">
        <f t="shared" si="103"/>
        <v>In Val</v>
      </c>
      <c r="AO438" s="26" t="str">
        <f t="shared" si="104"/>
        <v>No Gap</v>
      </c>
      <c r="AP438" s="26" t="str">
        <f t="shared" si="105"/>
        <v>Bottom-Weighted</v>
      </c>
      <c r="AQ438" s="26" t="str">
        <f t="shared" si="106"/>
        <v>Skewed Mid-High</v>
      </c>
      <c r="AR438" s="26" t="str">
        <f t="shared" si="107"/>
        <v>Closed Lower Quadrant</v>
      </c>
      <c r="AS438" s="27">
        <f t="shared" si="108"/>
        <v>-1</v>
      </c>
    </row>
    <row r="439" spans="1:45" ht="15.5" x14ac:dyDescent="0.35">
      <c r="A439" s="20">
        <v>45041</v>
      </c>
      <c r="B439" s="15">
        <v>1.2440100000000001</v>
      </c>
      <c r="C439" s="15">
        <v>1.2506900000000001</v>
      </c>
      <c r="D439" s="15">
        <v>1.2366699999999999</v>
      </c>
      <c r="E439" s="15">
        <v>1.24136</v>
      </c>
      <c r="F439" s="15">
        <v>1.2443000000000002</v>
      </c>
      <c r="G439" s="15">
        <v>1.2489000000000001</v>
      </c>
      <c r="H439" s="15">
        <v>1.2407000000000001</v>
      </c>
      <c r="I439" s="5">
        <v>-1</v>
      </c>
      <c r="J439" s="5">
        <v>541</v>
      </c>
      <c r="K439" s="5">
        <v>1042</v>
      </c>
      <c r="L439" s="5">
        <v>1611</v>
      </c>
      <c r="M439" s="14">
        <v>11.188888888888945</v>
      </c>
      <c r="N439" s="14">
        <v>140.20000000000144</v>
      </c>
      <c r="O439" s="5">
        <v>81.999999999999858</v>
      </c>
      <c r="P439" s="5">
        <v>141506</v>
      </c>
      <c r="Q439" s="14">
        <v>982.68055555555554</v>
      </c>
      <c r="R439" s="14">
        <v>11.490727532096887</v>
      </c>
      <c r="S439" s="5">
        <v>25</v>
      </c>
      <c r="T439" s="5" t="s">
        <v>26</v>
      </c>
      <c r="U439" s="14">
        <v>0.65327575671718952</v>
      </c>
      <c r="V439" s="5">
        <v>226</v>
      </c>
      <c r="W439" s="5">
        <v>488</v>
      </c>
      <c r="X439" s="5">
        <v>608</v>
      </c>
      <c r="Y439" s="5">
        <v>269</v>
      </c>
      <c r="Z439" s="5" t="s">
        <v>29</v>
      </c>
      <c r="AA439" s="5"/>
      <c r="AB439" s="6" cm="1">
        <f t="array" ref="AB439">SUM(IF(B439:I439&gt;B440:I440,1,-1))</f>
        <v>2</v>
      </c>
      <c r="AC439" s="6" cm="1">
        <f t="array" ref="AC439">SUM(IF(J439:S439&gt;J440:S440,1,-1))</f>
        <v>0</v>
      </c>
      <c r="AD439" s="6">
        <f t="shared" si="97"/>
        <v>2</v>
      </c>
      <c r="AE439" s="6">
        <f t="shared" si="111"/>
        <v>6</v>
      </c>
      <c r="AF439" s="6">
        <f t="shared" si="111"/>
        <v>4</v>
      </c>
      <c r="AG439" s="6">
        <f t="shared" si="111"/>
        <v>10</v>
      </c>
      <c r="AH439" s="5"/>
      <c r="AI439" s="8" t="str">
        <f t="shared" si="98"/>
        <v>Outside</v>
      </c>
      <c r="AJ439" s="24" t="str">
        <f t="shared" si="99"/>
        <v>Neutral</v>
      </c>
      <c r="AK439" s="25" t="str">
        <f t="shared" si="100"/>
        <v>POC Up</v>
      </c>
      <c r="AL439" s="26" t="str">
        <f t="shared" si="101"/>
        <v>In. Val</v>
      </c>
      <c r="AM439" s="26" t="str">
        <f t="shared" si="102"/>
        <v>Upper Break</v>
      </c>
      <c r="AN439" s="26" t="str">
        <f t="shared" si="103"/>
        <v>In Val</v>
      </c>
      <c r="AO439" s="26" t="str">
        <f t="shared" si="104"/>
        <v>No Gap</v>
      </c>
      <c r="AP439" s="26" t="str">
        <f t="shared" si="105"/>
        <v>Bottom-Weighted</v>
      </c>
      <c r="AQ439" s="26" t="str">
        <f t="shared" si="106"/>
        <v>Skewed Mid-Low</v>
      </c>
      <c r="AR439" s="26" t="str">
        <f t="shared" si="107"/>
        <v>Closed Higher Quadrant</v>
      </c>
      <c r="AS439" s="27">
        <f t="shared" si="108"/>
        <v>2</v>
      </c>
    </row>
    <row r="440" spans="1:45" ht="15.5" x14ac:dyDescent="0.35">
      <c r="A440" s="20">
        <v>45040</v>
      </c>
      <c r="B440" s="15">
        <v>1.2427900000000001</v>
      </c>
      <c r="C440" s="15">
        <v>1.2499199999999999</v>
      </c>
      <c r="D440" s="15">
        <v>1.2366699999999999</v>
      </c>
      <c r="E440" s="15">
        <v>1.2498400000000001</v>
      </c>
      <c r="F440" s="15">
        <v>1.2432000000000001</v>
      </c>
      <c r="G440" s="15">
        <v>1.2457000000000003</v>
      </c>
      <c r="H440" s="15">
        <v>1.2415</v>
      </c>
      <c r="I440" s="5">
        <v>-2</v>
      </c>
      <c r="J440" s="5">
        <v>892</v>
      </c>
      <c r="K440" s="5">
        <v>701</v>
      </c>
      <c r="L440" s="5">
        <v>1635</v>
      </c>
      <c r="M440" s="14">
        <v>11.311805555555539</v>
      </c>
      <c r="N440" s="14">
        <v>132.49999999999983</v>
      </c>
      <c r="O440" s="5">
        <v>42.000000000002032</v>
      </c>
      <c r="P440" s="5">
        <v>140039</v>
      </c>
      <c r="Q440" s="14">
        <v>972.49305555555554</v>
      </c>
      <c r="R440" s="14">
        <v>12.33962264150945</v>
      </c>
      <c r="S440" s="5">
        <v>26</v>
      </c>
      <c r="T440" s="5" t="s">
        <v>33</v>
      </c>
      <c r="U440" s="14">
        <v>0.76339066093782681</v>
      </c>
      <c r="V440" s="5">
        <v>96</v>
      </c>
      <c r="W440" s="5">
        <v>796</v>
      </c>
      <c r="X440" s="5">
        <v>553</v>
      </c>
      <c r="Y440" s="5">
        <v>179</v>
      </c>
      <c r="Z440" s="5" t="s">
        <v>31</v>
      </c>
      <c r="AA440" s="5"/>
      <c r="AB440" s="6" cm="1">
        <f t="array" ref="AB440">SUM(IF(B440:I440&gt;B441:I441,1,-1))</f>
        <v>4</v>
      </c>
      <c r="AC440" s="6" cm="1">
        <f t="array" ref="AC440">SUM(IF(J440:S440&gt;J441:S441,1,-1))</f>
        <v>-2</v>
      </c>
      <c r="AD440" s="6">
        <f t="shared" si="97"/>
        <v>2</v>
      </c>
      <c r="AE440" s="6">
        <f t="shared" si="111"/>
        <v>4</v>
      </c>
      <c r="AF440" s="6">
        <f t="shared" si="111"/>
        <v>2</v>
      </c>
      <c r="AG440" s="6">
        <f t="shared" si="111"/>
        <v>6</v>
      </c>
      <c r="AH440" s="5"/>
      <c r="AI440" s="8" t="str">
        <f t="shared" si="98"/>
        <v>OL Higher</v>
      </c>
      <c r="AJ440" s="24" t="str">
        <f t="shared" si="99"/>
        <v>Neutral</v>
      </c>
      <c r="AK440" s="25" t="str">
        <f t="shared" si="100"/>
        <v>POC Down</v>
      </c>
      <c r="AL440" s="26" t="str">
        <f t="shared" si="101"/>
        <v>In. Val</v>
      </c>
      <c r="AM440" s="26" t="str">
        <f t="shared" si="102"/>
        <v>Upper Break</v>
      </c>
      <c r="AN440" s="26" t="str">
        <f t="shared" si="103"/>
        <v>Ab. Val</v>
      </c>
      <c r="AO440" s="26" t="str">
        <f t="shared" si="104"/>
        <v>No Gap</v>
      </c>
      <c r="AP440" s="26" t="str">
        <f t="shared" si="105"/>
        <v>Top-Weighted</v>
      </c>
      <c r="AQ440" s="26" t="str">
        <f t="shared" si="106"/>
        <v>Skewed Mid-High</v>
      </c>
      <c r="AR440" s="26" t="str">
        <f t="shared" si="107"/>
        <v>Closed Higher Quadrant</v>
      </c>
      <c r="AS440" s="27">
        <f t="shared" si="108"/>
        <v>1</v>
      </c>
    </row>
    <row r="441" spans="1:45" ht="15.5" x14ac:dyDescent="0.35">
      <c r="A441" s="20">
        <v>45037</v>
      </c>
      <c r="B441" s="15">
        <v>1.2424200000000001</v>
      </c>
      <c r="C441" s="15">
        <v>1.2473799999999999</v>
      </c>
      <c r="D441" s="15">
        <v>1.2366699999999999</v>
      </c>
      <c r="E441" s="15">
        <v>1.24472</v>
      </c>
      <c r="F441" s="15">
        <v>1.2439000000000002</v>
      </c>
      <c r="G441" s="15">
        <v>1.2453000000000001</v>
      </c>
      <c r="H441" s="15">
        <v>1.2411000000000001</v>
      </c>
      <c r="I441" s="5">
        <v>-11</v>
      </c>
      <c r="J441" s="5">
        <v>546</v>
      </c>
      <c r="K441" s="5">
        <v>1155</v>
      </c>
      <c r="L441" s="5">
        <v>1745</v>
      </c>
      <c r="M441" s="14">
        <v>12.044444444444355</v>
      </c>
      <c r="N441" s="14">
        <v>107.09999999999997</v>
      </c>
      <c r="O441" s="5">
        <v>41.999999999999815</v>
      </c>
      <c r="P441" s="5">
        <v>148717</v>
      </c>
      <c r="Q441" s="14">
        <v>1032.7569444444443</v>
      </c>
      <c r="R441" s="14">
        <v>16.29318394024277</v>
      </c>
      <c r="S441" s="5">
        <v>16</v>
      </c>
      <c r="T441" s="5" t="s">
        <v>26</v>
      </c>
      <c r="U441" s="14">
        <v>0.54021577030464252</v>
      </c>
      <c r="V441" s="5">
        <v>283</v>
      </c>
      <c r="W441" s="5">
        <v>903</v>
      </c>
      <c r="X441" s="5">
        <v>401</v>
      </c>
      <c r="Y441" s="5">
        <v>137</v>
      </c>
      <c r="Z441" s="5" t="s">
        <v>34</v>
      </c>
      <c r="AA441" s="5"/>
      <c r="AB441" s="6" cm="1">
        <f t="array" ref="AB441">SUM(IF(B441:I441&gt;B442:I442,1,-1))</f>
        <v>0</v>
      </c>
      <c r="AC441" s="6" cm="1">
        <f t="array" ref="AC441">SUM(IF(J441:S441&gt;J442:S442,1,-1))</f>
        <v>6</v>
      </c>
      <c r="AD441" s="6">
        <f t="shared" si="97"/>
        <v>6</v>
      </c>
      <c r="AE441" s="6">
        <f t="shared" si="111"/>
        <v>2</v>
      </c>
      <c r="AF441" s="6">
        <f t="shared" si="111"/>
        <v>2</v>
      </c>
      <c r="AG441" s="6">
        <f t="shared" si="111"/>
        <v>4</v>
      </c>
      <c r="AH441" s="5"/>
      <c r="AI441" s="8" t="str">
        <f t="shared" si="98"/>
        <v>Outside</v>
      </c>
      <c r="AJ441" s="24" t="str">
        <f t="shared" si="99"/>
        <v>Up</v>
      </c>
      <c r="AK441" s="25" t="str">
        <f t="shared" si="100"/>
        <v>POC Up</v>
      </c>
      <c r="AL441" s="26" t="str">
        <f t="shared" si="101"/>
        <v>In. Val</v>
      </c>
      <c r="AM441" s="26" t="str">
        <f t="shared" si="102"/>
        <v>Lower Break</v>
      </c>
      <c r="AN441" s="26" t="str">
        <f t="shared" si="103"/>
        <v>In Val</v>
      </c>
      <c r="AO441" s="26" t="str">
        <f t="shared" si="104"/>
        <v>No Gap</v>
      </c>
      <c r="AP441" s="26" t="str">
        <f t="shared" si="105"/>
        <v>Bottom-Weighted</v>
      </c>
      <c r="AQ441" s="26" t="str">
        <f t="shared" si="106"/>
        <v>Skewed Mid-High</v>
      </c>
      <c r="AR441" s="26" t="str">
        <f t="shared" si="107"/>
        <v>Closed Lower Quadrant</v>
      </c>
      <c r="AS441" s="27">
        <f t="shared" si="108"/>
        <v>-2</v>
      </c>
    </row>
    <row r="442" spans="1:45" ht="15.5" x14ac:dyDescent="0.35">
      <c r="A442" s="20">
        <v>45036</v>
      </c>
      <c r="B442" s="15">
        <v>1.23732</v>
      </c>
      <c r="C442" s="15">
        <v>1.2473799999999999</v>
      </c>
      <c r="D442" s="15">
        <v>1.23672</v>
      </c>
      <c r="E442" s="15">
        <v>1.244</v>
      </c>
      <c r="F442" s="15">
        <v>1.2428000000000001</v>
      </c>
      <c r="G442" s="15">
        <v>1.2451000000000001</v>
      </c>
      <c r="H442" s="15">
        <v>1.2418000000000002</v>
      </c>
      <c r="I442" s="5">
        <v>3</v>
      </c>
      <c r="J442" s="5">
        <v>990</v>
      </c>
      <c r="K442" s="5">
        <v>630</v>
      </c>
      <c r="L442" s="5">
        <v>1675</v>
      </c>
      <c r="M442" s="14">
        <v>11.572222222222202</v>
      </c>
      <c r="N442" s="14">
        <v>106.59999999999891</v>
      </c>
      <c r="O442" s="5">
        <v>32.999999999998586</v>
      </c>
      <c r="P442" s="5">
        <v>146326</v>
      </c>
      <c r="Q442" s="14">
        <v>1016.1527777777778</v>
      </c>
      <c r="R442" s="14">
        <v>15.712945590994531</v>
      </c>
      <c r="S442" s="5">
        <v>17</v>
      </c>
      <c r="T442" s="5" t="s">
        <v>26</v>
      </c>
      <c r="U442" s="14">
        <v>0.61994976970745874</v>
      </c>
      <c r="V442" s="5">
        <v>278</v>
      </c>
      <c r="W442" s="5">
        <v>1009</v>
      </c>
      <c r="X442" s="5">
        <v>262</v>
      </c>
      <c r="Y442" s="5">
        <v>99</v>
      </c>
      <c r="Z442" s="5" t="s">
        <v>32</v>
      </c>
      <c r="AA442" s="5"/>
      <c r="AB442" s="6" cm="1">
        <f t="array" ref="AB442">SUM(IF(B442:I442&gt;B443:I443,1,-1))</f>
        <v>0</v>
      </c>
      <c r="AC442" s="6" cm="1">
        <f t="array" ref="AC442">SUM(IF(J442:S442&gt;J443:S443,1,-1))</f>
        <v>-2</v>
      </c>
      <c r="AD442" s="6">
        <f t="shared" si="97"/>
        <v>-2</v>
      </c>
      <c r="AE442" s="6">
        <f t="shared" si="111"/>
        <v>0</v>
      </c>
      <c r="AF442" s="6">
        <f t="shared" si="111"/>
        <v>-12</v>
      </c>
      <c r="AG442" s="6">
        <f t="shared" si="111"/>
        <v>-12</v>
      </c>
      <c r="AH442" s="5"/>
      <c r="AI442" s="8" t="str">
        <f t="shared" si="98"/>
        <v>OL Higher</v>
      </c>
      <c r="AJ442" s="24" t="str">
        <f t="shared" si="99"/>
        <v>Up</v>
      </c>
      <c r="AK442" s="25" t="str">
        <f t="shared" si="100"/>
        <v>POC Up</v>
      </c>
      <c r="AL442" s="26" t="str">
        <f t="shared" si="101"/>
        <v>In. Val</v>
      </c>
      <c r="AM442" s="26" t="str">
        <f t="shared" si="102"/>
        <v>Inside Day</v>
      </c>
      <c r="AN442" s="26" t="str">
        <f t="shared" si="103"/>
        <v>In Val</v>
      </c>
      <c r="AO442" s="26" t="str">
        <f t="shared" si="104"/>
        <v>Gap Down - Failed</v>
      </c>
      <c r="AP442" s="26" t="str">
        <f t="shared" si="105"/>
        <v>Top-Weighted</v>
      </c>
      <c r="AQ442" s="26" t="str">
        <f t="shared" si="106"/>
        <v>Skewed Mid-High</v>
      </c>
      <c r="AR442" s="26" t="str">
        <f t="shared" si="107"/>
        <v>Same</v>
      </c>
      <c r="AS442" s="27">
        <f t="shared" si="108"/>
        <v>0</v>
      </c>
    </row>
    <row r="443" spans="1:45" ht="15.5" x14ac:dyDescent="0.35">
      <c r="A443" s="20">
        <v>45035</v>
      </c>
      <c r="B443" s="15">
        <v>1.24011</v>
      </c>
      <c r="C443" s="15">
        <v>1.2473799999999999</v>
      </c>
      <c r="D443" s="15">
        <v>1.23529</v>
      </c>
      <c r="E443" s="15">
        <v>1.24275</v>
      </c>
      <c r="F443" s="15">
        <v>1.2426000000000001</v>
      </c>
      <c r="G443" s="15">
        <v>1.2451000000000001</v>
      </c>
      <c r="H443" s="15">
        <v>1.2398</v>
      </c>
      <c r="I443" s="5">
        <v>18</v>
      </c>
      <c r="J443" s="5">
        <v>643</v>
      </c>
      <c r="K443" s="5">
        <v>963</v>
      </c>
      <c r="L443" s="5">
        <v>1640</v>
      </c>
      <c r="M443" s="14">
        <v>11.345138888888936</v>
      </c>
      <c r="N443" s="14">
        <v>120.89999999999934</v>
      </c>
      <c r="O443" s="5">
        <v>53.000000000000824</v>
      </c>
      <c r="P443" s="5">
        <v>148606</v>
      </c>
      <c r="Q443" s="14">
        <v>1031.9861111111111</v>
      </c>
      <c r="R443" s="14">
        <v>13.564929693962027</v>
      </c>
      <c r="S443" s="5">
        <v>22</v>
      </c>
      <c r="T443" s="5" t="s">
        <v>26</v>
      </c>
      <c r="U443" s="14">
        <v>0.67066002675929492</v>
      </c>
      <c r="V443" s="5">
        <v>211</v>
      </c>
      <c r="W443" s="5">
        <v>766</v>
      </c>
      <c r="X443" s="5">
        <v>403</v>
      </c>
      <c r="Y443" s="5">
        <v>242</v>
      </c>
      <c r="Z443" s="5" t="s">
        <v>32</v>
      </c>
      <c r="AA443" s="5"/>
      <c r="AB443" s="6" cm="1">
        <f t="array" ref="AB443">SUM(IF(B443:I443&gt;B444:I444,1,-1))</f>
        <v>2</v>
      </c>
      <c r="AC443" s="6" cm="1">
        <f t="array" ref="AC443">SUM(IF(J443:S443&gt;J444:S444,1,-1))</f>
        <v>-2</v>
      </c>
      <c r="AD443" s="6">
        <f t="shared" si="97"/>
        <v>0</v>
      </c>
      <c r="AE443" s="6">
        <f t="shared" si="111"/>
        <v>-2</v>
      </c>
      <c r="AF443" s="6">
        <f t="shared" si="111"/>
        <v>-14</v>
      </c>
      <c r="AG443" s="6">
        <f t="shared" si="111"/>
        <v>-16</v>
      </c>
      <c r="AH443" s="5"/>
      <c r="AI443" s="8" t="str">
        <f t="shared" si="98"/>
        <v>OL Higher</v>
      </c>
      <c r="AJ443" s="24" t="str">
        <f t="shared" si="99"/>
        <v>Up</v>
      </c>
      <c r="AK443" s="25" t="str">
        <f t="shared" si="100"/>
        <v>POC Up</v>
      </c>
      <c r="AL443" s="26" t="str">
        <f t="shared" si="101"/>
        <v>In. Val</v>
      </c>
      <c r="AM443" s="26" t="str">
        <f t="shared" si="102"/>
        <v>Inside Day</v>
      </c>
      <c r="AN443" s="26" t="str">
        <f t="shared" si="103"/>
        <v>In Val</v>
      </c>
      <c r="AO443" s="26" t="str">
        <f t="shared" si="104"/>
        <v>No Gap</v>
      </c>
      <c r="AP443" s="26" t="str">
        <f t="shared" si="105"/>
        <v>Bottom-Weighted</v>
      </c>
      <c r="AQ443" s="26" t="str">
        <f t="shared" si="106"/>
        <v>Skewed Mid-High</v>
      </c>
      <c r="AR443" s="26" t="str">
        <f t="shared" si="107"/>
        <v>Closed Lower Quadrant</v>
      </c>
      <c r="AS443" s="27">
        <f t="shared" si="108"/>
        <v>-1</v>
      </c>
    </row>
    <row r="444" spans="1:45" ht="15.5" x14ac:dyDescent="0.35">
      <c r="A444" s="20">
        <v>45034</v>
      </c>
      <c r="B444" s="15">
        <v>1.2524200000000001</v>
      </c>
      <c r="C444" s="15">
        <v>1.2545999999999999</v>
      </c>
      <c r="D444" s="15">
        <v>1.23529</v>
      </c>
      <c r="E444" s="15">
        <v>1.2423999999999999</v>
      </c>
      <c r="F444" s="15">
        <v>1.2425000000000002</v>
      </c>
      <c r="G444" s="15">
        <v>1.2444000000000002</v>
      </c>
      <c r="H444" s="15">
        <v>1.2369000000000001</v>
      </c>
      <c r="I444" s="5">
        <v>15</v>
      </c>
      <c r="J444" s="5">
        <v>698</v>
      </c>
      <c r="K444" s="5">
        <v>866</v>
      </c>
      <c r="L444" s="5">
        <v>1590</v>
      </c>
      <c r="M444" s="14">
        <v>10.99791666666672</v>
      </c>
      <c r="N444" s="14">
        <v>193.0999999999994</v>
      </c>
      <c r="O444" s="5">
        <v>75.000000000000625</v>
      </c>
      <c r="P444" s="5">
        <v>155352</v>
      </c>
      <c r="Q444" s="14">
        <v>1078.8333333333333</v>
      </c>
      <c r="R444" s="14">
        <v>8.2340756084930344</v>
      </c>
      <c r="S444" s="5">
        <v>27</v>
      </c>
      <c r="T444" s="5" t="s">
        <v>26</v>
      </c>
      <c r="U444" s="14">
        <v>0.61823876204772799</v>
      </c>
      <c r="V444" s="5">
        <v>264</v>
      </c>
      <c r="W444" s="5">
        <v>118</v>
      </c>
      <c r="X444" s="5">
        <v>799</v>
      </c>
      <c r="Y444" s="5">
        <v>409</v>
      </c>
      <c r="Z444" s="5" t="s">
        <v>29</v>
      </c>
      <c r="AA444" s="5"/>
      <c r="AB444" s="6" cm="1">
        <f t="array" ref="AB444">SUM(IF(B444:I444&gt;B445:I445,1,-1))</f>
        <v>-2</v>
      </c>
      <c r="AC444" s="6" cm="1">
        <f t="array" ref="AC444">SUM(IF(J444:S444&gt;J445:S445,1,-1))</f>
        <v>-8</v>
      </c>
      <c r="AD444" s="6">
        <f t="shared" si="97"/>
        <v>-10</v>
      </c>
      <c r="AE444" s="6">
        <f t="shared" si="111"/>
        <v>0</v>
      </c>
      <c r="AF444" s="6">
        <f t="shared" si="111"/>
        <v>-6</v>
      </c>
      <c r="AG444" s="6">
        <f t="shared" si="111"/>
        <v>-6</v>
      </c>
      <c r="AH444" s="5"/>
      <c r="AI444" s="8" t="str">
        <f t="shared" si="98"/>
        <v>OL Lower</v>
      </c>
      <c r="AJ444" s="24" t="str">
        <f t="shared" si="99"/>
        <v>Down</v>
      </c>
      <c r="AK444" s="25" t="str">
        <f t="shared" si="100"/>
        <v>POC Down</v>
      </c>
      <c r="AL444" s="26" t="str">
        <f t="shared" si="101"/>
        <v>In. Val</v>
      </c>
      <c r="AM444" s="26" t="str">
        <f t="shared" si="102"/>
        <v>Inside Day</v>
      </c>
      <c r="AN444" s="26" t="str">
        <f t="shared" si="103"/>
        <v>In Val</v>
      </c>
      <c r="AO444" s="26" t="str">
        <f t="shared" si="104"/>
        <v>No Gap</v>
      </c>
      <c r="AP444" s="26" t="str">
        <f t="shared" si="105"/>
        <v>Bottom-Weighted</v>
      </c>
      <c r="AQ444" s="26" t="str">
        <f t="shared" si="106"/>
        <v>Skewed Mid-Low</v>
      </c>
      <c r="AR444" s="26" t="str">
        <f t="shared" si="107"/>
        <v>Closed Lower Quadrant</v>
      </c>
      <c r="AS444" s="27">
        <f t="shared" si="108"/>
        <v>-1</v>
      </c>
    </row>
    <row r="445" spans="1:45" ht="15.5" x14ac:dyDescent="0.35">
      <c r="A445" s="20">
        <v>45033</v>
      </c>
      <c r="B445" s="15">
        <v>1.24916</v>
      </c>
      <c r="C445" s="15">
        <v>1.2545999999999999</v>
      </c>
      <c r="D445" s="15">
        <v>1.23529</v>
      </c>
      <c r="E445" s="15">
        <v>1.2373000000000001</v>
      </c>
      <c r="F445" s="15">
        <v>1.2523</v>
      </c>
      <c r="G445" s="15">
        <v>1.2545000000000002</v>
      </c>
      <c r="H445" s="15">
        <v>1.2412000000000001</v>
      </c>
      <c r="I445" s="5">
        <v>5</v>
      </c>
      <c r="J445" s="5">
        <v>240</v>
      </c>
      <c r="K445" s="5">
        <v>1353</v>
      </c>
      <c r="L445" s="5">
        <v>1615</v>
      </c>
      <c r="M445" s="14">
        <v>11.123611111111172</v>
      </c>
      <c r="N445" s="14">
        <v>193.0999999999994</v>
      </c>
      <c r="O445" s="5">
        <v>133.00000000000091</v>
      </c>
      <c r="P445" s="5">
        <v>158292</v>
      </c>
      <c r="Q445" s="14">
        <v>1099.25</v>
      </c>
      <c r="R445" s="14">
        <v>8.36354220611085</v>
      </c>
      <c r="S445" s="5">
        <v>31</v>
      </c>
      <c r="T445" s="5" t="s">
        <v>28</v>
      </c>
      <c r="U445" s="14">
        <v>0.37215237565525999</v>
      </c>
      <c r="V445" s="5">
        <v>639</v>
      </c>
      <c r="W445" s="5">
        <v>251</v>
      </c>
      <c r="X445" s="5">
        <v>423</v>
      </c>
      <c r="Y445" s="5">
        <v>302</v>
      </c>
      <c r="Z445" s="5" t="s">
        <v>27</v>
      </c>
      <c r="AA445" s="5"/>
      <c r="AB445" s="6" cm="1">
        <f t="array" ref="AB445">SUM(IF(B445:I445&gt;B446:I446,1,-1))</f>
        <v>-2</v>
      </c>
      <c r="AC445" s="6" cm="1">
        <f t="array" ref="AC445">SUM(IF(J445:S445&gt;J446:S446,1,-1))</f>
        <v>-4</v>
      </c>
      <c r="AD445" s="6">
        <f t="shared" si="97"/>
        <v>-6</v>
      </c>
      <c r="AE445" s="6">
        <f t="shared" si="111"/>
        <v>6</v>
      </c>
      <c r="AF445" s="6">
        <f t="shared" si="111"/>
        <v>2</v>
      </c>
      <c r="AG445" s="6">
        <f t="shared" si="111"/>
        <v>8</v>
      </c>
      <c r="AH445" s="5"/>
      <c r="AI445" s="8" t="str">
        <f t="shared" si="98"/>
        <v>Outside</v>
      </c>
      <c r="AJ445" s="24" t="str">
        <f t="shared" si="99"/>
        <v>Up</v>
      </c>
      <c r="AK445" s="25" t="str">
        <f t="shared" si="100"/>
        <v>POC Up</v>
      </c>
      <c r="AL445" s="26" t="str">
        <f t="shared" si="101"/>
        <v>In. Val</v>
      </c>
      <c r="AM445" s="26" t="str">
        <f t="shared" si="102"/>
        <v>Lower Break</v>
      </c>
      <c r="AN445" s="26" t="str">
        <f t="shared" si="103"/>
        <v>Bl. Val</v>
      </c>
      <c r="AO445" s="26" t="str">
        <f t="shared" si="104"/>
        <v>No Gap</v>
      </c>
      <c r="AP445" s="26" t="str">
        <f t="shared" si="105"/>
        <v>Bottom-Weighted</v>
      </c>
      <c r="AQ445" s="26" t="str">
        <f t="shared" si="106"/>
        <v>Skewed High</v>
      </c>
      <c r="AR445" s="26" t="str">
        <f t="shared" si="107"/>
        <v>Same</v>
      </c>
      <c r="AS445" s="27">
        <f t="shared" si="108"/>
        <v>0</v>
      </c>
    </row>
    <row r="446" spans="1:45" ht="15.5" x14ac:dyDescent="0.35">
      <c r="A446" s="20">
        <v>45030</v>
      </c>
      <c r="B446" s="15">
        <v>1.24292</v>
      </c>
      <c r="C446" s="15">
        <v>1.2545999999999999</v>
      </c>
      <c r="D446" s="15">
        <v>1.23977</v>
      </c>
      <c r="E446" s="15">
        <v>1.2400899999999999</v>
      </c>
      <c r="F446" s="15">
        <v>1.2489000000000001</v>
      </c>
      <c r="G446" s="15">
        <v>1.2544</v>
      </c>
      <c r="H446" s="15">
        <v>1.2445999999999999</v>
      </c>
      <c r="I446" s="5">
        <v>10</v>
      </c>
      <c r="J446" s="5">
        <v>749</v>
      </c>
      <c r="K446" s="5">
        <v>911</v>
      </c>
      <c r="L446" s="5">
        <v>1682</v>
      </c>
      <c r="M446" s="14">
        <v>11.573611111111051</v>
      </c>
      <c r="N446" s="14">
        <v>148.29999999999899</v>
      </c>
      <c r="O446" s="5">
        <v>98.000000000000313</v>
      </c>
      <c r="P446" s="5">
        <v>162752</v>
      </c>
      <c r="Q446" s="14">
        <v>1130.2222222222222</v>
      </c>
      <c r="R446" s="14">
        <v>11.341874578557057</v>
      </c>
      <c r="S446" s="5">
        <v>31</v>
      </c>
      <c r="T446" s="5" t="s">
        <v>26</v>
      </c>
      <c r="U446" s="14">
        <v>0.63302653221249083</v>
      </c>
      <c r="V446" s="5">
        <v>513</v>
      </c>
      <c r="W446" s="5">
        <v>477</v>
      </c>
      <c r="X446" s="5">
        <v>289</v>
      </c>
      <c r="Y446" s="5">
        <v>403</v>
      </c>
      <c r="Z446" s="5" t="s">
        <v>27</v>
      </c>
      <c r="AA446" s="5"/>
      <c r="AB446" s="6" cm="1">
        <f t="array" ref="AB446">SUM(IF(B446:I446&gt;B447:I447,1,-1))</f>
        <v>4</v>
      </c>
      <c r="AC446" s="6" cm="1">
        <f t="array" ref="AC446">SUM(IF(J446:S446&gt;J447:S447,1,-1))</f>
        <v>6</v>
      </c>
      <c r="AD446" s="6">
        <f t="shared" si="97"/>
        <v>10</v>
      </c>
      <c r="AE446" s="6">
        <f t="shared" si="111"/>
        <v>10</v>
      </c>
      <c r="AF446" s="6">
        <f t="shared" si="111"/>
        <v>12</v>
      </c>
      <c r="AG446" s="6">
        <f t="shared" si="111"/>
        <v>22</v>
      </c>
      <c r="AH446" s="5"/>
      <c r="AI446" s="8" t="str">
        <f t="shared" si="98"/>
        <v>OL Higher</v>
      </c>
      <c r="AJ446" s="24" t="str">
        <f t="shared" si="99"/>
        <v>Up</v>
      </c>
      <c r="AK446" s="25" t="str">
        <f t="shared" si="100"/>
        <v>POC Up</v>
      </c>
      <c r="AL446" s="26" t="str">
        <f t="shared" si="101"/>
        <v>In. Val</v>
      </c>
      <c r="AM446" s="26" t="str">
        <f t="shared" si="102"/>
        <v>Upper Break</v>
      </c>
      <c r="AN446" s="26" t="str">
        <f t="shared" si="103"/>
        <v>Bl. Val</v>
      </c>
      <c r="AO446" s="26" t="str">
        <f t="shared" si="104"/>
        <v>No Gap</v>
      </c>
      <c r="AP446" s="26" t="str">
        <f t="shared" si="105"/>
        <v>Bottom-Weighted</v>
      </c>
      <c r="AQ446" s="26" t="str">
        <f t="shared" si="106"/>
        <v>Skewed High</v>
      </c>
      <c r="AR446" s="26" t="str">
        <f t="shared" si="107"/>
        <v>Closed Higher Quadrant</v>
      </c>
      <c r="AS446" s="27">
        <f t="shared" si="108"/>
        <v>3</v>
      </c>
    </row>
    <row r="447" spans="1:45" ht="15.5" x14ac:dyDescent="0.35">
      <c r="A447" s="20">
        <v>45029</v>
      </c>
      <c r="B447" s="15">
        <v>1.2391099999999999</v>
      </c>
      <c r="C447" s="15">
        <v>1.25369</v>
      </c>
      <c r="D447" s="15">
        <v>1.2386299999999999</v>
      </c>
      <c r="E447" s="15">
        <v>1.2524</v>
      </c>
      <c r="F447" s="15">
        <v>1.2427000000000001</v>
      </c>
      <c r="G447" s="15">
        <v>1.2489000000000001</v>
      </c>
      <c r="H447" s="15">
        <v>1.2399000000000002</v>
      </c>
      <c r="I447" s="5">
        <v>39</v>
      </c>
      <c r="J447" s="5">
        <v>1153</v>
      </c>
      <c r="K447" s="5">
        <v>461</v>
      </c>
      <c r="L447" s="5">
        <v>1641</v>
      </c>
      <c r="M447" s="14">
        <v>11.332638888888855</v>
      </c>
      <c r="N447" s="14">
        <v>150.60000000000073</v>
      </c>
      <c r="O447" s="5">
        <v>89.999999999998977</v>
      </c>
      <c r="P447" s="5">
        <v>152840</v>
      </c>
      <c r="Q447" s="14">
        <v>1061.3888888888889</v>
      </c>
      <c r="R447" s="14">
        <v>10.896414342629429</v>
      </c>
      <c r="S447" s="5">
        <v>27</v>
      </c>
      <c r="T447" s="5" t="s">
        <v>26</v>
      </c>
      <c r="U447" s="14">
        <v>0.51459769072444372</v>
      </c>
      <c r="V447" s="5">
        <v>369</v>
      </c>
      <c r="W447" s="5">
        <v>344</v>
      </c>
      <c r="X447" s="5">
        <v>528</v>
      </c>
      <c r="Y447" s="5">
        <v>369</v>
      </c>
      <c r="Z447" s="5" t="s">
        <v>31</v>
      </c>
      <c r="AA447" s="5"/>
      <c r="AB447" s="6" cm="1">
        <f t="array" ref="AB447">SUM(IF(B447:I447&gt;B448:I448,1,-1))</f>
        <v>4</v>
      </c>
      <c r="AC447" s="6" cm="1">
        <f t="array" ref="AC447">SUM(IF(J447:S447&gt;J448:S448,1,-1))</f>
        <v>0</v>
      </c>
      <c r="AD447" s="6">
        <f t="shared" si="97"/>
        <v>4</v>
      </c>
      <c r="AE447" s="6">
        <f t="shared" ref="AE447:AG462" si="112">SUM(AB447:AB449)</f>
        <v>2</v>
      </c>
      <c r="AF447" s="6">
        <f t="shared" si="112"/>
        <v>6</v>
      </c>
      <c r="AG447" s="6">
        <f t="shared" si="112"/>
        <v>8</v>
      </c>
      <c r="AH447" s="5"/>
      <c r="AI447" s="8" t="str">
        <f t="shared" si="98"/>
        <v>OL Higher</v>
      </c>
      <c r="AJ447" s="24" t="str">
        <f t="shared" si="99"/>
        <v>Up</v>
      </c>
      <c r="AK447" s="25" t="str">
        <f t="shared" si="100"/>
        <v>POC Down</v>
      </c>
      <c r="AL447" s="26" t="str">
        <f t="shared" si="101"/>
        <v>In. Val</v>
      </c>
      <c r="AM447" s="26" t="str">
        <f t="shared" si="102"/>
        <v>Upper Break</v>
      </c>
      <c r="AN447" s="26" t="str">
        <f t="shared" si="103"/>
        <v>Ab. Val</v>
      </c>
      <c r="AO447" s="26" t="str">
        <f t="shared" si="104"/>
        <v>Gap Down - Failed</v>
      </c>
      <c r="AP447" s="26" t="str">
        <f t="shared" si="105"/>
        <v>Top-Weighted</v>
      </c>
      <c r="AQ447" s="26" t="str">
        <f t="shared" si="106"/>
        <v>Skewed Mid-Low</v>
      </c>
      <c r="AR447" s="26" t="str">
        <f t="shared" si="107"/>
        <v>Same</v>
      </c>
      <c r="AS447" s="27">
        <f t="shared" si="108"/>
        <v>0</v>
      </c>
    </row>
    <row r="448" spans="1:45" ht="15.5" x14ac:dyDescent="0.35">
      <c r="A448" s="20">
        <v>45028</v>
      </c>
      <c r="B448" s="15">
        <v>1.24305</v>
      </c>
      <c r="C448" s="15">
        <v>1.2494799999999999</v>
      </c>
      <c r="D448" s="15">
        <v>1.2343999999999999</v>
      </c>
      <c r="E448" s="15">
        <v>1.24915</v>
      </c>
      <c r="F448" s="15">
        <v>1.2430000000000001</v>
      </c>
      <c r="G448" s="15">
        <v>1.2462000000000002</v>
      </c>
      <c r="H448" s="15">
        <v>1.2397000000000002</v>
      </c>
      <c r="I448" s="5">
        <v>37</v>
      </c>
      <c r="J448" s="5">
        <v>614</v>
      </c>
      <c r="K448" s="5">
        <v>998</v>
      </c>
      <c r="L448" s="5">
        <v>1646</v>
      </c>
      <c r="M448" s="14">
        <v>11.405555555555413</v>
      </c>
      <c r="N448" s="14">
        <v>150.79999999999981</v>
      </c>
      <c r="O448" s="5">
        <v>64.999999999999503</v>
      </c>
      <c r="P448" s="5">
        <v>139685</v>
      </c>
      <c r="Q448" s="14">
        <v>970.03472222222217</v>
      </c>
      <c r="R448" s="14">
        <v>10.91511936339524</v>
      </c>
      <c r="S448" s="5">
        <v>23</v>
      </c>
      <c r="T448" s="5" t="s">
        <v>26</v>
      </c>
      <c r="U448" s="14">
        <v>0.69367948376913524</v>
      </c>
      <c r="V448" s="5">
        <v>235</v>
      </c>
      <c r="W448" s="5">
        <v>689</v>
      </c>
      <c r="X448" s="5">
        <v>471</v>
      </c>
      <c r="Y448" s="5">
        <v>214</v>
      </c>
      <c r="Z448" s="5" t="s">
        <v>31</v>
      </c>
      <c r="AA448" s="5"/>
      <c r="AB448" s="6" cm="1">
        <f t="array" ref="AB448">SUM(IF(B448:I448&gt;B449:I449,1,-1))</f>
        <v>2</v>
      </c>
      <c r="AC448" s="6" cm="1">
        <f t="array" ref="AC448">SUM(IF(J448:S448&gt;J449:S449,1,-1))</f>
        <v>6</v>
      </c>
      <c r="AD448" s="6">
        <f t="shared" si="97"/>
        <v>8</v>
      </c>
      <c r="AE448" s="6">
        <f t="shared" si="112"/>
        <v>-8</v>
      </c>
      <c r="AF448" s="6">
        <f t="shared" si="112"/>
        <v>2</v>
      </c>
      <c r="AG448" s="6">
        <f t="shared" si="112"/>
        <v>-6</v>
      </c>
      <c r="AH448" s="5"/>
      <c r="AI448" s="8" t="str">
        <f t="shared" si="98"/>
        <v>Outside</v>
      </c>
      <c r="AJ448" s="24" t="str">
        <f t="shared" si="99"/>
        <v>Neutral</v>
      </c>
      <c r="AK448" s="25" t="str">
        <f t="shared" si="100"/>
        <v>POC Up</v>
      </c>
      <c r="AL448" s="26" t="str">
        <f t="shared" si="101"/>
        <v>In. Val</v>
      </c>
      <c r="AM448" s="26" t="str">
        <f t="shared" si="102"/>
        <v>Upper Break</v>
      </c>
      <c r="AN448" s="26" t="str">
        <f t="shared" si="103"/>
        <v>Ab. Val</v>
      </c>
      <c r="AO448" s="26" t="str">
        <f t="shared" si="104"/>
        <v>No Gap</v>
      </c>
      <c r="AP448" s="26" t="str">
        <f t="shared" si="105"/>
        <v>Bottom-Weighted</v>
      </c>
      <c r="AQ448" s="26" t="str">
        <f t="shared" si="106"/>
        <v>Skewed Mid-High</v>
      </c>
      <c r="AR448" s="26" t="str">
        <f t="shared" si="107"/>
        <v>Same</v>
      </c>
      <c r="AS448" s="27">
        <f t="shared" si="108"/>
        <v>0</v>
      </c>
    </row>
    <row r="449" spans="1:45" ht="15.5" x14ac:dyDescent="0.35">
      <c r="A449" s="20">
        <v>45027</v>
      </c>
      <c r="B449" s="15">
        <v>1.24325</v>
      </c>
      <c r="C449" s="15">
        <v>1.2455799999999999</v>
      </c>
      <c r="D449" s="15">
        <v>1.2343999999999999</v>
      </c>
      <c r="E449" s="15">
        <v>1.2428999999999999</v>
      </c>
      <c r="F449" s="15">
        <v>1.2416000000000003</v>
      </c>
      <c r="G449" s="15">
        <v>1.2443000000000002</v>
      </c>
      <c r="H449" s="15">
        <v>1.2404000000000002</v>
      </c>
      <c r="I449" s="5">
        <v>23</v>
      </c>
      <c r="J449" s="5">
        <v>766</v>
      </c>
      <c r="K449" s="5">
        <v>637</v>
      </c>
      <c r="L449" s="5">
        <v>1436</v>
      </c>
      <c r="M449" s="14">
        <v>9.9708333333332444</v>
      </c>
      <c r="N449" s="14">
        <v>111.79999999999967</v>
      </c>
      <c r="O449" s="5">
        <v>39.000000000000142</v>
      </c>
      <c r="P449" s="5">
        <v>97509</v>
      </c>
      <c r="Q449" s="14">
        <v>677.14583333333337</v>
      </c>
      <c r="R449" s="14">
        <v>12.844364937388232</v>
      </c>
      <c r="S449" s="5">
        <v>12</v>
      </c>
      <c r="T449" s="5" t="s">
        <v>26</v>
      </c>
      <c r="U449" s="14">
        <v>0.61835834488040409</v>
      </c>
      <c r="V449" s="5">
        <v>459</v>
      </c>
      <c r="W449" s="5">
        <v>654</v>
      </c>
      <c r="X449" s="5">
        <v>179</v>
      </c>
      <c r="Y449" s="5">
        <v>134</v>
      </c>
      <c r="Z449" s="5" t="s">
        <v>31</v>
      </c>
      <c r="AA449" s="5"/>
      <c r="AB449" s="6" cm="1">
        <f t="array" ref="AB449">SUM(IF(B449:I449&gt;B450:I450,1,-1))</f>
        <v>-4</v>
      </c>
      <c r="AC449" s="6" cm="1">
        <f t="array" ref="AC449">SUM(IF(J449:S449&gt;J450:S450,1,-1))</f>
        <v>0</v>
      </c>
      <c r="AD449" s="6">
        <f t="shared" si="97"/>
        <v>-4</v>
      </c>
      <c r="AE449" s="6">
        <f t="shared" si="112"/>
        <v>-14</v>
      </c>
      <c r="AF449" s="6">
        <f t="shared" si="112"/>
        <v>-8</v>
      </c>
      <c r="AG449" s="6">
        <f t="shared" si="112"/>
        <v>-22</v>
      </c>
      <c r="AH449" s="5"/>
      <c r="AI449" s="8" t="str">
        <f t="shared" si="98"/>
        <v>OL Lower</v>
      </c>
      <c r="AJ449" s="24" t="str">
        <f t="shared" si="99"/>
        <v>Down</v>
      </c>
      <c r="AK449" s="25" t="str">
        <f t="shared" si="100"/>
        <v>POC Unchanged</v>
      </c>
      <c r="AL449" s="26" t="str">
        <f t="shared" si="101"/>
        <v>In. Val</v>
      </c>
      <c r="AM449" s="26" t="str">
        <f t="shared" si="102"/>
        <v>Inside Day</v>
      </c>
      <c r="AN449" s="26" t="str">
        <f t="shared" si="103"/>
        <v>In Val</v>
      </c>
      <c r="AO449" s="26" t="str">
        <f t="shared" si="104"/>
        <v>No Gap</v>
      </c>
      <c r="AP449" s="26" t="str">
        <f t="shared" si="105"/>
        <v>Top-Weighted</v>
      </c>
      <c r="AQ449" s="26" t="str">
        <f t="shared" si="106"/>
        <v>Skewed Mid-High</v>
      </c>
      <c r="AR449" s="26" t="str">
        <f t="shared" si="107"/>
        <v>Closed Lower Quadrant</v>
      </c>
      <c r="AS449" s="27">
        <f t="shared" si="108"/>
        <v>-2</v>
      </c>
    </row>
    <row r="450" spans="1:45" ht="15.5" x14ac:dyDescent="0.35">
      <c r="A450" s="20">
        <v>45026</v>
      </c>
      <c r="B450" s="15">
        <v>1.2462200000000001</v>
      </c>
      <c r="C450" s="15">
        <v>1.24864</v>
      </c>
      <c r="D450" s="15">
        <v>1.2343999999999999</v>
      </c>
      <c r="E450" s="15">
        <v>1.23909</v>
      </c>
      <c r="F450" s="15">
        <v>1.2416000000000003</v>
      </c>
      <c r="G450" s="15">
        <v>1.2465000000000002</v>
      </c>
      <c r="H450" s="15">
        <v>1.2404000000000002</v>
      </c>
      <c r="I450" s="5">
        <v>0</v>
      </c>
      <c r="J450" s="5">
        <v>943</v>
      </c>
      <c r="K450" s="5">
        <v>478</v>
      </c>
      <c r="L450" s="5">
        <v>1447</v>
      </c>
      <c r="M450" s="14">
        <v>10.003472222222175</v>
      </c>
      <c r="N450" s="14">
        <v>142.40000000000032</v>
      </c>
      <c r="O450" s="5">
        <v>60.999999999999943</v>
      </c>
      <c r="P450" s="5">
        <v>93903</v>
      </c>
      <c r="Q450" s="14">
        <v>652.10416666666663</v>
      </c>
      <c r="R450" s="14">
        <v>10.161516853932561</v>
      </c>
      <c r="S450" s="5">
        <v>11</v>
      </c>
      <c r="T450" s="5" t="s">
        <v>26</v>
      </c>
      <c r="U450" s="14">
        <v>0.53453216446404583</v>
      </c>
      <c r="V450" s="5">
        <v>299</v>
      </c>
      <c r="W450" s="5">
        <v>670</v>
      </c>
      <c r="X450" s="5">
        <v>253</v>
      </c>
      <c r="Y450" s="5">
        <v>195</v>
      </c>
      <c r="Z450" s="5" t="s">
        <v>29</v>
      </c>
      <c r="AA450" s="5"/>
      <c r="AB450" s="6" cm="1">
        <f t="array" ref="AB450">SUM(IF(B450:I450&gt;B451:I451,1,-1))</f>
        <v>-6</v>
      </c>
      <c r="AC450" s="6" cm="1">
        <f t="array" ref="AC450">SUM(IF(J450:S450&gt;J451:S451,1,-1))</f>
        <v>-4</v>
      </c>
      <c r="AD450" s="6">
        <f t="shared" si="97"/>
        <v>-10</v>
      </c>
      <c r="AE450" s="6">
        <f t="shared" si="112"/>
        <v>-12</v>
      </c>
      <c r="AF450" s="6">
        <f t="shared" si="112"/>
        <v>-14</v>
      </c>
      <c r="AG450" s="6">
        <f t="shared" si="112"/>
        <v>-26</v>
      </c>
      <c r="AH450" s="5"/>
      <c r="AI450" s="8" t="str">
        <f t="shared" si="98"/>
        <v>OL Lower</v>
      </c>
      <c r="AJ450" s="24" t="str">
        <f t="shared" si="99"/>
        <v>Down</v>
      </c>
      <c r="AK450" s="25" t="str">
        <f t="shared" si="100"/>
        <v>POC Down</v>
      </c>
      <c r="AL450" s="26" t="str">
        <f t="shared" si="101"/>
        <v>Bel. Val</v>
      </c>
      <c r="AM450" s="26" t="str">
        <f t="shared" si="102"/>
        <v>Lower Break</v>
      </c>
      <c r="AN450" s="26" t="str">
        <f t="shared" si="103"/>
        <v>Bl. Val</v>
      </c>
      <c r="AO450" s="26" t="str">
        <f t="shared" si="104"/>
        <v>No Gap</v>
      </c>
      <c r="AP450" s="26" t="str">
        <f t="shared" si="105"/>
        <v>Top-Weighted</v>
      </c>
      <c r="AQ450" s="26" t="str">
        <f t="shared" si="106"/>
        <v>Skewed Mid-High</v>
      </c>
      <c r="AR450" s="26" t="str">
        <f t="shared" si="107"/>
        <v>Same</v>
      </c>
      <c r="AS450" s="27">
        <f t="shared" si="108"/>
        <v>0</v>
      </c>
    </row>
    <row r="451" spans="1:45" ht="15.5" x14ac:dyDescent="0.35">
      <c r="A451" s="20">
        <v>45023</v>
      </c>
      <c r="B451" s="15">
        <v>1.24987</v>
      </c>
      <c r="C451" s="15">
        <v>1.2513799999999999</v>
      </c>
      <c r="D451" s="15">
        <v>1.23882</v>
      </c>
      <c r="E451" s="15">
        <v>1.2430300000000001</v>
      </c>
      <c r="F451" s="15">
        <v>1.2460000000000002</v>
      </c>
      <c r="G451" s="15">
        <v>1.2493000000000001</v>
      </c>
      <c r="H451" s="15">
        <v>1.2434000000000001</v>
      </c>
      <c r="I451" s="5">
        <v>-16</v>
      </c>
      <c r="J451" s="5">
        <v>709</v>
      </c>
      <c r="K451" s="5">
        <v>863</v>
      </c>
      <c r="L451" s="5">
        <v>1601</v>
      </c>
      <c r="M451" s="14">
        <v>11.075000000000019</v>
      </c>
      <c r="N451" s="14">
        <v>125.59999999999904</v>
      </c>
      <c r="O451" s="5">
        <v>59.000000000000163</v>
      </c>
      <c r="P451" s="5">
        <v>113224</v>
      </c>
      <c r="Q451" s="14">
        <v>786.27777777777783</v>
      </c>
      <c r="R451" s="14">
        <v>12.746815286624301</v>
      </c>
      <c r="S451" s="5">
        <v>13</v>
      </c>
      <c r="T451" s="5" t="s">
        <v>33</v>
      </c>
      <c r="U451" s="14">
        <v>0.73068235295034822</v>
      </c>
      <c r="V451" s="5">
        <v>288</v>
      </c>
      <c r="W451" s="5">
        <v>627</v>
      </c>
      <c r="X451" s="5">
        <v>503</v>
      </c>
      <c r="Y451" s="5">
        <v>152</v>
      </c>
      <c r="Z451" s="5" t="s">
        <v>29</v>
      </c>
      <c r="AA451" s="5"/>
      <c r="AB451" s="6" cm="1">
        <f t="array" ref="AB451">SUM(IF(B451:I451&gt;B452:I452,1,-1))</f>
        <v>-4</v>
      </c>
      <c r="AC451" s="6" cm="1">
        <f t="array" ref="AC451">SUM(IF(J451:S451&gt;J452:S452,1,-1))</f>
        <v>-4</v>
      </c>
      <c r="AD451" s="6">
        <f t="shared" si="97"/>
        <v>-8</v>
      </c>
      <c r="AE451" s="6">
        <f t="shared" si="112"/>
        <v>-6</v>
      </c>
      <c r="AF451" s="6">
        <f t="shared" si="112"/>
        <v>-14</v>
      </c>
      <c r="AG451" s="6">
        <f t="shared" si="112"/>
        <v>-20</v>
      </c>
      <c r="AH451" s="5"/>
      <c r="AI451" s="8" t="str">
        <f t="shared" si="98"/>
        <v>OL Lower</v>
      </c>
      <c r="AJ451" s="24" t="str">
        <f t="shared" si="99"/>
        <v>Down</v>
      </c>
      <c r="AK451" s="25" t="str">
        <f t="shared" si="100"/>
        <v>POC Up</v>
      </c>
      <c r="AL451" s="26" t="str">
        <f t="shared" si="101"/>
        <v>In. Val</v>
      </c>
      <c r="AM451" s="26" t="str">
        <f t="shared" si="102"/>
        <v>Lower Break</v>
      </c>
      <c r="AN451" s="26" t="str">
        <f t="shared" si="103"/>
        <v>Bl. Val</v>
      </c>
      <c r="AO451" s="26" t="str">
        <f t="shared" si="104"/>
        <v>No Gap</v>
      </c>
      <c r="AP451" s="26" t="str">
        <f t="shared" si="105"/>
        <v>Bottom-Weighted</v>
      </c>
      <c r="AQ451" s="26" t="str">
        <f t="shared" si="106"/>
        <v>Skewed Mid-High</v>
      </c>
      <c r="AR451" s="26" t="str">
        <f t="shared" si="107"/>
        <v>Same</v>
      </c>
      <c r="AS451" s="27">
        <f t="shared" si="108"/>
        <v>0</v>
      </c>
    </row>
    <row r="452" spans="1:45" ht="15.5" x14ac:dyDescent="0.35">
      <c r="A452" s="20">
        <v>45022</v>
      </c>
      <c r="B452" s="15">
        <v>1.242</v>
      </c>
      <c r="C452" s="15">
        <v>1.2524999999999999</v>
      </c>
      <c r="D452" s="15">
        <v>1.2394799999999999</v>
      </c>
      <c r="E452" s="15">
        <v>1.24326</v>
      </c>
      <c r="F452" s="15">
        <v>1.2459</v>
      </c>
      <c r="G452" s="15">
        <v>1.2505000000000002</v>
      </c>
      <c r="H452" s="15">
        <v>1.2450000000000001</v>
      </c>
      <c r="I452" s="5">
        <v>-2</v>
      </c>
      <c r="J452" s="5">
        <v>1193</v>
      </c>
      <c r="K452" s="5">
        <v>635</v>
      </c>
      <c r="L452" s="5">
        <v>1858</v>
      </c>
      <c r="M452" s="14">
        <v>12.812500000000115</v>
      </c>
      <c r="N452" s="14">
        <v>130.20000000000033</v>
      </c>
      <c r="O452" s="5">
        <v>55.000000000000604</v>
      </c>
      <c r="P452" s="5">
        <v>160644</v>
      </c>
      <c r="Q452" s="14">
        <v>1115.5833333333333</v>
      </c>
      <c r="R452" s="14">
        <v>14.270353302611332</v>
      </c>
      <c r="S452" s="5">
        <v>9</v>
      </c>
      <c r="T452" s="5" t="s">
        <v>26</v>
      </c>
      <c r="U452" s="14">
        <v>0.54794378802076649</v>
      </c>
      <c r="V452" s="5">
        <v>389</v>
      </c>
      <c r="W452" s="5">
        <v>804</v>
      </c>
      <c r="X452" s="5">
        <v>464</v>
      </c>
      <c r="Y452" s="5">
        <v>201</v>
      </c>
      <c r="Z452" s="5" t="s">
        <v>29</v>
      </c>
      <c r="AA452" s="5"/>
      <c r="AB452" s="6" cm="1">
        <f t="array" ref="AB452">SUM(IF(B452:I452&gt;B453:I453,1,-1))</f>
        <v>-2</v>
      </c>
      <c r="AC452" s="6" cm="1">
        <f t="array" ref="AC452">SUM(IF(J452:S452&gt;J453:S453,1,-1))</f>
        <v>-6</v>
      </c>
      <c r="AD452" s="6">
        <f t="shared" ref="AD452:AD515" si="113">SUM(AB452:AC452)</f>
        <v>-8</v>
      </c>
      <c r="AE452" s="6">
        <f t="shared" si="112"/>
        <v>0</v>
      </c>
      <c r="AF452" s="6">
        <f t="shared" si="112"/>
        <v>-4</v>
      </c>
      <c r="AG452" s="6">
        <f t="shared" si="112"/>
        <v>-4</v>
      </c>
      <c r="AH452" s="5"/>
      <c r="AI452" s="8" t="str">
        <f t="shared" si="98"/>
        <v>Inside</v>
      </c>
      <c r="AJ452" s="24" t="str">
        <f t="shared" si="99"/>
        <v>Up</v>
      </c>
      <c r="AK452" s="25" t="str">
        <f t="shared" si="100"/>
        <v>POC Down</v>
      </c>
      <c r="AL452" s="26" t="str">
        <f t="shared" si="101"/>
        <v>In. Val</v>
      </c>
      <c r="AM452" s="26" t="str">
        <f t="shared" si="102"/>
        <v>Inside Day</v>
      </c>
      <c r="AN452" s="26" t="str">
        <f t="shared" si="103"/>
        <v>Bl. Val</v>
      </c>
      <c r="AO452" s="26" t="str">
        <f t="shared" si="104"/>
        <v>No Gap</v>
      </c>
      <c r="AP452" s="26" t="str">
        <f t="shared" si="105"/>
        <v>Top-Weighted</v>
      </c>
      <c r="AQ452" s="26" t="str">
        <f t="shared" si="106"/>
        <v>Skewed Mid-High</v>
      </c>
      <c r="AR452" s="26" t="str">
        <f t="shared" si="107"/>
        <v>Closed Higher Quadrant</v>
      </c>
      <c r="AS452" s="27">
        <f t="shared" si="108"/>
        <v>1</v>
      </c>
    </row>
    <row r="453" spans="1:45" ht="15.5" x14ac:dyDescent="0.35">
      <c r="A453" s="20">
        <v>45021</v>
      </c>
      <c r="B453" s="15">
        <v>1.2285900000000001</v>
      </c>
      <c r="C453" s="15">
        <v>1.2524999999999999</v>
      </c>
      <c r="D453" s="15">
        <v>1.2274</v>
      </c>
      <c r="E453" s="15">
        <v>1.2462</v>
      </c>
      <c r="F453" s="15">
        <v>1.2498</v>
      </c>
      <c r="G453" s="15">
        <v>1.2524999999999999</v>
      </c>
      <c r="H453" s="15">
        <v>1.2407000000000001</v>
      </c>
      <c r="I453" s="5">
        <v>34</v>
      </c>
      <c r="J453" s="5">
        <v>235</v>
      </c>
      <c r="K453" s="5">
        <v>1639</v>
      </c>
      <c r="L453" s="5">
        <v>1901</v>
      </c>
      <c r="M453" s="14">
        <v>13.103472222222301</v>
      </c>
      <c r="N453" s="14">
        <v>250.99999999999901</v>
      </c>
      <c r="O453" s="5">
        <v>117.99999999999811</v>
      </c>
      <c r="P453" s="5">
        <v>171899</v>
      </c>
      <c r="Q453" s="14">
        <v>1193.7430555555557</v>
      </c>
      <c r="R453" s="14">
        <v>7.5737051792828982</v>
      </c>
      <c r="S453" s="5">
        <v>28</v>
      </c>
      <c r="T453" s="5" t="s">
        <v>28</v>
      </c>
      <c r="U453" s="14">
        <v>0.34307613131955622</v>
      </c>
      <c r="V453" s="5">
        <v>954</v>
      </c>
      <c r="W453" s="5">
        <v>486</v>
      </c>
      <c r="X453" s="5">
        <v>230</v>
      </c>
      <c r="Y453" s="5">
        <v>231</v>
      </c>
      <c r="Z453" s="5" t="s">
        <v>32</v>
      </c>
      <c r="AA453" s="5"/>
      <c r="AB453" s="6" cm="1">
        <f t="array" ref="AB453">SUM(IF(B453:I453&gt;B454:I454,1,-1))</f>
        <v>0</v>
      </c>
      <c r="AC453" s="6" cm="1">
        <f t="array" ref="AC453">SUM(IF(J453:S453&gt;J454:S454,1,-1))</f>
        <v>-4</v>
      </c>
      <c r="AD453" s="6">
        <f t="shared" si="113"/>
        <v>-4</v>
      </c>
      <c r="AE453" s="6">
        <f t="shared" si="112"/>
        <v>6</v>
      </c>
      <c r="AF453" s="6">
        <f t="shared" si="112"/>
        <v>2</v>
      </c>
      <c r="AG453" s="6">
        <f t="shared" si="112"/>
        <v>8</v>
      </c>
      <c r="AH453" s="5"/>
      <c r="AI453" s="8" t="str">
        <f t="shared" si="98"/>
        <v>OL Higher</v>
      </c>
      <c r="AJ453" s="24" t="str">
        <f t="shared" si="99"/>
        <v>Up</v>
      </c>
      <c r="AK453" s="25" t="str">
        <f t="shared" si="100"/>
        <v>POC Up</v>
      </c>
      <c r="AL453" s="26" t="str">
        <f t="shared" si="101"/>
        <v>Ab. Val</v>
      </c>
      <c r="AM453" s="26" t="str">
        <f t="shared" si="102"/>
        <v>Inside Day</v>
      </c>
      <c r="AN453" s="26" t="str">
        <f t="shared" si="103"/>
        <v>In Val</v>
      </c>
      <c r="AO453" s="26" t="str">
        <f t="shared" si="104"/>
        <v>Gap Down - Failed</v>
      </c>
      <c r="AP453" s="26" t="str">
        <f t="shared" si="105"/>
        <v>Bottom-Weighted</v>
      </c>
      <c r="AQ453" s="26" t="str">
        <f t="shared" si="106"/>
        <v>Skewed High</v>
      </c>
      <c r="AR453" s="26" t="str">
        <f t="shared" si="107"/>
        <v>Closed Higher Quadrant</v>
      </c>
      <c r="AS453" s="27">
        <f t="shared" si="108"/>
        <v>1</v>
      </c>
    </row>
    <row r="454" spans="1:45" ht="15.5" x14ac:dyDescent="0.35">
      <c r="A454" s="20">
        <v>45020</v>
      </c>
      <c r="B454" s="15">
        <v>1.23861</v>
      </c>
      <c r="C454" s="15">
        <v>1.2524999999999999</v>
      </c>
      <c r="D454" s="15">
        <v>1.2274</v>
      </c>
      <c r="E454" s="15">
        <v>1.2498899999999999</v>
      </c>
      <c r="F454" s="15">
        <v>1.2395</v>
      </c>
      <c r="G454" s="15">
        <v>1.2424999999999999</v>
      </c>
      <c r="H454" s="15">
        <v>1.2287000000000001</v>
      </c>
      <c r="I454" s="5">
        <v>26</v>
      </c>
      <c r="J454" s="5">
        <v>888</v>
      </c>
      <c r="K454" s="5">
        <v>1003</v>
      </c>
      <c r="L454" s="5">
        <v>1912</v>
      </c>
      <c r="M454" s="14">
        <v>13.19722222222236</v>
      </c>
      <c r="N454" s="14">
        <v>250.99999999999901</v>
      </c>
      <c r="O454" s="5">
        <v>137.99999999999812</v>
      </c>
      <c r="P454" s="5">
        <v>170073</v>
      </c>
      <c r="Q454" s="14">
        <v>1181.0625</v>
      </c>
      <c r="R454" s="14">
        <v>7.6175298804781182</v>
      </c>
      <c r="S454" s="5">
        <v>33</v>
      </c>
      <c r="T454" s="5" t="s">
        <v>26</v>
      </c>
      <c r="U454" s="14">
        <v>0.69465274219684747</v>
      </c>
      <c r="V454" s="5">
        <v>448</v>
      </c>
      <c r="W454" s="5">
        <v>376</v>
      </c>
      <c r="X454" s="5">
        <v>722</v>
      </c>
      <c r="Y454" s="5">
        <v>366</v>
      </c>
      <c r="Z454" s="5" t="s">
        <v>31</v>
      </c>
      <c r="AA454" s="5"/>
      <c r="AB454" s="6" cm="1">
        <f t="array" ref="AB454">SUM(IF(B454:I454&gt;B455:I455,1,-1))</f>
        <v>2</v>
      </c>
      <c r="AC454" s="6" cm="1">
        <f t="array" ref="AC454">SUM(IF(J454:S454&gt;J455:S455,1,-1))</f>
        <v>6</v>
      </c>
      <c r="AD454" s="6">
        <f t="shared" si="113"/>
        <v>8</v>
      </c>
      <c r="AE454" s="6">
        <f t="shared" si="112"/>
        <v>6</v>
      </c>
      <c r="AF454" s="6">
        <f t="shared" si="112"/>
        <v>10</v>
      </c>
      <c r="AG454" s="6">
        <f t="shared" si="112"/>
        <v>16</v>
      </c>
      <c r="AH454" s="5"/>
      <c r="AI454" s="8" t="str">
        <f t="shared" ref="AI454:AI520" si="114">IF(AND(H454&gt;=G455,G454&gt;=G455),"Higher",
IF(AND(H454&lt;=H455,G454&lt;=H455),"Lower",
IF(AND(G454&gt;=G455,H454&lt;=G455,H454&gt;H455),"OL Higher",
IF(AND(H454&lt;=H455,G454&gt;=H455,G454&lt;G455),"OL Lower",
IF(AND(G454&lt;=G455,H454&gt;=H455),"Inside",
IF(AND(G454&gt;=G455,H454&lt;=H455),"Outside","Undefined"))))))</f>
        <v>Outside</v>
      </c>
      <c r="AJ454" s="24" t="str">
        <f t="shared" ref="AJ454:AJ520" si="115">IF(F454 &gt;= ((C454 - D454) * 10%) + B454, "Up", IF(F454 &lt;= (B454 - (C454 - D454) * 10%), "Down", "Neutral"))</f>
        <v>Neutral</v>
      </c>
      <c r="AK454" s="25" t="str">
        <f t="shared" ref="AK454:AK520" si="116">IF(F454 &gt; F455, "POC Up", IF(F454 &lt; F455, "POC Down", "POC Unchanged"))</f>
        <v>POC Up</v>
      </c>
      <c r="AL454" s="26" t="str">
        <f t="shared" ref="AL454:AL520" si="117">IF(F454 &lt; H455, "Bel. Val",
IF(F454 &gt; G455, "Ab. Val",
"In. Val"))</f>
        <v>In. Val</v>
      </c>
      <c r="AM454" s="26" t="str">
        <f t="shared" ref="AM454:AM520" si="118">IF(AND(D454 &lt; D455, C454 &gt; C455), "Both Sides Expand",
IF(D454 &lt; D455, "Lower Break",
IF(C454 &gt; C455, "Upper Break", "Inside Day")))</f>
        <v>Upper Break</v>
      </c>
      <c r="AN454" s="26" t="str">
        <f t="shared" ref="AN454:AN520" si="119">IF(AND(E454 &lt; H454, E454 &lt; G454), "Bl. Val",
IF(AND(E454 &gt; G454, E454 &gt; H454), "Ab. Val",
"In Val"))</f>
        <v>Ab. Val</v>
      </c>
      <c r="AO454" s="26" t="str">
        <f t="shared" ref="AO454:AO520" si="120">IF(AND(B454 &gt; G455, E454 &lt; G455), "Gap Up - Failed",
IF(AND(B454 &gt; G455, E454 &gt; B454), "Gap Up - Follow Through",
IF(AND(B454 &gt; G455, E454 &lt; B454), "Gap Up - Faded",
IF(AND(B454 &lt; H455, E454 &gt; H455), "Gap Down - Failed",
IF(AND(B454 &lt; H455, E454 &lt; B454), "Gap Down - Follow Through",
IF(AND(B454 &lt; H455, E454 &gt; B454), "Gap Down - Rejected",
"No Gap"))))))</f>
        <v>No Gap</v>
      </c>
      <c r="AP454" s="26" t="str">
        <f t="shared" ref="AP454:AP520" si="121">IF(J454 &gt; K454, "Top-Weighted",
IF(K454 &gt; J454, "Bottom-Weighted",
"Balanced"))</f>
        <v>Bottom-Weighted</v>
      </c>
      <c r="AQ454" s="26" t="str">
        <f t="shared" ref="AQ454:AQ520" si="122">IF(COUNTIF(V454:Y454, MAX(V454, W454, X454, Y454)) &gt; 1, "Tie",
IF(V454 &gt; MAX(W454, X454, Y454), "Skewed High",
IF(W454 &gt; MAX(V454, X454, Y454), "Skewed Mid-High",
IF(X454 &gt; MAX(V454, W454, Y454), "Skewed Mid-Low",
IF(Y454 &gt; MAX(V454, W454, X454), "Skewed Low", "Evenly Distributed")))))</f>
        <v>Skewed Mid-Low</v>
      </c>
      <c r="AR454" s="26" t="str">
        <f t="shared" ref="AR454:AR520" si="123">IF(Z454 &lt; Z455, "Closed Lower Quadrant",
IF(Z454 &gt; Z455, "Closed Higher Quadrant",
"Same"))</f>
        <v>Same</v>
      </c>
      <c r="AS454" s="27">
        <f t="shared" ref="AS454:AS520" si="124">_xlfn.NUMBERVALUE(SUBSTITUTE(Z454,"Q","")) - _xlfn.NUMBERVALUE(SUBSTITUTE(Z455,"Q",""))</f>
        <v>0</v>
      </c>
    </row>
    <row r="455" spans="1:45" ht="15.5" x14ac:dyDescent="0.35">
      <c r="A455" s="20">
        <v>45019</v>
      </c>
      <c r="B455" s="15">
        <v>1.23099</v>
      </c>
      <c r="C455" s="15">
        <v>1.2424999999999999</v>
      </c>
      <c r="D455" s="15">
        <v>1.2274</v>
      </c>
      <c r="E455" s="15">
        <v>1.2419899999999999</v>
      </c>
      <c r="F455" s="15">
        <v>1.238</v>
      </c>
      <c r="G455" s="15">
        <v>1.2407000000000001</v>
      </c>
      <c r="H455" s="15">
        <v>1.2329000000000001</v>
      </c>
      <c r="I455" s="5">
        <v>38</v>
      </c>
      <c r="J455" s="5">
        <v>610</v>
      </c>
      <c r="K455" s="5">
        <v>1161</v>
      </c>
      <c r="L455" s="5">
        <v>1802</v>
      </c>
      <c r="M455" s="14">
        <v>12.413888888888922</v>
      </c>
      <c r="N455" s="14">
        <v>150.99999999999892</v>
      </c>
      <c r="O455" s="5">
        <v>78.000000000000284</v>
      </c>
      <c r="P455" s="5">
        <v>162112</v>
      </c>
      <c r="Q455" s="14">
        <v>1125.7777777777778</v>
      </c>
      <c r="R455" s="14">
        <v>11.933774834437171</v>
      </c>
      <c r="S455" s="5">
        <v>30</v>
      </c>
      <c r="T455" s="5" t="s">
        <v>26</v>
      </c>
      <c r="U455" s="14">
        <v>0.56106909859761811</v>
      </c>
      <c r="V455" s="5">
        <v>415</v>
      </c>
      <c r="W455" s="5">
        <v>720</v>
      </c>
      <c r="X455" s="5">
        <v>372</v>
      </c>
      <c r="Y455" s="5">
        <v>295</v>
      </c>
      <c r="Z455" s="5" t="s">
        <v>31</v>
      </c>
      <c r="AA455" s="5"/>
      <c r="AB455" s="6" cm="1">
        <f t="array" ref="AB455">SUM(IF(B455:I455&gt;B456:I456,1,-1))</f>
        <v>4</v>
      </c>
      <c r="AC455" s="6" cm="1">
        <f t="array" ref="AC455">SUM(IF(J455:S455&gt;J456:S456,1,-1))</f>
        <v>0</v>
      </c>
      <c r="AD455" s="6">
        <f t="shared" si="113"/>
        <v>4</v>
      </c>
      <c r="AE455" s="6">
        <f t="shared" si="112"/>
        <v>10</v>
      </c>
      <c r="AF455" s="6">
        <f t="shared" si="112"/>
        <v>2</v>
      </c>
      <c r="AG455" s="6">
        <f t="shared" si="112"/>
        <v>12</v>
      </c>
      <c r="AH455" s="5"/>
      <c r="AI455" s="8" t="str">
        <f t="shared" si="114"/>
        <v>OL Higher</v>
      </c>
      <c r="AJ455" s="24" t="str">
        <f t="shared" si="115"/>
        <v>Up</v>
      </c>
      <c r="AK455" s="25" t="str">
        <f t="shared" si="116"/>
        <v>POC Up</v>
      </c>
      <c r="AL455" s="26" t="str">
        <f t="shared" si="117"/>
        <v>Ab. Val</v>
      </c>
      <c r="AM455" s="26" t="str">
        <f t="shared" si="118"/>
        <v>Both Sides Expand</v>
      </c>
      <c r="AN455" s="26" t="str">
        <f t="shared" si="119"/>
        <v>Ab. Val</v>
      </c>
      <c r="AO455" s="26" t="str">
        <f t="shared" si="120"/>
        <v>No Gap</v>
      </c>
      <c r="AP455" s="26" t="str">
        <f t="shared" si="121"/>
        <v>Bottom-Weighted</v>
      </c>
      <c r="AQ455" s="26" t="str">
        <f t="shared" si="122"/>
        <v>Skewed Mid-High</v>
      </c>
      <c r="AR455" s="26" t="str">
        <f t="shared" si="123"/>
        <v>Closed Lower Quadrant</v>
      </c>
      <c r="AS455" s="27">
        <f t="shared" si="124"/>
        <v>-3</v>
      </c>
    </row>
    <row r="456" spans="1:45" ht="15.5" x14ac:dyDescent="0.35">
      <c r="A456" s="20">
        <v>45016</v>
      </c>
      <c r="B456" s="15">
        <v>1.2329699999999999</v>
      </c>
      <c r="C456" s="15">
        <v>1.2422500000000001</v>
      </c>
      <c r="D456" s="15">
        <v>1.22837</v>
      </c>
      <c r="E456" s="15">
        <v>1.22855</v>
      </c>
      <c r="F456" s="15">
        <v>1.2314000000000003</v>
      </c>
      <c r="G456" s="15">
        <v>1.2374000000000003</v>
      </c>
      <c r="H456" s="15">
        <v>1.2303000000000002</v>
      </c>
      <c r="I456" s="5">
        <v>1</v>
      </c>
      <c r="J456" s="5">
        <v>1509</v>
      </c>
      <c r="K456" s="5">
        <v>260</v>
      </c>
      <c r="L456" s="5">
        <v>1796</v>
      </c>
      <c r="M456" s="14">
        <v>12.455555555555492</v>
      </c>
      <c r="N456" s="14">
        <v>138.80000000000115</v>
      </c>
      <c r="O456" s="5">
        <v>71.000000000001066</v>
      </c>
      <c r="P456" s="5">
        <v>162981</v>
      </c>
      <c r="Q456" s="14">
        <v>1131.8125</v>
      </c>
      <c r="R456" s="14">
        <v>12.93948126801142</v>
      </c>
      <c r="S456" s="5">
        <v>25</v>
      </c>
      <c r="T456" s="5" t="s">
        <v>28</v>
      </c>
      <c r="U456" s="14">
        <v>0.38278807555643518</v>
      </c>
      <c r="V456" s="5">
        <v>180</v>
      </c>
      <c r="W456" s="5">
        <v>591</v>
      </c>
      <c r="X456" s="5">
        <v>641</v>
      </c>
      <c r="Y456" s="5">
        <v>360</v>
      </c>
      <c r="Z456" s="5" t="s">
        <v>27</v>
      </c>
      <c r="AA456" s="5"/>
      <c r="AB456" s="6" cm="1">
        <f t="array" ref="AB456">SUM(IF(B456:I456&gt;B457:I457,1,-1))</f>
        <v>0</v>
      </c>
      <c r="AC456" s="6" cm="1">
        <f t="array" ref="AC456">SUM(IF(J456:S456&gt;J457:S457,1,-1))</f>
        <v>4</v>
      </c>
      <c r="AD456" s="6">
        <f t="shared" si="113"/>
        <v>4</v>
      </c>
      <c r="AE456" s="6">
        <f t="shared" si="112"/>
        <v>8</v>
      </c>
      <c r="AF456" s="6">
        <f t="shared" si="112"/>
        <v>-4</v>
      </c>
      <c r="AG456" s="6">
        <f t="shared" si="112"/>
        <v>4</v>
      </c>
      <c r="AH456" s="5"/>
      <c r="AI456" s="8" t="str">
        <f t="shared" si="114"/>
        <v>Outside</v>
      </c>
      <c r="AJ456" s="24" t="str">
        <f t="shared" si="115"/>
        <v>Down</v>
      </c>
      <c r="AK456" s="25" t="str">
        <f t="shared" si="116"/>
        <v>POC Unchanged</v>
      </c>
      <c r="AL456" s="26" t="str">
        <f t="shared" si="117"/>
        <v>In. Val</v>
      </c>
      <c r="AM456" s="26" t="str">
        <f t="shared" si="118"/>
        <v>Upper Break</v>
      </c>
      <c r="AN456" s="26" t="str">
        <f t="shared" si="119"/>
        <v>Bl. Val</v>
      </c>
      <c r="AO456" s="26" t="str">
        <f t="shared" si="120"/>
        <v>No Gap</v>
      </c>
      <c r="AP456" s="26" t="str">
        <f t="shared" si="121"/>
        <v>Top-Weighted</v>
      </c>
      <c r="AQ456" s="26" t="str">
        <f t="shared" si="122"/>
        <v>Skewed Mid-Low</v>
      </c>
      <c r="AR456" s="26" t="str">
        <f t="shared" si="123"/>
        <v>Closed Higher Quadrant</v>
      </c>
      <c r="AS456" s="27">
        <f t="shared" si="124"/>
        <v>3</v>
      </c>
    </row>
    <row r="457" spans="1:45" ht="15.5" x14ac:dyDescent="0.35">
      <c r="A457" s="20">
        <v>45015</v>
      </c>
      <c r="B457" s="15">
        <v>1.2296100000000001</v>
      </c>
      <c r="C457" s="15">
        <v>1.2392700000000001</v>
      </c>
      <c r="D457" s="15">
        <v>1.22807</v>
      </c>
      <c r="E457" s="15">
        <v>1.23858</v>
      </c>
      <c r="F457" s="15">
        <v>1.2314000000000001</v>
      </c>
      <c r="G457" s="15">
        <v>1.2344999999999999</v>
      </c>
      <c r="H457" s="15">
        <v>1.2302999999999999</v>
      </c>
      <c r="I457" s="5">
        <v>32</v>
      </c>
      <c r="J457" s="5">
        <v>1168</v>
      </c>
      <c r="K457" s="5">
        <v>421</v>
      </c>
      <c r="L457" s="5">
        <v>1630</v>
      </c>
      <c r="M457" s="14">
        <v>11.282638888888895</v>
      </c>
      <c r="N457" s="14">
        <v>112.00000000000099</v>
      </c>
      <c r="O457" s="5">
        <v>41.999999999999815</v>
      </c>
      <c r="P457" s="5">
        <v>153692</v>
      </c>
      <c r="Q457" s="14">
        <v>1067.3055555555557</v>
      </c>
      <c r="R457" s="14">
        <v>14.553571428571299</v>
      </c>
      <c r="S457" s="5">
        <v>25</v>
      </c>
      <c r="T457" s="5" t="s">
        <v>28</v>
      </c>
      <c r="U457" s="14">
        <v>0.47471669317715481</v>
      </c>
      <c r="V457" s="5">
        <v>203</v>
      </c>
      <c r="W457" s="5">
        <v>337</v>
      </c>
      <c r="X457" s="5">
        <v>817</v>
      </c>
      <c r="Y457" s="5">
        <v>241</v>
      </c>
      <c r="Z457" s="5" t="s">
        <v>31</v>
      </c>
      <c r="AA457" s="5"/>
      <c r="AB457" s="6" cm="1">
        <f t="array" ref="AB457">SUM(IF(B457:I457&gt;B458:I458,1,-1))</f>
        <v>6</v>
      </c>
      <c r="AC457" s="6" cm="1">
        <f t="array" ref="AC457">SUM(IF(J457:S457&gt;J458:S458,1,-1))</f>
        <v>-2</v>
      </c>
      <c r="AD457" s="6">
        <f t="shared" si="113"/>
        <v>4</v>
      </c>
      <c r="AE457" s="6">
        <f t="shared" si="112"/>
        <v>8</v>
      </c>
      <c r="AF457" s="6">
        <f t="shared" si="112"/>
        <v>-12</v>
      </c>
      <c r="AG457" s="6">
        <f t="shared" si="112"/>
        <v>-4</v>
      </c>
      <c r="AH457" s="5"/>
      <c r="AI457" s="8" t="str">
        <f t="shared" si="114"/>
        <v>Inside</v>
      </c>
      <c r="AJ457" s="24" t="str">
        <f t="shared" si="115"/>
        <v>Up</v>
      </c>
      <c r="AK457" s="25" t="str">
        <f t="shared" si="116"/>
        <v>POC Up</v>
      </c>
      <c r="AL457" s="26" t="str">
        <f t="shared" si="117"/>
        <v>In. Val</v>
      </c>
      <c r="AM457" s="26" t="str">
        <f t="shared" si="118"/>
        <v>Upper Break</v>
      </c>
      <c r="AN457" s="26" t="str">
        <f t="shared" si="119"/>
        <v>Ab. Val</v>
      </c>
      <c r="AO457" s="26" t="str">
        <f t="shared" si="120"/>
        <v>No Gap</v>
      </c>
      <c r="AP457" s="26" t="str">
        <f t="shared" si="121"/>
        <v>Top-Weighted</v>
      </c>
      <c r="AQ457" s="26" t="str">
        <f t="shared" si="122"/>
        <v>Skewed Mid-Low</v>
      </c>
      <c r="AR457" s="26" t="str">
        <f t="shared" si="123"/>
        <v>Closed Lower Quadrant</v>
      </c>
      <c r="AS457" s="27">
        <f t="shared" si="124"/>
        <v>-1</v>
      </c>
    </row>
    <row r="458" spans="1:45" ht="15.5" x14ac:dyDescent="0.35">
      <c r="A458" s="20">
        <v>45014</v>
      </c>
      <c r="B458" s="15">
        <v>1.22448</v>
      </c>
      <c r="C458" s="15">
        <v>1.23613</v>
      </c>
      <c r="D458" s="15">
        <v>1.22187</v>
      </c>
      <c r="E458" s="15">
        <v>1.2309600000000001</v>
      </c>
      <c r="F458" s="15">
        <v>1.2313000000000001</v>
      </c>
      <c r="G458" s="15">
        <v>1.2353000000000001</v>
      </c>
      <c r="H458" s="15">
        <v>1.2282999999999999</v>
      </c>
      <c r="I458" s="5">
        <v>19</v>
      </c>
      <c r="J458" s="5">
        <v>763</v>
      </c>
      <c r="K458" s="5">
        <v>863</v>
      </c>
      <c r="L458" s="5">
        <v>1665</v>
      </c>
      <c r="M458" s="14">
        <v>11.495138888888885</v>
      </c>
      <c r="N458" s="14">
        <v>142.5999999999994</v>
      </c>
      <c r="O458" s="5">
        <v>70.000000000001165</v>
      </c>
      <c r="P458" s="5">
        <v>153542</v>
      </c>
      <c r="Q458" s="14">
        <v>1066.2638888888889</v>
      </c>
      <c r="R458" s="14">
        <v>11.67601683029458</v>
      </c>
      <c r="S458" s="5">
        <v>27</v>
      </c>
      <c r="T458" s="5" t="s">
        <v>26</v>
      </c>
      <c r="U458" s="14">
        <v>0.64261832361848881</v>
      </c>
      <c r="V458" s="5">
        <v>376</v>
      </c>
      <c r="W458" s="5">
        <v>704</v>
      </c>
      <c r="X458" s="5">
        <v>322</v>
      </c>
      <c r="Y458" s="5">
        <v>239</v>
      </c>
      <c r="Z458" s="5" t="s">
        <v>32</v>
      </c>
      <c r="AA458" s="5"/>
      <c r="AB458" s="6" cm="1">
        <f t="array" ref="AB458">SUM(IF(B458:I458&gt;B459:I459,1,-1))</f>
        <v>2</v>
      </c>
      <c r="AC458" s="6" cm="1">
        <f t="array" ref="AC458">SUM(IF(J458:S458&gt;J459:S459,1,-1))</f>
        <v>-6</v>
      </c>
      <c r="AD458" s="6">
        <f t="shared" si="113"/>
        <v>-4</v>
      </c>
      <c r="AE458" s="6">
        <f t="shared" si="112"/>
        <v>2</v>
      </c>
      <c r="AF458" s="6">
        <f t="shared" si="112"/>
        <v>-20</v>
      </c>
      <c r="AG458" s="6">
        <f t="shared" si="112"/>
        <v>-18</v>
      </c>
      <c r="AH458" s="5"/>
      <c r="AI458" s="8" t="str">
        <f t="shared" si="114"/>
        <v>OL Higher</v>
      </c>
      <c r="AJ458" s="24" t="str">
        <f t="shared" si="115"/>
        <v>Up</v>
      </c>
      <c r="AK458" s="25" t="str">
        <f t="shared" si="116"/>
        <v>POC Up</v>
      </c>
      <c r="AL458" s="26" t="str">
        <f t="shared" si="117"/>
        <v>Ab. Val</v>
      </c>
      <c r="AM458" s="26" t="str">
        <f t="shared" si="118"/>
        <v>Upper Break</v>
      </c>
      <c r="AN458" s="26" t="str">
        <f t="shared" si="119"/>
        <v>In Val</v>
      </c>
      <c r="AO458" s="26" t="str">
        <f t="shared" si="120"/>
        <v>No Gap</v>
      </c>
      <c r="AP458" s="26" t="str">
        <f t="shared" si="121"/>
        <v>Bottom-Weighted</v>
      </c>
      <c r="AQ458" s="26" t="str">
        <f t="shared" si="122"/>
        <v>Skewed Mid-High</v>
      </c>
      <c r="AR458" s="26" t="str">
        <f t="shared" si="123"/>
        <v>Closed Higher Quadrant</v>
      </c>
      <c r="AS458" s="27">
        <f t="shared" si="124"/>
        <v>1</v>
      </c>
    </row>
    <row r="459" spans="1:45" ht="15.5" x14ac:dyDescent="0.35">
      <c r="A459" s="20">
        <v>45013</v>
      </c>
      <c r="B459" s="15">
        <v>1.228</v>
      </c>
      <c r="C459" s="15">
        <v>1.23489</v>
      </c>
      <c r="D459" s="15">
        <v>1.21899</v>
      </c>
      <c r="E459" s="15">
        <v>1.2329399999999999</v>
      </c>
      <c r="F459" s="15">
        <v>1.2279</v>
      </c>
      <c r="G459" s="15">
        <v>1.2294</v>
      </c>
      <c r="H459" s="15">
        <v>1.2204000000000002</v>
      </c>
      <c r="I459" s="5">
        <v>32</v>
      </c>
      <c r="J459" s="5">
        <v>681</v>
      </c>
      <c r="K459" s="5">
        <v>1014</v>
      </c>
      <c r="L459" s="5">
        <v>1717</v>
      </c>
      <c r="M459" s="14">
        <v>11.868750000000054</v>
      </c>
      <c r="N459" s="14">
        <v>159.00000000000026</v>
      </c>
      <c r="O459" s="5">
        <v>89.999999999998977</v>
      </c>
      <c r="P459" s="5">
        <v>169474</v>
      </c>
      <c r="Q459" s="14">
        <v>1176.9027777777778</v>
      </c>
      <c r="R459" s="14">
        <v>10.798742138364762</v>
      </c>
      <c r="S459" s="5">
        <v>28</v>
      </c>
      <c r="T459" s="5" t="s">
        <v>26</v>
      </c>
      <c r="U459" s="14">
        <v>0.6203975190868749</v>
      </c>
      <c r="V459" s="5">
        <v>369</v>
      </c>
      <c r="W459" s="5">
        <v>488</v>
      </c>
      <c r="X459" s="5">
        <v>510</v>
      </c>
      <c r="Y459" s="5">
        <v>350</v>
      </c>
      <c r="Z459" s="5" t="s">
        <v>31</v>
      </c>
      <c r="AA459" s="5"/>
      <c r="AB459" s="6" cm="1">
        <f t="array" ref="AB459">SUM(IF(B459:I459&gt;B460:I460,1,-1))</f>
        <v>0</v>
      </c>
      <c r="AC459" s="6" cm="1">
        <f t="array" ref="AC459">SUM(IF(J459:S459&gt;J460:S460,1,-1))</f>
        <v>-4</v>
      </c>
      <c r="AD459" s="6">
        <f t="shared" si="113"/>
        <v>-4</v>
      </c>
      <c r="AE459" s="6">
        <f t="shared" si="112"/>
        <v>-2</v>
      </c>
      <c r="AF459" s="6">
        <f t="shared" si="112"/>
        <v>-8</v>
      </c>
      <c r="AG459" s="6">
        <f t="shared" si="112"/>
        <v>-10</v>
      </c>
      <c r="AH459" s="5"/>
      <c r="AI459" s="8" t="str">
        <f t="shared" si="114"/>
        <v>OL Lower</v>
      </c>
      <c r="AJ459" s="24" t="str">
        <f t="shared" si="115"/>
        <v>Neutral</v>
      </c>
      <c r="AK459" s="25" t="str">
        <f t="shared" si="116"/>
        <v>POC Down</v>
      </c>
      <c r="AL459" s="26" t="str">
        <f t="shared" si="117"/>
        <v>In. Val</v>
      </c>
      <c r="AM459" s="26" t="str">
        <f t="shared" si="118"/>
        <v>Upper Break</v>
      </c>
      <c r="AN459" s="26" t="str">
        <f t="shared" si="119"/>
        <v>Ab. Val</v>
      </c>
      <c r="AO459" s="26" t="str">
        <f t="shared" si="120"/>
        <v>No Gap</v>
      </c>
      <c r="AP459" s="26" t="str">
        <f t="shared" si="121"/>
        <v>Bottom-Weighted</v>
      </c>
      <c r="AQ459" s="26" t="str">
        <f t="shared" si="122"/>
        <v>Skewed Mid-Low</v>
      </c>
      <c r="AR459" s="26" t="str">
        <f t="shared" si="123"/>
        <v>Closed Lower Quadrant</v>
      </c>
      <c r="AS459" s="27">
        <f t="shared" si="124"/>
        <v>-1</v>
      </c>
    </row>
    <row r="460" spans="1:45" ht="15.5" x14ac:dyDescent="0.35">
      <c r="A460" s="20">
        <v>45012</v>
      </c>
      <c r="B460" s="15">
        <v>1.2277400000000001</v>
      </c>
      <c r="C460" s="15">
        <v>1.2342</v>
      </c>
      <c r="D460" s="15">
        <v>1.21899</v>
      </c>
      <c r="E460" s="15">
        <v>1.22959</v>
      </c>
      <c r="F460" s="15">
        <v>1.2285000000000001</v>
      </c>
      <c r="G460" s="15">
        <v>1.2329000000000001</v>
      </c>
      <c r="H460" s="15">
        <v>1.2244000000000002</v>
      </c>
      <c r="I460" s="5">
        <v>17</v>
      </c>
      <c r="J460" s="5">
        <v>722</v>
      </c>
      <c r="K460" s="5">
        <v>1269</v>
      </c>
      <c r="L460" s="5">
        <v>2025</v>
      </c>
      <c r="M460" s="14">
        <v>14.006944444444414</v>
      </c>
      <c r="N460" s="14">
        <v>152.09999999999945</v>
      </c>
      <c r="O460" s="5">
        <v>84.999999999999517</v>
      </c>
      <c r="P460" s="5">
        <v>204770</v>
      </c>
      <c r="Q460" s="14">
        <v>1422.0138888888889</v>
      </c>
      <c r="R460" s="14">
        <v>13.313609467455668</v>
      </c>
      <c r="S460" s="5">
        <v>18</v>
      </c>
      <c r="T460" s="5" t="s">
        <v>26</v>
      </c>
      <c r="U460" s="14">
        <v>0.62236006793355558</v>
      </c>
      <c r="V460" s="5">
        <v>419</v>
      </c>
      <c r="W460" s="5">
        <v>799</v>
      </c>
      <c r="X460" s="5">
        <v>495</v>
      </c>
      <c r="Y460" s="5">
        <v>312</v>
      </c>
      <c r="Z460" s="5" t="s">
        <v>32</v>
      </c>
      <c r="AA460" s="5"/>
      <c r="AB460" s="6" cm="1">
        <f t="array" ref="AB460">SUM(IF(B460:I460&gt;B461:I461,1,-1))</f>
        <v>0</v>
      </c>
      <c r="AC460" s="6" cm="1">
        <f t="array" ref="AC460">SUM(IF(J460:S460&gt;J461:S461,1,-1))</f>
        <v>-10</v>
      </c>
      <c r="AD460" s="6">
        <f t="shared" si="113"/>
        <v>-10</v>
      </c>
      <c r="AE460" s="6">
        <f t="shared" si="112"/>
        <v>4</v>
      </c>
      <c r="AF460" s="6">
        <f t="shared" si="112"/>
        <v>2</v>
      </c>
      <c r="AG460" s="6">
        <f t="shared" si="112"/>
        <v>6</v>
      </c>
      <c r="AH460" s="5"/>
      <c r="AI460" s="8" t="str">
        <f t="shared" si="114"/>
        <v>Inside</v>
      </c>
      <c r="AJ460" s="24" t="str">
        <f t="shared" si="115"/>
        <v>Neutral</v>
      </c>
      <c r="AK460" s="25" t="str">
        <f t="shared" si="116"/>
        <v>POC Up</v>
      </c>
      <c r="AL460" s="26" t="str">
        <f t="shared" si="117"/>
        <v>In. Val</v>
      </c>
      <c r="AM460" s="26" t="str">
        <f t="shared" si="118"/>
        <v>Inside Day</v>
      </c>
      <c r="AN460" s="26" t="str">
        <f t="shared" si="119"/>
        <v>In Val</v>
      </c>
      <c r="AO460" s="26" t="str">
        <f t="shared" si="120"/>
        <v>No Gap</v>
      </c>
      <c r="AP460" s="26" t="str">
        <f t="shared" si="121"/>
        <v>Bottom-Weighted</v>
      </c>
      <c r="AQ460" s="26" t="str">
        <f t="shared" si="122"/>
        <v>Skewed Mid-High</v>
      </c>
      <c r="AR460" s="26" t="str">
        <f t="shared" si="123"/>
        <v>Closed Lower Quadrant</v>
      </c>
      <c r="AS460" s="27">
        <f t="shared" si="124"/>
        <v>-1</v>
      </c>
    </row>
    <row r="461" spans="1:45" ht="15.5" x14ac:dyDescent="0.35">
      <c r="A461" s="20">
        <v>45009</v>
      </c>
      <c r="B461" s="15">
        <v>1.22248</v>
      </c>
      <c r="C461" s="15">
        <v>1.2342</v>
      </c>
      <c r="D461" s="15">
        <v>1.21899</v>
      </c>
      <c r="E461" s="15">
        <v>1.2244600000000001</v>
      </c>
      <c r="F461" s="15">
        <v>1.2284000000000002</v>
      </c>
      <c r="G461" s="15">
        <v>1.2332000000000001</v>
      </c>
      <c r="H461" s="15">
        <v>1.2242000000000002</v>
      </c>
      <c r="I461" s="5">
        <v>22</v>
      </c>
      <c r="J461" s="5">
        <v>867</v>
      </c>
      <c r="K461" s="5">
        <v>1351</v>
      </c>
      <c r="L461" s="5">
        <v>2252</v>
      </c>
      <c r="M461" s="14">
        <v>15.547916666666646</v>
      </c>
      <c r="N461" s="14">
        <v>152.09999999999945</v>
      </c>
      <c r="O461" s="5">
        <v>89.999999999998977</v>
      </c>
      <c r="P461" s="5">
        <v>235884</v>
      </c>
      <c r="Q461" s="14">
        <v>1638.0833333333333</v>
      </c>
      <c r="R461" s="14">
        <v>14.806048652202552</v>
      </c>
      <c r="S461" s="5">
        <v>18</v>
      </c>
      <c r="T461" s="5" t="s">
        <v>26</v>
      </c>
      <c r="U461" s="14">
        <v>0.60991574994667019</v>
      </c>
      <c r="V461" s="5">
        <v>471</v>
      </c>
      <c r="W461" s="5">
        <v>884</v>
      </c>
      <c r="X461" s="5">
        <v>500</v>
      </c>
      <c r="Y461" s="5">
        <v>397</v>
      </c>
      <c r="Z461" s="5" t="s">
        <v>29</v>
      </c>
      <c r="AA461" s="5"/>
      <c r="AB461" s="6" cm="1">
        <f t="array" ref="AB461">SUM(IF(B461:I461&gt;B462:I462,1,-1))</f>
        <v>-2</v>
      </c>
      <c r="AC461" s="6" cm="1">
        <f t="array" ref="AC461">SUM(IF(J461:S461&gt;J462:S462,1,-1))</f>
        <v>6</v>
      </c>
      <c r="AD461" s="6">
        <f t="shared" si="113"/>
        <v>4</v>
      </c>
      <c r="AE461" s="6">
        <f t="shared" si="112"/>
        <v>10</v>
      </c>
      <c r="AF461" s="6">
        <f t="shared" si="112"/>
        <v>14</v>
      </c>
      <c r="AG461" s="6">
        <f t="shared" si="112"/>
        <v>24</v>
      </c>
      <c r="AH461" s="5"/>
      <c r="AI461" s="8" t="str">
        <f t="shared" si="114"/>
        <v>Outside</v>
      </c>
      <c r="AJ461" s="24" t="str">
        <f t="shared" si="115"/>
        <v>Up</v>
      </c>
      <c r="AK461" s="25" t="str">
        <f t="shared" si="116"/>
        <v>POC Down</v>
      </c>
      <c r="AL461" s="26" t="str">
        <f t="shared" si="117"/>
        <v>In. Val</v>
      </c>
      <c r="AM461" s="26" t="str">
        <f t="shared" si="118"/>
        <v>Inside Day</v>
      </c>
      <c r="AN461" s="26" t="str">
        <f t="shared" si="119"/>
        <v>In Val</v>
      </c>
      <c r="AO461" s="26" t="str">
        <f t="shared" si="120"/>
        <v>Gap Down - Rejected</v>
      </c>
      <c r="AP461" s="26" t="str">
        <f t="shared" si="121"/>
        <v>Bottom-Weighted</v>
      </c>
      <c r="AQ461" s="26" t="str">
        <f t="shared" si="122"/>
        <v>Skewed Mid-High</v>
      </c>
      <c r="AR461" s="26" t="str">
        <f t="shared" si="123"/>
        <v>Closed Higher Quadrant</v>
      </c>
      <c r="AS461" s="27">
        <f t="shared" si="124"/>
        <v>1</v>
      </c>
    </row>
    <row r="462" spans="1:45" ht="15.5" x14ac:dyDescent="0.35">
      <c r="A462" s="20">
        <v>45008</v>
      </c>
      <c r="B462" s="15">
        <v>1.2273700000000001</v>
      </c>
      <c r="C462" s="15">
        <v>1.2342</v>
      </c>
      <c r="D462" s="15">
        <v>1.21784</v>
      </c>
      <c r="E462" s="15">
        <v>1.22801</v>
      </c>
      <c r="F462" s="15">
        <v>1.2284999999999999</v>
      </c>
      <c r="G462" s="15">
        <v>1.2328999999999999</v>
      </c>
      <c r="H462" s="15">
        <v>1.2244999999999999</v>
      </c>
      <c r="I462" s="5">
        <v>-2</v>
      </c>
      <c r="J462" s="5">
        <v>831</v>
      </c>
      <c r="K462" s="5">
        <v>1320</v>
      </c>
      <c r="L462" s="5">
        <v>2179</v>
      </c>
      <c r="M462" s="14">
        <v>14.984027777777795</v>
      </c>
      <c r="N462" s="14">
        <v>163.59999999999931</v>
      </c>
      <c r="O462" s="5">
        <v>83.999999999999631</v>
      </c>
      <c r="P462" s="5">
        <v>214679</v>
      </c>
      <c r="Q462" s="14">
        <v>1490.8263888888889</v>
      </c>
      <c r="R462" s="14">
        <v>13.319070904645534</v>
      </c>
      <c r="S462" s="5">
        <v>24</v>
      </c>
      <c r="T462" s="5" t="s">
        <v>26</v>
      </c>
      <c r="U462" s="14">
        <v>0.63079621184308099</v>
      </c>
      <c r="V462" s="5">
        <v>507</v>
      </c>
      <c r="W462" s="5">
        <v>794</v>
      </c>
      <c r="X462" s="5">
        <v>653</v>
      </c>
      <c r="Y462" s="5">
        <v>225</v>
      </c>
      <c r="Z462" s="5" t="s">
        <v>32</v>
      </c>
      <c r="AA462" s="5"/>
      <c r="AB462" s="6" cm="1">
        <f t="array" ref="AB462">SUM(IF(B462:I462&gt;B463:I463,1,-1))</f>
        <v>6</v>
      </c>
      <c r="AC462" s="6" cm="1">
        <f t="array" ref="AC462">SUM(IF(J462:S462&gt;J463:S463,1,-1))</f>
        <v>6</v>
      </c>
      <c r="AD462" s="6">
        <f t="shared" si="113"/>
        <v>12</v>
      </c>
      <c r="AE462" s="6">
        <f t="shared" si="112"/>
        <v>14</v>
      </c>
      <c r="AF462" s="6">
        <f t="shared" si="112"/>
        <v>2</v>
      </c>
      <c r="AG462" s="6">
        <f t="shared" si="112"/>
        <v>16</v>
      </c>
      <c r="AH462" s="5"/>
      <c r="AI462" s="8" t="str">
        <f t="shared" si="114"/>
        <v>OL Higher</v>
      </c>
      <c r="AJ462" s="24" t="str">
        <f t="shared" si="115"/>
        <v>Neutral</v>
      </c>
      <c r="AK462" s="25" t="str">
        <f t="shared" si="116"/>
        <v>POC Up</v>
      </c>
      <c r="AL462" s="26" t="str">
        <f t="shared" si="117"/>
        <v>In. Val</v>
      </c>
      <c r="AM462" s="26" t="str">
        <f t="shared" si="118"/>
        <v>Upper Break</v>
      </c>
      <c r="AN462" s="26" t="str">
        <f t="shared" si="119"/>
        <v>In Val</v>
      </c>
      <c r="AO462" s="26" t="str">
        <f t="shared" si="120"/>
        <v>No Gap</v>
      </c>
      <c r="AP462" s="26" t="str">
        <f t="shared" si="121"/>
        <v>Bottom-Weighted</v>
      </c>
      <c r="AQ462" s="26" t="str">
        <f t="shared" si="122"/>
        <v>Skewed Mid-High</v>
      </c>
      <c r="AR462" s="26" t="str">
        <f t="shared" si="123"/>
        <v>Same</v>
      </c>
      <c r="AS462" s="27">
        <f t="shared" si="124"/>
        <v>0</v>
      </c>
    </row>
    <row r="463" spans="1:45" ht="15.5" x14ac:dyDescent="0.35">
      <c r="A463" s="20">
        <v>45007</v>
      </c>
      <c r="B463" s="15">
        <v>1.21868</v>
      </c>
      <c r="C463" s="15">
        <v>1.23349</v>
      </c>
      <c r="D463" s="15">
        <v>1.2166600000000001</v>
      </c>
      <c r="E463" s="15">
        <v>1.2277199999999999</v>
      </c>
      <c r="F463" s="15">
        <v>1.2275</v>
      </c>
      <c r="G463" s="15">
        <v>1.2287000000000001</v>
      </c>
      <c r="H463" s="15">
        <v>1.2210000000000001</v>
      </c>
      <c r="I463" s="5">
        <v>8</v>
      </c>
      <c r="J463" s="5">
        <v>317</v>
      </c>
      <c r="K463" s="5">
        <v>1691</v>
      </c>
      <c r="L463" s="5">
        <v>2035</v>
      </c>
      <c r="M463" s="14">
        <v>14.031250000000005</v>
      </c>
      <c r="N463" s="14">
        <v>168.29999999999902</v>
      </c>
      <c r="O463" s="5">
        <v>77.000000000000398</v>
      </c>
      <c r="P463" s="5">
        <v>206379</v>
      </c>
      <c r="Q463" s="14">
        <v>1433.1875</v>
      </c>
      <c r="R463" s="14">
        <v>12.091503267973927</v>
      </c>
      <c r="S463" s="5">
        <v>20</v>
      </c>
      <c r="T463" s="5" t="s">
        <v>28</v>
      </c>
      <c r="U463" s="14">
        <v>0.3533764746870392</v>
      </c>
      <c r="V463" s="5">
        <v>103</v>
      </c>
      <c r="W463" s="5">
        <v>732</v>
      </c>
      <c r="X463" s="5">
        <v>743</v>
      </c>
      <c r="Y463" s="5">
        <v>457</v>
      </c>
      <c r="Z463" s="5" t="s">
        <v>32</v>
      </c>
      <c r="AA463" s="5"/>
      <c r="AB463" s="6" cm="1">
        <f t="array" ref="AB463">SUM(IF(B463:I463&gt;B464:I464,1,-1))</f>
        <v>6</v>
      </c>
      <c r="AC463" s="6" cm="1">
        <f t="array" ref="AC463">SUM(IF(J463:S463&gt;J464:S464,1,-1))</f>
        <v>2</v>
      </c>
      <c r="AD463" s="6">
        <f t="shared" si="113"/>
        <v>8</v>
      </c>
      <c r="AE463" s="6">
        <f t="shared" ref="AE463:AG478" si="125">SUM(AB463:AB465)</f>
        <v>12</v>
      </c>
      <c r="AF463" s="6">
        <f t="shared" si="125"/>
        <v>-6</v>
      </c>
      <c r="AG463" s="6">
        <f t="shared" si="125"/>
        <v>6</v>
      </c>
      <c r="AH463" s="5"/>
      <c r="AI463" s="8" t="str">
        <f t="shared" si="114"/>
        <v>OL Higher</v>
      </c>
      <c r="AJ463" s="24" t="str">
        <f t="shared" si="115"/>
        <v>Up</v>
      </c>
      <c r="AK463" s="25" t="str">
        <f t="shared" si="116"/>
        <v>POC Up</v>
      </c>
      <c r="AL463" s="26" t="str">
        <f t="shared" si="117"/>
        <v>Ab. Val</v>
      </c>
      <c r="AM463" s="26" t="str">
        <f t="shared" si="118"/>
        <v>Upper Break</v>
      </c>
      <c r="AN463" s="26" t="str">
        <f t="shared" si="119"/>
        <v>In Val</v>
      </c>
      <c r="AO463" s="26" t="str">
        <f t="shared" si="120"/>
        <v>No Gap</v>
      </c>
      <c r="AP463" s="26" t="str">
        <f t="shared" si="121"/>
        <v>Bottom-Weighted</v>
      </c>
      <c r="AQ463" s="26" t="str">
        <f t="shared" si="122"/>
        <v>Skewed Mid-Low</v>
      </c>
      <c r="AR463" s="26" t="str">
        <f t="shared" si="123"/>
        <v>Same</v>
      </c>
      <c r="AS463" s="27">
        <f t="shared" si="124"/>
        <v>0</v>
      </c>
    </row>
    <row r="464" spans="1:45" ht="15.5" x14ac:dyDescent="0.35">
      <c r="A464" s="20">
        <v>45006</v>
      </c>
      <c r="B464" s="15">
        <v>1.2109399999999999</v>
      </c>
      <c r="C464" s="15">
        <v>1.22845</v>
      </c>
      <c r="D464" s="15">
        <v>1.2101500000000001</v>
      </c>
      <c r="E464" s="15">
        <v>1.2224600000000001</v>
      </c>
      <c r="F464" s="15">
        <v>1.2185999999999999</v>
      </c>
      <c r="G464" s="15">
        <v>1.2269999999999999</v>
      </c>
      <c r="H464" s="15">
        <v>1.2165999999999999</v>
      </c>
      <c r="I464" s="5">
        <v>26</v>
      </c>
      <c r="J464" s="5">
        <v>1132</v>
      </c>
      <c r="K464" s="5">
        <v>747</v>
      </c>
      <c r="L464" s="5">
        <v>1904</v>
      </c>
      <c r="M464" s="14">
        <v>13.088888888888917</v>
      </c>
      <c r="N464" s="14">
        <v>182.99999999999983</v>
      </c>
      <c r="O464" s="5">
        <v>103.99999999999964</v>
      </c>
      <c r="P464" s="5">
        <v>196383</v>
      </c>
      <c r="Q464" s="14">
        <v>1363.7708333333333</v>
      </c>
      <c r="R464" s="14">
        <v>10.404371584699463</v>
      </c>
      <c r="S464" s="5">
        <v>32</v>
      </c>
      <c r="T464" s="5" t="s">
        <v>26</v>
      </c>
      <c r="U464" s="14">
        <v>0.57964572829537653</v>
      </c>
      <c r="V464" s="5">
        <v>520</v>
      </c>
      <c r="W464" s="5">
        <v>483</v>
      </c>
      <c r="X464" s="5">
        <v>594</v>
      </c>
      <c r="Y464" s="5">
        <v>296</v>
      </c>
      <c r="Z464" s="5" t="s">
        <v>32</v>
      </c>
      <c r="AA464" s="5"/>
      <c r="AB464" s="6" cm="1">
        <f t="array" ref="AB464">SUM(IF(B464:I464&gt;B465:I465,1,-1))</f>
        <v>2</v>
      </c>
      <c r="AC464" s="6" cm="1">
        <f t="array" ref="AC464">SUM(IF(J464:S464&gt;J465:S465,1,-1))</f>
        <v>-6</v>
      </c>
      <c r="AD464" s="6">
        <f t="shared" si="113"/>
        <v>-4</v>
      </c>
      <c r="AE464" s="6">
        <f t="shared" si="125"/>
        <v>2</v>
      </c>
      <c r="AF464" s="6">
        <f t="shared" si="125"/>
        <v>-14</v>
      </c>
      <c r="AG464" s="6">
        <f t="shared" si="125"/>
        <v>-12</v>
      </c>
      <c r="AH464" s="5"/>
      <c r="AI464" s="8" t="str">
        <f t="shared" si="114"/>
        <v>OL Higher</v>
      </c>
      <c r="AJ464" s="24" t="str">
        <f t="shared" si="115"/>
        <v>Up</v>
      </c>
      <c r="AK464" s="25" t="str">
        <f t="shared" si="116"/>
        <v>POC Up</v>
      </c>
      <c r="AL464" s="26" t="str">
        <f t="shared" si="117"/>
        <v>In. Val</v>
      </c>
      <c r="AM464" s="26" t="str">
        <f t="shared" si="118"/>
        <v>Inside Day</v>
      </c>
      <c r="AN464" s="26" t="str">
        <f t="shared" si="119"/>
        <v>In Val</v>
      </c>
      <c r="AO464" s="26" t="str">
        <f t="shared" si="120"/>
        <v>No Gap</v>
      </c>
      <c r="AP464" s="26" t="str">
        <f t="shared" si="121"/>
        <v>Top-Weighted</v>
      </c>
      <c r="AQ464" s="26" t="str">
        <f t="shared" si="122"/>
        <v>Skewed Mid-Low</v>
      </c>
      <c r="AR464" s="26" t="str">
        <f t="shared" si="123"/>
        <v>Closed Higher Quadrant</v>
      </c>
      <c r="AS464" s="27">
        <f t="shared" si="124"/>
        <v>1</v>
      </c>
    </row>
    <row r="465" spans="1:45" ht="15.5" x14ac:dyDescent="0.35">
      <c r="A465" s="20">
        <v>45005</v>
      </c>
      <c r="B465" s="15">
        <v>1.20668</v>
      </c>
      <c r="C465" s="15">
        <v>1.22845</v>
      </c>
      <c r="D465" s="15">
        <v>1.20269</v>
      </c>
      <c r="E465" s="15">
        <v>1.2273499999999999</v>
      </c>
      <c r="F465" s="15">
        <v>1.2071000000000001</v>
      </c>
      <c r="G465" s="15">
        <v>1.2191000000000001</v>
      </c>
      <c r="H465" s="15">
        <v>1.2059000000000002</v>
      </c>
      <c r="I465" s="5">
        <v>43</v>
      </c>
      <c r="J465" s="5">
        <v>1828</v>
      </c>
      <c r="K465" s="5">
        <v>308</v>
      </c>
      <c r="L465" s="5">
        <v>2157</v>
      </c>
      <c r="M465" s="14">
        <v>14.854166666666602</v>
      </c>
      <c r="N465" s="14">
        <v>257.60000000000002</v>
      </c>
      <c r="O465" s="5">
        <v>131.99999999999878</v>
      </c>
      <c r="P465" s="5">
        <v>266683</v>
      </c>
      <c r="Q465" s="14">
        <v>1851.9652777777778</v>
      </c>
      <c r="R465" s="14">
        <v>8.3734472049689437</v>
      </c>
      <c r="S465" s="5">
        <v>45</v>
      </c>
      <c r="T465" s="5" t="s">
        <v>28</v>
      </c>
      <c r="U465" s="14">
        <v>0.34142128323957893</v>
      </c>
      <c r="V465" s="5">
        <v>301</v>
      </c>
      <c r="W465" s="5">
        <v>658</v>
      </c>
      <c r="X465" s="5">
        <v>631</v>
      </c>
      <c r="Y465" s="5">
        <v>563</v>
      </c>
      <c r="Z465" s="5" t="s">
        <v>31</v>
      </c>
      <c r="AA465" s="5"/>
      <c r="AB465" s="6" cm="1">
        <f t="array" ref="AB465">SUM(IF(B465:I465&gt;B466:I466,1,-1))</f>
        <v>4</v>
      </c>
      <c r="AC465" s="6" cm="1">
        <f t="array" ref="AC465">SUM(IF(J465:S465&gt;J466:S466,1,-1))</f>
        <v>-2</v>
      </c>
      <c r="AD465" s="6">
        <f t="shared" si="113"/>
        <v>2</v>
      </c>
      <c r="AE465" s="6">
        <f t="shared" si="125"/>
        <v>0</v>
      </c>
      <c r="AF465" s="6">
        <f t="shared" si="125"/>
        <v>-14</v>
      </c>
      <c r="AG465" s="6">
        <f t="shared" si="125"/>
        <v>-14</v>
      </c>
      <c r="AH465" s="5"/>
      <c r="AI465" s="8" t="str">
        <f t="shared" si="114"/>
        <v>OL Higher</v>
      </c>
      <c r="AJ465" s="24" t="str">
        <f t="shared" si="115"/>
        <v>Neutral</v>
      </c>
      <c r="AK465" s="25" t="str">
        <f t="shared" si="116"/>
        <v>POC Unchanged</v>
      </c>
      <c r="AL465" s="26" t="str">
        <f t="shared" si="117"/>
        <v>In. Val</v>
      </c>
      <c r="AM465" s="26" t="str">
        <f t="shared" si="118"/>
        <v>Upper Break</v>
      </c>
      <c r="AN465" s="26" t="str">
        <f t="shared" si="119"/>
        <v>Ab. Val</v>
      </c>
      <c r="AO465" s="26" t="str">
        <f t="shared" si="120"/>
        <v>No Gap</v>
      </c>
      <c r="AP465" s="26" t="str">
        <f t="shared" si="121"/>
        <v>Top-Weighted</v>
      </c>
      <c r="AQ465" s="26" t="str">
        <f t="shared" si="122"/>
        <v>Skewed Mid-High</v>
      </c>
      <c r="AR465" s="26" t="str">
        <f t="shared" si="123"/>
        <v>Same</v>
      </c>
      <c r="AS465" s="27">
        <f t="shared" si="124"/>
        <v>0</v>
      </c>
    </row>
    <row r="466" spans="1:45" ht="15.5" x14ac:dyDescent="0.35">
      <c r="A466" s="20">
        <v>45002</v>
      </c>
      <c r="B466" s="15">
        <v>1.21502</v>
      </c>
      <c r="C466" s="15">
        <v>1.2202999999999999</v>
      </c>
      <c r="D466" s="15">
        <v>1.2010000000000001</v>
      </c>
      <c r="E466" s="15">
        <v>1.2186600000000001</v>
      </c>
      <c r="F466" s="15">
        <v>1.2071000000000001</v>
      </c>
      <c r="G466" s="15">
        <v>1.2145000000000001</v>
      </c>
      <c r="H466" s="15">
        <v>1.204</v>
      </c>
      <c r="I466" s="5">
        <v>19</v>
      </c>
      <c r="J466" s="5">
        <v>1642</v>
      </c>
      <c r="K466" s="5">
        <v>767</v>
      </c>
      <c r="L466" s="5">
        <v>2443</v>
      </c>
      <c r="M466" s="14">
        <v>16.790972222222127</v>
      </c>
      <c r="N466" s="14">
        <v>192.99999999999872</v>
      </c>
      <c r="O466" s="5">
        <v>105.00000000000176</v>
      </c>
      <c r="P466" s="5">
        <v>354827</v>
      </c>
      <c r="Q466" s="14">
        <v>2464.0763888888887</v>
      </c>
      <c r="R466" s="14">
        <v>12.658031088082986</v>
      </c>
      <c r="S466" s="5">
        <v>20</v>
      </c>
      <c r="T466" s="5" t="s">
        <v>26</v>
      </c>
      <c r="U466" s="14">
        <v>0.5312522226084363</v>
      </c>
      <c r="V466" s="5">
        <v>421</v>
      </c>
      <c r="W466" s="5">
        <v>662</v>
      </c>
      <c r="X466" s="5">
        <v>920</v>
      </c>
      <c r="Y466" s="5">
        <v>440</v>
      </c>
      <c r="Z466" s="5" t="s">
        <v>31</v>
      </c>
      <c r="AA466" s="5"/>
      <c r="AB466" s="6" cm="1">
        <f t="array" ref="AB466">SUM(IF(B466:I466&gt;B467:I467,1,-1))</f>
        <v>-4</v>
      </c>
      <c r="AC466" s="6" cm="1">
        <f t="array" ref="AC466">SUM(IF(J466:S466&gt;J467:S467,1,-1))</f>
        <v>-6</v>
      </c>
      <c r="AD466" s="6">
        <f t="shared" si="113"/>
        <v>-10</v>
      </c>
      <c r="AE466" s="6">
        <f t="shared" si="125"/>
        <v>-6</v>
      </c>
      <c r="AF466" s="6">
        <f t="shared" si="125"/>
        <v>-14</v>
      </c>
      <c r="AG466" s="6">
        <f t="shared" si="125"/>
        <v>-20</v>
      </c>
      <c r="AH466" s="5"/>
      <c r="AI466" s="8" t="str">
        <f t="shared" si="114"/>
        <v>OL Lower</v>
      </c>
      <c r="AJ466" s="24" t="str">
        <f t="shared" si="115"/>
        <v>Down</v>
      </c>
      <c r="AK466" s="25" t="str">
        <f t="shared" si="116"/>
        <v>POC Down</v>
      </c>
      <c r="AL466" s="26" t="str">
        <f t="shared" si="117"/>
        <v>In. Val</v>
      </c>
      <c r="AM466" s="26" t="str">
        <f t="shared" si="118"/>
        <v>Inside Day</v>
      </c>
      <c r="AN466" s="26" t="str">
        <f t="shared" si="119"/>
        <v>Ab. Val</v>
      </c>
      <c r="AO466" s="26" t="str">
        <f t="shared" si="120"/>
        <v>No Gap</v>
      </c>
      <c r="AP466" s="26" t="str">
        <f t="shared" si="121"/>
        <v>Top-Weighted</v>
      </c>
      <c r="AQ466" s="26" t="str">
        <f t="shared" si="122"/>
        <v>Skewed Mid-Low</v>
      </c>
      <c r="AR466" s="26" t="str">
        <f t="shared" si="123"/>
        <v>Closed Lower Quadrant</v>
      </c>
      <c r="AS466" s="27">
        <f t="shared" si="124"/>
        <v>-1</v>
      </c>
    </row>
    <row r="467" spans="1:45" ht="15.5" x14ac:dyDescent="0.35">
      <c r="A467" s="20">
        <v>45001</v>
      </c>
      <c r="B467" s="15">
        <v>1.2166699999999999</v>
      </c>
      <c r="C467" s="15">
        <v>1.2203299999999999</v>
      </c>
      <c r="D467" s="15">
        <v>1.2010000000000001</v>
      </c>
      <c r="E467" s="15">
        <v>1.2109300000000001</v>
      </c>
      <c r="F467" s="15">
        <v>1.2154</v>
      </c>
      <c r="G467" s="15">
        <v>1.2203000000000002</v>
      </c>
      <c r="H467" s="15">
        <v>1.2071000000000001</v>
      </c>
      <c r="I467" s="5">
        <v>-6</v>
      </c>
      <c r="J467" s="5">
        <v>677</v>
      </c>
      <c r="K467" s="5">
        <v>1843</v>
      </c>
      <c r="L467" s="5">
        <v>2563</v>
      </c>
      <c r="M467" s="14">
        <v>17.678472222222172</v>
      </c>
      <c r="N467" s="14">
        <v>193.29999999999848</v>
      </c>
      <c r="O467" s="5">
        <v>132.00000000000099</v>
      </c>
      <c r="P467" s="5">
        <v>421189</v>
      </c>
      <c r="Q467" s="14">
        <v>2924.9236111111113</v>
      </c>
      <c r="R467" s="14">
        <v>13.25918261769281</v>
      </c>
      <c r="S467" s="5">
        <v>19</v>
      </c>
      <c r="T467" s="5" t="s">
        <v>26</v>
      </c>
      <c r="U467" s="14">
        <v>0.50637497321320535</v>
      </c>
      <c r="V467" s="5">
        <v>677</v>
      </c>
      <c r="W467" s="5">
        <v>533</v>
      </c>
      <c r="X467" s="5">
        <v>913</v>
      </c>
      <c r="Y467" s="5">
        <v>440</v>
      </c>
      <c r="Z467" s="5" t="s">
        <v>32</v>
      </c>
      <c r="AA467" s="5"/>
      <c r="AB467" s="6" cm="1">
        <f t="array" ref="AB467">SUM(IF(B467:I467&gt;B468:I468,1,-1))</f>
        <v>0</v>
      </c>
      <c r="AC467" s="6" cm="1">
        <f t="array" ref="AC467">SUM(IF(J467:S467&gt;J468:S468,1,-1))</f>
        <v>-6</v>
      </c>
      <c r="AD467" s="6">
        <f t="shared" si="113"/>
        <v>-6</v>
      </c>
      <c r="AE467" s="6">
        <f t="shared" si="125"/>
        <v>2</v>
      </c>
      <c r="AF467" s="6">
        <f t="shared" si="125"/>
        <v>-6</v>
      </c>
      <c r="AG467" s="6">
        <f t="shared" si="125"/>
        <v>-4</v>
      </c>
      <c r="AH467" s="5"/>
      <c r="AI467" s="8" t="str">
        <f t="shared" si="114"/>
        <v>Outside</v>
      </c>
      <c r="AJ467" s="24" t="str">
        <f t="shared" si="115"/>
        <v>Neutral</v>
      </c>
      <c r="AK467" s="25" t="str">
        <f t="shared" si="116"/>
        <v>POC Unchanged</v>
      </c>
      <c r="AL467" s="26" t="str">
        <f t="shared" si="117"/>
        <v>In. Val</v>
      </c>
      <c r="AM467" s="26" t="str">
        <f t="shared" si="118"/>
        <v>Inside Day</v>
      </c>
      <c r="AN467" s="26" t="str">
        <f t="shared" si="119"/>
        <v>In Val</v>
      </c>
      <c r="AO467" s="26" t="str">
        <f t="shared" si="120"/>
        <v>No Gap</v>
      </c>
      <c r="AP467" s="26" t="str">
        <f t="shared" si="121"/>
        <v>Bottom-Weighted</v>
      </c>
      <c r="AQ467" s="26" t="str">
        <f t="shared" si="122"/>
        <v>Skewed Mid-Low</v>
      </c>
      <c r="AR467" s="26" t="str">
        <f t="shared" si="123"/>
        <v>Closed Lower Quadrant</v>
      </c>
      <c r="AS467" s="27">
        <f t="shared" si="124"/>
        <v>-1</v>
      </c>
    </row>
    <row r="468" spans="1:45" ht="15.5" x14ac:dyDescent="0.35">
      <c r="A468" s="20">
        <v>45000</v>
      </c>
      <c r="B468" s="15">
        <v>1.2075499999999999</v>
      </c>
      <c r="C468" s="15">
        <v>1.2203299999999999</v>
      </c>
      <c r="D468" s="15">
        <v>1.2010000000000001</v>
      </c>
      <c r="E468" s="15">
        <v>1.2066699999999999</v>
      </c>
      <c r="F468" s="15">
        <v>1.2154</v>
      </c>
      <c r="G468" s="15">
        <v>1.2198</v>
      </c>
      <c r="H468" s="15">
        <v>1.2083000000000002</v>
      </c>
      <c r="I468" s="5">
        <v>-17</v>
      </c>
      <c r="J468" s="5">
        <v>914</v>
      </c>
      <c r="K468" s="5">
        <v>1832</v>
      </c>
      <c r="L468" s="5">
        <v>2795</v>
      </c>
      <c r="M468" s="14">
        <v>19.293055555555629</v>
      </c>
      <c r="N468" s="14">
        <v>193.29999999999848</v>
      </c>
      <c r="O468" s="5">
        <v>114.99999999999844</v>
      </c>
      <c r="P468" s="5">
        <v>467776</v>
      </c>
      <c r="Q468" s="14">
        <v>3248.4444444444443</v>
      </c>
      <c r="R468" s="14">
        <v>14.459389549922514</v>
      </c>
      <c r="S468" s="5">
        <v>19</v>
      </c>
      <c r="T468" s="5" t="s">
        <v>26</v>
      </c>
      <c r="U468" s="14">
        <v>0.5385420792307648</v>
      </c>
      <c r="V468" s="5">
        <v>914</v>
      </c>
      <c r="W468" s="5">
        <v>717</v>
      </c>
      <c r="X468" s="5">
        <v>832</v>
      </c>
      <c r="Y468" s="5">
        <v>332</v>
      </c>
      <c r="Z468" s="5" t="s">
        <v>29</v>
      </c>
      <c r="AA468" s="5"/>
      <c r="AB468" s="6" cm="1">
        <f t="array" ref="AB468">SUM(IF(B468:I468&gt;B469:I469,1,-1))</f>
        <v>-2</v>
      </c>
      <c r="AC468" s="6" cm="1">
        <f t="array" ref="AC468">SUM(IF(J468:S468&gt;J469:S469,1,-1))</f>
        <v>-2</v>
      </c>
      <c r="AD468" s="6">
        <f t="shared" si="113"/>
        <v>-4</v>
      </c>
      <c r="AE468" s="6">
        <f t="shared" si="125"/>
        <v>6</v>
      </c>
      <c r="AF468" s="6">
        <f t="shared" si="125"/>
        <v>6</v>
      </c>
      <c r="AG468" s="6">
        <f t="shared" si="125"/>
        <v>12</v>
      </c>
      <c r="AH468" s="5"/>
      <c r="AI468" s="8" t="str">
        <f t="shared" si="114"/>
        <v>Inside</v>
      </c>
      <c r="AJ468" s="24" t="str">
        <f t="shared" si="115"/>
        <v>Up</v>
      </c>
      <c r="AK468" s="25" t="str">
        <f t="shared" si="116"/>
        <v>POC Unchanged</v>
      </c>
      <c r="AL468" s="26" t="str">
        <f t="shared" si="117"/>
        <v>In. Val</v>
      </c>
      <c r="AM468" s="26" t="str">
        <f t="shared" si="118"/>
        <v>Inside Day</v>
      </c>
      <c r="AN468" s="26" t="str">
        <f t="shared" si="119"/>
        <v>Bl. Val</v>
      </c>
      <c r="AO468" s="26" t="str">
        <f t="shared" si="120"/>
        <v>No Gap</v>
      </c>
      <c r="AP468" s="26" t="str">
        <f t="shared" si="121"/>
        <v>Bottom-Weighted</v>
      </c>
      <c r="AQ468" s="26" t="str">
        <f t="shared" si="122"/>
        <v>Skewed High</v>
      </c>
      <c r="AR468" s="26" t="str">
        <f t="shared" si="123"/>
        <v>Closed Higher Quadrant</v>
      </c>
      <c r="AS468" s="27">
        <f t="shared" si="124"/>
        <v>2</v>
      </c>
    </row>
    <row r="469" spans="1:45" ht="15.5" x14ac:dyDescent="0.35">
      <c r="A469" s="20">
        <v>44999</v>
      </c>
      <c r="B469" s="15">
        <v>1.1922200000000001</v>
      </c>
      <c r="C469" s="15">
        <v>1.2203299999999999</v>
      </c>
      <c r="D469" s="15">
        <v>1.19075</v>
      </c>
      <c r="E469" s="15">
        <v>1.2150399999999999</v>
      </c>
      <c r="F469" s="15">
        <v>1.2154</v>
      </c>
      <c r="G469" s="15">
        <v>1.2199</v>
      </c>
      <c r="H469" s="15">
        <v>1.2064000000000001</v>
      </c>
      <c r="I469" s="5">
        <v>8</v>
      </c>
      <c r="J469" s="5">
        <v>780</v>
      </c>
      <c r="K469" s="5">
        <v>2025</v>
      </c>
      <c r="L469" s="5">
        <v>2841</v>
      </c>
      <c r="M469" s="14">
        <v>19.369178082191834</v>
      </c>
      <c r="N469" s="14">
        <v>295.79999999999939</v>
      </c>
      <c r="O469" s="5">
        <v>134.99999999999847</v>
      </c>
      <c r="P469" s="5">
        <v>459255</v>
      </c>
      <c r="Q469" s="14">
        <v>3145.5821917808221</v>
      </c>
      <c r="R469" s="14">
        <v>9.6044624746450502</v>
      </c>
      <c r="S469" s="5">
        <v>21</v>
      </c>
      <c r="T469" s="5" t="s">
        <v>28</v>
      </c>
      <c r="U469" s="14">
        <v>0.42283829699012682</v>
      </c>
      <c r="V469" s="5">
        <v>1117</v>
      </c>
      <c r="W469" s="5">
        <v>981</v>
      </c>
      <c r="X469" s="5">
        <v>412</v>
      </c>
      <c r="Y469" s="5">
        <v>331</v>
      </c>
      <c r="Z469" s="5" t="s">
        <v>31</v>
      </c>
      <c r="AA469" s="5"/>
      <c r="AB469" s="6" cm="1">
        <f t="array" ref="AB469">SUM(IF(B469:I469&gt;B470:I470,1,-1))</f>
        <v>4</v>
      </c>
      <c r="AC469" s="6" cm="1">
        <f t="array" ref="AC469">SUM(IF(J469:S469&gt;J470:S470,1,-1))</f>
        <v>2</v>
      </c>
      <c r="AD469" s="6">
        <f t="shared" si="113"/>
        <v>6</v>
      </c>
      <c r="AE469" s="6">
        <f t="shared" si="125"/>
        <v>10</v>
      </c>
      <c r="AF469" s="6">
        <f t="shared" si="125"/>
        <v>14</v>
      </c>
      <c r="AG469" s="6">
        <f t="shared" si="125"/>
        <v>24</v>
      </c>
      <c r="AH469" s="5"/>
      <c r="AI469" s="8" t="str">
        <f t="shared" si="114"/>
        <v>OL Higher</v>
      </c>
      <c r="AJ469" s="24" t="str">
        <f t="shared" si="115"/>
        <v>Up</v>
      </c>
      <c r="AK469" s="25" t="str">
        <f t="shared" si="116"/>
        <v>POC Up</v>
      </c>
      <c r="AL469" s="26" t="str">
        <f t="shared" si="117"/>
        <v>Ab. Val</v>
      </c>
      <c r="AM469" s="26" t="str">
        <f t="shared" si="118"/>
        <v>Upper Break</v>
      </c>
      <c r="AN469" s="26" t="str">
        <f t="shared" si="119"/>
        <v>In Val</v>
      </c>
      <c r="AO469" s="26" t="str">
        <f t="shared" si="120"/>
        <v>No Gap</v>
      </c>
      <c r="AP469" s="26" t="str">
        <f t="shared" si="121"/>
        <v>Bottom-Weighted</v>
      </c>
      <c r="AQ469" s="26" t="str">
        <f t="shared" si="122"/>
        <v>Skewed High</v>
      </c>
      <c r="AR469" s="26" t="str">
        <f t="shared" si="123"/>
        <v>Same</v>
      </c>
      <c r="AS469" s="27">
        <f t="shared" si="124"/>
        <v>0</v>
      </c>
    </row>
    <row r="470" spans="1:45" ht="15.5" x14ac:dyDescent="0.35">
      <c r="A470" s="20">
        <v>44998</v>
      </c>
      <c r="B470" s="15">
        <v>1.18489</v>
      </c>
      <c r="C470" s="15">
        <v>1.2199199999999999</v>
      </c>
      <c r="D470" s="15">
        <v>1.1831700000000001</v>
      </c>
      <c r="E470" s="15">
        <v>1.21665</v>
      </c>
      <c r="F470" s="15">
        <v>1.1922000000000001</v>
      </c>
      <c r="G470" s="15">
        <v>1.2090000000000001</v>
      </c>
      <c r="H470" s="15">
        <v>1.1836</v>
      </c>
      <c r="I470" s="5">
        <v>25</v>
      </c>
      <c r="J470" s="5">
        <v>2080</v>
      </c>
      <c r="K470" s="5">
        <v>604</v>
      </c>
      <c r="L470" s="5">
        <v>2711</v>
      </c>
      <c r="M470" s="14">
        <v>18.435616438356139</v>
      </c>
      <c r="N470" s="14">
        <v>367.49999999999841</v>
      </c>
      <c r="O470" s="5">
        <v>254.00000000000088</v>
      </c>
      <c r="P470" s="5">
        <v>388140</v>
      </c>
      <c r="Q470" s="14">
        <v>2658.4931506849316</v>
      </c>
      <c r="R470" s="14">
        <v>7.3768707482993516</v>
      </c>
      <c r="S470" s="5">
        <v>29</v>
      </c>
      <c r="T470" s="5" t="s">
        <v>28</v>
      </c>
      <c r="U470" s="14">
        <v>0.48286928898698211</v>
      </c>
      <c r="V470" s="5">
        <v>561</v>
      </c>
      <c r="W470" s="5">
        <v>1027</v>
      </c>
      <c r="X470" s="5">
        <v>471</v>
      </c>
      <c r="Y470" s="5">
        <v>652</v>
      </c>
      <c r="Z470" s="5" t="s">
        <v>31</v>
      </c>
      <c r="AA470" s="5"/>
      <c r="AB470" s="6" cm="1">
        <f t="array" ref="AB470">SUM(IF(B470:I470&gt;B471:I471,1,-1))</f>
        <v>4</v>
      </c>
      <c r="AC470" s="6" cm="1">
        <f t="array" ref="AC470">SUM(IF(J470:S470&gt;J471:S471,1,-1))</f>
        <v>6</v>
      </c>
      <c r="AD470" s="6">
        <f t="shared" si="113"/>
        <v>10</v>
      </c>
      <c r="AE470" s="6">
        <f t="shared" si="125"/>
        <v>4</v>
      </c>
      <c r="AF470" s="6">
        <f t="shared" si="125"/>
        <v>14</v>
      </c>
      <c r="AG470" s="6">
        <f t="shared" si="125"/>
        <v>18</v>
      </c>
      <c r="AH470" s="5"/>
      <c r="AI470" s="8" t="str">
        <f t="shared" si="114"/>
        <v>OL Higher</v>
      </c>
      <c r="AJ470" s="24" t="str">
        <f t="shared" si="115"/>
        <v>Up</v>
      </c>
      <c r="AK470" s="25" t="str">
        <f t="shared" si="116"/>
        <v>POC Unchanged</v>
      </c>
      <c r="AL470" s="26" t="str">
        <f t="shared" si="117"/>
        <v>In. Val</v>
      </c>
      <c r="AM470" s="26" t="str">
        <f t="shared" si="118"/>
        <v>Upper Break</v>
      </c>
      <c r="AN470" s="26" t="str">
        <f t="shared" si="119"/>
        <v>Ab. Val</v>
      </c>
      <c r="AO470" s="26" t="str">
        <f t="shared" si="120"/>
        <v>No Gap</v>
      </c>
      <c r="AP470" s="26" t="str">
        <f t="shared" si="121"/>
        <v>Top-Weighted</v>
      </c>
      <c r="AQ470" s="26" t="str">
        <f t="shared" si="122"/>
        <v>Skewed Mid-High</v>
      </c>
      <c r="AR470" s="26" t="str">
        <f t="shared" si="123"/>
        <v>Same</v>
      </c>
      <c r="AS470" s="27">
        <f t="shared" si="124"/>
        <v>0</v>
      </c>
    </row>
    <row r="471" spans="1:45" ht="15.5" x14ac:dyDescent="0.35">
      <c r="A471" s="20">
        <v>44995</v>
      </c>
      <c r="B471" s="15">
        <v>1.18262</v>
      </c>
      <c r="C471" s="15">
        <v>1.21132</v>
      </c>
      <c r="D471" s="15">
        <v>1.1802600000000001</v>
      </c>
      <c r="E471" s="15">
        <v>1.20753</v>
      </c>
      <c r="F471" s="15">
        <v>1.1922000000000001</v>
      </c>
      <c r="G471" s="15">
        <v>1.1984000000000001</v>
      </c>
      <c r="H471" s="15">
        <v>1.181</v>
      </c>
      <c r="I471" s="5">
        <v>52</v>
      </c>
      <c r="J471" s="5">
        <v>1021</v>
      </c>
      <c r="K471" s="5">
        <v>1201</v>
      </c>
      <c r="L471" s="5">
        <v>2249</v>
      </c>
      <c r="M471" s="14">
        <v>15.341780821917757</v>
      </c>
      <c r="N471" s="14">
        <v>310.59999999999866</v>
      </c>
      <c r="O471" s="5">
        <v>174.00000000000082</v>
      </c>
      <c r="P471" s="5">
        <v>295410</v>
      </c>
      <c r="Q471" s="14">
        <v>2023.3561643835617</v>
      </c>
      <c r="R471" s="14">
        <v>7.2408242112041528</v>
      </c>
      <c r="S471" s="5">
        <v>32</v>
      </c>
      <c r="T471" s="5" t="s">
        <v>26</v>
      </c>
      <c r="U471" s="14">
        <v>0.6604185657753765</v>
      </c>
      <c r="V471" s="5">
        <v>405</v>
      </c>
      <c r="W471" s="5">
        <v>342</v>
      </c>
      <c r="X471" s="5">
        <v>650</v>
      </c>
      <c r="Y471" s="5">
        <v>843</v>
      </c>
      <c r="Z471" s="5" t="s">
        <v>31</v>
      </c>
      <c r="AA471" s="5"/>
      <c r="AB471" s="6" cm="1">
        <f t="array" ref="AB471">SUM(IF(B471:I471&gt;B472:I472,1,-1))</f>
        <v>2</v>
      </c>
      <c r="AC471" s="6" cm="1">
        <f t="array" ref="AC471">SUM(IF(J471:S471&gt;J472:S472,1,-1))</f>
        <v>6</v>
      </c>
      <c r="AD471" s="6">
        <f t="shared" si="113"/>
        <v>8</v>
      </c>
      <c r="AE471" s="6">
        <f t="shared" si="125"/>
        <v>-4</v>
      </c>
      <c r="AF471" s="6">
        <f t="shared" si="125"/>
        <v>8</v>
      </c>
      <c r="AG471" s="6">
        <f t="shared" si="125"/>
        <v>4</v>
      </c>
      <c r="AH471" s="5"/>
      <c r="AI471" s="8" t="str">
        <f t="shared" si="114"/>
        <v>Outside</v>
      </c>
      <c r="AJ471" s="24" t="str">
        <f t="shared" si="115"/>
        <v>Up</v>
      </c>
      <c r="AK471" s="25" t="str">
        <f t="shared" si="116"/>
        <v>POC Up</v>
      </c>
      <c r="AL471" s="26" t="str">
        <f t="shared" si="117"/>
        <v>Ab. Val</v>
      </c>
      <c r="AM471" s="26" t="str">
        <f t="shared" si="118"/>
        <v>Upper Break</v>
      </c>
      <c r="AN471" s="26" t="str">
        <f t="shared" si="119"/>
        <v>Ab. Val</v>
      </c>
      <c r="AO471" s="26" t="str">
        <f t="shared" si="120"/>
        <v>No Gap</v>
      </c>
      <c r="AP471" s="26" t="str">
        <f t="shared" si="121"/>
        <v>Bottom-Weighted</v>
      </c>
      <c r="AQ471" s="26" t="str">
        <f t="shared" si="122"/>
        <v>Skewed Low</v>
      </c>
      <c r="AR471" s="26" t="str">
        <f t="shared" si="123"/>
        <v>Closed Lower Quadrant</v>
      </c>
      <c r="AS471" s="27">
        <f t="shared" si="124"/>
        <v>-2</v>
      </c>
    </row>
    <row r="472" spans="1:45" ht="15.5" x14ac:dyDescent="0.35">
      <c r="A472" s="20">
        <v>44994</v>
      </c>
      <c r="B472" s="15">
        <v>1.20244</v>
      </c>
      <c r="C472" s="15">
        <v>1.2064299999999999</v>
      </c>
      <c r="D472" s="15">
        <v>1.1802600000000001</v>
      </c>
      <c r="E472" s="15">
        <v>1.19224</v>
      </c>
      <c r="F472" s="15">
        <v>1.1829000000000001</v>
      </c>
      <c r="G472" s="15">
        <v>1.1920000000000002</v>
      </c>
      <c r="H472" s="15">
        <v>1.1812</v>
      </c>
      <c r="I472" s="5">
        <v>10</v>
      </c>
      <c r="J472" s="5">
        <v>1738</v>
      </c>
      <c r="K472" s="5">
        <v>263</v>
      </c>
      <c r="L472" s="5">
        <v>2032</v>
      </c>
      <c r="M472" s="14">
        <v>14.063888888888767</v>
      </c>
      <c r="N472" s="14">
        <v>261.69999999999806</v>
      </c>
      <c r="O472" s="5">
        <v>108.00000000000142</v>
      </c>
      <c r="P472" s="5">
        <v>238337</v>
      </c>
      <c r="Q472" s="14">
        <v>1655.1180555555557</v>
      </c>
      <c r="R472" s="14">
        <v>7.7646159724876389</v>
      </c>
      <c r="S472" s="5">
        <v>27</v>
      </c>
      <c r="T472" s="5" t="s">
        <v>28</v>
      </c>
      <c r="U472" s="14">
        <v>0.3215922870450349</v>
      </c>
      <c r="V472" s="5">
        <v>305</v>
      </c>
      <c r="W472" s="5">
        <v>166</v>
      </c>
      <c r="X472" s="5">
        <v>567</v>
      </c>
      <c r="Y472" s="5">
        <v>988</v>
      </c>
      <c r="Z472" s="5" t="s">
        <v>29</v>
      </c>
      <c r="AA472" s="5"/>
      <c r="AB472" s="6" cm="1">
        <f t="array" ref="AB472">SUM(IF(B472:I472&gt;B473:I473,1,-1))</f>
        <v>-2</v>
      </c>
      <c r="AC472" s="6" cm="1">
        <f t="array" ref="AC472">SUM(IF(J472:S472&gt;J473:S473,1,-1))</f>
        <v>2</v>
      </c>
      <c r="AD472" s="6">
        <f t="shared" si="113"/>
        <v>0</v>
      </c>
      <c r="AE472" s="6">
        <f t="shared" si="125"/>
        <v>-6</v>
      </c>
      <c r="AF472" s="6">
        <f t="shared" si="125"/>
        <v>6</v>
      </c>
      <c r="AG472" s="6">
        <f t="shared" si="125"/>
        <v>0</v>
      </c>
      <c r="AH472" s="5"/>
      <c r="AI472" s="8" t="str">
        <f t="shared" si="114"/>
        <v>Inside</v>
      </c>
      <c r="AJ472" s="24" t="str">
        <f t="shared" si="115"/>
        <v>Down</v>
      </c>
      <c r="AK472" s="25" t="str">
        <f t="shared" si="116"/>
        <v>POC Unchanged</v>
      </c>
      <c r="AL472" s="26" t="str">
        <f t="shared" si="117"/>
        <v>In. Val</v>
      </c>
      <c r="AM472" s="26" t="str">
        <f t="shared" si="118"/>
        <v>Inside Day</v>
      </c>
      <c r="AN472" s="26" t="str">
        <f t="shared" si="119"/>
        <v>Ab. Val</v>
      </c>
      <c r="AO472" s="26" t="str">
        <f t="shared" si="120"/>
        <v>Gap Up - Failed</v>
      </c>
      <c r="AP472" s="26" t="str">
        <f t="shared" si="121"/>
        <v>Top-Weighted</v>
      </c>
      <c r="AQ472" s="26" t="str">
        <f t="shared" si="122"/>
        <v>Skewed Low</v>
      </c>
      <c r="AR472" s="26" t="str">
        <f t="shared" si="123"/>
        <v>Closed Lower Quadrant</v>
      </c>
      <c r="AS472" s="27">
        <f t="shared" si="124"/>
        <v>-1</v>
      </c>
    </row>
    <row r="473" spans="1:45" ht="15.5" x14ac:dyDescent="0.35">
      <c r="A473" s="20">
        <v>44993</v>
      </c>
      <c r="B473" s="15">
        <v>1.2027099999999999</v>
      </c>
      <c r="C473" s="15">
        <v>1.2064299999999999</v>
      </c>
      <c r="D473" s="15">
        <v>1.1802600000000001</v>
      </c>
      <c r="E473" s="15">
        <v>1.1848700000000001</v>
      </c>
      <c r="F473" s="15">
        <v>1.1829000000000001</v>
      </c>
      <c r="G473" s="15">
        <v>1.2021000000000002</v>
      </c>
      <c r="H473" s="15">
        <v>1.181</v>
      </c>
      <c r="I473" s="5">
        <v>-14</v>
      </c>
      <c r="J473" s="5">
        <v>1659</v>
      </c>
      <c r="K473" s="5">
        <v>263</v>
      </c>
      <c r="L473" s="5">
        <v>1953</v>
      </c>
      <c r="M473" s="14">
        <v>13.575694444444316</v>
      </c>
      <c r="N473" s="14">
        <v>261.69999999999806</v>
      </c>
      <c r="O473" s="5">
        <v>211.00000000000119</v>
      </c>
      <c r="P473" s="5">
        <v>230628</v>
      </c>
      <c r="Q473" s="14">
        <v>1601.5833333333333</v>
      </c>
      <c r="R473" s="14">
        <v>7.4627435995415148</v>
      </c>
      <c r="S473" s="5">
        <v>28</v>
      </c>
      <c r="T473" s="5" t="s">
        <v>28</v>
      </c>
      <c r="U473" s="14">
        <v>0.37743791956374134</v>
      </c>
      <c r="V473" s="5">
        <v>852</v>
      </c>
      <c r="W473" s="5">
        <v>167</v>
      </c>
      <c r="X473" s="5">
        <v>123</v>
      </c>
      <c r="Y473" s="5">
        <v>804</v>
      </c>
      <c r="Z473" s="5" t="s">
        <v>27</v>
      </c>
      <c r="AA473" s="5"/>
      <c r="AB473" s="6" cm="1">
        <f t="array" ref="AB473">SUM(IF(B473:I473&gt;B474:I474,1,-1))</f>
        <v>-4</v>
      </c>
      <c r="AC473" s="6" cm="1">
        <f t="array" ref="AC473">SUM(IF(J473:S473&gt;J474:S474,1,-1))</f>
        <v>0</v>
      </c>
      <c r="AD473" s="6">
        <f t="shared" si="113"/>
        <v>-4</v>
      </c>
      <c r="AE473" s="6">
        <f t="shared" si="125"/>
        <v>-6</v>
      </c>
      <c r="AF473" s="6">
        <f t="shared" si="125"/>
        <v>-2</v>
      </c>
      <c r="AG473" s="6">
        <f t="shared" si="125"/>
        <v>-8</v>
      </c>
      <c r="AH473" s="5"/>
      <c r="AI473" s="8" t="str">
        <f t="shared" si="114"/>
        <v>OL Lower</v>
      </c>
      <c r="AJ473" s="24" t="str">
        <f t="shared" si="115"/>
        <v>Down</v>
      </c>
      <c r="AK473" s="25" t="str">
        <f t="shared" si="116"/>
        <v>POC Down</v>
      </c>
      <c r="AL473" s="26" t="str">
        <f t="shared" si="117"/>
        <v>Bel. Val</v>
      </c>
      <c r="AM473" s="26" t="str">
        <f t="shared" si="118"/>
        <v>Lower Break</v>
      </c>
      <c r="AN473" s="26" t="str">
        <f t="shared" si="119"/>
        <v>In Val</v>
      </c>
      <c r="AO473" s="26" t="str">
        <f t="shared" si="120"/>
        <v>No Gap</v>
      </c>
      <c r="AP473" s="26" t="str">
        <f t="shared" si="121"/>
        <v>Top-Weighted</v>
      </c>
      <c r="AQ473" s="26" t="str">
        <f t="shared" si="122"/>
        <v>Skewed High</v>
      </c>
      <c r="AR473" s="26" t="str">
        <f t="shared" si="123"/>
        <v>Same</v>
      </c>
      <c r="AS473" s="27">
        <f t="shared" si="124"/>
        <v>0</v>
      </c>
    </row>
    <row r="474" spans="1:45" ht="15.5" x14ac:dyDescent="0.35">
      <c r="A474" s="20">
        <v>44992</v>
      </c>
      <c r="B474" s="15">
        <v>1.1948799999999999</v>
      </c>
      <c r="C474" s="15">
        <v>1.2064299999999999</v>
      </c>
      <c r="D474" s="15">
        <v>1.1816500000000001</v>
      </c>
      <c r="E474" s="15">
        <v>1.1826399999999999</v>
      </c>
      <c r="F474" s="15">
        <v>1.2035</v>
      </c>
      <c r="G474" s="15">
        <v>1.2044999999999999</v>
      </c>
      <c r="H474" s="15">
        <v>1.1975</v>
      </c>
      <c r="I474" s="5">
        <v>-11</v>
      </c>
      <c r="J474" s="5">
        <v>280</v>
      </c>
      <c r="K474" s="5">
        <v>1702</v>
      </c>
      <c r="L474" s="5">
        <v>2014</v>
      </c>
      <c r="M474" s="14">
        <v>13.925694444444266</v>
      </c>
      <c r="N474" s="14">
        <v>247.79999999999802</v>
      </c>
      <c r="O474" s="5">
        <v>69.999999999998948</v>
      </c>
      <c r="P474" s="5">
        <v>223268</v>
      </c>
      <c r="Q474" s="14">
        <v>1550.4722222222222</v>
      </c>
      <c r="R474" s="14">
        <v>8.1275221953188712</v>
      </c>
      <c r="S474" s="5">
        <v>28</v>
      </c>
      <c r="T474" s="5" t="s">
        <v>28</v>
      </c>
      <c r="U474" s="14">
        <v>0.30039749148168993</v>
      </c>
      <c r="V474" s="5">
        <v>968</v>
      </c>
      <c r="W474" s="5">
        <v>692</v>
      </c>
      <c r="X474" s="5">
        <v>105</v>
      </c>
      <c r="Y474" s="5">
        <v>231</v>
      </c>
      <c r="Z474" s="5" t="s">
        <v>27</v>
      </c>
      <c r="AA474" s="5"/>
      <c r="AB474" s="6" cm="1">
        <f t="array" ref="AB474">SUM(IF(B474:I474&gt;B475:I475,1,-1))</f>
        <v>0</v>
      </c>
      <c r="AC474" s="6" cm="1">
        <f t="array" ref="AC474">SUM(IF(J474:S474&gt;J475:S475,1,-1))</f>
        <v>4</v>
      </c>
      <c r="AD474" s="6">
        <f t="shared" si="113"/>
        <v>4</v>
      </c>
      <c r="AE474" s="6">
        <f t="shared" si="125"/>
        <v>-6</v>
      </c>
      <c r="AF474" s="6">
        <f t="shared" si="125"/>
        <v>-8</v>
      </c>
      <c r="AG474" s="6">
        <f t="shared" si="125"/>
        <v>-14</v>
      </c>
      <c r="AH474" s="5"/>
      <c r="AI474" s="8" t="str">
        <f t="shared" si="114"/>
        <v>OL Higher</v>
      </c>
      <c r="AJ474" s="24" t="str">
        <f t="shared" si="115"/>
        <v>Up</v>
      </c>
      <c r="AK474" s="25" t="str">
        <f t="shared" si="116"/>
        <v>POC Up</v>
      </c>
      <c r="AL474" s="26" t="str">
        <f t="shared" si="117"/>
        <v>In. Val</v>
      </c>
      <c r="AM474" s="26" t="str">
        <f t="shared" si="118"/>
        <v>Both Sides Expand</v>
      </c>
      <c r="AN474" s="26" t="str">
        <f t="shared" si="119"/>
        <v>Bl. Val</v>
      </c>
      <c r="AO474" s="26" t="str">
        <f t="shared" si="120"/>
        <v>Gap Down - Follow Through</v>
      </c>
      <c r="AP474" s="26" t="str">
        <f t="shared" si="121"/>
        <v>Bottom-Weighted</v>
      </c>
      <c r="AQ474" s="26" t="str">
        <f t="shared" si="122"/>
        <v>Skewed High</v>
      </c>
      <c r="AR474" s="26" t="str">
        <f t="shared" si="123"/>
        <v>Closed Higher Quadrant</v>
      </c>
      <c r="AS474" s="27">
        <f t="shared" si="124"/>
        <v>3</v>
      </c>
    </row>
    <row r="475" spans="1:45" ht="15.5" x14ac:dyDescent="0.35">
      <c r="A475" s="20">
        <v>44991</v>
      </c>
      <c r="B475" s="15">
        <v>1.2025699999999999</v>
      </c>
      <c r="C475" s="15">
        <v>1.2048300000000001</v>
      </c>
      <c r="D475" s="15">
        <v>1.1924399999999999</v>
      </c>
      <c r="E475" s="15">
        <v>1.2024600000000001</v>
      </c>
      <c r="F475" s="15">
        <v>1.2031000000000001</v>
      </c>
      <c r="G475" s="15">
        <v>1.2038000000000002</v>
      </c>
      <c r="H475" s="15">
        <v>1.1967000000000001</v>
      </c>
      <c r="I475" s="5">
        <v>-1</v>
      </c>
      <c r="J475" s="5">
        <v>243</v>
      </c>
      <c r="K475" s="5">
        <v>1718</v>
      </c>
      <c r="L475" s="5">
        <v>1988</v>
      </c>
      <c r="M475" s="14">
        <v>13.796527777777664</v>
      </c>
      <c r="N475" s="14">
        <v>123.90000000000123</v>
      </c>
      <c r="O475" s="5">
        <v>71.000000000001066</v>
      </c>
      <c r="P475" s="5">
        <v>214538</v>
      </c>
      <c r="Q475" s="14">
        <v>1489.8472222222222</v>
      </c>
      <c r="R475" s="14">
        <v>16.045197740112837</v>
      </c>
      <c r="S475" s="5">
        <v>13</v>
      </c>
      <c r="T475" s="5" t="s">
        <v>28</v>
      </c>
      <c r="U475" s="14">
        <v>0.36312025841419987</v>
      </c>
      <c r="V475" s="5">
        <v>531</v>
      </c>
      <c r="W475" s="5">
        <v>543</v>
      </c>
      <c r="X475" s="5">
        <v>549</v>
      </c>
      <c r="Y475" s="5">
        <v>338</v>
      </c>
      <c r="Z475" s="5" t="s">
        <v>31</v>
      </c>
      <c r="AA475" s="5"/>
      <c r="AB475" s="6" cm="1">
        <f t="array" ref="AB475">SUM(IF(B475:I475&gt;B476:I476,1,-1))</f>
        <v>-2</v>
      </c>
      <c r="AC475" s="6" cm="1">
        <f t="array" ref="AC475">SUM(IF(J475:S475&gt;J476:S476,1,-1))</f>
        <v>-6</v>
      </c>
      <c r="AD475" s="6">
        <f t="shared" si="113"/>
        <v>-8</v>
      </c>
      <c r="AE475" s="6">
        <f t="shared" si="125"/>
        <v>-10</v>
      </c>
      <c r="AF475" s="6">
        <f t="shared" si="125"/>
        <v>-8</v>
      </c>
      <c r="AG475" s="6">
        <f t="shared" si="125"/>
        <v>-18</v>
      </c>
      <c r="AH475" s="5"/>
      <c r="AI475" s="8" t="str">
        <f t="shared" si="114"/>
        <v>OL Higher</v>
      </c>
      <c r="AJ475" s="24" t="str">
        <f t="shared" si="115"/>
        <v>Neutral</v>
      </c>
      <c r="AK475" s="25" t="str">
        <f t="shared" si="116"/>
        <v>POC Up</v>
      </c>
      <c r="AL475" s="26" t="str">
        <f t="shared" si="117"/>
        <v>In. Val</v>
      </c>
      <c r="AM475" s="26" t="str">
        <f t="shared" si="118"/>
        <v>Inside Day</v>
      </c>
      <c r="AN475" s="26" t="str">
        <f t="shared" si="119"/>
        <v>In Val</v>
      </c>
      <c r="AO475" s="26" t="str">
        <f t="shared" si="120"/>
        <v>No Gap</v>
      </c>
      <c r="AP475" s="26" t="str">
        <f t="shared" si="121"/>
        <v>Bottom-Weighted</v>
      </c>
      <c r="AQ475" s="26" t="str">
        <f t="shared" si="122"/>
        <v>Skewed Mid-Low</v>
      </c>
      <c r="AR475" s="26" t="str">
        <f t="shared" si="123"/>
        <v>Closed Lower Quadrant</v>
      </c>
      <c r="AS475" s="27">
        <f t="shared" si="124"/>
        <v>-1</v>
      </c>
    </row>
    <row r="476" spans="1:45" ht="15.5" x14ac:dyDescent="0.35">
      <c r="A476" s="20">
        <v>44988</v>
      </c>
      <c r="B476" s="15">
        <v>1.2032499999999999</v>
      </c>
      <c r="C476" s="15">
        <v>1.2088399999999999</v>
      </c>
      <c r="D476" s="15">
        <v>1.1924399999999999</v>
      </c>
      <c r="E476" s="15">
        <v>1.2025600000000001</v>
      </c>
      <c r="F476" s="15">
        <v>1.2016000000000002</v>
      </c>
      <c r="G476" s="15">
        <v>1.2036000000000002</v>
      </c>
      <c r="H476" s="15">
        <v>1.1952</v>
      </c>
      <c r="I476" s="5">
        <v>17</v>
      </c>
      <c r="J476" s="5">
        <v>771</v>
      </c>
      <c r="K476" s="5">
        <v>1505</v>
      </c>
      <c r="L476" s="5">
        <v>2303</v>
      </c>
      <c r="M476" s="14">
        <v>15.958333333333272</v>
      </c>
      <c r="N476" s="14">
        <v>163.99999999999972</v>
      </c>
      <c r="O476" s="5">
        <v>84.000000000001847</v>
      </c>
      <c r="P476" s="5">
        <v>245485</v>
      </c>
      <c r="Q476" s="14">
        <v>1704.7569444444443</v>
      </c>
      <c r="R476" s="14">
        <v>14.042682926829293</v>
      </c>
      <c r="S476" s="5">
        <v>21</v>
      </c>
      <c r="T476" s="5" t="s">
        <v>26</v>
      </c>
      <c r="U476" s="14">
        <v>0.5284386564836685</v>
      </c>
      <c r="V476" s="5">
        <v>253</v>
      </c>
      <c r="W476" s="5">
        <v>716</v>
      </c>
      <c r="X476" s="5">
        <v>859</v>
      </c>
      <c r="Y476" s="5">
        <v>475</v>
      </c>
      <c r="Z476" s="5" t="s">
        <v>32</v>
      </c>
      <c r="AA476" s="5"/>
      <c r="AB476" s="6" cm="1">
        <f t="array" ref="AB476">SUM(IF(B476:I476&gt;B477:I477,1,-1))</f>
        <v>-4</v>
      </c>
      <c r="AC476" s="6" cm="1">
        <f t="array" ref="AC476">SUM(IF(J476:S476&gt;J477:S477,1,-1))</f>
        <v>-6</v>
      </c>
      <c r="AD476" s="6">
        <f t="shared" si="113"/>
        <v>-10</v>
      </c>
      <c r="AE476" s="6">
        <f t="shared" si="125"/>
        <v>-10</v>
      </c>
      <c r="AF476" s="6">
        <f t="shared" si="125"/>
        <v>2</v>
      </c>
      <c r="AG476" s="6">
        <f t="shared" si="125"/>
        <v>-8</v>
      </c>
      <c r="AH476" s="5"/>
      <c r="AI476" s="8" t="str">
        <f t="shared" si="114"/>
        <v>OL Lower</v>
      </c>
      <c r="AJ476" s="24" t="str">
        <f t="shared" si="115"/>
        <v>Down</v>
      </c>
      <c r="AK476" s="25" t="str">
        <f t="shared" si="116"/>
        <v>POC Unchanged</v>
      </c>
      <c r="AL476" s="26" t="str">
        <f t="shared" si="117"/>
        <v>In. Val</v>
      </c>
      <c r="AM476" s="26" t="str">
        <f t="shared" si="118"/>
        <v>Inside Day</v>
      </c>
      <c r="AN476" s="26" t="str">
        <f t="shared" si="119"/>
        <v>In Val</v>
      </c>
      <c r="AO476" s="26" t="str">
        <f t="shared" si="120"/>
        <v>No Gap</v>
      </c>
      <c r="AP476" s="26" t="str">
        <f t="shared" si="121"/>
        <v>Bottom-Weighted</v>
      </c>
      <c r="AQ476" s="26" t="str">
        <f t="shared" si="122"/>
        <v>Skewed Mid-Low</v>
      </c>
      <c r="AR476" s="26" t="str">
        <f t="shared" si="123"/>
        <v>Closed Lower Quadrant</v>
      </c>
      <c r="AS476" s="27">
        <f t="shared" si="124"/>
        <v>-2</v>
      </c>
    </row>
    <row r="477" spans="1:45" ht="15.5" x14ac:dyDescent="0.35">
      <c r="A477" s="20">
        <v>44987</v>
      </c>
      <c r="B477" s="15">
        <v>1.20618</v>
      </c>
      <c r="C477" s="15">
        <v>1.2142900000000001</v>
      </c>
      <c r="D477" s="15">
        <v>1.1924399999999999</v>
      </c>
      <c r="E477" s="15">
        <v>1.1949000000000001</v>
      </c>
      <c r="F477" s="15">
        <v>1.2016000000000002</v>
      </c>
      <c r="G477" s="15">
        <v>1.2099000000000002</v>
      </c>
      <c r="H477" s="15">
        <v>1.1975000000000002</v>
      </c>
      <c r="I477" s="5">
        <v>-25</v>
      </c>
      <c r="J477" s="5">
        <v>1430</v>
      </c>
      <c r="K477" s="5">
        <v>968</v>
      </c>
      <c r="L477" s="5">
        <v>2422</v>
      </c>
      <c r="M477" s="14">
        <v>16.765972222222302</v>
      </c>
      <c r="N477" s="14">
        <v>218.50000000000148</v>
      </c>
      <c r="O477" s="5">
        <v>123.99999999999966</v>
      </c>
      <c r="P477" s="5">
        <v>252029</v>
      </c>
      <c r="Q477" s="14">
        <v>1750.2013888888889</v>
      </c>
      <c r="R477" s="14">
        <v>11.084668192219604</v>
      </c>
      <c r="S477" s="5">
        <v>29</v>
      </c>
      <c r="T477" s="5" t="s">
        <v>26</v>
      </c>
      <c r="U477" s="14">
        <v>0.65979117109913954</v>
      </c>
      <c r="V477" s="5">
        <v>317</v>
      </c>
      <c r="W477" s="5">
        <v>749</v>
      </c>
      <c r="X477" s="5">
        <v>794</v>
      </c>
      <c r="Y477" s="5">
        <v>551</v>
      </c>
      <c r="Z477" s="5" t="s">
        <v>27</v>
      </c>
      <c r="AA477" s="5"/>
      <c r="AB477" s="6" cm="1">
        <f t="array" ref="AB477">SUM(IF(B477:I477&gt;B478:I478,1,-1))</f>
        <v>-4</v>
      </c>
      <c r="AC477" s="6" cm="1">
        <f t="array" ref="AC477">SUM(IF(J477:S477&gt;J478:S478,1,-1))</f>
        <v>4</v>
      </c>
      <c r="AD477" s="6">
        <f t="shared" si="113"/>
        <v>0</v>
      </c>
      <c r="AE477" s="6">
        <f t="shared" si="125"/>
        <v>-8</v>
      </c>
      <c r="AF477" s="6">
        <f t="shared" si="125"/>
        <v>14</v>
      </c>
      <c r="AG477" s="6">
        <f t="shared" si="125"/>
        <v>6</v>
      </c>
      <c r="AH477" s="5"/>
      <c r="AI477" s="8" t="str">
        <f t="shared" si="114"/>
        <v>OL Lower</v>
      </c>
      <c r="AJ477" s="24" t="str">
        <f t="shared" si="115"/>
        <v>Down</v>
      </c>
      <c r="AK477" s="25" t="str">
        <f t="shared" si="116"/>
        <v>POC Down</v>
      </c>
      <c r="AL477" s="26" t="str">
        <f t="shared" si="117"/>
        <v>In. Val</v>
      </c>
      <c r="AM477" s="26" t="str">
        <f t="shared" si="118"/>
        <v>Inside Day</v>
      </c>
      <c r="AN477" s="26" t="str">
        <f t="shared" si="119"/>
        <v>Bl. Val</v>
      </c>
      <c r="AO477" s="26" t="str">
        <f t="shared" si="120"/>
        <v>No Gap</v>
      </c>
      <c r="AP477" s="26" t="str">
        <f t="shared" si="121"/>
        <v>Top-Weighted</v>
      </c>
      <c r="AQ477" s="26" t="str">
        <f t="shared" si="122"/>
        <v>Skewed Mid-Low</v>
      </c>
      <c r="AR477" s="26" t="str">
        <f t="shared" si="123"/>
        <v>Closed Higher Quadrant</v>
      </c>
      <c r="AS477" s="27">
        <f t="shared" si="124"/>
        <v>1</v>
      </c>
    </row>
    <row r="478" spans="1:45" ht="15.5" x14ac:dyDescent="0.35">
      <c r="A478" s="20">
        <v>44986</v>
      </c>
      <c r="B478" s="15">
        <v>1.19496</v>
      </c>
      <c r="C478" s="15">
        <v>1.2142900000000001</v>
      </c>
      <c r="D478" s="15">
        <v>1.1922299999999999</v>
      </c>
      <c r="E478" s="15">
        <v>1.20259</v>
      </c>
      <c r="F478" s="15">
        <v>1.2020000000000002</v>
      </c>
      <c r="G478" s="15">
        <v>1.2103000000000002</v>
      </c>
      <c r="H478" s="15">
        <v>1.2007000000000001</v>
      </c>
      <c r="I478" s="5">
        <v>2</v>
      </c>
      <c r="J478" s="5">
        <v>1566</v>
      </c>
      <c r="K478" s="5">
        <v>727</v>
      </c>
      <c r="L478" s="5">
        <v>2321</v>
      </c>
      <c r="M478" s="14">
        <v>16.059027777777914</v>
      </c>
      <c r="N478" s="14">
        <v>220.6000000000019</v>
      </c>
      <c r="O478" s="5">
        <v>96.000000000000526</v>
      </c>
      <c r="P478" s="5">
        <v>236984</v>
      </c>
      <c r="Q478" s="14">
        <v>1645.7222222222222</v>
      </c>
      <c r="R478" s="14">
        <v>10.521305530371622</v>
      </c>
      <c r="S478" s="5">
        <v>29</v>
      </c>
      <c r="T478" s="5" t="s">
        <v>26</v>
      </c>
      <c r="U478" s="14">
        <v>0.53935652548570512</v>
      </c>
      <c r="V478" s="5">
        <v>326</v>
      </c>
      <c r="W478" s="5">
        <v>942</v>
      </c>
      <c r="X478" s="5">
        <v>738</v>
      </c>
      <c r="Y478" s="5">
        <v>306</v>
      </c>
      <c r="Z478" s="5" t="s">
        <v>29</v>
      </c>
      <c r="AA478" s="5"/>
      <c r="AB478" s="6" cm="1">
        <f t="array" ref="AB478">SUM(IF(B478:I478&gt;B479:I479,1,-1))</f>
        <v>-2</v>
      </c>
      <c r="AC478" s="6" cm="1">
        <f t="array" ref="AC478">SUM(IF(J478:S478&gt;J479:S479,1,-1))</f>
        <v>4</v>
      </c>
      <c r="AD478" s="6">
        <f t="shared" si="113"/>
        <v>2</v>
      </c>
      <c r="AE478" s="6">
        <f t="shared" si="125"/>
        <v>-8</v>
      </c>
      <c r="AF478" s="6">
        <f t="shared" si="125"/>
        <v>4</v>
      </c>
      <c r="AG478" s="6">
        <f t="shared" si="125"/>
        <v>-4</v>
      </c>
      <c r="AH478" s="5"/>
      <c r="AI478" s="8" t="str">
        <f t="shared" si="114"/>
        <v>Inside</v>
      </c>
      <c r="AJ478" s="24" t="str">
        <f t="shared" si="115"/>
        <v>Up</v>
      </c>
      <c r="AK478" s="25" t="str">
        <f t="shared" si="116"/>
        <v>POC Up</v>
      </c>
      <c r="AL478" s="26" t="str">
        <f t="shared" si="117"/>
        <v>In. Val</v>
      </c>
      <c r="AM478" s="26" t="str">
        <f t="shared" si="118"/>
        <v>Inside Day</v>
      </c>
      <c r="AN478" s="26" t="str">
        <f t="shared" si="119"/>
        <v>In Val</v>
      </c>
      <c r="AO478" s="26" t="str">
        <f t="shared" si="120"/>
        <v>Gap Down - Failed</v>
      </c>
      <c r="AP478" s="26" t="str">
        <f t="shared" si="121"/>
        <v>Top-Weighted</v>
      </c>
      <c r="AQ478" s="26" t="str">
        <f t="shared" si="122"/>
        <v>Skewed Mid-High</v>
      </c>
      <c r="AR478" s="26" t="str">
        <f t="shared" si="123"/>
        <v>Closed Higher Quadrant</v>
      </c>
      <c r="AS478" s="27">
        <f t="shared" si="124"/>
        <v>3</v>
      </c>
    </row>
    <row r="479" spans="1:45" ht="15.5" x14ac:dyDescent="0.35">
      <c r="A479" s="20">
        <v>44985</v>
      </c>
      <c r="B479" s="15">
        <v>1.2016100000000001</v>
      </c>
      <c r="C479" s="15">
        <v>1.2142900000000001</v>
      </c>
      <c r="D479" s="15">
        <v>1.1922299999999999</v>
      </c>
      <c r="E479" s="15">
        <v>1.2032400000000001</v>
      </c>
      <c r="F479" s="15">
        <v>1.2019000000000002</v>
      </c>
      <c r="G479" s="15">
        <v>1.2138000000000002</v>
      </c>
      <c r="H479" s="15">
        <v>1.1978000000000002</v>
      </c>
      <c r="I479" s="5">
        <v>-14</v>
      </c>
      <c r="J479" s="5">
        <v>1179</v>
      </c>
      <c r="K479" s="5">
        <v>926</v>
      </c>
      <c r="L479" s="5">
        <v>2134</v>
      </c>
      <c r="M479" s="14">
        <v>14.700694444444549</v>
      </c>
      <c r="N479" s="14">
        <v>220.6000000000019</v>
      </c>
      <c r="O479" s="5">
        <v>160.00000000000014</v>
      </c>
      <c r="P479" s="5">
        <v>234514</v>
      </c>
      <c r="Q479" s="14">
        <v>1628.5694444444443</v>
      </c>
      <c r="R479" s="14">
        <v>9.6736174070715393</v>
      </c>
      <c r="S479" s="5">
        <v>28</v>
      </c>
      <c r="T479" s="5" t="s">
        <v>26</v>
      </c>
      <c r="U479" s="14">
        <v>0.65754535484518362</v>
      </c>
      <c r="V479" s="5">
        <v>325</v>
      </c>
      <c r="W479" s="5">
        <v>557</v>
      </c>
      <c r="X479" s="5">
        <v>621</v>
      </c>
      <c r="Y479" s="5">
        <v>620</v>
      </c>
      <c r="Z479" s="5" t="s">
        <v>34</v>
      </c>
      <c r="AA479" s="5"/>
      <c r="AB479" s="6" cm="1">
        <f t="array" ref="AB479">SUM(IF(B479:I479&gt;B480:I480,1,-1))</f>
        <v>-2</v>
      </c>
      <c r="AC479" s="6" cm="1">
        <f t="array" ref="AC479">SUM(IF(J479:S479&gt;J480:S480,1,-1))</f>
        <v>6</v>
      </c>
      <c r="AD479" s="6">
        <f t="shared" si="113"/>
        <v>4</v>
      </c>
      <c r="AE479" s="6">
        <f t="shared" ref="AE479:AG494" si="126">SUM(AB479:AB481)</f>
        <v>-12</v>
      </c>
      <c r="AF479" s="6">
        <f t="shared" si="126"/>
        <v>-2</v>
      </c>
      <c r="AG479" s="6">
        <f t="shared" si="126"/>
        <v>-14</v>
      </c>
      <c r="AH479" s="5"/>
      <c r="AI479" s="8" t="str">
        <f t="shared" si="114"/>
        <v>OL Higher</v>
      </c>
      <c r="AJ479" s="24" t="str">
        <f t="shared" si="115"/>
        <v>Neutral</v>
      </c>
      <c r="AK479" s="25" t="str">
        <f t="shared" si="116"/>
        <v>POC Down</v>
      </c>
      <c r="AL479" s="26" t="str">
        <f t="shared" si="117"/>
        <v>In. Val</v>
      </c>
      <c r="AM479" s="26" t="str">
        <f t="shared" si="118"/>
        <v>Upper Break</v>
      </c>
      <c r="AN479" s="26" t="str">
        <f t="shared" si="119"/>
        <v>In Val</v>
      </c>
      <c r="AO479" s="26" t="str">
        <f t="shared" si="120"/>
        <v>No Gap</v>
      </c>
      <c r="AP479" s="26" t="str">
        <f t="shared" si="121"/>
        <v>Top-Weighted</v>
      </c>
      <c r="AQ479" s="26" t="str">
        <f t="shared" si="122"/>
        <v>Skewed Mid-Low</v>
      </c>
      <c r="AR479" s="26" t="str">
        <f t="shared" si="123"/>
        <v>Closed Lower Quadrant</v>
      </c>
      <c r="AS479" s="27">
        <f t="shared" si="124"/>
        <v>-1</v>
      </c>
    </row>
    <row r="480" spans="1:45" ht="15.5" x14ac:dyDescent="0.35">
      <c r="A480" s="20">
        <v>44984</v>
      </c>
      <c r="B480" s="15">
        <v>1.2046699999999999</v>
      </c>
      <c r="C480" s="15">
        <v>1.20743</v>
      </c>
      <c r="D480" s="15">
        <v>1.1922299999999999</v>
      </c>
      <c r="E480" s="15">
        <v>1.20617</v>
      </c>
      <c r="F480" s="15">
        <v>1.2020000000000002</v>
      </c>
      <c r="G480" s="15">
        <v>1.2072000000000001</v>
      </c>
      <c r="H480" s="15">
        <v>1.1975000000000002</v>
      </c>
      <c r="I480" s="5">
        <v>9</v>
      </c>
      <c r="J480" s="5">
        <v>892</v>
      </c>
      <c r="K480" s="5">
        <v>1084</v>
      </c>
      <c r="L480" s="5">
        <v>2016</v>
      </c>
      <c r="M480" s="14">
        <v>13.906944444444404</v>
      </c>
      <c r="N480" s="14">
        <v>152.00000000000102</v>
      </c>
      <c r="O480" s="5">
        <v>96.999999999998195</v>
      </c>
      <c r="P480" s="5">
        <v>231000</v>
      </c>
      <c r="Q480" s="14">
        <v>1604.1666666666667</v>
      </c>
      <c r="R480" s="14">
        <v>13.263157894736754</v>
      </c>
      <c r="S480" s="5">
        <v>20</v>
      </c>
      <c r="T480" s="5" t="s">
        <v>26</v>
      </c>
      <c r="U480" s="14">
        <v>0.6797232012122183</v>
      </c>
      <c r="V480" s="5">
        <v>500</v>
      </c>
      <c r="W480" s="5">
        <v>713</v>
      </c>
      <c r="X480" s="5">
        <v>291</v>
      </c>
      <c r="Y480" s="5">
        <v>490</v>
      </c>
      <c r="Z480" s="5" t="s">
        <v>31</v>
      </c>
      <c r="AA480" s="5"/>
      <c r="AB480" s="6" cm="1">
        <f t="array" ref="AB480">SUM(IF(B480:I480&gt;B481:I481,1,-1))</f>
        <v>-4</v>
      </c>
      <c r="AC480" s="6" cm="1">
        <f t="array" ref="AC480">SUM(IF(J480:S480&gt;J481:S481,1,-1))</f>
        <v>-6</v>
      </c>
      <c r="AD480" s="6">
        <f t="shared" si="113"/>
        <v>-10</v>
      </c>
      <c r="AE480" s="6">
        <f t="shared" si="126"/>
        <v>-14</v>
      </c>
      <c r="AF480" s="6">
        <f t="shared" si="126"/>
        <v>-6</v>
      </c>
      <c r="AG480" s="6">
        <f t="shared" si="126"/>
        <v>-20</v>
      </c>
      <c r="AH480" s="5"/>
      <c r="AI480" s="8" t="str">
        <f t="shared" si="114"/>
        <v>OL Lower</v>
      </c>
      <c r="AJ480" s="24" t="str">
        <f t="shared" si="115"/>
        <v>Down</v>
      </c>
      <c r="AK480" s="25" t="str">
        <f t="shared" si="116"/>
        <v>POC Unchanged</v>
      </c>
      <c r="AL480" s="26" t="str">
        <f t="shared" si="117"/>
        <v>In. Val</v>
      </c>
      <c r="AM480" s="26" t="str">
        <f t="shared" si="118"/>
        <v>Lower Break</v>
      </c>
      <c r="AN480" s="26" t="str">
        <f t="shared" si="119"/>
        <v>In Val</v>
      </c>
      <c r="AO480" s="26" t="str">
        <f t="shared" si="120"/>
        <v>No Gap</v>
      </c>
      <c r="AP480" s="26" t="str">
        <f t="shared" si="121"/>
        <v>Bottom-Weighted</v>
      </c>
      <c r="AQ480" s="26" t="str">
        <f t="shared" si="122"/>
        <v>Skewed Mid-High</v>
      </c>
      <c r="AR480" s="26" t="str">
        <f t="shared" si="123"/>
        <v>Closed Lower Quadrant</v>
      </c>
      <c r="AS480" s="27">
        <f t="shared" si="124"/>
        <v>-3</v>
      </c>
    </row>
    <row r="481" spans="1:45" ht="15.5" x14ac:dyDescent="0.35">
      <c r="A481" s="20">
        <v>44981</v>
      </c>
      <c r="B481" s="15">
        <v>1.21088</v>
      </c>
      <c r="C481" s="15">
        <v>1.2135199999999999</v>
      </c>
      <c r="D481" s="15">
        <v>1.19279</v>
      </c>
      <c r="E481" s="15">
        <v>1.19495</v>
      </c>
      <c r="F481" s="15">
        <v>1.2020000000000002</v>
      </c>
      <c r="G481" s="15">
        <v>1.2107000000000001</v>
      </c>
      <c r="H481" s="15">
        <v>1.2004000000000001</v>
      </c>
      <c r="I481" s="5">
        <v>-8</v>
      </c>
      <c r="J481" s="5">
        <v>1336</v>
      </c>
      <c r="K481" s="5">
        <v>671</v>
      </c>
      <c r="L481" s="5">
        <v>2040</v>
      </c>
      <c r="M481" s="14">
        <v>14.056250000000015</v>
      </c>
      <c r="N481" s="14">
        <v>207.29999999999916</v>
      </c>
      <c r="O481" s="5">
        <v>102.99999999999976</v>
      </c>
      <c r="P481" s="5">
        <v>245620</v>
      </c>
      <c r="Q481" s="14">
        <v>1705.6944444444443</v>
      </c>
      <c r="R481" s="14">
        <v>9.8408104196816613</v>
      </c>
      <c r="S481" s="5">
        <v>23</v>
      </c>
      <c r="T481" s="5" t="s">
        <v>26</v>
      </c>
      <c r="U481" s="14">
        <v>0.5437987378286252</v>
      </c>
      <c r="V481" s="5">
        <v>385</v>
      </c>
      <c r="W481" s="5">
        <v>704</v>
      </c>
      <c r="X481" s="5">
        <v>605</v>
      </c>
      <c r="Y481" s="5">
        <v>342</v>
      </c>
      <c r="Z481" s="5" t="s">
        <v>27</v>
      </c>
      <c r="AA481" s="5"/>
      <c r="AB481" s="6" cm="1">
        <f t="array" ref="AB481">SUM(IF(B481:I481&gt;B482:I482,1,-1))</f>
        <v>-6</v>
      </c>
      <c r="AC481" s="6" cm="1">
        <f t="array" ref="AC481">SUM(IF(J481:S481&gt;J482:S482,1,-1))</f>
        <v>-2</v>
      </c>
      <c r="AD481" s="6">
        <f t="shared" si="113"/>
        <v>-8</v>
      </c>
      <c r="AE481" s="6">
        <f t="shared" si="126"/>
        <v>-8</v>
      </c>
      <c r="AF481" s="6">
        <f t="shared" si="126"/>
        <v>-2</v>
      </c>
      <c r="AG481" s="6">
        <f t="shared" si="126"/>
        <v>-10</v>
      </c>
      <c r="AH481" s="5"/>
      <c r="AI481" s="8" t="str">
        <f t="shared" si="114"/>
        <v>OL Lower</v>
      </c>
      <c r="AJ481" s="24" t="str">
        <f t="shared" si="115"/>
        <v>Down</v>
      </c>
      <c r="AK481" s="25" t="str">
        <f t="shared" si="116"/>
        <v>POC Down</v>
      </c>
      <c r="AL481" s="26" t="str">
        <f t="shared" si="117"/>
        <v>Bel. Val</v>
      </c>
      <c r="AM481" s="26" t="str">
        <f t="shared" si="118"/>
        <v>Lower Break</v>
      </c>
      <c r="AN481" s="26" t="str">
        <f t="shared" si="119"/>
        <v>Bl. Val</v>
      </c>
      <c r="AO481" s="26" t="str">
        <f t="shared" si="120"/>
        <v>No Gap</v>
      </c>
      <c r="AP481" s="26" t="str">
        <f t="shared" si="121"/>
        <v>Top-Weighted</v>
      </c>
      <c r="AQ481" s="26" t="str">
        <f t="shared" si="122"/>
        <v>Skewed Mid-High</v>
      </c>
      <c r="AR481" s="26" t="str">
        <f t="shared" si="123"/>
        <v>Same</v>
      </c>
      <c r="AS481" s="27">
        <f t="shared" si="124"/>
        <v>0</v>
      </c>
    </row>
    <row r="482" spans="1:45" ht="15.5" x14ac:dyDescent="0.35">
      <c r="A482" s="20">
        <v>44980</v>
      </c>
      <c r="B482" s="15">
        <v>1.2037800000000001</v>
      </c>
      <c r="C482" s="15">
        <v>1.2146999999999999</v>
      </c>
      <c r="D482" s="15">
        <v>1.19855</v>
      </c>
      <c r="E482" s="15">
        <v>1.20163</v>
      </c>
      <c r="F482" s="15">
        <v>1.2106000000000001</v>
      </c>
      <c r="G482" s="15">
        <v>1.2124000000000001</v>
      </c>
      <c r="H482" s="15">
        <v>1.2034</v>
      </c>
      <c r="I482" s="5">
        <v>2</v>
      </c>
      <c r="J482" s="5">
        <v>446</v>
      </c>
      <c r="K482" s="5">
        <v>1789</v>
      </c>
      <c r="L482" s="5">
        <v>2271</v>
      </c>
      <c r="M482" s="14">
        <v>15.706944444444416</v>
      </c>
      <c r="N482" s="14">
        <v>161.49999999999886</v>
      </c>
      <c r="O482" s="5">
        <v>90.000000000001194</v>
      </c>
      <c r="P482" s="5">
        <v>250749</v>
      </c>
      <c r="Q482" s="14">
        <v>1741.3125</v>
      </c>
      <c r="R482" s="14">
        <v>14.061919504644061</v>
      </c>
      <c r="S482" s="5">
        <v>8</v>
      </c>
      <c r="T482" s="5" t="s">
        <v>28</v>
      </c>
      <c r="U482" s="14">
        <v>0.43657331884793055</v>
      </c>
      <c r="V482" s="5">
        <v>446</v>
      </c>
      <c r="W482" s="5">
        <v>715</v>
      </c>
      <c r="X482" s="5">
        <v>668</v>
      </c>
      <c r="Y482" s="5">
        <v>442</v>
      </c>
      <c r="Z482" s="5" t="s">
        <v>27</v>
      </c>
      <c r="AA482" s="5"/>
      <c r="AB482" s="6" cm="1">
        <f t="array" ref="AB482">SUM(IF(B482:I482&gt;B483:I483,1,-1))</f>
        <v>-4</v>
      </c>
      <c r="AC482" s="6" cm="1">
        <f t="array" ref="AC482">SUM(IF(J482:S482&gt;J483:S483,1,-1))</f>
        <v>2</v>
      </c>
      <c r="AD482" s="6">
        <f t="shared" si="113"/>
        <v>-2</v>
      </c>
      <c r="AE482" s="6">
        <f t="shared" si="126"/>
        <v>-4</v>
      </c>
      <c r="AF482" s="6">
        <f t="shared" si="126"/>
        <v>6</v>
      </c>
      <c r="AG482" s="6">
        <f t="shared" si="126"/>
        <v>2</v>
      </c>
      <c r="AH482" s="5"/>
      <c r="AI482" s="8" t="str">
        <f t="shared" si="114"/>
        <v>OL Lower</v>
      </c>
      <c r="AJ482" s="24" t="str">
        <f t="shared" si="115"/>
        <v>Up</v>
      </c>
      <c r="AK482" s="25" t="str">
        <f t="shared" si="116"/>
        <v>POC Unchanged</v>
      </c>
      <c r="AL482" s="26" t="str">
        <f t="shared" si="117"/>
        <v>In. Val</v>
      </c>
      <c r="AM482" s="26" t="str">
        <f t="shared" si="118"/>
        <v>Inside Day</v>
      </c>
      <c r="AN482" s="26" t="str">
        <f t="shared" si="119"/>
        <v>Bl. Val</v>
      </c>
      <c r="AO482" s="26" t="str">
        <f t="shared" si="120"/>
        <v>No Gap</v>
      </c>
      <c r="AP482" s="26" t="str">
        <f t="shared" si="121"/>
        <v>Bottom-Weighted</v>
      </c>
      <c r="AQ482" s="26" t="str">
        <f t="shared" si="122"/>
        <v>Skewed Mid-High</v>
      </c>
      <c r="AR482" s="26" t="str">
        <f t="shared" si="123"/>
        <v>Closed Higher Quadrant</v>
      </c>
      <c r="AS482" s="27">
        <f t="shared" si="124"/>
        <v>1</v>
      </c>
    </row>
    <row r="483" spans="1:45" ht="15.5" x14ac:dyDescent="0.35">
      <c r="A483" s="20">
        <v>44979</v>
      </c>
      <c r="B483" s="15">
        <v>1.2028700000000001</v>
      </c>
      <c r="C483" s="15">
        <v>1.2146999999999999</v>
      </c>
      <c r="D483" s="15">
        <v>1.19855</v>
      </c>
      <c r="E483" s="15">
        <v>1.2046399999999999</v>
      </c>
      <c r="F483" s="15">
        <v>1.2106000000000001</v>
      </c>
      <c r="G483" s="15">
        <v>1.2135</v>
      </c>
      <c r="H483" s="15">
        <v>1.2036000000000002</v>
      </c>
      <c r="I483" s="5">
        <v>1</v>
      </c>
      <c r="J483" s="5">
        <v>446</v>
      </c>
      <c r="K483" s="5">
        <v>1587</v>
      </c>
      <c r="L483" s="5">
        <v>2069</v>
      </c>
      <c r="M483" s="14">
        <v>14.305555555555644</v>
      </c>
      <c r="N483" s="14">
        <v>161.49999999999886</v>
      </c>
      <c r="O483" s="5">
        <v>98.999999999997982</v>
      </c>
      <c r="P483" s="5">
        <v>208621</v>
      </c>
      <c r="Q483" s="14">
        <v>1448.7569444444443</v>
      </c>
      <c r="R483" s="14">
        <v>12.811145510836003</v>
      </c>
      <c r="S483" s="5">
        <v>13</v>
      </c>
      <c r="T483" s="5" t="s">
        <v>28</v>
      </c>
      <c r="U483" s="14">
        <v>0.47149954682753209</v>
      </c>
      <c r="V483" s="5">
        <v>446</v>
      </c>
      <c r="W483" s="5">
        <v>690</v>
      </c>
      <c r="X483" s="5">
        <v>618</v>
      </c>
      <c r="Y483" s="5">
        <v>315</v>
      </c>
      <c r="Z483" s="5" t="s">
        <v>29</v>
      </c>
      <c r="AA483" s="5"/>
      <c r="AB483" s="6" cm="1">
        <f t="array" ref="AB483">SUM(IF(B483:I483&gt;B484:I484,1,-1))</f>
        <v>2</v>
      </c>
      <c r="AC483" s="6" cm="1">
        <f t="array" ref="AC483">SUM(IF(J483:S483&gt;J484:S484,1,-1))</f>
        <v>-2</v>
      </c>
      <c r="AD483" s="6">
        <f t="shared" si="113"/>
        <v>0</v>
      </c>
      <c r="AE483" s="6">
        <f t="shared" si="126"/>
        <v>0</v>
      </c>
      <c r="AF483" s="6">
        <f t="shared" si="126"/>
        <v>-2</v>
      </c>
      <c r="AG483" s="6">
        <f t="shared" si="126"/>
        <v>-2</v>
      </c>
      <c r="AH483" s="5"/>
      <c r="AI483" s="8" t="str">
        <f t="shared" si="114"/>
        <v>OL Higher</v>
      </c>
      <c r="AJ483" s="24" t="str">
        <f t="shared" si="115"/>
        <v>Up</v>
      </c>
      <c r="AK483" s="25" t="str">
        <f t="shared" si="116"/>
        <v>POC Up</v>
      </c>
      <c r="AL483" s="26" t="str">
        <f t="shared" si="117"/>
        <v>Ab. Val</v>
      </c>
      <c r="AM483" s="26" t="str">
        <f t="shared" si="118"/>
        <v>Inside Day</v>
      </c>
      <c r="AN483" s="26" t="str">
        <f t="shared" si="119"/>
        <v>In Val</v>
      </c>
      <c r="AO483" s="26" t="str">
        <f t="shared" si="120"/>
        <v>No Gap</v>
      </c>
      <c r="AP483" s="26" t="str">
        <f t="shared" si="121"/>
        <v>Bottom-Weighted</v>
      </c>
      <c r="AQ483" s="26" t="str">
        <f t="shared" si="122"/>
        <v>Skewed Mid-High</v>
      </c>
      <c r="AR483" s="26" t="str">
        <f t="shared" si="123"/>
        <v>Closed Higher Quadrant</v>
      </c>
      <c r="AS483" s="27">
        <f t="shared" si="124"/>
        <v>2</v>
      </c>
    </row>
    <row r="484" spans="1:45" ht="15.5" x14ac:dyDescent="0.35">
      <c r="A484" s="20">
        <v>44978</v>
      </c>
      <c r="B484" s="15">
        <v>1.1973800000000001</v>
      </c>
      <c r="C484" s="15">
        <v>1.2146999999999999</v>
      </c>
      <c r="D484" s="15">
        <v>1.1914499999999999</v>
      </c>
      <c r="E484" s="15">
        <v>1.21086</v>
      </c>
      <c r="F484" s="15">
        <v>1.2027000000000001</v>
      </c>
      <c r="G484" s="15">
        <v>1.2055</v>
      </c>
      <c r="H484" s="15">
        <v>1.1928000000000001</v>
      </c>
      <c r="I484" s="5">
        <v>10</v>
      </c>
      <c r="J484" s="5">
        <v>1096</v>
      </c>
      <c r="K484" s="5">
        <v>947</v>
      </c>
      <c r="L484" s="5">
        <v>2085</v>
      </c>
      <c r="M484" s="14">
        <v>14.409027777777805</v>
      </c>
      <c r="N484" s="14">
        <v>232.49999999999994</v>
      </c>
      <c r="O484" s="5">
        <v>126.99999999999933</v>
      </c>
      <c r="P484" s="5">
        <v>199677</v>
      </c>
      <c r="Q484" s="14">
        <v>1386.6458333333333</v>
      </c>
      <c r="R484" s="14">
        <v>8.9677419354838737</v>
      </c>
      <c r="S484" s="5">
        <v>20</v>
      </c>
      <c r="T484" s="5" t="s">
        <v>33</v>
      </c>
      <c r="U484" s="14">
        <v>0.70759362758842115</v>
      </c>
      <c r="V484" s="5">
        <v>484</v>
      </c>
      <c r="W484" s="5">
        <v>499</v>
      </c>
      <c r="X484" s="5">
        <v>733</v>
      </c>
      <c r="Y484" s="5">
        <v>369</v>
      </c>
      <c r="Z484" s="5" t="s">
        <v>31</v>
      </c>
      <c r="AA484" s="5"/>
      <c r="AB484" s="6" cm="1">
        <f t="array" ref="AB484">SUM(IF(B484:I484&gt;B485:I485,1,-1))</f>
        <v>-2</v>
      </c>
      <c r="AC484" s="6" cm="1">
        <f t="array" ref="AC484">SUM(IF(J484:S484&gt;J485:S485,1,-1))</f>
        <v>6</v>
      </c>
      <c r="AD484" s="6">
        <f t="shared" si="113"/>
        <v>4</v>
      </c>
      <c r="AE484" s="6">
        <f t="shared" si="126"/>
        <v>-6</v>
      </c>
      <c r="AF484" s="6">
        <f t="shared" si="126"/>
        <v>-4</v>
      </c>
      <c r="AG484" s="6">
        <f t="shared" si="126"/>
        <v>-10</v>
      </c>
      <c r="AH484" s="5"/>
      <c r="AI484" s="8" t="str">
        <f t="shared" si="114"/>
        <v>Outside</v>
      </c>
      <c r="AJ484" s="24" t="str">
        <f t="shared" si="115"/>
        <v>Up</v>
      </c>
      <c r="AK484" s="25" t="str">
        <f t="shared" si="116"/>
        <v>POC Down</v>
      </c>
      <c r="AL484" s="26" t="str">
        <f t="shared" si="117"/>
        <v>In. Val</v>
      </c>
      <c r="AM484" s="26" t="str">
        <f t="shared" si="118"/>
        <v>Upper Break</v>
      </c>
      <c r="AN484" s="26" t="str">
        <f t="shared" si="119"/>
        <v>Ab. Val</v>
      </c>
      <c r="AO484" s="26" t="str">
        <f t="shared" si="120"/>
        <v>Gap Down - Failed</v>
      </c>
      <c r="AP484" s="26" t="str">
        <f t="shared" si="121"/>
        <v>Top-Weighted</v>
      </c>
      <c r="AQ484" s="26" t="str">
        <f t="shared" si="122"/>
        <v>Skewed Mid-Low</v>
      </c>
      <c r="AR484" s="26" t="str">
        <f t="shared" si="123"/>
        <v>Same</v>
      </c>
      <c r="AS484" s="27">
        <f t="shared" si="124"/>
        <v>0</v>
      </c>
    </row>
    <row r="485" spans="1:45" ht="15.5" x14ac:dyDescent="0.35">
      <c r="A485" s="20">
        <v>44977</v>
      </c>
      <c r="B485" s="15">
        <v>1.20366</v>
      </c>
      <c r="C485" s="15">
        <v>1.2073700000000001</v>
      </c>
      <c r="D485" s="15">
        <v>1.1914499999999999</v>
      </c>
      <c r="E485" s="15">
        <v>1.20381</v>
      </c>
      <c r="F485" s="15">
        <v>1.2039</v>
      </c>
      <c r="G485" s="15">
        <v>1.2055</v>
      </c>
      <c r="H485" s="15">
        <v>1.1986000000000001</v>
      </c>
      <c r="I485" s="5">
        <v>8</v>
      </c>
      <c r="J485" s="5">
        <v>373</v>
      </c>
      <c r="K485" s="5">
        <v>1495</v>
      </c>
      <c r="L485" s="5">
        <v>1905</v>
      </c>
      <c r="M485" s="14">
        <v>13.202083333333425</v>
      </c>
      <c r="N485" s="14">
        <v>159.20000000000155</v>
      </c>
      <c r="O485" s="5">
        <v>68.999999999999062</v>
      </c>
      <c r="P485" s="5">
        <v>189575</v>
      </c>
      <c r="Q485" s="14">
        <v>1316.4930555555557</v>
      </c>
      <c r="R485" s="14">
        <v>11.966080402009933</v>
      </c>
      <c r="S485" s="5">
        <v>17</v>
      </c>
      <c r="T485" s="5" t="s">
        <v>28</v>
      </c>
      <c r="U485" s="14">
        <v>0.40831184068099324</v>
      </c>
      <c r="V485" s="5">
        <v>579</v>
      </c>
      <c r="W485" s="5">
        <v>729</v>
      </c>
      <c r="X485" s="5">
        <v>325</v>
      </c>
      <c r="Y485" s="5">
        <v>272</v>
      </c>
      <c r="Z485" s="5" t="s">
        <v>31</v>
      </c>
      <c r="AA485" s="5"/>
      <c r="AB485" s="6" cm="1">
        <f t="array" ref="AB485">SUM(IF(B485:I485&gt;B486:I486,1,-1))</f>
        <v>0</v>
      </c>
      <c r="AC485" s="6" cm="1">
        <f t="array" ref="AC485">SUM(IF(J485:S485&gt;J486:S486,1,-1))</f>
        <v>-6</v>
      </c>
      <c r="AD485" s="6">
        <f t="shared" si="113"/>
        <v>-6</v>
      </c>
      <c r="AE485" s="6">
        <f t="shared" si="126"/>
        <v>-8</v>
      </c>
      <c r="AF485" s="6">
        <f t="shared" si="126"/>
        <v>-4</v>
      </c>
      <c r="AG485" s="6">
        <f t="shared" si="126"/>
        <v>-12</v>
      </c>
      <c r="AH485" s="5"/>
      <c r="AI485" s="8" t="str">
        <f t="shared" si="114"/>
        <v>Inside</v>
      </c>
      <c r="AJ485" s="24" t="str">
        <f t="shared" si="115"/>
        <v>Neutral</v>
      </c>
      <c r="AK485" s="25" t="str">
        <f t="shared" si="116"/>
        <v>POC Up</v>
      </c>
      <c r="AL485" s="26" t="str">
        <f t="shared" si="117"/>
        <v>In. Val</v>
      </c>
      <c r="AM485" s="26" t="str">
        <f t="shared" si="118"/>
        <v>Inside Day</v>
      </c>
      <c r="AN485" s="26" t="str">
        <f t="shared" si="119"/>
        <v>In Val</v>
      </c>
      <c r="AO485" s="26" t="str">
        <f t="shared" si="120"/>
        <v>No Gap</v>
      </c>
      <c r="AP485" s="26" t="str">
        <f t="shared" si="121"/>
        <v>Bottom-Weighted</v>
      </c>
      <c r="AQ485" s="26" t="str">
        <f t="shared" si="122"/>
        <v>Skewed Mid-High</v>
      </c>
      <c r="AR485" s="26" t="str">
        <f t="shared" si="123"/>
        <v>Closed Lower Quadrant</v>
      </c>
      <c r="AS485" s="27">
        <f t="shared" si="124"/>
        <v>-2</v>
      </c>
    </row>
    <row r="486" spans="1:45" ht="15.5" x14ac:dyDescent="0.35">
      <c r="A486" s="20">
        <v>44974</v>
      </c>
      <c r="B486" s="15">
        <v>1.21732</v>
      </c>
      <c r="C486" s="15">
        <v>1.21814</v>
      </c>
      <c r="D486" s="15">
        <v>1.1914499999999999</v>
      </c>
      <c r="E486" s="15">
        <v>1.20285</v>
      </c>
      <c r="F486" s="15">
        <v>1.2022999999999999</v>
      </c>
      <c r="G486" s="15">
        <v>1.2068000000000001</v>
      </c>
      <c r="H486" s="15">
        <v>1.1959</v>
      </c>
      <c r="I486" s="5">
        <v>-10</v>
      </c>
      <c r="J486" s="5">
        <v>1036</v>
      </c>
      <c r="K486" s="5">
        <v>1172</v>
      </c>
      <c r="L486" s="5">
        <v>2234</v>
      </c>
      <c r="M486" s="14">
        <v>15.504166666666682</v>
      </c>
      <c r="N486" s="14">
        <v>266.900000000001</v>
      </c>
      <c r="O486" s="5">
        <v>109.00000000000132</v>
      </c>
      <c r="P486" s="5">
        <v>245099</v>
      </c>
      <c r="Q486" s="14">
        <v>1702.0763888888889</v>
      </c>
      <c r="R486" s="14">
        <v>8.3701760959160421</v>
      </c>
      <c r="S486" s="5">
        <v>33</v>
      </c>
      <c r="T486" s="5" t="s">
        <v>33</v>
      </c>
      <c r="U486" s="14">
        <v>0.72469060339648461</v>
      </c>
      <c r="V486" s="5">
        <v>166</v>
      </c>
      <c r="W486" s="5">
        <v>412</v>
      </c>
      <c r="X486" s="5">
        <v>1190</v>
      </c>
      <c r="Y486" s="5">
        <v>455</v>
      </c>
      <c r="Z486" s="5" t="s">
        <v>29</v>
      </c>
      <c r="AA486" s="5"/>
      <c r="AB486" s="6" cm="1">
        <f t="array" ref="AB486">SUM(IF(B486:I486&gt;B487:I487,1,-1))</f>
        <v>-4</v>
      </c>
      <c r="AC486" s="6" cm="1">
        <f t="array" ref="AC486">SUM(IF(J486:S486&gt;J487:S487,1,-1))</f>
        <v>-4</v>
      </c>
      <c r="AD486" s="6">
        <f t="shared" si="113"/>
        <v>-8</v>
      </c>
      <c r="AE486" s="6">
        <f t="shared" si="126"/>
        <v>-10</v>
      </c>
      <c r="AF486" s="6">
        <f t="shared" si="126"/>
        <v>6</v>
      </c>
      <c r="AG486" s="6">
        <f t="shared" si="126"/>
        <v>-4</v>
      </c>
      <c r="AH486" s="5"/>
      <c r="AI486" s="8" t="str">
        <f t="shared" si="114"/>
        <v>OL Lower</v>
      </c>
      <c r="AJ486" s="24" t="str">
        <f t="shared" si="115"/>
        <v>Down</v>
      </c>
      <c r="AK486" s="25" t="str">
        <f t="shared" si="116"/>
        <v>POC Down</v>
      </c>
      <c r="AL486" s="26" t="str">
        <f t="shared" si="117"/>
        <v>Bel. Val</v>
      </c>
      <c r="AM486" s="26" t="str">
        <f t="shared" si="118"/>
        <v>Lower Break</v>
      </c>
      <c r="AN486" s="26" t="str">
        <f t="shared" si="119"/>
        <v>In Val</v>
      </c>
      <c r="AO486" s="26" t="str">
        <f t="shared" si="120"/>
        <v>No Gap</v>
      </c>
      <c r="AP486" s="26" t="str">
        <f t="shared" si="121"/>
        <v>Bottom-Weighted</v>
      </c>
      <c r="AQ486" s="26" t="str">
        <f t="shared" si="122"/>
        <v>Skewed Mid-Low</v>
      </c>
      <c r="AR486" s="26" t="str">
        <f t="shared" si="123"/>
        <v>Closed Lower Quadrant</v>
      </c>
      <c r="AS486" s="27">
        <f t="shared" si="124"/>
        <v>-1</v>
      </c>
    </row>
    <row r="487" spans="1:45" ht="15.5" x14ac:dyDescent="0.35">
      <c r="A487" s="20">
        <v>44973</v>
      </c>
      <c r="B487" s="15">
        <v>1.21499</v>
      </c>
      <c r="C487" s="15">
        <v>1.22695</v>
      </c>
      <c r="D487" s="15">
        <v>1.19651</v>
      </c>
      <c r="E487" s="15">
        <v>1.19736</v>
      </c>
      <c r="F487" s="15">
        <v>1.2147000000000001</v>
      </c>
      <c r="G487" s="15">
        <v>1.2269000000000001</v>
      </c>
      <c r="H487" s="15">
        <v>1.2033</v>
      </c>
      <c r="I487" s="5">
        <v>5</v>
      </c>
      <c r="J487" s="5">
        <v>856</v>
      </c>
      <c r="K487" s="5">
        <v>1556</v>
      </c>
      <c r="L487" s="5">
        <v>2433</v>
      </c>
      <c r="M487" s="14">
        <v>16.88749999999995</v>
      </c>
      <c r="N487" s="14">
        <v>304.4000000000002</v>
      </c>
      <c r="O487" s="5">
        <v>236.00000000000065</v>
      </c>
      <c r="P487" s="5">
        <v>285099</v>
      </c>
      <c r="Q487" s="14">
        <v>1979.8541666666667</v>
      </c>
      <c r="R487" s="14">
        <v>7.9927726675427015</v>
      </c>
      <c r="S487" s="5">
        <v>30</v>
      </c>
      <c r="T487" s="5" t="s">
        <v>26</v>
      </c>
      <c r="U487" s="14">
        <v>0.53254451362312383</v>
      </c>
      <c r="V487" s="5">
        <v>230</v>
      </c>
      <c r="W487" s="5">
        <v>844</v>
      </c>
      <c r="X487" s="5">
        <v>508</v>
      </c>
      <c r="Y487" s="5">
        <v>849</v>
      </c>
      <c r="Z487" s="5" t="s">
        <v>27</v>
      </c>
      <c r="AA487" s="5"/>
      <c r="AB487" s="6" cm="1">
        <f t="array" ref="AB487">SUM(IF(B487:I487&gt;B488:I488,1,-1))</f>
        <v>-4</v>
      </c>
      <c r="AC487" s="6" cm="1">
        <f t="array" ref="AC487">SUM(IF(J487:S487&gt;J488:S488,1,-1))</f>
        <v>6</v>
      </c>
      <c r="AD487" s="6">
        <f t="shared" si="113"/>
        <v>2</v>
      </c>
      <c r="AE487" s="6">
        <f t="shared" si="126"/>
        <v>-6</v>
      </c>
      <c r="AF487" s="6">
        <f t="shared" si="126"/>
        <v>16</v>
      </c>
      <c r="AG487" s="6">
        <f t="shared" si="126"/>
        <v>10</v>
      </c>
      <c r="AH487" s="5"/>
      <c r="AI487" s="8" t="str">
        <f t="shared" si="114"/>
        <v>Outside</v>
      </c>
      <c r="AJ487" s="24" t="str">
        <f t="shared" si="115"/>
        <v>Neutral</v>
      </c>
      <c r="AK487" s="25" t="str">
        <f t="shared" si="116"/>
        <v>POC Unchanged</v>
      </c>
      <c r="AL487" s="26" t="str">
        <f t="shared" si="117"/>
        <v>In. Val</v>
      </c>
      <c r="AM487" s="26" t="str">
        <f t="shared" si="118"/>
        <v>Lower Break</v>
      </c>
      <c r="AN487" s="26" t="str">
        <f t="shared" si="119"/>
        <v>Bl. Val</v>
      </c>
      <c r="AO487" s="26" t="str">
        <f t="shared" si="120"/>
        <v>No Gap</v>
      </c>
      <c r="AP487" s="26" t="str">
        <f t="shared" si="121"/>
        <v>Bottom-Weighted</v>
      </c>
      <c r="AQ487" s="26" t="str">
        <f t="shared" si="122"/>
        <v>Skewed Low</v>
      </c>
      <c r="AR487" s="26" t="str">
        <f t="shared" si="123"/>
        <v>Same</v>
      </c>
      <c r="AS487" s="27">
        <f t="shared" si="124"/>
        <v>0</v>
      </c>
    </row>
    <row r="488" spans="1:45" ht="15.5" x14ac:dyDescent="0.35">
      <c r="A488" s="20">
        <v>44972</v>
      </c>
      <c r="B488" s="15">
        <v>1.2051000000000001</v>
      </c>
      <c r="C488" s="15">
        <v>1.22695</v>
      </c>
      <c r="D488" s="15">
        <v>1.1989300000000001</v>
      </c>
      <c r="E488" s="15">
        <v>1.2036500000000001</v>
      </c>
      <c r="F488" s="15">
        <v>1.2147000000000001</v>
      </c>
      <c r="G488" s="15">
        <v>1.222</v>
      </c>
      <c r="H488" s="15">
        <v>1.2059</v>
      </c>
      <c r="I488" s="5">
        <v>27</v>
      </c>
      <c r="J488" s="5">
        <v>865</v>
      </c>
      <c r="K488" s="5">
        <v>1419</v>
      </c>
      <c r="L488" s="5">
        <v>2308</v>
      </c>
      <c r="M488" s="14">
        <v>15.971527777777787</v>
      </c>
      <c r="N488" s="14">
        <v>280.19999999999936</v>
      </c>
      <c r="O488" s="5">
        <v>161.00000000000003</v>
      </c>
      <c r="P488" s="5">
        <v>258836</v>
      </c>
      <c r="Q488" s="14">
        <v>1797.4722222222222</v>
      </c>
      <c r="R488" s="14">
        <v>8.2369735902926671</v>
      </c>
      <c r="S488" s="5">
        <v>27</v>
      </c>
      <c r="T488" s="5" t="s">
        <v>26</v>
      </c>
      <c r="U488" s="14">
        <v>0.60867768631096264</v>
      </c>
      <c r="V488" s="5">
        <v>187</v>
      </c>
      <c r="W488" s="5">
        <v>1012</v>
      </c>
      <c r="X488" s="5">
        <v>464</v>
      </c>
      <c r="Y488" s="5">
        <v>645</v>
      </c>
      <c r="Z488" s="5" t="s">
        <v>27</v>
      </c>
      <c r="AA488" s="5"/>
      <c r="AB488" s="6" cm="1">
        <f t="array" ref="AB488">SUM(IF(B488:I488&gt;B489:I489,1,-1))</f>
        <v>-2</v>
      </c>
      <c r="AC488" s="6" cm="1">
        <f t="array" ref="AC488">SUM(IF(J488:S488&gt;J489:S489,1,-1))</f>
        <v>4</v>
      </c>
      <c r="AD488" s="6">
        <f t="shared" si="113"/>
        <v>2</v>
      </c>
      <c r="AE488" s="6">
        <f t="shared" si="126"/>
        <v>2</v>
      </c>
      <c r="AF488" s="6">
        <f t="shared" si="126"/>
        <v>6</v>
      </c>
      <c r="AG488" s="6">
        <f t="shared" si="126"/>
        <v>8</v>
      </c>
      <c r="AH488" s="5"/>
      <c r="AI488" s="8" t="str">
        <f t="shared" si="114"/>
        <v>OL Higher</v>
      </c>
      <c r="AJ488" s="24" t="str">
        <f t="shared" si="115"/>
        <v>Up</v>
      </c>
      <c r="AK488" s="25" t="str">
        <f t="shared" si="116"/>
        <v>POC Up</v>
      </c>
      <c r="AL488" s="26" t="str">
        <f t="shared" si="117"/>
        <v>In. Val</v>
      </c>
      <c r="AM488" s="26" t="str">
        <f t="shared" si="118"/>
        <v>Lower Break</v>
      </c>
      <c r="AN488" s="26" t="str">
        <f t="shared" si="119"/>
        <v>Bl. Val</v>
      </c>
      <c r="AO488" s="26" t="str">
        <f t="shared" si="120"/>
        <v>No Gap</v>
      </c>
      <c r="AP488" s="26" t="str">
        <f t="shared" si="121"/>
        <v>Bottom-Weighted</v>
      </c>
      <c r="AQ488" s="26" t="str">
        <f t="shared" si="122"/>
        <v>Skewed Mid-High</v>
      </c>
      <c r="AR488" s="26" t="str">
        <f t="shared" si="123"/>
        <v>Closed Higher Quadrant</v>
      </c>
      <c r="AS488" s="27">
        <f t="shared" si="124"/>
        <v>2</v>
      </c>
    </row>
    <row r="489" spans="1:45" ht="15.5" x14ac:dyDescent="0.35">
      <c r="A489" s="20">
        <v>44971</v>
      </c>
      <c r="B489" s="15">
        <v>1.21153</v>
      </c>
      <c r="C489" s="15">
        <v>1.22695</v>
      </c>
      <c r="D489" s="15">
        <v>1.20302</v>
      </c>
      <c r="E489" s="15">
        <v>1.2171700000000001</v>
      </c>
      <c r="F489" s="15">
        <v>1.2049000000000001</v>
      </c>
      <c r="G489" s="15">
        <v>1.2154</v>
      </c>
      <c r="H489" s="15">
        <v>1.2034</v>
      </c>
      <c r="I489" s="5">
        <v>31</v>
      </c>
      <c r="J489" s="5">
        <v>2056</v>
      </c>
      <c r="K489" s="5">
        <v>173</v>
      </c>
      <c r="L489" s="5">
        <v>2254</v>
      </c>
      <c r="M489" s="14">
        <v>15.561805555555626</v>
      </c>
      <c r="N489" s="14">
        <v>239.30000000000007</v>
      </c>
      <c r="O489" s="5">
        <v>120.00000000000011</v>
      </c>
      <c r="P489" s="5">
        <v>250011</v>
      </c>
      <c r="Q489" s="14">
        <v>1736.1875</v>
      </c>
      <c r="R489" s="14">
        <v>9.4191391558712887</v>
      </c>
      <c r="S489" s="5">
        <v>33</v>
      </c>
      <c r="T489" s="5" t="s">
        <v>28</v>
      </c>
      <c r="U489" s="14">
        <v>0.31264425951060304</v>
      </c>
      <c r="V489" s="5">
        <v>105</v>
      </c>
      <c r="W489" s="5">
        <v>611</v>
      </c>
      <c r="X489" s="5">
        <v>988</v>
      </c>
      <c r="Y489" s="5">
        <v>550</v>
      </c>
      <c r="Z489" s="5" t="s">
        <v>32</v>
      </c>
      <c r="AA489" s="5"/>
      <c r="AB489" s="6" cm="1">
        <f t="array" ref="AB489">SUM(IF(B489:I489&gt;B490:I490,1,-1))</f>
        <v>0</v>
      </c>
      <c r="AC489" s="6" cm="1">
        <f t="array" ref="AC489">SUM(IF(J489:S489&gt;J490:S490,1,-1))</f>
        <v>6</v>
      </c>
      <c r="AD489" s="6">
        <f t="shared" si="113"/>
        <v>6</v>
      </c>
      <c r="AE489" s="6">
        <f t="shared" si="126"/>
        <v>6</v>
      </c>
      <c r="AF489" s="6">
        <f t="shared" si="126"/>
        <v>-4</v>
      </c>
      <c r="AG489" s="6">
        <f t="shared" si="126"/>
        <v>2</v>
      </c>
      <c r="AH489" s="5"/>
      <c r="AI489" s="8" t="str">
        <f t="shared" si="114"/>
        <v>OL Lower</v>
      </c>
      <c r="AJ489" s="24" t="str">
        <f t="shared" si="115"/>
        <v>Down</v>
      </c>
      <c r="AK489" s="25" t="str">
        <f t="shared" si="116"/>
        <v>POC Down</v>
      </c>
      <c r="AL489" s="26" t="str">
        <f t="shared" si="117"/>
        <v>Bel. Val</v>
      </c>
      <c r="AM489" s="26" t="str">
        <f t="shared" si="118"/>
        <v>Upper Break</v>
      </c>
      <c r="AN489" s="26" t="str">
        <f t="shared" si="119"/>
        <v>Ab. Val</v>
      </c>
      <c r="AO489" s="26" t="str">
        <f t="shared" si="120"/>
        <v>No Gap</v>
      </c>
      <c r="AP489" s="26" t="str">
        <f t="shared" si="121"/>
        <v>Top-Weighted</v>
      </c>
      <c r="AQ489" s="26" t="str">
        <f t="shared" si="122"/>
        <v>Skewed Mid-Low</v>
      </c>
      <c r="AR489" s="26" t="str">
        <f t="shared" si="123"/>
        <v>Same</v>
      </c>
      <c r="AS489" s="27">
        <f t="shared" si="124"/>
        <v>0</v>
      </c>
    </row>
    <row r="490" spans="1:45" ht="15.5" x14ac:dyDescent="0.35">
      <c r="A490" s="20">
        <v>44970</v>
      </c>
      <c r="B490" s="15">
        <v>1.20703</v>
      </c>
      <c r="C490" s="15">
        <v>1.2193400000000001</v>
      </c>
      <c r="D490" s="15">
        <v>1.20302</v>
      </c>
      <c r="E490" s="15">
        <v>1.2150099999999999</v>
      </c>
      <c r="F490" s="15">
        <v>1.2102000000000002</v>
      </c>
      <c r="G490" s="15">
        <v>1.2158</v>
      </c>
      <c r="H490" s="15">
        <v>1.2070000000000001</v>
      </c>
      <c r="I490" s="5">
        <v>8</v>
      </c>
      <c r="J490" s="5">
        <v>1055</v>
      </c>
      <c r="K490" s="5">
        <v>885</v>
      </c>
      <c r="L490" s="5">
        <v>1968</v>
      </c>
      <c r="M490" s="14">
        <v>13.608333333333468</v>
      </c>
      <c r="N490" s="14">
        <v>163.20000000000113</v>
      </c>
      <c r="O490" s="5">
        <v>87.99999999999919</v>
      </c>
      <c r="P490" s="5">
        <v>201151</v>
      </c>
      <c r="Q490" s="14">
        <v>1396.8819444444443</v>
      </c>
      <c r="R490" s="14">
        <v>12.058823529411681</v>
      </c>
      <c r="S490" s="5">
        <v>30</v>
      </c>
      <c r="T490" s="5" t="s">
        <v>33</v>
      </c>
      <c r="U490" s="14">
        <v>0.70044555105255801</v>
      </c>
      <c r="V490" s="5">
        <v>173</v>
      </c>
      <c r="W490" s="5">
        <v>665</v>
      </c>
      <c r="X490" s="5">
        <v>668</v>
      </c>
      <c r="Y490" s="5">
        <v>462</v>
      </c>
      <c r="Z490" s="5" t="s">
        <v>32</v>
      </c>
      <c r="AA490" s="5"/>
      <c r="AB490" s="6" cm="1">
        <f t="array" ref="AB490">SUM(IF(B490:I490&gt;B491:I491,1,-1))</f>
        <v>4</v>
      </c>
      <c r="AC490" s="6" cm="1">
        <f t="array" ref="AC490">SUM(IF(J490:S490&gt;J491:S491,1,-1))</f>
        <v>-4</v>
      </c>
      <c r="AD490" s="6">
        <f t="shared" si="113"/>
        <v>0</v>
      </c>
      <c r="AE490" s="6">
        <f t="shared" si="126"/>
        <v>4</v>
      </c>
      <c r="AF490" s="6">
        <f t="shared" si="126"/>
        <v>-12</v>
      </c>
      <c r="AG490" s="6">
        <f t="shared" si="126"/>
        <v>-8</v>
      </c>
      <c r="AH490" s="5"/>
      <c r="AI490" s="8" t="str">
        <f t="shared" si="114"/>
        <v>OL Higher</v>
      </c>
      <c r="AJ490" s="24" t="str">
        <f t="shared" si="115"/>
        <v>Up</v>
      </c>
      <c r="AK490" s="25" t="str">
        <f t="shared" si="116"/>
        <v>POC Up</v>
      </c>
      <c r="AL490" s="26" t="str">
        <f t="shared" si="117"/>
        <v>In. Val</v>
      </c>
      <c r="AM490" s="26" t="str">
        <f t="shared" si="118"/>
        <v>Lower Break</v>
      </c>
      <c r="AN490" s="26" t="str">
        <f t="shared" si="119"/>
        <v>In Val</v>
      </c>
      <c r="AO490" s="26" t="str">
        <f t="shared" si="120"/>
        <v>No Gap</v>
      </c>
      <c r="AP490" s="26" t="str">
        <f t="shared" si="121"/>
        <v>Top-Weighted</v>
      </c>
      <c r="AQ490" s="26" t="str">
        <f t="shared" si="122"/>
        <v>Skewed Mid-Low</v>
      </c>
      <c r="AR490" s="26" t="str">
        <f t="shared" si="123"/>
        <v>Closed Lower Quadrant</v>
      </c>
      <c r="AS490" s="27">
        <f t="shared" si="124"/>
        <v>-2</v>
      </c>
    </row>
    <row r="491" spans="1:45" ht="15.5" x14ac:dyDescent="0.35">
      <c r="A491" s="20">
        <v>44967</v>
      </c>
      <c r="B491" s="15">
        <v>1.2053199999999999</v>
      </c>
      <c r="C491" s="15">
        <v>1.2193400000000001</v>
      </c>
      <c r="D491" s="15">
        <v>1.2037899999999999</v>
      </c>
      <c r="E491" s="15">
        <v>1.2050799999999999</v>
      </c>
      <c r="F491" s="15">
        <v>1.2094</v>
      </c>
      <c r="G491" s="15">
        <v>1.2121999999999999</v>
      </c>
      <c r="H491" s="15">
        <v>1.2054</v>
      </c>
      <c r="I491" s="5">
        <v>-13</v>
      </c>
      <c r="J491" s="5">
        <v>1095</v>
      </c>
      <c r="K491" s="5">
        <v>935</v>
      </c>
      <c r="L491" s="5">
        <v>2064</v>
      </c>
      <c r="M491" s="14">
        <v>14.178472222222281</v>
      </c>
      <c r="N491" s="14">
        <v>155.50000000000176</v>
      </c>
      <c r="O491" s="5">
        <v>67.999999999999176</v>
      </c>
      <c r="P491" s="5">
        <v>210761</v>
      </c>
      <c r="Q491" s="14">
        <v>1463.6180555555557</v>
      </c>
      <c r="R491" s="14">
        <v>13.273311897105959</v>
      </c>
      <c r="S491" s="5">
        <v>17</v>
      </c>
      <c r="T491" s="5" t="s">
        <v>26</v>
      </c>
      <c r="U491" s="14">
        <v>0.67463343689467492</v>
      </c>
      <c r="V491" s="5">
        <v>159</v>
      </c>
      <c r="W491" s="5">
        <v>391</v>
      </c>
      <c r="X491" s="5">
        <v>987</v>
      </c>
      <c r="Y491" s="5">
        <v>527</v>
      </c>
      <c r="Z491" s="5" t="s">
        <v>27</v>
      </c>
      <c r="AA491" s="5"/>
      <c r="AB491" s="6" cm="1">
        <f t="array" ref="AB491">SUM(IF(B491:I491&gt;B492:I492,1,-1))</f>
        <v>2</v>
      </c>
      <c r="AC491" s="6" cm="1">
        <f t="array" ref="AC491">SUM(IF(J491:S491&gt;J492:S492,1,-1))</f>
        <v>-6</v>
      </c>
      <c r="AD491" s="6">
        <f t="shared" si="113"/>
        <v>-4</v>
      </c>
      <c r="AE491" s="6">
        <f t="shared" si="126"/>
        <v>-2</v>
      </c>
      <c r="AF491" s="6">
        <f t="shared" si="126"/>
        <v>-16</v>
      </c>
      <c r="AG491" s="6">
        <f t="shared" si="126"/>
        <v>-18</v>
      </c>
      <c r="AH491" s="5"/>
      <c r="AI491" s="8" t="str">
        <f t="shared" si="114"/>
        <v>OL Higher</v>
      </c>
      <c r="AJ491" s="24" t="str">
        <f t="shared" si="115"/>
        <v>Up</v>
      </c>
      <c r="AK491" s="25" t="str">
        <f t="shared" si="116"/>
        <v>POC Up</v>
      </c>
      <c r="AL491" s="26" t="str">
        <f t="shared" si="117"/>
        <v>In. Val</v>
      </c>
      <c r="AM491" s="26" t="str">
        <f t="shared" si="118"/>
        <v>Inside Day</v>
      </c>
      <c r="AN491" s="26" t="str">
        <f t="shared" si="119"/>
        <v>Bl. Val</v>
      </c>
      <c r="AO491" s="26" t="str">
        <f t="shared" si="120"/>
        <v>No Gap</v>
      </c>
      <c r="AP491" s="26" t="str">
        <f t="shared" si="121"/>
        <v>Top-Weighted</v>
      </c>
      <c r="AQ491" s="26" t="str">
        <f t="shared" si="122"/>
        <v>Skewed Mid-Low</v>
      </c>
      <c r="AR491" s="26" t="str">
        <f t="shared" si="123"/>
        <v>Closed Higher Quadrant</v>
      </c>
      <c r="AS491" s="27">
        <f t="shared" si="124"/>
        <v>2</v>
      </c>
    </row>
    <row r="492" spans="1:45" ht="15.5" x14ac:dyDescent="0.35">
      <c r="A492" s="20">
        <v>44966</v>
      </c>
      <c r="B492" s="15">
        <v>1.20258</v>
      </c>
      <c r="C492" s="15">
        <v>1.2193400000000001</v>
      </c>
      <c r="D492" s="15">
        <v>1.19608</v>
      </c>
      <c r="E492" s="15">
        <v>1.2115100000000001</v>
      </c>
      <c r="F492" s="15">
        <v>1.2046999999999999</v>
      </c>
      <c r="G492" s="15">
        <v>1.2105999999999999</v>
      </c>
      <c r="H492" s="15">
        <v>1.1993</v>
      </c>
      <c r="I492" s="5">
        <v>3</v>
      </c>
      <c r="J492" s="5">
        <v>1446</v>
      </c>
      <c r="K492" s="5">
        <v>755</v>
      </c>
      <c r="L492" s="5">
        <v>2226</v>
      </c>
      <c r="M492" s="14">
        <v>15.304166666666637</v>
      </c>
      <c r="N492" s="14">
        <v>232.60000000000059</v>
      </c>
      <c r="O492" s="5">
        <v>112.99999999999866</v>
      </c>
      <c r="P492" s="5">
        <v>240146</v>
      </c>
      <c r="Q492" s="14">
        <v>1667.6805555555557</v>
      </c>
      <c r="R492" s="14">
        <v>9.5700773860704835</v>
      </c>
      <c r="S492" s="5">
        <v>24</v>
      </c>
      <c r="T492" s="5" t="s">
        <v>26</v>
      </c>
      <c r="U492" s="14">
        <v>0.6262038562891683</v>
      </c>
      <c r="V492" s="5">
        <v>285</v>
      </c>
      <c r="W492" s="5">
        <v>697</v>
      </c>
      <c r="X492" s="5">
        <v>843</v>
      </c>
      <c r="Y492" s="5">
        <v>401</v>
      </c>
      <c r="Z492" s="5" t="s">
        <v>32</v>
      </c>
      <c r="AA492" s="5"/>
      <c r="AB492" s="6" cm="1">
        <f t="array" ref="AB492">SUM(IF(B492:I492&gt;B493:I493,1,-1))</f>
        <v>-2</v>
      </c>
      <c r="AC492" s="6" cm="1">
        <f t="array" ref="AC492">SUM(IF(J492:S492&gt;J493:S493,1,-1))</f>
        <v>-2</v>
      </c>
      <c r="AD492" s="6">
        <f t="shared" si="113"/>
        <v>-4</v>
      </c>
      <c r="AE492" s="6">
        <f t="shared" si="126"/>
        <v>-8</v>
      </c>
      <c r="AF492" s="6">
        <f t="shared" si="126"/>
        <v>-16</v>
      </c>
      <c r="AG492" s="6">
        <f t="shared" si="126"/>
        <v>-24</v>
      </c>
      <c r="AH492" s="5"/>
      <c r="AI492" s="8" t="str">
        <f t="shared" si="114"/>
        <v>Outside</v>
      </c>
      <c r="AJ492" s="24" t="str">
        <f t="shared" si="115"/>
        <v>Neutral</v>
      </c>
      <c r="AK492" s="25" t="str">
        <f t="shared" si="116"/>
        <v>POC Unchanged</v>
      </c>
      <c r="AL492" s="26" t="str">
        <f t="shared" si="117"/>
        <v>In. Val</v>
      </c>
      <c r="AM492" s="26" t="str">
        <f t="shared" si="118"/>
        <v>Upper Break</v>
      </c>
      <c r="AN492" s="26" t="str">
        <f t="shared" si="119"/>
        <v>Ab. Val</v>
      </c>
      <c r="AO492" s="26" t="str">
        <f t="shared" si="120"/>
        <v>No Gap</v>
      </c>
      <c r="AP492" s="26" t="str">
        <f t="shared" si="121"/>
        <v>Top-Weighted</v>
      </c>
      <c r="AQ492" s="26" t="str">
        <f t="shared" si="122"/>
        <v>Skewed Mid-Low</v>
      </c>
      <c r="AR492" s="26" t="str">
        <f t="shared" si="123"/>
        <v>Same</v>
      </c>
      <c r="AS492" s="27">
        <f t="shared" si="124"/>
        <v>0</v>
      </c>
    </row>
    <row r="493" spans="1:45" ht="15.5" x14ac:dyDescent="0.35">
      <c r="A493" s="20">
        <v>44965</v>
      </c>
      <c r="B493" s="15">
        <v>1.2042999999999999</v>
      </c>
      <c r="C493" s="15">
        <v>1.2109099999999999</v>
      </c>
      <c r="D493" s="15">
        <v>1.19608</v>
      </c>
      <c r="E493" s="15">
        <v>1.2070099999999999</v>
      </c>
      <c r="F493" s="15">
        <v>1.2046999999999999</v>
      </c>
      <c r="G493" s="15">
        <v>1.2076</v>
      </c>
      <c r="H493" s="15">
        <v>1.2005999999999999</v>
      </c>
      <c r="I493" s="5">
        <v>8</v>
      </c>
      <c r="J493" s="5">
        <v>1137</v>
      </c>
      <c r="K493" s="5">
        <v>1149</v>
      </c>
      <c r="L493" s="5">
        <v>2326</v>
      </c>
      <c r="M493" s="14">
        <v>16.004166666666627</v>
      </c>
      <c r="N493" s="14">
        <v>148.29999999999899</v>
      </c>
      <c r="O493" s="5">
        <v>70.000000000001165</v>
      </c>
      <c r="P493" s="5">
        <v>250234</v>
      </c>
      <c r="Q493" s="14">
        <v>1737.7361111111111</v>
      </c>
      <c r="R493" s="14">
        <v>15.684423465947511</v>
      </c>
      <c r="S493" s="5">
        <v>22</v>
      </c>
      <c r="T493" s="5" t="s">
        <v>33</v>
      </c>
      <c r="U493" s="14">
        <v>0.74030990266333363</v>
      </c>
      <c r="V493" s="5">
        <v>453</v>
      </c>
      <c r="W493" s="5">
        <v>1065</v>
      </c>
      <c r="X493" s="5">
        <v>584</v>
      </c>
      <c r="Y493" s="5">
        <v>224</v>
      </c>
      <c r="Z493" s="5" t="s">
        <v>32</v>
      </c>
      <c r="AA493" s="5"/>
      <c r="AB493" s="6" cm="1">
        <f t="array" ref="AB493">SUM(IF(B493:I493&gt;B494:I494,1,-1))</f>
        <v>-2</v>
      </c>
      <c r="AC493" s="6" cm="1">
        <f t="array" ref="AC493">SUM(IF(J493:S493&gt;J494:S494,1,-1))</f>
        <v>-8</v>
      </c>
      <c r="AD493" s="6">
        <f t="shared" si="113"/>
        <v>-10</v>
      </c>
      <c r="AE493" s="6">
        <f t="shared" si="126"/>
        <v>-10</v>
      </c>
      <c r="AF493" s="6">
        <f t="shared" si="126"/>
        <v>-14</v>
      </c>
      <c r="AG493" s="6">
        <f t="shared" si="126"/>
        <v>-24</v>
      </c>
      <c r="AH493" s="5"/>
      <c r="AI493" s="8" t="str">
        <f t="shared" si="114"/>
        <v>Inside</v>
      </c>
      <c r="AJ493" s="24" t="str">
        <f t="shared" si="115"/>
        <v>Neutral</v>
      </c>
      <c r="AK493" s="25" t="str">
        <f t="shared" si="116"/>
        <v>POC Unchanged</v>
      </c>
      <c r="AL493" s="26" t="str">
        <f t="shared" si="117"/>
        <v>In. Val</v>
      </c>
      <c r="AM493" s="26" t="str">
        <f t="shared" si="118"/>
        <v>Inside Day</v>
      </c>
      <c r="AN493" s="26" t="str">
        <f t="shared" si="119"/>
        <v>In Val</v>
      </c>
      <c r="AO493" s="26" t="str">
        <f t="shared" si="120"/>
        <v>No Gap</v>
      </c>
      <c r="AP493" s="26" t="str">
        <f t="shared" si="121"/>
        <v>Bottom-Weighted</v>
      </c>
      <c r="AQ493" s="26" t="str">
        <f t="shared" si="122"/>
        <v>Skewed Mid-High</v>
      </c>
      <c r="AR493" s="26" t="str">
        <f t="shared" si="123"/>
        <v>Closed Lower Quadrant</v>
      </c>
      <c r="AS493" s="27">
        <f t="shared" si="124"/>
        <v>-1</v>
      </c>
    </row>
    <row r="494" spans="1:45" ht="15.5" x14ac:dyDescent="0.35">
      <c r="A494" s="20">
        <v>44964</v>
      </c>
      <c r="B494" s="15">
        <v>1.2220200000000001</v>
      </c>
      <c r="C494" s="15">
        <v>1.2265299999999999</v>
      </c>
      <c r="D494" s="15">
        <v>1.19608</v>
      </c>
      <c r="E494" s="15">
        <v>1.20533</v>
      </c>
      <c r="F494" s="15">
        <v>1.2046999999999999</v>
      </c>
      <c r="G494" s="15">
        <v>1.2084999999999999</v>
      </c>
      <c r="H494" s="15">
        <v>1.1973</v>
      </c>
      <c r="I494" s="5">
        <v>3</v>
      </c>
      <c r="J494" s="5">
        <v>1332</v>
      </c>
      <c r="K494" s="5">
        <v>1154</v>
      </c>
      <c r="L494" s="5">
        <v>2520</v>
      </c>
      <c r="M494" s="14">
        <v>17.375694444444449</v>
      </c>
      <c r="N494" s="14">
        <v>304.49999999999864</v>
      </c>
      <c r="O494" s="5">
        <v>111.99999999999876</v>
      </c>
      <c r="P494" s="5">
        <v>284462</v>
      </c>
      <c r="Q494" s="14">
        <v>1975.4305555555557</v>
      </c>
      <c r="R494" s="14">
        <v>8.2758620689655551</v>
      </c>
      <c r="S494" s="5">
        <v>29</v>
      </c>
      <c r="T494" s="5" t="s">
        <v>26</v>
      </c>
      <c r="U494" s="14">
        <v>0.59285401155880968</v>
      </c>
      <c r="V494" s="5">
        <v>420</v>
      </c>
      <c r="W494" s="5">
        <v>177</v>
      </c>
      <c r="X494" s="5">
        <v>1050</v>
      </c>
      <c r="Y494" s="5">
        <v>868</v>
      </c>
      <c r="Z494" s="5" t="s">
        <v>29</v>
      </c>
      <c r="AA494" s="5"/>
      <c r="AB494" s="6" cm="1">
        <f t="array" ref="AB494">SUM(IF(B494:I494&gt;B495:I495,1,-1))</f>
        <v>-4</v>
      </c>
      <c r="AC494" s="6" cm="1">
        <f t="array" ref="AC494">SUM(IF(J494:S494&gt;J495:S495,1,-1))</f>
        <v>-6</v>
      </c>
      <c r="AD494" s="6">
        <f t="shared" si="113"/>
        <v>-10</v>
      </c>
      <c r="AE494" s="6">
        <f t="shared" si="126"/>
        <v>-14</v>
      </c>
      <c r="AF494" s="6">
        <f t="shared" si="126"/>
        <v>0</v>
      </c>
      <c r="AG494" s="6">
        <f t="shared" si="126"/>
        <v>-14</v>
      </c>
      <c r="AH494" s="5"/>
      <c r="AI494" s="8" t="str">
        <f t="shared" si="114"/>
        <v>OL Lower</v>
      </c>
      <c r="AJ494" s="24" t="str">
        <f t="shared" si="115"/>
        <v>Down</v>
      </c>
      <c r="AK494" s="25" t="str">
        <f t="shared" si="116"/>
        <v>POC Down</v>
      </c>
      <c r="AL494" s="26" t="str">
        <f t="shared" si="117"/>
        <v>In. Val</v>
      </c>
      <c r="AM494" s="26" t="str">
        <f t="shared" si="118"/>
        <v>Lower Break</v>
      </c>
      <c r="AN494" s="26" t="str">
        <f t="shared" si="119"/>
        <v>In Val</v>
      </c>
      <c r="AO494" s="26" t="str">
        <f t="shared" si="120"/>
        <v>No Gap</v>
      </c>
      <c r="AP494" s="26" t="str">
        <f t="shared" si="121"/>
        <v>Top-Weighted</v>
      </c>
      <c r="AQ494" s="26" t="str">
        <f t="shared" si="122"/>
        <v>Skewed Mid-Low</v>
      </c>
      <c r="AR494" s="26" t="str">
        <f t="shared" si="123"/>
        <v>Closed Lower Quadrant</v>
      </c>
      <c r="AS494" s="27">
        <f t="shared" si="124"/>
        <v>-1</v>
      </c>
    </row>
    <row r="495" spans="1:45" ht="15.5" x14ac:dyDescent="0.35">
      <c r="A495" s="20">
        <v>44963</v>
      </c>
      <c r="B495" s="15">
        <v>1.2387300000000001</v>
      </c>
      <c r="C495" s="15">
        <v>1.24</v>
      </c>
      <c r="D495" s="15">
        <v>1.20051</v>
      </c>
      <c r="E495" s="15">
        <v>1.2025699999999999</v>
      </c>
      <c r="F495" s="15">
        <v>1.2060000000000002</v>
      </c>
      <c r="G495" s="15">
        <v>1.2260000000000002</v>
      </c>
      <c r="H495" s="15">
        <v>1.2006000000000001</v>
      </c>
      <c r="I495" s="5">
        <v>-21</v>
      </c>
      <c r="J495" s="5">
        <v>1892</v>
      </c>
      <c r="K495" s="5">
        <v>682</v>
      </c>
      <c r="L495" s="5">
        <v>2597</v>
      </c>
      <c r="M495" s="14">
        <v>17.984027777777744</v>
      </c>
      <c r="N495" s="14">
        <v>394.90000000000026</v>
      </c>
      <c r="O495" s="5">
        <v>254.00000000000088</v>
      </c>
      <c r="P495" s="5">
        <v>294626</v>
      </c>
      <c r="Q495" s="14">
        <v>2046.0138888888889</v>
      </c>
      <c r="R495" s="14">
        <v>6.5763484426437033</v>
      </c>
      <c r="S495" s="5">
        <v>40</v>
      </c>
      <c r="T495" s="5" t="s">
        <v>28</v>
      </c>
      <c r="U495" s="14">
        <v>0.46034694551912314</v>
      </c>
      <c r="V495" s="5">
        <v>534</v>
      </c>
      <c r="W495" s="5">
        <v>785</v>
      </c>
      <c r="X495" s="5">
        <v>290</v>
      </c>
      <c r="Y495" s="5">
        <v>982</v>
      </c>
      <c r="Z495" s="5" t="s">
        <v>27</v>
      </c>
      <c r="AA495" s="5"/>
      <c r="AB495" s="6" cm="1">
        <f t="array" ref="AB495">SUM(IF(B495:I495&gt;B496:I496,1,-1))</f>
        <v>-4</v>
      </c>
      <c r="AC495" s="6" cm="1">
        <f t="array" ref="AC495">SUM(IF(J495:S495&gt;J496:S496,1,-1))</f>
        <v>0</v>
      </c>
      <c r="AD495" s="6">
        <f t="shared" si="113"/>
        <v>-4</v>
      </c>
      <c r="AE495" s="6">
        <f t="shared" ref="AE495:AG510" si="127">SUM(AB495:AB497)</f>
        <v>-16</v>
      </c>
      <c r="AF495" s="6">
        <f t="shared" si="127"/>
        <v>12</v>
      </c>
      <c r="AG495" s="6">
        <f t="shared" si="127"/>
        <v>-4</v>
      </c>
      <c r="AH495" s="5"/>
      <c r="AI495" s="8" t="str">
        <f t="shared" si="114"/>
        <v>OL Lower</v>
      </c>
      <c r="AJ495" s="24" t="str">
        <f t="shared" si="115"/>
        <v>Down</v>
      </c>
      <c r="AK495" s="25" t="str">
        <f t="shared" si="116"/>
        <v>POC Down</v>
      </c>
      <c r="AL495" s="26" t="str">
        <f t="shared" si="117"/>
        <v>Bel. Val</v>
      </c>
      <c r="AM495" s="26" t="str">
        <f t="shared" si="118"/>
        <v>Lower Break</v>
      </c>
      <c r="AN495" s="26" t="str">
        <f t="shared" si="119"/>
        <v>In Val</v>
      </c>
      <c r="AO495" s="26" t="str">
        <f t="shared" si="120"/>
        <v>No Gap</v>
      </c>
      <c r="AP495" s="26" t="str">
        <f t="shared" si="121"/>
        <v>Top-Weighted</v>
      </c>
      <c r="AQ495" s="26" t="str">
        <f t="shared" si="122"/>
        <v>Skewed Low</v>
      </c>
      <c r="AR495" s="26" t="str">
        <f t="shared" si="123"/>
        <v>Same</v>
      </c>
      <c r="AS495" s="27">
        <f t="shared" si="124"/>
        <v>0</v>
      </c>
    </row>
    <row r="496" spans="1:45" ht="15.5" x14ac:dyDescent="0.35">
      <c r="A496" s="20">
        <v>44960</v>
      </c>
      <c r="B496" s="15">
        <v>1.23078</v>
      </c>
      <c r="C496" s="15">
        <v>1.24</v>
      </c>
      <c r="D496" s="15">
        <v>1.2028700000000001</v>
      </c>
      <c r="E496" s="15">
        <v>1.20431</v>
      </c>
      <c r="F496" s="15">
        <v>1.2315</v>
      </c>
      <c r="G496" s="15">
        <v>1.2398</v>
      </c>
      <c r="H496" s="15">
        <v>1.2226000000000001</v>
      </c>
      <c r="I496" s="5">
        <v>-26</v>
      </c>
      <c r="J496" s="5">
        <v>882</v>
      </c>
      <c r="K496" s="5">
        <v>1639</v>
      </c>
      <c r="L496" s="5">
        <v>2547</v>
      </c>
      <c r="M496" s="14">
        <v>17.573611111111052</v>
      </c>
      <c r="N496" s="14">
        <v>371.29999999999887</v>
      </c>
      <c r="O496" s="5">
        <v>171.99999999999881</v>
      </c>
      <c r="P496" s="5">
        <v>316356</v>
      </c>
      <c r="Q496" s="14">
        <v>2196.9166666666665</v>
      </c>
      <c r="R496" s="14">
        <v>6.859682197683834</v>
      </c>
      <c r="S496" s="5">
        <v>46</v>
      </c>
      <c r="T496" s="5" t="s">
        <v>26</v>
      </c>
      <c r="U496" s="14">
        <v>0.57081876297671008</v>
      </c>
      <c r="V496" s="5">
        <v>1049</v>
      </c>
      <c r="W496" s="5">
        <v>834</v>
      </c>
      <c r="X496" s="5">
        <v>325</v>
      </c>
      <c r="Y496" s="5">
        <v>339</v>
      </c>
      <c r="Z496" s="5" t="s">
        <v>27</v>
      </c>
      <c r="AA496" s="5"/>
      <c r="AB496" s="6" cm="1">
        <f t="array" ref="AB496">SUM(IF(B496:I496&gt;B497:I497,1,-1))</f>
        <v>-6</v>
      </c>
      <c r="AC496" s="6" cm="1">
        <f t="array" ref="AC496">SUM(IF(J496:S496&gt;J497:S497,1,-1))</f>
        <v>6</v>
      </c>
      <c r="AD496" s="6">
        <f t="shared" si="113"/>
        <v>0</v>
      </c>
      <c r="AE496" s="6">
        <f t="shared" si="127"/>
        <v>-18</v>
      </c>
      <c r="AF496" s="6">
        <f t="shared" si="127"/>
        <v>16</v>
      </c>
      <c r="AG496" s="6">
        <f t="shared" si="127"/>
        <v>-2</v>
      </c>
      <c r="AH496" s="5"/>
      <c r="AI496" s="8" t="str">
        <f t="shared" si="114"/>
        <v>Outside</v>
      </c>
      <c r="AJ496" s="24" t="str">
        <f t="shared" si="115"/>
        <v>Neutral</v>
      </c>
      <c r="AK496" s="25" t="str">
        <f t="shared" si="116"/>
        <v>POC Unchanged</v>
      </c>
      <c r="AL496" s="26" t="str">
        <f t="shared" si="117"/>
        <v>In. Val</v>
      </c>
      <c r="AM496" s="26" t="str">
        <f t="shared" si="118"/>
        <v>Lower Break</v>
      </c>
      <c r="AN496" s="26" t="str">
        <f t="shared" si="119"/>
        <v>Bl. Val</v>
      </c>
      <c r="AO496" s="26" t="str">
        <f t="shared" si="120"/>
        <v>No Gap</v>
      </c>
      <c r="AP496" s="26" t="str">
        <f t="shared" si="121"/>
        <v>Bottom-Weighted</v>
      </c>
      <c r="AQ496" s="26" t="str">
        <f t="shared" si="122"/>
        <v>Skewed High</v>
      </c>
      <c r="AR496" s="26" t="str">
        <f t="shared" si="123"/>
        <v>Same</v>
      </c>
      <c r="AS496" s="27">
        <f t="shared" si="124"/>
        <v>0</v>
      </c>
    </row>
    <row r="497" spans="1:45" ht="15.5" x14ac:dyDescent="0.35">
      <c r="A497" s="20">
        <v>44959</v>
      </c>
      <c r="B497" s="15">
        <v>1.2349399999999999</v>
      </c>
      <c r="C497" s="15">
        <v>1.24</v>
      </c>
      <c r="D497" s="15">
        <v>1.2217800000000001</v>
      </c>
      <c r="E497" s="15">
        <v>1.22204</v>
      </c>
      <c r="F497" s="15">
        <v>1.2315</v>
      </c>
      <c r="G497" s="15">
        <v>1.2367999999999999</v>
      </c>
      <c r="H497" s="15">
        <v>1.2283999999999999</v>
      </c>
      <c r="I497" s="5">
        <v>-26</v>
      </c>
      <c r="J497" s="5">
        <v>1324</v>
      </c>
      <c r="K497" s="5">
        <v>924</v>
      </c>
      <c r="L497" s="5">
        <v>2296</v>
      </c>
      <c r="M497" s="14">
        <v>15.775694444444435</v>
      </c>
      <c r="N497" s="14">
        <v>182.19999999999902</v>
      </c>
      <c r="O497" s="5">
        <v>83.999999999999631</v>
      </c>
      <c r="P497" s="5">
        <v>291340</v>
      </c>
      <c r="Q497" s="14">
        <v>2023.1944444444443</v>
      </c>
      <c r="R497" s="14">
        <v>12.601536772777235</v>
      </c>
      <c r="S497" s="5">
        <v>27</v>
      </c>
      <c r="T497" s="5" t="s">
        <v>26</v>
      </c>
      <c r="U497" s="14">
        <v>0.67144951002004405</v>
      </c>
      <c r="V497" s="5">
        <v>481</v>
      </c>
      <c r="W497" s="5">
        <v>1111</v>
      </c>
      <c r="X497" s="5">
        <v>481</v>
      </c>
      <c r="Y497" s="5">
        <v>220</v>
      </c>
      <c r="Z497" s="5" t="s">
        <v>27</v>
      </c>
      <c r="AA497" s="5"/>
      <c r="AB497" s="6" cm="1">
        <f t="array" ref="AB497">SUM(IF(B497:I497&gt;B498:I498,1,-1))</f>
        <v>-6</v>
      </c>
      <c r="AC497" s="6" cm="1">
        <f t="array" ref="AC497">SUM(IF(J497:S497&gt;J498:S498,1,-1))</f>
        <v>6</v>
      </c>
      <c r="AD497" s="6">
        <f t="shared" si="113"/>
        <v>0</v>
      </c>
      <c r="AE497" s="6">
        <f t="shared" si="127"/>
        <v>-18</v>
      </c>
      <c r="AF497" s="6">
        <f t="shared" si="127"/>
        <v>8</v>
      </c>
      <c r="AG497" s="6">
        <f t="shared" si="127"/>
        <v>-10</v>
      </c>
      <c r="AH497" s="5"/>
      <c r="AI497" s="8" t="str">
        <f t="shared" si="114"/>
        <v>OL Lower</v>
      </c>
      <c r="AJ497" s="24" t="str">
        <f t="shared" si="115"/>
        <v>Down</v>
      </c>
      <c r="AK497" s="25" t="str">
        <f t="shared" si="116"/>
        <v>POC Unchanged</v>
      </c>
      <c r="AL497" s="26" t="str">
        <f t="shared" si="117"/>
        <v>In. Val</v>
      </c>
      <c r="AM497" s="26" t="str">
        <f t="shared" si="118"/>
        <v>Lower Break</v>
      </c>
      <c r="AN497" s="26" t="str">
        <f t="shared" si="119"/>
        <v>Bl. Val</v>
      </c>
      <c r="AO497" s="26" t="str">
        <f t="shared" si="120"/>
        <v>No Gap</v>
      </c>
      <c r="AP497" s="26" t="str">
        <f t="shared" si="121"/>
        <v>Top-Weighted</v>
      </c>
      <c r="AQ497" s="26" t="str">
        <f t="shared" si="122"/>
        <v>Skewed Mid-High</v>
      </c>
      <c r="AR497" s="26" t="str">
        <f t="shared" si="123"/>
        <v>Closed Higher Quadrant</v>
      </c>
      <c r="AS497" s="27">
        <f t="shared" si="124"/>
        <v>3</v>
      </c>
    </row>
    <row r="498" spans="1:45" ht="15.5" x14ac:dyDescent="0.35">
      <c r="A498" s="20">
        <v>44958</v>
      </c>
      <c r="B498" s="15">
        <v>1.2399800000000001</v>
      </c>
      <c r="C498" s="15">
        <v>1.2416799999999999</v>
      </c>
      <c r="D498" s="15">
        <v>1.2271799999999999</v>
      </c>
      <c r="E498" s="15">
        <v>1.23871</v>
      </c>
      <c r="F498" s="15">
        <v>1.2315</v>
      </c>
      <c r="G498" s="15">
        <v>1.2373000000000001</v>
      </c>
      <c r="H498" s="15">
        <v>1.2297</v>
      </c>
      <c r="I498" s="5">
        <v>-27</v>
      </c>
      <c r="J498" s="5">
        <v>1448</v>
      </c>
      <c r="K498" s="5">
        <v>401</v>
      </c>
      <c r="L498" s="5">
        <v>1889</v>
      </c>
      <c r="M498" s="14">
        <v>12.999305555555599</v>
      </c>
      <c r="N498" s="14">
        <v>144.99999999999957</v>
      </c>
      <c r="O498" s="5">
        <v>76.000000000000512</v>
      </c>
      <c r="P498" s="5">
        <v>246903</v>
      </c>
      <c r="Q498" s="14">
        <v>1714.6041666666667</v>
      </c>
      <c r="R498" s="14">
        <v>13.02758620689659</v>
      </c>
      <c r="S498" s="5">
        <v>24</v>
      </c>
      <c r="T498" s="5" t="s">
        <v>28</v>
      </c>
      <c r="U498" s="14">
        <v>0.46464405317701069</v>
      </c>
      <c r="V498" s="5">
        <v>380</v>
      </c>
      <c r="W498" s="5">
        <v>459</v>
      </c>
      <c r="X498" s="5">
        <v>824</v>
      </c>
      <c r="Y498" s="5">
        <v>226</v>
      </c>
      <c r="Z498" s="5" t="s">
        <v>31</v>
      </c>
      <c r="AA498" s="5"/>
      <c r="AB498" s="6" cm="1">
        <f t="array" ref="AB498">SUM(IF(B498:I498&gt;B499:I499,1,-1))</f>
        <v>-6</v>
      </c>
      <c r="AC498" s="6" cm="1">
        <f t="array" ref="AC498">SUM(IF(J498:S498&gt;J499:S499,1,-1))</f>
        <v>4</v>
      </c>
      <c r="AD498" s="6">
        <f t="shared" si="113"/>
        <v>-2</v>
      </c>
      <c r="AE498" s="6">
        <f t="shared" si="127"/>
        <v>-14</v>
      </c>
      <c r="AF498" s="6">
        <f t="shared" si="127"/>
        <v>-4</v>
      </c>
      <c r="AG498" s="6">
        <f t="shared" si="127"/>
        <v>-18</v>
      </c>
      <c r="AH498" s="5"/>
      <c r="AI498" s="8" t="str">
        <f t="shared" si="114"/>
        <v>OL Lower</v>
      </c>
      <c r="AJ498" s="24" t="str">
        <f t="shared" si="115"/>
        <v>Down</v>
      </c>
      <c r="AK498" s="25" t="str">
        <f t="shared" si="116"/>
        <v>POC Down</v>
      </c>
      <c r="AL498" s="26" t="str">
        <f t="shared" si="117"/>
        <v>Bel. Val</v>
      </c>
      <c r="AM498" s="26" t="str">
        <f t="shared" si="118"/>
        <v>Lower Break</v>
      </c>
      <c r="AN498" s="26" t="str">
        <f t="shared" si="119"/>
        <v>Ab. Val</v>
      </c>
      <c r="AO498" s="26" t="str">
        <f t="shared" si="120"/>
        <v>No Gap</v>
      </c>
      <c r="AP498" s="26" t="str">
        <f t="shared" si="121"/>
        <v>Top-Weighted</v>
      </c>
      <c r="AQ498" s="26" t="str">
        <f t="shared" si="122"/>
        <v>Skewed Mid-Low</v>
      </c>
      <c r="AR498" s="26" t="str">
        <f t="shared" si="123"/>
        <v>Closed Lower Quadrant</v>
      </c>
      <c r="AS498" s="27">
        <f t="shared" si="124"/>
        <v>-3</v>
      </c>
    </row>
    <row r="499" spans="1:45" ht="15.5" x14ac:dyDescent="0.35">
      <c r="A499" s="20">
        <v>44957</v>
      </c>
      <c r="B499" s="15">
        <v>1.2413799999999999</v>
      </c>
      <c r="C499" s="15">
        <v>1.2417899999999999</v>
      </c>
      <c r="D499" s="15">
        <v>1.22837</v>
      </c>
      <c r="E499" s="15">
        <v>1.2307900000000001</v>
      </c>
      <c r="F499" s="15">
        <v>1.2379000000000002</v>
      </c>
      <c r="G499" s="15">
        <v>1.2403000000000002</v>
      </c>
      <c r="H499" s="15">
        <v>1.2340000000000002</v>
      </c>
      <c r="I499" s="5">
        <v>-21</v>
      </c>
      <c r="J499" s="5">
        <v>639</v>
      </c>
      <c r="K499" s="5">
        <v>1182</v>
      </c>
      <c r="L499" s="5">
        <v>1855</v>
      </c>
      <c r="M499" s="14">
        <v>12.845138888888972</v>
      </c>
      <c r="N499" s="14">
        <v>134.19999999999987</v>
      </c>
      <c r="O499" s="5">
        <v>62.999999999999723</v>
      </c>
      <c r="P499" s="5">
        <v>212838</v>
      </c>
      <c r="Q499" s="14">
        <v>1478.0416666666667</v>
      </c>
      <c r="R499" s="14">
        <v>13.822652757079</v>
      </c>
      <c r="S499" s="5">
        <v>24</v>
      </c>
      <c r="T499" s="5" t="s">
        <v>26</v>
      </c>
      <c r="U499" s="14">
        <v>0.55971761103717921</v>
      </c>
      <c r="V499" s="5">
        <v>482</v>
      </c>
      <c r="W499" s="5">
        <v>737</v>
      </c>
      <c r="X499" s="5">
        <v>386</v>
      </c>
      <c r="Y499" s="5">
        <v>228</v>
      </c>
      <c r="Z499" s="5" t="s">
        <v>27</v>
      </c>
      <c r="AA499" s="5"/>
      <c r="AB499" s="6" cm="1">
        <f t="array" ref="AB499">SUM(IF(B499:I499&gt;B500:I500,1,-1))</f>
        <v>-6</v>
      </c>
      <c r="AC499" s="6" cm="1">
        <f t="array" ref="AC499">SUM(IF(J499:S499&gt;J500:S500,1,-1))</f>
        <v>-2</v>
      </c>
      <c r="AD499" s="6">
        <f t="shared" si="113"/>
        <v>-8</v>
      </c>
      <c r="AE499" s="6">
        <f t="shared" si="127"/>
        <v>-12</v>
      </c>
      <c r="AF499" s="6">
        <f t="shared" si="127"/>
        <v>-14</v>
      </c>
      <c r="AG499" s="6">
        <f t="shared" si="127"/>
        <v>-26</v>
      </c>
      <c r="AH499" s="5"/>
      <c r="AI499" s="8" t="str">
        <f t="shared" si="114"/>
        <v>Outside</v>
      </c>
      <c r="AJ499" s="24" t="str">
        <f t="shared" si="115"/>
        <v>Down</v>
      </c>
      <c r="AK499" s="25" t="str">
        <f t="shared" si="116"/>
        <v>POC Down</v>
      </c>
      <c r="AL499" s="26" t="str">
        <f t="shared" si="117"/>
        <v>In. Val</v>
      </c>
      <c r="AM499" s="26" t="str">
        <f t="shared" si="118"/>
        <v>Lower Break</v>
      </c>
      <c r="AN499" s="26" t="str">
        <f t="shared" si="119"/>
        <v>Bl. Val</v>
      </c>
      <c r="AO499" s="26" t="str">
        <f t="shared" si="120"/>
        <v>Gap Up - Failed</v>
      </c>
      <c r="AP499" s="26" t="str">
        <f t="shared" si="121"/>
        <v>Bottom-Weighted</v>
      </c>
      <c r="AQ499" s="26" t="str">
        <f t="shared" si="122"/>
        <v>Skewed Mid-High</v>
      </c>
      <c r="AR499" s="26" t="str">
        <f t="shared" si="123"/>
        <v>Same</v>
      </c>
      <c r="AS499" s="27">
        <f t="shared" si="124"/>
        <v>0</v>
      </c>
    </row>
    <row r="500" spans="1:45" ht="15.5" x14ac:dyDescent="0.35">
      <c r="A500" s="20">
        <v>44956</v>
      </c>
      <c r="B500" s="15">
        <v>1.24098</v>
      </c>
      <c r="C500" s="15">
        <v>1.2430000000000001</v>
      </c>
      <c r="D500" s="15">
        <v>1.23366</v>
      </c>
      <c r="E500" s="15">
        <v>1.23492</v>
      </c>
      <c r="F500" s="15">
        <v>1.2396</v>
      </c>
      <c r="G500" s="15">
        <v>1.2403</v>
      </c>
      <c r="H500" s="15">
        <v>1.2368000000000001</v>
      </c>
      <c r="I500" s="5">
        <v>2</v>
      </c>
      <c r="J500" s="5">
        <v>494</v>
      </c>
      <c r="K500" s="5">
        <v>1411</v>
      </c>
      <c r="L500" s="5">
        <v>1954</v>
      </c>
      <c r="M500" s="14">
        <v>13.530555555555596</v>
      </c>
      <c r="N500" s="14">
        <v>93.400000000001256</v>
      </c>
      <c r="O500" s="5">
        <v>34.999999999998366</v>
      </c>
      <c r="P500" s="5">
        <v>216572</v>
      </c>
      <c r="Q500" s="14">
        <v>1503.9722222222222</v>
      </c>
      <c r="R500" s="14">
        <v>20.920770877944044</v>
      </c>
      <c r="S500" s="5">
        <v>13</v>
      </c>
      <c r="T500" s="5" t="s">
        <v>26</v>
      </c>
      <c r="U500" s="14">
        <v>0.50004301325798572</v>
      </c>
      <c r="V500" s="5">
        <v>171</v>
      </c>
      <c r="W500" s="5">
        <v>836</v>
      </c>
      <c r="X500" s="5">
        <v>730</v>
      </c>
      <c r="Y500" s="5">
        <v>180</v>
      </c>
      <c r="Z500" s="5" t="s">
        <v>27</v>
      </c>
      <c r="AA500" s="5"/>
      <c r="AB500" s="6" cm="1">
        <f t="array" ref="AB500">SUM(IF(B500:I500&gt;B501:I501,1,-1))</f>
        <v>-2</v>
      </c>
      <c r="AC500" s="6" cm="1">
        <f t="array" ref="AC500">SUM(IF(J500:S500&gt;J501:S501,1,-1))</f>
        <v>-6</v>
      </c>
      <c r="AD500" s="6">
        <f t="shared" si="113"/>
        <v>-8</v>
      </c>
      <c r="AE500" s="6">
        <f t="shared" si="127"/>
        <v>-4</v>
      </c>
      <c r="AF500" s="6">
        <f t="shared" si="127"/>
        <v>-10</v>
      </c>
      <c r="AG500" s="6">
        <f t="shared" si="127"/>
        <v>-14</v>
      </c>
      <c r="AH500" s="5"/>
      <c r="AI500" s="8" t="str">
        <f t="shared" si="114"/>
        <v>Inside</v>
      </c>
      <c r="AJ500" s="24" t="str">
        <f t="shared" si="115"/>
        <v>Down</v>
      </c>
      <c r="AK500" s="25" t="str">
        <f t="shared" si="116"/>
        <v>POC Unchanged</v>
      </c>
      <c r="AL500" s="26" t="str">
        <f t="shared" si="117"/>
        <v>In. Val</v>
      </c>
      <c r="AM500" s="26" t="str">
        <f t="shared" si="118"/>
        <v>Inside Day</v>
      </c>
      <c r="AN500" s="26" t="str">
        <f t="shared" si="119"/>
        <v>Bl. Val</v>
      </c>
      <c r="AO500" s="26" t="str">
        <f t="shared" si="120"/>
        <v>No Gap</v>
      </c>
      <c r="AP500" s="26" t="str">
        <f t="shared" si="121"/>
        <v>Bottom-Weighted</v>
      </c>
      <c r="AQ500" s="26" t="str">
        <f t="shared" si="122"/>
        <v>Skewed Mid-High</v>
      </c>
      <c r="AR500" s="26" t="str">
        <f t="shared" si="123"/>
        <v>Closed Higher Quadrant</v>
      </c>
      <c r="AS500" s="27">
        <f t="shared" si="124"/>
        <v>3</v>
      </c>
    </row>
    <row r="501" spans="1:45" ht="15.5" x14ac:dyDescent="0.35">
      <c r="A501" s="20">
        <v>44953</v>
      </c>
      <c r="B501" s="15">
        <v>1.2331099999999999</v>
      </c>
      <c r="C501" s="15">
        <v>1.2430000000000001</v>
      </c>
      <c r="D501" s="15">
        <v>1.2282599999999999</v>
      </c>
      <c r="E501" s="15">
        <v>1.2399899999999999</v>
      </c>
      <c r="F501" s="15">
        <v>1.2396</v>
      </c>
      <c r="G501" s="15">
        <v>1.2414000000000001</v>
      </c>
      <c r="H501" s="15">
        <v>1.2357</v>
      </c>
      <c r="I501" s="5">
        <v>27</v>
      </c>
      <c r="J501" s="5">
        <v>467</v>
      </c>
      <c r="K501" s="5">
        <v>1642</v>
      </c>
      <c r="L501" s="5">
        <v>2154</v>
      </c>
      <c r="M501" s="14">
        <v>14.910416666666771</v>
      </c>
      <c r="N501" s="14">
        <v>147.40000000000197</v>
      </c>
      <c r="O501" s="5">
        <v>57.000000000000384</v>
      </c>
      <c r="P501" s="5">
        <v>221013</v>
      </c>
      <c r="Q501" s="14">
        <v>1534.8125</v>
      </c>
      <c r="R501" s="14">
        <v>14.613297150610389</v>
      </c>
      <c r="S501" s="5">
        <v>13</v>
      </c>
      <c r="T501" s="5" t="s">
        <v>28</v>
      </c>
      <c r="U501" s="14">
        <v>0.43006639218711795</v>
      </c>
      <c r="V501" s="5">
        <v>597</v>
      </c>
      <c r="W501" s="5">
        <v>965</v>
      </c>
      <c r="X501" s="5">
        <v>382</v>
      </c>
      <c r="Y501" s="5">
        <v>210</v>
      </c>
      <c r="Z501" s="5" t="s">
        <v>31</v>
      </c>
      <c r="AA501" s="5"/>
      <c r="AB501" s="6" cm="1">
        <f t="array" ref="AB501">SUM(IF(B501:I501&gt;B502:I502,1,-1))</f>
        <v>-4</v>
      </c>
      <c r="AC501" s="6" cm="1">
        <f t="array" ref="AC501">SUM(IF(J501:S501&gt;J502:S502,1,-1))</f>
        <v>-6</v>
      </c>
      <c r="AD501" s="6">
        <f t="shared" si="113"/>
        <v>-10</v>
      </c>
      <c r="AE501" s="6">
        <f t="shared" si="127"/>
        <v>-4</v>
      </c>
      <c r="AF501" s="6">
        <f t="shared" si="127"/>
        <v>-4</v>
      </c>
      <c r="AG501" s="6">
        <f t="shared" si="127"/>
        <v>-8</v>
      </c>
      <c r="AH501" s="5"/>
      <c r="AI501" s="8" t="str">
        <f t="shared" si="114"/>
        <v>Inside</v>
      </c>
      <c r="AJ501" s="24" t="str">
        <f t="shared" si="115"/>
        <v>Up</v>
      </c>
      <c r="AK501" s="25" t="str">
        <f t="shared" si="116"/>
        <v>POC Down</v>
      </c>
      <c r="AL501" s="26" t="str">
        <f t="shared" si="117"/>
        <v>In. Val</v>
      </c>
      <c r="AM501" s="26" t="str">
        <f t="shared" si="118"/>
        <v>Inside Day</v>
      </c>
      <c r="AN501" s="26" t="str">
        <f t="shared" si="119"/>
        <v>In Val</v>
      </c>
      <c r="AO501" s="26" t="str">
        <f t="shared" si="120"/>
        <v>No Gap</v>
      </c>
      <c r="AP501" s="26" t="str">
        <f t="shared" si="121"/>
        <v>Bottom-Weighted</v>
      </c>
      <c r="AQ501" s="26" t="str">
        <f t="shared" si="122"/>
        <v>Skewed Mid-High</v>
      </c>
      <c r="AR501" s="26" t="str">
        <f t="shared" si="123"/>
        <v>Same</v>
      </c>
      <c r="AS501" s="27">
        <f t="shared" si="124"/>
        <v>0</v>
      </c>
    </row>
    <row r="502" spans="1:45" ht="15.5" x14ac:dyDescent="0.35">
      <c r="A502" s="20">
        <v>44952</v>
      </c>
      <c r="B502" s="15">
        <v>1.2378400000000001</v>
      </c>
      <c r="C502" s="15">
        <v>1.2430000000000001</v>
      </c>
      <c r="D502" s="15">
        <v>1.2261200000000001</v>
      </c>
      <c r="E502" s="15">
        <v>1.24136</v>
      </c>
      <c r="F502" s="15">
        <v>1.2399</v>
      </c>
      <c r="G502" s="15">
        <v>1.2418</v>
      </c>
      <c r="H502" s="15">
        <v>1.2324999999999999</v>
      </c>
      <c r="I502" s="5">
        <v>32</v>
      </c>
      <c r="J502" s="5">
        <v>341</v>
      </c>
      <c r="K502" s="5">
        <v>1870</v>
      </c>
      <c r="L502" s="5">
        <v>2251</v>
      </c>
      <c r="M502" s="14">
        <v>15.592361111111197</v>
      </c>
      <c r="N502" s="14">
        <v>168.80000000000007</v>
      </c>
      <c r="O502" s="5">
        <v>93.000000000000853</v>
      </c>
      <c r="P502" s="5">
        <v>236901</v>
      </c>
      <c r="Q502" s="14">
        <v>1645.1458333333333</v>
      </c>
      <c r="R502" s="14">
        <v>13.335308056872032</v>
      </c>
      <c r="S502" s="5">
        <v>17</v>
      </c>
      <c r="T502" s="5" t="s">
        <v>28</v>
      </c>
      <c r="U502" s="14">
        <v>0.41784974727791707</v>
      </c>
      <c r="V502" s="5">
        <v>713</v>
      </c>
      <c r="W502" s="5">
        <v>501</v>
      </c>
      <c r="X502" s="5">
        <v>776</v>
      </c>
      <c r="Y502" s="5">
        <v>220</v>
      </c>
      <c r="Z502" s="5" t="s">
        <v>31</v>
      </c>
      <c r="AA502" s="5"/>
      <c r="AB502" s="6" cm="1">
        <f t="array" ref="AB502">SUM(IF(B502:I502&gt;B503:I503,1,-1))</f>
        <v>2</v>
      </c>
      <c r="AC502" s="6" cm="1">
        <f t="array" ref="AC502">SUM(IF(J502:S502&gt;J503:S503,1,-1))</f>
        <v>2</v>
      </c>
      <c r="AD502" s="6">
        <f t="shared" si="113"/>
        <v>4</v>
      </c>
      <c r="AE502" s="6">
        <f t="shared" si="127"/>
        <v>-4</v>
      </c>
      <c r="AF502" s="6">
        <f t="shared" si="127"/>
        <v>2</v>
      </c>
      <c r="AG502" s="6">
        <f t="shared" si="127"/>
        <v>-2</v>
      </c>
      <c r="AH502" s="5"/>
      <c r="AI502" s="8" t="str">
        <f t="shared" si="114"/>
        <v>OL Higher</v>
      </c>
      <c r="AJ502" s="24" t="str">
        <f t="shared" si="115"/>
        <v>Up</v>
      </c>
      <c r="AK502" s="25" t="str">
        <f t="shared" si="116"/>
        <v>POC Up</v>
      </c>
      <c r="AL502" s="26" t="str">
        <f t="shared" si="117"/>
        <v>Ab. Val</v>
      </c>
      <c r="AM502" s="26" t="str">
        <f t="shared" si="118"/>
        <v>Inside Day</v>
      </c>
      <c r="AN502" s="26" t="str">
        <f t="shared" si="119"/>
        <v>In Val</v>
      </c>
      <c r="AO502" s="26" t="str">
        <f t="shared" si="120"/>
        <v>No Gap</v>
      </c>
      <c r="AP502" s="26" t="str">
        <f t="shared" si="121"/>
        <v>Bottom-Weighted</v>
      </c>
      <c r="AQ502" s="26" t="str">
        <f t="shared" si="122"/>
        <v>Skewed Mid-Low</v>
      </c>
      <c r="AR502" s="26" t="str">
        <f t="shared" si="123"/>
        <v>Same</v>
      </c>
      <c r="AS502" s="27">
        <f t="shared" si="124"/>
        <v>0</v>
      </c>
    </row>
    <row r="503" spans="1:45" ht="15.5" x14ac:dyDescent="0.35">
      <c r="A503" s="20">
        <v>44951</v>
      </c>
      <c r="B503" s="15">
        <v>1.24058</v>
      </c>
      <c r="C503" s="15">
        <v>1.24472</v>
      </c>
      <c r="D503" s="15">
        <v>1.2261200000000001</v>
      </c>
      <c r="E503" s="15">
        <v>1.24099</v>
      </c>
      <c r="F503" s="15">
        <v>1.2325999999999999</v>
      </c>
      <c r="G503" s="15">
        <v>1.2383999999999999</v>
      </c>
      <c r="H503" s="15">
        <v>1.2285999999999999</v>
      </c>
      <c r="I503" s="5">
        <v>11</v>
      </c>
      <c r="J503" s="5">
        <v>1526</v>
      </c>
      <c r="K503" s="5">
        <v>677</v>
      </c>
      <c r="L503" s="5">
        <v>2239</v>
      </c>
      <c r="M503" s="14">
        <v>15.522916666666745</v>
      </c>
      <c r="N503" s="14">
        <v>185.99999999999949</v>
      </c>
      <c r="O503" s="5">
        <v>98.000000000000313</v>
      </c>
      <c r="P503" s="5">
        <v>236134</v>
      </c>
      <c r="Q503" s="14">
        <v>1639.8194444444443</v>
      </c>
      <c r="R503" s="14">
        <v>12.037634408602184</v>
      </c>
      <c r="S503" s="5">
        <v>17</v>
      </c>
      <c r="T503" s="5" t="s">
        <v>26</v>
      </c>
      <c r="U503" s="14">
        <v>0.55542564777644243</v>
      </c>
      <c r="V503" s="5">
        <v>358</v>
      </c>
      <c r="W503" s="5">
        <v>735</v>
      </c>
      <c r="X503" s="5">
        <v>866</v>
      </c>
      <c r="Y503" s="5">
        <v>266</v>
      </c>
      <c r="Z503" s="5" t="s">
        <v>31</v>
      </c>
      <c r="AA503" s="5"/>
      <c r="AB503" s="6" cm="1">
        <f t="array" ref="AB503">SUM(IF(B503:I503&gt;B504:I504,1,-1))</f>
        <v>-2</v>
      </c>
      <c r="AC503" s="6" cm="1">
        <f t="array" ref="AC503">SUM(IF(J503:S503&gt;J504:S504,1,-1))</f>
        <v>0</v>
      </c>
      <c r="AD503" s="6">
        <f t="shared" si="113"/>
        <v>-2</v>
      </c>
      <c r="AE503" s="6">
        <f t="shared" si="127"/>
        <v>-2</v>
      </c>
      <c r="AF503" s="6">
        <f t="shared" si="127"/>
        <v>-4</v>
      </c>
      <c r="AG503" s="6">
        <f t="shared" si="127"/>
        <v>-6</v>
      </c>
      <c r="AH503" s="5"/>
      <c r="AI503" s="8" t="str">
        <f t="shared" si="114"/>
        <v>OL Lower</v>
      </c>
      <c r="AJ503" s="24" t="str">
        <f t="shared" si="115"/>
        <v>Down</v>
      </c>
      <c r="AK503" s="25" t="str">
        <f t="shared" si="116"/>
        <v>POC Down</v>
      </c>
      <c r="AL503" s="26" t="str">
        <f t="shared" si="117"/>
        <v>Bel. Val</v>
      </c>
      <c r="AM503" s="26" t="str">
        <f t="shared" si="118"/>
        <v>Inside Day</v>
      </c>
      <c r="AN503" s="26" t="str">
        <f t="shared" si="119"/>
        <v>Ab. Val</v>
      </c>
      <c r="AO503" s="26" t="str">
        <f t="shared" si="120"/>
        <v>No Gap</v>
      </c>
      <c r="AP503" s="26" t="str">
        <f t="shared" si="121"/>
        <v>Top-Weighted</v>
      </c>
      <c r="AQ503" s="26" t="str">
        <f t="shared" si="122"/>
        <v>Skewed Mid-Low</v>
      </c>
      <c r="AR503" s="26" t="str">
        <f t="shared" si="123"/>
        <v>Closed Lower Quadrant</v>
      </c>
      <c r="AS503" s="27">
        <f t="shared" si="124"/>
        <v>-2</v>
      </c>
    </row>
    <row r="504" spans="1:45" ht="15.5" x14ac:dyDescent="0.35">
      <c r="A504" s="20">
        <v>44950</v>
      </c>
      <c r="B504" s="15">
        <v>1.2391799999999999</v>
      </c>
      <c r="C504" s="15">
        <v>1.24472</v>
      </c>
      <c r="D504" s="15">
        <v>1.2261200000000001</v>
      </c>
      <c r="E504" s="15">
        <v>1.2331000000000001</v>
      </c>
      <c r="F504" s="15">
        <v>1.2372000000000001</v>
      </c>
      <c r="G504" s="15">
        <v>1.2410999999999999</v>
      </c>
      <c r="H504" s="15">
        <v>1.2330999999999999</v>
      </c>
      <c r="I504" s="5">
        <v>-1</v>
      </c>
      <c r="J504" s="5">
        <v>981</v>
      </c>
      <c r="K504" s="5">
        <v>1138</v>
      </c>
      <c r="L504" s="5">
        <v>2149</v>
      </c>
      <c r="M504" s="14">
        <v>14.880555555555697</v>
      </c>
      <c r="N504" s="14">
        <v>185.99999999999949</v>
      </c>
      <c r="O504" s="5">
        <v>80.000000000000071</v>
      </c>
      <c r="P504" s="5">
        <v>239700</v>
      </c>
      <c r="Q504" s="14">
        <v>1664.5833333333333</v>
      </c>
      <c r="R504" s="14">
        <v>11.553763440860246</v>
      </c>
      <c r="S504" s="5">
        <v>29</v>
      </c>
      <c r="T504" s="5" t="s">
        <v>33</v>
      </c>
      <c r="U504" s="14">
        <v>0.72817663700234048</v>
      </c>
      <c r="V504" s="5">
        <v>357</v>
      </c>
      <c r="W504" s="5">
        <v>1028</v>
      </c>
      <c r="X504" s="5">
        <v>562</v>
      </c>
      <c r="Y504" s="5">
        <v>195</v>
      </c>
      <c r="Z504" s="5" t="s">
        <v>29</v>
      </c>
      <c r="AA504" s="5"/>
      <c r="AB504" s="6" cm="1">
        <f t="array" ref="AB504">SUM(IF(B504:I504&gt;B505:I505,1,-1))</f>
        <v>-4</v>
      </c>
      <c r="AC504" s="6" cm="1">
        <f t="array" ref="AC504">SUM(IF(J504:S504&gt;J505:S505,1,-1))</f>
        <v>0</v>
      </c>
      <c r="AD504" s="6">
        <f t="shared" si="113"/>
        <v>-4</v>
      </c>
      <c r="AE504" s="6">
        <f t="shared" si="127"/>
        <v>4</v>
      </c>
      <c r="AF504" s="6">
        <f t="shared" si="127"/>
        <v>-10</v>
      </c>
      <c r="AG504" s="6">
        <f t="shared" si="127"/>
        <v>-6</v>
      </c>
      <c r="AH504" s="5"/>
      <c r="AI504" s="8" t="str">
        <f t="shared" si="114"/>
        <v>Outside</v>
      </c>
      <c r="AJ504" s="24" t="str">
        <f t="shared" si="115"/>
        <v>Down</v>
      </c>
      <c r="AK504" s="25" t="str">
        <f t="shared" si="116"/>
        <v>POC Unchanged</v>
      </c>
      <c r="AL504" s="26" t="str">
        <f t="shared" si="117"/>
        <v>In. Val</v>
      </c>
      <c r="AM504" s="26" t="str">
        <f t="shared" si="118"/>
        <v>Lower Break</v>
      </c>
      <c r="AN504" s="26" t="str">
        <f t="shared" si="119"/>
        <v>In Val</v>
      </c>
      <c r="AO504" s="26" t="str">
        <f t="shared" si="120"/>
        <v>No Gap</v>
      </c>
      <c r="AP504" s="26" t="str">
        <f t="shared" si="121"/>
        <v>Bottom-Weighted</v>
      </c>
      <c r="AQ504" s="26" t="str">
        <f t="shared" si="122"/>
        <v>Skewed Mid-High</v>
      </c>
      <c r="AR504" s="26" t="str">
        <f t="shared" si="123"/>
        <v>Same</v>
      </c>
      <c r="AS504" s="27">
        <f t="shared" si="124"/>
        <v>0</v>
      </c>
    </row>
    <row r="505" spans="1:45" ht="15.5" x14ac:dyDescent="0.35">
      <c r="A505" s="20">
        <v>44949</v>
      </c>
      <c r="B505" s="15">
        <v>1.23464</v>
      </c>
      <c r="C505" s="15">
        <v>1.24472</v>
      </c>
      <c r="D505" s="15">
        <v>1.23119</v>
      </c>
      <c r="E505" s="15">
        <v>1.2378199999999999</v>
      </c>
      <c r="F505" s="15">
        <v>1.2372000000000001</v>
      </c>
      <c r="G505" s="15">
        <v>1.2394000000000001</v>
      </c>
      <c r="H505" s="15">
        <v>1.2334000000000001</v>
      </c>
      <c r="I505" s="5">
        <v>6</v>
      </c>
      <c r="J505" s="5">
        <v>880</v>
      </c>
      <c r="K505" s="5">
        <v>1241</v>
      </c>
      <c r="L505" s="5">
        <v>2154</v>
      </c>
      <c r="M505" s="14">
        <v>14.868750000000141</v>
      </c>
      <c r="N505" s="14">
        <v>135.30000000000041</v>
      </c>
      <c r="O505" s="5">
        <v>60.000000000000057</v>
      </c>
      <c r="P505" s="5">
        <v>253261</v>
      </c>
      <c r="Q505" s="14">
        <v>1758.7569444444443</v>
      </c>
      <c r="R505" s="14">
        <v>15.92017738359197</v>
      </c>
      <c r="S505" s="5">
        <v>21</v>
      </c>
      <c r="T505" s="5" t="s">
        <v>26</v>
      </c>
      <c r="U505" s="14">
        <v>0.65611096800640878</v>
      </c>
      <c r="V505" s="5">
        <v>191</v>
      </c>
      <c r="W505" s="5">
        <v>512</v>
      </c>
      <c r="X505" s="5">
        <v>864</v>
      </c>
      <c r="Y505" s="5">
        <v>587</v>
      </c>
      <c r="Z505" s="5" t="s">
        <v>29</v>
      </c>
      <c r="AA505" s="5"/>
      <c r="AB505" s="6" cm="1">
        <f t="array" ref="AB505">SUM(IF(B505:I505&gt;B506:I506,1,-1))</f>
        <v>4</v>
      </c>
      <c r="AC505" s="6" cm="1">
        <f t="array" ref="AC505">SUM(IF(J505:S505&gt;J506:S506,1,-1))</f>
        <v>-4</v>
      </c>
      <c r="AD505" s="6">
        <f t="shared" si="113"/>
        <v>0</v>
      </c>
      <c r="AE505" s="6">
        <f t="shared" si="127"/>
        <v>10</v>
      </c>
      <c r="AF505" s="6">
        <f t="shared" si="127"/>
        <v>-4</v>
      </c>
      <c r="AG505" s="6">
        <f t="shared" si="127"/>
        <v>6</v>
      </c>
      <c r="AH505" s="5"/>
      <c r="AI505" s="8" t="str">
        <f t="shared" si="114"/>
        <v>OL Higher</v>
      </c>
      <c r="AJ505" s="24" t="str">
        <f t="shared" si="115"/>
        <v>Up</v>
      </c>
      <c r="AK505" s="25" t="str">
        <f t="shared" si="116"/>
        <v>POC Up</v>
      </c>
      <c r="AL505" s="26" t="str">
        <f t="shared" si="117"/>
        <v>In. Val</v>
      </c>
      <c r="AM505" s="26" t="str">
        <f t="shared" si="118"/>
        <v>Upper Break</v>
      </c>
      <c r="AN505" s="26" t="str">
        <f t="shared" si="119"/>
        <v>In Val</v>
      </c>
      <c r="AO505" s="26" t="str">
        <f t="shared" si="120"/>
        <v>No Gap</v>
      </c>
      <c r="AP505" s="26" t="str">
        <f t="shared" si="121"/>
        <v>Bottom-Weighted</v>
      </c>
      <c r="AQ505" s="26" t="str">
        <f t="shared" si="122"/>
        <v>Skewed Mid-Low</v>
      </c>
      <c r="AR505" s="26" t="str">
        <f t="shared" si="123"/>
        <v>Closed Higher Quadrant</v>
      </c>
      <c r="AS505" s="27">
        <f t="shared" si="124"/>
        <v>2</v>
      </c>
    </row>
    <row r="506" spans="1:45" ht="15.5" x14ac:dyDescent="0.35">
      <c r="A506" s="20">
        <v>44946</v>
      </c>
      <c r="B506" s="15">
        <v>1.2282999999999999</v>
      </c>
      <c r="C506" s="15">
        <v>1.2435400000000001</v>
      </c>
      <c r="D506" s="15">
        <v>1.2254799999999999</v>
      </c>
      <c r="E506" s="15">
        <v>1.2405600000000001</v>
      </c>
      <c r="F506" s="15">
        <v>1.2339</v>
      </c>
      <c r="G506" s="15">
        <v>1.2388000000000001</v>
      </c>
      <c r="H506" s="15">
        <v>1.2325000000000002</v>
      </c>
      <c r="I506" s="5">
        <v>23</v>
      </c>
      <c r="J506" s="5">
        <v>1546</v>
      </c>
      <c r="K506" s="5">
        <v>784</v>
      </c>
      <c r="L506" s="5">
        <v>2371</v>
      </c>
      <c r="M506" s="14">
        <v>16.340277777777938</v>
      </c>
      <c r="N506" s="14">
        <v>180.60000000000187</v>
      </c>
      <c r="O506" s="5">
        <v>62.999999999999723</v>
      </c>
      <c r="P506" s="5">
        <v>306322</v>
      </c>
      <c r="Q506" s="14">
        <v>2127.2361111111113</v>
      </c>
      <c r="R506" s="14">
        <v>13.128460686600086</v>
      </c>
      <c r="S506" s="5">
        <v>12</v>
      </c>
      <c r="T506" s="5" t="s">
        <v>26</v>
      </c>
      <c r="U506" s="14">
        <v>0.56212387105751649</v>
      </c>
      <c r="V506" s="5">
        <v>322</v>
      </c>
      <c r="W506" s="5">
        <v>1008</v>
      </c>
      <c r="X506" s="5">
        <v>819</v>
      </c>
      <c r="Y506" s="5">
        <v>222</v>
      </c>
      <c r="Z506" s="5" t="s">
        <v>31</v>
      </c>
      <c r="AA506" s="5"/>
      <c r="AB506" s="6" cm="1">
        <f t="array" ref="AB506">SUM(IF(B506:I506&gt;B507:I507,1,-1))</f>
        <v>4</v>
      </c>
      <c r="AC506" s="6" cm="1">
        <f t="array" ref="AC506">SUM(IF(J506:S506&gt;J507:S507,1,-1))</f>
        <v>-6</v>
      </c>
      <c r="AD506" s="6">
        <f t="shared" si="113"/>
        <v>-2</v>
      </c>
      <c r="AE506" s="6">
        <f t="shared" si="127"/>
        <v>12</v>
      </c>
      <c r="AF506" s="6">
        <f t="shared" si="127"/>
        <v>4</v>
      </c>
      <c r="AG506" s="6">
        <f t="shared" si="127"/>
        <v>16</v>
      </c>
      <c r="AH506" s="5"/>
      <c r="AI506" s="8" t="str">
        <f t="shared" si="114"/>
        <v>Inside</v>
      </c>
      <c r="AJ506" s="24" t="str">
        <f t="shared" si="115"/>
        <v>Up</v>
      </c>
      <c r="AK506" s="25" t="str">
        <f t="shared" si="116"/>
        <v>POC Up</v>
      </c>
      <c r="AL506" s="26" t="str">
        <f t="shared" si="117"/>
        <v>In. Val</v>
      </c>
      <c r="AM506" s="26" t="str">
        <f t="shared" si="118"/>
        <v>Inside Day</v>
      </c>
      <c r="AN506" s="26" t="str">
        <f t="shared" si="119"/>
        <v>Ab. Val</v>
      </c>
      <c r="AO506" s="26" t="str">
        <f t="shared" si="120"/>
        <v>No Gap</v>
      </c>
      <c r="AP506" s="26" t="str">
        <f t="shared" si="121"/>
        <v>Top-Weighted</v>
      </c>
      <c r="AQ506" s="26" t="str">
        <f t="shared" si="122"/>
        <v>Skewed Mid-High</v>
      </c>
      <c r="AR506" s="26" t="str">
        <f t="shared" si="123"/>
        <v>Same</v>
      </c>
      <c r="AS506" s="27">
        <f t="shared" si="124"/>
        <v>0</v>
      </c>
    </row>
    <row r="507" spans="1:45" ht="15.5" x14ac:dyDescent="0.35">
      <c r="A507" s="20">
        <v>44945</v>
      </c>
      <c r="B507" s="15">
        <v>1.2206699999999999</v>
      </c>
      <c r="C507" s="15">
        <v>1.2435400000000001</v>
      </c>
      <c r="D507" s="15">
        <v>1.21682</v>
      </c>
      <c r="E507" s="15">
        <v>1.23919</v>
      </c>
      <c r="F507" s="15">
        <v>1.2333000000000001</v>
      </c>
      <c r="G507" s="15">
        <v>1.2435</v>
      </c>
      <c r="H507" s="15">
        <v>1.2274</v>
      </c>
      <c r="I507" s="5">
        <v>22</v>
      </c>
      <c r="J507" s="5">
        <v>1092</v>
      </c>
      <c r="K507" s="5">
        <v>1424</v>
      </c>
      <c r="L507" s="5">
        <v>2556</v>
      </c>
      <c r="M507" s="14">
        <v>17.655555555555573</v>
      </c>
      <c r="N507" s="14">
        <v>267.20000000000078</v>
      </c>
      <c r="O507" s="5">
        <v>161.00000000000003</v>
      </c>
      <c r="P507" s="5">
        <v>339129</v>
      </c>
      <c r="Q507" s="14">
        <v>2355.0625</v>
      </c>
      <c r="R507" s="14">
        <v>9.5658682634730265</v>
      </c>
      <c r="S507" s="5">
        <v>19</v>
      </c>
      <c r="T507" s="5" t="s">
        <v>26</v>
      </c>
      <c r="U507" s="14">
        <v>0.63081914338346556</v>
      </c>
      <c r="V507" s="5">
        <v>394</v>
      </c>
      <c r="W507" s="5">
        <v>1069</v>
      </c>
      <c r="X507" s="5">
        <v>673</v>
      </c>
      <c r="Y507" s="5">
        <v>419</v>
      </c>
      <c r="Z507" s="5" t="s">
        <v>31</v>
      </c>
      <c r="AA507" s="5"/>
      <c r="AB507" s="6" cm="1">
        <f t="array" ref="AB507">SUM(IF(B507:I507&gt;B508:I508,1,-1))</f>
        <v>2</v>
      </c>
      <c r="AC507" s="6" cm="1">
        <f t="array" ref="AC507">SUM(IF(J507:S507&gt;J508:S508,1,-1))</f>
        <v>6</v>
      </c>
      <c r="AD507" s="6">
        <f t="shared" si="113"/>
        <v>8</v>
      </c>
      <c r="AE507" s="6">
        <f t="shared" si="127"/>
        <v>12</v>
      </c>
      <c r="AF507" s="6">
        <f t="shared" si="127"/>
        <v>4</v>
      </c>
      <c r="AG507" s="6">
        <f t="shared" si="127"/>
        <v>16</v>
      </c>
      <c r="AH507" s="5"/>
      <c r="AI507" s="8" t="str">
        <f t="shared" si="114"/>
        <v>OL Higher</v>
      </c>
      <c r="AJ507" s="24" t="str">
        <f t="shared" si="115"/>
        <v>Up</v>
      </c>
      <c r="AK507" s="25" t="str">
        <f t="shared" si="116"/>
        <v>POC Up</v>
      </c>
      <c r="AL507" s="26" t="str">
        <f t="shared" si="117"/>
        <v>Ab. Val</v>
      </c>
      <c r="AM507" s="26" t="str">
        <f t="shared" si="118"/>
        <v>Inside Day</v>
      </c>
      <c r="AN507" s="26" t="str">
        <f t="shared" si="119"/>
        <v>In Val</v>
      </c>
      <c r="AO507" s="26" t="str">
        <f t="shared" si="120"/>
        <v>No Gap</v>
      </c>
      <c r="AP507" s="26" t="str">
        <f t="shared" si="121"/>
        <v>Bottom-Weighted</v>
      </c>
      <c r="AQ507" s="26" t="str">
        <f t="shared" si="122"/>
        <v>Skewed Mid-High</v>
      </c>
      <c r="AR507" s="26" t="str">
        <f t="shared" si="123"/>
        <v>Closed Lower Quadrant</v>
      </c>
      <c r="AS507" s="27">
        <f t="shared" si="124"/>
        <v>-1</v>
      </c>
    </row>
    <row r="508" spans="1:45" ht="15.5" x14ac:dyDescent="0.35">
      <c r="A508" s="20">
        <v>44944</v>
      </c>
      <c r="B508" s="15">
        <v>1.22231</v>
      </c>
      <c r="C508" s="15">
        <v>1.2435400000000001</v>
      </c>
      <c r="D508" s="15">
        <v>1.21682</v>
      </c>
      <c r="E508" s="15">
        <v>1.2346299999999999</v>
      </c>
      <c r="F508" s="15">
        <v>1.2194</v>
      </c>
      <c r="G508" s="15">
        <v>1.2295</v>
      </c>
      <c r="H508" s="15">
        <v>1.2176</v>
      </c>
      <c r="I508" s="5">
        <v>4</v>
      </c>
      <c r="J508" s="5">
        <v>2162</v>
      </c>
      <c r="K508" s="5">
        <v>294</v>
      </c>
      <c r="L508" s="5">
        <v>2486</v>
      </c>
      <c r="M508" s="14">
        <v>17.172222222222157</v>
      </c>
      <c r="N508" s="14">
        <v>267.20000000000078</v>
      </c>
      <c r="O508" s="5">
        <v>119.00000000000021</v>
      </c>
      <c r="P508" s="5">
        <v>306098</v>
      </c>
      <c r="Q508" s="14">
        <v>2125.6805555555557</v>
      </c>
      <c r="R508" s="14">
        <v>9.3038922155688351</v>
      </c>
      <c r="S508" s="5">
        <v>18</v>
      </c>
      <c r="T508" s="5" t="s">
        <v>28</v>
      </c>
      <c r="U508" s="14">
        <v>0.33099102242968675</v>
      </c>
      <c r="V508" s="5">
        <v>272</v>
      </c>
      <c r="W508" s="5">
        <v>441</v>
      </c>
      <c r="X508" s="5">
        <v>866</v>
      </c>
      <c r="Y508" s="5">
        <v>906</v>
      </c>
      <c r="Z508" s="5" t="s">
        <v>32</v>
      </c>
      <c r="AA508" s="5"/>
      <c r="AB508" s="6" cm="1">
        <f t="array" ref="AB508">SUM(IF(B508:I508&gt;B509:I509,1,-1))</f>
        <v>6</v>
      </c>
      <c r="AC508" s="6" cm="1">
        <f t="array" ref="AC508">SUM(IF(J508:S508&gt;J509:S509,1,-1))</f>
        <v>4</v>
      </c>
      <c r="AD508" s="6">
        <f t="shared" si="113"/>
        <v>10</v>
      </c>
      <c r="AE508" s="6">
        <f t="shared" si="127"/>
        <v>12</v>
      </c>
      <c r="AF508" s="6">
        <f t="shared" si="127"/>
        <v>-8</v>
      </c>
      <c r="AG508" s="6">
        <f t="shared" si="127"/>
        <v>4</v>
      </c>
      <c r="AH508" s="5"/>
      <c r="AI508" s="8" t="str">
        <f t="shared" si="114"/>
        <v>OL Higher</v>
      </c>
      <c r="AJ508" s="24" t="str">
        <f t="shared" si="115"/>
        <v>Down</v>
      </c>
      <c r="AK508" s="25" t="str">
        <f t="shared" si="116"/>
        <v>POC Down</v>
      </c>
      <c r="AL508" s="26" t="str">
        <f t="shared" si="117"/>
        <v>In. Val</v>
      </c>
      <c r="AM508" s="26" t="str">
        <f t="shared" si="118"/>
        <v>Upper Break</v>
      </c>
      <c r="AN508" s="26" t="str">
        <f t="shared" si="119"/>
        <v>Ab. Val</v>
      </c>
      <c r="AO508" s="26" t="str">
        <f t="shared" si="120"/>
        <v>No Gap</v>
      </c>
      <c r="AP508" s="26" t="str">
        <f t="shared" si="121"/>
        <v>Top-Weighted</v>
      </c>
      <c r="AQ508" s="26" t="str">
        <f t="shared" si="122"/>
        <v>Skewed Low</v>
      </c>
      <c r="AR508" s="26" t="str">
        <f t="shared" si="123"/>
        <v>Closed Higher Quadrant</v>
      </c>
      <c r="AS508" s="27">
        <f t="shared" si="124"/>
        <v>1</v>
      </c>
    </row>
    <row r="509" spans="1:45" ht="15.5" x14ac:dyDescent="0.35">
      <c r="A509" s="20">
        <v>44943</v>
      </c>
      <c r="B509" s="15">
        <v>1.22163</v>
      </c>
      <c r="C509" s="15">
        <v>1.22993</v>
      </c>
      <c r="D509" s="15">
        <v>1.2150099999999999</v>
      </c>
      <c r="E509" s="15">
        <v>1.22831</v>
      </c>
      <c r="F509" s="15">
        <v>1.2196</v>
      </c>
      <c r="G509" s="15">
        <v>1.2238</v>
      </c>
      <c r="H509" s="15">
        <v>1.2173</v>
      </c>
      <c r="I509" s="5">
        <v>-1</v>
      </c>
      <c r="J509" s="5">
        <v>1687</v>
      </c>
      <c r="K509" s="5">
        <v>610</v>
      </c>
      <c r="L509" s="5">
        <v>2343</v>
      </c>
      <c r="M509" s="14">
        <v>16.184722222222149</v>
      </c>
      <c r="N509" s="14">
        <v>149.20000000000044</v>
      </c>
      <c r="O509" s="5">
        <v>64.999999999999503</v>
      </c>
      <c r="P509" s="5">
        <v>266576</v>
      </c>
      <c r="Q509" s="14">
        <v>1851.2222222222222</v>
      </c>
      <c r="R509" s="14">
        <v>15.703753351206387</v>
      </c>
      <c r="S509" s="5">
        <v>18</v>
      </c>
      <c r="T509" s="5" t="s">
        <v>26</v>
      </c>
      <c r="U509" s="14">
        <v>0.50847178432488238</v>
      </c>
      <c r="V509" s="5">
        <v>386</v>
      </c>
      <c r="W509" s="5">
        <v>469</v>
      </c>
      <c r="X509" s="5">
        <v>1156</v>
      </c>
      <c r="Y509" s="5">
        <v>316</v>
      </c>
      <c r="Z509" s="5" t="s">
        <v>31</v>
      </c>
      <c r="AA509" s="5"/>
      <c r="AB509" s="6" cm="1">
        <f t="array" ref="AB509">SUM(IF(B509:I509&gt;B510:I510,1,-1))</f>
        <v>4</v>
      </c>
      <c r="AC509" s="6" cm="1">
        <f t="array" ref="AC509">SUM(IF(J509:S509&gt;J510:S510,1,-1))</f>
        <v>-6</v>
      </c>
      <c r="AD509" s="6">
        <f t="shared" si="113"/>
        <v>-2</v>
      </c>
      <c r="AE509" s="6">
        <f t="shared" si="127"/>
        <v>6</v>
      </c>
      <c r="AF509" s="6">
        <f t="shared" si="127"/>
        <v>-14</v>
      </c>
      <c r="AG509" s="6">
        <f t="shared" si="127"/>
        <v>-8</v>
      </c>
      <c r="AH509" s="5"/>
      <c r="AI509" s="8" t="str">
        <f t="shared" si="114"/>
        <v>OL Higher</v>
      </c>
      <c r="AJ509" s="24" t="str">
        <f t="shared" si="115"/>
        <v>Down</v>
      </c>
      <c r="AK509" s="25" t="str">
        <f t="shared" si="116"/>
        <v>POC Down</v>
      </c>
      <c r="AL509" s="26" t="str">
        <f t="shared" si="117"/>
        <v>In. Val</v>
      </c>
      <c r="AM509" s="26" t="str">
        <f t="shared" si="118"/>
        <v>Upper Break</v>
      </c>
      <c r="AN509" s="26" t="str">
        <f t="shared" si="119"/>
        <v>Ab. Val</v>
      </c>
      <c r="AO509" s="26" t="str">
        <f t="shared" si="120"/>
        <v>No Gap</v>
      </c>
      <c r="AP509" s="26" t="str">
        <f t="shared" si="121"/>
        <v>Top-Weighted</v>
      </c>
      <c r="AQ509" s="26" t="str">
        <f t="shared" si="122"/>
        <v>Skewed Mid-Low</v>
      </c>
      <c r="AR509" s="26" t="str">
        <f t="shared" si="123"/>
        <v>Closed Lower Quadrant</v>
      </c>
      <c r="AS509" s="27">
        <f t="shared" si="124"/>
        <v>-1</v>
      </c>
    </row>
    <row r="510" spans="1:45" ht="15.5" x14ac:dyDescent="0.35">
      <c r="A510" s="20">
        <v>44942</v>
      </c>
      <c r="B510" s="15">
        <v>1.2158</v>
      </c>
      <c r="C510" s="15">
        <v>1.22888</v>
      </c>
      <c r="D510" s="15">
        <v>1.2087699999999999</v>
      </c>
      <c r="E510" s="15">
        <v>1.22061</v>
      </c>
      <c r="F510" s="15">
        <v>1.2204000000000002</v>
      </c>
      <c r="G510" s="15">
        <v>1.2234</v>
      </c>
      <c r="H510" s="15">
        <v>1.2161000000000002</v>
      </c>
      <c r="I510" s="5">
        <v>0</v>
      </c>
      <c r="J510" s="5">
        <v>1002</v>
      </c>
      <c r="K510" s="5">
        <v>1593</v>
      </c>
      <c r="L510" s="5">
        <v>2634</v>
      </c>
      <c r="M510" s="14">
        <v>18.229166666666618</v>
      </c>
      <c r="N510" s="14">
        <v>201.10000000000073</v>
      </c>
      <c r="O510" s="5">
        <v>72.999999999998622</v>
      </c>
      <c r="P510" s="5">
        <v>289218</v>
      </c>
      <c r="Q510" s="14">
        <v>2008.4583333333333</v>
      </c>
      <c r="R510" s="14">
        <v>13.097961213326656</v>
      </c>
      <c r="S510" s="5">
        <v>19</v>
      </c>
      <c r="T510" s="5" t="s">
        <v>26</v>
      </c>
      <c r="U510" s="14">
        <v>0.66113381670742277</v>
      </c>
      <c r="V510" s="5">
        <v>208</v>
      </c>
      <c r="W510" s="5">
        <v>1348</v>
      </c>
      <c r="X510" s="5">
        <v>912</v>
      </c>
      <c r="Y510" s="5">
        <v>166</v>
      </c>
      <c r="Z510" s="5" t="s">
        <v>32</v>
      </c>
      <c r="AA510" s="5"/>
      <c r="AB510" s="6" cm="1">
        <f t="array" ref="AB510">SUM(IF(B510:I510&gt;B511:I511,1,-1))</f>
        <v>2</v>
      </c>
      <c r="AC510" s="6" cm="1">
        <f t="array" ref="AC510">SUM(IF(J510:S510&gt;J511:S511,1,-1))</f>
        <v>-6</v>
      </c>
      <c r="AD510" s="6">
        <f t="shared" si="113"/>
        <v>-4</v>
      </c>
      <c r="AE510" s="6">
        <f t="shared" si="127"/>
        <v>6</v>
      </c>
      <c r="AF510" s="6">
        <f t="shared" si="127"/>
        <v>-4</v>
      </c>
      <c r="AG510" s="6">
        <f t="shared" si="127"/>
        <v>2</v>
      </c>
      <c r="AH510" s="5"/>
      <c r="AI510" s="8" t="str">
        <f t="shared" si="114"/>
        <v>OL Higher</v>
      </c>
      <c r="AJ510" s="24" t="str">
        <f t="shared" si="115"/>
        <v>Up</v>
      </c>
      <c r="AK510" s="25" t="str">
        <f t="shared" si="116"/>
        <v>POC Up</v>
      </c>
      <c r="AL510" s="26" t="str">
        <f t="shared" si="117"/>
        <v>In. Val</v>
      </c>
      <c r="AM510" s="26" t="str">
        <f t="shared" si="118"/>
        <v>Upper Break</v>
      </c>
      <c r="AN510" s="26" t="str">
        <f t="shared" si="119"/>
        <v>In Val</v>
      </c>
      <c r="AO510" s="26" t="str">
        <f t="shared" si="120"/>
        <v>No Gap</v>
      </c>
      <c r="AP510" s="26" t="str">
        <f t="shared" si="121"/>
        <v>Bottom-Weighted</v>
      </c>
      <c r="AQ510" s="26" t="str">
        <f t="shared" si="122"/>
        <v>Skewed Mid-High</v>
      </c>
      <c r="AR510" s="26" t="str">
        <f t="shared" si="123"/>
        <v>Closed Higher Quadrant</v>
      </c>
      <c r="AS510" s="27">
        <f t="shared" si="124"/>
        <v>1</v>
      </c>
    </row>
    <row r="511" spans="1:45" ht="15.5" x14ac:dyDescent="0.35">
      <c r="A511" s="20">
        <v>44939</v>
      </c>
      <c r="B511" s="15">
        <v>1.21532</v>
      </c>
      <c r="C511" s="15">
        <v>1.22481</v>
      </c>
      <c r="D511" s="15">
        <v>1.2087699999999999</v>
      </c>
      <c r="E511" s="15">
        <v>1.2222900000000001</v>
      </c>
      <c r="F511" s="15">
        <v>1.2152000000000001</v>
      </c>
      <c r="G511" s="15">
        <v>1.2204000000000002</v>
      </c>
      <c r="H511" s="15">
        <v>1.2116</v>
      </c>
      <c r="I511" s="5">
        <v>15</v>
      </c>
      <c r="J511" s="5">
        <v>1761</v>
      </c>
      <c r="K511" s="5">
        <v>878</v>
      </c>
      <c r="L511" s="5">
        <v>2673</v>
      </c>
      <c r="M511" s="14">
        <v>18.49027777777788</v>
      </c>
      <c r="N511" s="14">
        <v>160.40000000000055</v>
      </c>
      <c r="O511" s="5">
        <v>88.000000000001407</v>
      </c>
      <c r="P511" s="5">
        <v>307905</v>
      </c>
      <c r="Q511" s="14">
        <v>2138.2291666666665</v>
      </c>
      <c r="R511" s="14">
        <v>16.664588528678248</v>
      </c>
      <c r="S511" s="5">
        <v>21</v>
      </c>
      <c r="T511" s="5" t="s">
        <v>26</v>
      </c>
      <c r="U511" s="14">
        <v>0.59123975749138569</v>
      </c>
      <c r="V511" s="5">
        <v>583</v>
      </c>
      <c r="W511" s="5">
        <v>739</v>
      </c>
      <c r="X511" s="5">
        <v>1064</v>
      </c>
      <c r="Y511" s="5">
        <v>287</v>
      </c>
      <c r="Z511" s="5" t="s">
        <v>31</v>
      </c>
      <c r="AA511" s="5"/>
      <c r="AB511" s="6" cm="1">
        <f t="array" ref="AB511">SUM(IF(B511:I511&gt;B512:I512,1,-1))</f>
        <v>0</v>
      </c>
      <c r="AC511" s="6" cm="1">
        <f t="array" ref="AC511">SUM(IF(J511:S511&gt;J512:S512,1,-1))</f>
        <v>-2</v>
      </c>
      <c r="AD511" s="6">
        <f t="shared" si="113"/>
        <v>-2</v>
      </c>
      <c r="AE511" s="6">
        <f t="shared" ref="AE511:AG520" si="128">SUM(AB511:AB513)</f>
        <v>4</v>
      </c>
      <c r="AF511" s="6">
        <f t="shared" si="128"/>
        <v>-4</v>
      </c>
      <c r="AG511" s="6">
        <f t="shared" si="128"/>
        <v>0</v>
      </c>
      <c r="AH511" s="5"/>
      <c r="AI511" s="8" t="str">
        <f t="shared" si="114"/>
        <v>Outside</v>
      </c>
      <c r="AJ511" s="24" t="str">
        <f t="shared" si="115"/>
        <v>Neutral</v>
      </c>
      <c r="AK511" s="25" t="str">
        <f t="shared" si="116"/>
        <v>POC Unchanged</v>
      </c>
      <c r="AL511" s="26" t="str">
        <f t="shared" si="117"/>
        <v>In. Val</v>
      </c>
      <c r="AM511" s="26" t="str">
        <f t="shared" si="118"/>
        <v>Upper Break</v>
      </c>
      <c r="AN511" s="26" t="str">
        <f t="shared" si="119"/>
        <v>Ab. Val</v>
      </c>
      <c r="AO511" s="26" t="str">
        <f t="shared" si="120"/>
        <v>No Gap</v>
      </c>
      <c r="AP511" s="26" t="str">
        <f t="shared" si="121"/>
        <v>Top-Weighted</v>
      </c>
      <c r="AQ511" s="26" t="str">
        <f t="shared" si="122"/>
        <v>Skewed Mid-Low</v>
      </c>
      <c r="AR511" s="26" t="str">
        <f t="shared" si="123"/>
        <v>Same</v>
      </c>
      <c r="AS511" s="27">
        <f t="shared" si="124"/>
        <v>0</v>
      </c>
    </row>
    <row r="512" spans="1:45" ht="15.5" x14ac:dyDescent="0.35">
      <c r="A512" s="20">
        <v>44938</v>
      </c>
      <c r="B512" s="15">
        <v>1.21835</v>
      </c>
      <c r="C512" s="15">
        <v>1.22464</v>
      </c>
      <c r="D512" s="15">
        <v>1.2087699999999999</v>
      </c>
      <c r="E512" s="15">
        <v>1.2216100000000001</v>
      </c>
      <c r="F512" s="15">
        <v>1.2152000000000001</v>
      </c>
      <c r="G512" s="15">
        <v>1.2177</v>
      </c>
      <c r="H512" s="15">
        <v>1.2129000000000001</v>
      </c>
      <c r="I512" s="5">
        <v>7</v>
      </c>
      <c r="J512" s="5">
        <v>1550</v>
      </c>
      <c r="K512" s="5">
        <v>1117</v>
      </c>
      <c r="L512" s="5">
        <v>2720</v>
      </c>
      <c r="M512" s="14">
        <v>18.827777777777872</v>
      </c>
      <c r="N512" s="14">
        <v>158.7000000000005</v>
      </c>
      <c r="O512" s="5">
        <v>47.999999999999154</v>
      </c>
      <c r="P512" s="5">
        <v>320118</v>
      </c>
      <c r="Q512" s="14">
        <v>2223.0416666666665</v>
      </c>
      <c r="R512" s="14">
        <v>17.139256458727104</v>
      </c>
      <c r="S512" s="5">
        <v>12</v>
      </c>
      <c r="T512" s="5" t="s">
        <v>26</v>
      </c>
      <c r="U512" s="14">
        <v>0.68245408728603285</v>
      </c>
      <c r="V512" s="5">
        <v>248</v>
      </c>
      <c r="W512" s="5">
        <v>570</v>
      </c>
      <c r="X512" s="5">
        <v>1588</v>
      </c>
      <c r="Y512" s="5">
        <v>314</v>
      </c>
      <c r="Z512" s="5" t="s">
        <v>31</v>
      </c>
      <c r="AA512" s="5"/>
      <c r="AB512" s="6" cm="1">
        <f t="array" ref="AB512">SUM(IF(B512:I512&gt;B513:I513,1,-1))</f>
        <v>4</v>
      </c>
      <c r="AC512" s="6" cm="1">
        <f t="array" ref="AC512">SUM(IF(J512:S512&gt;J513:S513,1,-1))</f>
        <v>4</v>
      </c>
      <c r="AD512" s="6">
        <f t="shared" si="113"/>
        <v>8</v>
      </c>
      <c r="AE512" s="6">
        <f t="shared" si="128"/>
        <v>4</v>
      </c>
      <c r="AF512" s="6">
        <f t="shared" si="128"/>
        <v>0</v>
      </c>
      <c r="AG512" s="6">
        <f t="shared" si="128"/>
        <v>4</v>
      </c>
      <c r="AH512" s="5"/>
      <c r="AI512" s="8" t="str">
        <f t="shared" si="114"/>
        <v>OL Higher</v>
      </c>
      <c r="AJ512" s="24" t="str">
        <f t="shared" si="115"/>
        <v>Down</v>
      </c>
      <c r="AK512" s="25" t="str">
        <f t="shared" si="116"/>
        <v>POC Up</v>
      </c>
      <c r="AL512" s="26" t="str">
        <f t="shared" si="117"/>
        <v>In. Val</v>
      </c>
      <c r="AM512" s="26" t="str">
        <f t="shared" si="118"/>
        <v>Both Sides Expand</v>
      </c>
      <c r="AN512" s="26" t="str">
        <f t="shared" si="119"/>
        <v>Ab. Val</v>
      </c>
      <c r="AO512" s="26" t="str">
        <f t="shared" si="120"/>
        <v>Gap Up - Follow Through</v>
      </c>
      <c r="AP512" s="26" t="str">
        <f t="shared" si="121"/>
        <v>Top-Weighted</v>
      </c>
      <c r="AQ512" s="26" t="str">
        <f t="shared" si="122"/>
        <v>Skewed Mid-Low</v>
      </c>
      <c r="AR512" s="26" t="str">
        <f t="shared" si="123"/>
        <v>Closed Lower Quadrant</v>
      </c>
      <c r="AS512" s="27">
        <f t="shared" si="124"/>
        <v>-1</v>
      </c>
    </row>
    <row r="513" spans="1:45" ht="15.5" x14ac:dyDescent="0.35">
      <c r="A513" s="20">
        <v>44937</v>
      </c>
      <c r="B513" s="15">
        <v>1.2119</v>
      </c>
      <c r="C513" s="15">
        <v>1.22096</v>
      </c>
      <c r="D513" s="15">
        <v>1.2093100000000001</v>
      </c>
      <c r="E513" s="15">
        <v>1.21567</v>
      </c>
      <c r="F513" s="15">
        <v>1.2148000000000001</v>
      </c>
      <c r="G513" s="15">
        <v>1.2176</v>
      </c>
      <c r="H513" s="15">
        <v>1.2128000000000001</v>
      </c>
      <c r="I513" s="5">
        <v>29</v>
      </c>
      <c r="J513" s="5">
        <v>1406</v>
      </c>
      <c r="K513" s="5">
        <v>995</v>
      </c>
      <c r="L513" s="5">
        <v>2448</v>
      </c>
      <c r="M513" s="14">
        <v>16.893750000000068</v>
      </c>
      <c r="N513" s="14">
        <v>116.49999999999937</v>
      </c>
      <c r="O513" s="5">
        <v>47.999999999999154</v>
      </c>
      <c r="P513" s="5">
        <v>290044</v>
      </c>
      <c r="Q513" s="14">
        <v>2014.1944444444443</v>
      </c>
      <c r="R513" s="14">
        <v>21.012875536480799</v>
      </c>
      <c r="S513" s="5">
        <v>15</v>
      </c>
      <c r="T513" s="5" t="s">
        <v>33</v>
      </c>
      <c r="U513" s="14">
        <v>0.73409828133902788</v>
      </c>
      <c r="V513" s="5">
        <v>279</v>
      </c>
      <c r="W513" s="5">
        <v>990</v>
      </c>
      <c r="X513" s="5">
        <v>897</v>
      </c>
      <c r="Y513" s="5">
        <v>261</v>
      </c>
      <c r="Z513" s="5" t="s">
        <v>32</v>
      </c>
      <c r="AA513" s="5"/>
      <c r="AB513" s="6" cm="1">
        <f t="array" ref="AB513">SUM(IF(B513:I513&gt;B514:I514,1,-1))</f>
        <v>0</v>
      </c>
      <c r="AC513" s="6" cm="1">
        <f t="array" ref="AC513">SUM(IF(J513:S513&gt;J514:S514,1,-1))</f>
        <v>-6</v>
      </c>
      <c r="AD513" s="6">
        <f t="shared" si="113"/>
        <v>-6</v>
      </c>
      <c r="AE513" s="6">
        <f t="shared" si="128"/>
        <v>2</v>
      </c>
      <c r="AF513" s="6">
        <f t="shared" si="128"/>
        <v>-2</v>
      </c>
      <c r="AG513" s="6">
        <f t="shared" si="128"/>
        <v>0</v>
      </c>
      <c r="AH513" s="5"/>
      <c r="AI513" s="8" t="str">
        <f t="shared" si="114"/>
        <v>Inside</v>
      </c>
      <c r="AJ513" s="24" t="str">
        <f t="shared" si="115"/>
        <v>Up</v>
      </c>
      <c r="AK513" s="25" t="str">
        <f t="shared" si="116"/>
        <v>POC Down</v>
      </c>
      <c r="AL513" s="26" t="str">
        <f t="shared" si="117"/>
        <v>In. Val</v>
      </c>
      <c r="AM513" s="26" t="str">
        <f t="shared" si="118"/>
        <v>Inside Day</v>
      </c>
      <c r="AN513" s="26" t="str">
        <f t="shared" si="119"/>
        <v>In Val</v>
      </c>
      <c r="AO513" s="26" t="str">
        <f t="shared" si="120"/>
        <v>No Gap</v>
      </c>
      <c r="AP513" s="26" t="str">
        <f t="shared" si="121"/>
        <v>Top-Weighted</v>
      </c>
      <c r="AQ513" s="26" t="str">
        <f t="shared" si="122"/>
        <v>Skewed Mid-High</v>
      </c>
      <c r="AR513" s="26" t="str">
        <f t="shared" si="123"/>
        <v>Closed Higher Quadrant</v>
      </c>
      <c r="AS513" s="27">
        <f t="shared" si="124"/>
        <v>1</v>
      </c>
    </row>
    <row r="514" spans="1:45" ht="15.5" x14ac:dyDescent="0.35">
      <c r="A514" s="20">
        <v>44936</v>
      </c>
      <c r="B514" s="15">
        <v>1.1908799999999999</v>
      </c>
      <c r="C514" s="15">
        <v>1.22096</v>
      </c>
      <c r="D514" s="15">
        <v>1.18408</v>
      </c>
      <c r="E514" s="15">
        <v>1.2153099999999999</v>
      </c>
      <c r="F514" s="15">
        <v>1.2163000000000002</v>
      </c>
      <c r="G514" s="15">
        <v>1.2209000000000001</v>
      </c>
      <c r="H514" s="15">
        <v>1.2049000000000001</v>
      </c>
      <c r="I514" s="5">
        <v>42</v>
      </c>
      <c r="J514" s="5">
        <v>740</v>
      </c>
      <c r="K514" s="5">
        <v>1949</v>
      </c>
      <c r="L514" s="5">
        <v>2724</v>
      </c>
      <c r="M514" s="14">
        <v>18.91388888888887</v>
      </c>
      <c r="N514" s="14">
        <v>368.80000000000024</v>
      </c>
      <c r="O514" s="5">
        <v>160.00000000000014</v>
      </c>
      <c r="P514" s="5">
        <v>335130</v>
      </c>
      <c r="Q514" s="14">
        <v>2327.2916666666665</v>
      </c>
      <c r="R514" s="14">
        <v>7.3861171366594309</v>
      </c>
      <c r="S514" s="5">
        <v>42</v>
      </c>
      <c r="T514" s="5" t="s">
        <v>28</v>
      </c>
      <c r="U514" s="14">
        <v>0.44495889122477844</v>
      </c>
      <c r="V514" s="5">
        <v>1630</v>
      </c>
      <c r="W514" s="5">
        <v>313</v>
      </c>
      <c r="X514" s="5">
        <v>132</v>
      </c>
      <c r="Y514" s="5">
        <v>637</v>
      </c>
      <c r="Z514" s="5" t="s">
        <v>31</v>
      </c>
      <c r="AA514" s="5"/>
      <c r="AB514" s="6" cm="1">
        <f t="array" ref="AB514">SUM(IF(B514:I514&gt;B515:I515,1,-1))</f>
        <v>0</v>
      </c>
      <c r="AC514" s="6" cm="1">
        <f t="array" ref="AC514">SUM(IF(J514:S514&gt;J515:S515,1,-1))</f>
        <v>2</v>
      </c>
      <c r="AD514" s="6">
        <f t="shared" si="113"/>
        <v>2</v>
      </c>
      <c r="AE514" s="6">
        <f t="shared" si="128"/>
        <v>2</v>
      </c>
      <c r="AF514" s="6">
        <f t="shared" si="128"/>
        <v>4</v>
      </c>
      <c r="AG514" s="6">
        <f t="shared" si="128"/>
        <v>6</v>
      </c>
      <c r="AH514" s="5"/>
      <c r="AI514" s="8" t="str">
        <f t="shared" si="114"/>
        <v>OL Higher</v>
      </c>
      <c r="AJ514" s="24" t="str">
        <f t="shared" si="115"/>
        <v>Up</v>
      </c>
      <c r="AK514" s="25" t="str">
        <f t="shared" si="116"/>
        <v>POC Up</v>
      </c>
      <c r="AL514" s="26" t="str">
        <f t="shared" si="117"/>
        <v>Ab. Val</v>
      </c>
      <c r="AM514" s="26" t="str">
        <f t="shared" si="118"/>
        <v>Inside Day</v>
      </c>
      <c r="AN514" s="26" t="str">
        <f t="shared" si="119"/>
        <v>In Val</v>
      </c>
      <c r="AO514" s="26" t="str">
        <f t="shared" si="120"/>
        <v>No Gap</v>
      </c>
      <c r="AP514" s="26" t="str">
        <f t="shared" si="121"/>
        <v>Bottom-Weighted</v>
      </c>
      <c r="AQ514" s="26" t="str">
        <f t="shared" si="122"/>
        <v>Skewed High</v>
      </c>
      <c r="AR514" s="26" t="str">
        <f t="shared" si="123"/>
        <v>Same</v>
      </c>
      <c r="AS514" s="27">
        <f t="shared" si="124"/>
        <v>0</v>
      </c>
    </row>
    <row r="515" spans="1:45" ht="15.5" x14ac:dyDescent="0.35">
      <c r="A515" s="20">
        <v>44935</v>
      </c>
      <c r="B515" s="15">
        <v>1.20556</v>
      </c>
      <c r="C515" s="15">
        <v>1.22096</v>
      </c>
      <c r="D515" s="15">
        <v>1.18408</v>
      </c>
      <c r="E515" s="15">
        <v>1.21834</v>
      </c>
      <c r="F515" s="15">
        <v>1.1908000000000001</v>
      </c>
      <c r="G515" s="15">
        <v>1.2117000000000002</v>
      </c>
      <c r="H515" s="15">
        <v>1.1848000000000001</v>
      </c>
      <c r="I515" s="5">
        <v>18</v>
      </c>
      <c r="J515" s="5">
        <v>2132</v>
      </c>
      <c r="K515" s="5">
        <v>549</v>
      </c>
      <c r="L515" s="5">
        <v>2705</v>
      </c>
      <c r="M515" s="14">
        <v>18.754861111111083</v>
      </c>
      <c r="N515" s="14">
        <v>368.80000000000024</v>
      </c>
      <c r="O515" s="5">
        <v>269.00000000000148</v>
      </c>
      <c r="P515" s="5">
        <v>330681</v>
      </c>
      <c r="Q515" s="14">
        <v>2296.3958333333335</v>
      </c>
      <c r="R515" s="14">
        <v>7.3345986984815568</v>
      </c>
      <c r="S515" s="5">
        <v>42</v>
      </c>
      <c r="T515" s="5" t="s">
        <v>28</v>
      </c>
      <c r="U515" s="14">
        <v>0.44862380111063899</v>
      </c>
      <c r="V515" s="5">
        <v>799</v>
      </c>
      <c r="W515" s="5">
        <v>528</v>
      </c>
      <c r="X515" s="5">
        <v>393</v>
      </c>
      <c r="Y515" s="5">
        <v>971</v>
      </c>
      <c r="Z515" s="5" t="s">
        <v>31</v>
      </c>
      <c r="AA515" s="5"/>
      <c r="AB515" s="6" cm="1">
        <f t="array" ref="AB515">SUM(IF(B515:I515&gt;B516:I516,1,-1))</f>
        <v>2</v>
      </c>
      <c r="AC515" s="6" cm="1">
        <f t="array" ref="AC515">SUM(IF(J515:S515&gt;J516:S516,1,-1))</f>
        <v>2</v>
      </c>
      <c r="AD515" s="6">
        <f t="shared" si="113"/>
        <v>4</v>
      </c>
      <c r="AE515" s="6">
        <f t="shared" si="128"/>
        <v>-6</v>
      </c>
      <c r="AF515" s="6">
        <f t="shared" si="128"/>
        <v>10</v>
      </c>
      <c r="AG515" s="6">
        <f t="shared" si="128"/>
        <v>4</v>
      </c>
      <c r="AH515" s="5"/>
      <c r="AI515" s="8" t="str">
        <f t="shared" si="114"/>
        <v>Outside</v>
      </c>
      <c r="AJ515" s="24" t="str">
        <f t="shared" si="115"/>
        <v>Down</v>
      </c>
      <c r="AK515" s="25" t="str">
        <f t="shared" si="116"/>
        <v>POC Down</v>
      </c>
      <c r="AL515" s="26" t="str">
        <f t="shared" si="117"/>
        <v>Bel. Val</v>
      </c>
      <c r="AM515" s="26" t="str">
        <f t="shared" si="118"/>
        <v>Upper Break</v>
      </c>
      <c r="AN515" s="26" t="str">
        <f t="shared" si="119"/>
        <v>Ab. Val</v>
      </c>
      <c r="AO515" s="26" t="str">
        <f t="shared" si="120"/>
        <v>No Gap</v>
      </c>
      <c r="AP515" s="26" t="str">
        <f t="shared" si="121"/>
        <v>Top-Weighted</v>
      </c>
      <c r="AQ515" s="26" t="str">
        <f t="shared" si="122"/>
        <v>Skewed Low</v>
      </c>
      <c r="AR515" s="26" t="str">
        <f t="shared" si="123"/>
        <v>Same</v>
      </c>
      <c r="AS515" s="27">
        <f t="shared" si="124"/>
        <v>0</v>
      </c>
    </row>
    <row r="516" spans="1:45" ht="15.5" x14ac:dyDescent="0.35">
      <c r="A516" s="20">
        <v>44932</v>
      </c>
      <c r="B516" s="15">
        <v>1.1965699999999999</v>
      </c>
      <c r="C516" s="15">
        <v>1.21193</v>
      </c>
      <c r="D516" s="15">
        <v>1.18408</v>
      </c>
      <c r="E516" s="15">
        <v>1.21193</v>
      </c>
      <c r="F516" s="15">
        <v>1.2055000000000002</v>
      </c>
      <c r="G516" s="15">
        <v>1.2101000000000002</v>
      </c>
      <c r="H516" s="15">
        <v>1.1919000000000002</v>
      </c>
      <c r="I516" s="5">
        <v>-3</v>
      </c>
      <c r="J516" s="5">
        <v>550</v>
      </c>
      <c r="K516" s="5">
        <v>2107</v>
      </c>
      <c r="L516" s="5">
        <v>2683</v>
      </c>
      <c r="M516" s="14">
        <v>18.61388888888894</v>
      </c>
      <c r="N516" s="14">
        <v>278.49999999999932</v>
      </c>
      <c r="O516" s="5">
        <v>181.99999999999994</v>
      </c>
      <c r="P516" s="5">
        <v>330803</v>
      </c>
      <c r="Q516" s="14">
        <v>2297.2430555555557</v>
      </c>
      <c r="R516" s="14">
        <v>9.6337522441651942</v>
      </c>
      <c r="S516" s="5">
        <v>21</v>
      </c>
      <c r="T516" s="5" t="s">
        <v>28</v>
      </c>
      <c r="U516" s="14">
        <v>0.44644298168103319</v>
      </c>
      <c r="V516" s="5">
        <v>696</v>
      </c>
      <c r="W516" s="5">
        <v>870</v>
      </c>
      <c r="X516" s="5">
        <v>500</v>
      </c>
      <c r="Y516" s="5">
        <v>617</v>
      </c>
      <c r="Z516" s="5" t="s">
        <v>31</v>
      </c>
      <c r="AA516" s="5"/>
      <c r="AB516" s="6" cm="1">
        <f t="array" ref="AB516">SUM(IF(B516:I516&gt;B517:I517,1,-1))</f>
        <v>0</v>
      </c>
      <c r="AC516" s="6" cm="1">
        <f t="array" ref="AC516">SUM(IF(J516:S516&gt;J517:S517,1,-1))</f>
        <v>0</v>
      </c>
      <c r="AD516" s="6">
        <f t="shared" ref="AD516:AD520" si="129">SUM(AB516:AC516)</f>
        <v>0</v>
      </c>
      <c r="AE516" s="6">
        <f t="shared" si="128"/>
        <v>-8</v>
      </c>
      <c r="AF516" s="6">
        <f t="shared" si="128"/>
        <v>8</v>
      </c>
      <c r="AG516" s="6">
        <f t="shared" si="128"/>
        <v>0</v>
      </c>
      <c r="AH516" s="5"/>
      <c r="AI516" s="8" t="str">
        <f t="shared" si="114"/>
        <v>Outside</v>
      </c>
      <c r="AJ516" s="24" t="str">
        <f t="shared" si="115"/>
        <v>Up</v>
      </c>
      <c r="AK516" s="25" t="str">
        <f t="shared" si="116"/>
        <v>POC Unchanged</v>
      </c>
      <c r="AL516" s="26" t="str">
        <f t="shared" si="117"/>
        <v>In. Val</v>
      </c>
      <c r="AM516" s="26" t="str">
        <f t="shared" si="118"/>
        <v>Both Sides Expand</v>
      </c>
      <c r="AN516" s="26" t="str">
        <f t="shared" si="119"/>
        <v>Ab. Val</v>
      </c>
      <c r="AO516" s="26" t="str">
        <f t="shared" si="120"/>
        <v>Gap Down - Failed</v>
      </c>
      <c r="AP516" s="26" t="str">
        <f t="shared" si="121"/>
        <v>Bottom-Weighted</v>
      </c>
      <c r="AQ516" s="26" t="str">
        <f t="shared" si="122"/>
        <v>Skewed Mid-High</v>
      </c>
      <c r="AR516" s="26" t="str">
        <f t="shared" si="123"/>
        <v>Closed Lower Quadrant</v>
      </c>
      <c r="AS516" s="27">
        <f t="shared" si="124"/>
        <v>-3</v>
      </c>
    </row>
    <row r="517" spans="1:45" ht="15.5" x14ac:dyDescent="0.35">
      <c r="A517" s="20">
        <v>44931</v>
      </c>
      <c r="B517" s="15">
        <v>1.2057800000000001</v>
      </c>
      <c r="C517" s="15">
        <v>1.20871</v>
      </c>
      <c r="D517" s="15">
        <v>1.18729</v>
      </c>
      <c r="E517" s="15">
        <v>1.19086</v>
      </c>
      <c r="F517" s="15">
        <v>1.2055</v>
      </c>
      <c r="G517" s="15">
        <v>1.2081</v>
      </c>
      <c r="H517" s="15">
        <v>1.1973</v>
      </c>
      <c r="I517" s="5">
        <v>-31</v>
      </c>
      <c r="J517" s="5">
        <v>558</v>
      </c>
      <c r="K517" s="5">
        <v>2155</v>
      </c>
      <c r="L517" s="5">
        <v>2743</v>
      </c>
      <c r="M517" s="14">
        <v>18.932638888888913</v>
      </c>
      <c r="N517" s="14">
        <v>214.19999999999993</v>
      </c>
      <c r="O517" s="5">
        <v>107.9999999999992</v>
      </c>
      <c r="P517" s="5">
        <v>309391</v>
      </c>
      <c r="Q517" s="14">
        <v>2148.5486111111113</v>
      </c>
      <c r="R517" s="14">
        <v>12.805788982259575</v>
      </c>
      <c r="S517" s="5">
        <v>13</v>
      </c>
      <c r="T517" s="5" t="s">
        <v>28</v>
      </c>
      <c r="U517" s="14">
        <v>0.39916588587240326</v>
      </c>
      <c r="V517" s="5">
        <v>1060</v>
      </c>
      <c r="W517" s="5">
        <v>802</v>
      </c>
      <c r="X517" s="5">
        <v>464</v>
      </c>
      <c r="Y517" s="5">
        <v>417</v>
      </c>
      <c r="Z517" s="5" t="s">
        <v>27</v>
      </c>
      <c r="AA517" s="5"/>
      <c r="AB517" s="6" cm="1">
        <f t="array" ref="AB517">SUM(IF(B517:I517&gt;B518:I518,1,-1))</f>
        <v>-8</v>
      </c>
      <c r="AC517" s="6" cm="1">
        <f t="array" ref="AC517">SUM(IF(J517:S517&gt;J518:S518,1,-1))</f>
        <v>8</v>
      </c>
      <c r="AD517" s="6">
        <f t="shared" si="129"/>
        <v>0</v>
      </c>
      <c r="AE517" s="6">
        <f t="shared" si="128"/>
        <v>-10</v>
      </c>
      <c r="AF517" s="6">
        <f t="shared" si="128"/>
        <v>14</v>
      </c>
      <c r="AG517" s="6">
        <f t="shared" si="128"/>
        <v>4</v>
      </c>
      <c r="AH517" s="5"/>
      <c r="AI517" s="8" t="str">
        <f t="shared" si="114"/>
        <v>OL Lower</v>
      </c>
      <c r="AJ517" s="24" t="str">
        <f t="shared" si="115"/>
        <v>Neutral</v>
      </c>
      <c r="AK517" s="25" t="str">
        <f t="shared" si="116"/>
        <v>POC Down</v>
      </c>
      <c r="AL517" s="26" t="str">
        <f t="shared" si="117"/>
        <v>In. Val</v>
      </c>
      <c r="AM517" s="26" t="str">
        <f t="shared" si="118"/>
        <v>Lower Break</v>
      </c>
      <c r="AN517" s="26" t="str">
        <f t="shared" si="119"/>
        <v>Bl. Val</v>
      </c>
      <c r="AO517" s="26" t="str">
        <f t="shared" si="120"/>
        <v>No Gap</v>
      </c>
      <c r="AP517" s="26" t="str">
        <f t="shared" si="121"/>
        <v>Bottom-Weighted</v>
      </c>
      <c r="AQ517" s="26" t="str">
        <f t="shared" si="122"/>
        <v>Skewed High</v>
      </c>
      <c r="AR517" s="26" t="str">
        <f t="shared" si="123"/>
        <v>Closed Higher Quadrant</v>
      </c>
      <c r="AS517" s="27">
        <f t="shared" si="124"/>
        <v>3</v>
      </c>
    </row>
    <row r="518" spans="1:45" ht="15.5" x14ac:dyDescent="0.35">
      <c r="A518" s="20">
        <v>44930</v>
      </c>
      <c r="B518" s="15">
        <v>1.20932</v>
      </c>
      <c r="C518" s="15">
        <v>1.20963</v>
      </c>
      <c r="D518" s="15">
        <v>1.19001</v>
      </c>
      <c r="E518" s="15">
        <v>1.2055800000000001</v>
      </c>
      <c r="F518" s="15">
        <v>1.206</v>
      </c>
      <c r="G518" s="15">
        <v>1.2085999999999999</v>
      </c>
      <c r="H518" s="15">
        <v>1.1989999999999998</v>
      </c>
      <c r="I518" s="5">
        <v>-18</v>
      </c>
      <c r="J518" s="5">
        <v>530</v>
      </c>
      <c r="K518" s="5">
        <v>1735</v>
      </c>
      <c r="L518" s="5">
        <v>2301</v>
      </c>
      <c r="M518" s="14">
        <v>15.881944444444422</v>
      </c>
      <c r="N518" s="14">
        <v>196.1999999999997</v>
      </c>
      <c r="O518" s="5">
        <v>96.000000000000526</v>
      </c>
      <c r="P518" s="5">
        <v>227153</v>
      </c>
      <c r="Q518" s="14">
        <v>1577.4513888888889</v>
      </c>
      <c r="R518" s="14">
        <v>11.727828746177387</v>
      </c>
      <c r="S518" s="5">
        <v>14</v>
      </c>
      <c r="T518" s="5" t="s">
        <v>28</v>
      </c>
      <c r="U518" s="14">
        <v>0.43835501032334762</v>
      </c>
      <c r="V518" s="5">
        <v>904</v>
      </c>
      <c r="W518" s="5">
        <v>610</v>
      </c>
      <c r="X518" s="5">
        <v>552</v>
      </c>
      <c r="Y518" s="5">
        <v>205</v>
      </c>
      <c r="Z518" s="5" t="s">
        <v>31</v>
      </c>
      <c r="AA518" s="5"/>
      <c r="AB518" s="6" cm="1">
        <f t="array" ref="AB518">SUM(IF(B518:I518&gt;B519:I519,1,-1))</f>
        <v>0</v>
      </c>
      <c r="AC518" s="6" cm="1">
        <f t="array" ref="AC518">SUM(IF(J518:S518&gt;J519:S519,1,-1))</f>
        <v>0</v>
      </c>
      <c r="AD518" s="6">
        <f t="shared" si="129"/>
        <v>0</v>
      </c>
      <c r="AE518" s="6">
        <f t="shared" si="128"/>
        <v>4</v>
      </c>
      <c r="AF518" s="6">
        <f t="shared" si="128"/>
        <v>16</v>
      </c>
      <c r="AG518" s="6">
        <f t="shared" si="128"/>
        <v>20</v>
      </c>
      <c r="AH518" s="5"/>
      <c r="AI518" s="8" t="str">
        <f t="shared" si="114"/>
        <v>OL Lower</v>
      </c>
      <c r="AJ518" s="24" t="str">
        <f t="shared" si="115"/>
        <v>Down</v>
      </c>
      <c r="AK518" s="25" t="str">
        <f t="shared" si="116"/>
        <v>POC Up</v>
      </c>
      <c r="AL518" s="26" t="str">
        <f t="shared" si="117"/>
        <v>In. Val</v>
      </c>
      <c r="AM518" s="26" t="str">
        <f t="shared" si="118"/>
        <v>Inside Day</v>
      </c>
      <c r="AN518" s="26" t="str">
        <f t="shared" si="119"/>
        <v>In Val</v>
      </c>
      <c r="AO518" s="26" t="str">
        <f t="shared" si="120"/>
        <v>No Gap</v>
      </c>
      <c r="AP518" s="26" t="str">
        <f t="shared" si="121"/>
        <v>Bottom-Weighted</v>
      </c>
      <c r="AQ518" s="26" t="str">
        <f t="shared" si="122"/>
        <v>Skewed High</v>
      </c>
      <c r="AR518" s="26" t="str">
        <f t="shared" si="123"/>
        <v>Closed Lower Quadrant</v>
      </c>
      <c r="AS518" s="27">
        <f t="shared" si="124"/>
        <v>-2</v>
      </c>
    </row>
    <row r="519" spans="1:45" ht="15.5" x14ac:dyDescent="0.35">
      <c r="A519" s="20">
        <v>44929</v>
      </c>
      <c r="B519" s="15">
        <v>1.20547</v>
      </c>
      <c r="C519" s="15">
        <v>1.2107300000000001</v>
      </c>
      <c r="D519" s="15">
        <v>1.19001</v>
      </c>
      <c r="E519" s="15">
        <v>1.19659</v>
      </c>
      <c r="F519" s="15">
        <v>1.2045999999999999</v>
      </c>
      <c r="G519" s="15">
        <v>1.2096</v>
      </c>
      <c r="H519" s="15">
        <v>1.2015</v>
      </c>
      <c r="I519" s="5">
        <v>-24</v>
      </c>
      <c r="J519" s="5">
        <v>1118</v>
      </c>
      <c r="K519" s="5">
        <v>1221</v>
      </c>
      <c r="L519" s="5">
        <v>2379</v>
      </c>
      <c r="M519" s="14">
        <v>16.427083333333368</v>
      </c>
      <c r="N519" s="14">
        <v>207.20000000000073</v>
      </c>
      <c r="O519" s="5">
        <v>80.999999999999957</v>
      </c>
      <c r="P519" s="5">
        <v>219087</v>
      </c>
      <c r="Q519" s="14">
        <v>1521.4375</v>
      </c>
      <c r="R519" s="14">
        <v>11.481660231660191</v>
      </c>
      <c r="S519" s="5">
        <v>18</v>
      </c>
      <c r="T519" s="5" t="s">
        <v>26</v>
      </c>
      <c r="U519" s="14">
        <v>0.61642567189296882</v>
      </c>
      <c r="V519" s="5">
        <v>828</v>
      </c>
      <c r="W519" s="5">
        <v>928</v>
      </c>
      <c r="X519" s="5">
        <v>405</v>
      </c>
      <c r="Y519" s="5">
        <v>213</v>
      </c>
      <c r="Z519" s="5" t="s">
        <v>29</v>
      </c>
      <c r="AA519" s="5"/>
      <c r="AB519" s="6" cm="1">
        <f t="array" ref="AB519">SUM(IF(B519:I519&gt;B520:I520,1,-1))</f>
        <v>-2</v>
      </c>
      <c r="AC519" s="6" cm="1">
        <f t="array" ref="AC519">SUM(IF(J519:S519&gt;J520:S520,1,-1))</f>
        <v>6</v>
      </c>
      <c r="AD519" s="6">
        <f t="shared" si="129"/>
        <v>4</v>
      </c>
      <c r="AE519" s="6">
        <f t="shared" si="128"/>
        <v>4</v>
      </c>
      <c r="AF519" s="6">
        <f t="shared" si="128"/>
        <v>16</v>
      </c>
      <c r="AG519" s="6">
        <f t="shared" si="128"/>
        <v>20</v>
      </c>
      <c r="AH519" s="5"/>
      <c r="AI519" s="8" t="str">
        <f t="shared" si="114"/>
        <v>Outside</v>
      </c>
      <c r="AJ519" s="24" t="str">
        <f t="shared" si="115"/>
        <v>Neutral</v>
      </c>
      <c r="AK519" s="25" t="str">
        <f t="shared" si="116"/>
        <v>POC Up</v>
      </c>
      <c r="AL519" s="26" t="str">
        <f t="shared" si="117"/>
        <v>In. Val</v>
      </c>
      <c r="AM519" s="26" t="str">
        <f t="shared" si="118"/>
        <v>Lower Break</v>
      </c>
      <c r="AN519" s="26" t="str">
        <f t="shared" si="119"/>
        <v>Bl. Val</v>
      </c>
      <c r="AO519" s="26" t="str">
        <f t="shared" si="120"/>
        <v>No Gap</v>
      </c>
      <c r="AP519" s="26" t="str">
        <f t="shared" si="121"/>
        <v>Bottom-Weighted</v>
      </c>
      <c r="AQ519" s="26" t="str">
        <f t="shared" si="122"/>
        <v>Skewed Mid-High</v>
      </c>
      <c r="AR519" s="26" t="str">
        <f t="shared" si="123"/>
        <v>Same</v>
      </c>
      <c r="AS519" s="27">
        <f t="shared" si="124"/>
        <v>0</v>
      </c>
    </row>
    <row r="520" spans="1:45" ht="15.5" x14ac:dyDescent="0.35">
      <c r="A520" s="20">
        <v>44928</v>
      </c>
      <c r="B520" s="15">
        <v>1.2027399999999999</v>
      </c>
      <c r="C520" s="15">
        <v>1.2107300000000001</v>
      </c>
      <c r="D520" s="15">
        <v>1.2009399999999999</v>
      </c>
      <c r="E520" s="15">
        <v>1.20574</v>
      </c>
      <c r="F520" s="15">
        <v>1.2042000000000002</v>
      </c>
      <c r="G520" s="15">
        <v>1.2069000000000001</v>
      </c>
      <c r="H520" s="15">
        <v>1.2033</v>
      </c>
      <c r="I520" s="5">
        <v>-14</v>
      </c>
      <c r="J520" s="5">
        <v>1359</v>
      </c>
      <c r="K520" s="5">
        <v>589</v>
      </c>
      <c r="L520" s="5">
        <v>2000</v>
      </c>
      <c r="M520" s="14">
        <v>13.825000000000056</v>
      </c>
      <c r="N520" s="14">
        <v>97.900000000001882</v>
      </c>
      <c r="O520" s="5">
        <v>36.000000000000476</v>
      </c>
      <c r="P520" s="5">
        <v>185680</v>
      </c>
      <c r="Q520" s="14">
        <v>1289.4444444444443</v>
      </c>
      <c r="R520" s="14">
        <v>20.429009193053744</v>
      </c>
      <c r="S520" s="5">
        <v>12</v>
      </c>
      <c r="T520" s="5" t="s">
        <v>26</v>
      </c>
      <c r="U520" s="14">
        <v>0.50193643200001725</v>
      </c>
      <c r="V520" s="5">
        <v>143</v>
      </c>
      <c r="W520" s="5">
        <v>605</v>
      </c>
      <c r="X520" s="5">
        <v>976</v>
      </c>
      <c r="Y520" s="5">
        <v>276</v>
      </c>
      <c r="Z520" s="5" t="s">
        <v>29</v>
      </c>
      <c r="AA520" s="5"/>
      <c r="AB520" s="6" cm="1">
        <f t="array" ref="AB520">SUM(IF(B520:I520&gt;B521:I521,1,-1))</f>
        <v>6</v>
      </c>
      <c r="AC520" s="6" cm="1">
        <f t="array" ref="AC520">SUM(IF(J520:S520&gt;J521:S521,1,-1))</f>
        <v>10</v>
      </c>
      <c r="AD520" s="6">
        <f t="shared" si="129"/>
        <v>16</v>
      </c>
      <c r="AE520" s="6">
        <f t="shared" si="128"/>
        <v>6</v>
      </c>
      <c r="AF520" s="6">
        <f t="shared" si="128"/>
        <v>10</v>
      </c>
      <c r="AG520" s="6">
        <f t="shared" si="128"/>
        <v>16</v>
      </c>
      <c r="AH520" s="5"/>
      <c r="AI520" s="8" t="str">
        <f t="shared" si="114"/>
        <v>Higher</v>
      </c>
      <c r="AJ520" s="24" t="str">
        <f t="shared" si="115"/>
        <v>Up</v>
      </c>
      <c r="AK520" s="25" t="str">
        <f t="shared" si="116"/>
        <v>POC Up</v>
      </c>
      <c r="AL520" s="26" t="str">
        <f t="shared" si="117"/>
        <v>Ab. Val</v>
      </c>
      <c r="AM520" s="26" t="str">
        <f t="shared" si="118"/>
        <v>Upper Break</v>
      </c>
      <c r="AN520" s="26" t="str">
        <f t="shared" si="119"/>
        <v>In Val</v>
      </c>
      <c r="AO520" s="26" t="str">
        <f t="shared" si="120"/>
        <v>Gap Up - Follow Through</v>
      </c>
      <c r="AP520" s="26" t="str">
        <f t="shared" si="121"/>
        <v>Top-Weighted</v>
      </c>
      <c r="AQ520" s="26" t="str">
        <f t="shared" si="122"/>
        <v>Skewed Mid-Low</v>
      </c>
      <c r="AR520" s="26" t="str">
        <f t="shared" si="123"/>
        <v>Closed Higher Quadrant</v>
      </c>
      <c r="AS520" s="27">
        <f t="shared" si="124"/>
        <v>3</v>
      </c>
    </row>
  </sheetData>
  <pageMargins left="0.7" right="0.7" top="0.75" bottom="0.75" header="0.3" footer="0.3"/>
  <ignoredErrors>
    <ignoredError sqref="AB2:AC520 AQ2:AQ520" formulaRange="1"/>
  </ignoredErrors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33BFC-B242-4606-B85D-F683B97B41F3}">
  <sheetPr>
    <tabColor rgb="FF92D050"/>
  </sheetPr>
  <dimension ref="A1:AS520"/>
  <sheetViews>
    <sheetView zoomScale="58" zoomScaleNormal="58" workbookViewId="0"/>
  </sheetViews>
  <sheetFormatPr defaultRowHeight="14.5" x14ac:dyDescent="0.35"/>
  <cols>
    <col min="1" max="1" width="13.54296875" bestFit="1" customWidth="1"/>
    <col min="2" max="2" width="14.1796875" bestFit="1" customWidth="1"/>
    <col min="3" max="3" width="13.26953125" bestFit="1" customWidth="1"/>
    <col min="4" max="4" width="13.08984375" bestFit="1" customWidth="1"/>
    <col min="5" max="5" width="14" bestFit="1" customWidth="1"/>
    <col min="6" max="6" width="13.08984375" bestFit="1" customWidth="1"/>
    <col min="7" max="7" width="13.26953125" bestFit="1" customWidth="1"/>
    <col min="8" max="8" width="12.90625" bestFit="1" customWidth="1"/>
    <col min="9" max="9" width="11.54296875" bestFit="1" customWidth="1"/>
    <col min="10" max="10" width="15.7265625" bestFit="1" customWidth="1"/>
    <col min="11" max="11" width="15" bestFit="1" customWidth="1"/>
    <col min="12" max="12" width="14.81640625" bestFit="1" customWidth="1"/>
    <col min="13" max="13" width="12.81640625" bestFit="1" customWidth="1"/>
    <col min="14" max="14" width="14.6328125" bestFit="1" customWidth="1"/>
    <col min="15" max="15" width="12.453125" bestFit="1" customWidth="1"/>
    <col min="16" max="16" width="16.26953125" bestFit="1" customWidth="1"/>
    <col min="17" max="17" width="19.81640625" bestFit="1" customWidth="1"/>
    <col min="18" max="18" width="12.26953125" bestFit="1" customWidth="1"/>
    <col min="19" max="19" width="11.54296875" bestFit="1" customWidth="1"/>
    <col min="20" max="20" width="12.453125" bestFit="1" customWidth="1"/>
    <col min="21" max="21" width="11.36328125" bestFit="1" customWidth="1"/>
    <col min="22" max="25" width="19.1796875" bestFit="1" customWidth="1"/>
    <col min="26" max="26" width="12" bestFit="1" customWidth="1"/>
    <col min="28" max="28" width="15.26953125" bestFit="1" customWidth="1"/>
    <col min="29" max="29" width="15.6328125" bestFit="1" customWidth="1"/>
    <col min="30" max="30" width="12.1796875" bestFit="1" customWidth="1"/>
    <col min="31" max="31" width="18.26953125" bestFit="1" customWidth="1"/>
    <col min="32" max="32" width="18.54296875" bestFit="1" customWidth="1"/>
    <col min="33" max="33" width="15.1796875" bestFit="1" customWidth="1"/>
    <col min="35" max="35" width="18.08984375" bestFit="1" customWidth="1"/>
    <col min="36" max="36" width="18.7265625" bestFit="1" customWidth="1"/>
    <col min="37" max="37" width="22.6328125" bestFit="1" customWidth="1"/>
    <col min="38" max="38" width="25.1796875" bestFit="1" customWidth="1"/>
    <col min="39" max="39" width="23.08984375" bestFit="1" customWidth="1"/>
    <col min="40" max="40" width="17" bestFit="1" customWidth="1"/>
    <col min="41" max="41" width="25.1796875" bestFit="1" customWidth="1"/>
    <col min="42" max="42" width="21.36328125" bestFit="1" customWidth="1"/>
    <col min="43" max="43" width="22.6328125" bestFit="1" customWidth="1"/>
    <col min="44" max="44" width="22" bestFit="1" customWidth="1"/>
    <col min="45" max="45" width="21.08984375" bestFit="1" customWidth="1"/>
  </cols>
  <sheetData>
    <row r="1" spans="1:45" ht="15.5" x14ac:dyDescent="0.35">
      <c r="A1" s="5" t="s">
        <v>25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14" t="s">
        <v>11</v>
      </c>
      <c r="N1" s="14" t="s">
        <v>12</v>
      </c>
      <c r="O1" s="5" t="s">
        <v>13</v>
      </c>
      <c r="P1" s="5" t="s">
        <v>14</v>
      </c>
      <c r="Q1" s="14" t="s">
        <v>15</v>
      </c>
      <c r="R1" s="14" t="s">
        <v>16</v>
      </c>
      <c r="S1" s="5" t="s">
        <v>17</v>
      </c>
      <c r="T1" s="5" t="s">
        <v>18</v>
      </c>
      <c r="U1" s="14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/>
      <c r="AB1" s="6" t="s">
        <v>35</v>
      </c>
      <c r="AC1" s="6" t="s">
        <v>36</v>
      </c>
      <c r="AD1" s="6" t="s">
        <v>37</v>
      </c>
      <c r="AE1" s="6" t="s">
        <v>39</v>
      </c>
      <c r="AF1" s="6" t="s">
        <v>40</v>
      </c>
      <c r="AG1" s="6" t="s">
        <v>38</v>
      </c>
      <c r="AH1" s="5"/>
      <c r="AI1" s="10" t="s">
        <v>41</v>
      </c>
      <c r="AJ1" s="11" t="s">
        <v>42</v>
      </c>
      <c r="AK1" s="11" t="s">
        <v>45</v>
      </c>
      <c r="AL1" s="11" t="s">
        <v>47</v>
      </c>
      <c r="AM1" s="11" t="s">
        <v>43</v>
      </c>
      <c r="AN1" s="11" t="s">
        <v>44</v>
      </c>
      <c r="AO1" s="11" t="s">
        <v>46</v>
      </c>
      <c r="AP1" s="11" t="s">
        <v>48</v>
      </c>
      <c r="AQ1" s="11" t="s">
        <v>49</v>
      </c>
      <c r="AR1" s="11" t="s">
        <v>50</v>
      </c>
      <c r="AS1" s="5" t="s">
        <v>51</v>
      </c>
    </row>
    <row r="2" spans="1:45" ht="15.5" x14ac:dyDescent="0.35">
      <c r="A2" s="13">
        <v>45657</v>
      </c>
      <c r="B2" s="15">
        <v>1.25322</v>
      </c>
      <c r="C2" s="15">
        <v>1.26068</v>
      </c>
      <c r="D2" s="15">
        <v>1.25007</v>
      </c>
      <c r="E2" s="15">
        <v>1.25122</v>
      </c>
      <c r="F2" s="15">
        <v>1.2532000000000001</v>
      </c>
      <c r="G2" s="15">
        <v>1.2561</v>
      </c>
      <c r="H2" s="15">
        <v>1.2515000000000001</v>
      </c>
      <c r="I2" s="5">
        <v>-6</v>
      </c>
      <c r="J2" s="5">
        <v>1548</v>
      </c>
      <c r="K2" s="5">
        <v>839</v>
      </c>
      <c r="L2" s="5">
        <v>2442</v>
      </c>
      <c r="M2" s="14">
        <v>10.250000000000094</v>
      </c>
      <c r="N2" s="14">
        <v>106.10000000000008</v>
      </c>
      <c r="O2" s="5">
        <v>45.999999999999375</v>
      </c>
      <c r="P2" s="5">
        <v>246533</v>
      </c>
      <c r="Q2" s="14">
        <v>1044.6313559322034</v>
      </c>
      <c r="R2" s="14">
        <v>23.016022620169633</v>
      </c>
      <c r="S2" s="5">
        <v>23</v>
      </c>
      <c r="T2" s="5" t="s">
        <v>26</v>
      </c>
      <c r="U2" s="14">
        <v>0.56063143961205475</v>
      </c>
      <c r="V2" s="5">
        <v>179</v>
      </c>
      <c r="W2" s="5">
        <v>586</v>
      </c>
      <c r="X2" s="5">
        <v>986</v>
      </c>
      <c r="Y2" s="5">
        <v>644</v>
      </c>
      <c r="Z2" s="5" t="s">
        <v>27</v>
      </c>
      <c r="AA2" s="5"/>
      <c r="AB2" s="6" cm="1">
        <f t="array" ref="AB2">SUM(IF(B2:I2&gt;B3:I3,1,-1))</f>
        <v>-6</v>
      </c>
      <c r="AC2" s="6" cm="1">
        <f t="array" ref="AC2">SUM(IF(J2:S2&gt;J3:S3,1,-1))</f>
        <v>4</v>
      </c>
      <c r="AD2" s="6">
        <f>SUM(AB2:AC2)</f>
        <v>-2</v>
      </c>
      <c r="AE2" s="6">
        <f>SUM(AB2:AB4)</f>
        <v>-10</v>
      </c>
      <c r="AF2" s="6">
        <f>SUM(AC2:AC4)</f>
        <v>-8</v>
      </c>
      <c r="AG2" s="6">
        <f>SUM(AD2:AD4)</f>
        <v>-18</v>
      </c>
      <c r="AH2" s="5"/>
      <c r="AI2" s="8" t="str">
        <f t="shared" ref="AI2:AI65" si="0">IF(AND(H2&gt;=G3,G2&gt;=G3),"Higher",
IF(AND(H2&lt;=H3,G2&lt;=H3),"Lower",
IF(AND(G2&gt;=G3,H2&lt;=G3,H2&gt;H3),"OL Higher",
IF(AND(H2&lt;=H3,G2&gt;=H3,G2&lt;G3),"OL Lower",
IF(AND(G2&lt;=G3,H2&gt;=H3),"Inside",
IF(AND(G2&gt;=G3,H2&lt;=H3),"Outside","Undefined"))))))</f>
        <v>OL Lower</v>
      </c>
      <c r="AJ2" s="7" t="str">
        <f t="shared" ref="AJ2:AJ65" si="1">IF(F2 &gt;= ((C2 - D2) * 10%) + B2, "Up", IF(F2 &lt;= (B2 - (C2 - D2) * 10%), "Down", "Neutral"))</f>
        <v>Neutral</v>
      </c>
      <c r="AK2" s="7" t="str">
        <f t="shared" ref="AK2:AK65" si="2">IF(F2 &gt; F3, "POC Up", IF(F2 &lt; F3, "POC Down", "POC Unchanged"))</f>
        <v>POC Up</v>
      </c>
      <c r="AL2" s="9" t="str">
        <f t="shared" ref="AL2:AL65" si="3">IF(F2 &lt; H3, "Bel. Val",
IF(F2 &gt; G3, "Ab. Val",
"In. Val"))</f>
        <v>In. Val</v>
      </c>
      <c r="AM2" s="9" t="str">
        <f t="shared" ref="AM2:AM65" si="4">IF(AND(D2 &lt; D3, C2 &gt; C3), "Both Sides Expand",
IF(D2 &lt; D3, "Lower Break",
IF(C2 &gt; C3, "Upper Break", "Inside Day")))</f>
        <v>Inside Day</v>
      </c>
      <c r="AN2" s="9" t="str">
        <f t="shared" ref="AN2:AN65" si="5">IF(AND(E2 &lt; H2, E2 &lt; G2), "Bl. Val",
IF(AND(E2 &gt; G2, E2 &gt; H2), "Ab. Val",
"In Val"))</f>
        <v>Bl. Val</v>
      </c>
      <c r="AO2" s="9" t="str">
        <f t="shared" ref="AO2:AO65" si="6">IF(AND(B2 &gt; G3, E2 &lt; G3), "Gap Up - Failed",
IF(AND(B2 &gt; G3, E2 &gt; B2), "Gap Up - Follow Through",
IF(AND(B2 &gt; G3, E2 &lt; B2), "Gap Up - Faded",
IF(AND(B2 &lt; H3, E2 &gt; H3), "Gap Down - Failed",
IF(AND(B2 &lt; H3, E2 &lt; B2), "Gap Down - Follow Through",
IF(AND(B2 &lt; H3, E2 &gt; B2), "Gap Down - Rejected",
"No Gap"))))))</f>
        <v>No Gap</v>
      </c>
      <c r="AP2" s="9" t="str">
        <f t="shared" ref="AP2:AP65" si="7">IF(J2 &gt; K2, "Top-Weighted",
IF(K2 &gt; J2, "Bottom-Weighted",
"Balanced"))</f>
        <v>Top-Weighted</v>
      </c>
      <c r="AQ2" s="9" t="str">
        <f t="shared" ref="AQ2:AQ65" si="8">IF(COUNTIF(V2:Y2, MAX(V2, W2, X2, Y2)) &gt; 1, "Tie",
IF(V2 &gt; MAX(W2, X2, Y2), "Skewed High",
IF(W2 &gt; MAX(V2, X2, Y2), "Skewed Mid-High",
IF(X2 &gt; MAX(V2, W2, Y2), "Skewed Mid-Low",
IF(Y2 &gt; MAX(V2, W2, X2), "Skewed Low", "Evenly Distributed")))))</f>
        <v>Skewed Mid-Low</v>
      </c>
      <c r="AR2" s="9" t="str">
        <f t="shared" ref="AR2:AR65" si="9">IF(Z2 &lt; Z3, "Closed Lower Quadrant",
IF(Z2 &gt; Z3, "Closed Higher Quadrant",
"Same"))</f>
        <v>Closed Higher Quadrant</v>
      </c>
      <c r="AS2" s="5">
        <f t="shared" ref="AS2:AS65" si="10">_xlfn.NUMBERVALUE(SUBSTITUTE(Z2,"Q","")) - _xlfn.NUMBERVALUE(SUBSTITUTE(Z3,"Q",""))</f>
        <v>1</v>
      </c>
    </row>
    <row r="3" spans="1:45" ht="15.5" x14ac:dyDescent="0.35">
      <c r="A3" s="13">
        <v>45656</v>
      </c>
      <c r="B3" s="15">
        <v>1.2569999999999999</v>
      </c>
      <c r="C3" s="15">
        <v>1.26068</v>
      </c>
      <c r="D3" s="15">
        <v>1.25007</v>
      </c>
      <c r="E3" s="15">
        <v>1.2547699999999999</v>
      </c>
      <c r="F3" s="15">
        <v>1.2531000000000001</v>
      </c>
      <c r="G3" s="15">
        <v>1.2565</v>
      </c>
      <c r="H3" s="15">
        <v>1.2515000000000001</v>
      </c>
      <c r="I3" s="5">
        <v>11</v>
      </c>
      <c r="J3" s="5">
        <v>1563</v>
      </c>
      <c r="K3" s="5">
        <v>759</v>
      </c>
      <c r="L3" s="5">
        <v>2382</v>
      </c>
      <c r="M3" s="14">
        <v>9.8266666666667337</v>
      </c>
      <c r="N3" s="14">
        <v>106.10000000000008</v>
      </c>
      <c r="O3" s="5">
        <v>49.999999999998934</v>
      </c>
      <c r="P3" s="5">
        <v>242308</v>
      </c>
      <c r="Q3" s="14">
        <v>1009.6166666666667</v>
      </c>
      <c r="R3" s="14">
        <v>22.450518378887825</v>
      </c>
      <c r="S3" s="5">
        <v>20</v>
      </c>
      <c r="T3" s="5" t="s">
        <v>26</v>
      </c>
      <c r="U3" s="14">
        <v>0.5314047378581287</v>
      </c>
      <c r="V3" s="5">
        <v>212</v>
      </c>
      <c r="W3" s="5">
        <v>668</v>
      </c>
      <c r="X3" s="5">
        <v>853</v>
      </c>
      <c r="Y3" s="5">
        <v>596</v>
      </c>
      <c r="Z3" s="5" t="s">
        <v>29</v>
      </c>
      <c r="AA3" s="5"/>
      <c r="AB3" s="6" cm="1">
        <f t="array" ref="AB3">SUM(IF(B3:I3&gt;B4:I4,1,-1))</f>
        <v>-2</v>
      </c>
      <c r="AC3" s="6" cm="1">
        <f t="array" ref="AC3">SUM(IF(J3:S3&gt;J4:S4,1,-1))</f>
        <v>-4</v>
      </c>
      <c r="AD3" s="6">
        <f t="shared" ref="AD3:AD66" si="11">SUM(AB3:AC3)</f>
        <v>-6</v>
      </c>
      <c r="AE3" s="6">
        <f t="shared" ref="AE3:AG18" si="12">SUM(AB3:AB5)</f>
        <v>-10</v>
      </c>
      <c r="AF3" s="6">
        <f t="shared" si="12"/>
        <v>-18</v>
      </c>
      <c r="AG3" s="6">
        <f t="shared" si="12"/>
        <v>-28</v>
      </c>
      <c r="AH3" s="5"/>
      <c r="AI3" s="8" t="str">
        <f t="shared" si="0"/>
        <v>OL Higher</v>
      </c>
      <c r="AJ3" s="7" t="str">
        <f t="shared" si="1"/>
        <v>Down</v>
      </c>
      <c r="AK3" s="7" t="str">
        <f t="shared" si="2"/>
        <v>POC Unchanged</v>
      </c>
      <c r="AL3" s="9" t="str">
        <f t="shared" si="3"/>
        <v>In. Val</v>
      </c>
      <c r="AM3" s="9" t="str">
        <f t="shared" si="4"/>
        <v>Inside Day</v>
      </c>
      <c r="AN3" s="9" t="str">
        <f t="shared" si="5"/>
        <v>In Val</v>
      </c>
      <c r="AO3" s="9" t="str">
        <f t="shared" si="6"/>
        <v>Gap Up - Failed</v>
      </c>
      <c r="AP3" s="9" t="str">
        <f t="shared" si="7"/>
        <v>Top-Weighted</v>
      </c>
      <c r="AQ3" s="9" t="str">
        <f t="shared" si="8"/>
        <v>Skewed Mid-Low</v>
      </c>
      <c r="AR3" s="9" t="str">
        <f t="shared" si="9"/>
        <v>Closed Higher Quadrant</v>
      </c>
      <c r="AS3" s="5">
        <f t="shared" si="10"/>
        <v>1</v>
      </c>
    </row>
    <row r="4" spans="1:45" ht="15.5" x14ac:dyDescent="0.35">
      <c r="A4" s="13">
        <v>45653</v>
      </c>
      <c r="B4" s="15">
        <v>1.2496700000000001</v>
      </c>
      <c r="C4" s="15">
        <v>1.2613399999999999</v>
      </c>
      <c r="D4" s="15">
        <v>1.2474099999999999</v>
      </c>
      <c r="E4" s="15">
        <v>1.2577199999999999</v>
      </c>
      <c r="F4" s="15">
        <v>1.2531000000000001</v>
      </c>
      <c r="G4" s="15">
        <v>1.2565000000000002</v>
      </c>
      <c r="H4" s="15">
        <v>1.2505000000000002</v>
      </c>
      <c r="I4" s="5">
        <v>12</v>
      </c>
      <c r="J4" s="5">
        <v>1419</v>
      </c>
      <c r="K4" s="5">
        <v>1000</v>
      </c>
      <c r="L4" s="5">
        <v>2474</v>
      </c>
      <c r="M4" s="14">
        <v>10.249583333333396</v>
      </c>
      <c r="N4" s="14">
        <v>139.29999999999998</v>
      </c>
      <c r="O4" s="5">
        <v>60.000000000000057</v>
      </c>
      <c r="P4" s="5">
        <v>255372</v>
      </c>
      <c r="Q4" s="14">
        <v>1064.05</v>
      </c>
      <c r="R4" s="14">
        <v>17.760229720028718</v>
      </c>
      <c r="S4" s="5">
        <v>19</v>
      </c>
      <c r="T4" s="5" t="s">
        <v>26</v>
      </c>
      <c r="U4" s="14">
        <v>0.66104324662384739</v>
      </c>
      <c r="V4" s="5">
        <v>253</v>
      </c>
      <c r="W4" s="5">
        <v>730</v>
      </c>
      <c r="X4" s="5">
        <v>1236</v>
      </c>
      <c r="Y4" s="5">
        <v>255</v>
      </c>
      <c r="Z4" s="5" t="s">
        <v>32</v>
      </c>
      <c r="AA4" s="5"/>
      <c r="AB4" s="6" cm="1">
        <f t="array" ref="AB4">SUM(IF(B4:I4&gt;B5:I5,1,-1))</f>
        <v>-2</v>
      </c>
      <c r="AC4" s="6" cm="1">
        <f t="array" ref="AC4">SUM(IF(J4:S4&gt;J5:S5,1,-1))</f>
        <v>-8</v>
      </c>
      <c r="AD4" s="6">
        <f t="shared" si="11"/>
        <v>-10</v>
      </c>
      <c r="AE4" s="6">
        <f t="shared" si="12"/>
        <v>-10</v>
      </c>
      <c r="AF4" s="6">
        <f t="shared" si="12"/>
        <v>-22</v>
      </c>
      <c r="AG4" s="6">
        <f t="shared" si="12"/>
        <v>-32</v>
      </c>
      <c r="AH4" s="5"/>
      <c r="AI4" s="8" t="str">
        <f t="shared" si="0"/>
        <v>Inside</v>
      </c>
      <c r="AJ4" s="7" t="str">
        <f t="shared" si="1"/>
        <v>Up</v>
      </c>
      <c r="AK4" s="7" t="str">
        <f t="shared" si="2"/>
        <v>POC Down</v>
      </c>
      <c r="AL4" s="9" t="str">
        <f t="shared" si="3"/>
        <v>In. Val</v>
      </c>
      <c r="AM4" s="9" t="str">
        <f t="shared" si="4"/>
        <v>Inside Day</v>
      </c>
      <c r="AN4" s="9" t="str">
        <f t="shared" si="5"/>
        <v>Ab. Val</v>
      </c>
      <c r="AO4" s="9" t="str">
        <f t="shared" si="6"/>
        <v>Gap Down - Failed</v>
      </c>
      <c r="AP4" s="9" t="str">
        <f t="shared" si="7"/>
        <v>Top-Weighted</v>
      </c>
      <c r="AQ4" s="9" t="str">
        <f t="shared" si="8"/>
        <v>Skewed Mid-Low</v>
      </c>
      <c r="AR4" s="9" t="str">
        <f t="shared" si="9"/>
        <v>Closed Lower Quadrant</v>
      </c>
      <c r="AS4" s="5">
        <f t="shared" si="10"/>
        <v>-1</v>
      </c>
    </row>
    <row r="5" spans="1:45" ht="15.5" x14ac:dyDescent="0.35">
      <c r="A5" s="13">
        <v>45652</v>
      </c>
      <c r="B5" s="15">
        <v>1.25671</v>
      </c>
      <c r="C5" s="15">
        <v>1.26664</v>
      </c>
      <c r="D5" s="15">
        <v>1.2474099999999999</v>
      </c>
      <c r="E5" s="15">
        <v>1.25274</v>
      </c>
      <c r="F5" s="15">
        <v>1.2532000000000001</v>
      </c>
      <c r="G5" s="15">
        <v>1.2575000000000001</v>
      </c>
      <c r="H5" s="15">
        <v>1.2497</v>
      </c>
      <c r="I5" s="5">
        <v>8</v>
      </c>
      <c r="J5" s="5">
        <v>1561</v>
      </c>
      <c r="K5" s="5">
        <v>1049</v>
      </c>
      <c r="L5" s="5">
        <v>2664</v>
      </c>
      <c r="M5" s="14">
        <v>11.040000000000086</v>
      </c>
      <c r="N5" s="14">
        <v>192.30000000000081</v>
      </c>
      <c r="O5" s="5">
        <v>78.000000000000284</v>
      </c>
      <c r="P5" s="5">
        <v>284801</v>
      </c>
      <c r="Q5" s="14">
        <v>1186.6708333333333</v>
      </c>
      <c r="R5" s="14">
        <v>13.853354134165308</v>
      </c>
      <c r="S5" s="5">
        <v>28</v>
      </c>
      <c r="T5" s="5" t="s">
        <v>26</v>
      </c>
      <c r="U5" s="14">
        <v>0.6077576520021124</v>
      </c>
      <c r="V5" s="5">
        <v>136</v>
      </c>
      <c r="W5" s="5">
        <v>610</v>
      </c>
      <c r="X5" s="5">
        <v>1256</v>
      </c>
      <c r="Y5" s="5">
        <v>662</v>
      </c>
      <c r="Z5" s="5" t="s">
        <v>29</v>
      </c>
      <c r="AA5" s="5"/>
      <c r="AB5" s="6" cm="1">
        <f t="array" ref="AB5">SUM(IF(B5:I5&gt;B6:I6,1,-1))</f>
        <v>-6</v>
      </c>
      <c r="AC5" s="6" cm="1">
        <f t="array" ref="AC5">SUM(IF(J5:S5&gt;J6:S6,1,-1))</f>
        <v>-6</v>
      </c>
      <c r="AD5" s="6">
        <f t="shared" si="11"/>
        <v>-12</v>
      </c>
      <c r="AE5" s="6">
        <f t="shared" si="12"/>
        <v>-10</v>
      </c>
      <c r="AF5" s="6">
        <f t="shared" si="12"/>
        <v>-10</v>
      </c>
      <c r="AG5" s="6">
        <f t="shared" si="12"/>
        <v>-20</v>
      </c>
      <c r="AH5" s="5"/>
      <c r="AI5" s="8" t="str">
        <f t="shared" si="0"/>
        <v>OL Lower</v>
      </c>
      <c r="AJ5" s="7" t="str">
        <f t="shared" si="1"/>
        <v>Down</v>
      </c>
      <c r="AK5" s="7" t="str">
        <f t="shared" si="2"/>
        <v>POC Down</v>
      </c>
      <c r="AL5" s="9" t="str">
        <f t="shared" si="3"/>
        <v>In. Val</v>
      </c>
      <c r="AM5" s="9" t="str">
        <f t="shared" si="4"/>
        <v>Inside Day</v>
      </c>
      <c r="AN5" s="9" t="str">
        <f t="shared" si="5"/>
        <v>In Val</v>
      </c>
      <c r="AO5" s="9" t="str">
        <f t="shared" si="6"/>
        <v>No Gap</v>
      </c>
      <c r="AP5" s="9" t="str">
        <f t="shared" si="7"/>
        <v>Top-Weighted</v>
      </c>
      <c r="AQ5" s="9" t="str">
        <f t="shared" si="8"/>
        <v>Skewed Mid-Low</v>
      </c>
      <c r="AR5" s="9" t="str">
        <f t="shared" si="9"/>
        <v>Same</v>
      </c>
      <c r="AS5" s="5">
        <f t="shared" si="10"/>
        <v>0</v>
      </c>
    </row>
    <row r="6" spans="1:45" ht="15.5" x14ac:dyDescent="0.35">
      <c r="A6" s="13">
        <v>45650</v>
      </c>
      <c r="B6" s="15">
        <v>1.27101</v>
      </c>
      <c r="C6" s="15">
        <v>1.27275</v>
      </c>
      <c r="D6" s="15">
        <v>1.2474099999999999</v>
      </c>
      <c r="E6" s="15">
        <v>1.2542800000000001</v>
      </c>
      <c r="F6" s="15">
        <v>1.2533000000000001</v>
      </c>
      <c r="G6" s="15">
        <v>1.2607000000000002</v>
      </c>
      <c r="H6" s="15">
        <v>1.2498</v>
      </c>
      <c r="I6" s="5">
        <v>-5</v>
      </c>
      <c r="J6" s="5">
        <v>2117</v>
      </c>
      <c r="K6" s="5">
        <v>822</v>
      </c>
      <c r="L6" s="5">
        <v>2984</v>
      </c>
      <c r="M6" s="14">
        <v>12.35791666666681</v>
      </c>
      <c r="N6" s="14">
        <v>253.4000000000014</v>
      </c>
      <c r="O6" s="5">
        <v>109.00000000000132</v>
      </c>
      <c r="P6" s="5">
        <v>324644</v>
      </c>
      <c r="Q6" s="14">
        <v>1352.6833333333334</v>
      </c>
      <c r="R6" s="14">
        <v>11.775848460931268</v>
      </c>
      <c r="S6" s="5">
        <v>31</v>
      </c>
      <c r="T6" s="5" t="s">
        <v>28</v>
      </c>
      <c r="U6" s="14">
        <v>0.44827439308711231</v>
      </c>
      <c r="V6" s="5">
        <v>477</v>
      </c>
      <c r="W6" s="5">
        <v>358</v>
      </c>
      <c r="X6" s="5">
        <v>1132</v>
      </c>
      <c r="Y6" s="5">
        <v>1017</v>
      </c>
      <c r="Z6" s="5" t="s">
        <v>29</v>
      </c>
      <c r="AA6" s="5"/>
      <c r="AB6" s="6" cm="1">
        <f t="array" ref="AB6">SUM(IF(B6:I6&gt;B7:I7,1,-1))</f>
        <v>-2</v>
      </c>
      <c r="AC6" s="6" cm="1">
        <f t="array" ref="AC6">SUM(IF(J6:S6&gt;J7:S7,1,-1))</f>
        <v>-8</v>
      </c>
      <c r="AD6" s="6">
        <f t="shared" si="11"/>
        <v>-10</v>
      </c>
      <c r="AE6" s="6">
        <f t="shared" si="12"/>
        <v>-6</v>
      </c>
      <c r="AF6" s="6">
        <f t="shared" si="12"/>
        <v>2</v>
      </c>
      <c r="AG6" s="6">
        <f t="shared" si="12"/>
        <v>-4</v>
      </c>
      <c r="AH6" s="5"/>
      <c r="AI6" s="8" t="str">
        <f t="shared" si="0"/>
        <v>OL Lower</v>
      </c>
      <c r="AJ6" s="7" t="str">
        <f t="shared" si="1"/>
        <v>Down</v>
      </c>
      <c r="AK6" s="7" t="str">
        <f t="shared" si="2"/>
        <v>POC Down</v>
      </c>
      <c r="AL6" s="9" t="str">
        <f t="shared" si="3"/>
        <v>Bel. Val</v>
      </c>
      <c r="AM6" s="9" t="str">
        <f t="shared" si="4"/>
        <v>Inside Day</v>
      </c>
      <c r="AN6" s="9" t="str">
        <f t="shared" si="5"/>
        <v>In Val</v>
      </c>
      <c r="AO6" s="9" t="str">
        <f t="shared" si="6"/>
        <v>No Gap</v>
      </c>
      <c r="AP6" s="9" t="str">
        <f t="shared" si="7"/>
        <v>Top-Weighted</v>
      </c>
      <c r="AQ6" s="9" t="str">
        <f t="shared" si="8"/>
        <v>Skewed Mid-Low</v>
      </c>
      <c r="AR6" s="9" t="str">
        <f t="shared" si="9"/>
        <v>Closed Lower Quadrant</v>
      </c>
      <c r="AS6" s="5">
        <f t="shared" si="10"/>
        <v>-1</v>
      </c>
    </row>
    <row r="7" spans="1:45" ht="15.5" x14ac:dyDescent="0.35">
      <c r="A7" s="13">
        <v>45649</v>
      </c>
      <c r="B7" s="15">
        <v>1.2689699999999999</v>
      </c>
      <c r="C7" s="15">
        <v>1.27284</v>
      </c>
      <c r="D7" s="15">
        <v>1.2474099999999999</v>
      </c>
      <c r="E7" s="15">
        <v>1.25322</v>
      </c>
      <c r="F7" s="15">
        <v>1.2702</v>
      </c>
      <c r="G7" s="15">
        <v>1.2727000000000002</v>
      </c>
      <c r="H7" s="15">
        <v>1.2553000000000001</v>
      </c>
      <c r="I7" s="5">
        <v>-21</v>
      </c>
      <c r="J7" s="5">
        <v>422</v>
      </c>
      <c r="K7" s="5">
        <v>2608</v>
      </c>
      <c r="L7" s="5">
        <v>3060</v>
      </c>
      <c r="M7" s="14">
        <v>12.652916666666746</v>
      </c>
      <c r="N7" s="14">
        <v>254.30000000000064</v>
      </c>
      <c r="O7" s="5">
        <v>174.00000000000082</v>
      </c>
      <c r="P7" s="5">
        <v>342100</v>
      </c>
      <c r="Q7" s="14">
        <v>1425.4166666666667</v>
      </c>
      <c r="R7" s="14">
        <v>12.033031852143107</v>
      </c>
      <c r="S7" s="5">
        <v>37</v>
      </c>
      <c r="T7" s="5" t="s">
        <v>28</v>
      </c>
      <c r="U7" s="14">
        <v>0.38083648025151012</v>
      </c>
      <c r="V7" s="5">
        <v>988</v>
      </c>
      <c r="W7" s="5">
        <v>346</v>
      </c>
      <c r="X7" s="5">
        <v>964</v>
      </c>
      <c r="Y7" s="5">
        <v>762</v>
      </c>
      <c r="Z7" s="5" t="s">
        <v>27</v>
      </c>
      <c r="AA7" s="5"/>
      <c r="AB7" s="6" cm="1">
        <f t="array" ref="AB7">SUM(IF(B7:I7&gt;B8:I8,1,-1))</f>
        <v>-2</v>
      </c>
      <c r="AC7" s="6" cm="1">
        <f t="array" ref="AC7">SUM(IF(J7:S7&gt;J8:S8,1,-1))</f>
        <v>4</v>
      </c>
      <c r="AD7" s="6">
        <f t="shared" si="11"/>
        <v>2</v>
      </c>
      <c r="AE7" s="6">
        <f t="shared" si="12"/>
        <v>-10</v>
      </c>
      <c r="AF7" s="6">
        <f t="shared" si="12"/>
        <v>18</v>
      </c>
      <c r="AG7" s="6">
        <f t="shared" si="12"/>
        <v>8</v>
      </c>
      <c r="AH7" s="5"/>
      <c r="AI7" s="8" t="str">
        <f t="shared" si="0"/>
        <v>Outside</v>
      </c>
      <c r="AJ7" s="7" t="str">
        <f t="shared" si="1"/>
        <v>Neutral</v>
      </c>
      <c r="AK7" s="7" t="str">
        <f t="shared" si="2"/>
        <v>POC Up</v>
      </c>
      <c r="AL7" s="9" t="str">
        <f t="shared" si="3"/>
        <v>In. Val</v>
      </c>
      <c r="AM7" s="9" t="str">
        <f t="shared" si="4"/>
        <v>Inside Day</v>
      </c>
      <c r="AN7" s="9" t="str">
        <f t="shared" si="5"/>
        <v>Bl. Val</v>
      </c>
      <c r="AO7" s="9" t="str">
        <f t="shared" si="6"/>
        <v>No Gap</v>
      </c>
      <c r="AP7" s="9" t="str">
        <f t="shared" si="7"/>
        <v>Bottom-Weighted</v>
      </c>
      <c r="AQ7" s="9" t="str">
        <f t="shared" si="8"/>
        <v>Skewed High</v>
      </c>
      <c r="AR7" s="9" t="str">
        <f t="shared" si="9"/>
        <v>Closed Higher Quadrant</v>
      </c>
      <c r="AS7" s="5">
        <f t="shared" si="10"/>
        <v>1</v>
      </c>
    </row>
    <row r="8" spans="1:45" ht="15.5" x14ac:dyDescent="0.35">
      <c r="A8" s="13">
        <v>45646</v>
      </c>
      <c r="B8" s="15">
        <v>1.2625900000000001</v>
      </c>
      <c r="C8" s="15">
        <v>1.27284</v>
      </c>
      <c r="D8" s="15">
        <v>1.2474099999999999</v>
      </c>
      <c r="E8" s="15">
        <v>1.2569999999999999</v>
      </c>
      <c r="F8" s="15">
        <v>1.2688000000000001</v>
      </c>
      <c r="G8" s="15">
        <v>1.2726000000000002</v>
      </c>
      <c r="H8" s="15">
        <v>1.258</v>
      </c>
      <c r="I8" s="5">
        <v>1</v>
      </c>
      <c r="J8" s="5">
        <v>847</v>
      </c>
      <c r="K8" s="5">
        <v>2163</v>
      </c>
      <c r="L8" s="5">
        <v>3046</v>
      </c>
      <c r="M8" s="14">
        <v>12.615000000000107</v>
      </c>
      <c r="N8" s="14">
        <v>254.30000000000064</v>
      </c>
      <c r="O8" s="5">
        <v>146.00000000000168</v>
      </c>
      <c r="P8" s="5">
        <v>341915</v>
      </c>
      <c r="Q8" s="14">
        <v>1424.6458333333333</v>
      </c>
      <c r="R8" s="14">
        <v>11.977978765237879</v>
      </c>
      <c r="S8" s="5">
        <v>38</v>
      </c>
      <c r="T8" s="5" t="s">
        <v>28</v>
      </c>
      <c r="U8" s="14">
        <v>0.42570251573762674</v>
      </c>
      <c r="V8" s="5">
        <v>1180</v>
      </c>
      <c r="W8" s="5">
        <v>619</v>
      </c>
      <c r="X8" s="5">
        <v>747</v>
      </c>
      <c r="Y8" s="5">
        <v>500</v>
      </c>
      <c r="Z8" s="5" t="s">
        <v>29</v>
      </c>
      <c r="AA8" s="5"/>
      <c r="AB8" s="6" cm="1">
        <f t="array" ref="AB8">SUM(IF(B8:I8&gt;B9:I9,1,-1))</f>
        <v>-2</v>
      </c>
      <c r="AC8" s="6" cm="1">
        <f t="array" ref="AC8">SUM(IF(J8:S8&gt;J9:S9,1,-1))</f>
        <v>6</v>
      </c>
      <c r="AD8" s="6">
        <f t="shared" si="11"/>
        <v>4</v>
      </c>
      <c r="AE8" s="6">
        <f t="shared" si="12"/>
        <v>-16</v>
      </c>
      <c r="AF8" s="6">
        <f t="shared" si="12"/>
        <v>18</v>
      </c>
      <c r="AG8" s="6">
        <f t="shared" si="12"/>
        <v>2</v>
      </c>
      <c r="AH8" s="5"/>
      <c r="AI8" s="8" t="str">
        <f t="shared" si="0"/>
        <v>Outside</v>
      </c>
      <c r="AJ8" s="7" t="str">
        <f t="shared" si="1"/>
        <v>Up</v>
      </c>
      <c r="AK8" s="7" t="str">
        <f t="shared" si="2"/>
        <v>POC Unchanged</v>
      </c>
      <c r="AL8" s="9" t="str">
        <f t="shared" si="3"/>
        <v>In. Val</v>
      </c>
      <c r="AM8" s="9" t="str">
        <f t="shared" si="4"/>
        <v>Lower Break</v>
      </c>
      <c r="AN8" s="9" t="str">
        <f t="shared" si="5"/>
        <v>Bl. Val</v>
      </c>
      <c r="AO8" s="9" t="str">
        <f t="shared" si="6"/>
        <v>No Gap</v>
      </c>
      <c r="AP8" s="9" t="str">
        <f t="shared" si="7"/>
        <v>Bottom-Weighted</v>
      </c>
      <c r="AQ8" s="9" t="str">
        <f t="shared" si="8"/>
        <v>Skewed High</v>
      </c>
      <c r="AR8" s="9" t="str">
        <f t="shared" si="9"/>
        <v>Closed Lower Quadrant</v>
      </c>
      <c r="AS8" s="5">
        <f t="shared" si="10"/>
        <v>-1</v>
      </c>
    </row>
    <row r="9" spans="1:45" ht="15.5" x14ac:dyDescent="0.35">
      <c r="A9" s="13">
        <v>45645</v>
      </c>
      <c r="B9" s="15">
        <v>1.26763</v>
      </c>
      <c r="C9" s="15">
        <v>1.27284</v>
      </c>
      <c r="D9" s="15">
        <v>1.2494499999999999</v>
      </c>
      <c r="E9" s="15">
        <v>1.24966</v>
      </c>
      <c r="F9" s="15">
        <v>1.2688000000000001</v>
      </c>
      <c r="G9" s="15">
        <v>1.2721</v>
      </c>
      <c r="H9" s="15">
        <v>1.262</v>
      </c>
      <c r="I9" s="5">
        <v>-4</v>
      </c>
      <c r="J9" s="5">
        <v>847</v>
      </c>
      <c r="K9" s="5">
        <v>2019</v>
      </c>
      <c r="L9" s="5">
        <v>2902</v>
      </c>
      <c r="M9" s="14">
        <v>12.003750000000091</v>
      </c>
      <c r="N9" s="14">
        <v>233.9000000000002</v>
      </c>
      <c r="O9" s="5">
        <v>100.99999999999997</v>
      </c>
      <c r="P9" s="5">
        <v>331523</v>
      </c>
      <c r="Q9" s="14">
        <v>1381.3458333333333</v>
      </c>
      <c r="R9" s="14">
        <v>12.407011543394603</v>
      </c>
      <c r="S9" s="5">
        <v>34</v>
      </c>
      <c r="T9" s="5" t="s">
        <v>28</v>
      </c>
      <c r="U9" s="14">
        <v>0.38911391005474688</v>
      </c>
      <c r="V9" s="5">
        <v>1175</v>
      </c>
      <c r="W9" s="5">
        <v>1003</v>
      </c>
      <c r="X9" s="5">
        <v>518</v>
      </c>
      <c r="Y9" s="5">
        <v>206</v>
      </c>
      <c r="Z9" s="5" t="s">
        <v>27</v>
      </c>
      <c r="AA9" s="5"/>
      <c r="AB9" s="6" cm="1">
        <f t="array" ref="AB9">SUM(IF(B9:I9&gt;B10:I10,1,-1))</f>
        <v>-6</v>
      </c>
      <c r="AC9" s="6" cm="1">
        <f t="array" ref="AC9">SUM(IF(J9:S9&gt;J10:S10,1,-1))</f>
        <v>8</v>
      </c>
      <c r="AD9" s="6">
        <f t="shared" si="11"/>
        <v>2</v>
      </c>
      <c r="AE9" s="6">
        <f t="shared" si="12"/>
        <v>-18</v>
      </c>
      <c r="AF9" s="6">
        <f t="shared" si="12"/>
        <v>10</v>
      </c>
      <c r="AG9" s="6">
        <f t="shared" si="12"/>
        <v>-8</v>
      </c>
      <c r="AH9" s="5"/>
      <c r="AI9" s="8" t="str">
        <f t="shared" si="0"/>
        <v>Outside</v>
      </c>
      <c r="AJ9" s="7" t="str">
        <f t="shared" si="1"/>
        <v>Neutral</v>
      </c>
      <c r="AK9" s="7" t="str">
        <f t="shared" si="2"/>
        <v>POC Unchanged</v>
      </c>
      <c r="AL9" s="9" t="str">
        <f t="shared" si="3"/>
        <v>In. Val</v>
      </c>
      <c r="AM9" s="9" t="str">
        <f t="shared" si="4"/>
        <v>Lower Break</v>
      </c>
      <c r="AN9" s="9" t="str">
        <f t="shared" si="5"/>
        <v>Bl. Val</v>
      </c>
      <c r="AO9" s="9" t="str">
        <f t="shared" si="6"/>
        <v>No Gap</v>
      </c>
      <c r="AP9" s="9" t="str">
        <f t="shared" si="7"/>
        <v>Bottom-Weighted</v>
      </c>
      <c r="AQ9" s="9" t="str">
        <f t="shared" si="8"/>
        <v>Skewed High</v>
      </c>
      <c r="AR9" s="9" t="str">
        <f t="shared" si="9"/>
        <v>Same</v>
      </c>
      <c r="AS9" s="5">
        <f t="shared" si="10"/>
        <v>0</v>
      </c>
    </row>
    <row r="10" spans="1:45" ht="15.5" x14ac:dyDescent="0.35">
      <c r="A10" s="13">
        <v>45644</v>
      </c>
      <c r="B10" s="15">
        <v>1.2764500000000001</v>
      </c>
      <c r="C10" s="15">
        <v>1.2787500000000001</v>
      </c>
      <c r="D10" s="15">
        <v>1.2561800000000001</v>
      </c>
      <c r="E10" s="15">
        <v>1.2566999999999999</v>
      </c>
      <c r="F10" s="15">
        <v>1.2687999999999999</v>
      </c>
      <c r="G10" s="15">
        <v>1.2721</v>
      </c>
      <c r="H10" s="15">
        <v>1.2635000000000001</v>
      </c>
      <c r="I10" s="5">
        <v>-27</v>
      </c>
      <c r="J10" s="5">
        <v>1321</v>
      </c>
      <c r="K10" s="5">
        <v>1411</v>
      </c>
      <c r="L10" s="5">
        <v>2773</v>
      </c>
      <c r="M10" s="14">
        <v>11.435000000000102</v>
      </c>
      <c r="N10" s="14">
        <v>225.69999999999979</v>
      </c>
      <c r="O10" s="5">
        <v>85.999999999999403</v>
      </c>
      <c r="P10" s="5">
        <v>319660</v>
      </c>
      <c r="Q10" s="14">
        <v>1331.9166666666667</v>
      </c>
      <c r="R10" s="14">
        <v>12.286220646876396</v>
      </c>
      <c r="S10" s="5">
        <v>32</v>
      </c>
      <c r="T10" s="5" t="s">
        <v>26</v>
      </c>
      <c r="U10" s="14">
        <v>0.69333113210228492</v>
      </c>
      <c r="V10" s="5">
        <v>241</v>
      </c>
      <c r="W10" s="5">
        <v>1407</v>
      </c>
      <c r="X10" s="5">
        <v>877</v>
      </c>
      <c r="Y10" s="5">
        <v>241</v>
      </c>
      <c r="Z10" s="5" t="s">
        <v>27</v>
      </c>
      <c r="AA10" s="5"/>
      <c r="AB10" s="6" cm="1">
        <f t="array" ref="AB10">SUM(IF(B10:I10&gt;B11:I11,1,-1))</f>
        <v>-8</v>
      </c>
      <c r="AC10" s="6" cm="1">
        <f t="array" ref="AC10">SUM(IF(J10:S10&gt;J11:S11,1,-1))</f>
        <v>4</v>
      </c>
      <c r="AD10" s="6">
        <f t="shared" si="11"/>
        <v>-4</v>
      </c>
      <c r="AE10" s="6">
        <f t="shared" si="12"/>
        <v>-14</v>
      </c>
      <c r="AF10" s="6">
        <f t="shared" si="12"/>
        <v>2</v>
      </c>
      <c r="AG10" s="6">
        <f t="shared" si="12"/>
        <v>-12</v>
      </c>
      <c r="AH10" s="5"/>
      <c r="AI10" s="8" t="str">
        <f t="shared" si="0"/>
        <v>OL Lower</v>
      </c>
      <c r="AJ10" s="7" t="str">
        <f t="shared" si="1"/>
        <v>Down</v>
      </c>
      <c r="AK10" s="7" t="str">
        <f t="shared" si="2"/>
        <v>POC Unchanged</v>
      </c>
      <c r="AL10" s="9" t="str">
        <f t="shared" si="3"/>
        <v>In. Val</v>
      </c>
      <c r="AM10" s="9" t="str">
        <f t="shared" si="4"/>
        <v>Lower Break</v>
      </c>
      <c r="AN10" s="9" t="str">
        <f t="shared" si="5"/>
        <v>Bl. Val</v>
      </c>
      <c r="AO10" s="9" t="str">
        <f t="shared" si="6"/>
        <v>Gap Up - Failed</v>
      </c>
      <c r="AP10" s="9" t="str">
        <f t="shared" si="7"/>
        <v>Bottom-Weighted</v>
      </c>
      <c r="AQ10" s="9" t="str">
        <f t="shared" si="8"/>
        <v>Skewed Mid-High</v>
      </c>
      <c r="AR10" s="9" t="str">
        <f t="shared" si="9"/>
        <v>Closed Higher Quadrant</v>
      </c>
      <c r="AS10" s="5">
        <f t="shared" si="10"/>
        <v>2</v>
      </c>
    </row>
    <row r="11" spans="1:45" ht="15.5" x14ac:dyDescent="0.35">
      <c r="A11" s="13">
        <v>45643</v>
      </c>
      <c r="B11" s="15">
        <v>1.2779</v>
      </c>
      <c r="C11" s="15">
        <v>1.2787500000000001</v>
      </c>
      <c r="D11" s="15">
        <v>1.2597799999999999</v>
      </c>
      <c r="E11" s="15">
        <v>1.27101</v>
      </c>
      <c r="F11" s="15">
        <v>1.2688000000000001</v>
      </c>
      <c r="G11" s="15">
        <v>1.2755000000000001</v>
      </c>
      <c r="H11" s="15">
        <v>1.2643</v>
      </c>
      <c r="I11" s="5">
        <v>-10</v>
      </c>
      <c r="J11" s="5">
        <v>1483</v>
      </c>
      <c r="K11" s="5">
        <v>1135</v>
      </c>
      <c r="L11" s="5">
        <v>2649</v>
      </c>
      <c r="M11" s="14">
        <v>10.932500000000095</v>
      </c>
      <c r="N11" s="14">
        <v>189.70000000000152</v>
      </c>
      <c r="O11" s="5">
        <v>112.00000000000099</v>
      </c>
      <c r="P11" s="5">
        <v>309741</v>
      </c>
      <c r="Q11" s="14">
        <v>1290.5875000000001</v>
      </c>
      <c r="R11" s="14">
        <v>13.964153927253447</v>
      </c>
      <c r="S11" s="5">
        <v>28</v>
      </c>
      <c r="T11" s="5" t="s">
        <v>26</v>
      </c>
      <c r="U11" s="14">
        <v>0.69450821974931276</v>
      </c>
      <c r="V11" s="5">
        <v>659</v>
      </c>
      <c r="W11" s="5">
        <v>720</v>
      </c>
      <c r="X11" s="5">
        <v>804</v>
      </c>
      <c r="Y11" s="5">
        <v>453</v>
      </c>
      <c r="Z11" s="5" t="s">
        <v>32</v>
      </c>
      <c r="AA11" s="5"/>
      <c r="AB11" s="6" cm="1">
        <f t="array" ref="AB11">SUM(IF(B11:I11&gt;B12:I12,1,-1))</f>
        <v>-4</v>
      </c>
      <c r="AC11" s="6" cm="1">
        <f t="array" ref="AC11">SUM(IF(J11:S11&gt;J12:S12,1,-1))</f>
        <v>-2</v>
      </c>
      <c r="AD11" s="6">
        <f t="shared" si="11"/>
        <v>-6</v>
      </c>
      <c r="AE11" s="6">
        <f t="shared" si="12"/>
        <v>-12</v>
      </c>
      <c r="AF11" s="6">
        <f t="shared" si="12"/>
        <v>-4</v>
      </c>
      <c r="AG11" s="6">
        <f t="shared" si="12"/>
        <v>-16</v>
      </c>
      <c r="AH11" s="5"/>
      <c r="AI11" s="8" t="str">
        <f t="shared" si="0"/>
        <v>OL Lower</v>
      </c>
      <c r="AJ11" s="7" t="str">
        <f t="shared" si="1"/>
        <v>Down</v>
      </c>
      <c r="AK11" s="7" t="str">
        <f t="shared" si="2"/>
        <v>POC Down</v>
      </c>
      <c r="AL11" s="9" t="str">
        <f t="shared" si="3"/>
        <v>In. Val</v>
      </c>
      <c r="AM11" s="9" t="str">
        <f t="shared" si="4"/>
        <v>Inside Day</v>
      </c>
      <c r="AN11" s="9" t="str">
        <f t="shared" si="5"/>
        <v>In Val</v>
      </c>
      <c r="AO11" s="9" t="str">
        <f t="shared" si="6"/>
        <v>No Gap</v>
      </c>
      <c r="AP11" s="9" t="str">
        <f t="shared" si="7"/>
        <v>Top-Weighted</v>
      </c>
      <c r="AQ11" s="9" t="str">
        <f t="shared" si="8"/>
        <v>Skewed Mid-Low</v>
      </c>
      <c r="AR11" s="9" t="str">
        <f t="shared" si="9"/>
        <v>Closed Lower Quadrant</v>
      </c>
      <c r="AS11" s="5">
        <f t="shared" si="10"/>
        <v>-1</v>
      </c>
    </row>
    <row r="12" spans="1:45" ht="15.5" x14ac:dyDescent="0.35">
      <c r="A12" s="13">
        <v>45642</v>
      </c>
      <c r="B12" s="15">
        <v>1.27481</v>
      </c>
      <c r="C12" s="15">
        <v>1.2787500000000001</v>
      </c>
      <c r="D12" s="15">
        <v>1.2597799999999999</v>
      </c>
      <c r="E12" s="15">
        <v>1.2689600000000001</v>
      </c>
      <c r="F12" s="15">
        <v>1.2746</v>
      </c>
      <c r="G12" s="15">
        <v>1.278</v>
      </c>
      <c r="H12" s="15">
        <v>1.2666999999999999</v>
      </c>
      <c r="I12" s="5">
        <v>-4</v>
      </c>
      <c r="J12" s="5">
        <v>871</v>
      </c>
      <c r="K12" s="5">
        <v>1712</v>
      </c>
      <c r="L12" s="5">
        <v>2630</v>
      </c>
      <c r="M12" s="14">
        <v>10.850833333333467</v>
      </c>
      <c r="N12" s="14">
        <v>189.70000000000152</v>
      </c>
      <c r="O12" s="5">
        <v>113.00000000000088</v>
      </c>
      <c r="P12" s="5">
        <v>310059</v>
      </c>
      <c r="Q12" s="14">
        <v>1291.9124999999999</v>
      </c>
      <c r="R12" s="14">
        <v>13.863995782814859</v>
      </c>
      <c r="S12" s="5">
        <v>35</v>
      </c>
      <c r="T12" s="5" t="s">
        <v>26</v>
      </c>
      <c r="U12" s="14">
        <v>0.52447522825675019</v>
      </c>
      <c r="V12" s="5">
        <v>1091</v>
      </c>
      <c r="W12" s="5">
        <v>455</v>
      </c>
      <c r="X12" s="5">
        <v>618</v>
      </c>
      <c r="Y12" s="5">
        <v>453</v>
      </c>
      <c r="Z12" s="5" t="s">
        <v>29</v>
      </c>
      <c r="AA12" s="5"/>
      <c r="AB12" s="6" cm="1">
        <f t="array" ref="AB12">SUM(IF(B12:I12&gt;B13:I13,1,-1))</f>
        <v>-2</v>
      </c>
      <c r="AC12" s="6" cm="1">
        <f t="array" ref="AC12">SUM(IF(J12:S12&gt;J13:S13,1,-1))</f>
        <v>0</v>
      </c>
      <c r="AD12" s="6">
        <f t="shared" si="11"/>
        <v>-2</v>
      </c>
      <c r="AE12" s="6">
        <f t="shared" si="12"/>
        <v>-10</v>
      </c>
      <c r="AF12" s="6">
        <f t="shared" si="12"/>
        <v>4</v>
      </c>
      <c r="AG12" s="6">
        <f t="shared" si="12"/>
        <v>-6</v>
      </c>
      <c r="AH12" s="5"/>
      <c r="AI12" s="8" t="str">
        <f t="shared" si="0"/>
        <v>OL Lower</v>
      </c>
      <c r="AJ12" s="7" t="str">
        <f t="shared" si="1"/>
        <v>Neutral</v>
      </c>
      <c r="AK12" s="7" t="str">
        <f t="shared" si="2"/>
        <v>POC Unchanged</v>
      </c>
      <c r="AL12" s="9" t="str">
        <f t="shared" si="3"/>
        <v>In. Val</v>
      </c>
      <c r="AM12" s="9" t="str">
        <f t="shared" si="4"/>
        <v>Inside Day</v>
      </c>
      <c r="AN12" s="9" t="str">
        <f t="shared" si="5"/>
        <v>In Val</v>
      </c>
      <c r="AO12" s="9" t="str">
        <f t="shared" si="6"/>
        <v>No Gap</v>
      </c>
      <c r="AP12" s="9" t="str">
        <f t="shared" si="7"/>
        <v>Bottom-Weighted</v>
      </c>
      <c r="AQ12" s="9" t="str">
        <f t="shared" si="8"/>
        <v>Skewed High</v>
      </c>
      <c r="AR12" s="9" t="str">
        <f t="shared" si="9"/>
        <v>Closed Lower Quadrant</v>
      </c>
      <c r="AS12" s="5">
        <f t="shared" si="10"/>
        <v>-1</v>
      </c>
    </row>
    <row r="13" spans="1:45" ht="15.5" x14ac:dyDescent="0.35">
      <c r="A13" s="13">
        <v>45639</v>
      </c>
      <c r="B13" s="15">
        <v>1.2739</v>
      </c>
      <c r="C13" s="15">
        <v>1.2798499999999999</v>
      </c>
      <c r="D13" s="15">
        <v>1.2597799999999999</v>
      </c>
      <c r="E13" s="15">
        <v>1.26261</v>
      </c>
      <c r="F13" s="15">
        <v>1.2746</v>
      </c>
      <c r="G13" s="15">
        <v>1.2786</v>
      </c>
      <c r="H13" s="15">
        <v>1.2714000000000001</v>
      </c>
      <c r="I13" s="5">
        <v>-33</v>
      </c>
      <c r="J13" s="5">
        <v>1231</v>
      </c>
      <c r="K13" s="5">
        <v>1346</v>
      </c>
      <c r="L13" s="5">
        <v>2633</v>
      </c>
      <c r="M13" s="14">
        <v>11.088936170212875</v>
      </c>
      <c r="N13" s="14">
        <v>200.70000000000033</v>
      </c>
      <c r="O13" s="5">
        <v>71.999999999998735</v>
      </c>
      <c r="P13" s="5">
        <v>308989</v>
      </c>
      <c r="Q13" s="14">
        <v>1314.8468085106383</v>
      </c>
      <c r="R13" s="14">
        <v>13.119083208769286</v>
      </c>
      <c r="S13" s="5">
        <v>33</v>
      </c>
      <c r="T13" s="5" t="s">
        <v>26</v>
      </c>
      <c r="U13" s="14">
        <v>0.62228694075291568</v>
      </c>
      <c r="V13" s="5">
        <v>1123</v>
      </c>
      <c r="W13" s="5">
        <v>843</v>
      </c>
      <c r="X13" s="5">
        <v>340</v>
      </c>
      <c r="Y13" s="5">
        <v>327</v>
      </c>
      <c r="Z13" s="5" t="s">
        <v>27</v>
      </c>
      <c r="AA13" s="5"/>
      <c r="AB13" s="6" cm="1">
        <f t="array" ref="AB13">SUM(IF(B13:I13&gt;B14:I14,1,-1))</f>
        <v>-6</v>
      </c>
      <c r="AC13" s="6" cm="1">
        <f t="array" ref="AC13">SUM(IF(J13:S13&gt;J14:S14,1,-1))</f>
        <v>-2</v>
      </c>
      <c r="AD13" s="6">
        <f t="shared" si="11"/>
        <v>-8</v>
      </c>
      <c r="AE13" s="6">
        <f t="shared" si="12"/>
        <v>-10</v>
      </c>
      <c r="AF13" s="6">
        <f t="shared" si="12"/>
        <v>-2</v>
      </c>
      <c r="AG13" s="6">
        <f t="shared" si="12"/>
        <v>-12</v>
      </c>
      <c r="AH13" s="5"/>
      <c r="AI13" s="8" t="str">
        <f t="shared" si="0"/>
        <v>Outside</v>
      </c>
      <c r="AJ13" s="7" t="str">
        <f t="shared" si="1"/>
        <v>Neutral</v>
      </c>
      <c r="AK13" s="7" t="str">
        <f t="shared" si="2"/>
        <v>POC Unchanged</v>
      </c>
      <c r="AL13" s="9" t="str">
        <f t="shared" si="3"/>
        <v>In. Val</v>
      </c>
      <c r="AM13" s="9" t="str">
        <f t="shared" si="4"/>
        <v>Lower Break</v>
      </c>
      <c r="AN13" s="9" t="str">
        <f t="shared" si="5"/>
        <v>Bl. Val</v>
      </c>
      <c r="AO13" s="9" t="str">
        <f t="shared" si="6"/>
        <v>No Gap</v>
      </c>
      <c r="AP13" s="9" t="str">
        <f t="shared" si="7"/>
        <v>Bottom-Weighted</v>
      </c>
      <c r="AQ13" s="9" t="str">
        <f t="shared" si="8"/>
        <v>Skewed High</v>
      </c>
      <c r="AR13" s="9" t="str">
        <f t="shared" si="9"/>
        <v>Same</v>
      </c>
      <c r="AS13" s="5">
        <f t="shared" si="10"/>
        <v>0</v>
      </c>
    </row>
    <row r="14" spans="1:45" ht="15.5" x14ac:dyDescent="0.35">
      <c r="A14" s="13">
        <v>45638</v>
      </c>
      <c r="B14" s="15">
        <v>1.276</v>
      </c>
      <c r="C14" s="15">
        <v>1.2810900000000001</v>
      </c>
      <c r="D14" s="15">
        <v>1.2664899999999999</v>
      </c>
      <c r="E14" s="15">
        <v>1.26766</v>
      </c>
      <c r="F14" s="15">
        <v>1.2746</v>
      </c>
      <c r="G14" s="15">
        <v>1.2777000000000001</v>
      </c>
      <c r="H14" s="15">
        <v>1.2736000000000001</v>
      </c>
      <c r="I14" s="5">
        <v>-33</v>
      </c>
      <c r="J14" s="5">
        <v>1565</v>
      </c>
      <c r="K14" s="5">
        <v>1033</v>
      </c>
      <c r="L14" s="5">
        <v>2670</v>
      </c>
      <c r="M14" s="14">
        <v>11.245531914893711</v>
      </c>
      <c r="N14" s="14">
        <v>146.00000000000168</v>
      </c>
      <c r="O14" s="5">
        <v>40.999999999999929</v>
      </c>
      <c r="P14" s="5">
        <v>314739</v>
      </c>
      <c r="Q14" s="14">
        <v>1339.3148936170212</v>
      </c>
      <c r="R14" s="14">
        <v>18.287671232876502</v>
      </c>
      <c r="S14" s="5">
        <v>21</v>
      </c>
      <c r="T14" s="5" t="s">
        <v>26</v>
      </c>
      <c r="U14" s="14">
        <v>0.62926951393694408</v>
      </c>
      <c r="V14" s="5">
        <v>270</v>
      </c>
      <c r="W14" s="5">
        <v>1730</v>
      </c>
      <c r="X14" s="5">
        <v>514</v>
      </c>
      <c r="Y14" s="5">
        <v>156</v>
      </c>
      <c r="Z14" s="5" t="s">
        <v>27</v>
      </c>
      <c r="AA14" s="5"/>
      <c r="AB14" s="6" cm="1">
        <f t="array" ref="AB14">SUM(IF(B14:I14&gt;B15:I15,1,-1))</f>
        <v>-2</v>
      </c>
      <c r="AC14" s="6" cm="1">
        <f t="array" ref="AC14">SUM(IF(J14:S14&gt;J15:S15,1,-1))</f>
        <v>6</v>
      </c>
      <c r="AD14" s="6">
        <f t="shared" si="11"/>
        <v>4</v>
      </c>
      <c r="AE14" s="6">
        <f t="shared" si="12"/>
        <v>0</v>
      </c>
      <c r="AF14" s="6">
        <f t="shared" si="12"/>
        <v>-8</v>
      </c>
      <c r="AG14" s="6">
        <f t="shared" si="12"/>
        <v>-8</v>
      </c>
      <c r="AH14" s="5"/>
      <c r="AI14" s="8" t="str">
        <f t="shared" si="0"/>
        <v>OL Higher</v>
      </c>
      <c r="AJ14" s="7" t="str">
        <f t="shared" si="1"/>
        <v>Neutral</v>
      </c>
      <c r="AK14" s="7" t="str">
        <f t="shared" si="2"/>
        <v>POC Down</v>
      </c>
      <c r="AL14" s="9" t="str">
        <f t="shared" si="3"/>
        <v>In. Val</v>
      </c>
      <c r="AM14" s="9" t="str">
        <f t="shared" si="4"/>
        <v>Lower Break</v>
      </c>
      <c r="AN14" s="9" t="str">
        <f t="shared" si="5"/>
        <v>Bl. Val</v>
      </c>
      <c r="AO14" s="9" t="str">
        <f t="shared" si="6"/>
        <v>No Gap</v>
      </c>
      <c r="AP14" s="9" t="str">
        <f t="shared" si="7"/>
        <v>Top-Weighted</v>
      </c>
      <c r="AQ14" s="9" t="str">
        <f t="shared" si="8"/>
        <v>Skewed Mid-High</v>
      </c>
      <c r="AR14" s="9" t="str">
        <f t="shared" si="9"/>
        <v>Closed Higher Quadrant</v>
      </c>
      <c r="AS14" s="5">
        <f t="shared" si="10"/>
        <v>2</v>
      </c>
    </row>
    <row r="15" spans="1:45" ht="15.5" x14ac:dyDescent="0.35">
      <c r="A15" s="13">
        <v>45637</v>
      </c>
      <c r="B15" s="15">
        <v>1.27007</v>
      </c>
      <c r="C15" s="15">
        <v>1.2810900000000001</v>
      </c>
      <c r="D15" s="15">
        <v>1.26925</v>
      </c>
      <c r="E15" s="15">
        <v>1.2764500000000001</v>
      </c>
      <c r="F15" s="15">
        <v>1.2747000000000002</v>
      </c>
      <c r="G15" s="15">
        <v>1.2773000000000001</v>
      </c>
      <c r="H15" s="15">
        <v>1.2734000000000001</v>
      </c>
      <c r="I15" s="5">
        <v>1</v>
      </c>
      <c r="J15" s="5">
        <v>1467</v>
      </c>
      <c r="K15" s="5">
        <v>1075</v>
      </c>
      <c r="L15" s="5">
        <v>2620</v>
      </c>
      <c r="M15" s="14">
        <v>11.028085106382981</v>
      </c>
      <c r="N15" s="14">
        <v>118.40000000000073</v>
      </c>
      <c r="O15" s="5">
        <v>39.000000000000142</v>
      </c>
      <c r="P15" s="5">
        <v>304180</v>
      </c>
      <c r="Q15" s="14">
        <v>1294.3829787234042</v>
      </c>
      <c r="R15" s="14">
        <v>22.12837837837824</v>
      </c>
      <c r="S15" s="5">
        <v>16</v>
      </c>
      <c r="T15" s="5" t="s">
        <v>33</v>
      </c>
      <c r="U15" s="14">
        <v>0.7173651560663542</v>
      </c>
      <c r="V15" s="5">
        <v>100</v>
      </c>
      <c r="W15" s="5">
        <v>1103</v>
      </c>
      <c r="X15" s="5">
        <v>1200</v>
      </c>
      <c r="Y15" s="5">
        <v>217</v>
      </c>
      <c r="Z15" s="5" t="s">
        <v>32</v>
      </c>
      <c r="AA15" s="5"/>
      <c r="AB15" s="6" cm="1">
        <f t="array" ref="AB15">SUM(IF(B15:I15&gt;B16:I16,1,-1))</f>
        <v>-2</v>
      </c>
      <c r="AC15" s="6" cm="1">
        <f t="array" ref="AC15">SUM(IF(J15:S15&gt;J16:S16,1,-1))</f>
        <v>-6</v>
      </c>
      <c r="AD15" s="6">
        <f t="shared" si="11"/>
        <v>-8</v>
      </c>
      <c r="AE15" s="6">
        <f t="shared" si="12"/>
        <v>4</v>
      </c>
      <c r="AF15" s="6">
        <f t="shared" si="12"/>
        <v>-16</v>
      </c>
      <c r="AG15" s="6">
        <f t="shared" si="12"/>
        <v>-12</v>
      </c>
      <c r="AH15" s="5"/>
      <c r="AI15" s="8" t="str">
        <f t="shared" si="0"/>
        <v>Inside</v>
      </c>
      <c r="AJ15" s="7" t="str">
        <f t="shared" si="1"/>
        <v>Up</v>
      </c>
      <c r="AK15" s="7" t="str">
        <f t="shared" si="2"/>
        <v>POC Unchanged</v>
      </c>
      <c r="AL15" s="9" t="str">
        <f t="shared" si="3"/>
        <v>In. Val</v>
      </c>
      <c r="AM15" s="9" t="str">
        <f t="shared" si="4"/>
        <v>Inside Day</v>
      </c>
      <c r="AN15" s="9" t="str">
        <f t="shared" si="5"/>
        <v>In Val</v>
      </c>
      <c r="AO15" s="9" t="str">
        <f t="shared" si="6"/>
        <v>Gap Down - Failed</v>
      </c>
      <c r="AP15" s="9" t="str">
        <f t="shared" si="7"/>
        <v>Top-Weighted</v>
      </c>
      <c r="AQ15" s="9" t="str">
        <f t="shared" si="8"/>
        <v>Skewed Mid-Low</v>
      </c>
      <c r="AR15" s="9" t="str">
        <f t="shared" si="9"/>
        <v>Closed Higher Quadrant</v>
      </c>
      <c r="AS15" s="5">
        <f t="shared" si="10"/>
        <v>1</v>
      </c>
    </row>
    <row r="16" spans="1:45" ht="15.5" x14ac:dyDescent="0.35">
      <c r="A16" s="13">
        <v>45636</v>
      </c>
      <c r="B16" s="15">
        <v>1.26735</v>
      </c>
      <c r="C16" s="15">
        <v>1.2810900000000001</v>
      </c>
      <c r="D16" s="15">
        <v>1.2629699999999999</v>
      </c>
      <c r="E16" s="15">
        <v>1.2779</v>
      </c>
      <c r="F16" s="15">
        <v>1.2747000000000002</v>
      </c>
      <c r="G16" s="15">
        <v>1.2781000000000002</v>
      </c>
      <c r="H16" s="15">
        <v>1.2713000000000001</v>
      </c>
      <c r="I16" s="5">
        <v>1</v>
      </c>
      <c r="J16" s="5">
        <v>1137</v>
      </c>
      <c r="K16" s="5">
        <v>1497</v>
      </c>
      <c r="L16" s="5">
        <v>2690</v>
      </c>
      <c r="M16" s="14">
        <v>11.384255319148927</v>
      </c>
      <c r="N16" s="14">
        <v>181.20000000000135</v>
      </c>
      <c r="O16" s="5">
        <v>68.000000000001393</v>
      </c>
      <c r="P16" s="5">
        <v>313844</v>
      </c>
      <c r="Q16" s="14">
        <v>1335.5063829787234</v>
      </c>
      <c r="R16" s="14">
        <v>14.845474613686424</v>
      </c>
      <c r="S16" s="5">
        <v>21</v>
      </c>
      <c r="T16" s="5" t="s">
        <v>26</v>
      </c>
      <c r="U16" s="14">
        <v>0.6531457612691175</v>
      </c>
      <c r="V16" s="5">
        <v>420</v>
      </c>
      <c r="W16" s="5">
        <v>1437</v>
      </c>
      <c r="X16" s="5">
        <v>543</v>
      </c>
      <c r="Y16" s="5">
        <v>250</v>
      </c>
      <c r="Z16" s="5" t="s">
        <v>31</v>
      </c>
      <c r="AA16" s="5"/>
      <c r="AB16" s="6" cm="1">
        <f t="array" ref="AB16">SUM(IF(B16:I16&gt;B17:I17,1,-1))</f>
        <v>4</v>
      </c>
      <c r="AC16" s="6" cm="1">
        <f t="array" ref="AC16">SUM(IF(J16:S16&gt;J17:S17,1,-1))</f>
        <v>-8</v>
      </c>
      <c r="AD16" s="6">
        <f t="shared" si="11"/>
        <v>-4</v>
      </c>
      <c r="AE16" s="6">
        <f t="shared" si="12"/>
        <v>4</v>
      </c>
      <c r="AF16" s="6">
        <f t="shared" si="12"/>
        <v>-12</v>
      </c>
      <c r="AG16" s="6">
        <f t="shared" si="12"/>
        <v>-8</v>
      </c>
      <c r="AH16" s="5"/>
      <c r="AI16" s="8" t="str">
        <f t="shared" si="0"/>
        <v>OL Higher</v>
      </c>
      <c r="AJ16" s="7" t="str">
        <f t="shared" si="1"/>
        <v>Up</v>
      </c>
      <c r="AK16" s="7" t="str">
        <f t="shared" si="2"/>
        <v>POC Up</v>
      </c>
      <c r="AL16" s="9" t="str">
        <f t="shared" si="3"/>
        <v>In. Val</v>
      </c>
      <c r="AM16" s="9" t="str">
        <f t="shared" si="4"/>
        <v>Inside Day</v>
      </c>
      <c r="AN16" s="9" t="str">
        <f t="shared" si="5"/>
        <v>In Val</v>
      </c>
      <c r="AO16" s="9" t="str">
        <f t="shared" si="6"/>
        <v>No Gap</v>
      </c>
      <c r="AP16" s="9" t="str">
        <f t="shared" si="7"/>
        <v>Bottom-Weighted</v>
      </c>
      <c r="AQ16" s="9" t="str">
        <f t="shared" si="8"/>
        <v>Skewed Mid-High</v>
      </c>
      <c r="AR16" s="9" t="str">
        <f t="shared" si="9"/>
        <v>Closed Lower Quadrant</v>
      </c>
      <c r="AS16" s="5">
        <f t="shared" si="10"/>
        <v>-1</v>
      </c>
    </row>
    <row r="17" spans="1:45" ht="15.5" x14ac:dyDescent="0.35">
      <c r="A17" s="13">
        <v>45635</v>
      </c>
      <c r="B17" s="15">
        <v>1.2658</v>
      </c>
      <c r="C17" s="15">
        <v>1.2810900000000001</v>
      </c>
      <c r="D17" s="15">
        <v>1.2629699999999999</v>
      </c>
      <c r="E17" s="15">
        <v>1.27481</v>
      </c>
      <c r="F17" s="15">
        <v>1.2669000000000001</v>
      </c>
      <c r="G17" s="15">
        <v>1.2748000000000002</v>
      </c>
      <c r="H17" s="15">
        <v>1.2642000000000002</v>
      </c>
      <c r="I17" s="5">
        <v>-2</v>
      </c>
      <c r="J17" s="5">
        <v>2235</v>
      </c>
      <c r="K17" s="5">
        <v>508</v>
      </c>
      <c r="L17" s="5">
        <v>2778</v>
      </c>
      <c r="M17" s="14">
        <v>11.771063829787218</v>
      </c>
      <c r="N17" s="14">
        <v>181.20000000000135</v>
      </c>
      <c r="O17" s="5">
        <v>105.99999999999943</v>
      </c>
      <c r="P17" s="5">
        <v>324505</v>
      </c>
      <c r="Q17" s="14">
        <v>1380.872340425532</v>
      </c>
      <c r="R17" s="14">
        <v>15.331125827814455</v>
      </c>
      <c r="S17" s="5">
        <v>25</v>
      </c>
      <c r="T17" s="5" t="s">
        <v>28</v>
      </c>
      <c r="U17" s="14">
        <v>0.45222253447641469</v>
      </c>
      <c r="V17" s="5">
        <v>359</v>
      </c>
      <c r="W17" s="5">
        <v>1013</v>
      </c>
      <c r="X17" s="5">
        <v>675</v>
      </c>
      <c r="Y17" s="5">
        <v>696</v>
      </c>
      <c r="Z17" s="5" t="s">
        <v>32</v>
      </c>
      <c r="AA17" s="5"/>
      <c r="AB17" s="6" cm="1">
        <f t="array" ref="AB17">SUM(IF(B17:I17&gt;B18:I18,1,-1))</f>
        <v>2</v>
      </c>
      <c r="AC17" s="6" cm="1">
        <f t="array" ref="AC17">SUM(IF(J17:S17&gt;J18:S18,1,-1))</f>
        <v>-2</v>
      </c>
      <c r="AD17" s="6">
        <f t="shared" si="11"/>
        <v>0</v>
      </c>
      <c r="AE17" s="6">
        <f t="shared" si="12"/>
        <v>4</v>
      </c>
      <c r="AF17" s="6">
        <f t="shared" si="12"/>
        <v>0</v>
      </c>
      <c r="AG17" s="6">
        <f t="shared" si="12"/>
        <v>4</v>
      </c>
      <c r="AH17" s="5"/>
      <c r="AI17" s="8" t="str">
        <f t="shared" si="0"/>
        <v>OL Higher</v>
      </c>
      <c r="AJ17" s="7" t="str">
        <f t="shared" si="1"/>
        <v>Neutral</v>
      </c>
      <c r="AK17" s="7" t="str">
        <f t="shared" si="2"/>
        <v>POC Up</v>
      </c>
      <c r="AL17" s="9" t="str">
        <f t="shared" si="3"/>
        <v>In. Val</v>
      </c>
      <c r="AM17" s="9" t="str">
        <f t="shared" si="4"/>
        <v>Inside Day</v>
      </c>
      <c r="AN17" s="9" t="str">
        <f t="shared" si="5"/>
        <v>Ab. Val</v>
      </c>
      <c r="AO17" s="9" t="str">
        <f t="shared" si="6"/>
        <v>No Gap</v>
      </c>
      <c r="AP17" s="9" t="str">
        <f t="shared" si="7"/>
        <v>Top-Weighted</v>
      </c>
      <c r="AQ17" s="9" t="str">
        <f t="shared" si="8"/>
        <v>Skewed Mid-High</v>
      </c>
      <c r="AR17" s="9" t="str">
        <f t="shared" si="9"/>
        <v>Same</v>
      </c>
      <c r="AS17" s="5">
        <f t="shared" si="10"/>
        <v>0</v>
      </c>
    </row>
    <row r="18" spans="1:45" ht="15.5" x14ac:dyDescent="0.35">
      <c r="A18" s="13">
        <v>45632</v>
      </c>
      <c r="B18" s="15">
        <v>1.2701100000000001</v>
      </c>
      <c r="C18" s="15">
        <v>1.2810900000000001</v>
      </c>
      <c r="D18" s="15">
        <v>1.2616400000000001</v>
      </c>
      <c r="E18" s="15">
        <v>1.2747599999999999</v>
      </c>
      <c r="F18" s="15">
        <v>1.2668000000000001</v>
      </c>
      <c r="G18" s="15">
        <v>1.2730000000000001</v>
      </c>
      <c r="H18" s="15">
        <v>1.264</v>
      </c>
      <c r="I18" s="5">
        <v>14</v>
      </c>
      <c r="J18" s="5">
        <v>2203</v>
      </c>
      <c r="K18" s="5">
        <v>727</v>
      </c>
      <c r="L18" s="5">
        <v>2970</v>
      </c>
      <c r="M18" s="14">
        <v>12.303749999999965</v>
      </c>
      <c r="N18" s="14">
        <v>194.49999999999966</v>
      </c>
      <c r="O18" s="5">
        <v>90.000000000001194</v>
      </c>
      <c r="P18" s="5">
        <v>353694</v>
      </c>
      <c r="Q18" s="14">
        <v>1473.7249999999999</v>
      </c>
      <c r="R18" s="14">
        <v>15.269922879177404</v>
      </c>
      <c r="S18" s="5">
        <v>22</v>
      </c>
      <c r="T18" s="5" t="s">
        <v>28</v>
      </c>
      <c r="U18" s="14">
        <v>0.4763490331572246</v>
      </c>
      <c r="V18" s="5">
        <v>165</v>
      </c>
      <c r="W18" s="5">
        <v>872</v>
      </c>
      <c r="X18" s="5">
        <v>1243</v>
      </c>
      <c r="Y18" s="5">
        <v>654</v>
      </c>
      <c r="Z18" s="5" t="s">
        <v>32</v>
      </c>
      <c r="AA18" s="5"/>
      <c r="AB18" s="6" cm="1">
        <f t="array" ref="AB18">SUM(IF(B18:I18&gt;B19:I19,1,-1))</f>
        <v>-2</v>
      </c>
      <c r="AC18" s="6" cm="1">
        <f t="array" ref="AC18">SUM(IF(J18:S18&gt;J19:S19,1,-1))</f>
        <v>-2</v>
      </c>
      <c r="AD18" s="6">
        <f t="shared" si="11"/>
        <v>-4</v>
      </c>
      <c r="AE18" s="6">
        <f t="shared" si="12"/>
        <v>4</v>
      </c>
      <c r="AF18" s="6">
        <f t="shared" si="12"/>
        <v>6</v>
      </c>
      <c r="AG18" s="6">
        <f t="shared" si="12"/>
        <v>10</v>
      </c>
      <c r="AH18" s="5"/>
      <c r="AI18" s="8" t="str">
        <f t="shared" si="0"/>
        <v>Outside</v>
      </c>
      <c r="AJ18" s="7" t="str">
        <f t="shared" si="1"/>
        <v>Down</v>
      </c>
      <c r="AK18" s="7" t="str">
        <f t="shared" si="2"/>
        <v>POC Down</v>
      </c>
      <c r="AL18" s="9" t="str">
        <f t="shared" si="3"/>
        <v>In. Val</v>
      </c>
      <c r="AM18" s="9" t="str">
        <f t="shared" si="4"/>
        <v>Upper Break</v>
      </c>
      <c r="AN18" s="9" t="str">
        <f t="shared" si="5"/>
        <v>Ab. Val</v>
      </c>
      <c r="AO18" s="9" t="str">
        <f t="shared" si="6"/>
        <v>No Gap</v>
      </c>
      <c r="AP18" s="9" t="str">
        <f t="shared" si="7"/>
        <v>Top-Weighted</v>
      </c>
      <c r="AQ18" s="9" t="str">
        <f t="shared" si="8"/>
        <v>Skewed Mid-Low</v>
      </c>
      <c r="AR18" s="9" t="str">
        <f t="shared" si="9"/>
        <v>Closed Higher Quadrant</v>
      </c>
      <c r="AS18" s="5">
        <f t="shared" si="10"/>
        <v>1</v>
      </c>
    </row>
    <row r="19" spans="1:45" ht="15.5" x14ac:dyDescent="0.35">
      <c r="A19" s="13">
        <v>45631</v>
      </c>
      <c r="B19" s="15">
        <v>1.2694799999999999</v>
      </c>
      <c r="C19" s="15">
        <v>1.27702</v>
      </c>
      <c r="D19" s="15">
        <v>1.2616400000000001</v>
      </c>
      <c r="E19" s="15">
        <v>1.27597</v>
      </c>
      <c r="F19" s="15">
        <v>1.2693000000000001</v>
      </c>
      <c r="G19" s="15">
        <v>1.2727000000000002</v>
      </c>
      <c r="H19" s="15">
        <v>1.266</v>
      </c>
      <c r="I19" s="5">
        <v>29</v>
      </c>
      <c r="J19" s="5">
        <v>1402</v>
      </c>
      <c r="K19" s="5">
        <v>1570</v>
      </c>
      <c r="L19" s="5">
        <v>3019</v>
      </c>
      <c r="M19" s="14">
        <v>12.530833333333279</v>
      </c>
      <c r="N19" s="14">
        <v>153.7999999999995</v>
      </c>
      <c r="O19" s="5">
        <v>67.000000000001506</v>
      </c>
      <c r="P19" s="5">
        <v>356828</v>
      </c>
      <c r="Q19" s="14">
        <v>1486.7833333333333</v>
      </c>
      <c r="R19" s="14">
        <v>19.629388816645058</v>
      </c>
      <c r="S19" s="5">
        <v>19</v>
      </c>
      <c r="T19" s="5" t="s">
        <v>33</v>
      </c>
      <c r="U19" s="14">
        <v>0.79313807069476883</v>
      </c>
      <c r="V19" s="5">
        <v>343</v>
      </c>
      <c r="W19" s="5">
        <v>1059</v>
      </c>
      <c r="X19" s="5">
        <v>1215</v>
      </c>
      <c r="Y19" s="5">
        <v>402</v>
      </c>
      <c r="Z19" s="5" t="s">
        <v>31</v>
      </c>
      <c r="AA19" s="5"/>
      <c r="AB19" s="6" cm="1">
        <f t="array" ref="AB19">SUM(IF(B19:I19&gt;B20:I20,1,-1))</f>
        <v>4</v>
      </c>
      <c r="AC19" s="6" cm="1">
        <f t="array" ref="AC19">SUM(IF(J19:S19&gt;J20:S20,1,-1))</f>
        <v>4</v>
      </c>
      <c r="AD19" s="6">
        <f t="shared" si="11"/>
        <v>8</v>
      </c>
      <c r="AE19" s="6">
        <f t="shared" ref="AE19:AG34" si="13">SUM(AB19:AB21)</f>
        <v>6</v>
      </c>
      <c r="AF19" s="6">
        <f t="shared" si="13"/>
        <v>2</v>
      </c>
      <c r="AG19" s="6">
        <f t="shared" si="13"/>
        <v>8</v>
      </c>
      <c r="AH19" s="5"/>
      <c r="AI19" s="8" t="str">
        <f t="shared" si="0"/>
        <v>Outside</v>
      </c>
      <c r="AJ19" s="7" t="str">
        <f t="shared" si="1"/>
        <v>Neutral</v>
      </c>
      <c r="AK19" s="7" t="str">
        <f t="shared" si="2"/>
        <v>POC Up</v>
      </c>
      <c r="AL19" s="9" t="str">
        <f t="shared" si="3"/>
        <v>In. Val</v>
      </c>
      <c r="AM19" s="9" t="str">
        <f t="shared" si="4"/>
        <v>Upper Break</v>
      </c>
      <c r="AN19" s="9" t="str">
        <f t="shared" si="5"/>
        <v>Ab. Val</v>
      </c>
      <c r="AO19" s="9" t="str">
        <f t="shared" si="6"/>
        <v>No Gap</v>
      </c>
      <c r="AP19" s="9" t="str">
        <f t="shared" si="7"/>
        <v>Bottom-Weighted</v>
      </c>
      <c r="AQ19" s="9" t="str">
        <f t="shared" si="8"/>
        <v>Skewed Mid-Low</v>
      </c>
      <c r="AR19" s="9" t="str">
        <f t="shared" si="9"/>
        <v>Closed Lower Quadrant</v>
      </c>
      <c r="AS19" s="5">
        <f t="shared" si="10"/>
        <v>-1</v>
      </c>
    </row>
    <row r="20" spans="1:45" ht="15.5" x14ac:dyDescent="0.35">
      <c r="A20" s="13">
        <v>45630</v>
      </c>
      <c r="B20" s="15">
        <v>1.26766</v>
      </c>
      <c r="C20" s="15">
        <v>1.2749900000000001</v>
      </c>
      <c r="D20" s="15">
        <v>1.2616400000000001</v>
      </c>
      <c r="E20" s="15">
        <v>1.27006</v>
      </c>
      <c r="F20" s="15">
        <v>1.2665999999999999</v>
      </c>
      <c r="G20" s="15">
        <v>1.2711000000000001</v>
      </c>
      <c r="H20" s="15">
        <v>1.266</v>
      </c>
      <c r="I20" s="5">
        <v>28</v>
      </c>
      <c r="J20" s="5">
        <v>2001</v>
      </c>
      <c r="K20" s="5">
        <v>812</v>
      </c>
      <c r="L20" s="5">
        <v>2867</v>
      </c>
      <c r="M20" s="14">
        <v>11.912916666666653</v>
      </c>
      <c r="N20" s="14">
        <v>133.49999999999972</v>
      </c>
      <c r="O20" s="5">
        <v>51.000000000001044</v>
      </c>
      <c r="P20" s="5">
        <v>344432</v>
      </c>
      <c r="Q20" s="14">
        <v>1435.1333333333334</v>
      </c>
      <c r="R20" s="14">
        <v>21.475655430711655</v>
      </c>
      <c r="S20" s="5">
        <v>28</v>
      </c>
      <c r="T20" s="5" t="s">
        <v>28</v>
      </c>
      <c r="U20" s="14">
        <v>0.48274536745729979</v>
      </c>
      <c r="V20" s="5">
        <v>190</v>
      </c>
      <c r="W20" s="5">
        <v>1139</v>
      </c>
      <c r="X20" s="5">
        <v>1226</v>
      </c>
      <c r="Y20" s="5">
        <v>312</v>
      </c>
      <c r="Z20" s="5" t="s">
        <v>32</v>
      </c>
      <c r="AA20" s="5"/>
      <c r="AB20" s="6" cm="1">
        <f t="array" ref="AB20">SUM(IF(B20:I20&gt;B21:I21,1,-1))</f>
        <v>2</v>
      </c>
      <c r="AC20" s="6" cm="1">
        <f t="array" ref="AC20">SUM(IF(J20:S20&gt;J21:S21,1,-1))</f>
        <v>4</v>
      </c>
      <c r="AD20" s="6">
        <f t="shared" si="11"/>
        <v>6</v>
      </c>
      <c r="AE20" s="6">
        <f t="shared" si="13"/>
        <v>2</v>
      </c>
      <c r="AF20" s="6">
        <f t="shared" si="13"/>
        <v>0</v>
      </c>
      <c r="AG20" s="6">
        <f t="shared" si="13"/>
        <v>2</v>
      </c>
      <c r="AH20" s="5"/>
      <c r="AI20" s="8" t="str">
        <f t="shared" si="0"/>
        <v>OL Higher</v>
      </c>
      <c r="AJ20" s="7" t="str">
        <f t="shared" si="1"/>
        <v>Neutral</v>
      </c>
      <c r="AK20" s="7" t="str">
        <f t="shared" si="2"/>
        <v>POC Down</v>
      </c>
      <c r="AL20" s="9" t="str">
        <f t="shared" si="3"/>
        <v>In. Val</v>
      </c>
      <c r="AM20" s="9" t="str">
        <f t="shared" si="4"/>
        <v>Inside Day</v>
      </c>
      <c r="AN20" s="9" t="str">
        <f t="shared" si="5"/>
        <v>In Val</v>
      </c>
      <c r="AO20" s="9" t="str">
        <f t="shared" si="6"/>
        <v>No Gap</v>
      </c>
      <c r="AP20" s="9" t="str">
        <f t="shared" si="7"/>
        <v>Top-Weighted</v>
      </c>
      <c r="AQ20" s="9" t="str">
        <f t="shared" si="8"/>
        <v>Skewed Mid-Low</v>
      </c>
      <c r="AR20" s="9" t="str">
        <f t="shared" si="9"/>
        <v>Same</v>
      </c>
      <c r="AS20" s="5">
        <f t="shared" si="10"/>
        <v>0</v>
      </c>
    </row>
    <row r="21" spans="1:45" ht="15.5" x14ac:dyDescent="0.35">
      <c r="A21" s="13">
        <v>45629</v>
      </c>
      <c r="B21" s="15">
        <v>1.2573099999999999</v>
      </c>
      <c r="C21" s="15">
        <v>1.2749900000000001</v>
      </c>
      <c r="D21" s="15">
        <v>1.2565999999999999</v>
      </c>
      <c r="E21" s="15">
        <v>1.26736</v>
      </c>
      <c r="F21" s="15">
        <v>1.2687000000000002</v>
      </c>
      <c r="G21" s="15">
        <v>1.2707000000000002</v>
      </c>
      <c r="H21" s="15">
        <v>1.2646000000000002</v>
      </c>
      <c r="I21" s="5">
        <v>32</v>
      </c>
      <c r="J21" s="5">
        <v>914</v>
      </c>
      <c r="K21" s="5">
        <v>1838</v>
      </c>
      <c r="L21" s="5">
        <v>2798</v>
      </c>
      <c r="M21" s="14">
        <v>11.625833333333288</v>
      </c>
      <c r="N21" s="14">
        <v>183.90000000000128</v>
      </c>
      <c r="O21" s="5">
        <v>60.999999999999943</v>
      </c>
      <c r="P21" s="5">
        <v>337025</v>
      </c>
      <c r="Q21" s="14">
        <v>1404.2708333333333</v>
      </c>
      <c r="R21" s="14">
        <v>15.214790647090704</v>
      </c>
      <c r="S21" s="5">
        <v>27</v>
      </c>
      <c r="T21" s="5" t="s">
        <v>26</v>
      </c>
      <c r="U21" s="14">
        <v>0.52900963583307981</v>
      </c>
      <c r="V21" s="5">
        <v>401</v>
      </c>
      <c r="W21" s="5">
        <v>1507</v>
      </c>
      <c r="X21" s="5">
        <v>609</v>
      </c>
      <c r="Y21" s="5">
        <v>234</v>
      </c>
      <c r="Z21" s="5" t="s">
        <v>32</v>
      </c>
      <c r="AA21" s="5"/>
      <c r="AB21" s="6" cm="1">
        <f t="array" ref="AB21">SUM(IF(B21:I21&gt;B22:I22,1,-1))</f>
        <v>0</v>
      </c>
      <c r="AC21" s="6" cm="1">
        <f t="array" ref="AC21">SUM(IF(J21:S21&gt;J22:S22,1,-1))</f>
        <v>-6</v>
      </c>
      <c r="AD21" s="6">
        <f t="shared" si="11"/>
        <v>-6</v>
      </c>
      <c r="AE21" s="6">
        <f t="shared" si="13"/>
        <v>4</v>
      </c>
      <c r="AF21" s="6">
        <f t="shared" si="13"/>
        <v>-6</v>
      </c>
      <c r="AG21" s="6">
        <f t="shared" si="13"/>
        <v>-2</v>
      </c>
      <c r="AH21" s="5"/>
      <c r="AI21" s="8" t="str">
        <f t="shared" si="0"/>
        <v>Inside</v>
      </c>
      <c r="AJ21" s="7" t="str">
        <f t="shared" si="1"/>
        <v>Up</v>
      </c>
      <c r="AK21" s="7" t="str">
        <f t="shared" si="2"/>
        <v>POC Unchanged</v>
      </c>
      <c r="AL21" s="9" t="str">
        <f t="shared" si="3"/>
        <v>In. Val</v>
      </c>
      <c r="AM21" s="9" t="str">
        <f t="shared" si="4"/>
        <v>Inside Day</v>
      </c>
      <c r="AN21" s="9" t="str">
        <f t="shared" si="5"/>
        <v>In Val</v>
      </c>
      <c r="AO21" s="9" t="str">
        <f t="shared" si="6"/>
        <v>Gap Down - Failed</v>
      </c>
      <c r="AP21" s="9" t="str">
        <f t="shared" si="7"/>
        <v>Bottom-Weighted</v>
      </c>
      <c r="AQ21" s="9" t="str">
        <f t="shared" si="8"/>
        <v>Skewed Mid-High</v>
      </c>
      <c r="AR21" s="9" t="str">
        <f t="shared" si="9"/>
        <v>Same</v>
      </c>
      <c r="AS21" s="5">
        <f t="shared" si="10"/>
        <v>0</v>
      </c>
    </row>
    <row r="22" spans="1:45" ht="15.5" x14ac:dyDescent="0.35">
      <c r="A22" s="13">
        <v>45628</v>
      </c>
      <c r="B22" s="15">
        <v>1.2532300000000001</v>
      </c>
      <c r="C22" s="15">
        <v>1.2749900000000001</v>
      </c>
      <c r="D22" s="15">
        <v>1.2506900000000001</v>
      </c>
      <c r="E22" s="15">
        <v>1.2658100000000001</v>
      </c>
      <c r="F22" s="15">
        <v>1.2687000000000002</v>
      </c>
      <c r="G22" s="15">
        <v>1.2744000000000002</v>
      </c>
      <c r="H22" s="15">
        <v>1.2607000000000002</v>
      </c>
      <c r="I22" s="5">
        <v>39</v>
      </c>
      <c r="J22" s="5">
        <v>866</v>
      </c>
      <c r="K22" s="5">
        <v>1996</v>
      </c>
      <c r="L22" s="5">
        <v>2903</v>
      </c>
      <c r="M22" s="14">
        <v>12.0616666666666</v>
      </c>
      <c r="N22" s="14">
        <v>242.99999999999989</v>
      </c>
      <c r="O22" s="5">
        <v>137.00000000000045</v>
      </c>
      <c r="P22" s="5">
        <v>354678</v>
      </c>
      <c r="Q22" s="14">
        <v>1477.825</v>
      </c>
      <c r="R22" s="14">
        <v>11.946502057613174</v>
      </c>
      <c r="S22" s="5">
        <v>27</v>
      </c>
      <c r="T22" s="5" t="s">
        <v>26</v>
      </c>
      <c r="U22" s="14">
        <v>0.52935527226815582</v>
      </c>
      <c r="V22" s="5">
        <v>788</v>
      </c>
      <c r="W22" s="5">
        <v>1118</v>
      </c>
      <c r="X22" s="5">
        <v>537</v>
      </c>
      <c r="Y22" s="5">
        <v>460</v>
      </c>
      <c r="Z22" s="5" t="s">
        <v>32</v>
      </c>
      <c r="AA22" s="5"/>
      <c r="AB22" s="6" cm="1">
        <f t="array" ref="AB22">SUM(IF(B22:I22&gt;B23:I23,1,-1))</f>
        <v>0</v>
      </c>
      <c r="AC22" s="6" cm="1">
        <f t="array" ref="AC22">SUM(IF(J22:S22&gt;J23:S23,1,-1))</f>
        <v>2</v>
      </c>
      <c r="AD22" s="6">
        <f t="shared" si="11"/>
        <v>2</v>
      </c>
      <c r="AE22" s="6">
        <f t="shared" si="13"/>
        <v>2</v>
      </c>
      <c r="AF22" s="6">
        <f t="shared" si="13"/>
        <v>-6</v>
      </c>
      <c r="AG22" s="6">
        <f t="shared" si="13"/>
        <v>-4</v>
      </c>
      <c r="AH22" s="5"/>
      <c r="AI22" s="8" t="str">
        <f t="shared" si="0"/>
        <v>OL Higher</v>
      </c>
      <c r="AJ22" s="7" t="str">
        <f t="shared" si="1"/>
        <v>Up</v>
      </c>
      <c r="AK22" s="7" t="str">
        <f t="shared" si="2"/>
        <v>POC Up</v>
      </c>
      <c r="AL22" s="9" t="str">
        <f t="shared" si="3"/>
        <v>Ab. Val</v>
      </c>
      <c r="AM22" s="9" t="str">
        <f t="shared" si="4"/>
        <v>Inside Day</v>
      </c>
      <c r="AN22" s="9" t="str">
        <f t="shared" si="5"/>
        <v>In Val</v>
      </c>
      <c r="AO22" s="9" t="str">
        <f t="shared" si="6"/>
        <v>No Gap</v>
      </c>
      <c r="AP22" s="9" t="str">
        <f t="shared" si="7"/>
        <v>Bottom-Weighted</v>
      </c>
      <c r="AQ22" s="9" t="str">
        <f t="shared" si="8"/>
        <v>Skewed Mid-High</v>
      </c>
      <c r="AR22" s="9" t="str">
        <f t="shared" si="9"/>
        <v>Closed Higher Quadrant</v>
      </c>
      <c r="AS22" s="5">
        <f t="shared" si="10"/>
        <v>1</v>
      </c>
    </row>
    <row r="23" spans="1:45" ht="15.5" x14ac:dyDescent="0.35">
      <c r="A23" s="13">
        <v>45625</v>
      </c>
      <c r="B23" s="15">
        <v>1.2592399999999999</v>
      </c>
      <c r="C23" s="15">
        <v>1.2749900000000001</v>
      </c>
      <c r="D23" s="15">
        <v>1.2506900000000001</v>
      </c>
      <c r="E23" s="15">
        <v>1.2701100000000001</v>
      </c>
      <c r="F23" s="15">
        <v>1.2572000000000001</v>
      </c>
      <c r="G23" s="15">
        <v>1.2673000000000001</v>
      </c>
      <c r="H23" s="15">
        <v>1.2511000000000001</v>
      </c>
      <c r="I23" s="5">
        <v>27</v>
      </c>
      <c r="J23" s="5">
        <v>2040</v>
      </c>
      <c r="K23" s="5">
        <v>804</v>
      </c>
      <c r="L23" s="5">
        <v>2883</v>
      </c>
      <c r="M23" s="14">
        <v>11.977916666666625</v>
      </c>
      <c r="N23" s="14">
        <v>242.99999999999989</v>
      </c>
      <c r="O23" s="5">
        <v>161.99999999999991</v>
      </c>
      <c r="P23" s="5">
        <v>346037</v>
      </c>
      <c r="Q23" s="14">
        <v>1441.8208333333334</v>
      </c>
      <c r="R23" s="14">
        <v>11.864197530864203</v>
      </c>
      <c r="S23" s="5">
        <v>32</v>
      </c>
      <c r="T23" s="5" t="s">
        <v>26</v>
      </c>
      <c r="U23" s="14">
        <v>0.5437036177647544</v>
      </c>
      <c r="V23" s="5">
        <v>552</v>
      </c>
      <c r="W23" s="5">
        <v>730</v>
      </c>
      <c r="X23" s="5">
        <v>915</v>
      </c>
      <c r="Y23" s="5">
        <v>686</v>
      </c>
      <c r="Z23" s="5" t="s">
        <v>31</v>
      </c>
      <c r="AA23" s="5"/>
      <c r="AB23" s="6" cm="1">
        <f t="array" ref="AB23">SUM(IF(B23:I23&gt;B24:I24,1,-1))</f>
        <v>4</v>
      </c>
      <c r="AC23" s="6" cm="1">
        <f t="array" ref="AC23">SUM(IF(J23:S23&gt;J24:S24,1,-1))</f>
        <v>-2</v>
      </c>
      <c r="AD23" s="6">
        <f t="shared" si="11"/>
        <v>2</v>
      </c>
      <c r="AE23" s="6">
        <f t="shared" si="13"/>
        <v>4</v>
      </c>
      <c r="AF23" s="6">
        <f t="shared" si="13"/>
        <v>-6</v>
      </c>
      <c r="AG23" s="6">
        <f t="shared" si="13"/>
        <v>-2</v>
      </c>
      <c r="AH23" s="5"/>
      <c r="AI23" s="8" t="str">
        <f t="shared" si="0"/>
        <v>Outside</v>
      </c>
      <c r="AJ23" s="7" t="str">
        <f t="shared" si="1"/>
        <v>Neutral</v>
      </c>
      <c r="AK23" s="7" t="str">
        <f t="shared" si="2"/>
        <v>POC Unchanged</v>
      </c>
      <c r="AL23" s="9" t="str">
        <f t="shared" si="3"/>
        <v>In. Val</v>
      </c>
      <c r="AM23" s="9" t="str">
        <f t="shared" si="4"/>
        <v>Upper Break</v>
      </c>
      <c r="AN23" s="9" t="str">
        <f t="shared" si="5"/>
        <v>Ab. Val</v>
      </c>
      <c r="AO23" s="9" t="str">
        <f t="shared" si="6"/>
        <v>No Gap</v>
      </c>
      <c r="AP23" s="9" t="str">
        <f t="shared" si="7"/>
        <v>Top-Weighted</v>
      </c>
      <c r="AQ23" s="9" t="str">
        <f t="shared" si="8"/>
        <v>Skewed Mid-Low</v>
      </c>
      <c r="AR23" s="9" t="str">
        <f t="shared" si="9"/>
        <v>Same</v>
      </c>
      <c r="AS23" s="5">
        <f t="shared" si="10"/>
        <v>0</v>
      </c>
    </row>
    <row r="24" spans="1:45" ht="15.5" x14ac:dyDescent="0.35">
      <c r="A24" s="13">
        <v>45624</v>
      </c>
      <c r="B24" s="15">
        <v>1.25844</v>
      </c>
      <c r="C24" s="15">
        <v>1.2695700000000001</v>
      </c>
      <c r="D24" s="15">
        <v>1.2486699999999999</v>
      </c>
      <c r="E24" s="15">
        <v>1.26949</v>
      </c>
      <c r="F24" s="15">
        <v>1.2572000000000001</v>
      </c>
      <c r="G24" s="15">
        <v>1.2611000000000001</v>
      </c>
      <c r="H24" s="15">
        <v>1.2515000000000001</v>
      </c>
      <c r="I24" s="5">
        <v>15</v>
      </c>
      <c r="J24" s="5">
        <v>1584</v>
      </c>
      <c r="K24" s="5">
        <v>1321</v>
      </c>
      <c r="L24" s="5">
        <v>2953</v>
      </c>
      <c r="M24" s="14">
        <v>12.267499999999959</v>
      </c>
      <c r="N24" s="14">
        <v>209.00000000000142</v>
      </c>
      <c r="O24" s="5">
        <v>96.000000000000526</v>
      </c>
      <c r="P24" s="5">
        <v>364600</v>
      </c>
      <c r="Q24" s="14">
        <v>1519.1666666666667</v>
      </c>
      <c r="R24" s="14">
        <v>14.129186602870718</v>
      </c>
      <c r="S24" s="5">
        <v>28</v>
      </c>
      <c r="T24" s="5" t="s">
        <v>26</v>
      </c>
      <c r="U24" s="14">
        <v>0.66754596272901179</v>
      </c>
      <c r="V24" s="5">
        <v>634</v>
      </c>
      <c r="W24" s="5">
        <v>436</v>
      </c>
      <c r="X24" s="5">
        <v>1277</v>
      </c>
      <c r="Y24" s="5">
        <v>588</v>
      </c>
      <c r="Z24" s="5" t="s">
        <v>31</v>
      </c>
      <c r="AA24" s="5"/>
      <c r="AB24" s="6" cm="1">
        <f t="array" ref="AB24">SUM(IF(B24:I24&gt;B25:I25,1,-1))</f>
        <v>-2</v>
      </c>
      <c r="AC24" s="6" cm="1">
        <f t="array" ref="AC24">SUM(IF(J24:S24&gt;J25:S25,1,-1))</f>
        <v>-6</v>
      </c>
      <c r="AD24" s="6">
        <f t="shared" si="11"/>
        <v>-8</v>
      </c>
      <c r="AE24" s="6">
        <f t="shared" si="13"/>
        <v>-4</v>
      </c>
      <c r="AF24" s="6">
        <f t="shared" si="13"/>
        <v>0</v>
      </c>
      <c r="AG24" s="6">
        <f t="shared" si="13"/>
        <v>-4</v>
      </c>
      <c r="AH24" s="5"/>
      <c r="AI24" s="8" t="str">
        <f t="shared" si="0"/>
        <v>OL Lower</v>
      </c>
      <c r="AJ24" s="7" t="str">
        <f t="shared" si="1"/>
        <v>Neutral</v>
      </c>
      <c r="AK24" s="7" t="str">
        <f t="shared" si="2"/>
        <v>POC Unchanged</v>
      </c>
      <c r="AL24" s="9" t="str">
        <f t="shared" si="3"/>
        <v>In. Val</v>
      </c>
      <c r="AM24" s="9" t="str">
        <f t="shared" si="4"/>
        <v>Upper Break</v>
      </c>
      <c r="AN24" s="9" t="str">
        <f t="shared" si="5"/>
        <v>Ab. Val</v>
      </c>
      <c r="AO24" s="9" t="str">
        <f t="shared" si="6"/>
        <v>No Gap</v>
      </c>
      <c r="AP24" s="9" t="str">
        <f t="shared" si="7"/>
        <v>Top-Weighted</v>
      </c>
      <c r="AQ24" s="9" t="str">
        <f t="shared" si="8"/>
        <v>Skewed Mid-Low</v>
      </c>
      <c r="AR24" s="9" t="str">
        <f t="shared" si="9"/>
        <v>Same</v>
      </c>
      <c r="AS24" s="5">
        <f t="shared" si="10"/>
        <v>0</v>
      </c>
    </row>
    <row r="25" spans="1:45" ht="15.5" x14ac:dyDescent="0.35">
      <c r="A25" s="13">
        <v>45623</v>
      </c>
      <c r="B25" s="15">
        <v>1.2654799999999999</v>
      </c>
      <c r="C25" s="15">
        <v>1.26942</v>
      </c>
      <c r="D25" s="15">
        <v>1.2486699999999999</v>
      </c>
      <c r="E25" s="15">
        <v>1.26766</v>
      </c>
      <c r="F25" s="15">
        <v>1.2572000000000001</v>
      </c>
      <c r="G25" s="15">
        <v>1.2613000000000001</v>
      </c>
      <c r="H25" s="15">
        <v>1.2519000000000002</v>
      </c>
      <c r="I25" s="5">
        <v>-9</v>
      </c>
      <c r="J25" s="5">
        <v>1746</v>
      </c>
      <c r="K25" s="5">
        <v>1321</v>
      </c>
      <c r="L25" s="5">
        <v>3115</v>
      </c>
      <c r="M25" s="14">
        <v>12.941666666666601</v>
      </c>
      <c r="N25" s="14">
        <v>207.50000000000045</v>
      </c>
      <c r="O25" s="5">
        <v>93.999999999998522</v>
      </c>
      <c r="P25" s="5">
        <v>380203</v>
      </c>
      <c r="Q25" s="14">
        <v>1584.1791666666666</v>
      </c>
      <c r="R25" s="14">
        <v>15.012048192771051</v>
      </c>
      <c r="S25" s="5">
        <v>29</v>
      </c>
      <c r="T25" s="5" t="s">
        <v>26</v>
      </c>
      <c r="U25" s="14">
        <v>0.67013379415623309</v>
      </c>
      <c r="V25" s="5">
        <v>425</v>
      </c>
      <c r="W25" s="5">
        <v>768</v>
      </c>
      <c r="X25" s="5">
        <v>1306</v>
      </c>
      <c r="Y25" s="5">
        <v>588</v>
      </c>
      <c r="Z25" s="5" t="s">
        <v>31</v>
      </c>
      <c r="AA25" s="5"/>
      <c r="AB25" s="6" cm="1">
        <f t="array" ref="AB25">SUM(IF(B25:I25&gt;B26:I26,1,-1))</f>
        <v>2</v>
      </c>
      <c r="AC25" s="6" cm="1">
        <f t="array" ref="AC25">SUM(IF(J25:S25&gt;J26:S26,1,-1))</f>
        <v>2</v>
      </c>
      <c r="AD25" s="6">
        <f t="shared" si="11"/>
        <v>4</v>
      </c>
      <c r="AE25" s="6">
        <f t="shared" si="13"/>
        <v>-6</v>
      </c>
      <c r="AF25" s="6">
        <f t="shared" si="13"/>
        <v>10</v>
      </c>
      <c r="AG25" s="6">
        <f t="shared" si="13"/>
        <v>4</v>
      </c>
      <c r="AH25" s="5"/>
      <c r="AI25" s="8" t="str">
        <f t="shared" si="0"/>
        <v>OL Higher</v>
      </c>
      <c r="AJ25" s="7" t="str">
        <f t="shared" si="1"/>
        <v>Down</v>
      </c>
      <c r="AK25" s="7" t="str">
        <f t="shared" si="2"/>
        <v>POC Up</v>
      </c>
      <c r="AL25" s="9" t="str">
        <f t="shared" si="3"/>
        <v>In. Val</v>
      </c>
      <c r="AM25" s="9" t="str">
        <f t="shared" si="4"/>
        <v>Inside Day</v>
      </c>
      <c r="AN25" s="9" t="str">
        <f t="shared" si="5"/>
        <v>Ab. Val</v>
      </c>
      <c r="AO25" s="9" t="str">
        <f t="shared" si="6"/>
        <v>Gap Up - Follow Through</v>
      </c>
      <c r="AP25" s="9" t="str">
        <f t="shared" si="7"/>
        <v>Top-Weighted</v>
      </c>
      <c r="AQ25" s="9" t="str">
        <f t="shared" si="8"/>
        <v>Skewed Mid-Low</v>
      </c>
      <c r="AR25" s="9" t="str">
        <f t="shared" si="9"/>
        <v>Closed Lower Quadrant</v>
      </c>
      <c r="AS25" s="5">
        <f t="shared" si="10"/>
        <v>-2</v>
      </c>
    </row>
    <row r="26" spans="1:45" ht="15.5" x14ac:dyDescent="0.35">
      <c r="A26" s="13">
        <v>45622</v>
      </c>
      <c r="B26" s="15">
        <v>1.26936</v>
      </c>
      <c r="C26" s="15">
        <v>1.2714300000000001</v>
      </c>
      <c r="D26" s="15">
        <v>1.2486699999999999</v>
      </c>
      <c r="E26" s="15">
        <v>1.2573099999999999</v>
      </c>
      <c r="F26" s="15">
        <v>1.2571000000000001</v>
      </c>
      <c r="G26" s="15">
        <v>1.2612000000000001</v>
      </c>
      <c r="H26" s="15">
        <v>1.2502000000000002</v>
      </c>
      <c r="I26" s="5">
        <v>-36</v>
      </c>
      <c r="J26" s="5">
        <v>1752</v>
      </c>
      <c r="K26" s="5">
        <v>1250</v>
      </c>
      <c r="L26" s="5">
        <v>3036</v>
      </c>
      <c r="M26" s="14">
        <v>12.619999999999935</v>
      </c>
      <c r="N26" s="14">
        <v>227.60000000000113</v>
      </c>
      <c r="O26" s="5">
        <v>109.99999999999899</v>
      </c>
      <c r="P26" s="5">
        <v>367309</v>
      </c>
      <c r="Q26" s="14">
        <v>1530.4541666666667</v>
      </c>
      <c r="R26" s="14">
        <v>13.33919156414756</v>
      </c>
      <c r="S26" s="5">
        <v>29</v>
      </c>
      <c r="T26" s="5" t="s">
        <v>26</v>
      </c>
      <c r="U26" s="14">
        <v>0.57150287577915293</v>
      </c>
      <c r="V26" s="5">
        <v>292</v>
      </c>
      <c r="W26" s="5">
        <v>699</v>
      </c>
      <c r="X26" s="5">
        <v>1360</v>
      </c>
      <c r="Y26" s="5">
        <v>647</v>
      </c>
      <c r="Z26" s="5" t="s">
        <v>29</v>
      </c>
      <c r="AA26" s="5"/>
      <c r="AB26" s="6" cm="1">
        <f t="array" ref="AB26">SUM(IF(B26:I26&gt;B27:I27,1,-1))</f>
        <v>-4</v>
      </c>
      <c r="AC26" s="6" cm="1">
        <f t="array" ref="AC26">SUM(IF(J26:S26&gt;J27:S27,1,-1))</f>
        <v>4</v>
      </c>
      <c r="AD26" s="6">
        <f t="shared" si="11"/>
        <v>0</v>
      </c>
      <c r="AE26" s="6">
        <f t="shared" si="13"/>
        <v>-10</v>
      </c>
      <c r="AF26" s="6">
        <f t="shared" si="13"/>
        <v>14</v>
      </c>
      <c r="AG26" s="6">
        <f t="shared" si="13"/>
        <v>4</v>
      </c>
      <c r="AH26" s="5"/>
      <c r="AI26" s="8" t="str">
        <f t="shared" si="0"/>
        <v>OL Lower</v>
      </c>
      <c r="AJ26" s="7" t="str">
        <f t="shared" si="1"/>
        <v>Down</v>
      </c>
      <c r="AK26" s="7" t="str">
        <f t="shared" si="2"/>
        <v>POC Down</v>
      </c>
      <c r="AL26" s="9" t="str">
        <f t="shared" si="3"/>
        <v>Bel. Val</v>
      </c>
      <c r="AM26" s="9" t="str">
        <f t="shared" si="4"/>
        <v>Inside Day</v>
      </c>
      <c r="AN26" s="9" t="str">
        <f t="shared" si="5"/>
        <v>In Val</v>
      </c>
      <c r="AO26" s="9" t="str">
        <f t="shared" si="6"/>
        <v>No Gap</v>
      </c>
      <c r="AP26" s="9" t="str">
        <f t="shared" si="7"/>
        <v>Top-Weighted</v>
      </c>
      <c r="AQ26" s="9" t="str">
        <f t="shared" si="8"/>
        <v>Skewed Mid-Low</v>
      </c>
      <c r="AR26" s="9" t="str">
        <f t="shared" si="9"/>
        <v>Closed Lower Quadrant</v>
      </c>
      <c r="AS26" s="5">
        <f t="shared" si="10"/>
        <v>-1</v>
      </c>
    </row>
    <row r="27" spans="1:45" ht="15.5" x14ac:dyDescent="0.35">
      <c r="A27" s="13">
        <v>45621</v>
      </c>
      <c r="B27" s="15">
        <v>1.2678</v>
      </c>
      <c r="C27" s="15">
        <v>1.2714300000000001</v>
      </c>
      <c r="D27" s="15">
        <v>1.2486699999999999</v>
      </c>
      <c r="E27" s="15">
        <v>1.2532099999999999</v>
      </c>
      <c r="F27" s="15">
        <v>1.2649000000000001</v>
      </c>
      <c r="G27" s="15">
        <v>1.2707000000000002</v>
      </c>
      <c r="H27" s="15">
        <v>1.2575000000000001</v>
      </c>
      <c r="I27" s="5">
        <v>-28</v>
      </c>
      <c r="J27" s="5">
        <v>831</v>
      </c>
      <c r="K27" s="5">
        <v>2067</v>
      </c>
      <c r="L27" s="5">
        <v>2930</v>
      </c>
      <c r="M27" s="14">
        <v>12.172499999999957</v>
      </c>
      <c r="N27" s="14">
        <v>227.60000000000113</v>
      </c>
      <c r="O27" s="5">
        <v>132.00000000000099</v>
      </c>
      <c r="P27" s="5">
        <v>350416</v>
      </c>
      <c r="Q27" s="14">
        <v>1460.0666666666666</v>
      </c>
      <c r="R27" s="14">
        <v>12.873462214411184</v>
      </c>
      <c r="S27" s="5">
        <v>21</v>
      </c>
      <c r="T27" s="5" t="s">
        <v>28</v>
      </c>
      <c r="U27" s="14">
        <v>0.49951426401786914</v>
      </c>
      <c r="V27" s="5">
        <v>624</v>
      </c>
      <c r="W27" s="5">
        <v>913</v>
      </c>
      <c r="X27" s="5">
        <v>926</v>
      </c>
      <c r="Y27" s="5">
        <v>442</v>
      </c>
      <c r="Z27" s="5" t="s">
        <v>27</v>
      </c>
      <c r="AA27" s="5"/>
      <c r="AB27" s="6" cm="1">
        <f t="array" ref="AB27">SUM(IF(B27:I27&gt;B28:I28,1,-1))</f>
        <v>-4</v>
      </c>
      <c r="AC27" s="6" cm="1">
        <f t="array" ref="AC27">SUM(IF(J27:S27&gt;J28:S28,1,-1))</f>
        <v>4</v>
      </c>
      <c r="AD27" s="6">
        <f t="shared" si="11"/>
        <v>0</v>
      </c>
      <c r="AE27" s="6">
        <f t="shared" si="13"/>
        <v>-12</v>
      </c>
      <c r="AF27" s="6">
        <f t="shared" si="13"/>
        <v>4</v>
      </c>
      <c r="AG27" s="6">
        <f t="shared" si="13"/>
        <v>-8</v>
      </c>
      <c r="AH27" s="5"/>
      <c r="AI27" s="8" t="str">
        <f t="shared" si="0"/>
        <v>OL Lower</v>
      </c>
      <c r="AJ27" s="7" t="str">
        <f t="shared" si="1"/>
        <v>Down</v>
      </c>
      <c r="AK27" s="7" t="str">
        <f t="shared" si="2"/>
        <v>POC Up</v>
      </c>
      <c r="AL27" s="9" t="str">
        <f t="shared" si="3"/>
        <v>In. Val</v>
      </c>
      <c r="AM27" s="9" t="str">
        <f t="shared" si="4"/>
        <v>Inside Day</v>
      </c>
      <c r="AN27" s="9" t="str">
        <f t="shared" si="5"/>
        <v>Bl. Val</v>
      </c>
      <c r="AO27" s="9" t="str">
        <f t="shared" si="6"/>
        <v>No Gap</v>
      </c>
      <c r="AP27" s="9" t="str">
        <f t="shared" si="7"/>
        <v>Bottom-Weighted</v>
      </c>
      <c r="AQ27" s="9" t="str">
        <f t="shared" si="8"/>
        <v>Skewed Mid-Low</v>
      </c>
      <c r="AR27" s="9" t="str">
        <f t="shared" si="9"/>
        <v>Closed Higher Quadrant</v>
      </c>
      <c r="AS27" s="5">
        <f t="shared" si="10"/>
        <v>1</v>
      </c>
    </row>
    <row r="28" spans="1:45" ht="15.5" x14ac:dyDescent="0.35">
      <c r="A28" s="13">
        <v>45618</v>
      </c>
      <c r="B28" s="15">
        <v>1.2619</v>
      </c>
      <c r="C28" s="15">
        <v>1.2714300000000001</v>
      </c>
      <c r="D28" s="15">
        <v>1.2486699999999999</v>
      </c>
      <c r="E28" s="15">
        <v>1.2592399999999999</v>
      </c>
      <c r="F28" s="15">
        <v>1.2632000000000001</v>
      </c>
      <c r="G28" s="15">
        <v>1.2714000000000001</v>
      </c>
      <c r="H28" s="15">
        <v>1.2607000000000002</v>
      </c>
      <c r="I28" s="5">
        <v>-10</v>
      </c>
      <c r="J28" s="5">
        <v>1530</v>
      </c>
      <c r="K28" s="5">
        <v>1232</v>
      </c>
      <c r="L28" s="5">
        <v>2802</v>
      </c>
      <c r="M28" s="14">
        <v>11.636249999999949</v>
      </c>
      <c r="N28" s="14">
        <v>227.60000000000113</v>
      </c>
      <c r="O28" s="5">
        <v>106.99999999999932</v>
      </c>
      <c r="P28" s="5">
        <v>338493</v>
      </c>
      <c r="Q28" s="14">
        <v>1410.3875</v>
      </c>
      <c r="R28" s="14">
        <v>12.311072056238954</v>
      </c>
      <c r="S28" s="5">
        <v>26</v>
      </c>
      <c r="T28" s="5" t="s">
        <v>26</v>
      </c>
      <c r="U28" s="14">
        <v>0.60813862702517862</v>
      </c>
      <c r="V28" s="5">
        <v>735</v>
      </c>
      <c r="W28" s="5">
        <v>1257</v>
      </c>
      <c r="X28" s="5">
        <v>373</v>
      </c>
      <c r="Y28" s="5">
        <v>427</v>
      </c>
      <c r="Z28" s="5" t="s">
        <v>29</v>
      </c>
      <c r="AA28" s="5"/>
      <c r="AB28" s="6" cm="1">
        <f t="array" ref="AB28">SUM(IF(B28:I28&gt;B29:I29,1,-1))</f>
        <v>-2</v>
      </c>
      <c r="AC28" s="6" cm="1">
        <f t="array" ref="AC28">SUM(IF(J28:S28&gt;J29:S29,1,-1))</f>
        <v>6</v>
      </c>
      <c r="AD28" s="6">
        <f t="shared" si="11"/>
        <v>4</v>
      </c>
      <c r="AE28" s="6">
        <f t="shared" si="13"/>
        <v>-14</v>
      </c>
      <c r="AF28" s="6">
        <f t="shared" si="13"/>
        <v>-6</v>
      </c>
      <c r="AG28" s="6">
        <f t="shared" si="13"/>
        <v>-20</v>
      </c>
      <c r="AH28" s="5"/>
      <c r="AI28" s="8" t="str">
        <f t="shared" si="0"/>
        <v>Outside</v>
      </c>
      <c r="AJ28" s="7" t="str">
        <f t="shared" si="1"/>
        <v>Neutral</v>
      </c>
      <c r="AK28" s="7" t="str">
        <f t="shared" si="2"/>
        <v>POC Down</v>
      </c>
      <c r="AL28" s="9" t="str">
        <f t="shared" si="3"/>
        <v>In. Val</v>
      </c>
      <c r="AM28" s="9" t="str">
        <f t="shared" si="4"/>
        <v>Lower Break</v>
      </c>
      <c r="AN28" s="9" t="str">
        <f t="shared" si="5"/>
        <v>Bl. Val</v>
      </c>
      <c r="AO28" s="9" t="str">
        <f t="shared" si="6"/>
        <v>Gap Down - Follow Through</v>
      </c>
      <c r="AP28" s="9" t="str">
        <f t="shared" si="7"/>
        <v>Top-Weighted</v>
      </c>
      <c r="AQ28" s="9" t="str">
        <f t="shared" si="8"/>
        <v>Skewed Mid-High</v>
      </c>
      <c r="AR28" s="9" t="str">
        <f t="shared" si="9"/>
        <v>Closed Lower Quadrant</v>
      </c>
      <c r="AS28" s="5">
        <f t="shared" si="10"/>
        <v>-1</v>
      </c>
    </row>
    <row r="29" spans="1:45" ht="15.5" x14ac:dyDescent="0.35">
      <c r="A29" s="13">
        <v>45617</v>
      </c>
      <c r="B29" s="15">
        <v>1.2666599999999999</v>
      </c>
      <c r="C29" s="15">
        <v>1.2714300000000001</v>
      </c>
      <c r="D29" s="15">
        <v>1.25756</v>
      </c>
      <c r="E29" s="15">
        <v>1.2584500000000001</v>
      </c>
      <c r="F29" s="15">
        <v>1.2674000000000001</v>
      </c>
      <c r="G29" s="15">
        <v>1.2682</v>
      </c>
      <c r="H29" s="15">
        <v>1.2628000000000001</v>
      </c>
      <c r="I29" s="5">
        <v>-30</v>
      </c>
      <c r="J29" s="5">
        <v>527</v>
      </c>
      <c r="K29" s="5">
        <v>2214</v>
      </c>
      <c r="L29" s="5">
        <v>2793</v>
      </c>
      <c r="M29" s="14">
        <v>11.552499999999958</v>
      </c>
      <c r="N29" s="14">
        <v>138.7000000000005</v>
      </c>
      <c r="O29" s="5">
        <v>53.999999999998494</v>
      </c>
      <c r="P29" s="5">
        <v>329710</v>
      </c>
      <c r="Q29" s="14">
        <v>1373.7916666666667</v>
      </c>
      <c r="R29" s="14">
        <v>20.136986301369792</v>
      </c>
      <c r="S29" s="5">
        <v>21</v>
      </c>
      <c r="T29" s="5" t="s">
        <v>28</v>
      </c>
      <c r="U29" s="14">
        <v>0.36149450878919448</v>
      </c>
      <c r="V29" s="5">
        <v>305</v>
      </c>
      <c r="W29" s="5">
        <v>1208</v>
      </c>
      <c r="X29" s="5">
        <v>1056</v>
      </c>
      <c r="Y29" s="5">
        <v>224</v>
      </c>
      <c r="Z29" s="5" t="s">
        <v>27</v>
      </c>
      <c r="AA29" s="5"/>
      <c r="AB29" s="6" cm="1">
        <f t="array" ref="AB29">SUM(IF(B29:I29&gt;B30:I30,1,-1))</f>
        <v>-6</v>
      </c>
      <c r="AC29" s="6" cm="1">
        <f t="array" ref="AC29">SUM(IF(J29:S29&gt;J30:S30,1,-1))</f>
        <v>-6</v>
      </c>
      <c r="AD29" s="6">
        <f t="shared" si="11"/>
        <v>-12</v>
      </c>
      <c r="AE29" s="6">
        <f t="shared" si="13"/>
        <v>-14</v>
      </c>
      <c r="AF29" s="6">
        <f t="shared" si="13"/>
        <v>-18</v>
      </c>
      <c r="AG29" s="6">
        <f t="shared" si="13"/>
        <v>-32</v>
      </c>
      <c r="AH29" s="5"/>
      <c r="AI29" s="8" t="str">
        <f t="shared" si="0"/>
        <v>OL Lower</v>
      </c>
      <c r="AJ29" s="7" t="str">
        <f t="shared" si="1"/>
        <v>Neutral</v>
      </c>
      <c r="AK29" s="7" t="str">
        <f t="shared" si="2"/>
        <v>POC Unchanged</v>
      </c>
      <c r="AL29" s="9" t="str">
        <f t="shared" si="3"/>
        <v>In. Val</v>
      </c>
      <c r="AM29" s="9" t="str">
        <f t="shared" si="4"/>
        <v>Lower Break</v>
      </c>
      <c r="AN29" s="9" t="str">
        <f t="shared" si="5"/>
        <v>Bl. Val</v>
      </c>
      <c r="AO29" s="9" t="str">
        <f t="shared" si="6"/>
        <v>No Gap</v>
      </c>
      <c r="AP29" s="9" t="str">
        <f t="shared" si="7"/>
        <v>Bottom-Weighted</v>
      </c>
      <c r="AQ29" s="9" t="str">
        <f t="shared" si="8"/>
        <v>Skewed Mid-High</v>
      </c>
      <c r="AR29" s="9" t="str">
        <f t="shared" si="9"/>
        <v>Closed Higher Quadrant</v>
      </c>
      <c r="AS29" s="5">
        <f t="shared" si="10"/>
        <v>1</v>
      </c>
    </row>
    <row r="30" spans="1:45" ht="15.5" x14ac:dyDescent="0.35">
      <c r="A30" s="13">
        <v>45616</v>
      </c>
      <c r="B30" s="15">
        <v>1.27067</v>
      </c>
      <c r="C30" s="15">
        <v>1.27197</v>
      </c>
      <c r="D30" s="15">
        <v>1.25966</v>
      </c>
      <c r="E30" s="15">
        <v>1.26549</v>
      </c>
      <c r="F30" s="15">
        <v>1.2674000000000001</v>
      </c>
      <c r="G30" s="15">
        <v>1.2692000000000001</v>
      </c>
      <c r="H30" s="15">
        <v>1.2635000000000001</v>
      </c>
      <c r="I30" s="5">
        <v>-39</v>
      </c>
      <c r="J30" s="5">
        <v>884</v>
      </c>
      <c r="K30" s="5">
        <v>1975</v>
      </c>
      <c r="L30" s="5">
        <v>2918</v>
      </c>
      <c r="M30" s="14">
        <v>12.096666666666644</v>
      </c>
      <c r="N30" s="14">
        <v>123.10000000000043</v>
      </c>
      <c r="O30" s="5">
        <v>57.000000000000384</v>
      </c>
      <c r="P30" s="5">
        <v>344022</v>
      </c>
      <c r="Q30" s="14">
        <v>1433.425</v>
      </c>
      <c r="R30" s="14">
        <v>23.704305442729403</v>
      </c>
      <c r="S30" s="5">
        <v>22</v>
      </c>
      <c r="T30" s="5" t="s">
        <v>26</v>
      </c>
      <c r="U30" s="14">
        <v>0.55455209537056349</v>
      </c>
      <c r="V30" s="5">
        <v>304</v>
      </c>
      <c r="W30" s="5">
        <v>1279</v>
      </c>
      <c r="X30" s="5">
        <v>938</v>
      </c>
      <c r="Y30" s="5">
        <v>397</v>
      </c>
      <c r="Z30" s="5" t="s">
        <v>29</v>
      </c>
      <c r="AA30" s="5"/>
      <c r="AB30" s="6" cm="1">
        <f t="array" ref="AB30">SUM(IF(B30:I30&gt;B31:I31,1,-1))</f>
        <v>-6</v>
      </c>
      <c r="AC30" s="6" cm="1">
        <f t="array" ref="AC30">SUM(IF(J30:S30&gt;J31:S31,1,-1))</f>
        <v>-6</v>
      </c>
      <c r="AD30" s="6">
        <f t="shared" si="11"/>
        <v>-12</v>
      </c>
      <c r="AE30" s="6">
        <f t="shared" si="13"/>
        <v>-10</v>
      </c>
      <c r="AF30" s="6">
        <f t="shared" si="13"/>
        <v>-10</v>
      </c>
      <c r="AG30" s="6">
        <f t="shared" si="13"/>
        <v>-20</v>
      </c>
      <c r="AH30" s="5"/>
      <c r="AI30" s="8" t="str">
        <f t="shared" si="0"/>
        <v>Inside</v>
      </c>
      <c r="AJ30" s="7" t="str">
        <f t="shared" si="1"/>
        <v>Down</v>
      </c>
      <c r="AK30" s="7" t="str">
        <f t="shared" si="2"/>
        <v>POC Down</v>
      </c>
      <c r="AL30" s="9" t="str">
        <f t="shared" si="3"/>
        <v>In. Val</v>
      </c>
      <c r="AM30" s="9" t="str">
        <f t="shared" si="4"/>
        <v>Inside Day</v>
      </c>
      <c r="AN30" s="9" t="str">
        <f t="shared" si="5"/>
        <v>In Val</v>
      </c>
      <c r="AO30" s="9" t="str">
        <f t="shared" si="6"/>
        <v>Gap Up - Failed</v>
      </c>
      <c r="AP30" s="9" t="str">
        <f t="shared" si="7"/>
        <v>Bottom-Weighted</v>
      </c>
      <c r="AQ30" s="9" t="str">
        <f t="shared" si="8"/>
        <v>Skewed Mid-High</v>
      </c>
      <c r="AR30" s="9" t="str">
        <f t="shared" si="9"/>
        <v>Closed Higher Quadrant</v>
      </c>
      <c r="AS30" s="5">
        <f t="shared" si="10"/>
        <v>1</v>
      </c>
    </row>
    <row r="31" spans="1:45" ht="15.5" x14ac:dyDescent="0.35">
      <c r="A31" s="13">
        <v>45615</v>
      </c>
      <c r="B31" s="15">
        <v>1.27363</v>
      </c>
      <c r="C31" s="15">
        <v>1.2768600000000001</v>
      </c>
      <c r="D31" s="15">
        <v>1.25966</v>
      </c>
      <c r="E31" s="15">
        <v>1.2693700000000001</v>
      </c>
      <c r="F31" s="15">
        <v>1.2675000000000001</v>
      </c>
      <c r="G31" s="15">
        <v>1.2693000000000001</v>
      </c>
      <c r="H31" s="15">
        <v>1.262</v>
      </c>
      <c r="I31" s="5">
        <v>-23</v>
      </c>
      <c r="J31" s="5">
        <v>1259</v>
      </c>
      <c r="K31" s="5">
        <v>1698</v>
      </c>
      <c r="L31" s="5">
        <v>3012</v>
      </c>
      <c r="M31" s="14">
        <v>12.480833333333367</v>
      </c>
      <c r="N31" s="14">
        <v>172.00000000000105</v>
      </c>
      <c r="O31" s="5">
        <v>73.000000000000838</v>
      </c>
      <c r="P31" s="5">
        <v>360333</v>
      </c>
      <c r="Q31" s="14">
        <v>1501.3875</v>
      </c>
      <c r="R31" s="14">
        <v>17.511627906976639</v>
      </c>
      <c r="S31" s="5">
        <v>28</v>
      </c>
      <c r="T31" s="5" t="s">
        <v>26</v>
      </c>
      <c r="U31" s="14">
        <v>0.61843650119855698</v>
      </c>
      <c r="V31" s="5">
        <v>334</v>
      </c>
      <c r="W31" s="5">
        <v>649</v>
      </c>
      <c r="X31" s="5">
        <v>1257</v>
      </c>
      <c r="Y31" s="5">
        <v>772</v>
      </c>
      <c r="Z31" s="5" t="s">
        <v>32</v>
      </c>
      <c r="AA31" s="5"/>
      <c r="AB31" s="6" cm="1">
        <f t="array" ref="AB31">SUM(IF(B31:I31&gt;B32:I32,1,-1))</f>
        <v>-2</v>
      </c>
      <c r="AC31" s="6" cm="1">
        <f t="array" ref="AC31">SUM(IF(J31:S31&gt;J32:S32,1,-1))</f>
        <v>-6</v>
      </c>
      <c r="AD31" s="6">
        <f t="shared" si="11"/>
        <v>-8</v>
      </c>
      <c r="AE31" s="6">
        <f t="shared" si="13"/>
        <v>-12</v>
      </c>
      <c r="AF31" s="6">
        <f t="shared" si="13"/>
        <v>0</v>
      </c>
      <c r="AG31" s="6">
        <f t="shared" si="13"/>
        <v>-12</v>
      </c>
      <c r="AH31" s="5"/>
      <c r="AI31" s="8" t="str">
        <f t="shared" si="0"/>
        <v>Inside</v>
      </c>
      <c r="AJ31" s="7" t="str">
        <f t="shared" si="1"/>
        <v>Down</v>
      </c>
      <c r="AK31" s="7" t="str">
        <f t="shared" si="2"/>
        <v>POC Unchanged</v>
      </c>
      <c r="AL31" s="9" t="str">
        <f t="shared" si="3"/>
        <v>In. Val</v>
      </c>
      <c r="AM31" s="9" t="str">
        <f t="shared" si="4"/>
        <v>Inside Day</v>
      </c>
      <c r="AN31" s="9" t="str">
        <f t="shared" si="5"/>
        <v>Ab. Val</v>
      </c>
      <c r="AO31" s="9" t="str">
        <f t="shared" si="6"/>
        <v>Gap Up - Failed</v>
      </c>
      <c r="AP31" s="9" t="str">
        <f t="shared" si="7"/>
        <v>Bottom-Weighted</v>
      </c>
      <c r="AQ31" s="9" t="str">
        <f t="shared" si="8"/>
        <v>Skewed Mid-Low</v>
      </c>
      <c r="AR31" s="9" t="str">
        <f t="shared" si="9"/>
        <v>Closed Lower Quadrant</v>
      </c>
      <c r="AS31" s="5">
        <f t="shared" si="10"/>
        <v>-1</v>
      </c>
    </row>
    <row r="32" spans="1:45" ht="15.5" x14ac:dyDescent="0.35">
      <c r="A32" s="13">
        <v>45614</v>
      </c>
      <c r="B32" s="15">
        <v>1.2873000000000001</v>
      </c>
      <c r="C32" s="15">
        <v>1.2873000000000001</v>
      </c>
      <c r="D32" s="15">
        <v>1.25966</v>
      </c>
      <c r="E32" s="15">
        <v>1.2678100000000001</v>
      </c>
      <c r="F32" s="15">
        <v>1.2675000000000001</v>
      </c>
      <c r="G32" s="15">
        <v>1.2733000000000001</v>
      </c>
      <c r="H32" s="15">
        <v>1.26</v>
      </c>
      <c r="I32" s="5">
        <v>-66</v>
      </c>
      <c r="J32" s="5">
        <v>1738</v>
      </c>
      <c r="K32" s="5">
        <v>1276</v>
      </c>
      <c r="L32" s="5">
        <v>3050</v>
      </c>
      <c r="M32" s="14">
        <v>12.641666666666728</v>
      </c>
      <c r="N32" s="14">
        <v>276.40000000000111</v>
      </c>
      <c r="O32" s="5">
        <v>133.00000000000091</v>
      </c>
      <c r="P32" s="5">
        <v>361738</v>
      </c>
      <c r="Q32" s="14">
        <v>1507.2416666666666</v>
      </c>
      <c r="R32" s="14">
        <v>11.034732272069419</v>
      </c>
      <c r="S32" s="5">
        <v>39</v>
      </c>
      <c r="T32" s="5" t="s">
        <v>26</v>
      </c>
      <c r="U32" s="14">
        <v>0.54751224680256683</v>
      </c>
      <c r="V32" s="5">
        <v>377</v>
      </c>
      <c r="W32" s="5">
        <v>508</v>
      </c>
      <c r="X32" s="5">
        <v>1099</v>
      </c>
      <c r="Y32" s="5">
        <v>1042</v>
      </c>
      <c r="Z32" s="5" t="s">
        <v>29</v>
      </c>
      <c r="AA32" s="5"/>
      <c r="AB32" s="6" cm="1">
        <f t="array" ref="AB32">SUM(IF(B32:I32&gt;B33:I33,1,-1))</f>
        <v>-2</v>
      </c>
      <c r="AC32" s="6" cm="1">
        <f t="array" ref="AC32">SUM(IF(J32:S32&gt;J33:S33,1,-1))</f>
        <v>2</v>
      </c>
      <c r="AD32" s="6">
        <f t="shared" si="11"/>
        <v>0</v>
      </c>
      <c r="AE32" s="6">
        <f t="shared" si="13"/>
        <v>-16</v>
      </c>
      <c r="AF32" s="6">
        <f t="shared" si="13"/>
        <v>4</v>
      </c>
      <c r="AG32" s="6">
        <f t="shared" si="13"/>
        <v>-12</v>
      </c>
      <c r="AH32" s="5"/>
      <c r="AI32" s="8" t="str">
        <f t="shared" si="0"/>
        <v>Inside</v>
      </c>
      <c r="AJ32" s="7" t="str">
        <f t="shared" si="1"/>
        <v>Down</v>
      </c>
      <c r="AK32" s="7" t="str">
        <f t="shared" si="2"/>
        <v>POC Down</v>
      </c>
      <c r="AL32" s="9" t="str">
        <f t="shared" si="3"/>
        <v>In. Val</v>
      </c>
      <c r="AM32" s="9" t="str">
        <f t="shared" si="4"/>
        <v>Inside Day</v>
      </c>
      <c r="AN32" s="9" t="str">
        <f t="shared" si="5"/>
        <v>In Val</v>
      </c>
      <c r="AO32" s="9" t="str">
        <f t="shared" si="6"/>
        <v>Gap Up - Failed</v>
      </c>
      <c r="AP32" s="9" t="str">
        <f t="shared" si="7"/>
        <v>Top-Weighted</v>
      </c>
      <c r="AQ32" s="9" t="str">
        <f t="shared" si="8"/>
        <v>Skewed Mid-Low</v>
      </c>
      <c r="AR32" s="9" t="str">
        <f t="shared" si="9"/>
        <v>Closed Lower Quadrant</v>
      </c>
      <c r="AS32" s="5">
        <f t="shared" si="10"/>
        <v>-1</v>
      </c>
    </row>
    <row r="33" spans="1:45" ht="15.5" x14ac:dyDescent="0.35">
      <c r="A33" s="13">
        <v>45611</v>
      </c>
      <c r="B33" s="15">
        <v>1.29148</v>
      </c>
      <c r="C33" s="15">
        <v>1.29254</v>
      </c>
      <c r="D33" s="15">
        <v>1.25966</v>
      </c>
      <c r="E33" s="15">
        <v>1.26189</v>
      </c>
      <c r="F33" s="15">
        <v>1.2743</v>
      </c>
      <c r="G33" s="15">
        <v>1.2793000000000001</v>
      </c>
      <c r="H33" s="15">
        <v>1.2597</v>
      </c>
      <c r="I33" s="5">
        <v>-93</v>
      </c>
      <c r="J33" s="5">
        <v>1178</v>
      </c>
      <c r="K33" s="5">
        <v>1841</v>
      </c>
      <c r="L33" s="5">
        <v>3048</v>
      </c>
      <c r="M33" s="14">
        <v>12.61916666666669</v>
      </c>
      <c r="N33" s="14">
        <v>328.80000000000018</v>
      </c>
      <c r="O33" s="5">
        <v>196.00000000000063</v>
      </c>
      <c r="P33" s="5">
        <v>356243</v>
      </c>
      <c r="Q33" s="14">
        <v>1484.3458333333333</v>
      </c>
      <c r="R33" s="14">
        <v>9.2700729927007242</v>
      </c>
      <c r="S33" s="5">
        <v>51</v>
      </c>
      <c r="T33" s="5" t="s">
        <v>26</v>
      </c>
      <c r="U33" s="14">
        <v>0.61880908750486574</v>
      </c>
      <c r="V33" s="5">
        <v>584</v>
      </c>
      <c r="W33" s="5">
        <v>390</v>
      </c>
      <c r="X33" s="5">
        <v>1167</v>
      </c>
      <c r="Y33" s="5">
        <v>907</v>
      </c>
      <c r="Z33" s="5" t="s">
        <v>27</v>
      </c>
      <c r="AA33" s="5"/>
      <c r="AB33" s="6" cm="1">
        <f t="array" ref="AB33">SUM(IF(B33:I33&gt;B34:I34,1,-1))</f>
        <v>-8</v>
      </c>
      <c r="AC33" s="6" cm="1">
        <f t="array" ref="AC33">SUM(IF(J33:S33&gt;J34:S34,1,-1))</f>
        <v>4</v>
      </c>
      <c r="AD33" s="6">
        <f t="shared" si="11"/>
        <v>-4</v>
      </c>
      <c r="AE33" s="6">
        <f t="shared" si="13"/>
        <v>-20</v>
      </c>
      <c r="AF33" s="6">
        <f t="shared" si="13"/>
        <v>-4</v>
      </c>
      <c r="AG33" s="6">
        <f t="shared" si="13"/>
        <v>-24</v>
      </c>
      <c r="AH33" s="5"/>
      <c r="AI33" s="8" t="str">
        <f t="shared" si="0"/>
        <v>OL Lower</v>
      </c>
      <c r="AJ33" s="7" t="str">
        <f t="shared" si="1"/>
        <v>Down</v>
      </c>
      <c r="AK33" s="7" t="str">
        <f t="shared" si="2"/>
        <v>POC Unchanged</v>
      </c>
      <c r="AL33" s="9" t="str">
        <f t="shared" si="3"/>
        <v>In. Val</v>
      </c>
      <c r="AM33" s="9" t="str">
        <f t="shared" si="4"/>
        <v>Lower Break</v>
      </c>
      <c r="AN33" s="9" t="str">
        <f t="shared" si="5"/>
        <v>In Val</v>
      </c>
      <c r="AO33" s="9" t="str">
        <f t="shared" si="6"/>
        <v>Gap Up - Failed</v>
      </c>
      <c r="AP33" s="9" t="str">
        <f t="shared" si="7"/>
        <v>Bottom-Weighted</v>
      </c>
      <c r="AQ33" s="9" t="str">
        <f t="shared" si="8"/>
        <v>Skewed Mid-Low</v>
      </c>
      <c r="AR33" s="9" t="str">
        <f t="shared" si="9"/>
        <v>Same</v>
      </c>
      <c r="AS33" s="5">
        <f t="shared" si="10"/>
        <v>0</v>
      </c>
    </row>
    <row r="34" spans="1:45" ht="15.5" x14ac:dyDescent="0.35">
      <c r="A34" s="13">
        <v>45610</v>
      </c>
      <c r="B34" s="15">
        <v>1.29823</v>
      </c>
      <c r="C34" s="15">
        <v>1.2983899999999999</v>
      </c>
      <c r="D34" s="15">
        <v>1.26291</v>
      </c>
      <c r="E34" s="15">
        <v>1.2666500000000001</v>
      </c>
      <c r="F34" s="15">
        <v>1.2743000000000002</v>
      </c>
      <c r="G34" s="15">
        <v>1.2875000000000001</v>
      </c>
      <c r="H34" s="15">
        <v>1.2630000000000001</v>
      </c>
      <c r="I34" s="5">
        <v>-75</v>
      </c>
      <c r="J34" s="5">
        <v>1745</v>
      </c>
      <c r="K34" s="5">
        <v>1174</v>
      </c>
      <c r="L34" s="5">
        <v>2948</v>
      </c>
      <c r="M34" s="14">
        <v>12.239166666666689</v>
      </c>
      <c r="N34" s="14">
        <v>354.79999999999956</v>
      </c>
      <c r="O34" s="5">
        <v>244.99999999999966</v>
      </c>
      <c r="P34" s="5">
        <v>346403</v>
      </c>
      <c r="Q34" s="14">
        <v>1443.3458333333333</v>
      </c>
      <c r="R34" s="14">
        <v>8.3089064261555912</v>
      </c>
      <c r="S34" s="5">
        <v>49</v>
      </c>
      <c r="T34" s="5" t="s">
        <v>26</v>
      </c>
      <c r="U34" s="14">
        <v>0.62654857571250011</v>
      </c>
      <c r="V34" s="5">
        <v>733</v>
      </c>
      <c r="W34" s="5">
        <v>695</v>
      </c>
      <c r="X34" s="5">
        <v>633</v>
      </c>
      <c r="Y34" s="5">
        <v>887</v>
      </c>
      <c r="Z34" s="5" t="s">
        <v>27</v>
      </c>
      <c r="AA34" s="5"/>
      <c r="AB34" s="6" cm="1">
        <f t="array" ref="AB34">SUM(IF(B34:I34&gt;B35:I35,1,-1))</f>
        <v>-6</v>
      </c>
      <c r="AC34" s="6" cm="1">
        <f t="array" ref="AC34">SUM(IF(J34:S34&gt;J35:S35,1,-1))</f>
        <v>-2</v>
      </c>
      <c r="AD34" s="6">
        <f t="shared" si="11"/>
        <v>-8</v>
      </c>
      <c r="AE34" s="6">
        <f t="shared" si="13"/>
        <v>-16</v>
      </c>
      <c r="AF34" s="6">
        <f t="shared" si="13"/>
        <v>-2</v>
      </c>
      <c r="AG34" s="6">
        <f t="shared" si="13"/>
        <v>-18</v>
      </c>
      <c r="AH34" s="5"/>
      <c r="AI34" s="8" t="str">
        <f t="shared" si="0"/>
        <v>OL Lower</v>
      </c>
      <c r="AJ34" s="7" t="str">
        <f t="shared" si="1"/>
        <v>Down</v>
      </c>
      <c r="AK34" s="7" t="str">
        <f t="shared" si="2"/>
        <v>POC Unchanged</v>
      </c>
      <c r="AL34" s="9" t="str">
        <f t="shared" si="3"/>
        <v>In. Val</v>
      </c>
      <c r="AM34" s="9" t="str">
        <f t="shared" si="4"/>
        <v>Lower Break</v>
      </c>
      <c r="AN34" s="9" t="str">
        <f t="shared" si="5"/>
        <v>In Val</v>
      </c>
      <c r="AO34" s="9" t="str">
        <f t="shared" si="6"/>
        <v>Gap Up - Failed</v>
      </c>
      <c r="AP34" s="9" t="str">
        <f t="shared" si="7"/>
        <v>Top-Weighted</v>
      </c>
      <c r="AQ34" s="9" t="str">
        <f t="shared" si="8"/>
        <v>Skewed Low</v>
      </c>
      <c r="AR34" s="9" t="str">
        <f t="shared" si="9"/>
        <v>Same</v>
      </c>
      <c r="AS34" s="5">
        <f t="shared" si="10"/>
        <v>0</v>
      </c>
    </row>
    <row r="35" spans="1:45" ht="15.5" x14ac:dyDescent="0.35">
      <c r="A35" s="13">
        <v>45609</v>
      </c>
      <c r="B35" s="15">
        <v>1.2882</v>
      </c>
      <c r="C35" s="15">
        <v>1.30088</v>
      </c>
      <c r="D35" s="15">
        <v>1.2685999999999999</v>
      </c>
      <c r="E35" s="15">
        <v>1.2706599999999999</v>
      </c>
      <c r="F35" s="15">
        <v>1.2743</v>
      </c>
      <c r="G35" s="15">
        <v>1.2923</v>
      </c>
      <c r="H35" s="15">
        <v>1.2693999999999999</v>
      </c>
      <c r="I35" s="5">
        <v>-35</v>
      </c>
      <c r="J35" s="5">
        <v>2444</v>
      </c>
      <c r="K35" s="5">
        <v>511</v>
      </c>
      <c r="L35" s="5">
        <v>2984</v>
      </c>
      <c r="M35" s="14">
        <v>12.338333333333432</v>
      </c>
      <c r="N35" s="14">
        <v>322.80000000000086</v>
      </c>
      <c r="O35" s="5">
        <v>229.00000000000142</v>
      </c>
      <c r="P35" s="5">
        <v>355001</v>
      </c>
      <c r="Q35" s="14">
        <v>1479.1708333333333</v>
      </c>
      <c r="R35" s="14">
        <v>9.2441140024782893</v>
      </c>
      <c r="S35" s="5">
        <v>38</v>
      </c>
      <c r="T35" s="5" t="s">
        <v>28</v>
      </c>
      <c r="U35" s="14">
        <v>0.39197005139975999</v>
      </c>
      <c r="V35" s="5">
        <v>809</v>
      </c>
      <c r="W35" s="5">
        <v>1017</v>
      </c>
      <c r="X35" s="5">
        <v>379</v>
      </c>
      <c r="Y35" s="5">
        <v>763</v>
      </c>
      <c r="Z35" s="5" t="s">
        <v>27</v>
      </c>
      <c r="AA35" s="5"/>
      <c r="AB35" s="6" cm="1">
        <f t="array" ref="AB35">SUM(IF(B35:I35&gt;B36:I36,1,-1))</f>
        <v>-6</v>
      </c>
      <c r="AC35" s="6" cm="1">
        <f t="array" ref="AC35">SUM(IF(J35:S35&gt;J36:S36,1,-1))</f>
        <v>-6</v>
      </c>
      <c r="AD35" s="6">
        <f t="shared" si="11"/>
        <v>-12</v>
      </c>
      <c r="AE35" s="6">
        <f t="shared" ref="AE35:AG50" si="14">SUM(AB35:AB37)</f>
        <v>-16</v>
      </c>
      <c r="AF35" s="6">
        <f t="shared" si="14"/>
        <v>-4</v>
      </c>
      <c r="AG35" s="6">
        <f t="shared" si="14"/>
        <v>-20</v>
      </c>
      <c r="AH35" s="5"/>
      <c r="AI35" s="8" t="str">
        <f t="shared" si="0"/>
        <v>OL Lower</v>
      </c>
      <c r="AJ35" s="7" t="str">
        <f t="shared" si="1"/>
        <v>Down</v>
      </c>
      <c r="AK35" s="7" t="str">
        <f t="shared" si="2"/>
        <v>POC Down</v>
      </c>
      <c r="AL35" s="9" t="str">
        <f t="shared" si="3"/>
        <v>Bel. Val</v>
      </c>
      <c r="AM35" s="9" t="str">
        <f t="shared" si="4"/>
        <v>Lower Break</v>
      </c>
      <c r="AN35" s="9" t="str">
        <f t="shared" si="5"/>
        <v>In Val</v>
      </c>
      <c r="AO35" s="9" t="str">
        <f t="shared" si="6"/>
        <v>No Gap</v>
      </c>
      <c r="AP35" s="9" t="str">
        <f t="shared" si="7"/>
        <v>Top-Weighted</v>
      </c>
      <c r="AQ35" s="9" t="str">
        <f t="shared" si="8"/>
        <v>Skewed Mid-High</v>
      </c>
      <c r="AR35" s="9" t="str">
        <f t="shared" si="9"/>
        <v>Same</v>
      </c>
      <c r="AS35" s="5">
        <f t="shared" si="10"/>
        <v>0</v>
      </c>
    </row>
    <row r="36" spans="1:45" ht="15.5" x14ac:dyDescent="0.35">
      <c r="A36" s="13">
        <v>45608</v>
      </c>
      <c r="B36" s="15">
        <v>1.3042100000000001</v>
      </c>
      <c r="C36" s="15">
        <v>1.3043400000000001</v>
      </c>
      <c r="D36" s="15">
        <v>1.2718499999999999</v>
      </c>
      <c r="E36" s="15">
        <v>1.27362</v>
      </c>
      <c r="F36" s="15">
        <v>1.2866</v>
      </c>
      <c r="G36" s="15">
        <v>1.2967</v>
      </c>
      <c r="H36" s="15">
        <v>1.2847999999999999</v>
      </c>
      <c r="I36" s="5">
        <v>-51</v>
      </c>
      <c r="J36" s="5">
        <v>2599</v>
      </c>
      <c r="K36" s="5">
        <v>877</v>
      </c>
      <c r="L36" s="5">
        <v>3513</v>
      </c>
      <c r="M36" s="14">
        <v>14.5320833333334</v>
      </c>
      <c r="N36" s="14">
        <v>324.90000000000128</v>
      </c>
      <c r="O36" s="5">
        <v>119.00000000000021</v>
      </c>
      <c r="P36" s="5">
        <v>441010</v>
      </c>
      <c r="Q36" s="14">
        <v>1837.5416666666667</v>
      </c>
      <c r="R36" s="14">
        <v>10.812557710064592</v>
      </c>
      <c r="S36" s="5">
        <v>22</v>
      </c>
      <c r="T36" s="5" t="s">
        <v>28</v>
      </c>
      <c r="U36" s="14">
        <v>0.44742029464858385</v>
      </c>
      <c r="V36" s="5">
        <v>591</v>
      </c>
      <c r="W36" s="5">
        <v>1697</v>
      </c>
      <c r="X36" s="5">
        <v>1000</v>
      </c>
      <c r="Y36" s="5">
        <v>225</v>
      </c>
      <c r="Z36" s="5" t="s">
        <v>27</v>
      </c>
      <c r="AA36" s="5"/>
      <c r="AB36" s="6" cm="1">
        <f t="array" ref="AB36">SUM(IF(B36:I36&gt;B37:I37,1,-1))</f>
        <v>-4</v>
      </c>
      <c r="AC36" s="6" cm="1">
        <f t="array" ref="AC36">SUM(IF(J36:S36&gt;J37:S37,1,-1))</f>
        <v>6</v>
      </c>
      <c r="AD36" s="6">
        <f t="shared" si="11"/>
        <v>2</v>
      </c>
      <c r="AE36" s="6">
        <f t="shared" si="14"/>
        <v>-10</v>
      </c>
      <c r="AF36" s="6">
        <f t="shared" si="14"/>
        <v>2</v>
      </c>
      <c r="AG36" s="6">
        <f t="shared" si="14"/>
        <v>-8</v>
      </c>
      <c r="AH36" s="5"/>
      <c r="AI36" s="8" t="str">
        <f t="shared" si="0"/>
        <v>Outside</v>
      </c>
      <c r="AJ36" s="7" t="str">
        <f t="shared" si="1"/>
        <v>Down</v>
      </c>
      <c r="AK36" s="7" t="str">
        <f t="shared" si="2"/>
        <v>POC Down</v>
      </c>
      <c r="AL36" s="9" t="str">
        <f t="shared" si="3"/>
        <v>In. Val</v>
      </c>
      <c r="AM36" s="9" t="str">
        <f t="shared" si="4"/>
        <v>Lower Break</v>
      </c>
      <c r="AN36" s="9" t="str">
        <f t="shared" si="5"/>
        <v>Bl. Val</v>
      </c>
      <c r="AO36" s="9" t="str">
        <f t="shared" si="6"/>
        <v>Gap Up - Failed</v>
      </c>
      <c r="AP36" s="9" t="str">
        <f t="shared" si="7"/>
        <v>Top-Weighted</v>
      </c>
      <c r="AQ36" s="9" t="str">
        <f t="shared" si="8"/>
        <v>Skewed Mid-High</v>
      </c>
      <c r="AR36" s="9" t="str">
        <f t="shared" si="9"/>
        <v>Same</v>
      </c>
      <c r="AS36" s="5">
        <f t="shared" si="10"/>
        <v>0</v>
      </c>
    </row>
    <row r="37" spans="1:45" ht="15.5" x14ac:dyDescent="0.35">
      <c r="A37" s="13">
        <v>45607</v>
      </c>
      <c r="B37" s="15">
        <v>1.2953699999999999</v>
      </c>
      <c r="C37" s="15">
        <v>1.30474</v>
      </c>
      <c r="D37" s="15">
        <v>1.2833600000000001</v>
      </c>
      <c r="E37" s="15">
        <v>1.2873399999999999</v>
      </c>
      <c r="F37" s="15">
        <v>1.2889000000000002</v>
      </c>
      <c r="G37" s="15">
        <v>1.2965000000000002</v>
      </c>
      <c r="H37" s="15">
        <v>1.2853000000000001</v>
      </c>
      <c r="I37" s="5">
        <v>1</v>
      </c>
      <c r="J37" s="5">
        <v>2540</v>
      </c>
      <c r="K37" s="5">
        <v>819</v>
      </c>
      <c r="L37" s="5">
        <v>3393</v>
      </c>
      <c r="M37" s="14">
        <v>14.057916666666689</v>
      </c>
      <c r="N37" s="14">
        <v>213.79999999999956</v>
      </c>
      <c r="O37" s="5">
        <v>112.00000000000099</v>
      </c>
      <c r="P37" s="5">
        <v>421433</v>
      </c>
      <c r="Q37" s="14">
        <v>1755.9708333333333</v>
      </c>
      <c r="R37" s="14">
        <v>15.869971936389181</v>
      </c>
      <c r="S37" s="5">
        <v>28</v>
      </c>
      <c r="T37" s="5" t="s">
        <v>28</v>
      </c>
      <c r="U37" s="14">
        <v>0.49416030475299655</v>
      </c>
      <c r="V37" s="5">
        <v>356</v>
      </c>
      <c r="W37" s="5">
        <v>1004</v>
      </c>
      <c r="X37" s="5">
        <v>1246</v>
      </c>
      <c r="Y37" s="5">
        <v>787</v>
      </c>
      <c r="Z37" s="5" t="s">
        <v>27</v>
      </c>
      <c r="AA37" s="5"/>
      <c r="AB37" s="6" cm="1">
        <f t="array" ref="AB37">SUM(IF(B37:I37&gt;B38:I38,1,-1))</f>
        <v>-6</v>
      </c>
      <c r="AC37" s="6" cm="1">
        <f t="array" ref="AC37">SUM(IF(J37:S37&gt;J38:S38,1,-1))</f>
        <v>-4</v>
      </c>
      <c r="AD37" s="6">
        <f t="shared" si="11"/>
        <v>-10</v>
      </c>
      <c r="AE37" s="6">
        <f t="shared" si="14"/>
        <v>-8</v>
      </c>
      <c r="AF37" s="6">
        <f t="shared" si="14"/>
        <v>-6</v>
      </c>
      <c r="AG37" s="6">
        <f t="shared" si="14"/>
        <v>-14</v>
      </c>
      <c r="AH37" s="5"/>
      <c r="AI37" s="8" t="str">
        <f t="shared" si="0"/>
        <v>OL Lower</v>
      </c>
      <c r="AJ37" s="7" t="str">
        <f t="shared" si="1"/>
        <v>Down</v>
      </c>
      <c r="AK37" s="7" t="str">
        <f t="shared" si="2"/>
        <v>POC Down</v>
      </c>
      <c r="AL37" s="9" t="str">
        <f t="shared" si="3"/>
        <v>Bel. Val</v>
      </c>
      <c r="AM37" s="9" t="str">
        <f t="shared" si="4"/>
        <v>Inside Day</v>
      </c>
      <c r="AN37" s="9" t="str">
        <f t="shared" si="5"/>
        <v>In Val</v>
      </c>
      <c r="AO37" s="9" t="str">
        <f t="shared" si="6"/>
        <v>No Gap</v>
      </c>
      <c r="AP37" s="9" t="str">
        <f t="shared" si="7"/>
        <v>Top-Weighted</v>
      </c>
      <c r="AQ37" s="9" t="str">
        <f t="shared" si="8"/>
        <v>Skewed Mid-Low</v>
      </c>
      <c r="AR37" s="9" t="str">
        <f t="shared" si="9"/>
        <v>Closed Higher Quadrant</v>
      </c>
      <c r="AS37" s="5">
        <f t="shared" si="10"/>
        <v>1</v>
      </c>
    </row>
    <row r="38" spans="1:45" ht="15.5" x14ac:dyDescent="0.35">
      <c r="A38" s="13">
        <v>45604</v>
      </c>
      <c r="B38" s="15">
        <v>1.2951900000000001</v>
      </c>
      <c r="C38" s="15">
        <v>1.30474</v>
      </c>
      <c r="D38" s="15">
        <v>1.2833600000000001</v>
      </c>
      <c r="E38" s="15">
        <v>1.29149</v>
      </c>
      <c r="F38" s="15">
        <v>1.2966000000000002</v>
      </c>
      <c r="G38" s="15">
        <v>1.2995000000000001</v>
      </c>
      <c r="H38" s="15">
        <v>1.2895000000000001</v>
      </c>
      <c r="I38" s="5">
        <v>4</v>
      </c>
      <c r="J38" s="5">
        <v>1182</v>
      </c>
      <c r="K38" s="5">
        <v>2218</v>
      </c>
      <c r="L38" s="5">
        <v>3443</v>
      </c>
      <c r="M38" s="14">
        <v>14.280833333333399</v>
      </c>
      <c r="N38" s="14">
        <v>213.79999999999956</v>
      </c>
      <c r="O38" s="5">
        <v>100.00000000000009</v>
      </c>
      <c r="P38" s="5">
        <v>427071</v>
      </c>
      <c r="Q38" s="14">
        <v>1779.4625000000001</v>
      </c>
      <c r="R38" s="14">
        <v>16.103835360149706</v>
      </c>
      <c r="S38" s="5">
        <v>22</v>
      </c>
      <c r="T38" s="5" t="s">
        <v>26</v>
      </c>
      <c r="U38" s="14">
        <v>0.56239074150905821</v>
      </c>
      <c r="V38" s="5">
        <v>366</v>
      </c>
      <c r="W38" s="5">
        <v>1533</v>
      </c>
      <c r="X38" s="5">
        <v>1014</v>
      </c>
      <c r="Y38" s="5">
        <v>530</v>
      </c>
      <c r="Z38" s="5" t="s">
        <v>29</v>
      </c>
      <c r="AA38" s="5"/>
      <c r="AB38" s="6" cm="1">
        <f t="array" ref="AB38">SUM(IF(B38:I38&gt;B39:I39,1,-1))</f>
        <v>0</v>
      </c>
      <c r="AC38" s="6" cm="1">
        <f t="array" ref="AC38">SUM(IF(J38:S38&gt;J39:S39,1,-1))</f>
        <v>0</v>
      </c>
      <c r="AD38" s="6">
        <f t="shared" si="11"/>
        <v>0</v>
      </c>
      <c r="AE38" s="6">
        <f t="shared" si="14"/>
        <v>-8</v>
      </c>
      <c r="AF38" s="6">
        <f t="shared" si="14"/>
        <v>4</v>
      </c>
      <c r="AG38" s="6">
        <f t="shared" si="14"/>
        <v>-4</v>
      </c>
      <c r="AH38" s="5"/>
      <c r="AI38" s="8" t="str">
        <f t="shared" si="0"/>
        <v>OL Higher</v>
      </c>
      <c r="AJ38" s="7" t="str">
        <f t="shared" si="1"/>
        <v>Neutral</v>
      </c>
      <c r="AK38" s="7" t="str">
        <f t="shared" si="2"/>
        <v>POC Up</v>
      </c>
      <c r="AL38" s="9" t="str">
        <f t="shared" si="3"/>
        <v>In. Val</v>
      </c>
      <c r="AM38" s="9" t="str">
        <f t="shared" si="4"/>
        <v>Inside Day</v>
      </c>
      <c r="AN38" s="9" t="str">
        <f t="shared" si="5"/>
        <v>In Val</v>
      </c>
      <c r="AO38" s="9" t="str">
        <f t="shared" si="6"/>
        <v>No Gap</v>
      </c>
      <c r="AP38" s="9" t="str">
        <f t="shared" si="7"/>
        <v>Bottom-Weighted</v>
      </c>
      <c r="AQ38" s="9" t="str">
        <f t="shared" si="8"/>
        <v>Skewed Mid-High</v>
      </c>
      <c r="AR38" s="9" t="str">
        <f t="shared" si="9"/>
        <v>Closed Higher Quadrant</v>
      </c>
      <c r="AS38" s="5">
        <f t="shared" si="10"/>
        <v>1</v>
      </c>
    </row>
    <row r="39" spans="1:45" ht="15.5" x14ac:dyDescent="0.35">
      <c r="A39" s="13">
        <v>45603</v>
      </c>
      <c r="B39" s="15">
        <v>1.2896300000000001</v>
      </c>
      <c r="C39" s="15">
        <v>1.30474</v>
      </c>
      <c r="D39" s="15">
        <v>1.2833600000000001</v>
      </c>
      <c r="E39" s="15">
        <v>1.29823</v>
      </c>
      <c r="F39" s="15">
        <v>1.2956000000000001</v>
      </c>
      <c r="G39" s="15">
        <v>1.2995000000000001</v>
      </c>
      <c r="H39" s="15">
        <v>1.2893000000000001</v>
      </c>
      <c r="I39" s="5">
        <v>-4</v>
      </c>
      <c r="J39" s="5">
        <v>1435</v>
      </c>
      <c r="K39" s="5">
        <v>1936</v>
      </c>
      <c r="L39" s="5">
        <v>3415</v>
      </c>
      <c r="M39" s="14">
        <v>14.303781512605088</v>
      </c>
      <c r="N39" s="14">
        <v>213.79999999999956</v>
      </c>
      <c r="O39" s="5">
        <v>101.99999999999987</v>
      </c>
      <c r="P39" s="5">
        <v>421620</v>
      </c>
      <c r="Q39" s="14">
        <v>1771.5126050420167</v>
      </c>
      <c r="R39" s="14">
        <v>15.972871842843812</v>
      </c>
      <c r="S39" s="5">
        <v>27</v>
      </c>
      <c r="T39" s="5" t="s">
        <v>26</v>
      </c>
      <c r="U39" s="14">
        <v>0.61269425802263022</v>
      </c>
      <c r="V39" s="5">
        <v>366</v>
      </c>
      <c r="W39" s="5">
        <v>1436</v>
      </c>
      <c r="X39" s="5">
        <v>1087</v>
      </c>
      <c r="Y39" s="5">
        <v>526</v>
      </c>
      <c r="Z39" s="5" t="s">
        <v>32</v>
      </c>
      <c r="AA39" s="5"/>
      <c r="AB39" s="6" cm="1">
        <f t="array" ref="AB39">SUM(IF(B39:I39&gt;B40:I40,1,-1))</f>
        <v>-2</v>
      </c>
      <c r="AC39" s="6" cm="1">
        <f t="array" ref="AC39">SUM(IF(J39:S39&gt;J40:S40,1,-1))</f>
        <v>-2</v>
      </c>
      <c r="AD39" s="6">
        <f t="shared" si="11"/>
        <v>-4</v>
      </c>
      <c r="AE39" s="6">
        <f t="shared" si="14"/>
        <v>-6</v>
      </c>
      <c r="AF39" s="6">
        <f t="shared" si="14"/>
        <v>4</v>
      </c>
      <c r="AG39" s="6">
        <f t="shared" si="14"/>
        <v>-2</v>
      </c>
      <c r="AH39" s="5"/>
      <c r="AI39" s="8" t="str">
        <f t="shared" si="0"/>
        <v>Inside</v>
      </c>
      <c r="AJ39" s="7" t="str">
        <f t="shared" si="1"/>
        <v>Up</v>
      </c>
      <c r="AK39" s="7" t="str">
        <f t="shared" si="2"/>
        <v>POC Unchanged</v>
      </c>
      <c r="AL39" s="9" t="str">
        <f t="shared" si="3"/>
        <v>In. Val</v>
      </c>
      <c r="AM39" s="9" t="str">
        <f t="shared" si="4"/>
        <v>Inside Day</v>
      </c>
      <c r="AN39" s="9" t="str">
        <f t="shared" si="5"/>
        <v>In Val</v>
      </c>
      <c r="AO39" s="9" t="str">
        <f t="shared" si="6"/>
        <v>No Gap</v>
      </c>
      <c r="AP39" s="9" t="str">
        <f t="shared" si="7"/>
        <v>Bottom-Weighted</v>
      </c>
      <c r="AQ39" s="9" t="str">
        <f t="shared" si="8"/>
        <v>Skewed Mid-High</v>
      </c>
      <c r="AR39" s="9" t="str">
        <f t="shared" si="9"/>
        <v>Closed Lower Quadrant</v>
      </c>
      <c r="AS39" s="5">
        <f t="shared" si="10"/>
        <v>-2</v>
      </c>
    </row>
    <row r="40" spans="1:45" ht="15.5" x14ac:dyDescent="0.35">
      <c r="A40" s="13">
        <v>45602</v>
      </c>
      <c r="B40" s="15">
        <v>1.29579</v>
      </c>
      <c r="C40" s="15">
        <v>1.30474</v>
      </c>
      <c r="D40" s="15">
        <v>1.2833600000000001</v>
      </c>
      <c r="E40" s="15">
        <v>1.2882199999999999</v>
      </c>
      <c r="F40" s="15">
        <v>1.2956000000000001</v>
      </c>
      <c r="G40" s="15">
        <v>1.2997000000000001</v>
      </c>
      <c r="H40" s="15">
        <v>1.2889000000000002</v>
      </c>
      <c r="I40" s="5">
        <v>-12</v>
      </c>
      <c r="J40" s="5">
        <v>1401</v>
      </c>
      <c r="K40" s="5">
        <v>2024</v>
      </c>
      <c r="L40" s="5">
        <v>3472</v>
      </c>
      <c r="M40" s="14">
        <v>14.535294117647055</v>
      </c>
      <c r="N40" s="14">
        <v>213.79999999999956</v>
      </c>
      <c r="O40" s="5">
        <v>107.9999999999992</v>
      </c>
      <c r="P40" s="5">
        <v>410546</v>
      </c>
      <c r="Q40" s="14">
        <v>1724.9831932773109</v>
      </c>
      <c r="R40" s="14">
        <v>16.239476145930809</v>
      </c>
      <c r="S40" s="5">
        <v>18</v>
      </c>
      <c r="T40" s="5" t="s">
        <v>26</v>
      </c>
      <c r="U40" s="14">
        <v>0.58799792654677641</v>
      </c>
      <c r="V40" s="5">
        <v>352</v>
      </c>
      <c r="W40" s="5">
        <v>1469</v>
      </c>
      <c r="X40" s="5">
        <v>959</v>
      </c>
      <c r="Y40" s="5">
        <v>692</v>
      </c>
      <c r="Z40" s="5" t="s">
        <v>27</v>
      </c>
      <c r="AA40" s="5"/>
      <c r="AB40" s="6" cm="1">
        <f t="array" ref="AB40">SUM(IF(B40:I40&gt;B41:I41,1,-1))</f>
        <v>-6</v>
      </c>
      <c r="AC40" s="6" cm="1">
        <f t="array" ref="AC40">SUM(IF(J40:S40&gt;J41:S41,1,-1))</f>
        <v>6</v>
      </c>
      <c r="AD40" s="6">
        <f t="shared" si="11"/>
        <v>0</v>
      </c>
      <c r="AE40" s="6">
        <f t="shared" si="14"/>
        <v>-4</v>
      </c>
      <c r="AF40" s="6">
        <f t="shared" si="14"/>
        <v>8</v>
      </c>
      <c r="AG40" s="6">
        <f t="shared" si="14"/>
        <v>4</v>
      </c>
      <c r="AH40" s="5"/>
      <c r="AI40" s="8" t="str">
        <f t="shared" si="0"/>
        <v>OL Lower</v>
      </c>
      <c r="AJ40" s="7" t="str">
        <f t="shared" si="1"/>
        <v>Neutral</v>
      </c>
      <c r="AK40" s="7" t="str">
        <f t="shared" si="2"/>
        <v>POC Unchanged</v>
      </c>
      <c r="AL40" s="9" t="str">
        <f t="shared" si="3"/>
        <v>In. Val</v>
      </c>
      <c r="AM40" s="9" t="str">
        <f t="shared" si="4"/>
        <v>Lower Break</v>
      </c>
      <c r="AN40" s="9" t="str">
        <f t="shared" si="5"/>
        <v>Bl. Val</v>
      </c>
      <c r="AO40" s="9" t="str">
        <f t="shared" si="6"/>
        <v>No Gap</v>
      </c>
      <c r="AP40" s="9" t="str">
        <f t="shared" si="7"/>
        <v>Bottom-Weighted</v>
      </c>
      <c r="AQ40" s="9" t="str">
        <f t="shared" si="8"/>
        <v>Skewed Mid-High</v>
      </c>
      <c r="AR40" s="9" t="str">
        <f t="shared" si="9"/>
        <v>Closed Higher Quadrant</v>
      </c>
      <c r="AS40" s="5">
        <f t="shared" si="10"/>
        <v>3</v>
      </c>
    </row>
    <row r="41" spans="1:45" ht="15.5" x14ac:dyDescent="0.35">
      <c r="A41" s="13">
        <v>45601</v>
      </c>
      <c r="B41" s="15">
        <v>1.3010699999999999</v>
      </c>
      <c r="C41" s="15">
        <v>1.30474</v>
      </c>
      <c r="D41" s="15">
        <v>1.2843</v>
      </c>
      <c r="E41" s="15">
        <v>1.3042</v>
      </c>
      <c r="F41" s="15">
        <v>1.2956000000000001</v>
      </c>
      <c r="G41" s="15">
        <v>1.3023</v>
      </c>
      <c r="H41" s="15">
        <v>1.2944</v>
      </c>
      <c r="I41" s="5">
        <v>-18</v>
      </c>
      <c r="J41" s="5">
        <v>1849</v>
      </c>
      <c r="K41" s="5">
        <v>1093</v>
      </c>
      <c r="L41" s="5">
        <v>2991</v>
      </c>
      <c r="M41" s="14">
        <v>12.454621848739484</v>
      </c>
      <c r="N41" s="14">
        <v>204.40000000000015</v>
      </c>
      <c r="O41" s="5">
        <v>79.000000000000185</v>
      </c>
      <c r="P41" s="5">
        <v>318649</v>
      </c>
      <c r="Q41" s="14">
        <v>1338.8613445378151</v>
      </c>
      <c r="R41" s="14">
        <v>14.633072407044999</v>
      </c>
      <c r="S41" s="5">
        <v>23</v>
      </c>
      <c r="T41" s="5" t="s">
        <v>26</v>
      </c>
      <c r="U41" s="14">
        <v>0.55164543144268052</v>
      </c>
      <c r="V41" s="5">
        <v>595</v>
      </c>
      <c r="W41" s="5">
        <v>1634</v>
      </c>
      <c r="X41" s="5">
        <v>448</v>
      </c>
      <c r="Y41" s="5">
        <v>314</v>
      </c>
      <c r="Z41" s="5" t="s">
        <v>31</v>
      </c>
      <c r="AA41" s="5"/>
      <c r="AB41" s="6" cm="1">
        <f t="array" ref="AB41">SUM(IF(B41:I41&gt;B42:I42,1,-1))</f>
        <v>2</v>
      </c>
      <c r="AC41" s="6" cm="1">
        <f t="array" ref="AC41">SUM(IF(J41:S41&gt;J42:S42,1,-1))</f>
        <v>0</v>
      </c>
      <c r="AD41" s="6">
        <f t="shared" si="11"/>
        <v>2</v>
      </c>
      <c r="AE41" s="6">
        <f t="shared" si="14"/>
        <v>0</v>
      </c>
      <c r="AF41" s="6">
        <f t="shared" si="14"/>
        <v>6</v>
      </c>
      <c r="AG41" s="6">
        <f t="shared" si="14"/>
        <v>6</v>
      </c>
      <c r="AH41" s="5"/>
      <c r="AI41" s="8" t="str">
        <f t="shared" si="0"/>
        <v>Outside</v>
      </c>
      <c r="AJ41" s="7" t="str">
        <f t="shared" si="1"/>
        <v>Down</v>
      </c>
      <c r="AK41" s="7" t="str">
        <f t="shared" si="2"/>
        <v>POC Down</v>
      </c>
      <c r="AL41" s="9" t="str">
        <f t="shared" si="3"/>
        <v>In. Val</v>
      </c>
      <c r="AM41" s="9" t="str">
        <f t="shared" si="4"/>
        <v>Upper Break</v>
      </c>
      <c r="AN41" s="9" t="str">
        <f t="shared" si="5"/>
        <v>Ab. Val</v>
      </c>
      <c r="AO41" s="9" t="str">
        <f t="shared" si="6"/>
        <v>No Gap</v>
      </c>
      <c r="AP41" s="9" t="str">
        <f t="shared" si="7"/>
        <v>Top-Weighted</v>
      </c>
      <c r="AQ41" s="9" t="str">
        <f t="shared" si="8"/>
        <v>Skewed Mid-High</v>
      </c>
      <c r="AR41" s="9" t="str">
        <f t="shared" si="9"/>
        <v>Closed Lower Quadrant</v>
      </c>
      <c r="AS41" s="5">
        <f t="shared" si="10"/>
        <v>-1</v>
      </c>
    </row>
    <row r="42" spans="1:45" ht="15.5" x14ac:dyDescent="0.35">
      <c r="A42" s="13">
        <v>45600</v>
      </c>
      <c r="B42" s="15">
        <v>1.29741</v>
      </c>
      <c r="C42" s="15">
        <v>1.3043100000000001</v>
      </c>
      <c r="D42" s="15">
        <v>1.2843</v>
      </c>
      <c r="E42" s="15">
        <v>1.2953699999999999</v>
      </c>
      <c r="F42" s="15">
        <v>1.2969999999999999</v>
      </c>
      <c r="G42" s="15">
        <v>1.3012999999999999</v>
      </c>
      <c r="H42" s="15">
        <v>1.2946</v>
      </c>
      <c r="I42" s="5">
        <v>-20</v>
      </c>
      <c r="J42" s="5">
        <v>1310</v>
      </c>
      <c r="K42" s="5">
        <v>1577</v>
      </c>
      <c r="L42" s="5">
        <v>2933</v>
      </c>
      <c r="M42" s="14">
        <v>12.212184873949544</v>
      </c>
      <c r="N42" s="14">
        <v>200.10000000000082</v>
      </c>
      <c r="O42" s="5">
        <v>66.999999999999289</v>
      </c>
      <c r="P42" s="5">
        <v>325625</v>
      </c>
      <c r="Q42" s="14">
        <v>1368.172268907563</v>
      </c>
      <c r="R42" s="14">
        <v>14.657671164417732</v>
      </c>
      <c r="S42" s="5">
        <v>26</v>
      </c>
      <c r="T42" s="5" t="s">
        <v>26</v>
      </c>
      <c r="U42" s="14">
        <v>0.62016971370875629</v>
      </c>
      <c r="V42" s="5">
        <v>515</v>
      </c>
      <c r="W42" s="5">
        <v>1661</v>
      </c>
      <c r="X42" s="5">
        <v>442</v>
      </c>
      <c r="Y42" s="5">
        <v>294</v>
      </c>
      <c r="Z42" s="5" t="s">
        <v>32</v>
      </c>
      <c r="AA42" s="5"/>
      <c r="AB42" s="6" cm="1">
        <f t="array" ref="AB42">SUM(IF(B42:I42&gt;B43:I43,1,-1))</f>
        <v>0</v>
      </c>
      <c r="AC42" s="6" cm="1">
        <f t="array" ref="AC42">SUM(IF(J42:S42&gt;J43:S43,1,-1))</f>
        <v>2</v>
      </c>
      <c r="AD42" s="6">
        <f t="shared" si="11"/>
        <v>2</v>
      </c>
      <c r="AE42" s="6">
        <f t="shared" si="14"/>
        <v>-6</v>
      </c>
      <c r="AF42" s="6">
        <f t="shared" si="14"/>
        <v>14</v>
      </c>
      <c r="AG42" s="6">
        <f t="shared" si="14"/>
        <v>8</v>
      </c>
      <c r="AH42" s="5"/>
      <c r="AI42" s="8" t="str">
        <f t="shared" si="0"/>
        <v>Inside</v>
      </c>
      <c r="AJ42" s="7" t="str">
        <f t="shared" si="1"/>
        <v>Neutral</v>
      </c>
      <c r="AK42" s="7" t="str">
        <f t="shared" si="2"/>
        <v>POC Unchanged</v>
      </c>
      <c r="AL42" s="9" t="str">
        <f t="shared" si="3"/>
        <v>In. Val</v>
      </c>
      <c r="AM42" s="9" t="str">
        <f t="shared" si="4"/>
        <v>Inside Day</v>
      </c>
      <c r="AN42" s="9" t="str">
        <f t="shared" si="5"/>
        <v>In Val</v>
      </c>
      <c r="AO42" s="9" t="str">
        <f t="shared" si="6"/>
        <v>No Gap</v>
      </c>
      <c r="AP42" s="9" t="str">
        <f t="shared" si="7"/>
        <v>Bottom-Weighted</v>
      </c>
      <c r="AQ42" s="9" t="str">
        <f t="shared" si="8"/>
        <v>Skewed Mid-High</v>
      </c>
      <c r="AR42" s="9" t="str">
        <f t="shared" si="9"/>
        <v>Same</v>
      </c>
      <c r="AS42" s="5">
        <f t="shared" si="10"/>
        <v>0</v>
      </c>
    </row>
    <row r="43" spans="1:45" ht="15.5" x14ac:dyDescent="0.35">
      <c r="A43" s="13">
        <v>45597</v>
      </c>
      <c r="B43" s="15">
        <v>1.2957000000000001</v>
      </c>
      <c r="C43" s="15">
        <v>1.3043100000000001</v>
      </c>
      <c r="D43" s="15">
        <v>1.2843</v>
      </c>
      <c r="E43" s="15">
        <v>1.2951699999999999</v>
      </c>
      <c r="F43" s="15">
        <v>1.2969999999999999</v>
      </c>
      <c r="G43" s="15">
        <v>1.3013999999999999</v>
      </c>
      <c r="H43" s="15">
        <v>1.2945</v>
      </c>
      <c r="I43" s="5">
        <v>-23</v>
      </c>
      <c r="J43" s="5">
        <v>1318</v>
      </c>
      <c r="K43" s="5">
        <v>1445</v>
      </c>
      <c r="L43" s="5">
        <v>2808</v>
      </c>
      <c r="M43" s="14">
        <v>11.696218487394921</v>
      </c>
      <c r="N43" s="14">
        <v>200.10000000000082</v>
      </c>
      <c r="O43" s="5">
        <v>68.999999999999062</v>
      </c>
      <c r="P43" s="5">
        <v>315763</v>
      </c>
      <c r="Q43" s="14">
        <v>1326.7352941176471</v>
      </c>
      <c r="R43" s="14">
        <v>14.03298350824582</v>
      </c>
      <c r="S43" s="5">
        <v>32</v>
      </c>
      <c r="T43" s="5" t="s">
        <v>26</v>
      </c>
      <c r="U43" s="14">
        <v>0.63383576601675118</v>
      </c>
      <c r="V43" s="5">
        <v>524</v>
      </c>
      <c r="W43" s="5">
        <v>1537</v>
      </c>
      <c r="X43" s="5">
        <v>430</v>
      </c>
      <c r="Y43" s="5">
        <v>294</v>
      </c>
      <c r="Z43" s="5" t="s">
        <v>32</v>
      </c>
      <c r="AA43" s="5"/>
      <c r="AB43" s="6" cm="1">
        <f t="array" ref="AB43">SUM(IF(B43:I43&gt;B44:I44,1,-1))</f>
        <v>-2</v>
      </c>
      <c r="AC43" s="6" cm="1">
        <f t="array" ref="AC43">SUM(IF(J43:S43&gt;J44:S44,1,-1))</f>
        <v>4</v>
      </c>
      <c r="AD43" s="6">
        <f t="shared" si="11"/>
        <v>2</v>
      </c>
      <c r="AE43" s="6">
        <f t="shared" si="14"/>
        <v>-6</v>
      </c>
      <c r="AF43" s="6">
        <f t="shared" si="14"/>
        <v>18</v>
      </c>
      <c r="AG43" s="6">
        <f t="shared" si="14"/>
        <v>12</v>
      </c>
      <c r="AH43" s="5"/>
      <c r="AI43" s="8" t="str">
        <f t="shared" si="0"/>
        <v>Outside</v>
      </c>
      <c r="AJ43" s="7" t="str">
        <f t="shared" si="1"/>
        <v>Neutral</v>
      </c>
      <c r="AK43" s="7" t="str">
        <f t="shared" si="2"/>
        <v>POC Up</v>
      </c>
      <c r="AL43" s="9" t="str">
        <f t="shared" si="3"/>
        <v>In. Val</v>
      </c>
      <c r="AM43" s="9" t="str">
        <f t="shared" si="4"/>
        <v>Inside Day</v>
      </c>
      <c r="AN43" s="9" t="str">
        <f t="shared" si="5"/>
        <v>In Val</v>
      </c>
      <c r="AO43" s="9" t="str">
        <f t="shared" si="6"/>
        <v>No Gap</v>
      </c>
      <c r="AP43" s="9" t="str">
        <f t="shared" si="7"/>
        <v>Bottom-Weighted</v>
      </c>
      <c r="AQ43" s="9" t="str">
        <f t="shared" si="8"/>
        <v>Skewed Mid-High</v>
      </c>
      <c r="AR43" s="9" t="str">
        <f t="shared" si="9"/>
        <v>Closed Lower Quadrant</v>
      </c>
      <c r="AS43" s="5">
        <f t="shared" si="10"/>
        <v>-1</v>
      </c>
    </row>
    <row r="44" spans="1:45" ht="15.5" x14ac:dyDescent="0.35">
      <c r="A44" s="13">
        <v>45596</v>
      </c>
      <c r="B44" s="15">
        <v>1.29714</v>
      </c>
      <c r="C44" s="15">
        <v>1.3043100000000001</v>
      </c>
      <c r="D44" s="15">
        <v>1.2843</v>
      </c>
      <c r="E44" s="15">
        <v>1.2896300000000001</v>
      </c>
      <c r="F44" s="15">
        <v>1.2968999999999999</v>
      </c>
      <c r="G44" s="15">
        <v>1.3008</v>
      </c>
      <c r="H44" s="15">
        <v>1.2956000000000001</v>
      </c>
      <c r="I44" s="5">
        <v>-14</v>
      </c>
      <c r="J44" s="5">
        <v>1547</v>
      </c>
      <c r="K44" s="5">
        <v>1036</v>
      </c>
      <c r="L44" s="5">
        <v>2637</v>
      </c>
      <c r="M44" s="14">
        <v>10.858749999999981</v>
      </c>
      <c r="N44" s="14">
        <v>200.10000000000082</v>
      </c>
      <c r="O44" s="5">
        <v>51.999999999998714</v>
      </c>
      <c r="P44" s="5">
        <v>300136</v>
      </c>
      <c r="Q44" s="14">
        <v>1250.5666666666666</v>
      </c>
      <c r="R44" s="14">
        <v>13.178410794602645</v>
      </c>
      <c r="S44" s="5">
        <v>39</v>
      </c>
      <c r="T44" s="5" t="s">
        <v>26</v>
      </c>
      <c r="U44" s="14">
        <v>0.60159985158514595</v>
      </c>
      <c r="V44" s="5">
        <v>536</v>
      </c>
      <c r="W44" s="5">
        <v>1679</v>
      </c>
      <c r="X44" s="5">
        <v>157</v>
      </c>
      <c r="Y44" s="5">
        <v>236</v>
      </c>
      <c r="Z44" s="5" t="s">
        <v>29</v>
      </c>
      <c r="AA44" s="5"/>
      <c r="AB44" s="6" cm="1">
        <f t="array" ref="AB44">SUM(IF(B44:I44&gt;B45:I45,1,-1))</f>
        <v>-4</v>
      </c>
      <c r="AC44" s="6" cm="1">
        <f t="array" ref="AC44">SUM(IF(J44:S44&gt;J45:S45,1,-1))</f>
        <v>8</v>
      </c>
      <c r="AD44" s="6">
        <f t="shared" si="11"/>
        <v>4</v>
      </c>
      <c r="AE44" s="6">
        <f t="shared" si="14"/>
        <v>-4</v>
      </c>
      <c r="AF44" s="6">
        <f t="shared" si="14"/>
        <v>16</v>
      </c>
      <c r="AG44" s="6">
        <f t="shared" si="14"/>
        <v>12</v>
      </c>
      <c r="AH44" s="5"/>
      <c r="AI44" s="8" t="str">
        <f t="shared" si="0"/>
        <v>Outside</v>
      </c>
      <c r="AJ44" s="7" t="str">
        <f t="shared" si="1"/>
        <v>Neutral</v>
      </c>
      <c r="AK44" s="7" t="str">
        <f t="shared" si="2"/>
        <v>POC Unchanged</v>
      </c>
      <c r="AL44" s="9" t="str">
        <f t="shared" si="3"/>
        <v>In. Val</v>
      </c>
      <c r="AM44" s="9" t="str">
        <f t="shared" si="4"/>
        <v>Lower Break</v>
      </c>
      <c r="AN44" s="9" t="str">
        <f t="shared" si="5"/>
        <v>Bl. Val</v>
      </c>
      <c r="AO44" s="9" t="str">
        <f t="shared" si="6"/>
        <v>No Gap</v>
      </c>
      <c r="AP44" s="9" t="str">
        <f t="shared" si="7"/>
        <v>Top-Weighted</v>
      </c>
      <c r="AQ44" s="9" t="str">
        <f t="shared" si="8"/>
        <v>Skewed Mid-High</v>
      </c>
      <c r="AR44" s="9" t="str">
        <f t="shared" si="9"/>
        <v>Same</v>
      </c>
      <c r="AS44" s="5">
        <f t="shared" si="10"/>
        <v>0</v>
      </c>
    </row>
    <row r="45" spans="1:45" ht="15.5" x14ac:dyDescent="0.35">
      <c r="A45" s="13">
        <v>45595</v>
      </c>
      <c r="B45" s="15">
        <v>1.2915300000000001</v>
      </c>
      <c r="C45" s="15">
        <v>1.3043100000000001</v>
      </c>
      <c r="D45" s="15">
        <v>1.2911300000000001</v>
      </c>
      <c r="E45" s="15">
        <v>1.29579</v>
      </c>
      <c r="F45" s="15">
        <v>1.2969000000000002</v>
      </c>
      <c r="G45" s="15">
        <v>1.2998000000000001</v>
      </c>
      <c r="H45" s="15">
        <v>1.2956000000000001</v>
      </c>
      <c r="I45" s="5">
        <v>-4</v>
      </c>
      <c r="J45" s="5">
        <v>1473</v>
      </c>
      <c r="K45" s="5">
        <v>795</v>
      </c>
      <c r="L45" s="5">
        <v>2333</v>
      </c>
      <c r="M45" s="14">
        <v>9.6716666666666526</v>
      </c>
      <c r="N45" s="14">
        <v>131.7999999999997</v>
      </c>
      <c r="O45" s="5">
        <v>41.999999999999815</v>
      </c>
      <c r="P45" s="5">
        <v>278328</v>
      </c>
      <c r="Q45" s="14">
        <v>1159.7</v>
      </c>
      <c r="R45" s="14">
        <v>17.701062215478036</v>
      </c>
      <c r="S45" s="5">
        <v>32</v>
      </c>
      <c r="T45" s="5" t="s">
        <v>26</v>
      </c>
      <c r="U45" s="14">
        <v>0.61688159585061653</v>
      </c>
      <c r="V45" s="5">
        <v>157</v>
      </c>
      <c r="W45" s="5">
        <v>892</v>
      </c>
      <c r="X45" s="5">
        <v>1163</v>
      </c>
      <c r="Y45" s="5">
        <v>114</v>
      </c>
      <c r="Z45" s="5" t="s">
        <v>29</v>
      </c>
      <c r="AA45" s="5"/>
      <c r="AB45" s="6" cm="1">
        <f t="array" ref="AB45">SUM(IF(B45:I45&gt;B46:I46,1,-1))</f>
        <v>0</v>
      </c>
      <c r="AC45" s="6" cm="1">
        <f t="array" ref="AC45">SUM(IF(J45:S45&gt;J46:S46,1,-1))</f>
        <v>6</v>
      </c>
      <c r="AD45" s="6">
        <f t="shared" si="11"/>
        <v>6</v>
      </c>
      <c r="AE45" s="6">
        <f t="shared" si="14"/>
        <v>-2</v>
      </c>
      <c r="AF45" s="6">
        <f t="shared" si="14"/>
        <v>10</v>
      </c>
      <c r="AG45" s="6">
        <f t="shared" si="14"/>
        <v>8</v>
      </c>
      <c r="AH45" s="5"/>
      <c r="AI45" s="8" t="str">
        <f t="shared" si="0"/>
        <v>OL Higher</v>
      </c>
      <c r="AJ45" s="7" t="str">
        <f t="shared" si="1"/>
        <v>Up</v>
      </c>
      <c r="AK45" s="7" t="str">
        <f t="shared" si="2"/>
        <v>POC Down</v>
      </c>
      <c r="AL45" s="9" t="str">
        <f t="shared" si="3"/>
        <v>In. Val</v>
      </c>
      <c r="AM45" s="9" t="str">
        <f t="shared" si="4"/>
        <v>Upper Break</v>
      </c>
      <c r="AN45" s="9" t="str">
        <f t="shared" si="5"/>
        <v>In Val</v>
      </c>
      <c r="AO45" s="9" t="str">
        <f t="shared" si="6"/>
        <v>Gap Down - Failed</v>
      </c>
      <c r="AP45" s="9" t="str">
        <f t="shared" si="7"/>
        <v>Top-Weighted</v>
      </c>
      <c r="AQ45" s="9" t="str">
        <f t="shared" si="8"/>
        <v>Skewed Mid-Low</v>
      </c>
      <c r="AR45" s="9" t="str">
        <f t="shared" si="9"/>
        <v>Closed Higher Quadrant</v>
      </c>
      <c r="AS45" s="5">
        <f t="shared" si="10"/>
        <v>2</v>
      </c>
    </row>
    <row r="46" spans="1:45" ht="15.5" x14ac:dyDescent="0.35">
      <c r="A46" s="13">
        <v>45594</v>
      </c>
      <c r="B46" s="15">
        <v>1.298</v>
      </c>
      <c r="C46" s="15">
        <v>1.30165</v>
      </c>
      <c r="D46" s="15">
        <v>1.29068</v>
      </c>
      <c r="E46" s="15">
        <v>1.30108</v>
      </c>
      <c r="F46" s="15">
        <v>1.2969999999999999</v>
      </c>
      <c r="G46" s="15">
        <v>1.2992999999999999</v>
      </c>
      <c r="H46" s="15">
        <v>1.2954999999999999</v>
      </c>
      <c r="I46" s="5">
        <v>3</v>
      </c>
      <c r="J46" s="5">
        <v>1113</v>
      </c>
      <c r="K46" s="5">
        <v>999</v>
      </c>
      <c r="L46" s="5">
        <v>2177</v>
      </c>
      <c r="M46" s="14">
        <v>8.9770833333333115</v>
      </c>
      <c r="N46" s="14">
        <v>109.69999999999925</v>
      </c>
      <c r="O46" s="5">
        <v>38.000000000000256</v>
      </c>
      <c r="P46" s="5">
        <v>259786</v>
      </c>
      <c r="Q46" s="14">
        <v>1082.4416666666666</v>
      </c>
      <c r="R46" s="14">
        <v>19.845031905196123</v>
      </c>
      <c r="S46" s="5">
        <v>29</v>
      </c>
      <c r="T46" s="5" t="s">
        <v>33</v>
      </c>
      <c r="U46" s="14">
        <v>0.71891503463427353</v>
      </c>
      <c r="V46" s="5">
        <v>262</v>
      </c>
      <c r="W46" s="5">
        <v>1249</v>
      </c>
      <c r="X46" s="5">
        <v>417</v>
      </c>
      <c r="Y46" s="5">
        <v>222</v>
      </c>
      <c r="Z46" s="5" t="s">
        <v>31</v>
      </c>
      <c r="AA46" s="5"/>
      <c r="AB46" s="6" cm="1">
        <f t="array" ref="AB46">SUM(IF(B46:I46&gt;B47:I47,1,-1))</f>
        <v>0</v>
      </c>
      <c r="AC46" s="6" cm="1">
        <f t="array" ref="AC46">SUM(IF(J46:S46&gt;J47:S47,1,-1))</f>
        <v>2</v>
      </c>
      <c r="AD46" s="6">
        <f t="shared" si="11"/>
        <v>2</v>
      </c>
      <c r="AE46" s="6">
        <f t="shared" si="14"/>
        <v>-4</v>
      </c>
      <c r="AF46" s="6">
        <f t="shared" si="14"/>
        <v>0</v>
      </c>
      <c r="AG46" s="6">
        <f t="shared" si="14"/>
        <v>-4</v>
      </c>
      <c r="AH46" s="5"/>
      <c r="AI46" s="8" t="str">
        <f t="shared" si="0"/>
        <v>Outside</v>
      </c>
      <c r="AJ46" s="7" t="str">
        <f t="shared" si="1"/>
        <v>Neutral</v>
      </c>
      <c r="AK46" s="7" t="str">
        <f t="shared" si="2"/>
        <v>POC Unchanged</v>
      </c>
      <c r="AL46" s="9" t="str">
        <f t="shared" si="3"/>
        <v>In. Val</v>
      </c>
      <c r="AM46" s="9" t="str">
        <f t="shared" si="4"/>
        <v>Upper Break</v>
      </c>
      <c r="AN46" s="9" t="str">
        <f t="shared" si="5"/>
        <v>Ab. Val</v>
      </c>
      <c r="AO46" s="9" t="str">
        <f t="shared" si="6"/>
        <v>No Gap</v>
      </c>
      <c r="AP46" s="9" t="str">
        <f t="shared" si="7"/>
        <v>Top-Weighted</v>
      </c>
      <c r="AQ46" s="9" t="str">
        <f t="shared" si="8"/>
        <v>Skewed Mid-High</v>
      </c>
      <c r="AR46" s="9" t="str">
        <f t="shared" si="9"/>
        <v>Closed Lower Quadrant</v>
      </c>
      <c r="AS46" s="5">
        <f t="shared" si="10"/>
        <v>-1</v>
      </c>
    </row>
    <row r="47" spans="1:45" ht="15.5" x14ac:dyDescent="0.35">
      <c r="A47" s="13">
        <v>45593</v>
      </c>
      <c r="B47" s="15">
        <v>1.29823</v>
      </c>
      <c r="C47" s="15">
        <v>1.3014399999999999</v>
      </c>
      <c r="D47" s="15">
        <v>1.29068</v>
      </c>
      <c r="E47" s="15">
        <v>1.29741</v>
      </c>
      <c r="F47" s="15">
        <v>1.2969999999999999</v>
      </c>
      <c r="G47" s="15">
        <v>1.2989999999999999</v>
      </c>
      <c r="H47" s="15">
        <v>1.2954999999999999</v>
      </c>
      <c r="I47" s="5">
        <v>-4</v>
      </c>
      <c r="J47" s="5">
        <v>1097</v>
      </c>
      <c r="K47" s="5">
        <v>1021</v>
      </c>
      <c r="L47" s="5">
        <v>2178</v>
      </c>
      <c r="M47" s="14">
        <v>8.9929166666666838</v>
      </c>
      <c r="N47" s="14">
        <v>107.5999999999988</v>
      </c>
      <c r="O47" s="5">
        <v>35.000000000000583</v>
      </c>
      <c r="P47" s="5">
        <v>252865</v>
      </c>
      <c r="Q47" s="14">
        <v>1053.6041666666667</v>
      </c>
      <c r="R47" s="14">
        <v>20.241635687732568</v>
      </c>
      <c r="S47" s="5">
        <v>24</v>
      </c>
      <c r="T47" s="5" t="s">
        <v>33</v>
      </c>
      <c r="U47" s="14">
        <v>0.71651795026034659</v>
      </c>
      <c r="V47" s="5">
        <v>267</v>
      </c>
      <c r="W47" s="5">
        <v>1278</v>
      </c>
      <c r="X47" s="5">
        <v>411</v>
      </c>
      <c r="Y47" s="5">
        <v>219</v>
      </c>
      <c r="Z47" s="5" t="s">
        <v>32</v>
      </c>
      <c r="AA47" s="5"/>
      <c r="AB47" s="6" cm="1">
        <f t="array" ref="AB47">SUM(IF(B47:I47&gt;B48:I48,1,-1))</f>
        <v>-2</v>
      </c>
      <c r="AC47" s="6" cm="1">
        <f t="array" ref="AC47">SUM(IF(J47:S47&gt;J48:S48,1,-1))</f>
        <v>2</v>
      </c>
      <c r="AD47" s="6">
        <f t="shared" si="11"/>
        <v>0</v>
      </c>
      <c r="AE47" s="6">
        <f t="shared" si="14"/>
        <v>-6</v>
      </c>
      <c r="AF47" s="6">
        <f t="shared" si="14"/>
        <v>-8</v>
      </c>
      <c r="AG47" s="6">
        <f t="shared" si="14"/>
        <v>-14</v>
      </c>
      <c r="AH47" s="5"/>
      <c r="AI47" s="8" t="str">
        <f t="shared" si="0"/>
        <v>Inside</v>
      </c>
      <c r="AJ47" s="7" t="str">
        <f t="shared" si="1"/>
        <v>Down</v>
      </c>
      <c r="AK47" s="7" t="str">
        <f t="shared" si="2"/>
        <v>POC Down</v>
      </c>
      <c r="AL47" s="9" t="str">
        <f t="shared" si="3"/>
        <v>In. Val</v>
      </c>
      <c r="AM47" s="9" t="str">
        <f t="shared" si="4"/>
        <v>Inside Day</v>
      </c>
      <c r="AN47" s="9" t="str">
        <f t="shared" si="5"/>
        <v>In Val</v>
      </c>
      <c r="AO47" s="9" t="str">
        <f t="shared" si="6"/>
        <v>No Gap</v>
      </c>
      <c r="AP47" s="9" t="str">
        <f t="shared" si="7"/>
        <v>Top-Weighted</v>
      </c>
      <c r="AQ47" s="9" t="str">
        <f t="shared" si="8"/>
        <v>Skewed Mid-High</v>
      </c>
      <c r="AR47" s="9" t="str">
        <f t="shared" si="9"/>
        <v>Closed Lower Quadrant</v>
      </c>
      <c r="AS47" s="5">
        <f t="shared" si="10"/>
        <v>-1</v>
      </c>
    </row>
    <row r="48" spans="1:45" ht="15.5" x14ac:dyDescent="0.35">
      <c r="A48" s="13">
        <v>45590</v>
      </c>
      <c r="B48" s="15">
        <v>1.30514</v>
      </c>
      <c r="C48" s="15">
        <v>1.30531</v>
      </c>
      <c r="D48" s="15">
        <v>1.29068</v>
      </c>
      <c r="E48" s="15">
        <v>1.29573</v>
      </c>
      <c r="F48" s="15">
        <v>1.2982</v>
      </c>
      <c r="G48" s="15">
        <v>1.2997000000000001</v>
      </c>
      <c r="H48" s="15">
        <v>1.2948999999999999</v>
      </c>
      <c r="I48" s="5">
        <v>-19</v>
      </c>
      <c r="J48" s="5">
        <v>693</v>
      </c>
      <c r="K48" s="5">
        <v>1386</v>
      </c>
      <c r="L48" s="5">
        <v>2135</v>
      </c>
      <c r="M48" s="14">
        <v>8.8045833333333476</v>
      </c>
      <c r="N48" s="14">
        <v>146.29999999999922</v>
      </c>
      <c r="O48" s="5">
        <v>48.000000000001378</v>
      </c>
      <c r="P48" s="5">
        <v>251396</v>
      </c>
      <c r="Q48" s="14">
        <v>1047.4833333333333</v>
      </c>
      <c r="R48" s="14">
        <v>14.593301435406778</v>
      </c>
      <c r="S48" s="5">
        <v>28</v>
      </c>
      <c r="T48" s="5" t="s">
        <v>26</v>
      </c>
      <c r="U48" s="14">
        <v>0.61167085491343298</v>
      </c>
      <c r="V48" s="5">
        <v>242</v>
      </c>
      <c r="W48" s="5">
        <v>611</v>
      </c>
      <c r="X48" s="5">
        <v>1025</v>
      </c>
      <c r="Y48" s="5">
        <v>257</v>
      </c>
      <c r="Z48" s="5" t="s">
        <v>29</v>
      </c>
      <c r="AA48" s="5"/>
      <c r="AB48" s="6" cm="1">
        <f t="array" ref="AB48">SUM(IF(B48:I48&gt;B49:I49,1,-1))</f>
        <v>-2</v>
      </c>
      <c r="AC48" s="6" cm="1">
        <f t="array" ref="AC48">SUM(IF(J48:S48&gt;J49:S49,1,-1))</f>
        <v>-4</v>
      </c>
      <c r="AD48" s="6">
        <f t="shared" si="11"/>
        <v>-6</v>
      </c>
      <c r="AE48" s="6">
        <f t="shared" si="14"/>
        <v>-10</v>
      </c>
      <c r="AF48" s="6">
        <f t="shared" si="14"/>
        <v>-12</v>
      </c>
      <c r="AG48" s="6">
        <f t="shared" si="14"/>
        <v>-22</v>
      </c>
      <c r="AH48" s="5"/>
      <c r="AI48" s="8" t="str">
        <f t="shared" si="0"/>
        <v>Inside</v>
      </c>
      <c r="AJ48" s="7" t="str">
        <f t="shared" si="1"/>
        <v>Down</v>
      </c>
      <c r="AK48" s="7" t="str">
        <f t="shared" si="2"/>
        <v>POC Up</v>
      </c>
      <c r="AL48" s="9" t="str">
        <f t="shared" si="3"/>
        <v>In. Val</v>
      </c>
      <c r="AM48" s="9" t="str">
        <f t="shared" si="4"/>
        <v>Inside Day</v>
      </c>
      <c r="AN48" s="9" t="str">
        <f t="shared" si="5"/>
        <v>In Val</v>
      </c>
      <c r="AO48" s="9" t="str">
        <f t="shared" si="6"/>
        <v>Gap Up - Failed</v>
      </c>
      <c r="AP48" s="9" t="str">
        <f t="shared" si="7"/>
        <v>Bottom-Weighted</v>
      </c>
      <c r="AQ48" s="9" t="str">
        <f t="shared" si="8"/>
        <v>Skewed Mid-Low</v>
      </c>
      <c r="AR48" s="9" t="str">
        <f t="shared" si="9"/>
        <v>Same</v>
      </c>
      <c r="AS48" s="5">
        <f t="shared" si="10"/>
        <v>0</v>
      </c>
    </row>
    <row r="49" spans="1:45" ht="15.5" x14ac:dyDescent="0.35">
      <c r="A49" s="13">
        <v>45589</v>
      </c>
      <c r="B49" s="15">
        <v>1.30141</v>
      </c>
      <c r="C49" s="15">
        <v>1.3070600000000001</v>
      </c>
      <c r="D49" s="15">
        <v>1.29068</v>
      </c>
      <c r="E49" s="15">
        <v>1.2970999999999999</v>
      </c>
      <c r="F49" s="15">
        <v>1.2981</v>
      </c>
      <c r="G49" s="15">
        <v>1.3035999999999999</v>
      </c>
      <c r="H49" s="15">
        <v>1.2945</v>
      </c>
      <c r="I49" s="5">
        <v>-2</v>
      </c>
      <c r="J49" s="5">
        <v>1097</v>
      </c>
      <c r="K49" s="5">
        <v>1071</v>
      </c>
      <c r="L49" s="5">
        <v>2214</v>
      </c>
      <c r="M49" s="14">
        <v>9.1354166666667105</v>
      </c>
      <c r="N49" s="14">
        <v>163.80000000000061</v>
      </c>
      <c r="O49" s="5">
        <v>90.999999999998863</v>
      </c>
      <c r="P49" s="5">
        <v>259922</v>
      </c>
      <c r="Q49" s="14">
        <v>1083.0083333333334</v>
      </c>
      <c r="R49" s="14">
        <v>13.516483516483467</v>
      </c>
      <c r="S49" s="5">
        <v>24</v>
      </c>
      <c r="T49" s="5" t="s">
        <v>26</v>
      </c>
      <c r="U49" s="14">
        <v>0.67442197611794219</v>
      </c>
      <c r="V49" s="5">
        <v>457</v>
      </c>
      <c r="W49" s="5">
        <v>396</v>
      </c>
      <c r="X49" s="5">
        <v>1052</v>
      </c>
      <c r="Y49" s="5">
        <v>282</v>
      </c>
      <c r="Z49" s="5" t="s">
        <v>29</v>
      </c>
      <c r="AA49" s="5"/>
      <c r="AB49" s="6" cm="1">
        <f t="array" ref="AB49">SUM(IF(B49:I49&gt;B50:I50,1,-1))</f>
        <v>-2</v>
      </c>
      <c r="AC49" s="6" cm="1">
        <f t="array" ref="AC49">SUM(IF(J49:S49&gt;J50:S50,1,-1))</f>
        <v>-6</v>
      </c>
      <c r="AD49" s="6">
        <f t="shared" si="11"/>
        <v>-8</v>
      </c>
      <c r="AE49" s="6">
        <f t="shared" si="14"/>
        <v>-14</v>
      </c>
      <c r="AF49" s="6">
        <f t="shared" si="14"/>
        <v>-14</v>
      </c>
      <c r="AG49" s="6">
        <f t="shared" si="14"/>
        <v>-28</v>
      </c>
      <c r="AH49" s="5"/>
      <c r="AI49" s="8" t="str">
        <f t="shared" si="0"/>
        <v>OL Lower</v>
      </c>
      <c r="AJ49" s="7" t="str">
        <f t="shared" si="1"/>
        <v>Down</v>
      </c>
      <c r="AK49" s="7" t="str">
        <f t="shared" si="2"/>
        <v>POC Down</v>
      </c>
      <c r="AL49" s="9" t="str">
        <f t="shared" si="3"/>
        <v>In. Val</v>
      </c>
      <c r="AM49" s="9" t="str">
        <f t="shared" si="4"/>
        <v>Inside Day</v>
      </c>
      <c r="AN49" s="9" t="str">
        <f t="shared" si="5"/>
        <v>In Val</v>
      </c>
      <c r="AO49" s="9" t="str">
        <f t="shared" si="6"/>
        <v>No Gap</v>
      </c>
      <c r="AP49" s="9" t="str">
        <f t="shared" si="7"/>
        <v>Top-Weighted</v>
      </c>
      <c r="AQ49" s="9" t="str">
        <f t="shared" si="8"/>
        <v>Skewed Mid-Low</v>
      </c>
      <c r="AR49" s="9" t="str">
        <f t="shared" si="9"/>
        <v>Closed Lower Quadrant</v>
      </c>
      <c r="AS49" s="5">
        <f t="shared" si="10"/>
        <v>-1</v>
      </c>
    </row>
    <row r="50" spans="1:45" ht="15.5" x14ac:dyDescent="0.35">
      <c r="A50" s="13">
        <v>45588</v>
      </c>
      <c r="B50" s="15">
        <v>1.2990699999999999</v>
      </c>
      <c r="C50" s="15">
        <v>1.3070600000000001</v>
      </c>
      <c r="D50" s="15">
        <v>1.29068</v>
      </c>
      <c r="E50" s="15">
        <v>1.2915000000000001</v>
      </c>
      <c r="F50" s="15">
        <v>1.2983</v>
      </c>
      <c r="G50" s="15">
        <v>1.3041</v>
      </c>
      <c r="H50" s="15">
        <v>1.2968</v>
      </c>
      <c r="I50" s="5">
        <v>-18</v>
      </c>
      <c r="J50" s="5">
        <v>1425</v>
      </c>
      <c r="K50" s="5">
        <v>753</v>
      </c>
      <c r="L50" s="5">
        <v>2235</v>
      </c>
      <c r="M50" s="14">
        <v>9.2333333333333716</v>
      </c>
      <c r="N50" s="14">
        <v>163.80000000000061</v>
      </c>
      <c r="O50" s="5">
        <v>73.000000000000838</v>
      </c>
      <c r="P50" s="5">
        <v>268366</v>
      </c>
      <c r="Q50" s="14">
        <v>1118.1916666666666</v>
      </c>
      <c r="R50" s="14">
        <v>13.644688644688594</v>
      </c>
      <c r="S50" s="5">
        <v>28</v>
      </c>
      <c r="T50" s="5" t="s">
        <v>26</v>
      </c>
      <c r="U50" s="14">
        <v>0.5798208038636139</v>
      </c>
      <c r="V50" s="5">
        <v>457</v>
      </c>
      <c r="W50" s="5">
        <v>722</v>
      </c>
      <c r="X50" s="5">
        <v>835</v>
      </c>
      <c r="Y50" s="5">
        <v>178</v>
      </c>
      <c r="Z50" s="5" t="s">
        <v>27</v>
      </c>
      <c r="AA50" s="5"/>
      <c r="AB50" s="6" cm="1">
        <f t="array" ref="AB50">SUM(IF(B50:I50&gt;B51:I51,1,-1))</f>
        <v>-6</v>
      </c>
      <c r="AC50" s="6" cm="1">
        <f t="array" ref="AC50">SUM(IF(J50:S50&gt;J51:S51,1,-1))</f>
        <v>-2</v>
      </c>
      <c r="AD50" s="6">
        <f t="shared" si="11"/>
        <v>-8</v>
      </c>
      <c r="AE50" s="6">
        <f t="shared" si="14"/>
        <v>-18</v>
      </c>
      <c r="AF50" s="6">
        <f t="shared" si="14"/>
        <v>-16</v>
      </c>
      <c r="AG50" s="6">
        <f t="shared" si="14"/>
        <v>-34</v>
      </c>
      <c r="AH50" s="5"/>
      <c r="AI50" s="8" t="str">
        <f t="shared" si="0"/>
        <v>Outside</v>
      </c>
      <c r="AJ50" s="7" t="str">
        <f t="shared" si="1"/>
        <v>Neutral</v>
      </c>
      <c r="AK50" s="7" t="str">
        <f t="shared" si="2"/>
        <v>POC Unchanged</v>
      </c>
      <c r="AL50" s="9" t="str">
        <f t="shared" si="3"/>
        <v>In. Val</v>
      </c>
      <c r="AM50" s="9" t="str">
        <f t="shared" si="4"/>
        <v>Lower Break</v>
      </c>
      <c r="AN50" s="9" t="str">
        <f t="shared" si="5"/>
        <v>Bl. Val</v>
      </c>
      <c r="AO50" s="9" t="str">
        <f t="shared" si="6"/>
        <v>No Gap</v>
      </c>
      <c r="AP50" s="9" t="str">
        <f t="shared" si="7"/>
        <v>Top-Weighted</v>
      </c>
      <c r="AQ50" s="9" t="str">
        <f t="shared" si="8"/>
        <v>Skewed Mid-Low</v>
      </c>
      <c r="AR50" s="9" t="str">
        <f t="shared" si="9"/>
        <v>Closed Higher Quadrant</v>
      </c>
      <c r="AS50" s="5">
        <f t="shared" si="10"/>
        <v>1</v>
      </c>
    </row>
    <row r="51" spans="1:45" ht="15.5" x14ac:dyDescent="0.35">
      <c r="A51" s="13">
        <v>45587</v>
      </c>
      <c r="B51" s="15">
        <v>1.3064499999999999</v>
      </c>
      <c r="C51" s="15">
        <v>1.30769</v>
      </c>
      <c r="D51" s="15">
        <v>1.2944100000000001</v>
      </c>
      <c r="E51" s="15">
        <v>1.29803</v>
      </c>
      <c r="F51" s="15">
        <v>1.2983</v>
      </c>
      <c r="G51" s="15">
        <v>1.3032999999999999</v>
      </c>
      <c r="H51" s="15">
        <v>1.2975000000000001</v>
      </c>
      <c r="I51" s="5">
        <v>7</v>
      </c>
      <c r="J51" s="5">
        <v>1866</v>
      </c>
      <c r="K51" s="5">
        <v>374</v>
      </c>
      <c r="L51" s="5">
        <v>2291</v>
      </c>
      <c r="M51" s="14">
        <v>9.4433333333333866</v>
      </c>
      <c r="N51" s="14">
        <v>132.79999999999959</v>
      </c>
      <c r="O51" s="5">
        <v>57.999999999998053</v>
      </c>
      <c r="P51" s="5">
        <v>274182</v>
      </c>
      <c r="Q51" s="14">
        <v>1142.425</v>
      </c>
      <c r="R51" s="14">
        <v>17.25150602409644</v>
      </c>
      <c r="S51" s="5">
        <v>16</v>
      </c>
      <c r="T51" s="5" t="s">
        <v>28</v>
      </c>
      <c r="U51" s="14">
        <v>0.40160463961117127</v>
      </c>
      <c r="V51" s="5">
        <v>357</v>
      </c>
      <c r="W51" s="5">
        <v>694</v>
      </c>
      <c r="X51" s="5">
        <v>1021</v>
      </c>
      <c r="Y51" s="5">
        <v>193</v>
      </c>
      <c r="Z51" s="5" t="s">
        <v>29</v>
      </c>
      <c r="AA51" s="5"/>
      <c r="AB51" s="6" cm="1">
        <f t="array" ref="AB51">SUM(IF(B51:I51&gt;B52:I52,1,-1))</f>
        <v>-6</v>
      </c>
      <c r="AC51" s="6" cm="1">
        <f t="array" ref="AC51">SUM(IF(J51:S51&gt;J52:S52,1,-1))</f>
        <v>-6</v>
      </c>
      <c r="AD51" s="6">
        <f t="shared" si="11"/>
        <v>-12</v>
      </c>
      <c r="AE51" s="6">
        <f t="shared" ref="AE51:AG66" si="15">SUM(AB51:AB53)</f>
        <v>-16</v>
      </c>
      <c r="AF51" s="6">
        <f t="shared" si="15"/>
        <v>-12</v>
      </c>
      <c r="AG51" s="6">
        <f t="shared" si="15"/>
        <v>-28</v>
      </c>
      <c r="AH51" s="5"/>
      <c r="AI51" s="8" t="str">
        <f t="shared" si="0"/>
        <v>OL Lower</v>
      </c>
      <c r="AJ51" s="7" t="str">
        <f t="shared" si="1"/>
        <v>Down</v>
      </c>
      <c r="AK51" s="7" t="str">
        <f t="shared" si="2"/>
        <v>POC Unchanged</v>
      </c>
      <c r="AL51" s="9" t="str">
        <f t="shared" si="3"/>
        <v>In. Val</v>
      </c>
      <c r="AM51" s="9" t="str">
        <f t="shared" si="4"/>
        <v>Lower Break</v>
      </c>
      <c r="AN51" s="9" t="str">
        <f t="shared" si="5"/>
        <v>In Val</v>
      </c>
      <c r="AO51" s="9" t="str">
        <f t="shared" si="6"/>
        <v>Gap Up - Failed</v>
      </c>
      <c r="AP51" s="9" t="str">
        <f t="shared" si="7"/>
        <v>Top-Weighted</v>
      </c>
      <c r="AQ51" s="9" t="str">
        <f t="shared" si="8"/>
        <v>Skewed Mid-Low</v>
      </c>
      <c r="AR51" s="9" t="str">
        <f t="shared" si="9"/>
        <v>Closed Lower Quadrant</v>
      </c>
      <c r="AS51" s="5">
        <f t="shared" si="10"/>
        <v>-1</v>
      </c>
    </row>
    <row r="52" spans="1:45" ht="15.5" x14ac:dyDescent="0.35">
      <c r="A52" s="13">
        <v>45586</v>
      </c>
      <c r="B52" s="15">
        <v>1.3066500000000001</v>
      </c>
      <c r="C52" s="15">
        <v>1.31023</v>
      </c>
      <c r="D52" s="15">
        <v>1.29732</v>
      </c>
      <c r="E52" s="15">
        <v>1.2982199999999999</v>
      </c>
      <c r="F52" s="15">
        <v>1.2983</v>
      </c>
      <c r="G52" s="15">
        <v>1.3050000000000002</v>
      </c>
      <c r="H52" s="15">
        <v>1.298</v>
      </c>
      <c r="I52" s="5">
        <v>-10</v>
      </c>
      <c r="J52" s="5">
        <v>2172</v>
      </c>
      <c r="K52" s="5">
        <v>98</v>
      </c>
      <c r="L52" s="5">
        <v>2303</v>
      </c>
      <c r="M52" s="14">
        <v>9.5925000000000509</v>
      </c>
      <c r="N52" s="14">
        <v>129.09999999999977</v>
      </c>
      <c r="O52" s="5">
        <v>70.000000000001165</v>
      </c>
      <c r="P52" s="5">
        <v>279032</v>
      </c>
      <c r="Q52" s="14">
        <v>1162.6333333333334</v>
      </c>
      <c r="R52" s="14">
        <v>17.838884585592595</v>
      </c>
      <c r="S52" s="5">
        <v>21</v>
      </c>
      <c r="T52" s="5" t="s">
        <v>30</v>
      </c>
      <c r="U52" s="14">
        <v>0.27451893040834263</v>
      </c>
      <c r="V52" s="5">
        <v>290</v>
      </c>
      <c r="W52" s="5">
        <v>672</v>
      </c>
      <c r="X52" s="5">
        <v>698</v>
      </c>
      <c r="Y52" s="5">
        <v>624</v>
      </c>
      <c r="Z52" s="5" t="s">
        <v>27</v>
      </c>
      <c r="AA52" s="5"/>
      <c r="AB52" s="6" cm="1">
        <f t="array" ref="AB52">SUM(IF(B52:I52&gt;B53:I53,1,-1))</f>
        <v>-6</v>
      </c>
      <c r="AC52" s="6" cm="1">
        <f t="array" ref="AC52">SUM(IF(J52:S52&gt;J53:S53,1,-1))</f>
        <v>-8</v>
      </c>
      <c r="AD52" s="6">
        <f t="shared" si="11"/>
        <v>-14</v>
      </c>
      <c r="AE52" s="6">
        <f t="shared" si="15"/>
        <v>-12</v>
      </c>
      <c r="AF52" s="6">
        <f t="shared" si="15"/>
        <v>-8</v>
      </c>
      <c r="AG52" s="6">
        <f t="shared" si="15"/>
        <v>-20</v>
      </c>
      <c r="AH52" s="5"/>
      <c r="AI52" s="8" t="str">
        <f t="shared" si="0"/>
        <v>OL Lower</v>
      </c>
      <c r="AJ52" s="7" t="str">
        <f t="shared" si="1"/>
        <v>Down</v>
      </c>
      <c r="AK52" s="7" t="str">
        <f t="shared" si="2"/>
        <v>POC Down</v>
      </c>
      <c r="AL52" s="9" t="str">
        <f t="shared" si="3"/>
        <v>Bel. Val</v>
      </c>
      <c r="AM52" s="9" t="str">
        <f t="shared" si="4"/>
        <v>Inside Day</v>
      </c>
      <c r="AN52" s="9" t="str">
        <f t="shared" si="5"/>
        <v>In Val</v>
      </c>
      <c r="AO52" s="9" t="str">
        <f t="shared" si="6"/>
        <v>No Gap</v>
      </c>
      <c r="AP52" s="9" t="str">
        <f t="shared" si="7"/>
        <v>Top-Weighted</v>
      </c>
      <c r="AQ52" s="9" t="str">
        <f t="shared" si="8"/>
        <v>Skewed Mid-Low</v>
      </c>
      <c r="AR52" s="9" t="str">
        <f t="shared" si="9"/>
        <v>Closed Higher Quadrant</v>
      </c>
      <c r="AS52" s="5">
        <f t="shared" si="10"/>
        <v>2</v>
      </c>
    </row>
    <row r="53" spans="1:45" ht="15.5" x14ac:dyDescent="0.35">
      <c r="A53" s="13">
        <v>45583</v>
      </c>
      <c r="B53" s="15">
        <v>1.3048</v>
      </c>
      <c r="C53" s="15">
        <v>1.31023</v>
      </c>
      <c r="D53" s="15">
        <v>1.29732</v>
      </c>
      <c r="E53" s="15">
        <v>1.3051200000000001</v>
      </c>
      <c r="F53" s="15">
        <v>1.3049000000000002</v>
      </c>
      <c r="G53" s="15">
        <v>1.3093000000000001</v>
      </c>
      <c r="H53" s="15">
        <v>1.3012000000000001</v>
      </c>
      <c r="I53" s="5">
        <v>15</v>
      </c>
      <c r="J53" s="5">
        <v>928</v>
      </c>
      <c r="K53" s="5">
        <v>1388</v>
      </c>
      <c r="L53" s="5">
        <v>2353</v>
      </c>
      <c r="M53" s="14">
        <v>9.784166666666696</v>
      </c>
      <c r="N53" s="14">
        <v>129.09999999999977</v>
      </c>
      <c r="O53" s="5">
        <v>80.999999999999957</v>
      </c>
      <c r="P53" s="5">
        <v>281855</v>
      </c>
      <c r="Q53" s="14">
        <v>1174.3958333333333</v>
      </c>
      <c r="R53" s="14">
        <v>18.22618125484124</v>
      </c>
      <c r="S53" s="5">
        <v>23</v>
      </c>
      <c r="T53" s="5" t="s">
        <v>26</v>
      </c>
      <c r="U53" s="14">
        <v>0.62340728547694713</v>
      </c>
      <c r="V53" s="5">
        <v>291</v>
      </c>
      <c r="W53" s="5">
        <v>1002</v>
      </c>
      <c r="X53" s="5">
        <v>538</v>
      </c>
      <c r="Y53" s="5">
        <v>504</v>
      </c>
      <c r="Z53" s="5" t="s">
        <v>32</v>
      </c>
      <c r="AA53" s="5"/>
      <c r="AB53" s="6" cm="1">
        <f t="array" ref="AB53">SUM(IF(B53:I53&gt;B54:I54,1,-1))</f>
        <v>-4</v>
      </c>
      <c r="AC53" s="6" cm="1">
        <f t="array" ref="AC53">SUM(IF(J53:S53&gt;J54:S54,1,-1))</f>
        <v>2</v>
      </c>
      <c r="AD53" s="6">
        <f t="shared" si="11"/>
        <v>-2</v>
      </c>
      <c r="AE53" s="6">
        <f t="shared" si="15"/>
        <v>-8</v>
      </c>
      <c r="AF53" s="6">
        <f t="shared" si="15"/>
        <v>2</v>
      </c>
      <c r="AG53" s="6">
        <f t="shared" si="15"/>
        <v>-6</v>
      </c>
      <c r="AH53" s="5"/>
      <c r="AI53" s="8" t="str">
        <f t="shared" si="0"/>
        <v>OL Lower</v>
      </c>
      <c r="AJ53" s="7" t="str">
        <f t="shared" si="1"/>
        <v>Neutral</v>
      </c>
      <c r="AK53" s="7" t="str">
        <f t="shared" si="2"/>
        <v>POC Down</v>
      </c>
      <c r="AL53" s="9" t="str">
        <f t="shared" si="3"/>
        <v>In. Val</v>
      </c>
      <c r="AM53" s="9" t="str">
        <f t="shared" si="4"/>
        <v>Inside Day</v>
      </c>
      <c r="AN53" s="9" t="str">
        <f t="shared" si="5"/>
        <v>In Val</v>
      </c>
      <c r="AO53" s="9" t="str">
        <f t="shared" si="6"/>
        <v>No Gap</v>
      </c>
      <c r="AP53" s="9" t="str">
        <f t="shared" si="7"/>
        <v>Bottom-Weighted</v>
      </c>
      <c r="AQ53" s="9" t="str">
        <f t="shared" si="8"/>
        <v>Skewed Mid-High</v>
      </c>
      <c r="AR53" s="9" t="str">
        <f t="shared" si="9"/>
        <v>Closed Lower Quadrant</v>
      </c>
      <c r="AS53" s="5">
        <f t="shared" si="10"/>
        <v>-1</v>
      </c>
    </row>
    <row r="54" spans="1:45" ht="15.5" x14ac:dyDescent="0.35">
      <c r="A54" s="13">
        <v>45582</v>
      </c>
      <c r="B54" s="15">
        <v>1.30609</v>
      </c>
      <c r="C54" s="15">
        <v>1.31023</v>
      </c>
      <c r="D54" s="15">
        <v>1.29732</v>
      </c>
      <c r="E54" s="15">
        <v>1.3013999999999999</v>
      </c>
      <c r="F54" s="15">
        <v>1.3062</v>
      </c>
      <c r="G54" s="15">
        <v>1.3097000000000001</v>
      </c>
      <c r="H54" s="15">
        <v>1.3013000000000001</v>
      </c>
      <c r="I54" s="5">
        <v>7</v>
      </c>
      <c r="J54" s="5">
        <v>727</v>
      </c>
      <c r="K54" s="5">
        <v>1553</v>
      </c>
      <c r="L54" s="5">
        <v>2323</v>
      </c>
      <c r="M54" s="14">
        <v>9.6733333333333302</v>
      </c>
      <c r="N54" s="14">
        <v>129.09999999999977</v>
      </c>
      <c r="O54" s="5">
        <v>83.999999999999631</v>
      </c>
      <c r="P54" s="5">
        <v>276276</v>
      </c>
      <c r="Q54" s="14">
        <v>1151.1500000000001</v>
      </c>
      <c r="R54" s="14">
        <v>17.993803253292054</v>
      </c>
      <c r="S54" s="5">
        <v>28</v>
      </c>
      <c r="T54" s="5" t="s">
        <v>26</v>
      </c>
      <c r="U54" s="14">
        <v>0.56665473880959627</v>
      </c>
      <c r="V54" s="5">
        <v>411</v>
      </c>
      <c r="W54" s="5">
        <v>1004</v>
      </c>
      <c r="X54" s="5">
        <v>386</v>
      </c>
      <c r="Y54" s="5">
        <v>504</v>
      </c>
      <c r="Z54" s="5" t="s">
        <v>29</v>
      </c>
      <c r="AA54" s="5"/>
      <c r="AB54" s="6" cm="1">
        <f t="array" ref="AB54">SUM(IF(B54:I54&gt;B55:I55,1,-1))</f>
        <v>-2</v>
      </c>
      <c r="AC54" s="6" cm="1">
        <f t="array" ref="AC54">SUM(IF(J54:S54&gt;J55:S55,1,-1))</f>
        <v>-2</v>
      </c>
      <c r="AD54" s="6">
        <f t="shared" si="11"/>
        <v>-4</v>
      </c>
      <c r="AE54" s="6">
        <f t="shared" si="15"/>
        <v>-8</v>
      </c>
      <c r="AF54" s="6">
        <f t="shared" si="15"/>
        <v>0</v>
      </c>
      <c r="AG54" s="6">
        <f t="shared" si="15"/>
        <v>-8</v>
      </c>
      <c r="AH54" s="5"/>
      <c r="AI54" s="8" t="str">
        <f t="shared" si="0"/>
        <v>Outside</v>
      </c>
      <c r="AJ54" s="7" t="str">
        <f t="shared" si="1"/>
        <v>Neutral</v>
      </c>
      <c r="AK54" s="7" t="str">
        <f t="shared" si="2"/>
        <v>POC Down</v>
      </c>
      <c r="AL54" s="9" t="str">
        <f t="shared" si="3"/>
        <v>In. Val</v>
      </c>
      <c r="AM54" s="9" t="str">
        <f t="shared" si="4"/>
        <v>Lower Break</v>
      </c>
      <c r="AN54" s="9" t="str">
        <f t="shared" si="5"/>
        <v>In Val</v>
      </c>
      <c r="AO54" s="9" t="str">
        <f t="shared" si="6"/>
        <v>No Gap</v>
      </c>
      <c r="AP54" s="9" t="str">
        <f t="shared" si="7"/>
        <v>Bottom-Weighted</v>
      </c>
      <c r="AQ54" s="9" t="str">
        <f t="shared" si="8"/>
        <v>Skewed Mid-High</v>
      </c>
      <c r="AR54" s="9" t="str">
        <f t="shared" si="9"/>
        <v>Closed Lower Quadrant</v>
      </c>
      <c r="AS54" s="5">
        <f t="shared" si="10"/>
        <v>-1</v>
      </c>
    </row>
    <row r="55" spans="1:45" ht="15.5" x14ac:dyDescent="0.35">
      <c r="A55" s="13">
        <v>45581</v>
      </c>
      <c r="B55" s="15">
        <v>1.30663</v>
      </c>
      <c r="C55" s="15">
        <v>1.31023</v>
      </c>
      <c r="D55" s="15">
        <v>1.2976399999999999</v>
      </c>
      <c r="E55" s="15">
        <v>1.2990900000000001</v>
      </c>
      <c r="F55" s="15">
        <v>1.3071000000000002</v>
      </c>
      <c r="G55" s="15">
        <v>1.3082</v>
      </c>
      <c r="H55" s="15">
        <v>1.3042</v>
      </c>
      <c r="I55" s="5">
        <v>5</v>
      </c>
      <c r="J55" s="5">
        <v>565</v>
      </c>
      <c r="K55" s="5">
        <v>1799</v>
      </c>
      <c r="L55" s="5">
        <v>2421</v>
      </c>
      <c r="M55" s="14">
        <v>10.042916666666679</v>
      </c>
      <c r="N55" s="14">
        <v>125.90000000000101</v>
      </c>
      <c r="O55" s="5">
        <v>40.000000000000036</v>
      </c>
      <c r="P55" s="5">
        <v>285078</v>
      </c>
      <c r="Q55" s="14">
        <v>1187.825</v>
      </c>
      <c r="R55" s="14">
        <v>19.229547259729788</v>
      </c>
      <c r="S55" s="5">
        <v>18</v>
      </c>
      <c r="T55" s="5" t="s">
        <v>28</v>
      </c>
      <c r="U55" s="14">
        <v>0.40199213128929462</v>
      </c>
      <c r="V55" s="5">
        <v>622</v>
      </c>
      <c r="W55" s="5">
        <v>1283</v>
      </c>
      <c r="X55" s="5">
        <v>303</v>
      </c>
      <c r="Y55" s="5">
        <v>207</v>
      </c>
      <c r="Z55" s="5" t="s">
        <v>27</v>
      </c>
      <c r="AA55" s="5"/>
      <c r="AB55" s="6" cm="1">
        <f t="array" ref="AB55">SUM(IF(B55:I55&gt;B56:I56,1,-1))</f>
        <v>-2</v>
      </c>
      <c r="AC55" s="6" cm="1">
        <f t="array" ref="AC55">SUM(IF(J55:S55&gt;J56:S56,1,-1))</f>
        <v>2</v>
      </c>
      <c r="AD55" s="6">
        <f t="shared" si="11"/>
        <v>0</v>
      </c>
      <c r="AE55" s="6">
        <f t="shared" si="15"/>
        <v>-12</v>
      </c>
      <c r="AF55" s="6">
        <f t="shared" si="15"/>
        <v>-2</v>
      </c>
      <c r="AG55" s="6">
        <f t="shared" si="15"/>
        <v>-14</v>
      </c>
      <c r="AH55" s="5"/>
      <c r="AI55" s="8" t="str">
        <f t="shared" si="0"/>
        <v>Outside</v>
      </c>
      <c r="AJ55" s="7" t="str">
        <f t="shared" si="1"/>
        <v>Neutral</v>
      </c>
      <c r="AK55" s="7" t="str">
        <f t="shared" si="2"/>
        <v>POC Up</v>
      </c>
      <c r="AL55" s="9" t="str">
        <f t="shared" si="3"/>
        <v>In. Val</v>
      </c>
      <c r="AM55" s="9" t="str">
        <f t="shared" si="4"/>
        <v>Lower Break</v>
      </c>
      <c r="AN55" s="9" t="str">
        <f t="shared" si="5"/>
        <v>Bl. Val</v>
      </c>
      <c r="AO55" s="9" t="str">
        <f t="shared" si="6"/>
        <v>No Gap</v>
      </c>
      <c r="AP55" s="9" t="str">
        <f t="shared" si="7"/>
        <v>Bottom-Weighted</v>
      </c>
      <c r="AQ55" s="9" t="str">
        <f t="shared" si="8"/>
        <v>Skewed Mid-High</v>
      </c>
      <c r="AR55" s="9" t="str">
        <f t="shared" si="9"/>
        <v>Closed Higher Quadrant</v>
      </c>
      <c r="AS55" s="5">
        <f t="shared" si="10"/>
        <v>2</v>
      </c>
    </row>
    <row r="56" spans="1:45" ht="15.5" x14ac:dyDescent="0.35">
      <c r="A56" s="13">
        <v>45580</v>
      </c>
      <c r="B56" s="15">
        <v>1.3092699999999999</v>
      </c>
      <c r="C56" s="15">
        <v>1.3102799999999999</v>
      </c>
      <c r="D56" s="15">
        <v>1.3021499999999999</v>
      </c>
      <c r="E56" s="15">
        <v>1.3064499999999999</v>
      </c>
      <c r="F56" s="15">
        <v>1.3066</v>
      </c>
      <c r="G56" s="15">
        <v>1.3079000000000001</v>
      </c>
      <c r="H56" s="15">
        <v>1.3046</v>
      </c>
      <c r="I56" s="5">
        <v>-8</v>
      </c>
      <c r="J56" s="5">
        <v>1153</v>
      </c>
      <c r="K56" s="5">
        <v>1151</v>
      </c>
      <c r="L56" s="5">
        <v>2366</v>
      </c>
      <c r="M56" s="14">
        <v>9.7937499999999886</v>
      </c>
      <c r="N56" s="14">
        <v>81.299999999999699</v>
      </c>
      <c r="O56" s="5">
        <v>33.00000000000081</v>
      </c>
      <c r="P56" s="5">
        <v>287590</v>
      </c>
      <c r="Q56" s="14">
        <v>1198.2916666666667</v>
      </c>
      <c r="R56" s="14">
        <v>29.102091020910319</v>
      </c>
      <c r="S56" s="5">
        <v>11</v>
      </c>
      <c r="T56" s="5" t="s">
        <v>33</v>
      </c>
      <c r="U56" s="14">
        <v>0.78146854227628293</v>
      </c>
      <c r="V56" s="5">
        <v>351</v>
      </c>
      <c r="W56" s="5">
        <v>1021</v>
      </c>
      <c r="X56" s="5">
        <v>861</v>
      </c>
      <c r="Y56" s="5">
        <v>133</v>
      </c>
      <c r="Z56" s="5" t="s">
        <v>32</v>
      </c>
      <c r="AA56" s="5"/>
      <c r="AB56" s="6" cm="1">
        <f t="array" ref="AB56">SUM(IF(B56:I56&gt;B57:I57,1,-1))</f>
        <v>-4</v>
      </c>
      <c r="AC56" s="6" cm="1">
        <f t="array" ref="AC56">SUM(IF(J56:S56&gt;J57:S57,1,-1))</f>
        <v>0</v>
      </c>
      <c r="AD56" s="6">
        <f t="shared" si="11"/>
        <v>-4</v>
      </c>
      <c r="AE56" s="6">
        <f t="shared" si="15"/>
        <v>-18</v>
      </c>
      <c r="AF56" s="6">
        <f t="shared" si="15"/>
        <v>-10</v>
      </c>
      <c r="AG56" s="6">
        <f t="shared" si="15"/>
        <v>-28</v>
      </c>
      <c r="AH56" s="5"/>
      <c r="AI56" s="8" t="str">
        <f t="shared" si="0"/>
        <v>Inside</v>
      </c>
      <c r="AJ56" s="7" t="str">
        <f t="shared" si="1"/>
        <v>Down</v>
      </c>
      <c r="AK56" s="7" t="str">
        <f t="shared" si="2"/>
        <v>POC Down</v>
      </c>
      <c r="AL56" s="9" t="str">
        <f t="shared" si="3"/>
        <v>In. Val</v>
      </c>
      <c r="AM56" s="9" t="str">
        <f t="shared" si="4"/>
        <v>Inside Day</v>
      </c>
      <c r="AN56" s="9" t="str">
        <f t="shared" si="5"/>
        <v>In Val</v>
      </c>
      <c r="AO56" s="9" t="str">
        <f t="shared" si="6"/>
        <v>Gap Up - Failed</v>
      </c>
      <c r="AP56" s="9" t="str">
        <f t="shared" si="7"/>
        <v>Top-Weighted</v>
      </c>
      <c r="AQ56" s="9" t="str">
        <f t="shared" si="8"/>
        <v>Skewed Mid-High</v>
      </c>
      <c r="AR56" s="9" t="str">
        <f t="shared" si="9"/>
        <v>Closed Lower Quadrant</v>
      </c>
      <c r="AS56" s="5">
        <f t="shared" si="10"/>
        <v>-1</v>
      </c>
    </row>
    <row r="57" spans="1:45" ht="15.5" x14ac:dyDescent="0.35">
      <c r="A57" s="13">
        <v>45579</v>
      </c>
      <c r="B57" s="15">
        <v>1.30837</v>
      </c>
      <c r="C57" s="15">
        <v>1.31131</v>
      </c>
      <c r="D57" s="15">
        <v>1.3021499999999999</v>
      </c>
      <c r="E57" s="15">
        <v>1.3066500000000001</v>
      </c>
      <c r="F57" s="15">
        <v>1.3074000000000001</v>
      </c>
      <c r="G57" s="15">
        <v>1.3087</v>
      </c>
      <c r="H57" s="15">
        <v>1.3045</v>
      </c>
      <c r="I57" s="5">
        <v>8</v>
      </c>
      <c r="J57" s="5">
        <v>937</v>
      </c>
      <c r="K57" s="5">
        <v>1373</v>
      </c>
      <c r="L57" s="5">
        <v>2364</v>
      </c>
      <c r="M57" s="14">
        <v>9.7495833333333017</v>
      </c>
      <c r="N57" s="14">
        <v>91.600000000000563</v>
      </c>
      <c r="O57" s="5">
        <v>41.999999999999815</v>
      </c>
      <c r="P57" s="5">
        <v>293619</v>
      </c>
      <c r="Q57" s="14">
        <v>1223.4124999999999</v>
      </c>
      <c r="R57" s="14">
        <v>25.807860262008575</v>
      </c>
      <c r="S57" s="5">
        <v>10</v>
      </c>
      <c r="T57" s="5" t="s">
        <v>26</v>
      </c>
      <c r="U57" s="14">
        <v>0.68913799708140855</v>
      </c>
      <c r="V57" s="5">
        <v>380</v>
      </c>
      <c r="W57" s="5">
        <v>861</v>
      </c>
      <c r="X57" s="5">
        <v>904</v>
      </c>
      <c r="Y57" s="5">
        <v>187</v>
      </c>
      <c r="Z57" s="5" t="s">
        <v>29</v>
      </c>
      <c r="AA57" s="5"/>
      <c r="AB57" s="6" cm="1">
        <f t="array" ref="AB57">SUM(IF(B57:I57&gt;B58:I58,1,-1))</f>
        <v>-6</v>
      </c>
      <c r="AC57" s="6" cm="1">
        <f t="array" ref="AC57">SUM(IF(J57:S57&gt;J58:S58,1,-1))</f>
        <v>-4</v>
      </c>
      <c r="AD57" s="6">
        <f t="shared" si="11"/>
        <v>-10</v>
      </c>
      <c r="AE57" s="6">
        <f t="shared" si="15"/>
        <v>-20</v>
      </c>
      <c r="AF57" s="6">
        <f t="shared" si="15"/>
        <v>-16</v>
      </c>
      <c r="AG57" s="6">
        <f t="shared" si="15"/>
        <v>-36</v>
      </c>
      <c r="AH57" s="5"/>
      <c r="AI57" s="8" t="str">
        <f t="shared" si="0"/>
        <v>OL Lower</v>
      </c>
      <c r="AJ57" s="7" t="str">
        <f t="shared" si="1"/>
        <v>Down</v>
      </c>
      <c r="AK57" s="7" t="str">
        <f t="shared" si="2"/>
        <v>POC Unchanged</v>
      </c>
      <c r="AL57" s="9" t="str">
        <f t="shared" si="3"/>
        <v>In. Val</v>
      </c>
      <c r="AM57" s="9" t="str">
        <f t="shared" si="4"/>
        <v>Inside Day</v>
      </c>
      <c r="AN57" s="9" t="str">
        <f t="shared" si="5"/>
        <v>In Val</v>
      </c>
      <c r="AO57" s="9" t="str">
        <f t="shared" si="6"/>
        <v>No Gap</v>
      </c>
      <c r="AP57" s="9" t="str">
        <f t="shared" si="7"/>
        <v>Bottom-Weighted</v>
      </c>
      <c r="AQ57" s="9" t="str">
        <f t="shared" si="8"/>
        <v>Skewed Mid-Low</v>
      </c>
      <c r="AR57" s="9" t="str">
        <f t="shared" si="9"/>
        <v>Closed Lower Quadrant</v>
      </c>
      <c r="AS57" s="5">
        <f t="shared" si="10"/>
        <v>-1</v>
      </c>
    </row>
    <row r="58" spans="1:45" ht="15.5" x14ac:dyDescent="0.35">
      <c r="A58" s="13">
        <v>45576</v>
      </c>
      <c r="B58" s="15">
        <v>1.3122499999999999</v>
      </c>
      <c r="C58" s="15">
        <v>1.3134399999999999</v>
      </c>
      <c r="D58" s="15">
        <v>1.3021499999999999</v>
      </c>
      <c r="E58" s="15">
        <v>1.3048</v>
      </c>
      <c r="F58" s="15">
        <v>1.3074000000000001</v>
      </c>
      <c r="G58" s="15">
        <v>1.31</v>
      </c>
      <c r="H58" s="15">
        <v>1.3061</v>
      </c>
      <c r="I58" s="5">
        <v>8</v>
      </c>
      <c r="J58" s="5">
        <v>1380</v>
      </c>
      <c r="K58" s="5">
        <v>1017</v>
      </c>
      <c r="L58" s="5">
        <v>2464</v>
      </c>
      <c r="M58" s="14">
        <v>10.182916666666642</v>
      </c>
      <c r="N58" s="14">
        <v>112.90000000000022</v>
      </c>
      <c r="O58" s="5">
        <v>39.000000000000142</v>
      </c>
      <c r="P58" s="5">
        <v>307021</v>
      </c>
      <c r="Q58" s="14">
        <v>1279.2541666666666</v>
      </c>
      <c r="R58" s="14">
        <v>21.824623560673121</v>
      </c>
      <c r="S58" s="5">
        <v>16</v>
      </c>
      <c r="T58" s="5" t="s">
        <v>33</v>
      </c>
      <c r="U58" s="14">
        <v>0.71588972228948367</v>
      </c>
      <c r="V58" s="5">
        <v>178</v>
      </c>
      <c r="W58" s="5">
        <v>1025</v>
      </c>
      <c r="X58" s="5">
        <v>1043</v>
      </c>
      <c r="Y58" s="5">
        <v>198</v>
      </c>
      <c r="Z58" s="5" t="s">
        <v>27</v>
      </c>
      <c r="AA58" s="5"/>
      <c r="AB58" s="6" cm="1">
        <f t="array" ref="AB58">SUM(IF(B58:I58&gt;B59:I59,1,-1))</f>
        <v>-8</v>
      </c>
      <c r="AC58" s="6" cm="1">
        <f t="array" ref="AC58">SUM(IF(J58:S58&gt;J59:S59,1,-1))</f>
        <v>-6</v>
      </c>
      <c r="AD58" s="6">
        <f t="shared" si="11"/>
        <v>-14</v>
      </c>
      <c r="AE58" s="6">
        <f t="shared" si="15"/>
        <v>-18</v>
      </c>
      <c r="AF58" s="6">
        <f t="shared" si="15"/>
        <v>-18</v>
      </c>
      <c r="AG58" s="6">
        <f t="shared" si="15"/>
        <v>-36</v>
      </c>
      <c r="AH58" s="5"/>
      <c r="AI58" s="8" t="str">
        <f t="shared" si="0"/>
        <v>OL Lower</v>
      </c>
      <c r="AJ58" s="7" t="str">
        <f t="shared" si="1"/>
        <v>Down</v>
      </c>
      <c r="AK58" s="7" t="str">
        <f t="shared" si="2"/>
        <v>POC Down</v>
      </c>
      <c r="AL58" s="9" t="str">
        <f t="shared" si="3"/>
        <v>In. Val</v>
      </c>
      <c r="AM58" s="9" t="str">
        <f t="shared" si="4"/>
        <v>Inside Day</v>
      </c>
      <c r="AN58" s="9" t="str">
        <f t="shared" si="5"/>
        <v>Bl. Val</v>
      </c>
      <c r="AO58" s="9" t="str">
        <f t="shared" si="6"/>
        <v>Gap Up - Failed</v>
      </c>
      <c r="AP58" s="9" t="str">
        <f t="shared" si="7"/>
        <v>Top-Weighted</v>
      </c>
      <c r="AQ58" s="9" t="str">
        <f t="shared" si="8"/>
        <v>Skewed Mid-Low</v>
      </c>
      <c r="AR58" s="9" t="str">
        <f t="shared" si="9"/>
        <v>Closed Higher Quadrant</v>
      </c>
      <c r="AS58" s="5">
        <f t="shared" si="10"/>
        <v>1</v>
      </c>
    </row>
    <row r="59" spans="1:45" ht="15.5" x14ac:dyDescent="0.35">
      <c r="A59" s="13">
        <v>45575</v>
      </c>
      <c r="B59" s="15">
        <v>1.3127899999999999</v>
      </c>
      <c r="C59" s="15">
        <v>1.31745</v>
      </c>
      <c r="D59" s="15">
        <v>1.3021499999999999</v>
      </c>
      <c r="E59" s="15">
        <v>1.3061</v>
      </c>
      <c r="F59" s="15">
        <v>1.3075000000000001</v>
      </c>
      <c r="G59" s="15">
        <v>1.3116000000000001</v>
      </c>
      <c r="H59" s="15">
        <v>1.3063</v>
      </c>
      <c r="I59" s="5">
        <v>21</v>
      </c>
      <c r="J59" s="5">
        <v>1911</v>
      </c>
      <c r="K59" s="5">
        <v>719</v>
      </c>
      <c r="L59" s="5">
        <v>2683</v>
      </c>
      <c r="M59" s="14">
        <v>11.072916666666618</v>
      </c>
      <c r="N59" s="14">
        <v>153.00000000000091</v>
      </c>
      <c r="O59" s="5">
        <v>53.000000000000824</v>
      </c>
      <c r="P59" s="5">
        <v>334213</v>
      </c>
      <c r="Q59" s="14">
        <v>1392.5541666666666</v>
      </c>
      <c r="R59" s="14">
        <v>17.535947712418196</v>
      </c>
      <c r="S59" s="5">
        <v>21</v>
      </c>
      <c r="T59" s="5" t="s">
        <v>28</v>
      </c>
      <c r="U59" s="14">
        <v>0.48008512890176086</v>
      </c>
      <c r="V59" s="5">
        <v>201</v>
      </c>
      <c r="W59" s="5">
        <v>722</v>
      </c>
      <c r="X59" s="5">
        <v>1481</v>
      </c>
      <c r="Y59" s="5">
        <v>279</v>
      </c>
      <c r="Z59" s="5" t="s">
        <v>29</v>
      </c>
      <c r="AA59" s="5"/>
      <c r="AB59" s="6" cm="1">
        <f t="array" ref="AB59">SUM(IF(B59:I59&gt;B60:I60,1,-1))</f>
        <v>-6</v>
      </c>
      <c r="AC59" s="6" cm="1">
        <f t="array" ref="AC59">SUM(IF(J59:S59&gt;J60:S60,1,-1))</f>
        <v>-6</v>
      </c>
      <c r="AD59" s="6">
        <f t="shared" si="11"/>
        <v>-12</v>
      </c>
      <c r="AE59" s="6">
        <f t="shared" si="15"/>
        <v>-12</v>
      </c>
      <c r="AF59" s="6">
        <f t="shared" si="15"/>
        <v>-18</v>
      </c>
      <c r="AG59" s="6">
        <f t="shared" si="15"/>
        <v>-30</v>
      </c>
      <c r="AH59" s="5"/>
      <c r="AI59" s="8" t="str">
        <f t="shared" si="0"/>
        <v>OL Lower</v>
      </c>
      <c r="AJ59" s="7" t="str">
        <f t="shared" si="1"/>
        <v>Down</v>
      </c>
      <c r="AK59" s="7" t="str">
        <f t="shared" si="2"/>
        <v>POC Down</v>
      </c>
      <c r="AL59" s="9" t="str">
        <f t="shared" si="3"/>
        <v>In. Val</v>
      </c>
      <c r="AM59" s="9" t="str">
        <f t="shared" si="4"/>
        <v>Lower Break</v>
      </c>
      <c r="AN59" s="9" t="str">
        <f t="shared" si="5"/>
        <v>Bl. Val</v>
      </c>
      <c r="AO59" s="9" t="str">
        <f t="shared" si="6"/>
        <v>No Gap</v>
      </c>
      <c r="AP59" s="9" t="str">
        <f t="shared" si="7"/>
        <v>Top-Weighted</v>
      </c>
      <c r="AQ59" s="9" t="str">
        <f t="shared" si="8"/>
        <v>Skewed Mid-Low</v>
      </c>
      <c r="AR59" s="9" t="str">
        <f t="shared" si="9"/>
        <v>Closed Lower Quadrant</v>
      </c>
      <c r="AS59" s="5">
        <f t="shared" si="10"/>
        <v>-1</v>
      </c>
    </row>
    <row r="60" spans="1:45" ht="15.5" x14ac:dyDescent="0.35">
      <c r="A60" s="13">
        <v>45574</v>
      </c>
      <c r="B60" s="15">
        <v>1.3262</v>
      </c>
      <c r="C60" s="15">
        <v>1.3264899999999999</v>
      </c>
      <c r="D60" s="15">
        <v>1.30552</v>
      </c>
      <c r="E60" s="15">
        <v>1.3066199999999999</v>
      </c>
      <c r="F60" s="15">
        <v>1.3093000000000001</v>
      </c>
      <c r="G60" s="15">
        <v>1.3128000000000002</v>
      </c>
      <c r="H60" s="15">
        <v>1.3074000000000001</v>
      </c>
      <c r="I60" s="5">
        <v>9</v>
      </c>
      <c r="J60" s="5">
        <v>1754</v>
      </c>
      <c r="K60" s="5">
        <v>980</v>
      </c>
      <c r="L60" s="5">
        <v>2784</v>
      </c>
      <c r="M60" s="14">
        <v>11.524583333333274</v>
      </c>
      <c r="N60" s="14">
        <v>209.69999999999933</v>
      </c>
      <c r="O60" s="5">
        <v>54.000000000000711</v>
      </c>
      <c r="P60" s="5">
        <v>347110</v>
      </c>
      <c r="Q60" s="14">
        <v>1446.2916666666667</v>
      </c>
      <c r="R60" s="14">
        <v>13.276108726752545</v>
      </c>
      <c r="S60" s="5">
        <v>24</v>
      </c>
      <c r="T60" s="5" t="s">
        <v>28</v>
      </c>
      <c r="U60" s="14">
        <v>0.47163189242691589</v>
      </c>
      <c r="V60" s="5">
        <v>113</v>
      </c>
      <c r="W60" s="5">
        <v>192</v>
      </c>
      <c r="X60" s="5">
        <v>929</v>
      </c>
      <c r="Y60" s="5">
        <v>1522</v>
      </c>
      <c r="Z60" s="5" t="s">
        <v>27</v>
      </c>
      <c r="AA60" s="5"/>
      <c r="AB60" s="6" cm="1">
        <f t="array" ref="AB60">SUM(IF(B60:I60&gt;B61:I61,1,-1))</f>
        <v>-4</v>
      </c>
      <c r="AC60" s="6" cm="1">
        <f t="array" ref="AC60">SUM(IF(J60:S60&gt;J61:S61,1,-1))</f>
        <v>-6</v>
      </c>
      <c r="AD60" s="6">
        <f t="shared" si="11"/>
        <v>-10</v>
      </c>
      <c r="AE60" s="6">
        <f t="shared" si="15"/>
        <v>-14</v>
      </c>
      <c r="AF60" s="6">
        <f t="shared" si="15"/>
        <v>-18</v>
      </c>
      <c r="AG60" s="6">
        <f t="shared" si="15"/>
        <v>-32</v>
      </c>
      <c r="AH60" s="5"/>
      <c r="AI60" s="8" t="str">
        <f t="shared" si="0"/>
        <v>Inside</v>
      </c>
      <c r="AJ60" s="7" t="str">
        <f t="shared" si="1"/>
        <v>Down</v>
      </c>
      <c r="AK60" s="7" t="str">
        <f t="shared" si="2"/>
        <v>POC Unchanged</v>
      </c>
      <c r="AL60" s="9" t="str">
        <f t="shared" si="3"/>
        <v>In. Val</v>
      </c>
      <c r="AM60" s="9" t="str">
        <f t="shared" si="4"/>
        <v>Lower Break</v>
      </c>
      <c r="AN60" s="9" t="str">
        <f t="shared" si="5"/>
        <v>Bl. Val</v>
      </c>
      <c r="AO60" s="9" t="str">
        <f t="shared" si="6"/>
        <v>Gap Up - Failed</v>
      </c>
      <c r="AP60" s="9" t="str">
        <f t="shared" si="7"/>
        <v>Top-Weighted</v>
      </c>
      <c r="AQ60" s="9" t="str">
        <f t="shared" si="8"/>
        <v>Skewed Low</v>
      </c>
      <c r="AR60" s="9" t="str">
        <f t="shared" si="9"/>
        <v>Same</v>
      </c>
      <c r="AS60" s="5">
        <f t="shared" si="10"/>
        <v>0</v>
      </c>
    </row>
    <row r="61" spans="1:45" ht="15.5" x14ac:dyDescent="0.35">
      <c r="A61" s="13">
        <v>45573</v>
      </c>
      <c r="B61" s="15">
        <v>1.32738</v>
      </c>
      <c r="C61" s="15">
        <v>1.3305</v>
      </c>
      <c r="D61" s="15">
        <v>1.30589</v>
      </c>
      <c r="E61" s="15">
        <v>1.3092900000000001</v>
      </c>
      <c r="F61" s="15">
        <v>1.3093000000000001</v>
      </c>
      <c r="G61" s="15">
        <v>1.3160000000000001</v>
      </c>
      <c r="H61" s="15">
        <v>1.3066</v>
      </c>
      <c r="I61" s="5">
        <v>7</v>
      </c>
      <c r="J61" s="5">
        <v>2239</v>
      </c>
      <c r="K61" s="5">
        <v>595</v>
      </c>
      <c r="L61" s="5">
        <v>2873</v>
      </c>
      <c r="M61" s="14">
        <v>11.879166666666626</v>
      </c>
      <c r="N61" s="14">
        <v>246.10000000000019</v>
      </c>
      <c r="O61" s="5">
        <v>94.000000000000753</v>
      </c>
      <c r="P61" s="5">
        <v>350382</v>
      </c>
      <c r="Q61" s="14">
        <v>1459.925</v>
      </c>
      <c r="R61" s="14">
        <v>11.674116212921568</v>
      </c>
      <c r="S61" s="5">
        <v>30</v>
      </c>
      <c r="T61" s="5" t="s">
        <v>28</v>
      </c>
      <c r="U61" s="14">
        <v>0.36562652359735204</v>
      </c>
      <c r="V61" s="5">
        <v>620</v>
      </c>
      <c r="W61" s="5">
        <v>85</v>
      </c>
      <c r="X61" s="5">
        <v>660</v>
      </c>
      <c r="Y61" s="5">
        <v>1508</v>
      </c>
      <c r="Z61" s="5" t="s">
        <v>27</v>
      </c>
      <c r="AA61" s="5"/>
      <c r="AB61" s="6" cm="1">
        <f t="array" ref="AB61">SUM(IF(B61:I61&gt;B62:I62,1,-1))</f>
        <v>-2</v>
      </c>
      <c r="AC61" s="6" cm="1">
        <f t="array" ref="AC61">SUM(IF(J61:S61&gt;J62:S62,1,-1))</f>
        <v>-6</v>
      </c>
      <c r="AD61" s="6">
        <f t="shared" si="11"/>
        <v>-8</v>
      </c>
      <c r="AE61" s="6">
        <f t="shared" si="15"/>
        <v>-16</v>
      </c>
      <c r="AF61" s="6">
        <f t="shared" si="15"/>
        <v>-6</v>
      </c>
      <c r="AG61" s="6">
        <f t="shared" si="15"/>
        <v>-22</v>
      </c>
      <c r="AH61" s="5"/>
      <c r="AI61" s="8" t="str">
        <f t="shared" si="0"/>
        <v>Inside</v>
      </c>
      <c r="AJ61" s="7" t="str">
        <f t="shared" si="1"/>
        <v>Down</v>
      </c>
      <c r="AK61" s="7" t="str">
        <f t="shared" si="2"/>
        <v>POC Down</v>
      </c>
      <c r="AL61" s="9" t="str">
        <f t="shared" si="3"/>
        <v>In. Val</v>
      </c>
      <c r="AM61" s="9" t="str">
        <f t="shared" si="4"/>
        <v>Inside Day</v>
      </c>
      <c r="AN61" s="9" t="str">
        <f t="shared" si="5"/>
        <v>In Val</v>
      </c>
      <c r="AO61" s="9" t="str">
        <f t="shared" si="6"/>
        <v>Gap Up - Failed</v>
      </c>
      <c r="AP61" s="9" t="str">
        <f t="shared" si="7"/>
        <v>Top-Weighted</v>
      </c>
      <c r="AQ61" s="9" t="str">
        <f t="shared" si="8"/>
        <v>Skewed Low</v>
      </c>
      <c r="AR61" s="9" t="str">
        <f t="shared" si="9"/>
        <v>Same</v>
      </c>
      <c r="AS61" s="5">
        <f t="shared" si="10"/>
        <v>0</v>
      </c>
    </row>
    <row r="62" spans="1:45" ht="15.5" x14ac:dyDescent="0.35">
      <c r="A62" s="13">
        <v>45572</v>
      </c>
      <c r="B62" s="15">
        <v>1.3376999999999999</v>
      </c>
      <c r="C62" s="15">
        <v>1.33893</v>
      </c>
      <c r="D62" s="15">
        <v>1.30589</v>
      </c>
      <c r="E62" s="15">
        <v>1.3083800000000001</v>
      </c>
      <c r="F62" s="15">
        <v>1.3118000000000001</v>
      </c>
      <c r="G62" s="15">
        <v>1.3270000000000002</v>
      </c>
      <c r="H62" s="15">
        <v>1.3063</v>
      </c>
      <c r="I62" s="5">
        <v>-18</v>
      </c>
      <c r="J62" s="5">
        <v>2063</v>
      </c>
      <c r="K62" s="5">
        <v>931</v>
      </c>
      <c r="L62" s="5">
        <v>3028</v>
      </c>
      <c r="M62" s="14">
        <v>12.544166666666671</v>
      </c>
      <c r="N62" s="14">
        <v>330.39999999999958</v>
      </c>
      <c r="O62" s="5">
        <v>207.00000000000162</v>
      </c>
      <c r="P62" s="5">
        <v>374046</v>
      </c>
      <c r="Q62" s="14">
        <v>1558.5250000000001</v>
      </c>
      <c r="R62" s="14">
        <v>9.1646489104116338</v>
      </c>
      <c r="S62" s="5">
        <v>32</v>
      </c>
      <c r="T62" s="5" t="s">
        <v>28</v>
      </c>
      <c r="U62" s="14">
        <v>0.4968649111039582</v>
      </c>
      <c r="V62" s="5">
        <v>369</v>
      </c>
      <c r="W62" s="5">
        <v>905</v>
      </c>
      <c r="X62" s="5">
        <v>342</v>
      </c>
      <c r="Y62" s="5">
        <v>1412</v>
      </c>
      <c r="Z62" s="5" t="s">
        <v>27</v>
      </c>
      <c r="AA62" s="5"/>
      <c r="AB62" s="6" cm="1">
        <f t="array" ref="AB62">SUM(IF(B62:I62&gt;B63:I63,1,-1))</f>
        <v>-8</v>
      </c>
      <c r="AC62" s="6" cm="1">
        <f t="array" ref="AC62">SUM(IF(J62:S62&gt;J63:S63,1,-1))</f>
        <v>-6</v>
      </c>
      <c r="AD62" s="6">
        <f t="shared" si="11"/>
        <v>-14</v>
      </c>
      <c r="AE62" s="6">
        <f t="shared" si="15"/>
        <v>-18</v>
      </c>
      <c r="AF62" s="6">
        <f t="shared" si="15"/>
        <v>6</v>
      </c>
      <c r="AG62" s="6">
        <f t="shared" si="15"/>
        <v>-12</v>
      </c>
      <c r="AH62" s="5"/>
      <c r="AI62" s="8" t="str">
        <f t="shared" si="0"/>
        <v>OL Lower</v>
      </c>
      <c r="AJ62" s="7" t="str">
        <f t="shared" si="1"/>
        <v>Down</v>
      </c>
      <c r="AK62" s="7" t="str">
        <f t="shared" si="2"/>
        <v>POC Unchanged</v>
      </c>
      <c r="AL62" s="9" t="str">
        <f t="shared" si="3"/>
        <v>In. Val</v>
      </c>
      <c r="AM62" s="9" t="str">
        <f t="shared" si="4"/>
        <v>Lower Break</v>
      </c>
      <c r="AN62" s="9" t="str">
        <f t="shared" si="5"/>
        <v>In Val</v>
      </c>
      <c r="AO62" s="9" t="str">
        <f t="shared" si="6"/>
        <v>Gap Up - Failed</v>
      </c>
      <c r="AP62" s="9" t="str">
        <f t="shared" si="7"/>
        <v>Top-Weighted</v>
      </c>
      <c r="AQ62" s="9" t="str">
        <f t="shared" si="8"/>
        <v>Skewed Low</v>
      </c>
      <c r="AR62" s="9" t="str">
        <f t="shared" si="9"/>
        <v>Same</v>
      </c>
      <c r="AS62" s="5">
        <f t="shared" si="10"/>
        <v>0</v>
      </c>
    </row>
    <row r="63" spans="1:45" ht="15.5" x14ac:dyDescent="0.35">
      <c r="A63" s="13">
        <v>45569</v>
      </c>
      <c r="B63" s="15">
        <v>1.3382000000000001</v>
      </c>
      <c r="C63" s="15">
        <v>1.3422499999999999</v>
      </c>
      <c r="D63" s="15">
        <v>1.30694</v>
      </c>
      <c r="E63" s="15">
        <v>1.3122499999999999</v>
      </c>
      <c r="F63" s="15">
        <v>1.3118000000000001</v>
      </c>
      <c r="G63" s="15">
        <v>1.3323000000000003</v>
      </c>
      <c r="H63" s="15">
        <v>1.3075000000000001</v>
      </c>
      <c r="I63" s="5">
        <v>-16</v>
      </c>
      <c r="J63" s="5">
        <v>2633</v>
      </c>
      <c r="K63" s="5">
        <v>484</v>
      </c>
      <c r="L63" s="5">
        <v>3146</v>
      </c>
      <c r="M63" s="14">
        <v>13.107916666666645</v>
      </c>
      <c r="N63" s="14">
        <v>353.09999999999951</v>
      </c>
      <c r="O63" s="5">
        <v>248.00000000000156</v>
      </c>
      <c r="P63" s="5">
        <v>380374</v>
      </c>
      <c r="Q63" s="14">
        <v>1584.8916666666667</v>
      </c>
      <c r="R63" s="14">
        <v>8.9096573208722862</v>
      </c>
      <c r="S63" s="5">
        <v>37</v>
      </c>
      <c r="T63" s="5" t="s">
        <v>28</v>
      </c>
      <c r="U63" s="14">
        <v>0.37786727337351333</v>
      </c>
      <c r="V63" s="5">
        <v>873</v>
      </c>
      <c r="W63" s="5">
        <v>1022</v>
      </c>
      <c r="X63" s="5">
        <v>255</v>
      </c>
      <c r="Y63" s="5">
        <v>990</v>
      </c>
      <c r="Z63" s="5" t="s">
        <v>27</v>
      </c>
      <c r="AA63" s="5"/>
      <c r="AB63" s="6" cm="1">
        <f t="array" ref="AB63">SUM(IF(B63:I63&gt;B64:I64,1,-1))</f>
        <v>-6</v>
      </c>
      <c r="AC63" s="6" cm="1">
        <f t="array" ref="AC63">SUM(IF(J63:S63&gt;J64:S64,1,-1))</f>
        <v>6</v>
      </c>
      <c r="AD63" s="6">
        <f t="shared" si="11"/>
        <v>0</v>
      </c>
      <c r="AE63" s="6">
        <f t="shared" si="15"/>
        <v>-14</v>
      </c>
      <c r="AF63" s="6">
        <f t="shared" si="15"/>
        <v>6</v>
      </c>
      <c r="AG63" s="6">
        <f t="shared" si="15"/>
        <v>-8</v>
      </c>
      <c r="AH63" s="5"/>
      <c r="AI63" s="8" t="str">
        <f t="shared" si="0"/>
        <v>OL Lower</v>
      </c>
      <c r="AJ63" s="7" t="str">
        <f t="shared" si="1"/>
        <v>Down</v>
      </c>
      <c r="AK63" s="7" t="str">
        <f t="shared" si="2"/>
        <v>POC Down</v>
      </c>
      <c r="AL63" s="9" t="str">
        <f t="shared" si="3"/>
        <v>Bel. Val</v>
      </c>
      <c r="AM63" s="9" t="str">
        <f t="shared" si="4"/>
        <v>Lower Break</v>
      </c>
      <c r="AN63" s="9" t="str">
        <f t="shared" si="5"/>
        <v>In Val</v>
      </c>
      <c r="AO63" s="9" t="str">
        <f t="shared" si="6"/>
        <v>No Gap</v>
      </c>
      <c r="AP63" s="9" t="str">
        <f t="shared" si="7"/>
        <v>Top-Weighted</v>
      </c>
      <c r="AQ63" s="9" t="str">
        <f t="shared" si="8"/>
        <v>Skewed Mid-High</v>
      </c>
      <c r="AR63" s="9" t="str">
        <f t="shared" si="9"/>
        <v>Same</v>
      </c>
      <c r="AS63" s="5">
        <f t="shared" si="10"/>
        <v>0</v>
      </c>
    </row>
    <row r="64" spans="1:45" ht="15.5" x14ac:dyDescent="0.35">
      <c r="A64" s="13">
        <v>45568</v>
      </c>
      <c r="B64" s="15">
        <v>1.3410299999999999</v>
      </c>
      <c r="C64" s="15">
        <v>1.3427100000000001</v>
      </c>
      <c r="D64" s="15">
        <v>1.30914</v>
      </c>
      <c r="E64" s="15">
        <v>1.3128</v>
      </c>
      <c r="F64" s="15">
        <v>1.3381000000000001</v>
      </c>
      <c r="G64" s="15">
        <v>1.3425000000000002</v>
      </c>
      <c r="H64" s="15">
        <v>1.3269000000000002</v>
      </c>
      <c r="I64" s="5">
        <v>-45</v>
      </c>
      <c r="J64" s="5">
        <v>826</v>
      </c>
      <c r="K64" s="5">
        <v>2178</v>
      </c>
      <c r="L64" s="5">
        <v>3053</v>
      </c>
      <c r="M64" s="14">
        <v>12.734583333333383</v>
      </c>
      <c r="N64" s="14">
        <v>335.70000000000101</v>
      </c>
      <c r="O64" s="5">
        <v>156.00000000000057</v>
      </c>
      <c r="P64" s="5">
        <v>373821</v>
      </c>
      <c r="Q64" s="14">
        <v>1557.5875000000001</v>
      </c>
      <c r="R64" s="14">
        <v>9.0944295501935972</v>
      </c>
      <c r="S64" s="5">
        <v>33</v>
      </c>
      <c r="T64" s="5" t="s">
        <v>28</v>
      </c>
      <c r="U64" s="14">
        <v>0.42729683715902295</v>
      </c>
      <c r="V64" s="5">
        <v>1383</v>
      </c>
      <c r="W64" s="5">
        <v>914</v>
      </c>
      <c r="X64" s="5">
        <v>264</v>
      </c>
      <c r="Y64" s="5">
        <v>489</v>
      </c>
      <c r="Z64" s="5" t="s">
        <v>27</v>
      </c>
      <c r="AA64" s="5"/>
      <c r="AB64" s="6" cm="1">
        <f t="array" ref="AB64">SUM(IF(B64:I64&gt;B65:I65,1,-1))</f>
        <v>-4</v>
      </c>
      <c r="AC64" s="6" cm="1">
        <f t="array" ref="AC64">SUM(IF(J64:S64&gt;J65:S65,1,-1))</f>
        <v>6</v>
      </c>
      <c r="AD64" s="6">
        <f t="shared" si="11"/>
        <v>2</v>
      </c>
      <c r="AE64" s="6">
        <f t="shared" si="15"/>
        <v>-12</v>
      </c>
      <c r="AF64" s="6">
        <f t="shared" si="15"/>
        <v>4</v>
      </c>
      <c r="AG64" s="6">
        <f t="shared" si="15"/>
        <v>-8</v>
      </c>
      <c r="AH64" s="5"/>
      <c r="AI64" s="8" t="str">
        <f t="shared" si="0"/>
        <v>Outside</v>
      </c>
      <c r="AJ64" s="7" t="str">
        <f t="shared" si="1"/>
        <v>Neutral</v>
      </c>
      <c r="AK64" s="7" t="str">
        <f t="shared" si="2"/>
        <v>POC Unchanged</v>
      </c>
      <c r="AL64" s="9" t="str">
        <f t="shared" si="3"/>
        <v>In. Val</v>
      </c>
      <c r="AM64" s="9" t="str">
        <f t="shared" si="4"/>
        <v>Lower Break</v>
      </c>
      <c r="AN64" s="9" t="str">
        <f t="shared" si="5"/>
        <v>Bl. Val</v>
      </c>
      <c r="AO64" s="9" t="str">
        <f t="shared" si="6"/>
        <v>No Gap</v>
      </c>
      <c r="AP64" s="9" t="str">
        <f t="shared" si="7"/>
        <v>Bottom-Weighted</v>
      </c>
      <c r="AQ64" s="9" t="str">
        <f t="shared" si="8"/>
        <v>Skewed High</v>
      </c>
      <c r="AR64" s="9" t="str">
        <f t="shared" si="9"/>
        <v>Same</v>
      </c>
      <c r="AS64" s="5">
        <f t="shared" si="10"/>
        <v>0</v>
      </c>
    </row>
    <row r="65" spans="1:45" ht="15.5" x14ac:dyDescent="0.35">
      <c r="A65" s="13">
        <v>45567</v>
      </c>
      <c r="B65" s="15">
        <v>1.3313200000000001</v>
      </c>
      <c r="C65" s="15">
        <v>1.3433900000000001</v>
      </c>
      <c r="D65" s="15">
        <v>1.3236699999999999</v>
      </c>
      <c r="E65" s="15">
        <v>1.32622</v>
      </c>
      <c r="F65" s="15">
        <v>1.3381000000000001</v>
      </c>
      <c r="G65" s="15">
        <v>1.3424</v>
      </c>
      <c r="H65" s="15">
        <v>1.3320000000000001</v>
      </c>
      <c r="I65" s="5">
        <v>-22</v>
      </c>
      <c r="J65" s="5">
        <v>1046</v>
      </c>
      <c r="K65" s="5">
        <v>1881</v>
      </c>
      <c r="L65" s="5">
        <v>2980</v>
      </c>
      <c r="M65" s="14">
        <v>12.367916666666719</v>
      </c>
      <c r="N65" s="14">
        <v>197.20000000000181</v>
      </c>
      <c r="O65" s="5">
        <v>103.99999999999964</v>
      </c>
      <c r="P65" s="5">
        <v>360294</v>
      </c>
      <c r="Q65" s="14">
        <v>1501.2249999999999</v>
      </c>
      <c r="R65" s="14">
        <v>15.111561866125623</v>
      </c>
      <c r="S65" s="5">
        <v>24</v>
      </c>
      <c r="T65" s="5" t="s">
        <v>26</v>
      </c>
      <c r="U65" s="14">
        <v>0.56478316694198705</v>
      </c>
      <c r="V65" s="5">
        <v>920</v>
      </c>
      <c r="W65" s="5">
        <v>1030</v>
      </c>
      <c r="X65" s="5">
        <v>438</v>
      </c>
      <c r="Y65" s="5">
        <v>592</v>
      </c>
      <c r="Z65" s="5" t="s">
        <v>27</v>
      </c>
      <c r="AA65" s="5"/>
      <c r="AB65" s="6" cm="1">
        <f t="array" ref="AB65">SUM(IF(B65:I65&gt;B66:I66,1,-1))</f>
        <v>-4</v>
      </c>
      <c r="AC65" s="6" cm="1">
        <f t="array" ref="AC65">SUM(IF(J65:S65&gt;J66:S66,1,-1))</f>
        <v>-6</v>
      </c>
      <c r="AD65" s="6">
        <f t="shared" si="11"/>
        <v>-10</v>
      </c>
      <c r="AE65" s="6">
        <f t="shared" si="15"/>
        <v>-6</v>
      </c>
      <c r="AF65" s="6">
        <f t="shared" si="15"/>
        <v>0</v>
      </c>
      <c r="AG65" s="6">
        <f t="shared" si="15"/>
        <v>-6</v>
      </c>
      <c r="AH65" s="5"/>
      <c r="AI65" s="8" t="str">
        <f t="shared" si="0"/>
        <v>Outside</v>
      </c>
      <c r="AJ65" s="7" t="str">
        <f t="shared" si="1"/>
        <v>Up</v>
      </c>
      <c r="AK65" s="7" t="str">
        <f t="shared" si="2"/>
        <v>POC Unchanged</v>
      </c>
      <c r="AL65" s="9" t="str">
        <f t="shared" si="3"/>
        <v>In. Val</v>
      </c>
      <c r="AM65" s="9" t="str">
        <f t="shared" si="4"/>
        <v>Inside Day</v>
      </c>
      <c r="AN65" s="9" t="str">
        <f t="shared" si="5"/>
        <v>Bl. Val</v>
      </c>
      <c r="AO65" s="9" t="str">
        <f t="shared" si="6"/>
        <v>Gap Down - Follow Through</v>
      </c>
      <c r="AP65" s="9" t="str">
        <f t="shared" si="7"/>
        <v>Bottom-Weighted</v>
      </c>
      <c r="AQ65" s="9" t="str">
        <f t="shared" si="8"/>
        <v>Skewed Mid-High</v>
      </c>
      <c r="AR65" s="9" t="str">
        <f t="shared" si="9"/>
        <v>Same</v>
      </c>
      <c r="AS65" s="5">
        <f t="shared" si="10"/>
        <v>0</v>
      </c>
    </row>
    <row r="66" spans="1:45" ht="15.5" x14ac:dyDescent="0.35">
      <c r="A66" s="13">
        <v>45566</v>
      </c>
      <c r="B66" s="15">
        <v>1.3426</v>
      </c>
      <c r="C66" s="15">
        <v>1.3433900000000001</v>
      </c>
      <c r="D66" s="15">
        <v>1.3236699999999999</v>
      </c>
      <c r="E66" s="15">
        <v>1.32734</v>
      </c>
      <c r="F66" s="15">
        <v>1.3381000000000001</v>
      </c>
      <c r="G66" s="15">
        <v>1.3423</v>
      </c>
      <c r="H66" s="15">
        <v>1.3357000000000001</v>
      </c>
      <c r="I66" s="5">
        <v>-47</v>
      </c>
      <c r="J66" s="5">
        <v>1315</v>
      </c>
      <c r="K66" s="5">
        <v>1624</v>
      </c>
      <c r="L66" s="5">
        <v>2998</v>
      </c>
      <c r="M66" s="14">
        <v>12.4308333333334</v>
      </c>
      <c r="N66" s="14">
        <v>197.20000000000181</v>
      </c>
      <c r="O66" s="5">
        <v>65.999999999999389</v>
      </c>
      <c r="P66" s="5">
        <v>364840</v>
      </c>
      <c r="Q66" s="14">
        <v>1520.1666666666667</v>
      </c>
      <c r="R66" s="14">
        <v>15.202839756592153</v>
      </c>
      <c r="S66" s="5">
        <v>27</v>
      </c>
      <c r="T66" s="5" t="s">
        <v>26</v>
      </c>
      <c r="U66" s="14">
        <v>0.59224964071512776</v>
      </c>
      <c r="V66" s="5">
        <v>1169</v>
      </c>
      <c r="W66" s="5">
        <v>1204</v>
      </c>
      <c r="X66" s="5">
        <v>422</v>
      </c>
      <c r="Y66" s="5">
        <v>203</v>
      </c>
      <c r="Z66" s="5" t="s">
        <v>27</v>
      </c>
      <c r="AA66" s="5"/>
      <c r="AB66" s="6" cm="1">
        <f t="array" ref="AB66">SUM(IF(B66:I66&gt;B67:I67,1,-1))</f>
        <v>-4</v>
      </c>
      <c r="AC66" s="6" cm="1">
        <f t="array" ref="AC66">SUM(IF(J66:S66&gt;J67:S67,1,-1))</f>
        <v>4</v>
      </c>
      <c r="AD66" s="6">
        <f t="shared" si="11"/>
        <v>0</v>
      </c>
      <c r="AE66" s="6">
        <f t="shared" si="15"/>
        <v>-2</v>
      </c>
      <c r="AF66" s="6">
        <f t="shared" si="15"/>
        <v>4</v>
      </c>
      <c r="AG66" s="6">
        <f t="shared" si="15"/>
        <v>2</v>
      </c>
      <c r="AH66" s="5"/>
      <c r="AI66" s="8" t="str">
        <f t="shared" ref="AI66:AI129" si="16">IF(AND(H66&gt;=G67,G66&gt;=G67),"Higher",
IF(AND(H66&lt;=H67,G66&lt;=H67),"Lower",
IF(AND(G66&gt;=G67,H66&lt;=G67,H66&gt;H67),"OL Higher",
IF(AND(H66&lt;=H67,G66&gt;=H67,G66&lt;G67),"OL Lower",
IF(AND(G66&lt;=G67,H66&gt;=H67),"Inside",
IF(AND(G66&gt;=G67,H66&lt;=H67),"Outside","Undefined"))))))</f>
        <v>Outside</v>
      </c>
      <c r="AJ66" s="7" t="str">
        <f t="shared" ref="AJ66:AJ129" si="17">IF(F66 &gt;= ((C66 - D66) * 10%) + B66, "Up", IF(F66 &lt;= (B66 - (C66 - D66) * 10%), "Down", "Neutral"))</f>
        <v>Down</v>
      </c>
      <c r="AK66" s="7" t="str">
        <f t="shared" ref="AK66:AK129" si="18">IF(F66 &gt; F67, "POC Up", IF(F66 &lt; F67, "POC Down", "POC Unchanged"))</f>
        <v>POC Unchanged</v>
      </c>
      <c r="AL66" s="9" t="str">
        <f t="shared" ref="AL66:AL129" si="19">IF(F66 &lt; H67, "Bel. Val",
IF(F66 &gt; G67, "Ab. Val",
"In. Val"))</f>
        <v>In. Val</v>
      </c>
      <c r="AM66" s="9" t="str">
        <f t="shared" ref="AM66:AM129" si="20">IF(AND(D66 &lt; D67, C66 &gt; C67), "Both Sides Expand",
IF(D66 &lt; D67, "Lower Break",
IF(C66 &gt; C67, "Upper Break", "Inside Day")))</f>
        <v>Lower Break</v>
      </c>
      <c r="AN66" s="9" t="str">
        <f t="shared" ref="AN66:AN129" si="21">IF(AND(E66 &lt; H66, E66 &lt; G66), "Bl. Val",
IF(AND(E66 &gt; G66, E66 &gt; H66), "Ab. Val",
"In Val"))</f>
        <v>Bl. Val</v>
      </c>
      <c r="AO66" s="9" t="str">
        <f t="shared" ref="AO66:AO129" si="22">IF(AND(B66 &gt; G67, E66 &lt; G67), "Gap Up - Failed",
IF(AND(B66 &gt; G67, E66 &gt; B66), "Gap Up - Follow Through",
IF(AND(B66 &gt; G67, E66 &lt; B66), "Gap Up - Faded",
IF(AND(B66 &lt; H67, E66 &gt; H67), "Gap Down - Failed",
IF(AND(B66 &lt; H67, E66 &lt; B66), "Gap Down - Follow Through",
IF(AND(B66 &lt; H67, E66 &gt; B66), "Gap Down - Rejected",
"No Gap"))))))</f>
        <v>Gap Up - Failed</v>
      </c>
      <c r="AP66" s="9" t="str">
        <f t="shared" ref="AP66:AP129" si="23">IF(J66 &gt; K66, "Top-Weighted",
IF(K66 &gt; J66, "Bottom-Weighted",
"Balanced"))</f>
        <v>Bottom-Weighted</v>
      </c>
      <c r="AQ66" s="9" t="str">
        <f t="shared" ref="AQ66:AQ129" si="24">IF(COUNTIF(V66:Y66, MAX(V66, W66, X66, Y66)) &gt; 1, "Tie",
IF(V66 &gt; MAX(W66, X66, Y66), "Skewed High",
IF(W66 &gt; MAX(V66, X66, Y66), "Skewed Mid-High",
IF(X66 &gt; MAX(V66, W66, Y66), "Skewed Mid-Low",
IF(Y66 &gt; MAX(V66, W66, X66), "Skewed Low", "Evenly Distributed")))))</f>
        <v>Skewed Mid-High</v>
      </c>
      <c r="AR66" s="9" t="str">
        <f t="shared" ref="AR66:AR129" si="25">IF(Z66 &lt; Z67, "Closed Lower Quadrant",
IF(Z66 &gt; Z67, "Closed Higher Quadrant",
"Same"))</f>
        <v>Closed Higher Quadrant</v>
      </c>
      <c r="AS66" s="5">
        <f t="shared" ref="AS66:AS129" si="26">_xlfn.NUMBERVALUE(SUBSTITUTE(Z66,"Q","")) - _xlfn.NUMBERVALUE(SUBSTITUTE(Z67,"Q",""))</f>
        <v>2</v>
      </c>
    </row>
    <row r="67" spans="1:45" ht="15.5" x14ac:dyDescent="0.35">
      <c r="A67" s="13">
        <v>45565</v>
      </c>
      <c r="B67" s="15">
        <v>1.3348199999999999</v>
      </c>
      <c r="C67" s="15">
        <v>1.3433900000000001</v>
      </c>
      <c r="D67" s="15">
        <v>1.3311999999999999</v>
      </c>
      <c r="E67" s="15">
        <v>1.33768</v>
      </c>
      <c r="F67" s="15">
        <v>1.3381000000000001</v>
      </c>
      <c r="G67" s="15">
        <v>1.3416000000000001</v>
      </c>
      <c r="H67" s="15">
        <v>1.3365000000000002</v>
      </c>
      <c r="I67" s="5">
        <v>-2</v>
      </c>
      <c r="J67" s="5">
        <v>1477</v>
      </c>
      <c r="K67" s="5">
        <v>1343</v>
      </c>
      <c r="L67" s="5">
        <v>2881</v>
      </c>
      <c r="M67" s="14">
        <v>11.98416666666672</v>
      </c>
      <c r="N67" s="14">
        <v>121.90000000000146</v>
      </c>
      <c r="O67" s="5">
        <v>50.99999999999882</v>
      </c>
      <c r="P67" s="5">
        <v>340271</v>
      </c>
      <c r="Q67" s="14">
        <v>1417.7958333333333</v>
      </c>
      <c r="R67" s="14">
        <v>23.634126333059601</v>
      </c>
      <c r="S67" s="5">
        <v>27</v>
      </c>
      <c r="T67" s="5" t="s">
        <v>33</v>
      </c>
      <c r="U67" s="14">
        <v>0.71590657928014545</v>
      </c>
      <c r="V67" s="5">
        <v>567</v>
      </c>
      <c r="W67" s="5">
        <v>1337</v>
      </c>
      <c r="X67" s="5">
        <v>677</v>
      </c>
      <c r="Y67" s="5">
        <v>271</v>
      </c>
      <c r="Z67" s="5" t="s">
        <v>32</v>
      </c>
      <c r="AA67" s="5"/>
      <c r="AB67" s="6" cm="1">
        <f t="array" ref="AB67">SUM(IF(B67:I67&gt;B68:I68,1,-1))</f>
        <v>2</v>
      </c>
      <c r="AC67" s="6" cm="1">
        <f t="array" ref="AC67">SUM(IF(J67:S67&gt;J68:S68,1,-1))</f>
        <v>2</v>
      </c>
      <c r="AD67" s="6">
        <f t="shared" ref="AD67:AD130" si="27">SUM(AB67:AC67)</f>
        <v>4</v>
      </c>
      <c r="AE67" s="6">
        <f t="shared" ref="AE67:AG82" si="28">SUM(AB67:AB69)</f>
        <v>4</v>
      </c>
      <c r="AF67" s="6">
        <f t="shared" si="28"/>
        <v>-6</v>
      </c>
      <c r="AG67" s="6">
        <f t="shared" si="28"/>
        <v>-2</v>
      </c>
      <c r="AH67" s="5"/>
      <c r="AI67" s="8" t="str">
        <f t="shared" si="16"/>
        <v>OL Higher</v>
      </c>
      <c r="AJ67" s="7" t="str">
        <f t="shared" si="17"/>
        <v>Up</v>
      </c>
      <c r="AK67" s="7" t="str">
        <f t="shared" si="18"/>
        <v>POC Up</v>
      </c>
      <c r="AL67" s="9" t="str">
        <f t="shared" si="19"/>
        <v>In. Val</v>
      </c>
      <c r="AM67" s="9" t="str">
        <f t="shared" si="20"/>
        <v>Inside Day</v>
      </c>
      <c r="AN67" s="9" t="str">
        <f t="shared" si="21"/>
        <v>In Val</v>
      </c>
      <c r="AO67" s="9" t="str">
        <f t="shared" si="22"/>
        <v>No Gap</v>
      </c>
      <c r="AP67" s="9" t="str">
        <f t="shared" si="23"/>
        <v>Top-Weighted</v>
      </c>
      <c r="AQ67" s="9" t="str">
        <f t="shared" si="24"/>
        <v>Skewed Mid-High</v>
      </c>
      <c r="AR67" s="9" t="str">
        <f t="shared" si="25"/>
        <v>Same</v>
      </c>
      <c r="AS67" s="5">
        <f t="shared" si="26"/>
        <v>0</v>
      </c>
    </row>
    <row r="68" spans="1:45" ht="15.5" x14ac:dyDescent="0.35">
      <c r="A68" s="13">
        <v>45562</v>
      </c>
      <c r="B68" s="15">
        <v>1.33117</v>
      </c>
      <c r="C68" s="15">
        <v>1.3433900000000001</v>
      </c>
      <c r="D68" s="15">
        <v>1.32481</v>
      </c>
      <c r="E68" s="15">
        <v>1.3382000000000001</v>
      </c>
      <c r="F68" s="15">
        <v>1.3380000000000001</v>
      </c>
      <c r="G68" s="15">
        <v>1.3413999999999999</v>
      </c>
      <c r="H68" s="15">
        <v>1.3339000000000001</v>
      </c>
      <c r="I68" s="5">
        <v>7</v>
      </c>
      <c r="J68" s="5">
        <v>1096</v>
      </c>
      <c r="K68" s="5">
        <v>1624</v>
      </c>
      <c r="L68" s="5">
        <v>2761</v>
      </c>
      <c r="M68" s="14">
        <v>11.407500000000098</v>
      </c>
      <c r="N68" s="14">
        <v>185.80000000000041</v>
      </c>
      <c r="O68" s="5">
        <v>74.999999999998408</v>
      </c>
      <c r="P68" s="5">
        <v>327429</v>
      </c>
      <c r="Q68" s="14">
        <v>1364.2874999999999</v>
      </c>
      <c r="R68" s="14">
        <v>14.860064585575856</v>
      </c>
      <c r="S68" s="5">
        <v>37</v>
      </c>
      <c r="T68" s="5" t="s">
        <v>26</v>
      </c>
      <c r="U68" s="14">
        <v>0.61041617120296243</v>
      </c>
      <c r="V68" s="5">
        <v>845</v>
      </c>
      <c r="W68" s="5">
        <v>1277</v>
      </c>
      <c r="X68" s="5">
        <v>509</v>
      </c>
      <c r="Y68" s="5">
        <v>127</v>
      </c>
      <c r="Z68" s="5" t="s">
        <v>32</v>
      </c>
      <c r="AA68" s="5"/>
      <c r="AB68" s="6" cm="1">
        <f t="array" ref="AB68">SUM(IF(B68:I68&gt;B69:I69,1,-1))</f>
        <v>0</v>
      </c>
      <c r="AC68" s="6" cm="1">
        <f t="array" ref="AC68">SUM(IF(J68:S68&gt;J69:S69,1,-1))</f>
        <v>-2</v>
      </c>
      <c r="AD68" s="6">
        <f t="shared" si="27"/>
        <v>-2</v>
      </c>
      <c r="AE68" s="6">
        <f t="shared" si="28"/>
        <v>4</v>
      </c>
      <c r="AF68" s="6">
        <f t="shared" si="28"/>
        <v>-14</v>
      </c>
      <c r="AG68" s="6">
        <f t="shared" si="28"/>
        <v>-10</v>
      </c>
      <c r="AH68" s="5"/>
      <c r="AI68" s="8" t="str">
        <f t="shared" si="16"/>
        <v>OL Higher</v>
      </c>
      <c r="AJ68" s="7" t="str">
        <f t="shared" si="17"/>
        <v>Up</v>
      </c>
      <c r="AK68" s="7" t="str">
        <f t="shared" si="18"/>
        <v>POC Up</v>
      </c>
      <c r="AL68" s="9" t="str">
        <f t="shared" si="19"/>
        <v>In. Val</v>
      </c>
      <c r="AM68" s="9" t="str">
        <f t="shared" si="20"/>
        <v>Inside Day</v>
      </c>
      <c r="AN68" s="9" t="str">
        <f t="shared" si="21"/>
        <v>In Val</v>
      </c>
      <c r="AO68" s="9" t="str">
        <f t="shared" si="22"/>
        <v>No Gap</v>
      </c>
      <c r="AP68" s="9" t="str">
        <f t="shared" si="23"/>
        <v>Bottom-Weighted</v>
      </c>
      <c r="AQ68" s="9" t="str">
        <f t="shared" si="24"/>
        <v>Skewed Mid-High</v>
      </c>
      <c r="AR68" s="9" t="str">
        <f t="shared" si="25"/>
        <v>Closed Higher Quadrant</v>
      </c>
      <c r="AS68" s="5">
        <f t="shared" si="26"/>
        <v>1</v>
      </c>
    </row>
    <row r="69" spans="1:45" ht="15.5" x14ac:dyDescent="0.35">
      <c r="A69" s="13">
        <v>45561</v>
      </c>
      <c r="B69" s="15">
        <v>1.32805</v>
      </c>
      <c r="C69" s="15">
        <v>1.3433900000000001</v>
      </c>
      <c r="D69" s="15">
        <v>1.32481</v>
      </c>
      <c r="E69" s="15">
        <v>1.34104</v>
      </c>
      <c r="F69" s="15">
        <v>1.3315999999999999</v>
      </c>
      <c r="G69" s="15">
        <v>1.3380000000000001</v>
      </c>
      <c r="H69" s="15">
        <v>1.3279000000000001</v>
      </c>
      <c r="I69" s="5">
        <v>25</v>
      </c>
      <c r="J69" s="5">
        <v>2027</v>
      </c>
      <c r="K69" s="5">
        <v>740</v>
      </c>
      <c r="L69" s="5">
        <v>2808</v>
      </c>
      <c r="M69" s="14">
        <v>11.602500000000024</v>
      </c>
      <c r="N69" s="14">
        <v>185.80000000000041</v>
      </c>
      <c r="O69" s="5">
        <v>100.99999999999997</v>
      </c>
      <c r="P69" s="5">
        <v>321951</v>
      </c>
      <c r="Q69" s="14">
        <v>1341.4625000000001</v>
      </c>
      <c r="R69" s="14">
        <v>15.113024757804057</v>
      </c>
      <c r="S69" s="5">
        <v>32</v>
      </c>
      <c r="T69" s="5" t="s">
        <v>26</v>
      </c>
      <c r="U69" s="14">
        <v>0.5057308372740319</v>
      </c>
      <c r="V69" s="5">
        <v>579</v>
      </c>
      <c r="W69" s="5">
        <v>993</v>
      </c>
      <c r="X69" s="5">
        <v>876</v>
      </c>
      <c r="Y69" s="5">
        <v>343</v>
      </c>
      <c r="Z69" s="5" t="s">
        <v>31</v>
      </c>
      <c r="AA69" s="5"/>
      <c r="AB69" s="6" cm="1">
        <f t="array" ref="AB69">SUM(IF(B69:I69&gt;B70:I70,1,-1))</f>
        <v>2</v>
      </c>
      <c r="AC69" s="6" cm="1">
        <f t="array" ref="AC69">SUM(IF(J69:S69&gt;J70:S70,1,-1))</f>
        <v>-6</v>
      </c>
      <c r="AD69" s="6">
        <f t="shared" si="27"/>
        <v>-4</v>
      </c>
      <c r="AE69" s="6">
        <f t="shared" si="28"/>
        <v>10</v>
      </c>
      <c r="AF69" s="6">
        <f t="shared" si="28"/>
        <v>-6</v>
      </c>
      <c r="AG69" s="6">
        <f t="shared" si="28"/>
        <v>4</v>
      </c>
      <c r="AH69" s="5"/>
      <c r="AI69" s="8" t="str">
        <f t="shared" si="16"/>
        <v>Inside</v>
      </c>
      <c r="AJ69" s="7" t="str">
        <f t="shared" si="17"/>
        <v>Up</v>
      </c>
      <c r="AK69" s="7" t="str">
        <f t="shared" si="18"/>
        <v>POC Unchanged</v>
      </c>
      <c r="AL69" s="9" t="str">
        <f t="shared" si="19"/>
        <v>In. Val</v>
      </c>
      <c r="AM69" s="9" t="str">
        <f t="shared" si="20"/>
        <v>Upper Break</v>
      </c>
      <c r="AN69" s="9" t="str">
        <f t="shared" si="21"/>
        <v>Ab. Val</v>
      </c>
      <c r="AO69" s="9" t="str">
        <f t="shared" si="22"/>
        <v>No Gap</v>
      </c>
      <c r="AP69" s="9" t="str">
        <f t="shared" si="23"/>
        <v>Top-Weighted</v>
      </c>
      <c r="AQ69" s="9" t="str">
        <f t="shared" si="24"/>
        <v>Skewed Mid-High</v>
      </c>
      <c r="AR69" s="9" t="str">
        <f t="shared" si="25"/>
        <v>Closed Lower Quadrant</v>
      </c>
      <c r="AS69" s="5">
        <f t="shared" si="26"/>
        <v>-1</v>
      </c>
    </row>
    <row r="70" spans="1:45" ht="15.5" x14ac:dyDescent="0.35">
      <c r="A70" s="13">
        <v>45560</v>
      </c>
      <c r="B70" s="15">
        <v>1.32029</v>
      </c>
      <c r="C70" s="15">
        <v>1.3429500000000001</v>
      </c>
      <c r="D70" s="15">
        <v>1.31528</v>
      </c>
      <c r="E70" s="15">
        <v>1.33134</v>
      </c>
      <c r="F70" s="15">
        <v>1.3316000000000001</v>
      </c>
      <c r="G70" s="15">
        <v>1.3386000000000002</v>
      </c>
      <c r="H70" s="15">
        <v>1.3266000000000002</v>
      </c>
      <c r="I70" s="5">
        <v>35</v>
      </c>
      <c r="J70" s="5">
        <v>1426</v>
      </c>
      <c r="K70" s="5">
        <v>1457</v>
      </c>
      <c r="L70" s="5">
        <v>2922</v>
      </c>
      <c r="M70" s="14">
        <v>12.157499999999979</v>
      </c>
      <c r="N70" s="14">
        <v>276.70000000000084</v>
      </c>
      <c r="O70" s="5">
        <v>120.00000000000011</v>
      </c>
      <c r="P70" s="5">
        <v>327614</v>
      </c>
      <c r="Q70" s="14">
        <v>1365.0583333333334</v>
      </c>
      <c r="R70" s="14">
        <v>10.560173473075501</v>
      </c>
      <c r="S70" s="5">
        <v>34</v>
      </c>
      <c r="T70" s="5" t="s">
        <v>33</v>
      </c>
      <c r="U70" s="14">
        <v>0.74708089615321127</v>
      </c>
      <c r="V70" s="5">
        <v>729</v>
      </c>
      <c r="W70" s="5">
        <v>1202</v>
      </c>
      <c r="X70" s="5">
        <v>812</v>
      </c>
      <c r="Y70" s="5">
        <v>179</v>
      </c>
      <c r="Z70" s="5" t="s">
        <v>32</v>
      </c>
      <c r="AA70" s="5"/>
      <c r="AB70" s="6" cm="1">
        <f t="array" ref="AB70">SUM(IF(B70:I70&gt;B71:I71,1,-1))</f>
        <v>2</v>
      </c>
      <c r="AC70" s="6" cm="1">
        <f t="array" ref="AC70">SUM(IF(J70:S70&gt;J71:S71,1,-1))</f>
        <v>-6</v>
      </c>
      <c r="AD70" s="6">
        <f t="shared" si="27"/>
        <v>-4</v>
      </c>
      <c r="AE70" s="6">
        <f t="shared" si="28"/>
        <v>14</v>
      </c>
      <c r="AF70" s="6">
        <f t="shared" si="28"/>
        <v>4</v>
      </c>
      <c r="AG70" s="6">
        <f t="shared" si="28"/>
        <v>18</v>
      </c>
      <c r="AH70" s="5"/>
      <c r="AI70" s="8" t="str">
        <f t="shared" si="16"/>
        <v>OL Higher</v>
      </c>
      <c r="AJ70" s="7" t="str">
        <f t="shared" si="17"/>
        <v>Up</v>
      </c>
      <c r="AK70" s="7" t="str">
        <f t="shared" si="18"/>
        <v>POC Up</v>
      </c>
      <c r="AL70" s="9" t="str">
        <f t="shared" si="19"/>
        <v>In. Val</v>
      </c>
      <c r="AM70" s="9" t="str">
        <f t="shared" si="20"/>
        <v>Upper Break</v>
      </c>
      <c r="AN70" s="9" t="str">
        <f t="shared" si="21"/>
        <v>In Val</v>
      </c>
      <c r="AO70" s="9" t="str">
        <f t="shared" si="22"/>
        <v>No Gap</v>
      </c>
      <c r="AP70" s="9" t="str">
        <f t="shared" si="23"/>
        <v>Bottom-Weighted</v>
      </c>
      <c r="AQ70" s="9" t="str">
        <f t="shared" si="24"/>
        <v>Skewed Mid-High</v>
      </c>
      <c r="AR70" s="9" t="str">
        <f t="shared" si="25"/>
        <v>Closed Higher Quadrant</v>
      </c>
      <c r="AS70" s="5">
        <f t="shared" si="26"/>
        <v>1</v>
      </c>
    </row>
    <row r="71" spans="1:45" ht="15.5" x14ac:dyDescent="0.35">
      <c r="A71" s="13">
        <v>45559</v>
      </c>
      <c r="B71" s="15">
        <v>1.3166599999999999</v>
      </c>
      <c r="C71" s="15">
        <v>1.3427500000000001</v>
      </c>
      <c r="D71" s="15">
        <v>1.31528</v>
      </c>
      <c r="E71" s="15">
        <v>1.3426499999999999</v>
      </c>
      <c r="F71" s="15">
        <v>1.3281000000000001</v>
      </c>
      <c r="G71" s="15">
        <v>1.3330000000000002</v>
      </c>
      <c r="H71" s="15">
        <v>1.3190000000000002</v>
      </c>
      <c r="I71" s="5">
        <v>79</v>
      </c>
      <c r="J71" s="5">
        <v>1623</v>
      </c>
      <c r="K71" s="5">
        <v>1414</v>
      </c>
      <c r="L71" s="5">
        <v>3074</v>
      </c>
      <c r="M71" s="14">
        <v>12.794166666666607</v>
      </c>
      <c r="N71" s="14">
        <v>274.70000000000107</v>
      </c>
      <c r="O71" s="5">
        <v>140.00000000000011</v>
      </c>
      <c r="P71" s="5">
        <v>349643</v>
      </c>
      <c r="Q71" s="14">
        <v>1456.8458333333333</v>
      </c>
      <c r="R71" s="14">
        <v>11.190389515835413</v>
      </c>
      <c r="S71" s="5">
        <v>41</v>
      </c>
      <c r="T71" s="5" t="s">
        <v>33</v>
      </c>
      <c r="U71" s="14">
        <v>0.74288466687200216</v>
      </c>
      <c r="V71" s="5">
        <v>356</v>
      </c>
      <c r="W71" s="5">
        <v>1044</v>
      </c>
      <c r="X71" s="5">
        <v>1023</v>
      </c>
      <c r="Y71" s="5">
        <v>651</v>
      </c>
      <c r="Z71" s="5" t="s">
        <v>31</v>
      </c>
      <c r="AA71" s="5"/>
      <c r="AB71" s="6" cm="1">
        <f t="array" ref="AB71">SUM(IF(B71:I71&gt;B72:I72,1,-1))</f>
        <v>6</v>
      </c>
      <c r="AC71" s="6" cm="1">
        <f t="array" ref="AC71">SUM(IF(J71:S71&gt;J72:S72,1,-1))</f>
        <v>6</v>
      </c>
      <c r="AD71" s="6">
        <f t="shared" si="27"/>
        <v>12</v>
      </c>
      <c r="AE71" s="6">
        <f t="shared" si="28"/>
        <v>18</v>
      </c>
      <c r="AF71" s="6">
        <f t="shared" si="28"/>
        <v>16</v>
      </c>
      <c r="AG71" s="6">
        <f t="shared" si="28"/>
        <v>34</v>
      </c>
      <c r="AH71" s="5"/>
      <c r="AI71" s="8" t="str">
        <f t="shared" si="16"/>
        <v>OL Higher</v>
      </c>
      <c r="AJ71" s="7" t="str">
        <f t="shared" si="17"/>
        <v>Up</v>
      </c>
      <c r="AK71" s="7" t="str">
        <f t="shared" si="18"/>
        <v>POC Up</v>
      </c>
      <c r="AL71" s="9" t="str">
        <f t="shared" si="19"/>
        <v>In. Val</v>
      </c>
      <c r="AM71" s="9" t="str">
        <f t="shared" si="20"/>
        <v>Upper Break</v>
      </c>
      <c r="AN71" s="9" t="str">
        <f t="shared" si="21"/>
        <v>Ab. Val</v>
      </c>
      <c r="AO71" s="9" t="str">
        <f t="shared" si="22"/>
        <v>Gap Down - Failed</v>
      </c>
      <c r="AP71" s="9" t="str">
        <f t="shared" si="23"/>
        <v>Top-Weighted</v>
      </c>
      <c r="AQ71" s="9" t="str">
        <f t="shared" si="24"/>
        <v>Skewed Mid-High</v>
      </c>
      <c r="AR71" s="9" t="str">
        <f t="shared" si="25"/>
        <v>Same</v>
      </c>
      <c r="AS71" s="5">
        <f t="shared" si="26"/>
        <v>0</v>
      </c>
    </row>
    <row r="72" spans="1:45" ht="15.5" x14ac:dyDescent="0.35">
      <c r="A72" s="13">
        <v>45558</v>
      </c>
      <c r="B72" s="15">
        <v>1.3209599999999999</v>
      </c>
      <c r="C72" s="15">
        <v>1.3359000000000001</v>
      </c>
      <c r="D72" s="15">
        <v>1.31454</v>
      </c>
      <c r="E72" s="15">
        <v>1.3348199999999999</v>
      </c>
      <c r="F72" s="15">
        <v>1.3209</v>
      </c>
      <c r="G72" s="15">
        <v>1.3309</v>
      </c>
      <c r="H72" s="15">
        <v>1.3185</v>
      </c>
      <c r="I72" s="5">
        <v>43</v>
      </c>
      <c r="J72" s="5">
        <v>2223</v>
      </c>
      <c r="K72" s="5">
        <v>778</v>
      </c>
      <c r="L72" s="5">
        <v>3038</v>
      </c>
      <c r="M72" s="14">
        <v>12.553333333333278</v>
      </c>
      <c r="N72" s="14">
        <v>213.60000000000045</v>
      </c>
      <c r="O72" s="5">
        <v>123.99999999999966</v>
      </c>
      <c r="P72" s="5">
        <v>340326</v>
      </c>
      <c r="Q72" s="14">
        <v>1418.0250000000001</v>
      </c>
      <c r="R72" s="14">
        <v>14.222846441947535</v>
      </c>
      <c r="S72" s="5">
        <v>28</v>
      </c>
      <c r="T72" s="5" t="s">
        <v>28</v>
      </c>
      <c r="U72" s="14">
        <v>0.48402213822071805</v>
      </c>
      <c r="V72" s="5">
        <v>641</v>
      </c>
      <c r="W72" s="5">
        <v>915</v>
      </c>
      <c r="X72" s="5">
        <v>974</v>
      </c>
      <c r="Y72" s="5">
        <v>495</v>
      </c>
      <c r="Z72" s="5" t="s">
        <v>31</v>
      </c>
      <c r="AA72" s="5"/>
      <c r="AB72" s="6" cm="1">
        <f t="array" ref="AB72">SUM(IF(B72:I72&gt;B73:I73,1,-1))</f>
        <v>6</v>
      </c>
      <c r="AC72" s="6" cm="1">
        <f t="array" ref="AC72">SUM(IF(J72:S72&gt;J73:S73,1,-1))</f>
        <v>4</v>
      </c>
      <c r="AD72" s="6">
        <f t="shared" si="27"/>
        <v>10</v>
      </c>
      <c r="AE72" s="6">
        <f t="shared" si="28"/>
        <v>16</v>
      </c>
      <c r="AF72" s="6">
        <f t="shared" si="28"/>
        <v>12</v>
      </c>
      <c r="AG72" s="6">
        <f t="shared" si="28"/>
        <v>28</v>
      </c>
      <c r="AH72" s="5"/>
      <c r="AI72" s="8" t="str">
        <f t="shared" si="16"/>
        <v>OL Higher</v>
      </c>
      <c r="AJ72" s="7" t="str">
        <f t="shared" si="17"/>
        <v>Neutral</v>
      </c>
      <c r="AK72" s="7" t="str">
        <f t="shared" si="18"/>
        <v>POC Up</v>
      </c>
      <c r="AL72" s="9" t="str">
        <f t="shared" si="19"/>
        <v>In. Val</v>
      </c>
      <c r="AM72" s="9" t="str">
        <f t="shared" si="20"/>
        <v>Upper Break</v>
      </c>
      <c r="AN72" s="9" t="str">
        <f t="shared" si="21"/>
        <v>Ab. Val</v>
      </c>
      <c r="AO72" s="9" t="str">
        <f t="shared" si="22"/>
        <v>No Gap</v>
      </c>
      <c r="AP72" s="9" t="str">
        <f t="shared" si="23"/>
        <v>Top-Weighted</v>
      </c>
      <c r="AQ72" s="9" t="str">
        <f t="shared" si="24"/>
        <v>Skewed Mid-Low</v>
      </c>
      <c r="AR72" s="9" t="str">
        <f t="shared" si="25"/>
        <v>Same</v>
      </c>
      <c r="AS72" s="5">
        <f t="shared" si="26"/>
        <v>0</v>
      </c>
    </row>
    <row r="73" spans="1:45" ht="15.5" x14ac:dyDescent="0.35">
      <c r="A73" s="13">
        <v>45555</v>
      </c>
      <c r="B73" s="15">
        <v>1.31345</v>
      </c>
      <c r="C73" s="15">
        <v>1.3339799999999999</v>
      </c>
      <c r="D73" s="15">
        <v>1.31345</v>
      </c>
      <c r="E73" s="15">
        <v>1.33118</v>
      </c>
      <c r="F73" s="15">
        <v>1.3205000000000002</v>
      </c>
      <c r="G73" s="15">
        <v>1.3275000000000001</v>
      </c>
      <c r="H73" s="15">
        <v>1.3152000000000001</v>
      </c>
      <c r="I73" s="5">
        <v>61</v>
      </c>
      <c r="J73" s="5">
        <v>1902</v>
      </c>
      <c r="K73" s="5">
        <v>974</v>
      </c>
      <c r="L73" s="5">
        <v>2922</v>
      </c>
      <c r="M73" s="14">
        <v>12.10166666666664</v>
      </c>
      <c r="N73" s="14">
        <v>205.29999999999939</v>
      </c>
      <c r="O73" s="5">
        <v>122.99999999999977</v>
      </c>
      <c r="P73" s="5">
        <v>324835</v>
      </c>
      <c r="Q73" s="14">
        <v>1353.4791666666667</v>
      </c>
      <c r="R73" s="14">
        <v>14.232830004870964</v>
      </c>
      <c r="S73" s="5">
        <v>30</v>
      </c>
      <c r="T73" s="5" t="s">
        <v>26</v>
      </c>
      <c r="U73" s="14">
        <v>0.60464664835772963</v>
      </c>
      <c r="V73" s="5">
        <v>497</v>
      </c>
      <c r="W73" s="5">
        <v>708</v>
      </c>
      <c r="X73" s="5">
        <v>1208</v>
      </c>
      <c r="Y73" s="5">
        <v>479</v>
      </c>
      <c r="Z73" s="5" t="s">
        <v>31</v>
      </c>
      <c r="AA73" s="5"/>
      <c r="AB73" s="6" cm="1">
        <f t="array" ref="AB73">SUM(IF(B73:I73&gt;B74:I74,1,-1))</f>
        <v>6</v>
      </c>
      <c r="AC73" s="6" cm="1">
        <f t="array" ref="AC73">SUM(IF(J73:S73&gt;J74:S74,1,-1))</f>
        <v>6</v>
      </c>
      <c r="AD73" s="6">
        <f t="shared" si="27"/>
        <v>12</v>
      </c>
      <c r="AE73" s="6">
        <f t="shared" si="28"/>
        <v>16</v>
      </c>
      <c r="AF73" s="6">
        <f t="shared" si="28"/>
        <v>12</v>
      </c>
      <c r="AG73" s="6">
        <f t="shared" si="28"/>
        <v>28</v>
      </c>
      <c r="AH73" s="5"/>
      <c r="AI73" s="8" t="str">
        <f t="shared" si="16"/>
        <v>OL Higher</v>
      </c>
      <c r="AJ73" s="7" t="str">
        <f t="shared" si="17"/>
        <v>Up</v>
      </c>
      <c r="AK73" s="7" t="str">
        <f t="shared" si="18"/>
        <v>POC Unchanged</v>
      </c>
      <c r="AL73" s="9" t="str">
        <f t="shared" si="19"/>
        <v>In. Val</v>
      </c>
      <c r="AM73" s="9" t="str">
        <f t="shared" si="20"/>
        <v>Upper Break</v>
      </c>
      <c r="AN73" s="9" t="str">
        <f t="shared" si="21"/>
        <v>Ab. Val</v>
      </c>
      <c r="AO73" s="9" t="str">
        <f t="shared" si="22"/>
        <v>Gap Down - Failed</v>
      </c>
      <c r="AP73" s="9" t="str">
        <f t="shared" si="23"/>
        <v>Top-Weighted</v>
      </c>
      <c r="AQ73" s="9" t="str">
        <f t="shared" si="24"/>
        <v>Skewed Mid-Low</v>
      </c>
      <c r="AR73" s="9" t="str">
        <f t="shared" si="25"/>
        <v>Same</v>
      </c>
      <c r="AS73" s="5">
        <f t="shared" si="26"/>
        <v>0</v>
      </c>
    </row>
    <row r="74" spans="1:45" ht="15.5" x14ac:dyDescent="0.35">
      <c r="A74" s="13">
        <v>45554</v>
      </c>
      <c r="B74" s="15">
        <v>1.3131900000000001</v>
      </c>
      <c r="C74" s="15">
        <v>1.33141</v>
      </c>
      <c r="D74" s="15">
        <v>1.3110599999999999</v>
      </c>
      <c r="E74" s="15">
        <v>1.32806</v>
      </c>
      <c r="F74" s="15">
        <v>1.3205000000000002</v>
      </c>
      <c r="G74" s="15">
        <v>1.3258000000000001</v>
      </c>
      <c r="H74" s="15">
        <v>1.3147000000000002</v>
      </c>
      <c r="I74" s="5">
        <v>45</v>
      </c>
      <c r="J74" s="5">
        <v>1305</v>
      </c>
      <c r="K74" s="5">
        <v>1428</v>
      </c>
      <c r="L74" s="5">
        <v>2779</v>
      </c>
      <c r="M74" s="14">
        <v>11.541250000000012</v>
      </c>
      <c r="N74" s="14">
        <v>203.50000000000091</v>
      </c>
      <c r="O74" s="5">
        <v>110.99999999999888</v>
      </c>
      <c r="P74" s="5">
        <v>310460</v>
      </c>
      <c r="Q74" s="14">
        <v>1293.5833333333333</v>
      </c>
      <c r="R74" s="14">
        <v>13.656019656019595</v>
      </c>
      <c r="S74" s="5">
        <v>37</v>
      </c>
      <c r="T74" s="5" t="s">
        <v>33</v>
      </c>
      <c r="U74" s="14">
        <v>0.75971284629691027</v>
      </c>
      <c r="V74" s="5">
        <v>354</v>
      </c>
      <c r="W74" s="5">
        <v>651</v>
      </c>
      <c r="X74" s="5">
        <v>1097</v>
      </c>
      <c r="Y74" s="5">
        <v>651</v>
      </c>
      <c r="Z74" s="5" t="s">
        <v>31</v>
      </c>
      <c r="AA74" s="5"/>
      <c r="AB74" s="6" cm="1">
        <f t="array" ref="AB74">SUM(IF(B74:I74&gt;B75:I75,1,-1))</f>
        <v>4</v>
      </c>
      <c r="AC74" s="6" cm="1">
        <f t="array" ref="AC74">SUM(IF(J74:S74&gt;J75:S75,1,-1))</f>
        <v>2</v>
      </c>
      <c r="AD74" s="6">
        <f t="shared" si="27"/>
        <v>6</v>
      </c>
      <c r="AE74" s="6">
        <f t="shared" si="28"/>
        <v>12</v>
      </c>
      <c r="AF74" s="6">
        <f t="shared" si="28"/>
        <v>10</v>
      </c>
      <c r="AG74" s="6">
        <f t="shared" si="28"/>
        <v>22</v>
      </c>
      <c r="AH74" s="5"/>
      <c r="AI74" s="8" t="str">
        <f t="shared" si="16"/>
        <v>OL Higher</v>
      </c>
      <c r="AJ74" s="7" t="str">
        <f t="shared" si="17"/>
        <v>Up</v>
      </c>
      <c r="AK74" s="7" t="str">
        <f t="shared" si="18"/>
        <v>POC Unchanged</v>
      </c>
      <c r="AL74" s="9" t="str">
        <f t="shared" si="19"/>
        <v>In. Val</v>
      </c>
      <c r="AM74" s="9" t="str">
        <f t="shared" si="20"/>
        <v>Upper Break</v>
      </c>
      <c r="AN74" s="9" t="str">
        <f t="shared" si="21"/>
        <v>Ab. Val</v>
      </c>
      <c r="AO74" s="9" t="str">
        <f t="shared" si="22"/>
        <v>Gap Down - Failed</v>
      </c>
      <c r="AP74" s="9" t="str">
        <f t="shared" si="23"/>
        <v>Bottom-Weighted</v>
      </c>
      <c r="AQ74" s="9" t="str">
        <f t="shared" si="24"/>
        <v>Skewed Mid-Low</v>
      </c>
      <c r="AR74" s="9" t="str">
        <f t="shared" si="25"/>
        <v>Closed Lower Quadrant</v>
      </c>
      <c r="AS74" s="5">
        <f t="shared" si="26"/>
        <v>-1</v>
      </c>
    </row>
    <row r="75" spans="1:45" ht="15.5" x14ac:dyDescent="0.35">
      <c r="A75" s="13">
        <v>45553</v>
      </c>
      <c r="B75" s="15">
        <v>1.3037399999999999</v>
      </c>
      <c r="C75" s="15">
        <v>1.3297300000000001</v>
      </c>
      <c r="D75" s="15">
        <v>1.30315</v>
      </c>
      <c r="E75" s="15">
        <v>1.3202700000000001</v>
      </c>
      <c r="F75" s="15">
        <v>1.3205000000000002</v>
      </c>
      <c r="G75" s="15">
        <v>1.3250000000000002</v>
      </c>
      <c r="H75" s="15">
        <v>1.3137000000000001</v>
      </c>
      <c r="I75" s="5">
        <v>70</v>
      </c>
      <c r="J75" s="5">
        <v>722</v>
      </c>
      <c r="K75" s="5">
        <v>1735</v>
      </c>
      <c r="L75" s="5">
        <v>2499</v>
      </c>
      <c r="M75" s="14">
        <v>10.369583333333349</v>
      </c>
      <c r="N75" s="14">
        <v>265.80000000000047</v>
      </c>
      <c r="O75" s="5">
        <v>113.00000000000088</v>
      </c>
      <c r="P75" s="5">
        <v>286010</v>
      </c>
      <c r="Q75" s="14">
        <v>1191.7083333333333</v>
      </c>
      <c r="R75" s="14">
        <v>9.4018058690744759</v>
      </c>
      <c r="S75" s="5">
        <v>61</v>
      </c>
      <c r="T75" s="5" t="s">
        <v>26</v>
      </c>
      <c r="U75" s="14">
        <v>0.54227806675751133</v>
      </c>
      <c r="V75" s="5">
        <v>177</v>
      </c>
      <c r="W75" s="5">
        <v>1168</v>
      </c>
      <c r="X75" s="5">
        <v>773</v>
      </c>
      <c r="Y75" s="5">
        <v>365</v>
      </c>
      <c r="Z75" s="5" t="s">
        <v>32</v>
      </c>
      <c r="AA75" s="5"/>
      <c r="AB75" s="6" cm="1">
        <f t="array" ref="AB75">SUM(IF(B75:I75&gt;B76:I76,1,-1))</f>
        <v>6</v>
      </c>
      <c r="AC75" s="6" cm="1">
        <f t="array" ref="AC75">SUM(IF(J75:S75&gt;J76:S76,1,-1))</f>
        <v>4</v>
      </c>
      <c r="AD75" s="6">
        <f t="shared" si="27"/>
        <v>10</v>
      </c>
      <c r="AE75" s="6">
        <f t="shared" si="28"/>
        <v>8</v>
      </c>
      <c r="AF75" s="6">
        <f t="shared" si="28"/>
        <v>6</v>
      </c>
      <c r="AG75" s="6">
        <f t="shared" si="28"/>
        <v>14</v>
      </c>
      <c r="AH75" s="5"/>
      <c r="AI75" s="8" t="str">
        <f t="shared" si="16"/>
        <v>OL Higher</v>
      </c>
      <c r="AJ75" s="7" t="str">
        <f t="shared" si="17"/>
        <v>Up</v>
      </c>
      <c r="AK75" s="7" t="str">
        <f t="shared" si="18"/>
        <v>POC Up</v>
      </c>
      <c r="AL75" s="9" t="str">
        <f t="shared" si="19"/>
        <v>In. Val</v>
      </c>
      <c r="AM75" s="9" t="str">
        <f t="shared" si="20"/>
        <v>Upper Break</v>
      </c>
      <c r="AN75" s="9" t="str">
        <f t="shared" si="21"/>
        <v>In Val</v>
      </c>
      <c r="AO75" s="9" t="str">
        <f t="shared" si="22"/>
        <v>Gap Down - Failed</v>
      </c>
      <c r="AP75" s="9" t="str">
        <f t="shared" si="23"/>
        <v>Bottom-Weighted</v>
      </c>
      <c r="AQ75" s="9" t="str">
        <f t="shared" si="24"/>
        <v>Skewed Mid-High</v>
      </c>
      <c r="AR75" s="9" t="str">
        <f t="shared" si="25"/>
        <v>Same</v>
      </c>
      <c r="AS75" s="5">
        <f t="shared" si="26"/>
        <v>0</v>
      </c>
    </row>
    <row r="76" spans="1:45" ht="15.5" x14ac:dyDescent="0.35">
      <c r="A76" s="13">
        <v>45552</v>
      </c>
      <c r="B76" s="15">
        <v>1.3079000000000001</v>
      </c>
      <c r="C76" s="15">
        <v>1.32294</v>
      </c>
      <c r="D76" s="15">
        <v>1.3001499999999999</v>
      </c>
      <c r="E76" s="15">
        <v>1.3166899999999999</v>
      </c>
      <c r="F76" s="15">
        <v>1.3203</v>
      </c>
      <c r="G76" s="15">
        <v>1.3228</v>
      </c>
      <c r="H76" s="15">
        <v>1.3087</v>
      </c>
      <c r="I76" s="5">
        <v>60</v>
      </c>
      <c r="J76" s="5">
        <v>321</v>
      </c>
      <c r="K76" s="5">
        <v>1965</v>
      </c>
      <c r="L76" s="5">
        <v>2314</v>
      </c>
      <c r="M76" s="14">
        <v>9.523333333333337</v>
      </c>
      <c r="N76" s="14">
        <v>227.90000000000089</v>
      </c>
      <c r="O76" s="5">
        <v>141</v>
      </c>
      <c r="P76" s="5">
        <v>256439</v>
      </c>
      <c r="Q76" s="14">
        <v>1068.4958333333334</v>
      </c>
      <c r="R76" s="14">
        <v>10.153576129881488</v>
      </c>
      <c r="S76" s="5">
        <v>42</v>
      </c>
      <c r="T76" s="5" t="s">
        <v>28</v>
      </c>
      <c r="U76" s="14">
        <v>0.38371891988903267</v>
      </c>
      <c r="V76" s="5">
        <v>634</v>
      </c>
      <c r="W76" s="5">
        <v>762</v>
      </c>
      <c r="X76" s="5">
        <v>469</v>
      </c>
      <c r="Y76" s="5">
        <v>449</v>
      </c>
      <c r="Z76" s="5" t="s">
        <v>32</v>
      </c>
      <c r="AA76" s="5"/>
      <c r="AB76" s="6" cm="1">
        <f t="array" ref="AB76">SUM(IF(B76:I76&gt;B77:I77,1,-1))</f>
        <v>2</v>
      </c>
      <c r="AC76" s="6" cm="1">
        <f t="array" ref="AC76">SUM(IF(J76:S76&gt;J77:S77,1,-1))</f>
        <v>4</v>
      </c>
      <c r="AD76" s="6">
        <f t="shared" si="27"/>
        <v>6</v>
      </c>
      <c r="AE76" s="6">
        <f t="shared" si="28"/>
        <v>-4</v>
      </c>
      <c r="AF76" s="6">
        <f t="shared" si="28"/>
        <v>-6</v>
      </c>
      <c r="AG76" s="6">
        <f t="shared" si="28"/>
        <v>-10</v>
      </c>
      <c r="AH76" s="5"/>
      <c r="AI76" s="8" t="str">
        <f t="shared" si="16"/>
        <v>OL Higher</v>
      </c>
      <c r="AJ76" s="7" t="str">
        <f t="shared" si="17"/>
        <v>Up</v>
      </c>
      <c r="AK76" s="7" t="str">
        <f t="shared" si="18"/>
        <v>POC Up</v>
      </c>
      <c r="AL76" s="9" t="str">
        <f t="shared" si="19"/>
        <v>Ab. Val</v>
      </c>
      <c r="AM76" s="9" t="str">
        <f t="shared" si="20"/>
        <v>Upper Break</v>
      </c>
      <c r="AN76" s="9" t="str">
        <f t="shared" si="21"/>
        <v>In Val</v>
      </c>
      <c r="AO76" s="9" t="str">
        <f t="shared" si="22"/>
        <v>No Gap</v>
      </c>
      <c r="AP76" s="9" t="str">
        <f t="shared" si="23"/>
        <v>Bottom-Weighted</v>
      </c>
      <c r="AQ76" s="9" t="str">
        <f t="shared" si="24"/>
        <v>Skewed Mid-High</v>
      </c>
      <c r="AR76" s="9" t="str">
        <f t="shared" si="25"/>
        <v>Closed Higher Quadrant</v>
      </c>
      <c r="AS76" s="5">
        <f t="shared" si="26"/>
        <v>1</v>
      </c>
    </row>
    <row r="77" spans="1:45" ht="15.5" x14ac:dyDescent="0.35">
      <c r="A77" s="13">
        <v>45551</v>
      </c>
      <c r="B77" s="15">
        <v>1.3070299999999999</v>
      </c>
      <c r="C77" s="15">
        <v>1.3218000000000001</v>
      </c>
      <c r="D77" s="15">
        <v>1.3001499999999999</v>
      </c>
      <c r="E77" s="15">
        <v>1.3209500000000001</v>
      </c>
      <c r="F77" s="15">
        <v>1.3082</v>
      </c>
      <c r="G77" s="15">
        <v>1.3138000000000001</v>
      </c>
      <c r="H77" s="15">
        <v>1.302</v>
      </c>
      <c r="I77" s="5">
        <v>84</v>
      </c>
      <c r="J77" s="5">
        <v>1371</v>
      </c>
      <c r="K77" s="5">
        <v>865</v>
      </c>
      <c r="L77" s="5">
        <v>2264</v>
      </c>
      <c r="M77" s="14">
        <v>9.2987499999999663</v>
      </c>
      <c r="N77" s="14">
        <v>216.50000000000171</v>
      </c>
      <c r="O77" s="5">
        <v>118.00000000000033</v>
      </c>
      <c r="P77" s="5">
        <v>251723</v>
      </c>
      <c r="Q77" s="14">
        <v>1048.8458333333333</v>
      </c>
      <c r="R77" s="14">
        <v>10.457274826789757</v>
      </c>
      <c r="S77" s="5">
        <v>45</v>
      </c>
      <c r="T77" s="5" t="s">
        <v>26</v>
      </c>
      <c r="U77" s="14">
        <v>0.60226283600473018</v>
      </c>
      <c r="V77" s="5">
        <v>329</v>
      </c>
      <c r="W77" s="5">
        <v>608</v>
      </c>
      <c r="X77" s="5">
        <v>883</v>
      </c>
      <c r="Y77" s="5">
        <v>441</v>
      </c>
      <c r="Z77" s="5" t="s">
        <v>31</v>
      </c>
      <c r="AA77" s="5"/>
      <c r="AB77" s="6" cm="1">
        <f t="array" ref="AB77">SUM(IF(B77:I77&gt;B78:I78,1,-1))</f>
        <v>0</v>
      </c>
      <c r="AC77" s="6" cm="1">
        <f t="array" ref="AC77">SUM(IF(J77:S77&gt;J78:S78,1,-1))</f>
        <v>-2</v>
      </c>
      <c r="AD77" s="6">
        <f t="shared" si="27"/>
        <v>-2</v>
      </c>
      <c r="AE77" s="6">
        <f t="shared" si="28"/>
        <v>-8</v>
      </c>
      <c r="AF77" s="6">
        <f t="shared" si="28"/>
        <v>-18</v>
      </c>
      <c r="AG77" s="6">
        <f t="shared" si="28"/>
        <v>-26</v>
      </c>
      <c r="AH77" s="5"/>
      <c r="AI77" s="8" t="str">
        <f t="shared" si="16"/>
        <v>Outside</v>
      </c>
      <c r="AJ77" s="7" t="str">
        <f t="shared" si="17"/>
        <v>Neutral</v>
      </c>
      <c r="AK77" s="7" t="str">
        <f t="shared" si="18"/>
        <v>POC Down</v>
      </c>
      <c r="AL77" s="9" t="str">
        <f t="shared" si="19"/>
        <v>In. Val</v>
      </c>
      <c r="AM77" s="9" t="str">
        <f t="shared" si="20"/>
        <v>Upper Break</v>
      </c>
      <c r="AN77" s="9" t="str">
        <f t="shared" si="21"/>
        <v>Ab. Val</v>
      </c>
      <c r="AO77" s="9" t="str">
        <f t="shared" si="22"/>
        <v>No Gap</v>
      </c>
      <c r="AP77" s="9" t="str">
        <f t="shared" si="23"/>
        <v>Top-Weighted</v>
      </c>
      <c r="AQ77" s="9" t="str">
        <f t="shared" si="24"/>
        <v>Skewed Mid-Low</v>
      </c>
      <c r="AR77" s="9" t="str">
        <f t="shared" si="25"/>
        <v>Same</v>
      </c>
      <c r="AS77" s="5">
        <f t="shared" si="26"/>
        <v>0</v>
      </c>
    </row>
    <row r="78" spans="1:45" ht="15.5" x14ac:dyDescent="0.35">
      <c r="A78" s="13">
        <v>45548</v>
      </c>
      <c r="B78" s="15">
        <v>1.3131299999999999</v>
      </c>
      <c r="C78" s="15">
        <v>1.31576</v>
      </c>
      <c r="D78" s="15">
        <v>1.3001499999999999</v>
      </c>
      <c r="E78" s="15">
        <v>1.31345</v>
      </c>
      <c r="F78" s="15">
        <v>1.3085</v>
      </c>
      <c r="G78" s="15">
        <v>1.3109</v>
      </c>
      <c r="H78" s="15">
        <v>1.3032000000000001</v>
      </c>
      <c r="I78" s="5">
        <v>29</v>
      </c>
      <c r="J78" s="5">
        <v>1153</v>
      </c>
      <c r="K78" s="5">
        <v>1092</v>
      </c>
      <c r="L78" s="5">
        <v>2285</v>
      </c>
      <c r="M78" s="14">
        <v>9.3762499999999562</v>
      </c>
      <c r="N78" s="14">
        <v>156.10000000000124</v>
      </c>
      <c r="O78" s="5">
        <v>76.999999999998181</v>
      </c>
      <c r="P78" s="5">
        <v>256105</v>
      </c>
      <c r="Q78" s="14">
        <v>1067.1041666666667</v>
      </c>
      <c r="R78" s="14">
        <v>14.638052530429094</v>
      </c>
      <c r="S78" s="5">
        <v>31</v>
      </c>
      <c r="T78" s="5" t="s">
        <v>33</v>
      </c>
      <c r="U78" s="14">
        <v>0.70920315584474847</v>
      </c>
      <c r="V78" s="5">
        <v>554</v>
      </c>
      <c r="W78" s="5">
        <v>821</v>
      </c>
      <c r="X78" s="5">
        <v>732</v>
      </c>
      <c r="Y78" s="5">
        <v>178</v>
      </c>
      <c r="Z78" s="5" t="s">
        <v>31</v>
      </c>
      <c r="AA78" s="5"/>
      <c r="AB78" s="6" cm="1">
        <f t="array" ref="AB78">SUM(IF(B78:I78&gt;B79:I79,1,-1))</f>
        <v>-6</v>
      </c>
      <c r="AC78" s="6" cm="1">
        <f t="array" ref="AC78">SUM(IF(J78:S78&gt;J79:S79,1,-1))</f>
        <v>-8</v>
      </c>
      <c r="AD78" s="6">
        <f t="shared" si="27"/>
        <v>-14</v>
      </c>
      <c r="AE78" s="6">
        <f t="shared" si="28"/>
        <v>-12</v>
      </c>
      <c r="AF78" s="6">
        <f t="shared" si="28"/>
        <v>-10</v>
      </c>
      <c r="AG78" s="6">
        <f t="shared" si="28"/>
        <v>-22</v>
      </c>
      <c r="AH78" s="5"/>
      <c r="AI78" s="8" t="str">
        <f t="shared" si="16"/>
        <v>OL Lower</v>
      </c>
      <c r="AJ78" s="7" t="str">
        <f t="shared" si="17"/>
        <v>Down</v>
      </c>
      <c r="AK78" s="7" t="str">
        <f t="shared" si="18"/>
        <v>POC Unchanged</v>
      </c>
      <c r="AL78" s="9" t="str">
        <f t="shared" si="19"/>
        <v>In. Val</v>
      </c>
      <c r="AM78" s="9" t="str">
        <f t="shared" si="20"/>
        <v>Inside Day</v>
      </c>
      <c r="AN78" s="9" t="str">
        <f t="shared" si="21"/>
        <v>Ab. Val</v>
      </c>
      <c r="AO78" s="9" t="str">
        <f t="shared" si="22"/>
        <v>Gap Up - Follow Through</v>
      </c>
      <c r="AP78" s="9" t="str">
        <f t="shared" si="23"/>
        <v>Top-Weighted</v>
      </c>
      <c r="AQ78" s="9" t="str">
        <f t="shared" si="24"/>
        <v>Skewed Mid-High</v>
      </c>
      <c r="AR78" s="9" t="str">
        <f t="shared" si="25"/>
        <v>Closed Lower Quadrant</v>
      </c>
      <c r="AS78" s="5">
        <f t="shared" si="26"/>
        <v>-1</v>
      </c>
    </row>
    <row r="79" spans="1:45" ht="15.5" x14ac:dyDescent="0.35">
      <c r="A79" s="13">
        <v>45547</v>
      </c>
      <c r="B79" s="15">
        <v>1.3175300000000001</v>
      </c>
      <c r="C79" s="15">
        <v>1.3237699999999999</v>
      </c>
      <c r="D79" s="15">
        <v>1.3001499999999999</v>
      </c>
      <c r="E79" s="15">
        <v>1.3131900000000001</v>
      </c>
      <c r="F79" s="15">
        <v>1.3085</v>
      </c>
      <c r="G79" s="15">
        <v>1.3127</v>
      </c>
      <c r="H79" s="15">
        <v>1.3032000000000001</v>
      </c>
      <c r="I79" s="5">
        <v>41</v>
      </c>
      <c r="J79" s="5">
        <v>1366</v>
      </c>
      <c r="K79" s="5">
        <v>1092</v>
      </c>
      <c r="L79" s="5">
        <v>2498</v>
      </c>
      <c r="M79" s="14">
        <v>10.277499999999939</v>
      </c>
      <c r="N79" s="14">
        <v>236.19999999999973</v>
      </c>
      <c r="O79" s="5">
        <v>94.999999999998423</v>
      </c>
      <c r="P79" s="5">
        <v>280860</v>
      </c>
      <c r="Q79" s="14">
        <v>1170.25</v>
      </c>
      <c r="R79" s="14">
        <v>10.575783234547005</v>
      </c>
      <c r="S79" s="5">
        <v>31</v>
      </c>
      <c r="T79" s="5" t="s">
        <v>26</v>
      </c>
      <c r="U79" s="14">
        <v>0.65726195143706301</v>
      </c>
      <c r="V79" s="5">
        <v>195</v>
      </c>
      <c r="W79" s="5">
        <v>554</v>
      </c>
      <c r="X79" s="5">
        <v>1238</v>
      </c>
      <c r="Y79" s="5">
        <v>511</v>
      </c>
      <c r="Z79" s="5" t="s">
        <v>32</v>
      </c>
      <c r="AA79" s="5"/>
      <c r="AB79" s="6" cm="1">
        <f t="array" ref="AB79">SUM(IF(B79:I79&gt;B80:I80,1,-1))</f>
        <v>-2</v>
      </c>
      <c r="AC79" s="6" cm="1">
        <f t="array" ref="AC79">SUM(IF(J79:S79&gt;J80:S80,1,-1))</f>
        <v>-8</v>
      </c>
      <c r="AD79" s="6">
        <f t="shared" si="27"/>
        <v>-10</v>
      </c>
      <c r="AE79" s="6">
        <f t="shared" si="28"/>
        <v>-8</v>
      </c>
      <c r="AF79" s="6">
        <f t="shared" si="28"/>
        <v>-6</v>
      </c>
      <c r="AG79" s="6">
        <f t="shared" si="28"/>
        <v>-14</v>
      </c>
      <c r="AH79" s="5"/>
      <c r="AI79" s="8" t="str">
        <f t="shared" si="16"/>
        <v>OL Lower</v>
      </c>
      <c r="AJ79" s="7" t="str">
        <f t="shared" si="17"/>
        <v>Down</v>
      </c>
      <c r="AK79" s="7" t="str">
        <f t="shared" si="18"/>
        <v>POC Down</v>
      </c>
      <c r="AL79" s="9" t="str">
        <f t="shared" si="19"/>
        <v>In. Val</v>
      </c>
      <c r="AM79" s="9" t="str">
        <f t="shared" si="20"/>
        <v>Inside Day</v>
      </c>
      <c r="AN79" s="9" t="str">
        <f t="shared" si="21"/>
        <v>Ab. Val</v>
      </c>
      <c r="AO79" s="9" t="str">
        <f t="shared" si="22"/>
        <v>No Gap</v>
      </c>
      <c r="AP79" s="9" t="str">
        <f t="shared" si="23"/>
        <v>Top-Weighted</v>
      </c>
      <c r="AQ79" s="9" t="str">
        <f t="shared" si="24"/>
        <v>Skewed Mid-Low</v>
      </c>
      <c r="AR79" s="9" t="str">
        <f t="shared" si="25"/>
        <v>Closed Lower Quadrant</v>
      </c>
      <c r="AS79" s="5">
        <f t="shared" si="26"/>
        <v>-2</v>
      </c>
    </row>
    <row r="80" spans="1:45" ht="15.5" x14ac:dyDescent="0.35">
      <c r="A80" s="13">
        <v>45546</v>
      </c>
      <c r="B80" s="15">
        <v>1.31437</v>
      </c>
      <c r="C80" s="15">
        <v>1.3237699999999999</v>
      </c>
      <c r="D80" s="15">
        <v>1.3001499999999999</v>
      </c>
      <c r="E80" s="15">
        <v>1.3037399999999999</v>
      </c>
      <c r="F80" s="15">
        <v>1.3176000000000001</v>
      </c>
      <c r="G80" s="15">
        <v>1.3199000000000001</v>
      </c>
      <c r="H80" s="15">
        <v>1.3082</v>
      </c>
      <c r="I80" s="5">
        <v>4</v>
      </c>
      <c r="J80" s="5">
        <v>281</v>
      </c>
      <c r="K80" s="5">
        <v>2185</v>
      </c>
      <c r="L80" s="5">
        <v>2504</v>
      </c>
      <c r="M80" s="14">
        <v>10.304166666666596</v>
      </c>
      <c r="N80" s="14">
        <v>236.19999999999973</v>
      </c>
      <c r="O80" s="5">
        <v>117.00000000000044</v>
      </c>
      <c r="P80" s="5">
        <v>282106</v>
      </c>
      <c r="Q80" s="14">
        <v>1175.4416666666666</v>
      </c>
      <c r="R80" s="14">
        <v>10.601185436071138</v>
      </c>
      <c r="S80" s="5">
        <v>33</v>
      </c>
      <c r="T80" s="5" t="s">
        <v>28</v>
      </c>
      <c r="U80" s="14">
        <v>0.38963564538998036</v>
      </c>
      <c r="V80" s="5">
        <v>214</v>
      </c>
      <c r="W80" s="5">
        <v>954</v>
      </c>
      <c r="X80" s="5">
        <v>1077</v>
      </c>
      <c r="Y80" s="5">
        <v>259</v>
      </c>
      <c r="Z80" s="5" t="s">
        <v>27</v>
      </c>
      <c r="AA80" s="5"/>
      <c r="AB80" s="6" cm="1">
        <f t="array" ref="AB80">SUM(IF(B80:I80&gt;B81:I81,1,-1))</f>
        <v>-4</v>
      </c>
      <c r="AC80" s="6" cm="1">
        <f t="array" ref="AC80">SUM(IF(J80:S80&gt;J81:S81,1,-1))</f>
        <v>6</v>
      </c>
      <c r="AD80" s="6">
        <f t="shared" si="27"/>
        <v>2</v>
      </c>
      <c r="AE80" s="6">
        <f t="shared" si="28"/>
        <v>-6</v>
      </c>
      <c r="AF80" s="6">
        <f t="shared" si="28"/>
        <v>6</v>
      </c>
      <c r="AG80" s="6">
        <f t="shared" si="28"/>
        <v>0</v>
      </c>
      <c r="AH80" s="5"/>
      <c r="AI80" s="8" t="str">
        <f t="shared" si="16"/>
        <v>Outside</v>
      </c>
      <c r="AJ80" s="7" t="str">
        <f t="shared" si="17"/>
        <v>Up</v>
      </c>
      <c r="AK80" s="7" t="str">
        <f t="shared" si="18"/>
        <v>POC Unchanged</v>
      </c>
      <c r="AL80" s="9" t="str">
        <f t="shared" si="19"/>
        <v>In. Val</v>
      </c>
      <c r="AM80" s="9" t="str">
        <f t="shared" si="20"/>
        <v>Lower Break</v>
      </c>
      <c r="AN80" s="9" t="str">
        <f t="shared" si="21"/>
        <v>Bl. Val</v>
      </c>
      <c r="AO80" s="9" t="str">
        <f t="shared" si="22"/>
        <v>No Gap</v>
      </c>
      <c r="AP80" s="9" t="str">
        <f t="shared" si="23"/>
        <v>Bottom-Weighted</v>
      </c>
      <c r="AQ80" s="9" t="str">
        <f t="shared" si="24"/>
        <v>Skewed Mid-Low</v>
      </c>
      <c r="AR80" s="9" t="str">
        <f t="shared" si="25"/>
        <v>Same</v>
      </c>
      <c r="AS80" s="5">
        <f t="shared" si="26"/>
        <v>0</v>
      </c>
    </row>
    <row r="81" spans="1:45" ht="15.5" x14ac:dyDescent="0.35">
      <c r="A81" s="13">
        <v>45545</v>
      </c>
      <c r="B81" s="15">
        <v>1.3111900000000001</v>
      </c>
      <c r="C81" s="15">
        <v>1.3237699999999999</v>
      </c>
      <c r="D81" s="15">
        <v>1.3048900000000001</v>
      </c>
      <c r="E81" s="15">
        <v>1.3079099999999999</v>
      </c>
      <c r="F81" s="15">
        <v>1.3175999999999999</v>
      </c>
      <c r="G81" s="15">
        <v>1.3184</v>
      </c>
      <c r="H81" s="15">
        <v>1.3093999999999999</v>
      </c>
      <c r="I81" s="5">
        <v>10</v>
      </c>
      <c r="J81" s="5">
        <v>281</v>
      </c>
      <c r="K81" s="5">
        <v>2144</v>
      </c>
      <c r="L81" s="5">
        <v>2462</v>
      </c>
      <c r="M81" s="14">
        <v>10.136666666666637</v>
      </c>
      <c r="N81" s="14">
        <v>188.79999999999785</v>
      </c>
      <c r="O81" s="5">
        <v>90.000000000001194</v>
      </c>
      <c r="P81" s="5">
        <v>276777</v>
      </c>
      <c r="Q81" s="14">
        <v>1153.2375</v>
      </c>
      <c r="R81" s="14">
        <v>13.040254237288284</v>
      </c>
      <c r="S81" s="5">
        <v>27</v>
      </c>
      <c r="T81" s="5" t="s">
        <v>28</v>
      </c>
      <c r="U81" s="14">
        <v>0.34352146091217628</v>
      </c>
      <c r="V81" s="5">
        <v>80</v>
      </c>
      <c r="W81" s="5">
        <v>964</v>
      </c>
      <c r="X81" s="5">
        <v>728</v>
      </c>
      <c r="Y81" s="5">
        <v>670</v>
      </c>
      <c r="Z81" s="5" t="s">
        <v>27</v>
      </c>
      <c r="AA81" s="5"/>
      <c r="AB81" s="6" cm="1">
        <f t="array" ref="AB81">SUM(IF(B81:I81&gt;B82:I82,1,-1))</f>
        <v>-2</v>
      </c>
      <c r="AC81" s="6" cm="1">
        <f t="array" ref="AC81">SUM(IF(J81:S81&gt;J82:S82,1,-1))</f>
        <v>-4</v>
      </c>
      <c r="AD81" s="6">
        <f t="shared" si="27"/>
        <v>-6</v>
      </c>
      <c r="AE81" s="6">
        <f t="shared" si="28"/>
        <v>-4</v>
      </c>
      <c r="AF81" s="6">
        <f t="shared" si="28"/>
        <v>6</v>
      </c>
      <c r="AG81" s="6">
        <f t="shared" si="28"/>
        <v>2</v>
      </c>
      <c r="AH81" s="5"/>
      <c r="AI81" s="8" t="str">
        <f t="shared" si="16"/>
        <v>Outside</v>
      </c>
      <c r="AJ81" s="7" t="str">
        <f t="shared" si="17"/>
        <v>Up</v>
      </c>
      <c r="AK81" s="7" t="str">
        <f t="shared" si="18"/>
        <v>POC Unchanged</v>
      </c>
      <c r="AL81" s="9" t="str">
        <f t="shared" si="19"/>
        <v>In. Val</v>
      </c>
      <c r="AM81" s="9" t="str">
        <f t="shared" si="20"/>
        <v>Lower Break</v>
      </c>
      <c r="AN81" s="9" t="str">
        <f t="shared" si="21"/>
        <v>Bl. Val</v>
      </c>
      <c r="AO81" s="9" t="str">
        <f t="shared" si="22"/>
        <v>No Gap</v>
      </c>
      <c r="AP81" s="9" t="str">
        <f t="shared" si="23"/>
        <v>Bottom-Weighted</v>
      </c>
      <c r="AQ81" s="9" t="str">
        <f t="shared" si="24"/>
        <v>Skewed Mid-High</v>
      </c>
      <c r="AR81" s="9" t="str">
        <f t="shared" si="25"/>
        <v>Same</v>
      </c>
      <c r="AS81" s="5">
        <f t="shared" si="26"/>
        <v>0</v>
      </c>
    </row>
    <row r="82" spans="1:45" ht="15.5" x14ac:dyDescent="0.35">
      <c r="A82" s="13">
        <v>45544</v>
      </c>
      <c r="B82" s="15">
        <v>1.31395</v>
      </c>
      <c r="C82" s="15">
        <v>1.3237699999999999</v>
      </c>
      <c r="D82" s="15">
        <v>1.30671</v>
      </c>
      <c r="E82" s="15">
        <v>1.30705</v>
      </c>
      <c r="F82" s="15">
        <v>1.3175999999999999</v>
      </c>
      <c r="G82" s="15">
        <v>1.3182</v>
      </c>
      <c r="H82" s="15">
        <v>1.3110999999999999</v>
      </c>
      <c r="I82" s="5">
        <v>-8</v>
      </c>
      <c r="J82" s="5">
        <v>281</v>
      </c>
      <c r="K82" s="5">
        <v>2224</v>
      </c>
      <c r="L82" s="5">
        <v>2542</v>
      </c>
      <c r="M82" s="14">
        <v>10.499999999999945</v>
      </c>
      <c r="N82" s="14">
        <v>170.59999999999854</v>
      </c>
      <c r="O82" s="5">
        <v>71.000000000001066</v>
      </c>
      <c r="P82" s="5">
        <v>286579</v>
      </c>
      <c r="Q82" s="14">
        <v>1194.0791666666667</v>
      </c>
      <c r="R82" s="14">
        <v>14.900351699882894</v>
      </c>
      <c r="S82" s="5">
        <v>23</v>
      </c>
      <c r="T82" s="5" t="s">
        <v>30</v>
      </c>
      <c r="U82" s="14">
        <v>0.28942248023619044</v>
      </c>
      <c r="V82" s="5">
        <v>64</v>
      </c>
      <c r="W82" s="5">
        <v>777</v>
      </c>
      <c r="X82" s="5">
        <v>1087</v>
      </c>
      <c r="Y82" s="5">
        <v>568</v>
      </c>
      <c r="Z82" s="5" t="s">
        <v>27</v>
      </c>
      <c r="AA82" s="5"/>
      <c r="AB82" s="6" cm="1">
        <f t="array" ref="AB82">SUM(IF(B82:I82&gt;B83:I83,1,-1))</f>
        <v>0</v>
      </c>
      <c r="AC82" s="6" cm="1">
        <f t="array" ref="AC82">SUM(IF(J82:S82&gt;J83:S83,1,-1))</f>
        <v>4</v>
      </c>
      <c r="AD82" s="6">
        <f t="shared" si="27"/>
        <v>4</v>
      </c>
      <c r="AE82" s="6">
        <f t="shared" si="28"/>
        <v>-6</v>
      </c>
      <c r="AF82" s="6">
        <f t="shared" si="28"/>
        <v>10</v>
      </c>
      <c r="AG82" s="6">
        <f t="shared" si="28"/>
        <v>4</v>
      </c>
      <c r="AH82" s="5"/>
      <c r="AI82" s="8" t="str">
        <f t="shared" si="16"/>
        <v>OL Higher</v>
      </c>
      <c r="AJ82" s="7" t="str">
        <f t="shared" si="17"/>
        <v>Up</v>
      </c>
      <c r="AK82" s="7" t="str">
        <f t="shared" si="18"/>
        <v>POC Up</v>
      </c>
      <c r="AL82" s="9" t="str">
        <f t="shared" si="19"/>
        <v>Ab. Val</v>
      </c>
      <c r="AM82" s="9" t="str">
        <f t="shared" si="20"/>
        <v>Lower Break</v>
      </c>
      <c r="AN82" s="9" t="str">
        <f t="shared" si="21"/>
        <v>Bl. Val</v>
      </c>
      <c r="AO82" s="9" t="str">
        <f t="shared" si="22"/>
        <v>No Gap</v>
      </c>
      <c r="AP82" s="9" t="str">
        <f t="shared" si="23"/>
        <v>Bottom-Weighted</v>
      </c>
      <c r="AQ82" s="9" t="str">
        <f t="shared" si="24"/>
        <v>Skewed Mid-Low</v>
      </c>
      <c r="AR82" s="9" t="str">
        <f t="shared" si="25"/>
        <v>Closed Higher Quadrant</v>
      </c>
      <c r="AS82" s="5">
        <f t="shared" si="26"/>
        <v>1</v>
      </c>
    </row>
    <row r="83" spans="1:45" ht="15.5" x14ac:dyDescent="0.35">
      <c r="A83" s="13">
        <v>45541</v>
      </c>
      <c r="B83" s="15">
        <v>1.31294</v>
      </c>
      <c r="C83" s="15">
        <v>1.3237699999999999</v>
      </c>
      <c r="D83" s="15">
        <v>1.3087</v>
      </c>
      <c r="E83" s="15">
        <v>1.3130999999999999</v>
      </c>
      <c r="F83" s="15">
        <v>1.3145</v>
      </c>
      <c r="G83" s="15">
        <v>1.3169</v>
      </c>
      <c r="H83" s="15">
        <v>1.3109</v>
      </c>
      <c r="I83" s="5">
        <v>21</v>
      </c>
      <c r="J83" s="5">
        <v>1040</v>
      </c>
      <c r="K83" s="5">
        <v>1346</v>
      </c>
      <c r="L83" s="5">
        <v>2431</v>
      </c>
      <c r="M83" s="14">
        <v>10.07208333333325</v>
      </c>
      <c r="N83" s="14">
        <v>150.69999999999916</v>
      </c>
      <c r="O83" s="5">
        <v>60.000000000000057</v>
      </c>
      <c r="P83" s="5">
        <v>269080</v>
      </c>
      <c r="Q83" s="14">
        <v>1121.1666666666667</v>
      </c>
      <c r="R83" s="14">
        <v>16.13138686131396</v>
      </c>
      <c r="S83" s="5">
        <v>23</v>
      </c>
      <c r="T83" s="5" t="s">
        <v>26</v>
      </c>
      <c r="U83" s="14">
        <v>0.69981359252250175</v>
      </c>
      <c r="V83" s="5">
        <v>53</v>
      </c>
      <c r="W83" s="5">
        <v>625</v>
      </c>
      <c r="X83" s="5">
        <v>1110</v>
      </c>
      <c r="Y83" s="5">
        <v>643</v>
      </c>
      <c r="Z83" s="5" t="s">
        <v>29</v>
      </c>
      <c r="AA83" s="5"/>
      <c r="AB83" s="6" cm="1">
        <f t="array" ref="AB83">SUM(IF(B83:I83&gt;B84:I84,1,-1))</f>
        <v>-2</v>
      </c>
      <c r="AC83" s="6" cm="1">
        <f t="array" ref="AC83">SUM(IF(J83:S83&gt;J84:S84,1,-1))</f>
        <v>6</v>
      </c>
      <c r="AD83" s="6">
        <f t="shared" si="27"/>
        <v>4</v>
      </c>
      <c r="AE83" s="6">
        <f t="shared" ref="AE83:AG98" si="29">SUM(AB83:AB85)</f>
        <v>-8</v>
      </c>
      <c r="AF83" s="6">
        <f t="shared" si="29"/>
        <v>4</v>
      </c>
      <c r="AG83" s="6">
        <f t="shared" si="29"/>
        <v>-4</v>
      </c>
      <c r="AH83" s="5"/>
      <c r="AI83" s="8" t="str">
        <f t="shared" si="16"/>
        <v>OL Higher</v>
      </c>
      <c r="AJ83" s="7" t="str">
        <f t="shared" si="17"/>
        <v>Up</v>
      </c>
      <c r="AK83" s="7" t="str">
        <f t="shared" si="18"/>
        <v>POC Unchanged</v>
      </c>
      <c r="AL83" s="9" t="str">
        <f t="shared" si="19"/>
        <v>In. Val</v>
      </c>
      <c r="AM83" s="9" t="str">
        <f t="shared" si="20"/>
        <v>Upper Break</v>
      </c>
      <c r="AN83" s="9" t="str">
        <f t="shared" si="21"/>
        <v>In Val</v>
      </c>
      <c r="AO83" s="9" t="str">
        <f t="shared" si="22"/>
        <v>No Gap</v>
      </c>
      <c r="AP83" s="9" t="str">
        <f t="shared" si="23"/>
        <v>Bottom-Weighted</v>
      </c>
      <c r="AQ83" s="9" t="str">
        <f t="shared" si="24"/>
        <v>Skewed Mid-Low</v>
      </c>
      <c r="AR83" s="9" t="str">
        <f t="shared" si="25"/>
        <v>Closed Higher Quadrant</v>
      </c>
      <c r="AS83" s="5">
        <f t="shared" si="26"/>
        <v>2</v>
      </c>
    </row>
    <row r="84" spans="1:45" ht="15.5" x14ac:dyDescent="0.35">
      <c r="A84" s="13">
        <v>45540</v>
      </c>
      <c r="B84" s="15">
        <v>1.3165</v>
      </c>
      <c r="C84" s="15">
        <v>1.3199700000000001</v>
      </c>
      <c r="D84" s="15">
        <v>1.3087</v>
      </c>
      <c r="E84" s="15">
        <v>1.3175300000000001</v>
      </c>
      <c r="F84" s="15">
        <v>1.3145</v>
      </c>
      <c r="G84" s="15">
        <v>1.3159000000000001</v>
      </c>
      <c r="H84" s="15">
        <v>1.3105</v>
      </c>
      <c r="I84" s="5">
        <v>23</v>
      </c>
      <c r="J84" s="5">
        <v>833</v>
      </c>
      <c r="K84" s="5">
        <v>1360</v>
      </c>
      <c r="L84" s="5">
        <v>2242</v>
      </c>
      <c r="M84" s="14">
        <v>9.2954166666665738</v>
      </c>
      <c r="N84" s="14">
        <v>112.70000000000113</v>
      </c>
      <c r="O84" s="5">
        <v>54.000000000000711</v>
      </c>
      <c r="P84" s="5">
        <v>234756</v>
      </c>
      <c r="Q84" s="14">
        <v>978.15</v>
      </c>
      <c r="R84" s="14">
        <v>19.893522626441683</v>
      </c>
      <c r="S84" s="5">
        <v>20</v>
      </c>
      <c r="T84" s="5" t="s">
        <v>26</v>
      </c>
      <c r="U84" s="14">
        <v>0.63989243446245747</v>
      </c>
      <c r="V84" s="5">
        <v>235</v>
      </c>
      <c r="W84" s="5">
        <v>668</v>
      </c>
      <c r="X84" s="5">
        <v>890</v>
      </c>
      <c r="Y84" s="5">
        <v>398</v>
      </c>
      <c r="Z84" s="5" t="s">
        <v>31</v>
      </c>
      <c r="AA84" s="5"/>
      <c r="AB84" s="6" cm="1">
        <f t="array" ref="AB84">SUM(IF(B84:I84&gt;B85:I85,1,-1))</f>
        <v>-4</v>
      </c>
      <c r="AC84" s="6" cm="1">
        <f t="array" ref="AC84">SUM(IF(J84:S84&gt;J85:S85,1,-1))</f>
        <v>0</v>
      </c>
      <c r="AD84" s="6">
        <f t="shared" si="27"/>
        <v>-4</v>
      </c>
      <c r="AE84" s="6">
        <f t="shared" si="29"/>
        <v>-12</v>
      </c>
      <c r="AF84" s="6">
        <f t="shared" si="29"/>
        <v>2</v>
      </c>
      <c r="AG84" s="6">
        <f t="shared" si="29"/>
        <v>-10</v>
      </c>
      <c r="AH84" s="5"/>
      <c r="AI84" s="8" t="str">
        <f t="shared" si="16"/>
        <v>Inside</v>
      </c>
      <c r="AJ84" s="7" t="str">
        <f t="shared" si="17"/>
        <v>Down</v>
      </c>
      <c r="AK84" s="7" t="str">
        <f t="shared" si="18"/>
        <v>POC Unchanged</v>
      </c>
      <c r="AL84" s="9" t="str">
        <f t="shared" si="19"/>
        <v>In. Val</v>
      </c>
      <c r="AM84" s="9" t="str">
        <f t="shared" si="20"/>
        <v>Inside Day</v>
      </c>
      <c r="AN84" s="9" t="str">
        <f t="shared" si="21"/>
        <v>Ab. Val</v>
      </c>
      <c r="AO84" s="9" t="str">
        <f t="shared" si="22"/>
        <v>No Gap</v>
      </c>
      <c r="AP84" s="9" t="str">
        <f t="shared" si="23"/>
        <v>Bottom-Weighted</v>
      </c>
      <c r="AQ84" s="9" t="str">
        <f t="shared" si="24"/>
        <v>Skewed Mid-Low</v>
      </c>
      <c r="AR84" s="9" t="str">
        <f t="shared" si="25"/>
        <v>Closed Lower Quadrant</v>
      </c>
      <c r="AS84" s="5">
        <f t="shared" si="26"/>
        <v>-2</v>
      </c>
    </row>
    <row r="85" spans="1:45" ht="15.5" x14ac:dyDescent="0.35">
      <c r="A85" s="13">
        <v>45539</v>
      </c>
      <c r="B85" s="15">
        <v>1.3192600000000001</v>
      </c>
      <c r="C85" s="15">
        <v>1.32267</v>
      </c>
      <c r="D85" s="15">
        <v>1.3087</v>
      </c>
      <c r="E85" s="15">
        <v>1.3143400000000001</v>
      </c>
      <c r="F85" s="15">
        <v>1.3145</v>
      </c>
      <c r="G85" s="15">
        <v>1.3167</v>
      </c>
      <c r="H85" s="15">
        <v>1.3103</v>
      </c>
      <c r="I85" s="5">
        <v>26</v>
      </c>
      <c r="J85" s="5">
        <v>959</v>
      </c>
      <c r="K85" s="5">
        <v>1332</v>
      </c>
      <c r="L85" s="5">
        <v>2333</v>
      </c>
      <c r="M85" s="14">
        <v>9.6999999999999496</v>
      </c>
      <c r="N85" s="14">
        <v>139.70000000000039</v>
      </c>
      <c r="O85" s="5">
        <v>63.999999999999616</v>
      </c>
      <c r="P85" s="5">
        <v>227016</v>
      </c>
      <c r="Q85" s="14">
        <v>945.9</v>
      </c>
      <c r="R85" s="14">
        <v>16.7000715819613</v>
      </c>
      <c r="S85" s="5">
        <v>18</v>
      </c>
      <c r="T85" s="5" t="s">
        <v>26</v>
      </c>
      <c r="U85" s="14">
        <v>0.67938033401052977</v>
      </c>
      <c r="V85" s="5">
        <v>196</v>
      </c>
      <c r="W85" s="5">
        <v>560</v>
      </c>
      <c r="X85" s="5">
        <v>981</v>
      </c>
      <c r="Y85" s="5">
        <v>575</v>
      </c>
      <c r="Z85" s="5" t="s">
        <v>29</v>
      </c>
      <c r="AA85" s="5"/>
      <c r="AB85" s="6" cm="1">
        <f t="array" ref="AB85">SUM(IF(B85:I85&gt;B86:I86,1,-1))</f>
        <v>-2</v>
      </c>
      <c r="AC85" s="6" cm="1">
        <f t="array" ref="AC85">SUM(IF(J85:S85&gt;J86:S86,1,-1))</f>
        <v>-2</v>
      </c>
      <c r="AD85" s="6">
        <f t="shared" si="27"/>
        <v>-4</v>
      </c>
      <c r="AE85" s="6">
        <f t="shared" si="29"/>
        <v>-10</v>
      </c>
      <c r="AF85" s="6">
        <f t="shared" si="29"/>
        <v>-4</v>
      </c>
      <c r="AG85" s="6">
        <f t="shared" si="29"/>
        <v>-14</v>
      </c>
      <c r="AH85" s="5"/>
      <c r="AI85" s="8" t="str">
        <f t="shared" si="16"/>
        <v>OL Lower</v>
      </c>
      <c r="AJ85" s="7" t="str">
        <f t="shared" si="17"/>
        <v>Down</v>
      </c>
      <c r="AK85" s="7" t="str">
        <f t="shared" si="18"/>
        <v>POC Up</v>
      </c>
      <c r="AL85" s="9" t="str">
        <f t="shared" si="19"/>
        <v>In. Val</v>
      </c>
      <c r="AM85" s="9" t="str">
        <f t="shared" si="20"/>
        <v>Inside Day</v>
      </c>
      <c r="AN85" s="9" t="str">
        <f t="shared" si="21"/>
        <v>In Val</v>
      </c>
      <c r="AO85" s="9" t="str">
        <f t="shared" si="22"/>
        <v>No Gap</v>
      </c>
      <c r="AP85" s="9" t="str">
        <f t="shared" si="23"/>
        <v>Bottom-Weighted</v>
      </c>
      <c r="AQ85" s="9" t="str">
        <f t="shared" si="24"/>
        <v>Skewed Mid-Low</v>
      </c>
      <c r="AR85" s="9" t="str">
        <f t="shared" si="25"/>
        <v>Closed Lower Quadrant</v>
      </c>
      <c r="AS85" s="5">
        <f t="shared" si="26"/>
        <v>-1</v>
      </c>
    </row>
    <row r="86" spans="1:45" ht="15.5" x14ac:dyDescent="0.35">
      <c r="A86" s="13">
        <v>45538</v>
      </c>
      <c r="B86" s="15">
        <v>1.3254999999999999</v>
      </c>
      <c r="C86" s="15">
        <v>1.32602</v>
      </c>
      <c r="D86" s="15">
        <v>1.3087</v>
      </c>
      <c r="E86" s="15">
        <v>1.31121</v>
      </c>
      <c r="F86" s="15">
        <v>1.3130999999999999</v>
      </c>
      <c r="G86" s="15">
        <v>1.3193999999999999</v>
      </c>
      <c r="H86" s="15">
        <v>1.3109999999999999</v>
      </c>
      <c r="I86" s="5">
        <v>8</v>
      </c>
      <c r="J86" s="5">
        <v>1757</v>
      </c>
      <c r="K86" s="5">
        <v>585</v>
      </c>
      <c r="L86" s="5">
        <v>2377</v>
      </c>
      <c r="M86" s="14">
        <v>9.857916666666604</v>
      </c>
      <c r="N86" s="14">
        <v>173.20000000000002</v>
      </c>
      <c r="O86" s="5">
        <v>83.999999999999631</v>
      </c>
      <c r="P86" s="5">
        <v>211059</v>
      </c>
      <c r="Q86" s="14">
        <v>879.41250000000002</v>
      </c>
      <c r="R86" s="14">
        <v>13.724018475750576</v>
      </c>
      <c r="S86" s="5">
        <v>30</v>
      </c>
      <c r="T86" s="5" t="s">
        <v>28</v>
      </c>
      <c r="U86" s="14">
        <v>0.4648068725574927</v>
      </c>
      <c r="V86" s="5">
        <v>268</v>
      </c>
      <c r="W86" s="5">
        <v>675</v>
      </c>
      <c r="X86" s="5">
        <v>784</v>
      </c>
      <c r="Y86" s="5">
        <v>585</v>
      </c>
      <c r="Z86" s="5" t="s">
        <v>27</v>
      </c>
      <c r="AA86" s="5"/>
      <c r="AB86" s="6" cm="1">
        <f t="array" ref="AB86">SUM(IF(B86:I86&gt;B87:I87,1,-1))</f>
        <v>-6</v>
      </c>
      <c r="AC86" s="6" cm="1">
        <f t="array" ref="AC86">SUM(IF(J86:S86&gt;J87:S87,1,-1))</f>
        <v>4</v>
      </c>
      <c r="AD86" s="6">
        <f t="shared" si="27"/>
        <v>-2</v>
      </c>
      <c r="AE86" s="6">
        <f t="shared" si="29"/>
        <v>-12</v>
      </c>
      <c r="AF86" s="6">
        <f t="shared" si="29"/>
        <v>-4</v>
      </c>
      <c r="AG86" s="6">
        <f t="shared" si="29"/>
        <v>-16</v>
      </c>
      <c r="AH86" s="5"/>
      <c r="AI86" s="8" t="str">
        <f t="shared" si="16"/>
        <v>OL Lower</v>
      </c>
      <c r="AJ86" s="7" t="str">
        <f t="shared" si="17"/>
        <v>Down</v>
      </c>
      <c r="AK86" s="7" t="str">
        <f t="shared" si="18"/>
        <v>POC Down</v>
      </c>
      <c r="AL86" s="9" t="str">
        <f t="shared" si="19"/>
        <v>Bel. Val</v>
      </c>
      <c r="AM86" s="9" t="str">
        <f t="shared" si="20"/>
        <v>Lower Break</v>
      </c>
      <c r="AN86" s="9" t="str">
        <f t="shared" si="21"/>
        <v>In Val</v>
      </c>
      <c r="AO86" s="9" t="str">
        <f t="shared" si="22"/>
        <v>Gap Up - Failed</v>
      </c>
      <c r="AP86" s="9" t="str">
        <f t="shared" si="23"/>
        <v>Top-Weighted</v>
      </c>
      <c r="AQ86" s="9" t="str">
        <f t="shared" si="24"/>
        <v>Skewed Mid-Low</v>
      </c>
      <c r="AR86" s="9" t="str">
        <f t="shared" si="25"/>
        <v>Same</v>
      </c>
      <c r="AS86" s="5">
        <f t="shared" si="26"/>
        <v>0</v>
      </c>
    </row>
    <row r="87" spans="1:45" ht="15.5" x14ac:dyDescent="0.35">
      <c r="A87" s="13">
        <v>45537</v>
      </c>
      <c r="B87" s="15">
        <v>1.31915</v>
      </c>
      <c r="C87" s="15">
        <v>1.3265899999999999</v>
      </c>
      <c r="D87" s="15">
        <v>1.3109200000000001</v>
      </c>
      <c r="E87" s="15">
        <v>1.31395</v>
      </c>
      <c r="F87" s="15">
        <v>1.3184</v>
      </c>
      <c r="G87" s="15">
        <v>1.3242</v>
      </c>
      <c r="H87" s="15">
        <v>1.3148</v>
      </c>
      <c r="I87" s="5">
        <v>24</v>
      </c>
      <c r="J87" s="5">
        <v>1203</v>
      </c>
      <c r="K87" s="5">
        <v>1115</v>
      </c>
      <c r="L87" s="5">
        <v>2348</v>
      </c>
      <c r="M87" s="14">
        <v>9.7545833333333256</v>
      </c>
      <c r="N87" s="14">
        <v>156.69999999999851</v>
      </c>
      <c r="O87" s="5">
        <v>94.000000000000753</v>
      </c>
      <c r="P87" s="5">
        <v>190140</v>
      </c>
      <c r="Q87" s="14">
        <v>792.25</v>
      </c>
      <c r="R87" s="14">
        <v>14.98404594767085</v>
      </c>
      <c r="S87" s="5">
        <v>23</v>
      </c>
      <c r="T87" s="5" t="s">
        <v>33</v>
      </c>
      <c r="U87" s="14">
        <v>0.76054847882065746</v>
      </c>
      <c r="V87" s="5">
        <v>368</v>
      </c>
      <c r="W87" s="5">
        <v>751</v>
      </c>
      <c r="X87" s="5">
        <v>676</v>
      </c>
      <c r="Y87" s="5">
        <v>553</v>
      </c>
      <c r="Z87" s="5" t="s">
        <v>27</v>
      </c>
      <c r="AA87" s="5"/>
      <c r="AB87" s="6" cm="1">
        <f t="array" ref="AB87">SUM(IF(B87:I87&gt;B88:I88,1,-1))</f>
        <v>-2</v>
      </c>
      <c r="AC87" s="6" cm="1">
        <f t="array" ref="AC87">SUM(IF(J87:S87&gt;J88:S88,1,-1))</f>
        <v>-6</v>
      </c>
      <c r="AD87" s="6">
        <f t="shared" si="27"/>
        <v>-8</v>
      </c>
      <c r="AE87" s="6">
        <f t="shared" si="29"/>
        <v>-6</v>
      </c>
      <c r="AF87" s="6">
        <f t="shared" si="29"/>
        <v>-6</v>
      </c>
      <c r="AG87" s="6">
        <f t="shared" si="29"/>
        <v>-12</v>
      </c>
      <c r="AH87" s="5"/>
      <c r="AI87" s="8" t="str">
        <f t="shared" si="16"/>
        <v>Outside</v>
      </c>
      <c r="AJ87" s="7" t="str">
        <f t="shared" si="17"/>
        <v>Neutral</v>
      </c>
      <c r="AK87" s="7" t="str">
        <f t="shared" si="18"/>
        <v>POC Down</v>
      </c>
      <c r="AL87" s="9" t="str">
        <f t="shared" si="19"/>
        <v>In. Val</v>
      </c>
      <c r="AM87" s="9" t="str">
        <f t="shared" si="20"/>
        <v>Inside Day</v>
      </c>
      <c r="AN87" s="9" t="str">
        <f t="shared" si="21"/>
        <v>Bl. Val</v>
      </c>
      <c r="AO87" s="9" t="str">
        <f t="shared" si="22"/>
        <v>No Gap</v>
      </c>
      <c r="AP87" s="9" t="str">
        <f t="shared" si="23"/>
        <v>Top-Weighted</v>
      </c>
      <c r="AQ87" s="9" t="str">
        <f t="shared" si="24"/>
        <v>Skewed Mid-High</v>
      </c>
      <c r="AR87" s="9" t="str">
        <f t="shared" si="25"/>
        <v>Same</v>
      </c>
      <c r="AS87" s="5">
        <f t="shared" si="26"/>
        <v>0</v>
      </c>
    </row>
    <row r="88" spans="1:45" ht="15.5" x14ac:dyDescent="0.35">
      <c r="A88" s="13">
        <v>45534</v>
      </c>
      <c r="B88" s="15">
        <v>1.3213999999999999</v>
      </c>
      <c r="C88" s="15">
        <v>1.3265899999999999</v>
      </c>
      <c r="D88" s="15">
        <v>1.3109200000000001</v>
      </c>
      <c r="E88" s="15">
        <v>1.31294</v>
      </c>
      <c r="F88" s="15">
        <v>1.3188</v>
      </c>
      <c r="G88" s="15">
        <v>1.3226</v>
      </c>
      <c r="H88" s="15">
        <v>1.3163</v>
      </c>
      <c r="I88" s="5">
        <v>-3</v>
      </c>
      <c r="J88" s="5">
        <v>1438</v>
      </c>
      <c r="K88" s="5">
        <v>971</v>
      </c>
      <c r="L88" s="5">
        <v>2457</v>
      </c>
      <c r="M88" s="14">
        <v>10.186666666666669</v>
      </c>
      <c r="N88" s="14">
        <v>156.69999999999851</v>
      </c>
      <c r="O88" s="5">
        <v>62.999999999999723</v>
      </c>
      <c r="P88" s="5">
        <v>192390</v>
      </c>
      <c r="Q88" s="14">
        <v>801.625</v>
      </c>
      <c r="R88" s="14">
        <v>15.679642629227972</v>
      </c>
      <c r="S88" s="5">
        <v>30</v>
      </c>
      <c r="T88" s="5" t="s">
        <v>26</v>
      </c>
      <c r="U88" s="14">
        <v>0.69538063369015268</v>
      </c>
      <c r="V88" s="5">
        <v>368</v>
      </c>
      <c r="W88" s="5">
        <v>1118</v>
      </c>
      <c r="X88" s="5">
        <v>743</v>
      </c>
      <c r="Y88" s="5">
        <v>228</v>
      </c>
      <c r="Z88" s="5" t="s">
        <v>27</v>
      </c>
      <c r="AA88" s="5"/>
      <c r="AB88" s="6" cm="1">
        <f t="array" ref="AB88">SUM(IF(B88:I88&gt;B89:I89,1,-1))</f>
        <v>-4</v>
      </c>
      <c r="AC88" s="6" cm="1">
        <f t="array" ref="AC88">SUM(IF(J88:S88&gt;J89:S89,1,-1))</f>
        <v>-2</v>
      </c>
      <c r="AD88" s="6">
        <f t="shared" si="27"/>
        <v>-6</v>
      </c>
      <c r="AE88" s="6">
        <f t="shared" si="29"/>
        <v>-4</v>
      </c>
      <c r="AF88" s="6">
        <f t="shared" si="29"/>
        <v>-2</v>
      </c>
      <c r="AG88" s="6">
        <f t="shared" si="29"/>
        <v>-6</v>
      </c>
      <c r="AH88" s="5"/>
      <c r="AI88" s="8" t="str">
        <f t="shared" si="16"/>
        <v>OL Lower</v>
      </c>
      <c r="AJ88" s="7" t="str">
        <f t="shared" si="17"/>
        <v>Down</v>
      </c>
      <c r="AK88" s="7" t="str">
        <f t="shared" si="18"/>
        <v>POC Down</v>
      </c>
      <c r="AL88" s="9" t="str">
        <f t="shared" si="19"/>
        <v>In. Val</v>
      </c>
      <c r="AM88" s="9" t="str">
        <f t="shared" si="20"/>
        <v>Inside Day</v>
      </c>
      <c r="AN88" s="9" t="str">
        <f t="shared" si="21"/>
        <v>Bl. Val</v>
      </c>
      <c r="AO88" s="9" t="str">
        <f t="shared" si="22"/>
        <v>No Gap</v>
      </c>
      <c r="AP88" s="9" t="str">
        <f t="shared" si="23"/>
        <v>Top-Weighted</v>
      </c>
      <c r="AQ88" s="9" t="str">
        <f t="shared" si="24"/>
        <v>Skewed Mid-High</v>
      </c>
      <c r="AR88" s="9" t="str">
        <f t="shared" si="25"/>
        <v>Closed Higher Quadrant</v>
      </c>
      <c r="AS88" s="5">
        <f t="shared" si="26"/>
        <v>1</v>
      </c>
    </row>
    <row r="89" spans="1:45" ht="15.5" x14ac:dyDescent="0.35">
      <c r="A89" s="13">
        <v>45533</v>
      </c>
      <c r="B89" s="15">
        <v>1.3096099999999999</v>
      </c>
      <c r="C89" s="15">
        <v>1.3265899999999999</v>
      </c>
      <c r="D89" s="15">
        <v>1.3091200000000001</v>
      </c>
      <c r="E89" s="15">
        <v>1.31646</v>
      </c>
      <c r="F89" s="15">
        <v>1.3189000000000002</v>
      </c>
      <c r="G89" s="15">
        <v>1.3235000000000001</v>
      </c>
      <c r="H89" s="15">
        <v>1.3177000000000001</v>
      </c>
      <c r="I89" s="5">
        <v>9</v>
      </c>
      <c r="J89" s="5">
        <v>1615</v>
      </c>
      <c r="K89" s="5">
        <v>902</v>
      </c>
      <c r="L89" s="5">
        <v>2567</v>
      </c>
      <c r="M89" s="14">
        <v>10.722499999999968</v>
      </c>
      <c r="N89" s="14">
        <v>174.69999999999874</v>
      </c>
      <c r="O89" s="5">
        <v>58.00000000000027</v>
      </c>
      <c r="P89" s="5">
        <v>195329</v>
      </c>
      <c r="Q89" s="14">
        <v>813.87083333333328</v>
      </c>
      <c r="R89" s="14">
        <v>14.693760732684709</v>
      </c>
      <c r="S89" s="5">
        <v>18</v>
      </c>
      <c r="T89" s="5" t="s">
        <v>26</v>
      </c>
      <c r="U89" s="14">
        <v>0.56533747536051415</v>
      </c>
      <c r="V89" s="5">
        <v>442</v>
      </c>
      <c r="W89" s="5">
        <v>1539</v>
      </c>
      <c r="X89" s="5">
        <v>316</v>
      </c>
      <c r="Y89" s="5">
        <v>251</v>
      </c>
      <c r="Z89" s="5" t="s">
        <v>29</v>
      </c>
      <c r="AA89" s="5"/>
      <c r="AB89" s="6" cm="1">
        <f t="array" ref="AB89">SUM(IF(B89:I89&gt;B90:I90,1,-1))</f>
        <v>0</v>
      </c>
      <c r="AC89" s="6" cm="1">
        <f t="array" ref="AC89">SUM(IF(J89:S89&gt;J90:S90,1,-1))</f>
        <v>2</v>
      </c>
      <c r="AD89" s="6">
        <f t="shared" si="27"/>
        <v>2</v>
      </c>
      <c r="AE89" s="6">
        <f t="shared" si="29"/>
        <v>8</v>
      </c>
      <c r="AF89" s="6">
        <f t="shared" si="29"/>
        <v>4</v>
      </c>
      <c r="AG89" s="6">
        <f t="shared" si="29"/>
        <v>12</v>
      </c>
      <c r="AH89" s="5"/>
      <c r="AI89" s="8" t="str">
        <f t="shared" si="16"/>
        <v>Inside</v>
      </c>
      <c r="AJ89" s="7" t="str">
        <f t="shared" si="17"/>
        <v>Up</v>
      </c>
      <c r="AK89" s="7" t="str">
        <f t="shared" si="18"/>
        <v>POC Down</v>
      </c>
      <c r="AL89" s="9" t="str">
        <f t="shared" si="19"/>
        <v>In. Val</v>
      </c>
      <c r="AM89" s="9" t="str">
        <f t="shared" si="20"/>
        <v>Inside Day</v>
      </c>
      <c r="AN89" s="9" t="str">
        <f t="shared" si="21"/>
        <v>Bl. Val</v>
      </c>
      <c r="AO89" s="9" t="str">
        <f t="shared" si="22"/>
        <v>Gap Down - Failed</v>
      </c>
      <c r="AP89" s="9" t="str">
        <f t="shared" si="23"/>
        <v>Top-Weighted</v>
      </c>
      <c r="AQ89" s="9" t="str">
        <f t="shared" si="24"/>
        <v>Skewed Mid-High</v>
      </c>
      <c r="AR89" s="9" t="str">
        <f t="shared" si="25"/>
        <v>Closed Higher Quadrant</v>
      </c>
      <c r="AS89" s="5">
        <f t="shared" si="26"/>
        <v>1</v>
      </c>
    </row>
    <row r="90" spans="1:45" ht="15.5" x14ac:dyDescent="0.35">
      <c r="A90" s="13">
        <v>45532</v>
      </c>
      <c r="B90" s="15">
        <v>1.3091999999999999</v>
      </c>
      <c r="C90" s="15">
        <v>1.3265899999999999</v>
      </c>
      <c r="D90" s="15">
        <v>1.30758</v>
      </c>
      <c r="E90" s="15">
        <v>1.31925</v>
      </c>
      <c r="F90" s="15">
        <v>1.3190000000000002</v>
      </c>
      <c r="G90" s="15">
        <v>1.3265</v>
      </c>
      <c r="H90" s="15">
        <v>1.3135000000000001</v>
      </c>
      <c r="I90" s="5">
        <v>1</v>
      </c>
      <c r="J90" s="5">
        <v>1386</v>
      </c>
      <c r="K90" s="5">
        <v>1124</v>
      </c>
      <c r="L90" s="5">
        <v>2552</v>
      </c>
      <c r="M90" s="14">
        <v>10.572083333333314</v>
      </c>
      <c r="N90" s="14">
        <v>190.09999999999971</v>
      </c>
      <c r="O90" s="5">
        <v>129.99999999999901</v>
      </c>
      <c r="P90" s="5">
        <v>184248</v>
      </c>
      <c r="Q90" s="14">
        <v>767.7</v>
      </c>
      <c r="R90" s="14">
        <v>13.424513413992656</v>
      </c>
      <c r="S90" s="5">
        <v>22</v>
      </c>
      <c r="T90" s="5" t="s">
        <v>26</v>
      </c>
      <c r="U90" s="14">
        <v>0.6317375934437206</v>
      </c>
      <c r="V90" s="5">
        <v>514</v>
      </c>
      <c r="W90" s="5">
        <v>1229</v>
      </c>
      <c r="X90" s="5">
        <v>129</v>
      </c>
      <c r="Y90" s="5">
        <v>680</v>
      </c>
      <c r="Z90" s="5" t="s">
        <v>32</v>
      </c>
      <c r="AA90" s="5"/>
      <c r="AB90" s="6" cm="1">
        <f t="array" ref="AB90">SUM(IF(B90:I90&gt;B91:I91,1,-1))</f>
        <v>0</v>
      </c>
      <c r="AC90" s="6" cm="1">
        <f t="array" ref="AC90">SUM(IF(J90:S90&gt;J91:S91,1,-1))</f>
        <v>-2</v>
      </c>
      <c r="AD90" s="6">
        <f t="shared" si="27"/>
        <v>-2</v>
      </c>
      <c r="AE90" s="6">
        <f t="shared" si="29"/>
        <v>8</v>
      </c>
      <c r="AF90" s="6">
        <f t="shared" si="29"/>
        <v>6</v>
      </c>
      <c r="AG90" s="6">
        <f t="shared" si="29"/>
        <v>14</v>
      </c>
      <c r="AH90" s="5"/>
      <c r="AI90" s="8" t="str">
        <f t="shared" si="16"/>
        <v>OL Higher</v>
      </c>
      <c r="AJ90" s="7" t="str">
        <f t="shared" si="17"/>
        <v>Up</v>
      </c>
      <c r="AK90" s="7" t="str">
        <f t="shared" si="18"/>
        <v>POC Up</v>
      </c>
      <c r="AL90" s="9" t="str">
        <f t="shared" si="19"/>
        <v>In. Val</v>
      </c>
      <c r="AM90" s="9" t="str">
        <f t="shared" si="20"/>
        <v>Inside Day</v>
      </c>
      <c r="AN90" s="9" t="str">
        <f t="shared" si="21"/>
        <v>In Val</v>
      </c>
      <c r="AO90" s="9" t="str">
        <f t="shared" si="22"/>
        <v>Gap Down - Failed</v>
      </c>
      <c r="AP90" s="9" t="str">
        <f t="shared" si="23"/>
        <v>Top-Weighted</v>
      </c>
      <c r="AQ90" s="9" t="str">
        <f t="shared" si="24"/>
        <v>Skewed Mid-High</v>
      </c>
      <c r="AR90" s="9" t="str">
        <f t="shared" si="25"/>
        <v>Closed Higher Quadrant</v>
      </c>
      <c r="AS90" s="5">
        <f t="shared" si="26"/>
        <v>1</v>
      </c>
    </row>
    <row r="91" spans="1:45" ht="15.5" x14ac:dyDescent="0.35">
      <c r="A91" s="13">
        <v>45531</v>
      </c>
      <c r="B91" s="15">
        <v>1.3033300000000001</v>
      </c>
      <c r="C91" s="15">
        <v>1.3265899999999999</v>
      </c>
      <c r="D91" s="15">
        <v>1.3009999999999999</v>
      </c>
      <c r="E91" s="15">
        <v>1.3254900000000001</v>
      </c>
      <c r="F91" s="15">
        <v>1.3189000000000002</v>
      </c>
      <c r="G91" s="15">
        <v>1.3265000000000002</v>
      </c>
      <c r="H91" s="15">
        <v>1.3101000000000003</v>
      </c>
      <c r="I91" s="5">
        <v>28</v>
      </c>
      <c r="J91" s="5">
        <v>1022</v>
      </c>
      <c r="K91" s="5">
        <v>1431</v>
      </c>
      <c r="L91" s="5">
        <v>2488</v>
      </c>
      <c r="M91" s="14">
        <v>10.383750000000006</v>
      </c>
      <c r="N91" s="14">
        <v>255.9</v>
      </c>
      <c r="O91" s="5">
        <v>163.99999999999972</v>
      </c>
      <c r="P91" s="5">
        <v>184403</v>
      </c>
      <c r="Q91" s="14">
        <v>768.3458333333333</v>
      </c>
      <c r="R91" s="14">
        <v>9.7225478702618204</v>
      </c>
      <c r="S91" s="5">
        <v>31</v>
      </c>
      <c r="T91" s="5" t="s">
        <v>26</v>
      </c>
      <c r="U91" s="14">
        <v>0.59441988074826657</v>
      </c>
      <c r="V91" s="5">
        <v>652</v>
      </c>
      <c r="W91" s="5">
        <v>619</v>
      </c>
      <c r="X91" s="5">
        <v>914</v>
      </c>
      <c r="Y91" s="5">
        <v>303</v>
      </c>
      <c r="Z91" s="5" t="s">
        <v>31</v>
      </c>
      <c r="AA91" s="5"/>
      <c r="AB91" s="6" cm="1">
        <f t="array" ref="AB91">SUM(IF(B91:I91&gt;B92:I92,1,-1))</f>
        <v>8</v>
      </c>
      <c r="AC91" s="6" cm="1">
        <f t="array" ref="AC91">SUM(IF(J91:S91&gt;J92:S92,1,-1))</f>
        <v>4</v>
      </c>
      <c r="AD91" s="6">
        <f t="shared" si="27"/>
        <v>12</v>
      </c>
      <c r="AE91" s="6">
        <f t="shared" si="29"/>
        <v>16</v>
      </c>
      <c r="AF91" s="6">
        <f t="shared" si="29"/>
        <v>18</v>
      </c>
      <c r="AG91" s="6">
        <f t="shared" si="29"/>
        <v>34</v>
      </c>
      <c r="AH91" s="5"/>
      <c r="AI91" s="8" t="str">
        <f t="shared" si="16"/>
        <v>OL Higher</v>
      </c>
      <c r="AJ91" s="7" t="str">
        <f t="shared" si="17"/>
        <v>Up</v>
      </c>
      <c r="AK91" s="7" t="str">
        <f t="shared" si="18"/>
        <v>POC Up</v>
      </c>
      <c r="AL91" s="9" t="str">
        <f t="shared" si="19"/>
        <v>Ab. Val</v>
      </c>
      <c r="AM91" s="9" t="str">
        <f t="shared" si="20"/>
        <v>Upper Break</v>
      </c>
      <c r="AN91" s="9" t="str">
        <f t="shared" si="21"/>
        <v>In Val</v>
      </c>
      <c r="AO91" s="9" t="str">
        <f t="shared" si="22"/>
        <v>No Gap</v>
      </c>
      <c r="AP91" s="9" t="str">
        <f t="shared" si="23"/>
        <v>Bottom-Weighted</v>
      </c>
      <c r="AQ91" s="9" t="str">
        <f t="shared" si="24"/>
        <v>Skewed Mid-Low</v>
      </c>
      <c r="AR91" s="9" t="str">
        <f t="shared" si="25"/>
        <v>Same</v>
      </c>
      <c r="AS91" s="5">
        <f t="shared" si="26"/>
        <v>0</v>
      </c>
    </row>
    <row r="92" spans="1:45" ht="15.5" x14ac:dyDescent="0.35">
      <c r="A92" s="13">
        <v>45530</v>
      </c>
      <c r="B92" s="15">
        <v>1.2988900000000001</v>
      </c>
      <c r="C92" s="15">
        <v>1.32301</v>
      </c>
      <c r="D92" s="15">
        <v>1.29738</v>
      </c>
      <c r="E92" s="15">
        <v>1.3191299999999999</v>
      </c>
      <c r="F92" s="15">
        <v>1.3026000000000002</v>
      </c>
      <c r="G92" s="15">
        <v>1.3182</v>
      </c>
      <c r="H92" s="15">
        <v>1.2977000000000001</v>
      </c>
      <c r="I92" s="5">
        <v>18</v>
      </c>
      <c r="J92" s="5">
        <v>2021</v>
      </c>
      <c r="K92" s="5">
        <v>424</v>
      </c>
      <c r="L92" s="5">
        <v>2472</v>
      </c>
      <c r="M92" s="14">
        <v>10.27208333333332</v>
      </c>
      <c r="N92" s="14">
        <v>256.30000000000041</v>
      </c>
      <c r="O92" s="5">
        <v>204.99999999999963</v>
      </c>
      <c r="P92" s="5">
        <v>182152</v>
      </c>
      <c r="Q92" s="14">
        <v>758.9666666666667</v>
      </c>
      <c r="R92" s="14">
        <v>9.6449473273507458</v>
      </c>
      <c r="S92" s="5">
        <v>30</v>
      </c>
      <c r="T92" s="5" t="s">
        <v>28</v>
      </c>
      <c r="U92" s="14">
        <v>0.44510063720738091</v>
      </c>
      <c r="V92" s="5">
        <v>777</v>
      </c>
      <c r="W92" s="5">
        <v>497</v>
      </c>
      <c r="X92" s="5">
        <v>571</v>
      </c>
      <c r="Y92" s="5">
        <v>626</v>
      </c>
      <c r="Z92" s="5" t="s">
        <v>31</v>
      </c>
      <c r="AA92" s="5"/>
      <c r="AB92" s="6" cm="1">
        <f t="array" ref="AB92">SUM(IF(B92:I92&gt;B93:I93,1,-1))</f>
        <v>0</v>
      </c>
      <c r="AC92" s="6" cm="1">
        <f t="array" ref="AC92">SUM(IF(J92:S92&gt;J93:S93,1,-1))</f>
        <v>4</v>
      </c>
      <c r="AD92" s="6">
        <f t="shared" si="27"/>
        <v>4</v>
      </c>
      <c r="AE92" s="6">
        <f t="shared" si="29"/>
        <v>4</v>
      </c>
      <c r="AF92" s="6">
        <f t="shared" si="29"/>
        <v>4</v>
      </c>
      <c r="AG92" s="6">
        <f t="shared" si="29"/>
        <v>8</v>
      </c>
      <c r="AH92" s="5"/>
      <c r="AI92" s="8" t="str">
        <f t="shared" si="16"/>
        <v>OL Higher</v>
      </c>
      <c r="AJ92" s="7" t="str">
        <f t="shared" si="17"/>
        <v>Up</v>
      </c>
      <c r="AK92" s="7" t="str">
        <f t="shared" si="18"/>
        <v>POC Unchanged</v>
      </c>
      <c r="AL92" s="9" t="str">
        <f t="shared" si="19"/>
        <v>In. Val</v>
      </c>
      <c r="AM92" s="9" t="str">
        <f t="shared" si="20"/>
        <v>Inside Day</v>
      </c>
      <c r="AN92" s="9" t="str">
        <f t="shared" si="21"/>
        <v>Ab. Val</v>
      </c>
      <c r="AO92" s="9" t="str">
        <f t="shared" si="22"/>
        <v>No Gap</v>
      </c>
      <c r="AP92" s="9" t="str">
        <f t="shared" si="23"/>
        <v>Top-Weighted</v>
      </c>
      <c r="AQ92" s="9" t="str">
        <f t="shared" si="24"/>
        <v>Skewed High</v>
      </c>
      <c r="AR92" s="9" t="str">
        <f t="shared" si="25"/>
        <v>Same</v>
      </c>
      <c r="AS92" s="5">
        <f t="shared" si="26"/>
        <v>0</v>
      </c>
    </row>
    <row r="93" spans="1:45" ht="15.5" x14ac:dyDescent="0.35">
      <c r="A93" s="13">
        <v>45527</v>
      </c>
      <c r="B93" s="15">
        <v>1.29457</v>
      </c>
      <c r="C93" s="15">
        <v>1.32301</v>
      </c>
      <c r="D93" s="15">
        <v>1.2939499999999999</v>
      </c>
      <c r="E93" s="15">
        <v>1.3213900000000001</v>
      </c>
      <c r="F93" s="15">
        <v>1.3026</v>
      </c>
      <c r="G93" s="15">
        <v>1.3108</v>
      </c>
      <c r="H93" s="15">
        <v>1.2943</v>
      </c>
      <c r="I93" s="5">
        <v>37</v>
      </c>
      <c r="J93" s="5">
        <v>1581</v>
      </c>
      <c r="K93" s="5">
        <v>843</v>
      </c>
      <c r="L93" s="5">
        <v>2451</v>
      </c>
      <c r="M93" s="14">
        <v>10.170416666666672</v>
      </c>
      <c r="N93" s="14">
        <v>290.60000000000088</v>
      </c>
      <c r="O93" s="5">
        <v>164.9999999999996</v>
      </c>
      <c r="P93" s="5">
        <v>178371</v>
      </c>
      <c r="Q93" s="14">
        <v>743.21249999999998</v>
      </c>
      <c r="R93" s="14">
        <v>8.434273916035762</v>
      </c>
      <c r="S93" s="5">
        <v>34</v>
      </c>
      <c r="T93" s="5" t="s">
        <v>26</v>
      </c>
      <c r="U93" s="14">
        <v>0.59921316572993677</v>
      </c>
      <c r="V93" s="5">
        <v>341</v>
      </c>
      <c r="W93" s="5">
        <v>857</v>
      </c>
      <c r="X93" s="5">
        <v>609</v>
      </c>
      <c r="Y93" s="5">
        <v>644</v>
      </c>
      <c r="Z93" s="5" t="s">
        <v>31</v>
      </c>
      <c r="AA93" s="5"/>
      <c r="AB93" s="6" cm="1">
        <f t="array" ref="AB93">SUM(IF(B93:I93&gt;B94:I94,1,-1))</f>
        <v>8</v>
      </c>
      <c r="AC93" s="6" cm="1">
        <f t="array" ref="AC93">SUM(IF(J93:S93&gt;J94:S94,1,-1))</f>
        <v>10</v>
      </c>
      <c r="AD93" s="6">
        <f t="shared" si="27"/>
        <v>18</v>
      </c>
      <c r="AE93" s="6">
        <f t="shared" si="29"/>
        <v>8</v>
      </c>
      <c r="AF93" s="6">
        <f t="shared" si="29"/>
        <v>0</v>
      </c>
      <c r="AG93" s="6">
        <f t="shared" si="29"/>
        <v>8</v>
      </c>
      <c r="AH93" s="5"/>
      <c r="AI93" s="8" t="str">
        <f t="shared" si="16"/>
        <v>Higher</v>
      </c>
      <c r="AJ93" s="7" t="str">
        <f t="shared" si="17"/>
        <v>Up</v>
      </c>
      <c r="AK93" s="7" t="str">
        <f t="shared" si="18"/>
        <v>POC Up</v>
      </c>
      <c r="AL93" s="9" t="str">
        <f t="shared" si="19"/>
        <v>Ab. Val</v>
      </c>
      <c r="AM93" s="9" t="str">
        <f t="shared" si="20"/>
        <v>Upper Break</v>
      </c>
      <c r="AN93" s="9" t="str">
        <f t="shared" si="21"/>
        <v>Ab. Val</v>
      </c>
      <c r="AO93" s="9" t="str">
        <f t="shared" si="22"/>
        <v>Gap Up - Follow Through</v>
      </c>
      <c r="AP93" s="9" t="str">
        <f t="shared" si="23"/>
        <v>Top-Weighted</v>
      </c>
      <c r="AQ93" s="9" t="str">
        <f t="shared" si="24"/>
        <v>Skewed Mid-High</v>
      </c>
      <c r="AR93" s="9" t="str">
        <f t="shared" si="25"/>
        <v>Closed Higher Quadrant</v>
      </c>
      <c r="AS93" s="5">
        <f t="shared" si="26"/>
        <v>-0.28584999999999994</v>
      </c>
    </row>
    <row r="94" spans="1:45" ht="15.5" x14ac:dyDescent="0.35">
      <c r="A94" s="13">
        <v>45526</v>
      </c>
      <c r="B94" s="15">
        <v>1.2858499999999999</v>
      </c>
      <c r="C94" s="15">
        <v>1.2858499999999999</v>
      </c>
      <c r="D94" s="15">
        <v>1.2858499999999999</v>
      </c>
      <c r="E94" s="15">
        <v>1.2858499999999999</v>
      </c>
      <c r="F94" s="15">
        <v>1.2858499999999999</v>
      </c>
      <c r="G94" s="15">
        <v>1.2858499999999999</v>
      </c>
      <c r="H94" s="15">
        <v>1.2858499999999999</v>
      </c>
      <c r="I94" s="15">
        <v>1.2858499999999999</v>
      </c>
      <c r="J94" s="15">
        <v>1.2858499999999999</v>
      </c>
      <c r="K94" s="15">
        <v>1.2858499999999999</v>
      </c>
      <c r="L94" s="15">
        <v>1.2858499999999999</v>
      </c>
      <c r="M94" s="14">
        <v>1.2858499999999999</v>
      </c>
      <c r="N94" s="14">
        <v>1.2858499999999999</v>
      </c>
      <c r="O94" s="15">
        <v>1.2858499999999999</v>
      </c>
      <c r="P94" s="15">
        <v>1.2858499999999999</v>
      </c>
      <c r="Q94" s="14">
        <v>1.2858499999999999</v>
      </c>
      <c r="R94" s="14">
        <v>1.2858499999999999</v>
      </c>
      <c r="S94" s="15">
        <v>1.2858499999999999</v>
      </c>
      <c r="T94" s="15">
        <v>1.2858499999999999</v>
      </c>
      <c r="U94" s="14">
        <v>1.2858499999999999</v>
      </c>
      <c r="V94" s="15">
        <v>1.2858499999999999</v>
      </c>
      <c r="W94" s="15">
        <v>1.2858499999999999</v>
      </c>
      <c r="X94" s="15">
        <v>1.2858499999999999</v>
      </c>
      <c r="Y94" s="15">
        <v>1.2858499999999999</v>
      </c>
      <c r="Z94" s="15">
        <v>1.2858499999999999</v>
      </c>
      <c r="AA94" s="5"/>
      <c r="AB94" s="6" cm="1">
        <f t="array" ref="AB94">SUM(IF(B94:I94&gt;B95:I95,1,-1))</f>
        <v>-4</v>
      </c>
      <c r="AC94" s="6" cm="1">
        <f t="array" ref="AC94">SUM(IF(J94:S94&gt;J95:S95,1,-1))</f>
        <v>-10</v>
      </c>
      <c r="AD94" s="6">
        <f t="shared" si="27"/>
        <v>-14</v>
      </c>
      <c r="AE94" s="6">
        <f t="shared" si="29"/>
        <v>4</v>
      </c>
      <c r="AF94" s="6">
        <f t="shared" si="29"/>
        <v>-12</v>
      </c>
      <c r="AG94" s="6">
        <f t="shared" si="29"/>
        <v>-8</v>
      </c>
      <c r="AH94" s="5"/>
      <c r="AI94" s="8" t="str">
        <f t="shared" si="16"/>
        <v>Lower</v>
      </c>
      <c r="AJ94" s="7" t="str">
        <f t="shared" si="17"/>
        <v>Up</v>
      </c>
      <c r="AK94" s="7" t="str">
        <f t="shared" si="18"/>
        <v>POC Down</v>
      </c>
      <c r="AL94" s="9" t="str">
        <f t="shared" si="19"/>
        <v>Bel. Val</v>
      </c>
      <c r="AM94" s="9" t="str">
        <f t="shared" si="20"/>
        <v>Inside Day</v>
      </c>
      <c r="AN94" s="9" t="str">
        <f t="shared" si="21"/>
        <v>In Val</v>
      </c>
      <c r="AO94" s="9" t="str">
        <f t="shared" si="22"/>
        <v>No Gap</v>
      </c>
      <c r="AP94" s="9" t="str">
        <f t="shared" si="23"/>
        <v>Balanced</v>
      </c>
      <c r="AQ94" s="9" t="str">
        <f t="shared" si="24"/>
        <v>Tie</v>
      </c>
      <c r="AR94" s="9" t="str">
        <f t="shared" si="25"/>
        <v>Closed Lower Quadrant</v>
      </c>
      <c r="AS94" s="5">
        <f t="shared" si="26"/>
        <v>0.28584999999999994</v>
      </c>
    </row>
    <row r="95" spans="1:45" ht="15.5" x14ac:dyDescent="0.35">
      <c r="A95" s="13">
        <v>45525</v>
      </c>
      <c r="B95" s="15">
        <v>1.2824</v>
      </c>
      <c r="C95" s="15">
        <v>1.31193</v>
      </c>
      <c r="D95" s="15">
        <v>1.27983</v>
      </c>
      <c r="E95" s="15">
        <v>1.3092200000000001</v>
      </c>
      <c r="F95" s="15">
        <v>1.3026</v>
      </c>
      <c r="G95" s="15">
        <v>1.3119000000000001</v>
      </c>
      <c r="H95" s="15">
        <v>1.29</v>
      </c>
      <c r="I95" s="5">
        <v>75</v>
      </c>
      <c r="J95" s="5">
        <v>449</v>
      </c>
      <c r="K95" s="5">
        <v>1684</v>
      </c>
      <c r="L95" s="5">
        <v>2160</v>
      </c>
      <c r="M95" s="14">
        <v>8.929583333333408</v>
      </c>
      <c r="N95" s="14">
        <v>321.00000000000017</v>
      </c>
      <c r="O95" s="5">
        <v>219.00000000000031</v>
      </c>
      <c r="P95" s="5">
        <v>177564</v>
      </c>
      <c r="Q95" s="14">
        <v>739.85</v>
      </c>
      <c r="R95" s="14">
        <v>6.7289719626168187</v>
      </c>
      <c r="S95" s="5">
        <v>65</v>
      </c>
      <c r="T95" s="5" t="s">
        <v>26</v>
      </c>
      <c r="U95" s="14">
        <v>0.50615431236835695</v>
      </c>
      <c r="V95" s="5">
        <v>261</v>
      </c>
      <c r="W95" s="5">
        <v>893</v>
      </c>
      <c r="X95" s="5">
        <v>471</v>
      </c>
      <c r="Y95" s="5">
        <v>535</v>
      </c>
      <c r="Z95" s="5" t="s">
        <v>31</v>
      </c>
      <c r="AA95" s="5"/>
      <c r="AB95" s="6" cm="1">
        <f t="array" ref="AB95">SUM(IF(B95:I95&gt;B96:I96,1,-1))</f>
        <v>4</v>
      </c>
      <c r="AC95" s="6" cm="1">
        <f t="array" ref="AC95">SUM(IF(J95:S95&gt;J96:S96,1,-1))</f>
        <v>0</v>
      </c>
      <c r="AD95" s="6">
        <f t="shared" si="27"/>
        <v>4</v>
      </c>
      <c r="AE95" s="6">
        <f t="shared" si="29"/>
        <v>8</v>
      </c>
      <c r="AF95" s="6">
        <f t="shared" si="29"/>
        <v>0</v>
      </c>
      <c r="AG95" s="6">
        <f t="shared" si="29"/>
        <v>8</v>
      </c>
      <c r="AH95" s="5"/>
      <c r="AI95" s="8" t="str">
        <f t="shared" si="16"/>
        <v>OL Higher</v>
      </c>
      <c r="AJ95" s="7" t="str">
        <f t="shared" si="17"/>
        <v>Up</v>
      </c>
      <c r="AK95" s="7" t="str">
        <f t="shared" si="18"/>
        <v>POC Up</v>
      </c>
      <c r="AL95" s="9" t="str">
        <f t="shared" si="19"/>
        <v>Ab. Val</v>
      </c>
      <c r="AM95" s="9" t="str">
        <f t="shared" si="20"/>
        <v>Upper Break</v>
      </c>
      <c r="AN95" s="9" t="str">
        <f t="shared" si="21"/>
        <v>In Val</v>
      </c>
      <c r="AO95" s="9" t="str">
        <f t="shared" si="22"/>
        <v>No Gap</v>
      </c>
      <c r="AP95" s="9" t="str">
        <f t="shared" si="23"/>
        <v>Bottom-Weighted</v>
      </c>
      <c r="AQ95" s="9" t="str">
        <f t="shared" si="24"/>
        <v>Skewed Mid-High</v>
      </c>
      <c r="AR95" s="9" t="str">
        <f t="shared" si="25"/>
        <v>Same</v>
      </c>
      <c r="AS95" s="5">
        <f t="shared" si="26"/>
        <v>0</v>
      </c>
    </row>
    <row r="96" spans="1:45" ht="15.5" x14ac:dyDescent="0.35">
      <c r="A96" s="13">
        <v>45524</v>
      </c>
      <c r="B96" s="15">
        <v>1.28647</v>
      </c>
      <c r="C96" s="15">
        <v>1.3051900000000001</v>
      </c>
      <c r="D96" s="15">
        <v>1.27983</v>
      </c>
      <c r="E96" s="15">
        <v>1.3033399999999999</v>
      </c>
      <c r="F96" s="15">
        <v>1.2852000000000001</v>
      </c>
      <c r="G96" s="15">
        <v>1.2965</v>
      </c>
      <c r="H96" s="15">
        <v>1.2810000000000001</v>
      </c>
      <c r="I96" s="5">
        <v>66</v>
      </c>
      <c r="J96" s="5">
        <v>1544</v>
      </c>
      <c r="K96" s="5">
        <v>591</v>
      </c>
      <c r="L96" s="5">
        <v>2161</v>
      </c>
      <c r="M96" s="14">
        <v>8.8891666666667266</v>
      </c>
      <c r="N96" s="14">
        <v>253.60000000000048</v>
      </c>
      <c r="O96" s="5">
        <v>154.99999999999847</v>
      </c>
      <c r="P96" s="5">
        <v>186345</v>
      </c>
      <c r="Q96" s="14">
        <v>776.4375</v>
      </c>
      <c r="R96" s="14">
        <v>8.5212933753943059</v>
      </c>
      <c r="S96" s="5">
        <v>48</v>
      </c>
      <c r="T96" s="5" t="s">
        <v>28</v>
      </c>
      <c r="U96" s="14">
        <v>0.47591789223825054</v>
      </c>
      <c r="V96" s="5">
        <v>416</v>
      </c>
      <c r="W96" s="5">
        <v>522</v>
      </c>
      <c r="X96" s="5">
        <v>366</v>
      </c>
      <c r="Y96" s="5">
        <v>837</v>
      </c>
      <c r="Z96" s="5" t="s">
        <v>31</v>
      </c>
      <c r="AA96" s="5"/>
      <c r="AB96" s="6" cm="1">
        <f t="array" ref="AB96">SUM(IF(B96:I96&gt;B97:I97,1,-1))</f>
        <v>4</v>
      </c>
      <c r="AC96" s="6" cm="1">
        <f t="array" ref="AC96">SUM(IF(J96:S96&gt;J97:S97,1,-1))</f>
        <v>-2</v>
      </c>
      <c r="AD96" s="6">
        <f t="shared" si="27"/>
        <v>2</v>
      </c>
      <c r="AE96" s="6">
        <f t="shared" si="29"/>
        <v>12</v>
      </c>
      <c r="AF96" s="6">
        <f t="shared" si="29"/>
        <v>-2</v>
      </c>
      <c r="AG96" s="6">
        <f t="shared" si="29"/>
        <v>10</v>
      </c>
      <c r="AH96" s="5"/>
      <c r="AI96" s="8" t="str">
        <f t="shared" si="16"/>
        <v>OL Higher</v>
      </c>
      <c r="AJ96" s="7" t="str">
        <f t="shared" si="17"/>
        <v>Neutral</v>
      </c>
      <c r="AK96" s="7" t="str">
        <f t="shared" si="18"/>
        <v>POC Unchanged</v>
      </c>
      <c r="AL96" s="9" t="str">
        <f t="shared" si="19"/>
        <v>In. Val</v>
      </c>
      <c r="AM96" s="9" t="str">
        <f t="shared" si="20"/>
        <v>Upper Break</v>
      </c>
      <c r="AN96" s="9" t="str">
        <f t="shared" si="21"/>
        <v>Ab. Val</v>
      </c>
      <c r="AO96" s="9" t="str">
        <f t="shared" si="22"/>
        <v>No Gap</v>
      </c>
      <c r="AP96" s="9" t="str">
        <f t="shared" si="23"/>
        <v>Top-Weighted</v>
      </c>
      <c r="AQ96" s="9" t="str">
        <f t="shared" si="24"/>
        <v>Skewed Low</v>
      </c>
      <c r="AR96" s="9" t="str">
        <f t="shared" si="25"/>
        <v>Same</v>
      </c>
      <c r="AS96" s="5">
        <f t="shared" si="26"/>
        <v>0</v>
      </c>
    </row>
    <row r="97" spans="1:45" ht="15.5" x14ac:dyDescent="0.35">
      <c r="A97" s="13">
        <v>45523</v>
      </c>
      <c r="B97" s="15">
        <v>1.2769999999999999</v>
      </c>
      <c r="C97" s="15">
        <v>1.2996700000000001</v>
      </c>
      <c r="D97" s="15">
        <v>1.2762899999999999</v>
      </c>
      <c r="E97" s="15">
        <v>1.29887</v>
      </c>
      <c r="F97" s="15">
        <v>1.2851999999999999</v>
      </c>
      <c r="G97" s="15">
        <v>1.2909999999999999</v>
      </c>
      <c r="H97" s="15">
        <v>1.2789999999999999</v>
      </c>
      <c r="I97" s="5">
        <v>84</v>
      </c>
      <c r="J97" s="5">
        <v>1188</v>
      </c>
      <c r="K97" s="5">
        <v>958</v>
      </c>
      <c r="L97" s="5">
        <v>2176</v>
      </c>
      <c r="M97" s="14">
        <v>8.9212500000001125</v>
      </c>
      <c r="N97" s="14">
        <v>233.80000000000177</v>
      </c>
      <c r="O97" s="5">
        <v>120.00000000000011</v>
      </c>
      <c r="P97" s="5">
        <v>198645</v>
      </c>
      <c r="Q97" s="14">
        <v>827.6875</v>
      </c>
      <c r="R97" s="14">
        <v>9.3071000855431283</v>
      </c>
      <c r="S97" s="5">
        <v>47</v>
      </c>
      <c r="T97" s="5" t="s">
        <v>26</v>
      </c>
      <c r="U97" s="14">
        <v>0.67006045807119963</v>
      </c>
      <c r="V97" s="5">
        <v>470</v>
      </c>
      <c r="W97" s="5">
        <v>251</v>
      </c>
      <c r="X97" s="5">
        <v>1117</v>
      </c>
      <c r="Y97" s="5">
        <v>338</v>
      </c>
      <c r="Z97" s="5" t="s">
        <v>31</v>
      </c>
      <c r="AA97" s="5"/>
      <c r="AB97" s="6" cm="1">
        <f t="array" ref="AB97">SUM(IF(B97:I97&gt;B98:I98,1,-1))</f>
        <v>0</v>
      </c>
      <c r="AC97" s="6" cm="1">
        <f t="array" ref="AC97">SUM(IF(J97:S97&gt;J98:S98,1,-1))</f>
        <v>2</v>
      </c>
      <c r="AD97" s="6">
        <f t="shared" si="27"/>
        <v>2</v>
      </c>
      <c r="AE97" s="6">
        <f t="shared" si="29"/>
        <v>10</v>
      </c>
      <c r="AF97" s="6">
        <f t="shared" si="29"/>
        <v>-6</v>
      </c>
      <c r="AG97" s="6">
        <f t="shared" si="29"/>
        <v>4</v>
      </c>
      <c r="AH97" s="5"/>
      <c r="AI97" s="8" t="str">
        <f t="shared" si="16"/>
        <v>Outside</v>
      </c>
      <c r="AJ97" s="7" t="str">
        <f t="shared" si="17"/>
        <v>Up</v>
      </c>
      <c r="AK97" s="7" t="str">
        <f t="shared" si="18"/>
        <v>POC Unchanged</v>
      </c>
      <c r="AL97" s="9" t="str">
        <f t="shared" si="19"/>
        <v>In. Val</v>
      </c>
      <c r="AM97" s="9" t="str">
        <f t="shared" si="20"/>
        <v>Upper Break</v>
      </c>
      <c r="AN97" s="9" t="str">
        <f t="shared" si="21"/>
        <v>Ab. Val</v>
      </c>
      <c r="AO97" s="9" t="str">
        <f t="shared" si="22"/>
        <v>Gap Down - Failed</v>
      </c>
      <c r="AP97" s="9" t="str">
        <f t="shared" si="23"/>
        <v>Top-Weighted</v>
      </c>
      <c r="AQ97" s="9" t="str">
        <f t="shared" si="24"/>
        <v>Skewed Mid-Low</v>
      </c>
      <c r="AR97" s="9" t="str">
        <f t="shared" si="25"/>
        <v>Same</v>
      </c>
      <c r="AS97" s="5">
        <f t="shared" si="26"/>
        <v>0</v>
      </c>
    </row>
    <row r="98" spans="1:45" ht="15.5" x14ac:dyDescent="0.35">
      <c r="A98" s="13">
        <v>45520</v>
      </c>
      <c r="B98" s="15">
        <v>1.2748200000000001</v>
      </c>
      <c r="C98" s="15">
        <v>1.29504</v>
      </c>
      <c r="D98" s="15">
        <v>1.27464</v>
      </c>
      <c r="E98" s="15">
        <v>1.2945800000000001</v>
      </c>
      <c r="F98" s="15">
        <v>1.2851999999999999</v>
      </c>
      <c r="G98" s="15">
        <v>1.2909999999999999</v>
      </c>
      <c r="H98" s="15">
        <v>1.2792999999999999</v>
      </c>
      <c r="I98" s="5">
        <v>87</v>
      </c>
      <c r="J98" s="5">
        <v>766</v>
      </c>
      <c r="K98" s="5">
        <v>1344</v>
      </c>
      <c r="L98" s="5">
        <v>2140</v>
      </c>
      <c r="M98" s="14">
        <v>8.7758333333334182</v>
      </c>
      <c r="N98" s="14">
        <v>203.99999999999974</v>
      </c>
      <c r="O98" s="5">
        <v>117.00000000000044</v>
      </c>
      <c r="P98" s="5">
        <v>210933</v>
      </c>
      <c r="Q98" s="14">
        <v>878.88750000000005</v>
      </c>
      <c r="R98" s="14">
        <v>10.490196078431385</v>
      </c>
      <c r="S98" s="5">
        <v>40</v>
      </c>
      <c r="T98" s="5" t="s">
        <v>26</v>
      </c>
      <c r="U98" s="14">
        <v>0.64109822120221927</v>
      </c>
      <c r="V98" s="5">
        <v>195</v>
      </c>
      <c r="W98" s="5">
        <v>654</v>
      </c>
      <c r="X98" s="5">
        <v>717</v>
      </c>
      <c r="Y98" s="5">
        <v>549</v>
      </c>
      <c r="Z98" s="5" t="s">
        <v>31</v>
      </c>
      <c r="AA98" s="5"/>
      <c r="AB98" s="6" cm="1">
        <f t="array" ref="AB98">SUM(IF(B98:I98&gt;B99:I99,1,-1))</f>
        <v>8</v>
      </c>
      <c r="AC98" s="6" cm="1">
        <f t="array" ref="AC98">SUM(IF(J98:S98&gt;J99:S99,1,-1))</f>
        <v>-2</v>
      </c>
      <c r="AD98" s="6">
        <f t="shared" si="27"/>
        <v>6</v>
      </c>
      <c r="AE98" s="6">
        <f t="shared" si="29"/>
        <v>6</v>
      </c>
      <c r="AF98" s="6">
        <f t="shared" si="29"/>
        <v>-14</v>
      </c>
      <c r="AG98" s="6">
        <f t="shared" si="29"/>
        <v>-8</v>
      </c>
      <c r="AH98" s="5"/>
      <c r="AI98" s="8" t="str">
        <f t="shared" si="16"/>
        <v>OL Higher</v>
      </c>
      <c r="AJ98" s="7" t="str">
        <f t="shared" si="17"/>
        <v>Up</v>
      </c>
      <c r="AK98" s="7" t="str">
        <f t="shared" si="18"/>
        <v>POC Up</v>
      </c>
      <c r="AL98" s="9" t="str">
        <f t="shared" si="19"/>
        <v>Ab. Val</v>
      </c>
      <c r="AM98" s="9" t="str">
        <f t="shared" si="20"/>
        <v>Upper Break</v>
      </c>
      <c r="AN98" s="9" t="str">
        <f t="shared" si="21"/>
        <v>Ab. Val</v>
      </c>
      <c r="AO98" s="9" t="str">
        <f t="shared" si="22"/>
        <v>No Gap</v>
      </c>
      <c r="AP98" s="9" t="str">
        <f t="shared" si="23"/>
        <v>Bottom-Weighted</v>
      </c>
      <c r="AQ98" s="9" t="str">
        <f t="shared" si="24"/>
        <v>Skewed Mid-Low</v>
      </c>
      <c r="AR98" s="9" t="str">
        <f t="shared" si="25"/>
        <v>Same</v>
      </c>
      <c r="AS98" s="5">
        <f t="shared" si="26"/>
        <v>0</v>
      </c>
    </row>
    <row r="99" spans="1:45" ht="15.5" x14ac:dyDescent="0.35">
      <c r="A99" s="13">
        <v>45519</v>
      </c>
      <c r="B99" s="15">
        <v>1.2744899999999999</v>
      </c>
      <c r="C99" s="15">
        <v>1.28725</v>
      </c>
      <c r="D99" s="15">
        <v>1.2725500000000001</v>
      </c>
      <c r="E99" s="15">
        <v>1.28583</v>
      </c>
      <c r="F99" s="15">
        <v>1.2764</v>
      </c>
      <c r="G99" s="15">
        <v>1.2843</v>
      </c>
      <c r="H99" s="15">
        <v>1.2737000000000001</v>
      </c>
      <c r="I99" s="5">
        <v>53</v>
      </c>
      <c r="J99" s="5">
        <v>1618</v>
      </c>
      <c r="K99" s="5">
        <v>508</v>
      </c>
      <c r="L99" s="5">
        <v>2167</v>
      </c>
      <c r="M99" s="14">
        <v>8.9045833333334201</v>
      </c>
      <c r="N99" s="14">
        <v>146.99999999999935</v>
      </c>
      <c r="O99" s="5">
        <v>105.99999999999943</v>
      </c>
      <c r="P99" s="5">
        <v>220191</v>
      </c>
      <c r="Q99" s="14">
        <v>917.46249999999998</v>
      </c>
      <c r="R99" s="14">
        <v>14.741496598639522</v>
      </c>
      <c r="S99" s="5">
        <v>26</v>
      </c>
      <c r="T99" s="5" t="s">
        <v>28</v>
      </c>
      <c r="U99" s="14">
        <v>0.46511228568368074</v>
      </c>
      <c r="V99" s="5">
        <v>767</v>
      </c>
      <c r="W99" s="5">
        <v>424</v>
      </c>
      <c r="X99" s="5">
        <v>507</v>
      </c>
      <c r="Y99" s="5">
        <v>469</v>
      </c>
      <c r="Z99" s="5" t="s">
        <v>31</v>
      </c>
      <c r="AA99" s="5"/>
      <c r="AB99" s="6" cm="1">
        <f t="array" ref="AB99">SUM(IF(B99:I99&gt;B100:I100,1,-1))</f>
        <v>2</v>
      </c>
      <c r="AC99" s="6" cm="1">
        <f t="array" ref="AC99">SUM(IF(J99:S99&gt;J100:S100,1,-1))</f>
        <v>-6</v>
      </c>
      <c r="AD99" s="6">
        <f t="shared" si="27"/>
        <v>-4</v>
      </c>
      <c r="AE99" s="6">
        <f t="shared" ref="AE99:AG114" si="30">SUM(AB99:AB101)</f>
        <v>2</v>
      </c>
      <c r="AF99" s="6">
        <f t="shared" si="30"/>
        <v>-14</v>
      </c>
      <c r="AG99" s="6">
        <f t="shared" si="30"/>
        <v>-12</v>
      </c>
      <c r="AH99" s="5"/>
      <c r="AI99" s="8" t="str">
        <f t="shared" si="16"/>
        <v>Inside</v>
      </c>
      <c r="AJ99" s="7" t="str">
        <f t="shared" si="17"/>
        <v>Up</v>
      </c>
      <c r="AK99" s="7" t="str">
        <f t="shared" si="18"/>
        <v>POC Unchanged</v>
      </c>
      <c r="AL99" s="9" t="str">
        <f t="shared" si="19"/>
        <v>In. Val</v>
      </c>
      <c r="AM99" s="9" t="str">
        <f t="shared" si="20"/>
        <v>Inside Day</v>
      </c>
      <c r="AN99" s="9" t="str">
        <f t="shared" si="21"/>
        <v>Ab. Val</v>
      </c>
      <c r="AO99" s="9" t="str">
        <f t="shared" si="22"/>
        <v>No Gap</v>
      </c>
      <c r="AP99" s="9" t="str">
        <f t="shared" si="23"/>
        <v>Top-Weighted</v>
      </c>
      <c r="AQ99" s="9" t="str">
        <f t="shared" si="24"/>
        <v>Skewed High</v>
      </c>
      <c r="AR99" s="9" t="str">
        <f t="shared" si="25"/>
        <v>Same</v>
      </c>
      <c r="AS99" s="5">
        <f t="shared" si="26"/>
        <v>0</v>
      </c>
    </row>
    <row r="100" spans="1:45" ht="15.5" x14ac:dyDescent="0.35">
      <c r="A100" s="13">
        <v>45518</v>
      </c>
      <c r="B100" s="15">
        <v>1.2682</v>
      </c>
      <c r="C100" s="15">
        <v>1.28725</v>
      </c>
      <c r="D100" s="15">
        <v>1.2664299999999999</v>
      </c>
      <c r="E100" s="15">
        <v>1.28241</v>
      </c>
      <c r="F100" s="15">
        <v>1.2764</v>
      </c>
      <c r="G100" s="15">
        <v>1.2847999999999999</v>
      </c>
      <c r="H100" s="15">
        <v>1.2728999999999999</v>
      </c>
      <c r="I100" s="5">
        <v>44</v>
      </c>
      <c r="J100" s="5">
        <v>1170</v>
      </c>
      <c r="K100" s="5">
        <v>1044</v>
      </c>
      <c r="L100" s="5">
        <v>2255</v>
      </c>
      <c r="M100" s="14">
        <v>9.305833333333366</v>
      </c>
      <c r="N100" s="14">
        <v>208.20000000000061</v>
      </c>
      <c r="O100" s="5">
        <v>119.00000000000021</v>
      </c>
      <c r="P100" s="5">
        <v>237895</v>
      </c>
      <c r="Q100" s="14">
        <v>991.22916666666663</v>
      </c>
      <c r="R100" s="14">
        <v>10.830931796349631</v>
      </c>
      <c r="S100" s="5">
        <v>39</v>
      </c>
      <c r="T100" s="5" t="s">
        <v>26</v>
      </c>
      <c r="U100" s="14">
        <v>0.68487720248922146</v>
      </c>
      <c r="V100" s="5">
        <v>625</v>
      </c>
      <c r="W100" s="5">
        <v>370</v>
      </c>
      <c r="X100" s="5">
        <v>846</v>
      </c>
      <c r="Y100" s="5">
        <v>387</v>
      </c>
      <c r="Z100" s="5" t="s">
        <v>31</v>
      </c>
      <c r="AA100" s="5"/>
      <c r="AB100" s="6" cm="1">
        <f t="array" ref="AB100">SUM(IF(B100:I100&gt;B101:I101,1,-1))</f>
        <v>-4</v>
      </c>
      <c r="AC100" s="6" cm="1">
        <f t="array" ref="AC100">SUM(IF(J100:S100&gt;J101:S101,1,-1))</f>
        <v>-6</v>
      </c>
      <c r="AD100" s="6">
        <f t="shared" si="27"/>
        <v>-10</v>
      </c>
      <c r="AE100" s="6">
        <f t="shared" si="30"/>
        <v>-4</v>
      </c>
      <c r="AF100" s="6">
        <f t="shared" si="30"/>
        <v>-14</v>
      </c>
      <c r="AG100" s="6">
        <f t="shared" si="30"/>
        <v>-18</v>
      </c>
      <c r="AH100" s="5"/>
      <c r="AI100" s="8" t="str">
        <f t="shared" si="16"/>
        <v>OL Higher</v>
      </c>
      <c r="AJ100" s="7" t="str">
        <f t="shared" si="17"/>
        <v>Up</v>
      </c>
      <c r="AK100" s="7" t="str">
        <f t="shared" si="18"/>
        <v>POC Unchanged</v>
      </c>
      <c r="AL100" s="9" t="str">
        <f t="shared" si="19"/>
        <v>In. Val</v>
      </c>
      <c r="AM100" s="9" t="str">
        <f t="shared" si="20"/>
        <v>Inside Day</v>
      </c>
      <c r="AN100" s="9" t="str">
        <f t="shared" si="21"/>
        <v>In Val</v>
      </c>
      <c r="AO100" s="9" t="str">
        <f t="shared" si="22"/>
        <v>Gap Down - Failed</v>
      </c>
      <c r="AP100" s="9" t="str">
        <f t="shared" si="23"/>
        <v>Top-Weighted</v>
      </c>
      <c r="AQ100" s="9" t="str">
        <f t="shared" si="24"/>
        <v>Skewed Mid-Low</v>
      </c>
      <c r="AR100" s="9" t="str">
        <f t="shared" si="25"/>
        <v>Same</v>
      </c>
      <c r="AS100" s="5">
        <f t="shared" si="26"/>
        <v>0</v>
      </c>
    </row>
    <row r="101" spans="1:45" ht="15.5" x14ac:dyDescent="0.35">
      <c r="A101" s="13">
        <v>45517</v>
      </c>
      <c r="B101" s="15">
        <v>1.2683899999999999</v>
      </c>
      <c r="C101" s="15">
        <v>1.28725</v>
      </c>
      <c r="D101" s="15">
        <v>1.2664299999999999</v>
      </c>
      <c r="E101" s="15">
        <v>1.2864800000000001</v>
      </c>
      <c r="F101" s="15">
        <v>1.2764</v>
      </c>
      <c r="G101" s="15">
        <v>1.2807999999999999</v>
      </c>
      <c r="H101" s="15">
        <v>1.27</v>
      </c>
      <c r="I101" s="5">
        <v>45</v>
      </c>
      <c r="J101" s="5">
        <v>719</v>
      </c>
      <c r="K101" s="5">
        <v>1561</v>
      </c>
      <c r="L101" s="5">
        <v>2321</v>
      </c>
      <c r="M101" s="14">
        <v>9.6037499999999945</v>
      </c>
      <c r="N101" s="14">
        <v>208.20000000000061</v>
      </c>
      <c r="O101" s="5">
        <v>107.9999999999992</v>
      </c>
      <c r="P101" s="5">
        <v>253607</v>
      </c>
      <c r="Q101" s="14">
        <v>1056.6958333333334</v>
      </c>
      <c r="R101" s="14">
        <v>11.147934678194011</v>
      </c>
      <c r="S101" s="5">
        <v>39</v>
      </c>
      <c r="T101" s="5" t="s">
        <v>26</v>
      </c>
      <c r="U101" s="14">
        <v>0.53642857040054148</v>
      </c>
      <c r="V101" s="5">
        <v>177</v>
      </c>
      <c r="W101" s="5">
        <v>367</v>
      </c>
      <c r="X101" s="5">
        <v>934</v>
      </c>
      <c r="Y101" s="5">
        <v>816</v>
      </c>
      <c r="Z101" s="5" t="s">
        <v>31</v>
      </c>
      <c r="AA101" s="5"/>
      <c r="AB101" s="6" cm="1">
        <f t="array" ref="AB101">SUM(IF(B101:I101&gt;B102:I102,1,-1))</f>
        <v>4</v>
      </c>
      <c r="AC101" s="6" cm="1">
        <f t="array" ref="AC101">SUM(IF(J101:S101&gt;J102:S102,1,-1))</f>
        <v>-2</v>
      </c>
      <c r="AD101" s="6">
        <f t="shared" si="27"/>
        <v>2</v>
      </c>
      <c r="AE101" s="6">
        <f t="shared" si="30"/>
        <v>2</v>
      </c>
      <c r="AF101" s="6">
        <f t="shared" si="30"/>
        <v>-12</v>
      </c>
      <c r="AG101" s="6">
        <f t="shared" si="30"/>
        <v>-10</v>
      </c>
      <c r="AH101" s="5"/>
      <c r="AI101" s="8" t="str">
        <f t="shared" si="16"/>
        <v>OL Higher</v>
      </c>
      <c r="AJ101" s="7" t="str">
        <f t="shared" si="17"/>
        <v>Up</v>
      </c>
      <c r="AK101" s="7" t="str">
        <f t="shared" si="18"/>
        <v>POC Up</v>
      </c>
      <c r="AL101" s="9" t="str">
        <f t="shared" si="19"/>
        <v>Ab. Val</v>
      </c>
      <c r="AM101" s="9" t="str">
        <f t="shared" si="20"/>
        <v>Upper Break</v>
      </c>
      <c r="AN101" s="9" t="str">
        <f t="shared" si="21"/>
        <v>Ab. Val</v>
      </c>
      <c r="AO101" s="9" t="str">
        <f t="shared" si="22"/>
        <v>No Gap</v>
      </c>
      <c r="AP101" s="9" t="str">
        <f t="shared" si="23"/>
        <v>Bottom-Weighted</v>
      </c>
      <c r="AQ101" s="9" t="str">
        <f t="shared" si="24"/>
        <v>Skewed Mid-Low</v>
      </c>
      <c r="AR101" s="9" t="str">
        <f t="shared" si="25"/>
        <v>Same</v>
      </c>
      <c r="AS101" s="5">
        <f t="shared" si="26"/>
        <v>0</v>
      </c>
    </row>
    <row r="102" spans="1:45" ht="15.5" x14ac:dyDescent="0.35">
      <c r="A102" s="13">
        <v>45516</v>
      </c>
      <c r="B102" s="15">
        <v>1.2787500000000001</v>
      </c>
      <c r="C102" s="15">
        <v>1.28027</v>
      </c>
      <c r="D102" s="15">
        <v>1.2664299999999999</v>
      </c>
      <c r="E102" s="15">
        <v>1.2769999999999999</v>
      </c>
      <c r="F102" s="15">
        <v>1.2688999999999999</v>
      </c>
      <c r="G102" s="15">
        <v>1.2755000000000001</v>
      </c>
      <c r="H102" s="15">
        <v>1.2675000000000001</v>
      </c>
      <c r="I102" s="5">
        <v>1</v>
      </c>
      <c r="J102" s="5">
        <v>2193</v>
      </c>
      <c r="K102" s="5">
        <v>294</v>
      </c>
      <c r="L102" s="5">
        <v>2530</v>
      </c>
      <c r="M102" s="14">
        <v>10.507083333333249</v>
      </c>
      <c r="N102" s="14">
        <v>138.40000000000074</v>
      </c>
      <c r="O102" s="5">
        <v>80.000000000000071</v>
      </c>
      <c r="P102" s="5">
        <v>286941</v>
      </c>
      <c r="Q102" s="14">
        <v>1195.5875000000001</v>
      </c>
      <c r="R102" s="14">
        <v>18.28034682080915</v>
      </c>
      <c r="S102" s="5">
        <v>19</v>
      </c>
      <c r="T102" s="5" t="s">
        <v>28</v>
      </c>
      <c r="U102" s="14">
        <v>0.37814959416282445</v>
      </c>
      <c r="V102" s="5">
        <v>226</v>
      </c>
      <c r="W102" s="5">
        <v>873</v>
      </c>
      <c r="X102" s="5">
        <v>691</v>
      </c>
      <c r="Y102" s="5">
        <v>701</v>
      </c>
      <c r="Z102" s="5" t="s">
        <v>31</v>
      </c>
      <c r="AA102" s="5"/>
      <c r="AB102" s="6" cm="1">
        <f t="array" ref="AB102">SUM(IF(B102:I102&gt;B103:I103,1,-1))</f>
        <v>-4</v>
      </c>
      <c r="AC102" s="6" cm="1">
        <f t="array" ref="AC102">SUM(IF(J102:S102&gt;J103:S103,1,-1))</f>
        <v>-6</v>
      </c>
      <c r="AD102" s="6">
        <f t="shared" si="27"/>
        <v>-10</v>
      </c>
      <c r="AE102" s="6">
        <f t="shared" si="30"/>
        <v>-6</v>
      </c>
      <c r="AF102" s="6">
        <f t="shared" si="30"/>
        <v>-12</v>
      </c>
      <c r="AG102" s="6">
        <f t="shared" si="30"/>
        <v>-18</v>
      </c>
      <c r="AH102" s="5"/>
      <c r="AI102" s="8" t="str">
        <f t="shared" si="16"/>
        <v>OL Lower</v>
      </c>
      <c r="AJ102" s="7" t="str">
        <f t="shared" si="17"/>
        <v>Down</v>
      </c>
      <c r="AK102" s="7" t="str">
        <f t="shared" si="18"/>
        <v>POC Down</v>
      </c>
      <c r="AL102" s="9" t="str">
        <f t="shared" si="19"/>
        <v>Bel. Val</v>
      </c>
      <c r="AM102" s="9" t="str">
        <f t="shared" si="20"/>
        <v>Inside Day</v>
      </c>
      <c r="AN102" s="9" t="str">
        <f t="shared" si="21"/>
        <v>Ab. Val</v>
      </c>
      <c r="AO102" s="9" t="str">
        <f t="shared" si="22"/>
        <v>No Gap</v>
      </c>
      <c r="AP102" s="9" t="str">
        <f t="shared" si="23"/>
        <v>Top-Weighted</v>
      </c>
      <c r="AQ102" s="9" t="str">
        <f t="shared" si="24"/>
        <v>Skewed Mid-High</v>
      </c>
      <c r="AR102" s="9" t="str">
        <f t="shared" si="25"/>
        <v>Closed Lower Quadrant</v>
      </c>
      <c r="AS102" s="5">
        <f t="shared" si="26"/>
        <v>-1</v>
      </c>
    </row>
    <row r="103" spans="1:45" ht="15.5" x14ac:dyDescent="0.35">
      <c r="A103" s="13">
        <v>45513</v>
      </c>
      <c r="B103" s="15">
        <v>1.27867</v>
      </c>
      <c r="C103" s="15">
        <v>1.2816399999999999</v>
      </c>
      <c r="D103" s="15">
        <v>1.2664299999999999</v>
      </c>
      <c r="E103" s="15">
        <v>1.2748299999999999</v>
      </c>
      <c r="F103" s="15">
        <v>1.2758</v>
      </c>
      <c r="G103" s="15">
        <v>1.2802</v>
      </c>
      <c r="H103" s="15">
        <v>1.2704</v>
      </c>
      <c r="I103" s="5">
        <v>5</v>
      </c>
      <c r="J103" s="5">
        <v>971</v>
      </c>
      <c r="K103" s="5">
        <v>2100</v>
      </c>
      <c r="L103" s="5">
        <v>3115</v>
      </c>
      <c r="M103" s="14">
        <v>12.933749999999957</v>
      </c>
      <c r="N103" s="14">
        <v>152.09999999999945</v>
      </c>
      <c r="O103" s="5">
        <v>98.000000000000313</v>
      </c>
      <c r="P103" s="5">
        <v>363222</v>
      </c>
      <c r="Q103" s="14">
        <v>1513.425</v>
      </c>
      <c r="R103" s="14">
        <v>20.479947403024401</v>
      </c>
      <c r="S103" s="5">
        <v>17</v>
      </c>
      <c r="T103" s="5" t="s">
        <v>26</v>
      </c>
      <c r="U103" s="14">
        <v>0.56546180836565973</v>
      </c>
      <c r="V103" s="5">
        <v>388</v>
      </c>
      <c r="W103" s="5">
        <v>1168</v>
      </c>
      <c r="X103" s="5">
        <v>703</v>
      </c>
      <c r="Y103" s="5">
        <v>856</v>
      </c>
      <c r="Z103" s="5" t="s">
        <v>32</v>
      </c>
      <c r="AA103" s="5"/>
      <c r="AB103" s="6" cm="1">
        <f t="array" ref="AB103">SUM(IF(B103:I103&gt;B104:I104,1,-1))</f>
        <v>2</v>
      </c>
      <c r="AC103" s="6" cm="1">
        <f t="array" ref="AC103">SUM(IF(J103:S103&gt;J104:S104,1,-1))</f>
        <v>-4</v>
      </c>
      <c r="AD103" s="6">
        <f t="shared" si="27"/>
        <v>-2</v>
      </c>
      <c r="AE103" s="6">
        <f t="shared" si="30"/>
        <v>-4</v>
      </c>
      <c r="AF103" s="6">
        <f t="shared" si="30"/>
        <v>-4</v>
      </c>
      <c r="AG103" s="6">
        <f t="shared" si="30"/>
        <v>-8</v>
      </c>
      <c r="AH103" s="5"/>
      <c r="AI103" s="8" t="str">
        <f t="shared" si="16"/>
        <v>OL Higher</v>
      </c>
      <c r="AJ103" s="7" t="str">
        <f t="shared" si="17"/>
        <v>Down</v>
      </c>
      <c r="AK103" s="7" t="str">
        <f t="shared" si="18"/>
        <v>POC Up</v>
      </c>
      <c r="AL103" s="9" t="str">
        <f t="shared" si="19"/>
        <v>In. Val</v>
      </c>
      <c r="AM103" s="9" t="str">
        <f t="shared" si="20"/>
        <v>Inside Day</v>
      </c>
      <c r="AN103" s="9" t="str">
        <f t="shared" si="21"/>
        <v>In Val</v>
      </c>
      <c r="AO103" s="9" t="str">
        <f t="shared" si="22"/>
        <v>Gap Up - Failed</v>
      </c>
      <c r="AP103" s="9" t="str">
        <f t="shared" si="23"/>
        <v>Bottom-Weighted</v>
      </c>
      <c r="AQ103" s="9" t="str">
        <f t="shared" si="24"/>
        <v>Skewed Mid-High</v>
      </c>
      <c r="AR103" s="9" t="str">
        <f t="shared" si="25"/>
        <v>Closed Lower Quadrant</v>
      </c>
      <c r="AS103" s="5">
        <f t="shared" si="26"/>
        <v>-1</v>
      </c>
    </row>
    <row r="104" spans="1:45" ht="15.5" x14ac:dyDescent="0.35">
      <c r="A104" s="13">
        <v>45512</v>
      </c>
      <c r="B104" s="15">
        <v>1.2727200000000001</v>
      </c>
      <c r="C104" s="15">
        <v>1.2839700000000001</v>
      </c>
      <c r="D104" s="15">
        <v>1.2664299999999999</v>
      </c>
      <c r="E104" s="15">
        <v>1.2744899999999999</v>
      </c>
      <c r="F104" s="15">
        <v>1.2688999999999999</v>
      </c>
      <c r="G104" s="15">
        <v>1.2769999999999999</v>
      </c>
      <c r="H104" s="15">
        <v>1.2681</v>
      </c>
      <c r="I104" s="5">
        <v>33</v>
      </c>
      <c r="J104" s="5">
        <v>2974</v>
      </c>
      <c r="K104" s="5">
        <v>294</v>
      </c>
      <c r="L104" s="5">
        <v>3311</v>
      </c>
      <c r="M104" s="14">
        <v>13.744583333333246</v>
      </c>
      <c r="N104" s="14">
        <v>175.40000000000111</v>
      </c>
      <c r="O104" s="5">
        <v>88.999999999999076</v>
      </c>
      <c r="P104" s="5">
        <v>384148</v>
      </c>
      <c r="Q104" s="14">
        <v>1600.6166666666666</v>
      </c>
      <c r="R104" s="14">
        <v>18.876852907639559</v>
      </c>
      <c r="S104" s="5">
        <v>24</v>
      </c>
      <c r="T104" s="5" t="s">
        <v>28</v>
      </c>
      <c r="U104" s="14">
        <v>0.32829249985879028</v>
      </c>
      <c r="V104" s="5">
        <v>352</v>
      </c>
      <c r="W104" s="5">
        <v>959</v>
      </c>
      <c r="X104" s="5">
        <v>909</v>
      </c>
      <c r="Y104" s="5">
        <v>1045</v>
      </c>
      <c r="Z104" s="5" t="s">
        <v>29</v>
      </c>
      <c r="AA104" s="5"/>
      <c r="AB104" s="6" cm="1">
        <f t="array" ref="AB104">SUM(IF(B104:I104&gt;B105:I105,1,-1))</f>
        <v>-4</v>
      </c>
      <c r="AC104" s="6" cm="1">
        <f t="array" ref="AC104">SUM(IF(J104:S104&gt;J105:S105,1,-1))</f>
        <v>-2</v>
      </c>
      <c r="AD104" s="6">
        <f t="shared" si="27"/>
        <v>-6</v>
      </c>
      <c r="AE104" s="6">
        <f t="shared" si="30"/>
        <v>-14</v>
      </c>
      <c r="AF104" s="6">
        <f t="shared" si="30"/>
        <v>6</v>
      </c>
      <c r="AG104" s="6">
        <f t="shared" si="30"/>
        <v>-8</v>
      </c>
      <c r="AH104" s="5"/>
      <c r="AI104" s="8" t="str">
        <f t="shared" si="16"/>
        <v>OL Lower</v>
      </c>
      <c r="AJ104" s="7" t="str">
        <f t="shared" si="17"/>
        <v>Down</v>
      </c>
      <c r="AK104" s="7" t="str">
        <f t="shared" si="18"/>
        <v>POC Down</v>
      </c>
      <c r="AL104" s="9" t="str">
        <f t="shared" si="19"/>
        <v>Bel. Val</v>
      </c>
      <c r="AM104" s="9" t="str">
        <f t="shared" si="20"/>
        <v>Lower Break</v>
      </c>
      <c r="AN104" s="9" t="str">
        <f t="shared" si="21"/>
        <v>In Val</v>
      </c>
      <c r="AO104" s="9" t="str">
        <f t="shared" si="22"/>
        <v>No Gap</v>
      </c>
      <c r="AP104" s="9" t="str">
        <f t="shared" si="23"/>
        <v>Top-Weighted</v>
      </c>
      <c r="AQ104" s="9" t="str">
        <f t="shared" si="24"/>
        <v>Skewed Low</v>
      </c>
      <c r="AR104" s="9" t="str">
        <f t="shared" si="25"/>
        <v>Closed Lower Quadrant</v>
      </c>
      <c r="AS104" s="5">
        <f t="shared" si="26"/>
        <v>-1</v>
      </c>
    </row>
    <row r="105" spans="1:45" ht="15.5" x14ac:dyDescent="0.35">
      <c r="A105" s="13">
        <v>45511</v>
      </c>
      <c r="B105" s="15">
        <v>1.2851999999999999</v>
      </c>
      <c r="C105" s="15">
        <v>1.286</v>
      </c>
      <c r="D105" s="15">
        <v>1.2672300000000001</v>
      </c>
      <c r="E105" s="15">
        <v>1.2682100000000001</v>
      </c>
      <c r="F105" s="15">
        <v>1.2792000000000001</v>
      </c>
      <c r="G105" s="15">
        <v>1.2809000000000001</v>
      </c>
      <c r="H105" s="15">
        <v>1.2711000000000001</v>
      </c>
      <c r="I105" s="5">
        <v>-9</v>
      </c>
      <c r="J105" s="5">
        <v>715</v>
      </c>
      <c r="K105" s="5">
        <v>2684</v>
      </c>
      <c r="L105" s="5">
        <v>3434</v>
      </c>
      <c r="M105" s="14">
        <v>14.280833333333289</v>
      </c>
      <c r="N105" s="14">
        <v>187.69999999999953</v>
      </c>
      <c r="O105" s="5">
        <v>98.000000000000313</v>
      </c>
      <c r="P105" s="5">
        <v>382956</v>
      </c>
      <c r="Q105" s="14">
        <v>1595.65</v>
      </c>
      <c r="R105" s="14">
        <v>18.29515183803947</v>
      </c>
      <c r="S105" s="5">
        <v>27</v>
      </c>
      <c r="T105" s="5" t="s">
        <v>28</v>
      </c>
      <c r="U105" s="14">
        <v>0.40660879474824607</v>
      </c>
      <c r="V105" s="5">
        <v>231</v>
      </c>
      <c r="W105" s="5">
        <v>1223</v>
      </c>
      <c r="X105" s="5">
        <v>1052</v>
      </c>
      <c r="Y105" s="5">
        <v>928</v>
      </c>
      <c r="Z105" s="5" t="s">
        <v>27</v>
      </c>
      <c r="AA105" s="5"/>
      <c r="AB105" s="6" cm="1">
        <f t="array" ref="AB105">SUM(IF(B105:I105&gt;B106:I106,1,-1))</f>
        <v>-2</v>
      </c>
      <c r="AC105" s="6" cm="1">
        <f t="array" ref="AC105">SUM(IF(J105:S105&gt;J106:S106,1,-1))</f>
        <v>2</v>
      </c>
      <c r="AD105" s="6">
        <f t="shared" si="27"/>
        <v>0</v>
      </c>
      <c r="AE105" s="6">
        <f t="shared" si="30"/>
        <v>-14</v>
      </c>
      <c r="AF105" s="6">
        <f t="shared" si="30"/>
        <v>14</v>
      </c>
      <c r="AG105" s="6">
        <f t="shared" si="30"/>
        <v>0</v>
      </c>
      <c r="AH105" s="5"/>
      <c r="AI105" s="8" t="str">
        <f t="shared" si="16"/>
        <v>Inside</v>
      </c>
      <c r="AJ105" s="7" t="str">
        <f t="shared" si="17"/>
        <v>Down</v>
      </c>
      <c r="AK105" s="7" t="str">
        <f t="shared" si="18"/>
        <v>POC Unchanged</v>
      </c>
      <c r="AL105" s="9" t="str">
        <f t="shared" si="19"/>
        <v>In. Val</v>
      </c>
      <c r="AM105" s="9" t="str">
        <f t="shared" si="20"/>
        <v>Inside Day</v>
      </c>
      <c r="AN105" s="9" t="str">
        <f t="shared" si="21"/>
        <v>Bl. Val</v>
      </c>
      <c r="AO105" s="9" t="str">
        <f t="shared" si="22"/>
        <v>Gap Up - Failed</v>
      </c>
      <c r="AP105" s="9" t="str">
        <f t="shared" si="23"/>
        <v>Bottom-Weighted</v>
      </c>
      <c r="AQ105" s="9" t="str">
        <f t="shared" si="24"/>
        <v>Skewed Mid-High</v>
      </c>
      <c r="AR105" s="9" t="str">
        <f t="shared" si="25"/>
        <v>Same</v>
      </c>
      <c r="AS105" s="5">
        <f t="shared" si="26"/>
        <v>0</v>
      </c>
    </row>
    <row r="106" spans="1:45" ht="15.5" x14ac:dyDescent="0.35">
      <c r="A106" s="13">
        <v>45510</v>
      </c>
      <c r="B106" s="15">
        <v>1.28372</v>
      </c>
      <c r="C106" s="15">
        <v>1.28637</v>
      </c>
      <c r="D106" s="15">
        <v>1.2672300000000001</v>
      </c>
      <c r="E106" s="15">
        <v>1.26841</v>
      </c>
      <c r="F106" s="15">
        <v>1.2792000000000001</v>
      </c>
      <c r="G106" s="15">
        <v>1.2816000000000001</v>
      </c>
      <c r="H106" s="15">
        <v>1.2704000000000002</v>
      </c>
      <c r="I106" s="5">
        <v>-13</v>
      </c>
      <c r="J106" s="5">
        <v>1212</v>
      </c>
      <c r="K106" s="5">
        <v>2164</v>
      </c>
      <c r="L106" s="5">
        <v>3411</v>
      </c>
      <c r="M106" s="14">
        <v>14.184583333333315</v>
      </c>
      <c r="N106" s="14">
        <v>191.39999999999935</v>
      </c>
      <c r="O106" s="5">
        <v>111.99999999999876</v>
      </c>
      <c r="P106" s="5">
        <v>378256</v>
      </c>
      <c r="Q106" s="14">
        <v>1576.0666666666666</v>
      </c>
      <c r="R106" s="14">
        <v>17.821316614420123</v>
      </c>
      <c r="S106" s="5">
        <v>33</v>
      </c>
      <c r="T106" s="5" t="s">
        <v>26</v>
      </c>
      <c r="U106" s="14">
        <v>0.53005770234586047</v>
      </c>
      <c r="V106" s="5">
        <v>712</v>
      </c>
      <c r="W106" s="5">
        <v>1207</v>
      </c>
      <c r="X106" s="5">
        <v>1006</v>
      </c>
      <c r="Y106" s="5">
        <v>486</v>
      </c>
      <c r="Z106" s="5" t="s">
        <v>27</v>
      </c>
      <c r="AA106" s="5"/>
      <c r="AB106" s="6" cm="1">
        <f t="array" ref="AB106">SUM(IF(B106:I106&gt;B107:I107,1,-1))</f>
        <v>-8</v>
      </c>
      <c r="AC106" s="6" cm="1">
        <f t="array" ref="AC106">SUM(IF(J106:S106&gt;J107:S107,1,-1))</f>
        <v>6</v>
      </c>
      <c r="AD106" s="6">
        <f t="shared" si="27"/>
        <v>-2</v>
      </c>
      <c r="AE106" s="6">
        <f t="shared" si="30"/>
        <v>-14</v>
      </c>
      <c r="AF106" s="6">
        <f t="shared" si="30"/>
        <v>16</v>
      </c>
      <c r="AG106" s="6">
        <f t="shared" si="30"/>
        <v>2</v>
      </c>
      <c r="AH106" s="5"/>
      <c r="AI106" s="8" t="str">
        <f t="shared" si="16"/>
        <v>OL Lower</v>
      </c>
      <c r="AJ106" s="7" t="str">
        <f t="shared" si="17"/>
        <v>Down</v>
      </c>
      <c r="AK106" s="7" t="str">
        <f t="shared" si="18"/>
        <v>POC Down</v>
      </c>
      <c r="AL106" s="9" t="str">
        <f t="shared" si="19"/>
        <v>In. Val</v>
      </c>
      <c r="AM106" s="9" t="str">
        <f t="shared" si="20"/>
        <v>Lower Break</v>
      </c>
      <c r="AN106" s="9" t="str">
        <f t="shared" si="21"/>
        <v>Bl. Val</v>
      </c>
      <c r="AO106" s="9" t="str">
        <f t="shared" si="22"/>
        <v>No Gap</v>
      </c>
      <c r="AP106" s="9" t="str">
        <f t="shared" si="23"/>
        <v>Bottom-Weighted</v>
      </c>
      <c r="AQ106" s="9" t="str">
        <f t="shared" si="24"/>
        <v>Skewed Mid-High</v>
      </c>
      <c r="AR106" s="9" t="str">
        <f t="shared" si="25"/>
        <v>Closed Higher Quadrant</v>
      </c>
      <c r="AS106" s="5">
        <f t="shared" si="26"/>
        <v>2</v>
      </c>
    </row>
    <row r="107" spans="1:45" ht="15.5" x14ac:dyDescent="0.35">
      <c r="A107" s="13">
        <v>45509</v>
      </c>
      <c r="B107" s="15">
        <v>1.28592</v>
      </c>
      <c r="C107" s="15">
        <v>1.2864100000000001</v>
      </c>
      <c r="D107" s="15">
        <v>1.2706500000000001</v>
      </c>
      <c r="E107" s="15">
        <v>1.27871</v>
      </c>
      <c r="F107" s="15">
        <v>1.2832999999999999</v>
      </c>
      <c r="G107" s="15">
        <v>1.2862</v>
      </c>
      <c r="H107" s="15">
        <v>1.2766999999999999</v>
      </c>
      <c r="I107" s="5">
        <v>11</v>
      </c>
      <c r="J107" s="5">
        <v>728</v>
      </c>
      <c r="K107" s="5">
        <v>2325</v>
      </c>
      <c r="L107" s="5">
        <v>3091</v>
      </c>
      <c r="M107" s="14">
        <v>12.835833333333323</v>
      </c>
      <c r="N107" s="14">
        <v>157.59999999999997</v>
      </c>
      <c r="O107" s="5">
        <v>95.000000000000639</v>
      </c>
      <c r="P107" s="5">
        <v>338365</v>
      </c>
      <c r="Q107" s="14">
        <v>1409.8541666666667</v>
      </c>
      <c r="R107" s="14">
        <v>19.612944162436552</v>
      </c>
      <c r="S107" s="5">
        <v>29</v>
      </c>
      <c r="T107" s="5" t="s">
        <v>28</v>
      </c>
      <c r="U107" s="14">
        <v>0.4168316055759787</v>
      </c>
      <c r="V107" s="5">
        <v>966</v>
      </c>
      <c r="W107" s="5">
        <v>754</v>
      </c>
      <c r="X107" s="5">
        <v>936</v>
      </c>
      <c r="Y107" s="5">
        <v>435</v>
      </c>
      <c r="Z107" s="5" t="s">
        <v>32</v>
      </c>
      <c r="AA107" s="5"/>
      <c r="AB107" s="6" cm="1">
        <f t="array" ref="AB107">SUM(IF(B107:I107&gt;B108:I108,1,-1))</f>
        <v>-4</v>
      </c>
      <c r="AC107" s="6" cm="1">
        <f t="array" ref="AC107">SUM(IF(J107:S107&gt;J108:S108,1,-1))</f>
        <v>6</v>
      </c>
      <c r="AD107" s="6">
        <f t="shared" si="27"/>
        <v>2</v>
      </c>
      <c r="AE107" s="6">
        <f t="shared" si="30"/>
        <v>-12</v>
      </c>
      <c r="AF107" s="6">
        <f t="shared" si="30"/>
        <v>16</v>
      </c>
      <c r="AG107" s="6">
        <f t="shared" si="30"/>
        <v>4</v>
      </c>
      <c r="AH107" s="5"/>
      <c r="AI107" s="8" t="str">
        <f t="shared" si="16"/>
        <v>OL Lower</v>
      </c>
      <c r="AJ107" s="7" t="str">
        <f t="shared" si="17"/>
        <v>Down</v>
      </c>
      <c r="AK107" s="7" t="str">
        <f t="shared" si="18"/>
        <v>POC Unchanged</v>
      </c>
      <c r="AL107" s="9" t="str">
        <f t="shared" si="19"/>
        <v>In. Val</v>
      </c>
      <c r="AM107" s="9" t="str">
        <f t="shared" si="20"/>
        <v>Inside Day</v>
      </c>
      <c r="AN107" s="9" t="str">
        <f t="shared" si="21"/>
        <v>In Val</v>
      </c>
      <c r="AO107" s="9" t="str">
        <f t="shared" si="22"/>
        <v>No Gap</v>
      </c>
      <c r="AP107" s="9" t="str">
        <f t="shared" si="23"/>
        <v>Bottom-Weighted</v>
      </c>
      <c r="AQ107" s="9" t="str">
        <f t="shared" si="24"/>
        <v>Skewed High</v>
      </c>
      <c r="AR107" s="9" t="str">
        <f t="shared" si="25"/>
        <v>Closed Lower Quadrant</v>
      </c>
      <c r="AS107" s="5">
        <f t="shared" si="26"/>
        <v>-1</v>
      </c>
    </row>
    <row r="108" spans="1:45" ht="15.5" x14ac:dyDescent="0.35">
      <c r="A108" s="13">
        <v>45506</v>
      </c>
      <c r="B108" s="15">
        <v>1.2866</v>
      </c>
      <c r="C108" s="15">
        <v>1.28878</v>
      </c>
      <c r="D108" s="15">
        <v>1.2706500000000001</v>
      </c>
      <c r="E108" s="15">
        <v>1.27867</v>
      </c>
      <c r="F108" s="15">
        <v>1.2832999999999999</v>
      </c>
      <c r="G108" s="15">
        <v>1.2864</v>
      </c>
      <c r="H108" s="15">
        <v>1.2789999999999999</v>
      </c>
      <c r="I108" s="5">
        <v>-17</v>
      </c>
      <c r="J108" s="5">
        <v>1072</v>
      </c>
      <c r="K108" s="5">
        <v>1457</v>
      </c>
      <c r="L108" s="5">
        <v>2575</v>
      </c>
      <c r="M108" s="14">
        <v>10.689999999999976</v>
      </c>
      <c r="N108" s="14">
        <v>181.29999999999978</v>
      </c>
      <c r="O108" s="5">
        <v>74.000000000000739</v>
      </c>
      <c r="P108" s="5">
        <v>261700</v>
      </c>
      <c r="Q108" s="14">
        <v>1090.4166666666667</v>
      </c>
      <c r="R108" s="14">
        <v>14.202978488692791</v>
      </c>
      <c r="S108" s="5">
        <v>23</v>
      </c>
      <c r="T108" s="5" t="s">
        <v>26</v>
      </c>
      <c r="U108" s="14">
        <v>0.58292474521410298</v>
      </c>
      <c r="V108" s="5">
        <v>720</v>
      </c>
      <c r="W108" s="5">
        <v>1062</v>
      </c>
      <c r="X108" s="5">
        <v>425</v>
      </c>
      <c r="Y108" s="5">
        <v>364</v>
      </c>
      <c r="Z108" s="5" t="s">
        <v>29</v>
      </c>
      <c r="AA108" s="5"/>
      <c r="AB108" s="6" cm="1">
        <f t="array" ref="AB108">SUM(IF(B108:I108&gt;B109:I109,1,-1))</f>
        <v>-2</v>
      </c>
      <c r="AC108" s="6" cm="1">
        <f t="array" ref="AC108">SUM(IF(J108:S108&gt;J109:S109,1,-1))</f>
        <v>4</v>
      </c>
      <c r="AD108" s="6">
        <f t="shared" si="27"/>
        <v>2</v>
      </c>
      <c r="AE108" s="6">
        <f t="shared" si="30"/>
        <v>-12</v>
      </c>
      <c r="AF108" s="6">
        <f t="shared" si="30"/>
        <v>12</v>
      </c>
      <c r="AG108" s="6">
        <f t="shared" si="30"/>
        <v>0</v>
      </c>
      <c r="AH108" s="5"/>
      <c r="AI108" s="8" t="str">
        <f t="shared" si="16"/>
        <v>OL Lower</v>
      </c>
      <c r="AJ108" s="7" t="str">
        <f t="shared" si="17"/>
        <v>Down</v>
      </c>
      <c r="AK108" s="7" t="str">
        <f t="shared" si="18"/>
        <v>POC Down</v>
      </c>
      <c r="AL108" s="9" t="str">
        <f t="shared" si="19"/>
        <v>In. Val</v>
      </c>
      <c r="AM108" s="9" t="str">
        <f t="shared" si="20"/>
        <v>Lower Break</v>
      </c>
      <c r="AN108" s="9" t="str">
        <f t="shared" si="21"/>
        <v>Bl. Val</v>
      </c>
      <c r="AO108" s="9" t="str">
        <f t="shared" si="22"/>
        <v>No Gap</v>
      </c>
      <c r="AP108" s="9" t="str">
        <f t="shared" si="23"/>
        <v>Bottom-Weighted</v>
      </c>
      <c r="AQ108" s="9" t="str">
        <f t="shared" si="24"/>
        <v>Skewed Mid-High</v>
      </c>
      <c r="AR108" s="9" t="str">
        <f t="shared" si="25"/>
        <v>Closed Lower Quadrant</v>
      </c>
      <c r="AS108" s="5">
        <f t="shared" si="26"/>
        <v>-1</v>
      </c>
    </row>
    <row r="109" spans="1:45" ht="15.5" x14ac:dyDescent="0.35">
      <c r="A109" s="13">
        <v>45505</v>
      </c>
      <c r="B109" s="15">
        <v>1.2855099999999999</v>
      </c>
      <c r="C109" s="15">
        <v>1.28878</v>
      </c>
      <c r="D109" s="15">
        <v>1.27261</v>
      </c>
      <c r="E109" s="15">
        <v>1.27274</v>
      </c>
      <c r="F109" s="15">
        <v>1.2851999999999999</v>
      </c>
      <c r="G109" s="15">
        <v>1.2872999999999999</v>
      </c>
      <c r="H109" s="15">
        <v>1.2824</v>
      </c>
      <c r="I109" s="5">
        <v>-38</v>
      </c>
      <c r="J109" s="5">
        <v>758</v>
      </c>
      <c r="K109" s="5">
        <v>1527</v>
      </c>
      <c r="L109" s="5">
        <v>2331</v>
      </c>
      <c r="M109" s="14">
        <v>9.6658333333333726</v>
      </c>
      <c r="N109" s="14">
        <v>161.70000000000019</v>
      </c>
      <c r="O109" s="5">
        <v>48.999999999999048</v>
      </c>
      <c r="P109" s="5">
        <v>235505</v>
      </c>
      <c r="Q109" s="14">
        <v>981.27083333333337</v>
      </c>
      <c r="R109" s="14">
        <v>14.4155844155844</v>
      </c>
      <c r="S109" s="5">
        <v>34</v>
      </c>
      <c r="T109" s="5" t="s">
        <v>28</v>
      </c>
      <c r="U109" s="14">
        <v>0.49952405838013253</v>
      </c>
      <c r="V109" s="5">
        <v>908</v>
      </c>
      <c r="W109" s="5">
        <v>921</v>
      </c>
      <c r="X109" s="5">
        <v>266</v>
      </c>
      <c r="Y109" s="5">
        <v>187</v>
      </c>
      <c r="Z109" s="5" t="s">
        <v>27</v>
      </c>
      <c r="AA109" s="5"/>
      <c r="AB109" s="6" cm="1">
        <f t="array" ref="AB109">SUM(IF(B109:I109&gt;B110:I110,1,-1))</f>
        <v>-6</v>
      </c>
      <c r="AC109" s="6" cm="1">
        <f t="array" ref="AC109">SUM(IF(J109:S109&gt;J110:S110,1,-1))</f>
        <v>6</v>
      </c>
      <c r="AD109" s="6">
        <f t="shared" si="27"/>
        <v>0</v>
      </c>
      <c r="AE109" s="6">
        <f t="shared" si="30"/>
        <v>-16</v>
      </c>
      <c r="AF109" s="6">
        <f t="shared" si="30"/>
        <v>8</v>
      </c>
      <c r="AG109" s="6">
        <f t="shared" si="30"/>
        <v>-8</v>
      </c>
      <c r="AH109" s="5"/>
      <c r="AI109" s="8" t="str">
        <f t="shared" si="16"/>
        <v>Outside</v>
      </c>
      <c r="AJ109" s="7" t="str">
        <f t="shared" si="17"/>
        <v>Neutral</v>
      </c>
      <c r="AK109" s="7" t="str">
        <f t="shared" si="18"/>
        <v>POC Down</v>
      </c>
      <c r="AL109" s="9" t="str">
        <f t="shared" si="19"/>
        <v>In. Val</v>
      </c>
      <c r="AM109" s="9" t="str">
        <f t="shared" si="20"/>
        <v>Lower Break</v>
      </c>
      <c r="AN109" s="9" t="str">
        <f t="shared" si="21"/>
        <v>Bl. Val</v>
      </c>
      <c r="AO109" s="9" t="str">
        <f t="shared" si="22"/>
        <v>No Gap</v>
      </c>
      <c r="AP109" s="9" t="str">
        <f t="shared" si="23"/>
        <v>Bottom-Weighted</v>
      </c>
      <c r="AQ109" s="9" t="str">
        <f t="shared" si="24"/>
        <v>Skewed Mid-High</v>
      </c>
      <c r="AR109" s="9" t="str">
        <f t="shared" si="25"/>
        <v>Closed Higher Quadrant</v>
      </c>
      <c r="AS109" s="5">
        <f t="shared" si="26"/>
        <v>1</v>
      </c>
    </row>
    <row r="110" spans="1:45" ht="15.5" x14ac:dyDescent="0.35">
      <c r="A110" s="13">
        <v>45504</v>
      </c>
      <c r="B110" s="15">
        <v>1.28976</v>
      </c>
      <c r="C110" s="15">
        <v>1.2912999999999999</v>
      </c>
      <c r="D110" s="15">
        <v>1.28061</v>
      </c>
      <c r="E110" s="15">
        <v>1.2852300000000001</v>
      </c>
      <c r="F110" s="15">
        <v>1.2859</v>
      </c>
      <c r="G110" s="15">
        <v>1.2871999999999999</v>
      </c>
      <c r="H110" s="15">
        <v>1.2830999999999999</v>
      </c>
      <c r="I110" s="5">
        <v>-35</v>
      </c>
      <c r="J110" s="5">
        <v>851</v>
      </c>
      <c r="K110" s="5">
        <v>1206</v>
      </c>
      <c r="L110" s="5">
        <v>2102</v>
      </c>
      <c r="M110" s="14">
        <v>8.7012500000000585</v>
      </c>
      <c r="N110" s="14">
        <v>106.89999999999867</v>
      </c>
      <c r="O110" s="5">
        <v>40.999999999999929</v>
      </c>
      <c r="P110" s="5">
        <v>228144</v>
      </c>
      <c r="Q110" s="14">
        <v>950.6</v>
      </c>
      <c r="R110" s="14">
        <v>19.663236669785089</v>
      </c>
      <c r="S110" s="5">
        <v>21</v>
      </c>
      <c r="T110" s="5" t="s">
        <v>26</v>
      </c>
      <c r="U110" s="14">
        <v>0.67172682539834083</v>
      </c>
      <c r="V110" s="5">
        <v>148</v>
      </c>
      <c r="W110" s="5">
        <v>703</v>
      </c>
      <c r="X110" s="5">
        <v>919</v>
      </c>
      <c r="Y110" s="5">
        <v>290</v>
      </c>
      <c r="Z110" s="5" t="s">
        <v>29</v>
      </c>
      <c r="AA110" s="5"/>
      <c r="AB110" s="6" cm="1">
        <f t="array" ref="AB110">SUM(IF(B110:I110&gt;B111:I111,1,-1))</f>
        <v>-4</v>
      </c>
      <c r="AC110" s="6" cm="1">
        <f t="array" ref="AC110">SUM(IF(J110:S110&gt;J111:S111,1,-1))</f>
        <v>2</v>
      </c>
      <c r="AD110" s="6">
        <f t="shared" si="27"/>
        <v>-2</v>
      </c>
      <c r="AE110" s="6">
        <f t="shared" si="30"/>
        <v>-18</v>
      </c>
      <c r="AF110" s="6">
        <f t="shared" si="30"/>
        <v>6</v>
      </c>
      <c r="AG110" s="6">
        <f t="shared" si="30"/>
        <v>-12</v>
      </c>
      <c r="AH110" s="5"/>
      <c r="AI110" s="8" t="str">
        <f t="shared" si="16"/>
        <v>OL Lower</v>
      </c>
      <c r="AJ110" s="7" t="str">
        <f t="shared" si="17"/>
        <v>Down</v>
      </c>
      <c r="AK110" s="7" t="str">
        <f t="shared" si="18"/>
        <v>POC Down</v>
      </c>
      <c r="AL110" s="9" t="str">
        <f t="shared" si="19"/>
        <v>In. Val</v>
      </c>
      <c r="AM110" s="9" t="str">
        <f t="shared" si="20"/>
        <v>Inside Day</v>
      </c>
      <c r="AN110" s="9" t="str">
        <f t="shared" si="21"/>
        <v>In Val</v>
      </c>
      <c r="AO110" s="9" t="str">
        <f t="shared" si="22"/>
        <v>No Gap</v>
      </c>
      <c r="AP110" s="9" t="str">
        <f t="shared" si="23"/>
        <v>Bottom-Weighted</v>
      </c>
      <c r="AQ110" s="9" t="str">
        <f t="shared" si="24"/>
        <v>Skewed Mid-Low</v>
      </c>
      <c r="AR110" s="9" t="str">
        <f t="shared" si="25"/>
        <v>Closed Lower Quadrant</v>
      </c>
      <c r="AS110" s="5">
        <f t="shared" si="26"/>
        <v>-1</v>
      </c>
    </row>
    <row r="111" spans="1:45" ht="15.5" x14ac:dyDescent="0.35">
      <c r="A111" s="13">
        <v>45503</v>
      </c>
      <c r="B111" s="15">
        <v>1.29003</v>
      </c>
      <c r="C111" s="15">
        <v>1.2937099999999999</v>
      </c>
      <c r="D111" s="15">
        <v>1.28061</v>
      </c>
      <c r="E111" s="15">
        <v>1.28372</v>
      </c>
      <c r="F111" s="15">
        <v>1.2862</v>
      </c>
      <c r="G111" s="15">
        <v>1.2899</v>
      </c>
      <c r="H111" s="15">
        <v>1.284</v>
      </c>
      <c r="I111" s="5">
        <v>-44</v>
      </c>
      <c r="J111" s="5">
        <v>1095</v>
      </c>
      <c r="K111" s="5">
        <v>847</v>
      </c>
      <c r="L111" s="5">
        <v>1983</v>
      </c>
      <c r="M111" s="14">
        <v>8.215416666666707</v>
      </c>
      <c r="N111" s="14">
        <v>130.99999999999889</v>
      </c>
      <c r="O111" s="5">
        <v>59.000000000000163</v>
      </c>
      <c r="P111" s="5">
        <v>213587</v>
      </c>
      <c r="Q111" s="14">
        <v>889.94583333333333</v>
      </c>
      <c r="R111" s="14">
        <v>15.137404580152801</v>
      </c>
      <c r="S111" s="5">
        <v>28</v>
      </c>
      <c r="T111" s="5" t="s">
        <v>26</v>
      </c>
      <c r="U111" s="14">
        <v>0.69597058971292991</v>
      </c>
      <c r="V111" s="5">
        <v>188</v>
      </c>
      <c r="W111" s="5">
        <v>595</v>
      </c>
      <c r="X111" s="5">
        <v>845</v>
      </c>
      <c r="Y111" s="5">
        <v>328</v>
      </c>
      <c r="Z111" s="5" t="s">
        <v>27</v>
      </c>
      <c r="AA111" s="5"/>
      <c r="AB111" s="6" cm="1">
        <f t="array" ref="AB111">SUM(IF(B111:I111&gt;B112:I112,1,-1))</f>
        <v>-6</v>
      </c>
      <c r="AC111" s="6" cm="1">
        <f t="array" ref="AC111">SUM(IF(J111:S111&gt;J112:S112,1,-1))</f>
        <v>0</v>
      </c>
      <c r="AD111" s="6">
        <f t="shared" si="27"/>
        <v>-6</v>
      </c>
      <c r="AE111" s="6">
        <f t="shared" si="30"/>
        <v>-18</v>
      </c>
      <c r="AF111" s="6">
        <f t="shared" si="30"/>
        <v>2</v>
      </c>
      <c r="AG111" s="6">
        <f t="shared" si="30"/>
        <v>-16</v>
      </c>
      <c r="AH111" s="5"/>
      <c r="AI111" s="8" t="str">
        <f t="shared" si="16"/>
        <v>OL Lower</v>
      </c>
      <c r="AJ111" s="7" t="str">
        <f t="shared" si="17"/>
        <v>Down</v>
      </c>
      <c r="AK111" s="7" t="str">
        <f t="shared" si="18"/>
        <v>POC Unchanged</v>
      </c>
      <c r="AL111" s="9" t="str">
        <f t="shared" si="19"/>
        <v>In. Val</v>
      </c>
      <c r="AM111" s="9" t="str">
        <f t="shared" si="20"/>
        <v>Inside Day</v>
      </c>
      <c r="AN111" s="9" t="str">
        <f t="shared" si="21"/>
        <v>Bl. Val</v>
      </c>
      <c r="AO111" s="9" t="str">
        <f t="shared" si="22"/>
        <v>No Gap</v>
      </c>
      <c r="AP111" s="9" t="str">
        <f t="shared" si="23"/>
        <v>Top-Weighted</v>
      </c>
      <c r="AQ111" s="9" t="str">
        <f t="shared" si="24"/>
        <v>Skewed Mid-Low</v>
      </c>
      <c r="AR111" s="9" t="str">
        <f t="shared" si="25"/>
        <v>Closed Higher Quadrant</v>
      </c>
      <c r="AS111" s="5">
        <f t="shared" si="26"/>
        <v>1</v>
      </c>
    </row>
    <row r="112" spans="1:45" ht="15.5" x14ac:dyDescent="0.35">
      <c r="A112" s="13">
        <v>45502</v>
      </c>
      <c r="B112" s="15">
        <v>1.2930200000000001</v>
      </c>
      <c r="C112" s="15">
        <v>1.2937099999999999</v>
      </c>
      <c r="D112" s="15">
        <v>1.28061</v>
      </c>
      <c r="E112" s="15">
        <v>1.28592</v>
      </c>
      <c r="F112" s="15">
        <v>1.2862</v>
      </c>
      <c r="G112" s="15">
        <v>1.2909999999999999</v>
      </c>
      <c r="H112" s="15">
        <v>1.2849999999999999</v>
      </c>
      <c r="I112" s="5">
        <v>-60</v>
      </c>
      <c r="J112" s="5">
        <v>1440</v>
      </c>
      <c r="K112" s="5">
        <v>507</v>
      </c>
      <c r="L112" s="5">
        <v>1985</v>
      </c>
      <c r="M112" s="14">
        <v>8.1929166666667079</v>
      </c>
      <c r="N112" s="14">
        <v>130.99999999999889</v>
      </c>
      <c r="O112" s="5">
        <v>60.000000000000057</v>
      </c>
      <c r="P112" s="5">
        <v>212671</v>
      </c>
      <c r="Q112" s="14">
        <v>886.12916666666672</v>
      </c>
      <c r="R112" s="14">
        <v>15.152671755725319</v>
      </c>
      <c r="S112" s="5">
        <v>27</v>
      </c>
      <c r="T112" s="5" t="s">
        <v>28</v>
      </c>
      <c r="U112" s="14">
        <v>0.48563992618370899</v>
      </c>
      <c r="V112" s="5">
        <v>467</v>
      </c>
      <c r="W112" s="5">
        <v>665</v>
      </c>
      <c r="X112" s="5">
        <v>670</v>
      </c>
      <c r="Y112" s="5">
        <v>156</v>
      </c>
      <c r="Z112" s="5" t="s">
        <v>29</v>
      </c>
      <c r="AA112" s="5"/>
      <c r="AB112" s="6" cm="1">
        <f t="array" ref="AB112">SUM(IF(B112:I112&gt;B113:I113,1,-1))</f>
        <v>-8</v>
      </c>
      <c r="AC112" s="6" cm="1">
        <f t="array" ref="AC112">SUM(IF(J112:S112&gt;J113:S113,1,-1))</f>
        <v>4</v>
      </c>
      <c r="AD112" s="6">
        <f t="shared" si="27"/>
        <v>-4</v>
      </c>
      <c r="AE112" s="6">
        <f t="shared" si="30"/>
        <v>-20</v>
      </c>
      <c r="AF112" s="6">
        <f t="shared" si="30"/>
        <v>6</v>
      </c>
      <c r="AG112" s="6">
        <f t="shared" si="30"/>
        <v>-14</v>
      </c>
      <c r="AH112" s="5"/>
      <c r="AI112" s="8" t="str">
        <f t="shared" si="16"/>
        <v>OL Lower</v>
      </c>
      <c r="AJ112" s="7" t="str">
        <f t="shared" si="17"/>
        <v>Down</v>
      </c>
      <c r="AK112" s="7" t="str">
        <f t="shared" si="18"/>
        <v>POC Down</v>
      </c>
      <c r="AL112" s="9" t="str">
        <f t="shared" si="19"/>
        <v>Bel. Val</v>
      </c>
      <c r="AM112" s="9" t="str">
        <f t="shared" si="20"/>
        <v>Lower Break</v>
      </c>
      <c r="AN112" s="9" t="str">
        <f t="shared" si="21"/>
        <v>In Val</v>
      </c>
      <c r="AO112" s="9" t="str">
        <f t="shared" si="22"/>
        <v>No Gap</v>
      </c>
      <c r="AP112" s="9" t="str">
        <f t="shared" si="23"/>
        <v>Top-Weighted</v>
      </c>
      <c r="AQ112" s="9" t="str">
        <f t="shared" si="24"/>
        <v>Skewed Mid-Low</v>
      </c>
      <c r="AR112" s="9" t="str">
        <f t="shared" si="25"/>
        <v>Closed Lower Quadrant</v>
      </c>
      <c r="AS112" s="5">
        <f t="shared" si="26"/>
        <v>-1</v>
      </c>
    </row>
    <row r="113" spans="1:45" ht="15.5" x14ac:dyDescent="0.35">
      <c r="A113" s="13">
        <v>45499</v>
      </c>
      <c r="B113" s="15">
        <v>1.29318</v>
      </c>
      <c r="C113" s="15">
        <v>1.2941800000000001</v>
      </c>
      <c r="D113" s="15">
        <v>1.2842800000000001</v>
      </c>
      <c r="E113" s="15">
        <v>1.2866</v>
      </c>
      <c r="F113" s="15">
        <v>1.2925</v>
      </c>
      <c r="G113" s="15">
        <v>1.2931999999999999</v>
      </c>
      <c r="H113" s="15">
        <v>1.2876000000000001</v>
      </c>
      <c r="I113" s="5">
        <v>-41</v>
      </c>
      <c r="J113" s="5">
        <v>221</v>
      </c>
      <c r="K113" s="5">
        <v>1612</v>
      </c>
      <c r="L113" s="5">
        <v>1868</v>
      </c>
      <c r="M113" s="14">
        <v>7.7158333333333573</v>
      </c>
      <c r="N113" s="14">
        <v>99.000000000000199</v>
      </c>
      <c r="O113" s="5">
        <v>55.999999999998273</v>
      </c>
      <c r="P113" s="5">
        <v>211492</v>
      </c>
      <c r="Q113" s="14">
        <v>881.2166666666667</v>
      </c>
      <c r="R113" s="14">
        <v>18.868686868686829</v>
      </c>
      <c r="S113" s="5">
        <v>27</v>
      </c>
      <c r="T113" s="5" t="s">
        <v>28</v>
      </c>
      <c r="U113" s="14">
        <v>0.33430948492897899</v>
      </c>
      <c r="V113" s="5">
        <v>455</v>
      </c>
      <c r="W113" s="5">
        <v>571</v>
      </c>
      <c r="X113" s="5">
        <v>472</v>
      </c>
      <c r="Y113" s="5">
        <v>343</v>
      </c>
      <c r="Z113" s="5" t="s">
        <v>27</v>
      </c>
      <c r="AA113" s="5"/>
      <c r="AB113" s="6" cm="1">
        <f t="array" ref="AB113">SUM(IF(B113:I113&gt;B114:I114,1,-1))</f>
        <v>-4</v>
      </c>
      <c r="AC113" s="6" cm="1">
        <f t="array" ref="AC113">SUM(IF(J113:S113&gt;J114:S114,1,-1))</f>
        <v>-2</v>
      </c>
      <c r="AD113" s="6">
        <f t="shared" si="27"/>
        <v>-6</v>
      </c>
      <c r="AE113" s="6">
        <f t="shared" si="30"/>
        <v>-14</v>
      </c>
      <c r="AF113" s="6">
        <f t="shared" si="30"/>
        <v>-2</v>
      </c>
      <c r="AG113" s="6">
        <f t="shared" si="30"/>
        <v>-16</v>
      </c>
      <c r="AH113" s="5"/>
      <c r="AI113" s="8" t="str">
        <f t="shared" si="16"/>
        <v>OL Lower</v>
      </c>
      <c r="AJ113" s="7" t="str">
        <f t="shared" si="17"/>
        <v>Neutral</v>
      </c>
      <c r="AK113" s="7" t="str">
        <f t="shared" si="18"/>
        <v>POC Unchanged</v>
      </c>
      <c r="AL113" s="9" t="str">
        <f t="shared" si="19"/>
        <v>In. Val</v>
      </c>
      <c r="AM113" s="9" t="str">
        <f t="shared" si="20"/>
        <v>Inside Day</v>
      </c>
      <c r="AN113" s="9" t="str">
        <f t="shared" si="21"/>
        <v>Bl. Val</v>
      </c>
      <c r="AO113" s="9" t="str">
        <f t="shared" si="22"/>
        <v>No Gap</v>
      </c>
      <c r="AP113" s="9" t="str">
        <f t="shared" si="23"/>
        <v>Bottom-Weighted</v>
      </c>
      <c r="AQ113" s="9" t="str">
        <f t="shared" si="24"/>
        <v>Skewed Mid-High</v>
      </c>
      <c r="AR113" s="9" t="str">
        <f t="shared" si="25"/>
        <v>Same</v>
      </c>
      <c r="AS113" s="5">
        <f t="shared" si="26"/>
        <v>0</v>
      </c>
    </row>
    <row r="114" spans="1:45" ht="15.5" x14ac:dyDescent="0.35">
      <c r="A114" s="13">
        <v>45498</v>
      </c>
      <c r="B114" s="15">
        <v>1.2948900000000001</v>
      </c>
      <c r="C114" s="15">
        <v>1.2948999999999999</v>
      </c>
      <c r="D114" s="15">
        <v>1.2842800000000001</v>
      </c>
      <c r="E114" s="15">
        <v>1.2854699999999999</v>
      </c>
      <c r="F114" s="15">
        <v>1.2925</v>
      </c>
      <c r="G114" s="15">
        <v>1.2933000000000001</v>
      </c>
      <c r="H114" s="15">
        <v>1.2890999999999999</v>
      </c>
      <c r="I114" s="5">
        <v>-57</v>
      </c>
      <c r="J114" s="5">
        <v>373</v>
      </c>
      <c r="K114" s="5">
        <v>1462</v>
      </c>
      <c r="L114" s="5">
        <v>1880</v>
      </c>
      <c r="M114" s="14">
        <v>7.7416666666666378</v>
      </c>
      <c r="N114" s="14">
        <v>106.19999999999851</v>
      </c>
      <c r="O114" s="5">
        <v>42.000000000002032</v>
      </c>
      <c r="P114" s="5">
        <v>214402</v>
      </c>
      <c r="Q114" s="14">
        <v>893.3416666666667</v>
      </c>
      <c r="R114" s="14">
        <v>17.702448210923034</v>
      </c>
      <c r="S114" s="5">
        <v>26</v>
      </c>
      <c r="T114" s="5" t="s">
        <v>28</v>
      </c>
      <c r="U114" s="14">
        <v>0.38369657014098391</v>
      </c>
      <c r="V114" s="5">
        <v>502</v>
      </c>
      <c r="W114" s="5">
        <v>845</v>
      </c>
      <c r="X114" s="5">
        <v>428</v>
      </c>
      <c r="Y114" s="5">
        <v>97</v>
      </c>
      <c r="Z114" s="5" t="s">
        <v>27</v>
      </c>
      <c r="AA114" s="5"/>
      <c r="AB114" s="6" cm="1">
        <f t="array" ref="AB114">SUM(IF(B114:I114&gt;B115:I115,1,-1))</f>
        <v>-8</v>
      </c>
      <c r="AC114" s="6" cm="1">
        <f t="array" ref="AC114">SUM(IF(J114:S114&gt;J115:S115,1,-1))</f>
        <v>4</v>
      </c>
      <c r="AD114" s="6">
        <f t="shared" si="27"/>
        <v>-4</v>
      </c>
      <c r="AE114" s="6">
        <f t="shared" si="30"/>
        <v>-16</v>
      </c>
      <c r="AF114" s="6">
        <f t="shared" si="30"/>
        <v>0</v>
      </c>
      <c r="AG114" s="6">
        <f t="shared" si="30"/>
        <v>-16</v>
      </c>
      <c r="AH114" s="5"/>
      <c r="AI114" s="8" t="str">
        <f t="shared" si="16"/>
        <v>OL Lower</v>
      </c>
      <c r="AJ114" s="7" t="str">
        <f t="shared" si="17"/>
        <v>Down</v>
      </c>
      <c r="AK114" s="7" t="str">
        <f t="shared" si="18"/>
        <v>POC Unchanged</v>
      </c>
      <c r="AL114" s="9" t="str">
        <f t="shared" si="19"/>
        <v>In. Val</v>
      </c>
      <c r="AM114" s="9" t="str">
        <f t="shared" si="20"/>
        <v>Lower Break</v>
      </c>
      <c r="AN114" s="9" t="str">
        <f t="shared" si="21"/>
        <v>Bl. Val</v>
      </c>
      <c r="AO114" s="9" t="str">
        <f t="shared" si="22"/>
        <v>Gap Up - Failed</v>
      </c>
      <c r="AP114" s="9" t="str">
        <f t="shared" si="23"/>
        <v>Bottom-Weighted</v>
      </c>
      <c r="AQ114" s="9" t="str">
        <f t="shared" si="24"/>
        <v>Skewed Mid-High</v>
      </c>
      <c r="AR114" s="9" t="str">
        <f t="shared" si="25"/>
        <v>Same</v>
      </c>
      <c r="AS114" s="5">
        <f t="shared" si="26"/>
        <v>0</v>
      </c>
    </row>
    <row r="115" spans="1:45" ht="15.5" x14ac:dyDescent="0.35">
      <c r="A115" s="13">
        <v>45497</v>
      </c>
      <c r="B115" s="15">
        <v>1.3007500000000001</v>
      </c>
      <c r="C115" s="15">
        <v>1.30124</v>
      </c>
      <c r="D115" s="15">
        <v>1.28772</v>
      </c>
      <c r="E115" s="15">
        <v>1.2897400000000001</v>
      </c>
      <c r="F115" s="15">
        <v>1.2925</v>
      </c>
      <c r="G115" s="15">
        <v>1.294</v>
      </c>
      <c r="H115" s="15">
        <v>1.2898000000000001</v>
      </c>
      <c r="I115" s="5">
        <v>-54</v>
      </c>
      <c r="J115" s="5">
        <v>734</v>
      </c>
      <c r="K115" s="5">
        <v>1027</v>
      </c>
      <c r="L115" s="5">
        <v>1806</v>
      </c>
      <c r="M115" s="14">
        <v>7.44749999999995</v>
      </c>
      <c r="N115" s="14">
        <v>135.19999999999976</v>
      </c>
      <c r="O115" s="5">
        <v>41.999999999999815</v>
      </c>
      <c r="P115" s="5">
        <v>207925</v>
      </c>
      <c r="Q115" s="14">
        <v>866.35416666666663</v>
      </c>
      <c r="R115" s="14">
        <v>13.357988165680498</v>
      </c>
      <c r="S115" s="5">
        <v>33</v>
      </c>
      <c r="T115" s="5" t="s">
        <v>26</v>
      </c>
      <c r="U115" s="14">
        <v>0.62988577272031954</v>
      </c>
      <c r="V115" s="5">
        <v>218</v>
      </c>
      <c r="W115" s="5">
        <v>121</v>
      </c>
      <c r="X115" s="5">
        <v>1008</v>
      </c>
      <c r="Y115" s="5">
        <v>459</v>
      </c>
      <c r="Z115" s="5" t="s">
        <v>27</v>
      </c>
      <c r="AA115" s="5"/>
      <c r="AB115" s="6" cm="1">
        <f t="array" ref="AB115">SUM(IF(B115:I115&gt;B116:I116,1,-1))</f>
        <v>-2</v>
      </c>
      <c r="AC115" s="6" cm="1">
        <f t="array" ref="AC115">SUM(IF(J115:S115&gt;J116:S116,1,-1))</f>
        <v>-4</v>
      </c>
      <c r="AD115" s="6">
        <f t="shared" si="27"/>
        <v>-6</v>
      </c>
      <c r="AE115" s="6">
        <f t="shared" ref="AE115:AG130" si="31">SUM(AB115:AB117)</f>
        <v>-12</v>
      </c>
      <c r="AF115" s="6">
        <f t="shared" si="31"/>
        <v>-10</v>
      </c>
      <c r="AG115" s="6">
        <f t="shared" si="31"/>
        <v>-22</v>
      </c>
      <c r="AH115" s="5"/>
      <c r="AI115" s="8" t="str">
        <f t="shared" si="16"/>
        <v>Inside</v>
      </c>
      <c r="AJ115" s="7" t="str">
        <f t="shared" si="17"/>
        <v>Down</v>
      </c>
      <c r="AK115" s="7" t="str">
        <f t="shared" si="18"/>
        <v>POC Up</v>
      </c>
      <c r="AL115" s="9" t="str">
        <f t="shared" si="19"/>
        <v>In. Val</v>
      </c>
      <c r="AM115" s="9" t="str">
        <f t="shared" si="20"/>
        <v>Lower Break</v>
      </c>
      <c r="AN115" s="9" t="str">
        <f t="shared" si="21"/>
        <v>Bl. Val</v>
      </c>
      <c r="AO115" s="9" t="str">
        <f t="shared" si="22"/>
        <v>Gap Up - Failed</v>
      </c>
      <c r="AP115" s="9" t="str">
        <f t="shared" si="23"/>
        <v>Bottom-Weighted</v>
      </c>
      <c r="AQ115" s="9" t="str">
        <f t="shared" si="24"/>
        <v>Skewed Mid-Low</v>
      </c>
      <c r="AR115" s="9" t="str">
        <f t="shared" si="25"/>
        <v>Same</v>
      </c>
      <c r="AS115" s="5">
        <f t="shared" si="26"/>
        <v>0</v>
      </c>
    </row>
    <row r="116" spans="1:45" ht="15.5" x14ac:dyDescent="0.35">
      <c r="A116" s="13">
        <v>45496</v>
      </c>
      <c r="B116" s="15">
        <v>1.2977099999999999</v>
      </c>
      <c r="C116" s="15">
        <v>1.3044</v>
      </c>
      <c r="D116" s="15">
        <v>1.28871</v>
      </c>
      <c r="E116" s="15">
        <v>1.29003</v>
      </c>
      <c r="F116" s="15">
        <v>1.2911999999999999</v>
      </c>
      <c r="G116" s="15">
        <v>1.2979000000000001</v>
      </c>
      <c r="H116" s="15">
        <v>1.2888999999999999</v>
      </c>
      <c r="I116" s="5">
        <v>-18</v>
      </c>
      <c r="J116" s="5">
        <v>1554</v>
      </c>
      <c r="K116" s="5">
        <v>249</v>
      </c>
      <c r="L116" s="5">
        <v>1843</v>
      </c>
      <c r="M116" s="14">
        <v>7.5899999999999395</v>
      </c>
      <c r="N116" s="14">
        <v>156.89999999999981</v>
      </c>
      <c r="O116" s="5">
        <v>90.000000000001194</v>
      </c>
      <c r="P116" s="5">
        <v>213154</v>
      </c>
      <c r="Q116" s="14">
        <v>888.14166666666665</v>
      </c>
      <c r="R116" s="14">
        <v>11.746335245379237</v>
      </c>
      <c r="S116" s="5">
        <v>29</v>
      </c>
      <c r="T116" s="5" t="s">
        <v>28</v>
      </c>
      <c r="U116" s="14">
        <v>0.37999414828969302</v>
      </c>
      <c r="V116" s="5">
        <v>278</v>
      </c>
      <c r="W116" s="5">
        <v>417</v>
      </c>
      <c r="X116" s="5">
        <v>382</v>
      </c>
      <c r="Y116" s="5">
        <v>766</v>
      </c>
      <c r="Z116" s="5" t="s">
        <v>27</v>
      </c>
      <c r="AA116" s="5"/>
      <c r="AB116" s="6" cm="1">
        <f t="array" ref="AB116">SUM(IF(B116:I116&gt;B117:I117,1,-1))</f>
        <v>-6</v>
      </c>
      <c r="AC116" s="6" cm="1">
        <f t="array" ref="AC116">SUM(IF(J116:S116&gt;J117:S117,1,-1))</f>
        <v>0</v>
      </c>
      <c r="AD116" s="6">
        <f t="shared" si="27"/>
        <v>-6</v>
      </c>
      <c r="AE116" s="6">
        <f t="shared" si="31"/>
        <v>-12</v>
      </c>
      <c r="AF116" s="6">
        <f t="shared" si="31"/>
        <v>-8</v>
      </c>
      <c r="AG116" s="6">
        <f t="shared" si="31"/>
        <v>-20</v>
      </c>
      <c r="AH116" s="5"/>
      <c r="AI116" s="8" t="str">
        <f t="shared" si="16"/>
        <v>OL Lower</v>
      </c>
      <c r="AJ116" s="7" t="str">
        <f t="shared" si="17"/>
        <v>Down</v>
      </c>
      <c r="AK116" s="7" t="str">
        <f t="shared" si="18"/>
        <v>POC Down</v>
      </c>
      <c r="AL116" s="9" t="str">
        <f t="shared" si="19"/>
        <v>In. Val</v>
      </c>
      <c r="AM116" s="9" t="str">
        <f t="shared" si="20"/>
        <v>Lower Break</v>
      </c>
      <c r="AN116" s="9" t="str">
        <f t="shared" si="21"/>
        <v>In Val</v>
      </c>
      <c r="AO116" s="9" t="str">
        <f t="shared" si="22"/>
        <v>No Gap</v>
      </c>
      <c r="AP116" s="9" t="str">
        <f t="shared" si="23"/>
        <v>Top-Weighted</v>
      </c>
      <c r="AQ116" s="9" t="str">
        <f t="shared" si="24"/>
        <v>Skewed Low</v>
      </c>
      <c r="AR116" s="9" t="str">
        <f t="shared" si="25"/>
        <v>Same</v>
      </c>
      <c r="AS116" s="5">
        <f t="shared" si="26"/>
        <v>0</v>
      </c>
    </row>
    <row r="117" spans="1:45" ht="15.5" x14ac:dyDescent="0.35">
      <c r="A117" s="13">
        <v>45495</v>
      </c>
      <c r="B117" s="15">
        <v>1.29688</v>
      </c>
      <c r="C117" s="15">
        <v>1.3044</v>
      </c>
      <c r="D117" s="15">
        <v>1.2896799999999999</v>
      </c>
      <c r="E117" s="15">
        <v>1.2930200000000001</v>
      </c>
      <c r="F117" s="15">
        <v>1.2922</v>
      </c>
      <c r="G117" s="15">
        <v>1.2983</v>
      </c>
      <c r="H117" s="15">
        <v>1.2909000000000002</v>
      </c>
      <c r="I117" s="5">
        <v>8</v>
      </c>
      <c r="J117" s="5">
        <v>1472</v>
      </c>
      <c r="K117" s="5">
        <v>336</v>
      </c>
      <c r="L117" s="5">
        <v>1838</v>
      </c>
      <c r="M117" s="14">
        <v>7.614999999999946</v>
      </c>
      <c r="N117" s="14">
        <v>147.20000000000067</v>
      </c>
      <c r="O117" s="5">
        <v>73.999999999998508</v>
      </c>
      <c r="P117" s="5">
        <v>216313</v>
      </c>
      <c r="Q117" s="14">
        <v>901.30416666666667</v>
      </c>
      <c r="R117" s="14">
        <v>12.486413043478205</v>
      </c>
      <c r="S117" s="5">
        <v>26</v>
      </c>
      <c r="T117" s="5" t="s">
        <v>28</v>
      </c>
      <c r="U117" s="14">
        <v>0.38742260460262784</v>
      </c>
      <c r="V117" s="5">
        <v>213</v>
      </c>
      <c r="W117" s="5">
        <v>472</v>
      </c>
      <c r="X117" s="5">
        <v>528</v>
      </c>
      <c r="Y117" s="5">
        <v>605</v>
      </c>
      <c r="Z117" s="5" t="s">
        <v>27</v>
      </c>
      <c r="AA117" s="5"/>
      <c r="AB117" s="6" cm="1">
        <f t="array" ref="AB117">SUM(IF(B117:I117&gt;B118:I118,1,-1))</f>
        <v>-4</v>
      </c>
      <c r="AC117" s="6" cm="1">
        <f t="array" ref="AC117">SUM(IF(J117:S117&gt;J118:S118,1,-1))</f>
        <v>-6</v>
      </c>
      <c r="AD117" s="6">
        <f t="shared" si="27"/>
        <v>-10</v>
      </c>
      <c r="AE117" s="6">
        <f t="shared" si="31"/>
        <v>-6</v>
      </c>
      <c r="AF117" s="6">
        <f t="shared" si="31"/>
        <v>-14</v>
      </c>
      <c r="AG117" s="6">
        <f t="shared" si="31"/>
        <v>-20</v>
      </c>
      <c r="AH117" s="5"/>
      <c r="AI117" s="8" t="str">
        <f t="shared" si="16"/>
        <v>OL Lower</v>
      </c>
      <c r="AJ117" s="7" t="str">
        <f t="shared" si="17"/>
        <v>Down</v>
      </c>
      <c r="AK117" s="7" t="str">
        <f t="shared" si="18"/>
        <v>POC Down</v>
      </c>
      <c r="AL117" s="9" t="str">
        <f t="shared" si="19"/>
        <v>Bel. Val</v>
      </c>
      <c r="AM117" s="9" t="str">
        <f t="shared" si="20"/>
        <v>Inside Day</v>
      </c>
      <c r="AN117" s="9" t="str">
        <f t="shared" si="21"/>
        <v>In Val</v>
      </c>
      <c r="AO117" s="9" t="str">
        <f t="shared" si="22"/>
        <v>No Gap</v>
      </c>
      <c r="AP117" s="9" t="str">
        <f t="shared" si="23"/>
        <v>Top-Weighted</v>
      </c>
      <c r="AQ117" s="9" t="str">
        <f t="shared" si="24"/>
        <v>Skewed Low</v>
      </c>
      <c r="AR117" s="9" t="str">
        <f t="shared" si="25"/>
        <v>Same</v>
      </c>
      <c r="AS117" s="5">
        <f t="shared" si="26"/>
        <v>0</v>
      </c>
    </row>
    <row r="118" spans="1:45" ht="15.5" x14ac:dyDescent="0.35">
      <c r="A118" s="13">
        <v>45492</v>
      </c>
      <c r="B118" s="15">
        <v>1.29667</v>
      </c>
      <c r="C118" s="15">
        <v>1.3044</v>
      </c>
      <c r="D118" s="15">
        <v>1.2896799999999999</v>
      </c>
      <c r="E118" s="15">
        <v>1.2931699999999999</v>
      </c>
      <c r="F118" s="15">
        <v>1.2969000000000002</v>
      </c>
      <c r="G118" s="15">
        <v>1.3005</v>
      </c>
      <c r="H118" s="15">
        <v>1.2935000000000001</v>
      </c>
      <c r="I118" s="5">
        <v>5</v>
      </c>
      <c r="J118" s="5">
        <v>958</v>
      </c>
      <c r="K118" s="5">
        <v>846</v>
      </c>
      <c r="L118" s="5">
        <v>1844</v>
      </c>
      <c r="M118" s="14">
        <v>7.6683333333332486</v>
      </c>
      <c r="N118" s="14">
        <v>147.20000000000067</v>
      </c>
      <c r="O118" s="5">
        <v>69.999999999998948</v>
      </c>
      <c r="P118" s="5">
        <v>219841</v>
      </c>
      <c r="Q118" s="14">
        <v>916.00416666666672</v>
      </c>
      <c r="R118" s="14">
        <v>12.527173913043422</v>
      </c>
      <c r="S118" s="5">
        <v>34</v>
      </c>
      <c r="T118" s="5" t="s">
        <v>33</v>
      </c>
      <c r="U118" s="14">
        <v>0.80568237972310552</v>
      </c>
      <c r="V118" s="5">
        <v>213</v>
      </c>
      <c r="W118" s="5">
        <v>691</v>
      </c>
      <c r="X118" s="5">
        <v>634</v>
      </c>
      <c r="Y118" s="5">
        <v>286</v>
      </c>
      <c r="Z118" s="5" t="s">
        <v>27</v>
      </c>
      <c r="AA118" s="5"/>
      <c r="AB118" s="6" cm="1">
        <f t="array" ref="AB118">SUM(IF(B118:I118&gt;B119:I119,1,-1))</f>
        <v>-2</v>
      </c>
      <c r="AC118" s="6" cm="1">
        <f t="array" ref="AC118">SUM(IF(J118:S118&gt;J119:S119,1,-1))</f>
        <v>-2</v>
      </c>
      <c r="AD118" s="6">
        <f t="shared" si="27"/>
        <v>-4</v>
      </c>
      <c r="AE118" s="6">
        <f t="shared" si="31"/>
        <v>0</v>
      </c>
      <c r="AF118" s="6">
        <f t="shared" si="31"/>
        <v>-6</v>
      </c>
      <c r="AG118" s="6">
        <f t="shared" si="31"/>
        <v>-6</v>
      </c>
      <c r="AH118" s="5"/>
      <c r="AI118" s="8" t="str">
        <f t="shared" si="16"/>
        <v>Outside</v>
      </c>
      <c r="AJ118" s="7" t="str">
        <f t="shared" si="17"/>
        <v>Neutral</v>
      </c>
      <c r="AK118" s="7" t="str">
        <f t="shared" si="18"/>
        <v>POC Up</v>
      </c>
      <c r="AL118" s="9" t="str">
        <f t="shared" si="19"/>
        <v>In. Val</v>
      </c>
      <c r="AM118" s="9" t="str">
        <f t="shared" si="20"/>
        <v>Lower Break</v>
      </c>
      <c r="AN118" s="9" t="str">
        <f t="shared" si="21"/>
        <v>Bl. Val</v>
      </c>
      <c r="AO118" s="9" t="str">
        <f t="shared" si="22"/>
        <v>No Gap</v>
      </c>
      <c r="AP118" s="9" t="str">
        <f t="shared" si="23"/>
        <v>Top-Weighted</v>
      </c>
      <c r="AQ118" s="9" t="str">
        <f t="shared" si="24"/>
        <v>Skewed Mid-High</v>
      </c>
      <c r="AR118" s="9" t="str">
        <f t="shared" si="25"/>
        <v>Closed Higher Quadrant</v>
      </c>
      <c r="AS118" s="5">
        <f t="shared" si="26"/>
        <v>1</v>
      </c>
    </row>
    <row r="119" spans="1:45" ht="15.5" x14ac:dyDescent="0.35">
      <c r="A119" s="13">
        <v>45491</v>
      </c>
      <c r="B119" s="15">
        <v>1.2923</v>
      </c>
      <c r="C119" s="15">
        <v>1.3044</v>
      </c>
      <c r="D119" s="15">
        <v>1.29017</v>
      </c>
      <c r="E119" s="15">
        <v>1.29488</v>
      </c>
      <c r="F119" s="15">
        <v>1.2967</v>
      </c>
      <c r="G119" s="15">
        <v>1.2995000000000001</v>
      </c>
      <c r="H119" s="15">
        <v>1.2942</v>
      </c>
      <c r="I119" s="5">
        <v>37</v>
      </c>
      <c r="J119" s="5">
        <v>1175</v>
      </c>
      <c r="K119" s="5">
        <v>656</v>
      </c>
      <c r="L119" s="5">
        <v>1878</v>
      </c>
      <c r="M119" s="14">
        <v>7.7908333333332465</v>
      </c>
      <c r="N119" s="14">
        <v>142.29999999999964</v>
      </c>
      <c r="O119" s="5">
        <v>53.000000000000824</v>
      </c>
      <c r="P119" s="5">
        <v>224560</v>
      </c>
      <c r="Q119" s="14">
        <v>935.66666666666663</v>
      </c>
      <c r="R119" s="14">
        <v>13.197470133520763</v>
      </c>
      <c r="S119" s="5">
        <v>29</v>
      </c>
      <c r="T119" s="5" t="s">
        <v>26</v>
      </c>
      <c r="U119" s="14">
        <v>0.69476396192024537</v>
      </c>
      <c r="V119" s="5">
        <v>182</v>
      </c>
      <c r="W119" s="5">
        <v>760</v>
      </c>
      <c r="X119" s="5">
        <v>782</v>
      </c>
      <c r="Y119" s="5">
        <v>137</v>
      </c>
      <c r="Z119" s="5" t="s">
        <v>29</v>
      </c>
      <c r="AA119" s="5"/>
      <c r="AB119" s="6" cm="1">
        <f t="array" ref="AB119">SUM(IF(B119:I119&gt;B120:I120,1,-1))</f>
        <v>0</v>
      </c>
      <c r="AC119" s="6" cm="1">
        <f t="array" ref="AC119">SUM(IF(J119:S119&gt;J120:S120,1,-1))</f>
        <v>-6</v>
      </c>
      <c r="AD119" s="6">
        <f t="shared" si="27"/>
        <v>-6</v>
      </c>
      <c r="AE119" s="6">
        <f t="shared" si="31"/>
        <v>0</v>
      </c>
      <c r="AF119" s="6">
        <f t="shared" si="31"/>
        <v>-2</v>
      </c>
      <c r="AG119" s="6">
        <f t="shared" si="31"/>
        <v>-2</v>
      </c>
      <c r="AH119" s="5"/>
      <c r="AI119" s="8" t="str">
        <f t="shared" si="16"/>
        <v>OL Higher</v>
      </c>
      <c r="AJ119" s="7" t="str">
        <f t="shared" si="17"/>
        <v>Up</v>
      </c>
      <c r="AK119" s="7" t="str">
        <f t="shared" si="18"/>
        <v>POC Unchanged</v>
      </c>
      <c r="AL119" s="9" t="str">
        <f t="shared" si="19"/>
        <v>In. Val</v>
      </c>
      <c r="AM119" s="9" t="str">
        <f t="shared" si="20"/>
        <v>Inside Day</v>
      </c>
      <c r="AN119" s="9" t="str">
        <f t="shared" si="21"/>
        <v>In Val</v>
      </c>
      <c r="AO119" s="9" t="str">
        <f t="shared" si="22"/>
        <v>No Gap</v>
      </c>
      <c r="AP119" s="9" t="str">
        <f t="shared" si="23"/>
        <v>Top-Weighted</v>
      </c>
      <c r="AQ119" s="9" t="str">
        <f t="shared" si="24"/>
        <v>Skewed Mid-Low</v>
      </c>
      <c r="AR119" s="9" t="str">
        <f t="shared" si="25"/>
        <v>Closed Higher Quadrant</v>
      </c>
      <c r="AS119" s="5">
        <f t="shared" si="26"/>
        <v>2</v>
      </c>
    </row>
    <row r="120" spans="1:45" ht="15.5" x14ac:dyDescent="0.35">
      <c r="A120" s="13">
        <v>45490</v>
      </c>
      <c r="B120" s="15">
        <v>1.2853399999999999</v>
      </c>
      <c r="C120" s="15">
        <v>1.3044</v>
      </c>
      <c r="D120" s="15">
        <v>1.28488</v>
      </c>
      <c r="E120" s="15">
        <v>1.30077</v>
      </c>
      <c r="F120" s="15">
        <v>1.2967000000000002</v>
      </c>
      <c r="G120" s="15">
        <v>1.2990000000000002</v>
      </c>
      <c r="H120" s="15">
        <v>1.2909000000000002</v>
      </c>
      <c r="I120" s="5">
        <v>63</v>
      </c>
      <c r="J120" s="5">
        <v>887</v>
      </c>
      <c r="K120" s="5">
        <v>1030</v>
      </c>
      <c r="L120" s="5">
        <v>1961</v>
      </c>
      <c r="M120" s="14">
        <v>8.2316666666665821</v>
      </c>
      <c r="N120" s="14">
        <v>195.19999999999982</v>
      </c>
      <c r="O120" s="5">
        <v>80.999999999999957</v>
      </c>
      <c r="P120" s="5">
        <v>229962</v>
      </c>
      <c r="Q120" s="14">
        <v>958.17499999999995</v>
      </c>
      <c r="R120" s="14">
        <v>10.046106557377058</v>
      </c>
      <c r="S120" s="5">
        <v>31</v>
      </c>
      <c r="T120" s="5" t="s">
        <v>26</v>
      </c>
      <c r="U120" s="14">
        <v>0.62369123123937042</v>
      </c>
      <c r="V120" s="5">
        <v>292</v>
      </c>
      <c r="W120" s="5">
        <v>1033</v>
      </c>
      <c r="X120" s="5">
        <v>452</v>
      </c>
      <c r="Y120" s="5">
        <v>175</v>
      </c>
      <c r="Z120" s="5" t="s">
        <v>31</v>
      </c>
      <c r="AA120" s="5"/>
      <c r="AB120" s="6" cm="1">
        <f t="array" ref="AB120">SUM(IF(B120:I120&gt;B121:I121,1,-1))</f>
        <v>2</v>
      </c>
      <c r="AC120" s="6" cm="1">
        <f t="array" ref="AC120">SUM(IF(J120:S120&gt;J121:S121,1,-1))</f>
        <v>2</v>
      </c>
      <c r="AD120" s="6">
        <f t="shared" si="27"/>
        <v>4</v>
      </c>
      <c r="AE120" s="6">
        <f t="shared" si="31"/>
        <v>6</v>
      </c>
      <c r="AF120" s="6">
        <f t="shared" si="31"/>
        <v>10</v>
      </c>
      <c r="AG120" s="6">
        <f t="shared" si="31"/>
        <v>16</v>
      </c>
      <c r="AH120" s="5"/>
      <c r="AI120" s="8" t="str">
        <f t="shared" si="16"/>
        <v>OL Higher</v>
      </c>
      <c r="AJ120" s="7" t="str">
        <f t="shared" si="17"/>
        <v>Up</v>
      </c>
      <c r="AK120" s="7" t="str">
        <f t="shared" si="18"/>
        <v>POC Unchanged</v>
      </c>
      <c r="AL120" s="9" t="str">
        <f t="shared" si="19"/>
        <v>In. Val</v>
      </c>
      <c r="AM120" s="9" t="str">
        <f t="shared" si="20"/>
        <v>Upper Break</v>
      </c>
      <c r="AN120" s="9" t="str">
        <f t="shared" si="21"/>
        <v>Ab. Val</v>
      </c>
      <c r="AO120" s="9" t="str">
        <f t="shared" si="22"/>
        <v>Gap Down - Failed</v>
      </c>
      <c r="AP120" s="9" t="str">
        <f t="shared" si="23"/>
        <v>Bottom-Weighted</v>
      </c>
      <c r="AQ120" s="9" t="str">
        <f t="shared" si="24"/>
        <v>Skewed Mid-High</v>
      </c>
      <c r="AR120" s="9" t="str">
        <f t="shared" si="25"/>
        <v>Same</v>
      </c>
      <c r="AS120" s="5">
        <f t="shared" si="26"/>
        <v>0</v>
      </c>
    </row>
    <row r="121" spans="1:45" ht="15.5" x14ac:dyDescent="0.35">
      <c r="A121" s="13">
        <v>45489</v>
      </c>
      <c r="B121" s="15">
        <v>1.2787299999999999</v>
      </c>
      <c r="C121" s="15">
        <v>1.2994300000000001</v>
      </c>
      <c r="D121" s="15">
        <v>1.27837</v>
      </c>
      <c r="E121" s="15">
        <v>1.29769</v>
      </c>
      <c r="F121" s="15">
        <v>1.2967</v>
      </c>
      <c r="G121" s="15">
        <v>1.2989999999999999</v>
      </c>
      <c r="H121" s="15">
        <v>1.2906</v>
      </c>
      <c r="I121" s="5">
        <v>68</v>
      </c>
      <c r="J121" s="5">
        <v>489</v>
      </c>
      <c r="K121" s="5">
        <v>1365</v>
      </c>
      <c r="L121" s="5">
        <v>1896</v>
      </c>
      <c r="M121" s="14">
        <v>7.8354166666665854</v>
      </c>
      <c r="N121" s="14">
        <v>210.60000000000079</v>
      </c>
      <c r="O121" s="5">
        <v>83.999999999999631</v>
      </c>
      <c r="P121" s="5">
        <v>215423</v>
      </c>
      <c r="Q121" s="14">
        <v>897.5958333333333</v>
      </c>
      <c r="R121" s="14">
        <v>9.0028490028489685</v>
      </c>
      <c r="S121" s="5">
        <v>43</v>
      </c>
      <c r="T121" s="5" t="s">
        <v>28</v>
      </c>
      <c r="U121" s="14">
        <v>0.42215722451209486</v>
      </c>
      <c r="V121" s="5">
        <v>971</v>
      </c>
      <c r="W121" s="5">
        <v>428</v>
      </c>
      <c r="X121" s="5">
        <v>267</v>
      </c>
      <c r="Y121" s="5">
        <v>229</v>
      </c>
      <c r="Z121" s="5" t="s">
        <v>31</v>
      </c>
      <c r="AA121" s="5"/>
      <c r="AB121" s="6" cm="1">
        <f t="array" ref="AB121">SUM(IF(B121:I121&gt;B122:I122,1,-1))</f>
        <v>-2</v>
      </c>
      <c r="AC121" s="6" cm="1">
        <f t="array" ref="AC121">SUM(IF(J121:S121&gt;J122:S122,1,-1))</f>
        <v>2</v>
      </c>
      <c r="AD121" s="6">
        <f t="shared" si="27"/>
        <v>0</v>
      </c>
      <c r="AE121" s="6">
        <f t="shared" si="31"/>
        <v>10</v>
      </c>
      <c r="AF121" s="6">
        <f t="shared" si="31"/>
        <v>14</v>
      </c>
      <c r="AG121" s="6">
        <f t="shared" si="31"/>
        <v>24</v>
      </c>
      <c r="AH121" s="5"/>
      <c r="AI121" s="8" t="str">
        <f t="shared" si="16"/>
        <v>Inside</v>
      </c>
      <c r="AJ121" s="7" t="str">
        <f t="shared" si="17"/>
        <v>Up</v>
      </c>
      <c r="AK121" s="7" t="str">
        <f t="shared" si="18"/>
        <v>POC Unchanged</v>
      </c>
      <c r="AL121" s="9" t="str">
        <f t="shared" si="19"/>
        <v>In. Val</v>
      </c>
      <c r="AM121" s="9" t="str">
        <f t="shared" si="20"/>
        <v>Inside Day</v>
      </c>
      <c r="AN121" s="9" t="str">
        <f t="shared" si="21"/>
        <v>In Val</v>
      </c>
      <c r="AO121" s="9" t="str">
        <f t="shared" si="22"/>
        <v>Gap Down - Failed</v>
      </c>
      <c r="AP121" s="9" t="str">
        <f t="shared" si="23"/>
        <v>Bottom-Weighted</v>
      </c>
      <c r="AQ121" s="9" t="str">
        <f t="shared" si="24"/>
        <v>Skewed High</v>
      </c>
      <c r="AR121" s="9" t="str">
        <f t="shared" si="25"/>
        <v>Same</v>
      </c>
      <c r="AS121" s="5">
        <f t="shared" si="26"/>
        <v>0</v>
      </c>
    </row>
    <row r="122" spans="1:45" ht="15.5" x14ac:dyDescent="0.35">
      <c r="A122" s="13">
        <v>45488</v>
      </c>
      <c r="B122" s="15">
        <v>1.28149</v>
      </c>
      <c r="C122" s="15">
        <v>1.2994300000000001</v>
      </c>
      <c r="D122" s="15">
        <v>1.2777099999999999</v>
      </c>
      <c r="E122" s="15">
        <v>1.29688</v>
      </c>
      <c r="F122" s="15">
        <v>1.2967</v>
      </c>
      <c r="G122" s="15">
        <v>1.2994000000000001</v>
      </c>
      <c r="H122" s="15">
        <v>1.2836000000000001</v>
      </c>
      <c r="I122" s="5">
        <v>70</v>
      </c>
      <c r="J122" s="5">
        <v>396</v>
      </c>
      <c r="K122" s="5">
        <v>1452</v>
      </c>
      <c r="L122" s="5">
        <v>1877</v>
      </c>
      <c r="M122" s="14">
        <v>7.7995833333332119</v>
      </c>
      <c r="N122" s="14">
        <v>217.20000000000184</v>
      </c>
      <c r="O122" s="5">
        <v>158.00000000000037</v>
      </c>
      <c r="P122" s="5">
        <v>212468</v>
      </c>
      <c r="Q122" s="14">
        <v>885.2833333333333</v>
      </c>
      <c r="R122" s="14">
        <v>8.6418047882135554</v>
      </c>
      <c r="S122" s="5">
        <v>45</v>
      </c>
      <c r="T122" s="5" t="s">
        <v>28</v>
      </c>
      <c r="U122" s="14">
        <v>0.38975524254004174</v>
      </c>
      <c r="V122" s="5">
        <v>631</v>
      </c>
      <c r="W122" s="5">
        <v>418</v>
      </c>
      <c r="X122" s="5">
        <v>286</v>
      </c>
      <c r="Y122" s="5">
        <v>542</v>
      </c>
      <c r="Z122" s="5" t="s">
        <v>31</v>
      </c>
      <c r="AA122" s="5"/>
      <c r="AB122" s="6" cm="1">
        <f t="array" ref="AB122">SUM(IF(B122:I122&gt;B123:I123,1,-1))</f>
        <v>6</v>
      </c>
      <c r="AC122" s="6" cm="1">
        <f t="array" ref="AC122">SUM(IF(J122:S122&gt;J123:S123,1,-1))</f>
        <v>6</v>
      </c>
      <c r="AD122" s="6">
        <f t="shared" si="27"/>
        <v>12</v>
      </c>
      <c r="AE122" s="6">
        <f t="shared" si="31"/>
        <v>16</v>
      </c>
      <c r="AF122" s="6">
        <f t="shared" si="31"/>
        <v>18</v>
      </c>
      <c r="AG122" s="6">
        <f t="shared" si="31"/>
        <v>34</v>
      </c>
      <c r="AH122" s="5"/>
      <c r="AI122" s="8" t="str">
        <f t="shared" si="16"/>
        <v>OL Higher</v>
      </c>
      <c r="AJ122" s="7" t="str">
        <f t="shared" si="17"/>
        <v>Up</v>
      </c>
      <c r="AK122" s="7" t="str">
        <f t="shared" si="18"/>
        <v>POC Up</v>
      </c>
      <c r="AL122" s="9" t="str">
        <f t="shared" si="19"/>
        <v>Ab. Val</v>
      </c>
      <c r="AM122" s="9" t="str">
        <f t="shared" si="20"/>
        <v>Upper Break</v>
      </c>
      <c r="AN122" s="9" t="str">
        <f t="shared" si="21"/>
        <v>In Val</v>
      </c>
      <c r="AO122" s="9" t="str">
        <f t="shared" si="22"/>
        <v>No Gap</v>
      </c>
      <c r="AP122" s="9" t="str">
        <f t="shared" si="23"/>
        <v>Bottom-Weighted</v>
      </c>
      <c r="AQ122" s="9" t="str">
        <f t="shared" si="24"/>
        <v>Skewed High</v>
      </c>
      <c r="AR122" s="9" t="str">
        <f t="shared" si="25"/>
        <v>Same</v>
      </c>
      <c r="AS122" s="5">
        <f t="shared" si="26"/>
        <v>0</v>
      </c>
    </row>
    <row r="123" spans="1:45" ht="15.5" x14ac:dyDescent="0.35">
      <c r="A123" s="13">
        <v>45485</v>
      </c>
      <c r="B123" s="15">
        <v>1.28047</v>
      </c>
      <c r="C123" s="15">
        <v>1.29901</v>
      </c>
      <c r="D123" s="15">
        <v>1.2777099999999999</v>
      </c>
      <c r="E123" s="15">
        <v>1.29667</v>
      </c>
      <c r="F123" s="15">
        <v>1.2808000000000002</v>
      </c>
      <c r="G123" s="15">
        <v>1.2911000000000001</v>
      </c>
      <c r="H123" s="15">
        <v>1.2778</v>
      </c>
      <c r="I123" s="5">
        <v>61</v>
      </c>
      <c r="J123" s="5">
        <v>1351</v>
      </c>
      <c r="K123" s="5">
        <v>438</v>
      </c>
      <c r="L123" s="5">
        <v>1827</v>
      </c>
      <c r="M123" s="14">
        <v>7.5720833333332482</v>
      </c>
      <c r="N123" s="14">
        <v>213.00000000000097</v>
      </c>
      <c r="O123" s="5">
        <v>133.00000000000091</v>
      </c>
      <c r="P123" s="5">
        <v>206387</v>
      </c>
      <c r="Q123" s="14">
        <v>859.94583333333333</v>
      </c>
      <c r="R123" s="14">
        <v>8.577464788732355</v>
      </c>
      <c r="S123" s="5">
        <v>51</v>
      </c>
      <c r="T123" s="5" t="s">
        <v>28</v>
      </c>
      <c r="U123" s="14">
        <v>0.43564858045140031</v>
      </c>
      <c r="V123" s="5">
        <v>298</v>
      </c>
      <c r="W123" s="5">
        <v>408</v>
      </c>
      <c r="X123" s="5">
        <v>334</v>
      </c>
      <c r="Y123" s="5">
        <v>787</v>
      </c>
      <c r="Z123" s="5" t="s">
        <v>31</v>
      </c>
      <c r="AA123" s="5"/>
      <c r="AB123" s="6" cm="1">
        <f t="array" ref="AB123">SUM(IF(B123:I123&gt;B124:I124,1,-1))</f>
        <v>6</v>
      </c>
      <c r="AC123" s="6" cm="1">
        <f t="array" ref="AC123">SUM(IF(J123:S123&gt;J124:S124,1,-1))</f>
        <v>6</v>
      </c>
      <c r="AD123" s="6">
        <f t="shared" si="27"/>
        <v>12</v>
      </c>
      <c r="AE123" s="6">
        <f t="shared" si="31"/>
        <v>16</v>
      </c>
      <c r="AF123" s="6">
        <f t="shared" si="31"/>
        <v>8</v>
      </c>
      <c r="AG123" s="6">
        <f t="shared" si="31"/>
        <v>24</v>
      </c>
      <c r="AH123" s="5"/>
      <c r="AI123" s="8" t="str">
        <f t="shared" si="16"/>
        <v>OL Higher</v>
      </c>
      <c r="AJ123" s="7" t="str">
        <f t="shared" si="17"/>
        <v>Neutral</v>
      </c>
      <c r="AK123" s="7" t="str">
        <f t="shared" si="18"/>
        <v>POC Unchanged</v>
      </c>
      <c r="AL123" s="9" t="str">
        <f t="shared" si="19"/>
        <v>In. Val</v>
      </c>
      <c r="AM123" s="9" t="str">
        <f t="shared" si="20"/>
        <v>Upper Break</v>
      </c>
      <c r="AN123" s="9" t="str">
        <f t="shared" si="21"/>
        <v>Ab. Val</v>
      </c>
      <c r="AO123" s="9" t="str">
        <f t="shared" si="22"/>
        <v>No Gap</v>
      </c>
      <c r="AP123" s="9" t="str">
        <f t="shared" si="23"/>
        <v>Top-Weighted</v>
      </c>
      <c r="AQ123" s="9" t="str">
        <f t="shared" si="24"/>
        <v>Skewed Low</v>
      </c>
      <c r="AR123" s="9" t="str">
        <f t="shared" si="25"/>
        <v>Same</v>
      </c>
      <c r="AS123" s="5">
        <f t="shared" si="26"/>
        <v>0</v>
      </c>
    </row>
    <row r="124" spans="1:45" ht="15.5" x14ac:dyDescent="0.35">
      <c r="A124" s="13">
        <v>45484</v>
      </c>
      <c r="B124" s="15">
        <v>1.27546</v>
      </c>
      <c r="C124" s="15">
        <v>1.2948999999999999</v>
      </c>
      <c r="D124" s="15">
        <v>1.2754300000000001</v>
      </c>
      <c r="E124" s="15">
        <v>1.2922899999999999</v>
      </c>
      <c r="F124" s="15">
        <v>1.2808000000000002</v>
      </c>
      <c r="G124" s="15">
        <v>1.2846000000000002</v>
      </c>
      <c r="H124" s="15">
        <v>1.2769000000000001</v>
      </c>
      <c r="I124" s="5">
        <v>55</v>
      </c>
      <c r="J124" s="5">
        <v>982</v>
      </c>
      <c r="K124" s="5">
        <v>785</v>
      </c>
      <c r="L124" s="5">
        <v>1816</v>
      </c>
      <c r="M124" s="14">
        <v>7.5537499999998969</v>
      </c>
      <c r="N124" s="14">
        <v>194.69999999999877</v>
      </c>
      <c r="O124" s="5">
        <v>77.000000000000398</v>
      </c>
      <c r="P124" s="5">
        <v>203028</v>
      </c>
      <c r="Q124" s="14">
        <v>845.95</v>
      </c>
      <c r="R124" s="14">
        <v>9.3271700051361659</v>
      </c>
      <c r="S124" s="5">
        <v>42</v>
      </c>
      <c r="T124" s="5" t="s">
        <v>26</v>
      </c>
      <c r="U124" s="14">
        <v>0.61623879837540196</v>
      </c>
      <c r="V124" s="5">
        <v>281</v>
      </c>
      <c r="W124" s="5">
        <v>183</v>
      </c>
      <c r="X124" s="5">
        <v>769</v>
      </c>
      <c r="Y124" s="5">
        <v>583</v>
      </c>
      <c r="Z124" s="5" t="s">
        <v>31</v>
      </c>
      <c r="AA124" s="5"/>
      <c r="AB124" s="6" cm="1">
        <f t="array" ref="AB124">SUM(IF(B124:I124&gt;B125:I125,1,-1))</f>
        <v>4</v>
      </c>
      <c r="AC124" s="6" cm="1">
        <f t="array" ref="AC124">SUM(IF(J124:S124&gt;J125:S125,1,-1))</f>
        <v>6</v>
      </c>
      <c r="AD124" s="6">
        <f t="shared" si="27"/>
        <v>10</v>
      </c>
      <c r="AE124" s="6">
        <f t="shared" si="31"/>
        <v>8</v>
      </c>
      <c r="AF124" s="6">
        <f t="shared" si="31"/>
        <v>4</v>
      </c>
      <c r="AG124" s="6">
        <f t="shared" si="31"/>
        <v>12</v>
      </c>
      <c r="AH124" s="5"/>
      <c r="AI124" s="8" t="str">
        <f t="shared" si="16"/>
        <v>Outside</v>
      </c>
      <c r="AJ124" s="7" t="str">
        <f t="shared" si="17"/>
        <v>Up</v>
      </c>
      <c r="AK124" s="7" t="str">
        <f t="shared" si="18"/>
        <v>POC Unchanged</v>
      </c>
      <c r="AL124" s="9" t="str">
        <f t="shared" si="19"/>
        <v>In. Val</v>
      </c>
      <c r="AM124" s="9" t="str">
        <f t="shared" si="20"/>
        <v>Upper Break</v>
      </c>
      <c r="AN124" s="9" t="str">
        <f t="shared" si="21"/>
        <v>Ab. Val</v>
      </c>
      <c r="AO124" s="9" t="str">
        <f t="shared" si="22"/>
        <v>Gap Down - Failed</v>
      </c>
      <c r="AP124" s="9" t="str">
        <f t="shared" si="23"/>
        <v>Top-Weighted</v>
      </c>
      <c r="AQ124" s="9" t="str">
        <f t="shared" si="24"/>
        <v>Skewed Mid-Low</v>
      </c>
      <c r="AR124" s="9" t="str">
        <f t="shared" si="25"/>
        <v>Same</v>
      </c>
      <c r="AS124" s="5">
        <f t="shared" si="26"/>
        <v>0</v>
      </c>
    </row>
    <row r="125" spans="1:45" ht="15.5" x14ac:dyDescent="0.35">
      <c r="A125" s="13">
        <v>45483</v>
      </c>
      <c r="B125" s="15">
        <v>1.2746900000000001</v>
      </c>
      <c r="C125" s="15">
        <v>1.2853699999999999</v>
      </c>
      <c r="D125" s="15">
        <v>1.2740400000000001</v>
      </c>
      <c r="E125" s="15">
        <v>1.2853300000000001</v>
      </c>
      <c r="F125" s="15">
        <v>1.2807999999999999</v>
      </c>
      <c r="G125" s="15">
        <v>1.2837000000000001</v>
      </c>
      <c r="H125" s="15">
        <v>1.2778</v>
      </c>
      <c r="I125" s="5">
        <v>36</v>
      </c>
      <c r="J125" s="5">
        <v>524</v>
      </c>
      <c r="K125" s="5">
        <v>1036</v>
      </c>
      <c r="L125" s="5">
        <v>1610</v>
      </c>
      <c r="M125" s="14">
        <v>6.6312499999998851</v>
      </c>
      <c r="N125" s="14">
        <v>113.29999999999841</v>
      </c>
      <c r="O125" s="5">
        <v>59.000000000000163</v>
      </c>
      <c r="P125" s="5">
        <v>178530</v>
      </c>
      <c r="Q125" s="14">
        <v>743.875</v>
      </c>
      <c r="R125" s="14">
        <v>14.210061782877517</v>
      </c>
      <c r="S125" s="5">
        <v>41</v>
      </c>
      <c r="T125" s="5" t="s">
        <v>26</v>
      </c>
      <c r="U125" s="14">
        <v>0.64225480138354318</v>
      </c>
      <c r="V125" s="5">
        <v>209</v>
      </c>
      <c r="W125" s="5">
        <v>683</v>
      </c>
      <c r="X125" s="5">
        <v>398</v>
      </c>
      <c r="Y125" s="5">
        <v>309</v>
      </c>
      <c r="Z125" s="5" t="s">
        <v>31</v>
      </c>
      <c r="AA125" s="5"/>
      <c r="AB125" s="6" cm="1">
        <f t="array" ref="AB125">SUM(IF(B125:I125&gt;B126:I126,1,-1))</f>
        <v>6</v>
      </c>
      <c r="AC125" s="6" cm="1">
        <f t="array" ref="AC125">SUM(IF(J125:S125&gt;J126:S126,1,-1))</f>
        <v>-4</v>
      </c>
      <c r="AD125" s="6">
        <f t="shared" si="27"/>
        <v>2</v>
      </c>
      <c r="AE125" s="6">
        <f t="shared" si="31"/>
        <v>6</v>
      </c>
      <c r="AF125" s="6">
        <f t="shared" si="31"/>
        <v>-6</v>
      </c>
      <c r="AG125" s="6">
        <f t="shared" si="31"/>
        <v>0</v>
      </c>
      <c r="AH125" s="5"/>
      <c r="AI125" s="8" t="str">
        <f t="shared" si="16"/>
        <v>OL Higher</v>
      </c>
      <c r="AJ125" s="7" t="str">
        <f t="shared" si="17"/>
        <v>Up</v>
      </c>
      <c r="AK125" s="7" t="str">
        <f t="shared" si="18"/>
        <v>POC Unchanged</v>
      </c>
      <c r="AL125" s="9" t="str">
        <f t="shared" si="19"/>
        <v>In. Val</v>
      </c>
      <c r="AM125" s="9" t="str">
        <f t="shared" si="20"/>
        <v>Upper Break</v>
      </c>
      <c r="AN125" s="9" t="str">
        <f t="shared" si="21"/>
        <v>Ab. Val</v>
      </c>
      <c r="AO125" s="9" t="str">
        <f t="shared" si="22"/>
        <v>Gap Down - Failed</v>
      </c>
      <c r="AP125" s="9" t="str">
        <f t="shared" si="23"/>
        <v>Bottom-Weighted</v>
      </c>
      <c r="AQ125" s="9" t="str">
        <f t="shared" si="24"/>
        <v>Skewed Mid-High</v>
      </c>
      <c r="AR125" s="9" t="str">
        <f t="shared" si="25"/>
        <v>Closed Lower Quadrant</v>
      </c>
      <c r="AS125" s="5">
        <f t="shared" si="26"/>
        <v>-1</v>
      </c>
    </row>
    <row r="126" spans="1:45" ht="15.5" x14ac:dyDescent="0.35">
      <c r="A126" s="13">
        <v>45482</v>
      </c>
      <c r="B126" s="15">
        <v>1.26867</v>
      </c>
      <c r="C126" s="15">
        <v>1.2845</v>
      </c>
      <c r="D126" s="15">
        <v>1.2677799999999999</v>
      </c>
      <c r="E126" s="15">
        <v>1.2787299999999999</v>
      </c>
      <c r="F126" s="15">
        <v>1.2808000000000002</v>
      </c>
      <c r="G126" s="15">
        <v>1.2826</v>
      </c>
      <c r="H126" s="15">
        <v>1.2754000000000001</v>
      </c>
      <c r="I126" s="5">
        <v>31</v>
      </c>
      <c r="J126" s="5">
        <v>345</v>
      </c>
      <c r="K126" s="5">
        <v>1260</v>
      </c>
      <c r="L126" s="5">
        <v>1646</v>
      </c>
      <c r="M126" s="14">
        <v>6.8220833333332003</v>
      </c>
      <c r="N126" s="14">
        <v>167.20000000000067</v>
      </c>
      <c r="O126" s="5">
        <v>71.999999999998735</v>
      </c>
      <c r="P126" s="5">
        <v>181323</v>
      </c>
      <c r="Q126" s="14">
        <v>755.51250000000005</v>
      </c>
      <c r="R126" s="14">
        <v>9.8444976076554624</v>
      </c>
      <c r="S126" s="5">
        <v>35</v>
      </c>
      <c r="T126" s="5" t="s">
        <v>28</v>
      </c>
      <c r="U126" s="14">
        <v>0.42820769567868144</v>
      </c>
      <c r="V126" s="5">
        <v>532</v>
      </c>
      <c r="W126" s="5">
        <v>556</v>
      </c>
      <c r="X126" s="5">
        <v>383</v>
      </c>
      <c r="Y126" s="5">
        <v>175</v>
      </c>
      <c r="Z126" s="5" t="s">
        <v>32</v>
      </c>
      <c r="AA126" s="5"/>
      <c r="AB126" s="6" cm="1">
        <f t="array" ref="AB126">SUM(IF(B126:I126&gt;B127:I127,1,-1))</f>
        <v>-2</v>
      </c>
      <c r="AC126" s="6" cm="1">
        <f t="array" ref="AC126">SUM(IF(J126:S126&gt;J127:S127,1,-1))</f>
        <v>2</v>
      </c>
      <c r="AD126" s="6">
        <f t="shared" si="27"/>
        <v>0</v>
      </c>
      <c r="AE126" s="6">
        <f t="shared" si="31"/>
        <v>4</v>
      </c>
      <c r="AF126" s="6">
        <f t="shared" si="31"/>
        <v>-4</v>
      </c>
      <c r="AG126" s="6">
        <f t="shared" si="31"/>
        <v>0</v>
      </c>
      <c r="AH126" s="5"/>
      <c r="AI126" s="8" t="str">
        <f t="shared" si="16"/>
        <v>Inside</v>
      </c>
      <c r="AJ126" s="7" t="str">
        <f t="shared" si="17"/>
        <v>Up</v>
      </c>
      <c r="AK126" s="7" t="str">
        <f t="shared" si="18"/>
        <v>POC Unchanged</v>
      </c>
      <c r="AL126" s="9" t="str">
        <f t="shared" si="19"/>
        <v>In. Val</v>
      </c>
      <c r="AM126" s="9" t="str">
        <f t="shared" si="20"/>
        <v>Inside Day</v>
      </c>
      <c r="AN126" s="9" t="str">
        <f t="shared" si="21"/>
        <v>In Val</v>
      </c>
      <c r="AO126" s="9" t="str">
        <f t="shared" si="22"/>
        <v>Gap Down - Failed</v>
      </c>
      <c r="AP126" s="9" t="str">
        <f t="shared" si="23"/>
        <v>Bottom-Weighted</v>
      </c>
      <c r="AQ126" s="9" t="str">
        <f t="shared" si="24"/>
        <v>Skewed Mid-High</v>
      </c>
      <c r="AR126" s="9" t="str">
        <f t="shared" si="25"/>
        <v>Closed Higher Quadrant</v>
      </c>
      <c r="AS126" s="5">
        <f t="shared" si="26"/>
        <v>1</v>
      </c>
    </row>
    <row r="127" spans="1:45" ht="15.5" x14ac:dyDescent="0.35">
      <c r="A127" s="13">
        <v>45481</v>
      </c>
      <c r="B127" s="15">
        <v>1.26447</v>
      </c>
      <c r="C127" s="15">
        <v>1.2845</v>
      </c>
      <c r="D127" s="15">
        <v>1.2615099999999999</v>
      </c>
      <c r="E127" s="15">
        <v>1.28149</v>
      </c>
      <c r="F127" s="15">
        <v>1.2808000000000002</v>
      </c>
      <c r="G127" s="15">
        <v>1.2845</v>
      </c>
      <c r="H127" s="15">
        <v>1.2709000000000001</v>
      </c>
      <c r="I127" s="5">
        <v>40</v>
      </c>
      <c r="J127" s="5">
        <v>267</v>
      </c>
      <c r="K127" s="5">
        <v>1351</v>
      </c>
      <c r="L127" s="5">
        <v>1645</v>
      </c>
      <c r="M127" s="14">
        <v>6.8033333333332449</v>
      </c>
      <c r="N127" s="14">
        <v>229.90000000000066</v>
      </c>
      <c r="O127" s="5">
        <v>135.99999999999835</v>
      </c>
      <c r="P127" s="5">
        <v>181216</v>
      </c>
      <c r="Q127" s="14">
        <v>755.06666666666672</v>
      </c>
      <c r="R127" s="14">
        <v>7.1552849064810582</v>
      </c>
      <c r="S127" s="5">
        <v>50</v>
      </c>
      <c r="T127" s="5" t="s">
        <v>28</v>
      </c>
      <c r="U127" s="14">
        <v>0.39622826482859602</v>
      </c>
      <c r="V127" s="5">
        <v>510</v>
      </c>
      <c r="W127" s="5">
        <v>609</v>
      </c>
      <c r="X127" s="5">
        <v>290</v>
      </c>
      <c r="Y127" s="5">
        <v>236</v>
      </c>
      <c r="Z127" s="5" t="s">
        <v>31</v>
      </c>
      <c r="AA127" s="5"/>
      <c r="AB127" s="6" cm="1">
        <f t="array" ref="AB127">SUM(IF(B127:I127&gt;B128:I128,1,-1))</f>
        <v>2</v>
      </c>
      <c r="AC127" s="6" cm="1">
        <f t="array" ref="AC127">SUM(IF(J127:S127&gt;J128:S128,1,-1))</f>
        <v>-4</v>
      </c>
      <c r="AD127" s="6">
        <f t="shared" si="27"/>
        <v>-2</v>
      </c>
      <c r="AE127" s="6">
        <f t="shared" si="31"/>
        <v>6</v>
      </c>
      <c r="AF127" s="6">
        <f t="shared" si="31"/>
        <v>-12</v>
      </c>
      <c r="AG127" s="6">
        <f t="shared" si="31"/>
        <v>-6</v>
      </c>
      <c r="AH127" s="5"/>
      <c r="AI127" s="8" t="str">
        <f t="shared" si="16"/>
        <v>OL Higher</v>
      </c>
      <c r="AJ127" s="7" t="str">
        <f t="shared" si="17"/>
        <v>Up</v>
      </c>
      <c r="AK127" s="7" t="str">
        <f t="shared" si="18"/>
        <v>POC Up</v>
      </c>
      <c r="AL127" s="9" t="str">
        <f t="shared" si="19"/>
        <v>Ab. Val</v>
      </c>
      <c r="AM127" s="9" t="str">
        <f t="shared" si="20"/>
        <v>Upper Break</v>
      </c>
      <c r="AN127" s="9" t="str">
        <f t="shared" si="21"/>
        <v>In Val</v>
      </c>
      <c r="AO127" s="9" t="str">
        <f t="shared" si="22"/>
        <v>No Gap</v>
      </c>
      <c r="AP127" s="9" t="str">
        <f t="shared" si="23"/>
        <v>Bottom-Weighted</v>
      </c>
      <c r="AQ127" s="9" t="str">
        <f t="shared" si="24"/>
        <v>Skewed Mid-High</v>
      </c>
      <c r="AR127" s="9" t="str">
        <f t="shared" si="25"/>
        <v>Same</v>
      </c>
      <c r="AS127" s="5">
        <f t="shared" si="26"/>
        <v>0</v>
      </c>
    </row>
    <row r="128" spans="1:45" ht="15.5" x14ac:dyDescent="0.35">
      <c r="A128" s="13">
        <v>45478</v>
      </c>
      <c r="B128" s="15">
        <v>1.2647900000000001</v>
      </c>
      <c r="C128" s="15">
        <v>1.2816799999999999</v>
      </c>
      <c r="D128" s="15">
        <v>1.2615099999999999</v>
      </c>
      <c r="E128" s="15">
        <v>1.28051</v>
      </c>
      <c r="F128" s="15">
        <v>1.2673000000000001</v>
      </c>
      <c r="G128" s="15">
        <v>1.2757000000000001</v>
      </c>
      <c r="H128" s="15">
        <v>1.2616000000000001</v>
      </c>
      <c r="I128" s="5">
        <v>49</v>
      </c>
      <c r="J128" s="5">
        <v>1220</v>
      </c>
      <c r="K128" s="5">
        <v>557</v>
      </c>
      <c r="L128" s="5">
        <v>1798</v>
      </c>
      <c r="M128" s="14">
        <v>7.4279166666665528</v>
      </c>
      <c r="N128" s="14">
        <v>201.70000000000022</v>
      </c>
      <c r="O128" s="5">
        <v>141</v>
      </c>
      <c r="P128" s="5">
        <v>189314</v>
      </c>
      <c r="Q128" s="14">
        <v>788.80833333333328</v>
      </c>
      <c r="R128" s="14">
        <v>8.9142290530490733</v>
      </c>
      <c r="S128" s="5">
        <v>28</v>
      </c>
      <c r="T128" s="5" t="s">
        <v>26</v>
      </c>
      <c r="U128" s="14">
        <v>0.56395331498633949</v>
      </c>
      <c r="V128" s="5">
        <v>377</v>
      </c>
      <c r="W128" s="5">
        <v>468</v>
      </c>
      <c r="X128" s="5">
        <v>522</v>
      </c>
      <c r="Y128" s="5">
        <v>431</v>
      </c>
      <c r="Z128" s="5" t="s">
        <v>31</v>
      </c>
      <c r="AA128" s="5"/>
      <c r="AB128" s="6" cm="1">
        <f t="array" ref="AB128">SUM(IF(B128:I128&gt;B129:I129,1,-1))</f>
        <v>4</v>
      </c>
      <c r="AC128" s="6" cm="1">
        <f t="array" ref="AC128">SUM(IF(J128:S128&gt;J129:S129,1,-1))</f>
        <v>-2</v>
      </c>
      <c r="AD128" s="6">
        <f t="shared" si="27"/>
        <v>2</v>
      </c>
      <c r="AE128" s="6">
        <f t="shared" si="31"/>
        <v>6</v>
      </c>
      <c r="AF128" s="6">
        <f t="shared" si="31"/>
        <v>-10</v>
      </c>
      <c r="AG128" s="6">
        <f t="shared" si="31"/>
        <v>-4</v>
      </c>
      <c r="AH128" s="5"/>
      <c r="AI128" s="8" t="str">
        <f t="shared" si="16"/>
        <v>Outside</v>
      </c>
      <c r="AJ128" s="7" t="str">
        <f t="shared" si="17"/>
        <v>Up</v>
      </c>
      <c r="AK128" s="7" t="str">
        <f t="shared" si="18"/>
        <v>POC Up</v>
      </c>
      <c r="AL128" s="9" t="str">
        <f t="shared" si="19"/>
        <v>In. Val</v>
      </c>
      <c r="AM128" s="9" t="str">
        <f t="shared" si="20"/>
        <v>Upper Break</v>
      </c>
      <c r="AN128" s="9" t="str">
        <f t="shared" si="21"/>
        <v>Ab. Val</v>
      </c>
      <c r="AO128" s="9" t="str">
        <f t="shared" si="22"/>
        <v>No Gap</v>
      </c>
      <c r="AP128" s="9" t="str">
        <f t="shared" si="23"/>
        <v>Top-Weighted</v>
      </c>
      <c r="AQ128" s="9" t="str">
        <f t="shared" si="24"/>
        <v>Skewed Mid-Low</v>
      </c>
      <c r="AR128" s="9" t="str">
        <f t="shared" si="25"/>
        <v>Same</v>
      </c>
      <c r="AS128" s="5">
        <f t="shared" si="26"/>
        <v>0</v>
      </c>
    </row>
    <row r="129" spans="1:45" ht="15.5" x14ac:dyDescent="0.35">
      <c r="A129" s="13">
        <v>45477</v>
      </c>
      <c r="B129" s="15">
        <v>1.2643500000000001</v>
      </c>
      <c r="C129" s="15">
        <v>1.27769</v>
      </c>
      <c r="D129" s="15">
        <v>1.2615099999999999</v>
      </c>
      <c r="E129" s="15">
        <v>1.27546</v>
      </c>
      <c r="F129" s="15">
        <v>1.2643</v>
      </c>
      <c r="G129" s="15">
        <v>1.2695000000000001</v>
      </c>
      <c r="H129" s="15">
        <v>1.2622</v>
      </c>
      <c r="I129" s="5">
        <v>30</v>
      </c>
      <c r="J129" s="5">
        <v>1331</v>
      </c>
      <c r="K129" s="5">
        <v>460</v>
      </c>
      <c r="L129" s="5">
        <v>1828</v>
      </c>
      <c r="M129" s="14">
        <v>7.5591666666665889</v>
      </c>
      <c r="N129" s="14">
        <v>161.80000000000084</v>
      </c>
      <c r="O129" s="5">
        <v>73.000000000000838</v>
      </c>
      <c r="P129" s="5">
        <v>194829</v>
      </c>
      <c r="Q129" s="14">
        <v>811.78750000000002</v>
      </c>
      <c r="R129" s="14">
        <v>11.297898640296605</v>
      </c>
      <c r="S129" s="5">
        <v>19</v>
      </c>
      <c r="T129" s="5" t="s">
        <v>28</v>
      </c>
      <c r="U129" s="14">
        <v>0.41172930954758369</v>
      </c>
      <c r="V129" s="5">
        <v>406</v>
      </c>
      <c r="W129" s="5">
        <v>122</v>
      </c>
      <c r="X129" s="5">
        <v>561</v>
      </c>
      <c r="Y129" s="5">
        <v>739</v>
      </c>
      <c r="Z129" s="5" t="s">
        <v>31</v>
      </c>
      <c r="AA129" s="5"/>
      <c r="AB129" s="6" cm="1">
        <f t="array" ref="AB129">SUM(IF(B129:I129&gt;B130:I130,1,-1))</f>
        <v>0</v>
      </c>
      <c r="AC129" s="6" cm="1">
        <f t="array" ref="AC129">SUM(IF(J129:S129&gt;J130:S130,1,-1))</f>
        <v>-6</v>
      </c>
      <c r="AD129" s="6">
        <f t="shared" si="27"/>
        <v>-6</v>
      </c>
      <c r="AE129" s="6">
        <f t="shared" si="31"/>
        <v>0</v>
      </c>
      <c r="AF129" s="6">
        <f t="shared" si="31"/>
        <v>-6</v>
      </c>
      <c r="AG129" s="6">
        <f t="shared" si="31"/>
        <v>-6</v>
      </c>
      <c r="AH129" s="5"/>
      <c r="AI129" s="8" t="str">
        <f t="shared" si="16"/>
        <v>Outside</v>
      </c>
      <c r="AJ129" s="7" t="str">
        <f t="shared" si="17"/>
        <v>Neutral</v>
      </c>
      <c r="AK129" s="7" t="str">
        <f t="shared" si="18"/>
        <v>POC Unchanged</v>
      </c>
      <c r="AL129" s="9" t="str">
        <f t="shared" si="19"/>
        <v>In. Val</v>
      </c>
      <c r="AM129" s="9" t="str">
        <f t="shared" si="20"/>
        <v>Inside Day</v>
      </c>
      <c r="AN129" s="9" t="str">
        <f t="shared" si="21"/>
        <v>Ab. Val</v>
      </c>
      <c r="AO129" s="9" t="str">
        <f t="shared" si="22"/>
        <v>No Gap</v>
      </c>
      <c r="AP129" s="9" t="str">
        <f t="shared" si="23"/>
        <v>Top-Weighted</v>
      </c>
      <c r="AQ129" s="9" t="str">
        <f t="shared" si="24"/>
        <v>Skewed Low</v>
      </c>
      <c r="AR129" s="9" t="str">
        <f t="shared" si="25"/>
        <v>Same</v>
      </c>
      <c r="AS129" s="5">
        <f t="shared" si="26"/>
        <v>0</v>
      </c>
    </row>
    <row r="130" spans="1:45" ht="15.5" x14ac:dyDescent="0.35">
      <c r="A130" s="13">
        <v>45476</v>
      </c>
      <c r="B130" s="15">
        <v>1.2620499999999999</v>
      </c>
      <c r="C130" s="15">
        <v>1.27769</v>
      </c>
      <c r="D130" s="15">
        <v>1.2612300000000001</v>
      </c>
      <c r="E130" s="15">
        <v>1.2746900000000001</v>
      </c>
      <c r="F130" s="15">
        <v>1.2643000000000002</v>
      </c>
      <c r="G130" s="15">
        <v>1.2678</v>
      </c>
      <c r="H130" s="15">
        <v>1.2627000000000002</v>
      </c>
      <c r="I130" s="5">
        <v>63</v>
      </c>
      <c r="J130" s="5">
        <v>1249</v>
      </c>
      <c r="K130" s="5">
        <v>636</v>
      </c>
      <c r="L130" s="5">
        <v>1935</v>
      </c>
      <c r="M130" s="14">
        <v>8.0262499999999104</v>
      </c>
      <c r="N130" s="14">
        <v>164.5999999999992</v>
      </c>
      <c r="O130" s="5">
        <v>50.99999999999882</v>
      </c>
      <c r="P130" s="5">
        <v>209720</v>
      </c>
      <c r="Q130" s="14">
        <v>873.83333333333337</v>
      </c>
      <c r="R130" s="14">
        <v>11.755771567436266</v>
      </c>
      <c r="S130" s="5">
        <v>25</v>
      </c>
      <c r="T130" s="5" t="s">
        <v>28</v>
      </c>
      <c r="U130" s="14">
        <v>0.45419670748617325</v>
      </c>
      <c r="V130" s="5">
        <v>164</v>
      </c>
      <c r="W130" s="5">
        <v>124</v>
      </c>
      <c r="X130" s="5">
        <v>621</v>
      </c>
      <c r="Y130" s="5">
        <v>1026</v>
      </c>
      <c r="Z130" s="5" t="s">
        <v>31</v>
      </c>
      <c r="AA130" s="5"/>
      <c r="AB130" s="6" cm="1">
        <f t="array" ref="AB130">SUM(IF(B130:I130&gt;B131:I131,1,-1))</f>
        <v>2</v>
      </c>
      <c r="AC130" s="6" cm="1">
        <f t="array" ref="AC130">SUM(IF(J130:S130&gt;J131:S131,1,-1))</f>
        <v>-2</v>
      </c>
      <c r="AD130" s="6">
        <f t="shared" si="27"/>
        <v>0</v>
      </c>
      <c r="AE130" s="6">
        <f t="shared" si="31"/>
        <v>0</v>
      </c>
      <c r="AF130" s="6">
        <f t="shared" si="31"/>
        <v>4</v>
      </c>
      <c r="AG130" s="6">
        <f t="shared" si="31"/>
        <v>4</v>
      </c>
      <c r="AH130" s="5"/>
      <c r="AI130" s="8" t="str">
        <f t="shared" ref="AI130:AI193" si="32">IF(AND(H130&gt;=G131,G130&gt;=G131),"Higher",
IF(AND(H130&lt;=H131,G130&lt;=H131),"Lower",
IF(AND(G130&gt;=G131,H130&lt;=G131,H130&gt;H131),"OL Higher",
IF(AND(H130&lt;=H131,G130&gt;=H131,G130&lt;G131),"OL Lower",
IF(AND(G130&lt;=G131,H130&gt;=H131),"Inside",
IF(AND(G130&gt;=G131,H130&lt;=H131),"Outside","Undefined"))))))</f>
        <v>OL Higher</v>
      </c>
      <c r="AJ130" s="7" t="str">
        <f t="shared" ref="AJ130:AJ193" si="33">IF(F130 &gt;= ((C130 - D130) * 10%) + B130, "Up", IF(F130 &lt;= (B130 - (C130 - D130) * 10%), "Down", "Neutral"))</f>
        <v>Up</v>
      </c>
      <c r="AK130" s="7" t="str">
        <f t="shared" ref="AK130:AK193" si="34">IF(F130 &gt; F131, "POC Up", IF(F130 &lt; F131, "POC Down", "POC Unchanged"))</f>
        <v>POC Unchanged</v>
      </c>
      <c r="AL130" s="9" t="str">
        <f t="shared" ref="AL130:AL193" si="35">IF(F130 &lt; H131, "Bel. Val",
IF(F130 &gt; G131, "Ab. Val",
"In. Val"))</f>
        <v>In. Val</v>
      </c>
      <c r="AM130" s="9" t="str">
        <f t="shared" ref="AM130:AM193" si="36">IF(AND(D130 &lt; D131, C130 &gt; C131), "Both Sides Expand",
IF(D130 &lt; D131, "Lower Break",
IF(C130 &gt; C131, "Upper Break", "Inside Day")))</f>
        <v>Upper Break</v>
      </c>
      <c r="AN130" s="9" t="str">
        <f t="shared" ref="AN130:AN193" si="37">IF(AND(E130 &lt; H130, E130 &lt; G130), "Bl. Val",
IF(AND(E130 &gt; G130, E130 &gt; H130), "Ab. Val",
"In Val"))</f>
        <v>Ab. Val</v>
      </c>
      <c r="AO130" s="9" t="str">
        <f t="shared" ref="AO130:AO193" si="38">IF(AND(B130 &gt; G131, E130 &lt; G131), "Gap Up - Failed",
IF(AND(B130 &gt; G131, E130 &gt; B130), "Gap Up - Follow Through",
IF(AND(B130 &gt; G131, E130 &lt; B130), "Gap Up - Faded",
IF(AND(B130 &lt; H131, E130 &gt; H131), "Gap Down - Failed",
IF(AND(B130 &lt; H131, E130 &lt; B130), "Gap Down - Follow Through",
IF(AND(B130 &lt; H131, E130 &gt; B130), "Gap Down - Rejected",
"No Gap"))))))</f>
        <v>Gap Down - Failed</v>
      </c>
      <c r="AP130" s="9" t="str">
        <f t="shared" ref="AP130:AP193" si="39">IF(J130 &gt; K130, "Top-Weighted",
IF(K130 &gt; J130, "Bottom-Weighted",
"Balanced"))</f>
        <v>Top-Weighted</v>
      </c>
      <c r="AQ130" s="9" t="str">
        <f t="shared" ref="AQ130:AQ193" si="40">IF(COUNTIF(V130:Y130, MAX(V130, W130, X130, Y130)) &gt; 1, "Tie",
IF(V130 &gt; MAX(W130, X130, Y130), "Skewed High",
IF(W130 &gt; MAX(V130, X130, Y130), "Skewed Mid-High",
IF(X130 &gt; MAX(V130, W130, Y130), "Skewed Mid-Low",
IF(Y130 &gt; MAX(V130, W130, X130), "Skewed Low", "Evenly Distributed")))))</f>
        <v>Skewed Low</v>
      </c>
      <c r="AR130" s="9" t="str">
        <f t="shared" ref="AR130:AR193" si="41">IF(Z130 &lt; Z131, "Closed Lower Quadrant",
IF(Z130 &gt; Z131, "Closed Higher Quadrant",
"Same"))</f>
        <v>Same</v>
      </c>
      <c r="AS130" s="5">
        <f t="shared" ref="AS130:AS193" si="42">_xlfn.NUMBERVALUE(SUBSTITUTE(Z130,"Q","")) - _xlfn.NUMBERVALUE(SUBSTITUTE(Z131,"Q",""))</f>
        <v>0</v>
      </c>
    </row>
    <row r="131" spans="1:45" ht="15.5" x14ac:dyDescent="0.35">
      <c r="A131" s="13">
        <v>45475</v>
      </c>
      <c r="B131" s="15">
        <v>1.2683500000000001</v>
      </c>
      <c r="C131" s="15">
        <v>1.27105</v>
      </c>
      <c r="D131" s="15">
        <v>1.2612300000000001</v>
      </c>
      <c r="E131" s="15">
        <v>1.26867</v>
      </c>
      <c r="F131" s="15">
        <v>1.2643000000000002</v>
      </c>
      <c r="G131" s="15">
        <v>1.2662</v>
      </c>
      <c r="H131" s="15">
        <v>1.2621</v>
      </c>
      <c r="I131" s="5">
        <v>25</v>
      </c>
      <c r="J131" s="5">
        <v>1092</v>
      </c>
      <c r="K131" s="5">
        <v>816</v>
      </c>
      <c r="L131" s="5">
        <v>1965</v>
      </c>
      <c r="M131" s="14">
        <v>8.1345833333333246</v>
      </c>
      <c r="N131" s="14">
        <v>98.199999999999392</v>
      </c>
      <c r="O131" s="5">
        <v>40.999999999999929</v>
      </c>
      <c r="P131" s="5">
        <v>215141</v>
      </c>
      <c r="Q131" s="14">
        <v>896.42083333333335</v>
      </c>
      <c r="R131" s="14">
        <v>20.010183299389126</v>
      </c>
      <c r="S131" s="5">
        <v>18</v>
      </c>
      <c r="T131" s="5" t="s">
        <v>26</v>
      </c>
      <c r="U131" s="14">
        <v>0.63243011382673298</v>
      </c>
      <c r="V131" s="5">
        <v>79</v>
      </c>
      <c r="W131" s="5">
        <v>445</v>
      </c>
      <c r="X131" s="5">
        <v>917</v>
      </c>
      <c r="Y131" s="5">
        <v>504</v>
      </c>
      <c r="Z131" s="5" t="s">
        <v>31</v>
      </c>
      <c r="AA131" s="5"/>
      <c r="AB131" s="6" cm="1">
        <f t="array" ref="AB131">SUM(IF(B131:I131&gt;B132:I132,1,-1))</f>
        <v>-2</v>
      </c>
      <c r="AC131" s="6" cm="1">
        <f t="array" ref="AC131">SUM(IF(J131:S131&gt;J132:S132,1,-1))</f>
        <v>2</v>
      </c>
      <c r="AD131" s="6">
        <f t="shared" ref="AD131:AD194" si="43">SUM(AB131:AC131)</f>
        <v>0</v>
      </c>
      <c r="AE131" s="6">
        <f t="shared" ref="AE131:AG146" si="44">SUM(AB131:AB133)</f>
        <v>-4</v>
      </c>
      <c r="AF131" s="6">
        <f t="shared" si="44"/>
        <v>8</v>
      </c>
      <c r="AG131" s="6">
        <f t="shared" si="44"/>
        <v>4</v>
      </c>
      <c r="AH131" s="5"/>
      <c r="AI131" s="8" t="str">
        <f t="shared" si="32"/>
        <v>OL Lower</v>
      </c>
      <c r="AJ131" s="7" t="str">
        <f t="shared" si="33"/>
        <v>Down</v>
      </c>
      <c r="AK131" s="7" t="str">
        <f t="shared" si="34"/>
        <v>POC Unchanged</v>
      </c>
      <c r="AL131" s="9" t="str">
        <f t="shared" si="35"/>
        <v>In. Val</v>
      </c>
      <c r="AM131" s="9" t="str">
        <f t="shared" si="36"/>
        <v>Inside Day</v>
      </c>
      <c r="AN131" s="9" t="str">
        <f t="shared" si="37"/>
        <v>Ab. Val</v>
      </c>
      <c r="AO131" s="9" t="str">
        <f t="shared" si="38"/>
        <v>Gap Up - Follow Through</v>
      </c>
      <c r="AP131" s="9" t="str">
        <f t="shared" si="39"/>
        <v>Top-Weighted</v>
      </c>
      <c r="AQ131" s="9" t="str">
        <f t="shared" si="40"/>
        <v>Skewed Mid-Low</v>
      </c>
      <c r="AR131" s="9" t="str">
        <f t="shared" si="41"/>
        <v>Closed Lower Quadrant</v>
      </c>
      <c r="AS131" s="5">
        <f t="shared" si="42"/>
        <v>-2</v>
      </c>
    </row>
    <row r="132" spans="1:45" ht="15.5" x14ac:dyDescent="0.35">
      <c r="A132" s="13">
        <v>45474</v>
      </c>
      <c r="B132" s="15">
        <v>1.26813</v>
      </c>
      <c r="C132" s="15">
        <v>1.27105</v>
      </c>
      <c r="D132" s="15">
        <v>1.2612300000000001</v>
      </c>
      <c r="E132" s="15">
        <v>1.26447</v>
      </c>
      <c r="F132" s="15">
        <v>1.2643000000000002</v>
      </c>
      <c r="G132" s="15">
        <v>1.2671000000000001</v>
      </c>
      <c r="H132" s="15">
        <v>1.2621</v>
      </c>
      <c r="I132" s="5">
        <v>1</v>
      </c>
      <c r="J132" s="5">
        <v>1209</v>
      </c>
      <c r="K132" s="5">
        <v>680</v>
      </c>
      <c r="L132" s="5">
        <v>1942</v>
      </c>
      <c r="M132" s="14">
        <v>8.06374999999999</v>
      </c>
      <c r="N132" s="14">
        <v>98.199999999999392</v>
      </c>
      <c r="O132" s="5">
        <v>50.000000000001151</v>
      </c>
      <c r="P132" s="5">
        <v>213049</v>
      </c>
      <c r="Q132" s="14">
        <v>887.70416666666665</v>
      </c>
      <c r="R132" s="14">
        <v>19.775967413442078</v>
      </c>
      <c r="S132" s="5">
        <v>27</v>
      </c>
      <c r="T132" s="5" t="s">
        <v>26</v>
      </c>
      <c r="U132" s="14">
        <v>0.59529844995355885</v>
      </c>
      <c r="V132" s="5">
        <v>237</v>
      </c>
      <c r="W132" s="5">
        <v>429</v>
      </c>
      <c r="X132" s="5">
        <v>839</v>
      </c>
      <c r="Y132" s="5">
        <v>404</v>
      </c>
      <c r="Z132" s="5" t="s">
        <v>29</v>
      </c>
      <c r="AA132" s="5"/>
      <c r="AB132" s="6" cm="1">
        <f t="array" ref="AB132">SUM(IF(B132:I132&gt;B133:I133,1,-1))</f>
        <v>0</v>
      </c>
      <c r="AC132" s="6" cm="1">
        <f t="array" ref="AC132">SUM(IF(J132:S132&gt;J133:S133,1,-1))</f>
        <v>4</v>
      </c>
      <c r="AD132" s="6">
        <f t="shared" si="43"/>
        <v>4</v>
      </c>
      <c r="AE132" s="6">
        <f t="shared" si="44"/>
        <v>-6</v>
      </c>
      <c r="AF132" s="6">
        <f t="shared" si="44"/>
        <v>0</v>
      </c>
      <c r="AG132" s="6">
        <f t="shared" si="44"/>
        <v>-6</v>
      </c>
      <c r="AH132" s="5"/>
      <c r="AI132" s="8" t="str">
        <f t="shared" si="32"/>
        <v>Inside</v>
      </c>
      <c r="AJ132" s="7" t="str">
        <f t="shared" si="33"/>
        <v>Down</v>
      </c>
      <c r="AK132" s="7" t="str">
        <f t="shared" si="34"/>
        <v>POC Up</v>
      </c>
      <c r="AL132" s="9" t="str">
        <f t="shared" si="35"/>
        <v>In. Val</v>
      </c>
      <c r="AM132" s="9" t="str">
        <f t="shared" si="36"/>
        <v>Upper Break</v>
      </c>
      <c r="AN132" s="9" t="str">
        <f t="shared" si="37"/>
        <v>In Val</v>
      </c>
      <c r="AO132" s="9" t="str">
        <f t="shared" si="38"/>
        <v>Gap Up - Failed</v>
      </c>
      <c r="AP132" s="9" t="str">
        <f t="shared" si="39"/>
        <v>Top-Weighted</v>
      </c>
      <c r="AQ132" s="9" t="str">
        <f t="shared" si="40"/>
        <v>Skewed Mid-Low</v>
      </c>
      <c r="AR132" s="9" t="str">
        <f t="shared" si="41"/>
        <v>Same</v>
      </c>
      <c r="AS132" s="5">
        <f t="shared" si="42"/>
        <v>0</v>
      </c>
    </row>
    <row r="133" spans="1:45" ht="15.5" x14ac:dyDescent="0.35">
      <c r="A133" s="13">
        <v>45471</v>
      </c>
      <c r="B133" s="15">
        <v>1.2637499999999999</v>
      </c>
      <c r="C133" s="15">
        <v>1.2702</v>
      </c>
      <c r="D133" s="15">
        <v>1.2612300000000001</v>
      </c>
      <c r="E133" s="15">
        <v>1.2647900000000001</v>
      </c>
      <c r="F133" s="15">
        <v>1.264</v>
      </c>
      <c r="G133" s="15">
        <v>1.2675000000000001</v>
      </c>
      <c r="H133" s="15">
        <v>1.2619</v>
      </c>
      <c r="I133" s="5">
        <v>18</v>
      </c>
      <c r="J133" s="5">
        <v>1215</v>
      </c>
      <c r="K133" s="5">
        <v>538</v>
      </c>
      <c r="L133" s="5">
        <v>1801</v>
      </c>
      <c r="M133" s="14">
        <v>7.4612499999999837</v>
      </c>
      <c r="N133" s="14">
        <v>89.699999999999221</v>
      </c>
      <c r="O133" s="5">
        <v>56.000000000000497</v>
      </c>
      <c r="P133" s="5">
        <v>206636</v>
      </c>
      <c r="Q133" s="14">
        <v>860.98333333333335</v>
      </c>
      <c r="R133" s="14">
        <v>20.078037904125036</v>
      </c>
      <c r="S133" s="5">
        <v>25</v>
      </c>
      <c r="T133" s="5" t="s">
        <v>26</v>
      </c>
      <c r="U133" s="14">
        <v>0.55227571548412613</v>
      </c>
      <c r="V133" s="5">
        <v>441</v>
      </c>
      <c r="W133" s="5">
        <v>272</v>
      </c>
      <c r="X133" s="5">
        <v>751</v>
      </c>
      <c r="Y133" s="5">
        <v>337</v>
      </c>
      <c r="Z133" s="5" t="s">
        <v>29</v>
      </c>
      <c r="AA133" s="5"/>
      <c r="AB133" s="6" cm="1">
        <f t="array" ref="AB133">SUM(IF(B133:I133&gt;B134:I134,1,-1))</f>
        <v>-2</v>
      </c>
      <c r="AC133" s="6" cm="1">
        <f t="array" ref="AC133">SUM(IF(J133:S133&gt;J134:S134,1,-1))</f>
        <v>2</v>
      </c>
      <c r="AD133" s="6">
        <f t="shared" si="43"/>
        <v>0</v>
      </c>
      <c r="AE133" s="6">
        <f t="shared" si="44"/>
        <v>-12</v>
      </c>
      <c r="AF133" s="6">
        <f t="shared" si="44"/>
        <v>0</v>
      </c>
      <c r="AG133" s="6">
        <f t="shared" si="44"/>
        <v>-12</v>
      </c>
      <c r="AH133" s="5"/>
      <c r="AI133" s="8" t="str">
        <f t="shared" si="32"/>
        <v>Outside</v>
      </c>
      <c r="AJ133" s="7" t="str">
        <f t="shared" si="33"/>
        <v>Neutral</v>
      </c>
      <c r="AK133" s="7" t="str">
        <f t="shared" si="34"/>
        <v>POC Up</v>
      </c>
      <c r="AL133" s="9" t="str">
        <f t="shared" si="35"/>
        <v>In. Val</v>
      </c>
      <c r="AM133" s="9" t="str">
        <f t="shared" si="36"/>
        <v>Inside Day</v>
      </c>
      <c r="AN133" s="9" t="str">
        <f t="shared" si="37"/>
        <v>In Val</v>
      </c>
      <c r="AO133" s="9" t="str">
        <f t="shared" si="38"/>
        <v>No Gap</v>
      </c>
      <c r="AP133" s="9" t="str">
        <f t="shared" si="39"/>
        <v>Top-Weighted</v>
      </c>
      <c r="AQ133" s="9" t="str">
        <f t="shared" si="40"/>
        <v>Skewed Mid-Low</v>
      </c>
      <c r="AR133" s="9" t="str">
        <f t="shared" si="41"/>
        <v>Same</v>
      </c>
      <c r="AS133" s="5">
        <f t="shared" si="42"/>
        <v>0</v>
      </c>
    </row>
    <row r="134" spans="1:45" ht="15.5" x14ac:dyDescent="0.35">
      <c r="A134" s="13">
        <v>45470</v>
      </c>
      <c r="B134" s="15">
        <v>1.26596</v>
      </c>
      <c r="C134" s="15">
        <v>1.2702</v>
      </c>
      <c r="D134" s="15">
        <v>1.2612300000000001</v>
      </c>
      <c r="E134" s="15">
        <v>1.2643500000000001</v>
      </c>
      <c r="F134" s="15">
        <v>1.2639</v>
      </c>
      <c r="G134" s="15">
        <v>1.2674000000000001</v>
      </c>
      <c r="H134" s="15">
        <v>1.2619</v>
      </c>
      <c r="I134" s="5">
        <v>21</v>
      </c>
      <c r="J134" s="5">
        <v>1322</v>
      </c>
      <c r="K134" s="5">
        <v>438</v>
      </c>
      <c r="L134" s="5">
        <v>1805</v>
      </c>
      <c r="M134" s="14">
        <v>7.4574999999999783</v>
      </c>
      <c r="N134" s="14">
        <v>89.699999999999221</v>
      </c>
      <c r="O134" s="5">
        <v>55.000000000000604</v>
      </c>
      <c r="P134" s="5">
        <v>201225</v>
      </c>
      <c r="Q134" s="14">
        <v>838.4375</v>
      </c>
      <c r="R134" s="14">
        <v>20.122630992196385</v>
      </c>
      <c r="S134" s="5">
        <v>21</v>
      </c>
      <c r="T134" s="5" t="s">
        <v>26</v>
      </c>
      <c r="U134" s="14">
        <v>0.52284722379045889</v>
      </c>
      <c r="V134" s="5">
        <v>441</v>
      </c>
      <c r="W134" s="5">
        <v>325</v>
      </c>
      <c r="X134" s="5">
        <v>737</v>
      </c>
      <c r="Y134" s="5">
        <v>302</v>
      </c>
      <c r="Z134" s="5" t="s">
        <v>29</v>
      </c>
      <c r="AA134" s="5"/>
      <c r="AB134" s="6" cm="1">
        <f t="array" ref="AB134">SUM(IF(B134:I134&gt;B135:I135,1,-1))</f>
        <v>-4</v>
      </c>
      <c r="AC134" s="6" cm="1">
        <f t="array" ref="AC134">SUM(IF(J134:S134&gt;J135:S135,1,-1))</f>
        <v>-6</v>
      </c>
      <c r="AD134" s="6">
        <f t="shared" si="43"/>
        <v>-10</v>
      </c>
      <c r="AE134" s="6">
        <f t="shared" si="44"/>
        <v>-14</v>
      </c>
      <c r="AF134" s="6">
        <f t="shared" si="44"/>
        <v>-8</v>
      </c>
      <c r="AG134" s="6">
        <f t="shared" si="44"/>
        <v>-22</v>
      </c>
      <c r="AH134" s="5"/>
      <c r="AI134" s="8" t="str">
        <f t="shared" si="32"/>
        <v>OL Lower</v>
      </c>
      <c r="AJ134" s="7" t="str">
        <f t="shared" si="33"/>
        <v>Down</v>
      </c>
      <c r="AK134" s="7" t="str">
        <f t="shared" si="34"/>
        <v>POC Down</v>
      </c>
      <c r="AL134" s="9" t="str">
        <f t="shared" si="35"/>
        <v>Bel. Val</v>
      </c>
      <c r="AM134" s="9" t="str">
        <f t="shared" si="36"/>
        <v>Lower Break</v>
      </c>
      <c r="AN134" s="9" t="str">
        <f t="shared" si="37"/>
        <v>In Val</v>
      </c>
      <c r="AO134" s="9" t="str">
        <f t="shared" si="38"/>
        <v>No Gap</v>
      </c>
      <c r="AP134" s="9" t="str">
        <f t="shared" si="39"/>
        <v>Top-Weighted</v>
      </c>
      <c r="AQ134" s="9" t="str">
        <f t="shared" si="40"/>
        <v>Skewed Mid-Low</v>
      </c>
      <c r="AR134" s="9" t="str">
        <f t="shared" si="41"/>
        <v>Closed Lower Quadrant</v>
      </c>
      <c r="AS134" s="5">
        <f t="shared" si="42"/>
        <v>-1</v>
      </c>
    </row>
    <row r="135" spans="1:45" ht="15.5" x14ac:dyDescent="0.35">
      <c r="A135" s="13">
        <v>45469</v>
      </c>
      <c r="B135" s="15">
        <v>1.27193</v>
      </c>
      <c r="C135" s="15">
        <v>1.2720100000000001</v>
      </c>
      <c r="D135" s="15">
        <v>1.2615000000000001</v>
      </c>
      <c r="E135" s="15">
        <v>1.26207</v>
      </c>
      <c r="F135" s="15">
        <v>1.2685</v>
      </c>
      <c r="G135" s="15">
        <v>1.2695000000000001</v>
      </c>
      <c r="H135" s="15">
        <v>1.264</v>
      </c>
      <c r="I135" s="5">
        <v>-18</v>
      </c>
      <c r="J135" s="5">
        <v>456</v>
      </c>
      <c r="K135" s="5">
        <v>1339</v>
      </c>
      <c r="L135" s="5">
        <v>1844</v>
      </c>
      <c r="M135" s="14">
        <v>7.5754166666666674</v>
      </c>
      <c r="N135" s="14">
        <v>105.10000000000019</v>
      </c>
      <c r="O135" s="5">
        <v>55.000000000000604</v>
      </c>
      <c r="P135" s="5">
        <v>201737</v>
      </c>
      <c r="Q135" s="14">
        <v>840.57083333333333</v>
      </c>
      <c r="R135" s="14">
        <v>17.545195052331081</v>
      </c>
      <c r="S135" s="5">
        <v>28</v>
      </c>
      <c r="T135" s="5" t="s">
        <v>28</v>
      </c>
      <c r="U135" s="14">
        <v>0.48491856147685569</v>
      </c>
      <c r="V135" s="5">
        <v>211</v>
      </c>
      <c r="W135" s="5">
        <v>687</v>
      </c>
      <c r="X135" s="5">
        <v>536</v>
      </c>
      <c r="Y135" s="5">
        <v>410</v>
      </c>
      <c r="Z135" s="5" t="s">
        <v>27</v>
      </c>
      <c r="AA135" s="5"/>
      <c r="AB135" s="6" cm="1">
        <f t="array" ref="AB135">SUM(IF(B135:I135&gt;B136:I136,1,-1))</f>
        <v>-6</v>
      </c>
      <c r="AC135" s="6" cm="1">
        <f t="array" ref="AC135">SUM(IF(J135:S135&gt;J136:S136,1,-1))</f>
        <v>4</v>
      </c>
      <c r="AD135" s="6">
        <f t="shared" si="43"/>
        <v>-2</v>
      </c>
      <c r="AE135" s="6">
        <f t="shared" si="44"/>
        <v>-8</v>
      </c>
      <c r="AF135" s="6">
        <f t="shared" si="44"/>
        <v>-6</v>
      </c>
      <c r="AG135" s="6">
        <f t="shared" si="44"/>
        <v>-14</v>
      </c>
      <c r="AH135" s="5"/>
      <c r="AI135" s="8" t="str">
        <f t="shared" si="32"/>
        <v>OL Lower</v>
      </c>
      <c r="AJ135" s="7" t="str">
        <f t="shared" si="33"/>
        <v>Down</v>
      </c>
      <c r="AK135" s="7" t="str">
        <f t="shared" si="34"/>
        <v>POC Unchanged</v>
      </c>
      <c r="AL135" s="9" t="str">
        <f t="shared" si="35"/>
        <v>In. Val</v>
      </c>
      <c r="AM135" s="9" t="str">
        <f t="shared" si="36"/>
        <v>Lower Break</v>
      </c>
      <c r="AN135" s="9" t="str">
        <f t="shared" si="37"/>
        <v>Bl. Val</v>
      </c>
      <c r="AO135" s="9" t="str">
        <f t="shared" si="38"/>
        <v>No Gap</v>
      </c>
      <c r="AP135" s="9" t="str">
        <f t="shared" si="39"/>
        <v>Bottom-Weighted</v>
      </c>
      <c r="AQ135" s="9" t="str">
        <f t="shared" si="40"/>
        <v>Skewed Mid-High</v>
      </c>
      <c r="AR135" s="9" t="str">
        <f t="shared" si="41"/>
        <v>Closed Higher Quadrant</v>
      </c>
      <c r="AS135" s="5">
        <f t="shared" si="42"/>
        <v>2</v>
      </c>
    </row>
    <row r="136" spans="1:45" ht="15.5" x14ac:dyDescent="0.35">
      <c r="A136" s="13">
        <v>45468</v>
      </c>
      <c r="B136" s="15">
        <v>1.2706299999999999</v>
      </c>
      <c r="C136" s="15">
        <v>1.2739499999999999</v>
      </c>
      <c r="D136" s="15">
        <v>1.2621800000000001</v>
      </c>
      <c r="E136" s="15">
        <v>1.2683500000000001</v>
      </c>
      <c r="F136" s="15">
        <v>1.2685</v>
      </c>
      <c r="G136" s="15">
        <v>1.2733000000000001</v>
      </c>
      <c r="H136" s="15">
        <v>1.2659</v>
      </c>
      <c r="I136" s="5">
        <v>5</v>
      </c>
      <c r="J136" s="5">
        <v>724</v>
      </c>
      <c r="K136" s="5">
        <v>992</v>
      </c>
      <c r="L136" s="5">
        <v>1754</v>
      </c>
      <c r="M136" s="14">
        <v>7.1733333333332636</v>
      </c>
      <c r="N136" s="14">
        <v>117.69999999999837</v>
      </c>
      <c r="O136" s="5">
        <v>74.000000000000739</v>
      </c>
      <c r="P136" s="5">
        <v>190776</v>
      </c>
      <c r="Q136" s="14">
        <v>794.9</v>
      </c>
      <c r="R136" s="14">
        <v>14.902293967714735</v>
      </c>
      <c r="S136" s="5">
        <v>26</v>
      </c>
      <c r="T136" s="5" t="s">
        <v>26</v>
      </c>
      <c r="U136" s="14">
        <v>0.69377850608759384</v>
      </c>
      <c r="V136" s="5">
        <v>288</v>
      </c>
      <c r="W136" s="5">
        <v>588</v>
      </c>
      <c r="X136" s="5">
        <v>453</v>
      </c>
      <c r="Y136" s="5">
        <v>413</v>
      </c>
      <c r="Z136" s="5" t="s">
        <v>32</v>
      </c>
      <c r="AA136" s="5"/>
      <c r="AB136" s="6" cm="1">
        <f t="array" ref="AB136">SUM(IF(B136:I136&gt;B137:I137,1,-1))</f>
        <v>-4</v>
      </c>
      <c r="AC136" s="6" cm="1">
        <f t="array" ref="AC136">SUM(IF(J136:S136&gt;J137:S137,1,-1))</f>
        <v>-6</v>
      </c>
      <c r="AD136" s="6">
        <f t="shared" si="43"/>
        <v>-10</v>
      </c>
      <c r="AE136" s="6">
        <f t="shared" si="44"/>
        <v>-4</v>
      </c>
      <c r="AF136" s="6">
        <f t="shared" si="44"/>
        <v>-12</v>
      </c>
      <c r="AG136" s="6">
        <f t="shared" si="44"/>
        <v>-16</v>
      </c>
      <c r="AH136" s="5"/>
      <c r="AI136" s="8" t="str">
        <f t="shared" si="32"/>
        <v>Outside</v>
      </c>
      <c r="AJ136" s="7" t="str">
        <f t="shared" si="33"/>
        <v>Down</v>
      </c>
      <c r="AK136" s="7" t="str">
        <f t="shared" si="34"/>
        <v>POC Down</v>
      </c>
      <c r="AL136" s="9" t="str">
        <f t="shared" si="35"/>
        <v>In. Val</v>
      </c>
      <c r="AM136" s="9" t="str">
        <f t="shared" si="36"/>
        <v>Inside Day</v>
      </c>
      <c r="AN136" s="9" t="str">
        <f t="shared" si="37"/>
        <v>In Val</v>
      </c>
      <c r="AO136" s="9" t="str">
        <f t="shared" si="38"/>
        <v>No Gap</v>
      </c>
      <c r="AP136" s="9" t="str">
        <f t="shared" si="39"/>
        <v>Bottom-Weighted</v>
      </c>
      <c r="AQ136" s="9" t="str">
        <f t="shared" si="40"/>
        <v>Skewed Mid-High</v>
      </c>
      <c r="AR136" s="9" t="str">
        <f t="shared" si="41"/>
        <v>Same</v>
      </c>
      <c r="AS136" s="5">
        <f t="shared" si="42"/>
        <v>0</v>
      </c>
    </row>
    <row r="137" spans="1:45" ht="15.5" x14ac:dyDescent="0.35">
      <c r="A137" s="13">
        <v>45467</v>
      </c>
      <c r="B137" s="15">
        <v>1.27128</v>
      </c>
      <c r="C137" s="15">
        <v>1.2739499999999999</v>
      </c>
      <c r="D137" s="15">
        <v>1.2621800000000001</v>
      </c>
      <c r="E137" s="15">
        <v>1.2681199999999999</v>
      </c>
      <c r="F137" s="15">
        <v>1.2706999999999999</v>
      </c>
      <c r="G137" s="15">
        <v>1.2733000000000001</v>
      </c>
      <c r="H137" s="15">
        <v>1.266</v>
      </c>
      <c r="I137" s="5">
        <v>2</v>
      </c>
      <c r="J137" s="5">
        <v>397</v>
      </c>
      <c r="K137" s="5">
        <v>1407</v>
      </c>
      <c r="L137" s="5">
        <v>1834</v>
      </c>
      <c r="M137" s="14">
        <v>7.4958333333332572</v>
      </c>
      <c r="N137" s="14">
        <v>117.69999999999837</v>
      </c>
      <c r="O137" s="5">
        <v>73.000000000000838</v>
      </c>
      <c r="P137" s="5">
        <v>199749</v>
      </c>
      <c r="Q137" s="14">
        <v>832.28750000000002</v>
      </c>
      <c r="R137" s="14">
        <v>15.581988105352806</v>
      </c>
      <c r="S137" s="5">
        <v>33</v>
      </c>
      <c r="T137" s="5" t="s">
        <v>28</v>
      </c>
      <c r="U137" s="14">
        <v>0.46694749161931598</v>
      </c>
      <c r="V137" s="5">
        <v>310</v>
      </c>
      <c r="W137" s="5">
        <v>666</v>
      </c>
      <c r="X137" s="5">
        <v>427</v>
      </c>
      <c r="Y137" s="5">
        <v>413</v>
      </c>
      <c r="Z137" s="5" t="s">
        <v>32</v>
      </c>
      <c r="AA137" s="5"/>
      <c r="AB137" s="6" cm="1">
        <f t="array" ref="AB137">SUM(IF(B137:I137&gt;B138:I138,1,-1))</f>
        <v>2</v>
      </c>
      <c r="AC137" s="6" cm="1">
        <f t="array" ref="AC137">SUM(IF(J137:S137&gt;J138:S138,1,-1))</f>
        <v>-4</v>
      </c>
      <c r="AD137" s="6">
        <f t="shared" si="43"/>
        <v>-2</v>
      </c>
      <c r="AE137" s="6">
        <f t="shared" si="44"/>
        <v>-8</v>
      </c>
      <c r="AF137" s="6">
        <f t="shared" si="44"/>
        <v>-12</v>
      </c>
      <c r="AG137" s="6">
        <f t="shared" si="44"/>
        <v>-20</v>
      </c>
      <c r="AH137" s="5"/>
      <c r="AI137" s="8" t="str">
        <f t="shared" si="32"/>
        <v>OL Higher</v>
      </c>
      <c r="AJ137" s="7" t="str">
        <f t="shared" si="33"/>
        <v>Neutral</v>
      </c>
      <c r="AK137" s="7" t="str">
        <f t="shared" si="34"/>
        <v>POC Up</v>
      </c>
      <c r="AL137" s="9" t="str">
        <f t="shared" si="35"/>
        <v>In. Val</v>
      </c>
      <c r="AM137" s="9" t="str">
        <f t="shared" si="36"/>
        <v>Inside Day</v>
      </c>
      <c r="AN137" s="9" t="str">
        <f t="shared" si="37"/>
        <v>In Val</v>
      </c>
      <c r="AO137" s="9" t="str">
        <f t="shared" si="38"/>
        <v>No Gap</v>
      </c>
      <c r="AP137" s="9" t="str">
        <f t="shared" si="39"/>
        <v>Bottom-Weighted</v>
      </c>
      <c r="AQ137" s="9" t="str">
        <f t="shared" si="40"/>
        <v>Skewed Mid-High</v>
      </c>
      <c r="AR137" s="9" t="str">
        <f t="shared" si="41"/>
        <v>Closed Lower Quadrant</v>
      </c>
      <c r="AS137" s="5">
        <f t="shared" si="42"/>
        <v>-2</v>
      </c>
    </row>
    <row r="138" spans="1:45" ht="15.5" x14ac:dyDescent="0.35">
      <c r="A138" s="13">
        <v>45464</v>
      </c>
      <c r="B138" s="15">
        <v>1.2682899999999999</v>
      </c>
      <c r="C138" s="15">
        <v>1.2739499999999999</v>
      </c>
      <c r="D138" s="15">
        <v>1.2621800000000001</v>
      </c>
      <c r="E138" s="15">
        <v>1.2637400000000001</v>
      </c>
      <c r="F138" s="15">
        <v>1.2705</v>
      </c>
      <c r="G138" s="15">
        <v>1.2721</v>
      </c>
      <c r="H138" s="15">
        <v>1.2659</v>
      </c>
      <c r="I138" s="5">
        <v>3</v>
      </c>
      <c r="J138" s="5">
        <v>476</v>
      </c>
      <c r="K138" s="5">
        <v>1358</v>
      </c>
      <c r="L138" s="5">
        <v>1869</v>
      </c>
      <c r="M138" s="14">
        <v>7.6674999999999294</v>
      </c>
      <c r="N138" s="14">
        <v>117.69999999999837</v>
      </c>
      <c r="O138" s="5">
        <v>61.999999999999829</v>
      </c>
      <c r="P138" s="5">
        <v>202003</v>
      </c>
      <c r="Q138" s="14">
        <v>841.67916666666667</v>
      </c>
      <c r="R138" s="14">
        <v>15.879354290569465</v>
      </c>
      <c r="S138" s="5">
        <v>32</v>
      </c>
      <c r="T138" s="5" t="s">
        <v>28</v>
      </c>
      <c r="U138" s="14">
        <v>0.46522417274747579</v>
      </c>
      <c r="V138" s="5">
        <v>313</v>
      </c>
      <c r="W138" s="5">
        <v>698</v>
      </c>
      <c r="X138" s="5">
        <v>504</v>
      </c>
      <c r="Y138" s="5">
        <v>335</v>
      </c>
      <c r="Z138" s="5" t="s">
        <v>27</v>
      </c>
      <c r="AA138" s="5"/>
      <c r="AB138" s="6" cm="1">
        <f t="array" ref="AB138">SUM(IF(B138:I138&gt;B139:I139,1,-1))</f>
        <v>-2</v>
      </c>
      <c r="AC138" s="6" cm="1">
        <f t="array" ref="AC138">SUM(IF(J138:S138&gt;J139:S139,1,-1))</f>
        <v>-2</v>
      </c>
      <c r="AD138" s="6">
        <f t="shared" si="43"/>
        <v>-4</v>
      </c>
      <c r="AE138" s="6">
        <f t="shared" si="44"/>
        <v>-10</v>
      </c>
      <c r="AF138" s="6">
        <f t="shared" si="44"/>
        <v>-14</v>
      </c>
      <c r="AG138" s="6">
        <f t="shared" si="44"/>
        <v>-24</v>
      </c>
      <c r="AH138" s="5"/>
      <c r="AI138" s="8" t="str">
        <f t="shared" si="32"/>
        <v>Outside</v>
      </c>
      <c r="AJ138" s="7" t="str">
        <f t="shared" si="33"/>
        <v>Up</v>
      </c>
      <c r="AK138" s="7" t="str">
        <f t="shared" si="34"/>
        <v>POC Up</v>
      </c>
      <c r="AL138" s="9" t="str">
        <f t="shared" si="35"/>
        <v>In. Val</v>
      </c>
      <c r="AM138" s="9" t="str">
        <f t="shared" si="36"/>
        <v>Lower Break</v>
      </c>
      <c r="AN138" s="9" t="str">
        <f t="shared" si="37"/>
        <v>Bl. Val</v>
      </c>
      <c r="AO138" s="9" t="str">
        <f t="shared" si="38"/>
        <v>No Gap</v>
      </c>
      <c r="AP138" s="9" t="str">
        <f t="shared" si="39"/>
        <v>Bottom-Weighted</v>
      </c>
      <c r="AQ138" s="9" t="str">
        <f t="shared" si="40"/>
        <v>Skewed Mid-High</v>
      </c>
      <c r="AR138" s="9" t="str">
        <f t="shared" si="41"/>
        <v>Same</v>
      </c>
      <c r="AS138" s="5">
        <f t="shared" si="42"/>
        <v>0</v>
      </c>
    </row>
    <row r="139" spans="1:45" ht="15.5" x14ac:dyDescent="0.35">
      <c r="A139" s="13">
        <v>45463</v>
      </c>
      <c r="B139" s="15">
        <v>1.2753399999999999</v>
      </c>
      <c r="C139" s="15">
        <v>1.2763</v>
      </c>
      <c r="D139" s="15">
        <v>1.26512</v>
      </c>
      <c r="E139" s="15">
        <v>1.2659400000000001</v>
      </c>
      <c r="F139" s="15">
        <v>1.2682000000000002</v>
      </c>
      <c r="G139" s="15">
        <v>1.2711000000000001</v>
      </c>
      <c r="H139" s="15">
        <v>1.2664000000000002</v>
      </c>
      <c r="I139" s="5">
        <v>-10</v>
      </c>
      <c r="J139" s="5">
        <v>1279</v>
      </c>
      <c r="K139" s="5">
        <v>572</v>
      </c>
      <c r="L139" s="5">
        <v>1894</v>
      </c>
      <c r="M139" s="14">
        <v>7.8308333333333149</v>
      </c>
      <c r="N139" s="14">
        <v>111.79999999999967</v>
      </c>
      <c r="O139" s="5">
        <v>46.999999999999261</v>
      </c>
      <c r="P139" s="5">
        <v>209616</v>
      </c>
      <c r="Q139" s="14">
        <v>873.4</v>
      </c>
      <c r="R139" s="14">
        <v>16.940966010733504</v>
      </c>
      <c r="S139" s="5">
        <v>19</v>
      </c>
      <c r="T139" s="5" t="s">
        <v>28</v>
      </c>
      <c r="U139" s="14">
        <v>0.47609204908659331</v>
      </c>
      <c r="V139" s="5">
        <v>83</v>
      </c>
      <c r="W139" s="5">
        <v>482</v>
      </c>
      <c r="X139" s="5">
        <v>838</v>
      </c>
      <c r="Y139" s="5">
        <v>491</v>
      </c>
      <c r="Z139" s="5" t="s">
        <v>27</v>
      </c>
      <c r="AA139" s="5"/>
      <c r="AB139" s="6" cm="1">
        <f t="array" ref="AB139">SUM(IF(B139:I139&gt;B140:I140,1,-1))</f>
        <v>-8</v>
      </c>
      <c r="AC139" s="6" cm="1">
        <f t="array" ref="AC139">SUM(IF(J139:S139&gt;J140:S140,1,-1))</f>
        <v>-6</v>
      </c>
      <c r="AD139" s="6">
        <f t="shared" si="43"/>
        <v>-14</v>
      </c>
      <c r="AE139" s="6">
        <f t="shared" si="44"/>
        <v>-14</v>
      </c>
      <c r="AF139" s="6">
        <f t="shared" si="44"/>
        <v>-10</v>
      </c>
      <c r="AG139" s="6">
        <f t="shared" si="44"/>
        <v>-24</v>
      </c>
      <c r="AH139" s="5"/>
      <c r="AI139" s="8" t="str">
        <f t="shared" si="32"/>
        <v>OL Lower</v>
      </c>
      <c r="AJ139" s="7" t="str">
        <f t="shared" si="33"/>
        <v>Down</v>
      </c>
      <c r="AK139" s="7" t="str">
        <f t="shared" si="34"/>
        <v>POC Unchanged</v>
      </c>
      <c r="AL139" s="9" t="str">
        <f t="shared" si="35"/>
        <v>In. Val</v>
      </c>
      <c r="AM139" s="9" t="str">
        <f t="shared" si="36"/>
        <v>Lower Break</v>
      </c>
      <c r="AN139" s="9" t="str">
        <f t="shared" si="37"/>
        <v>Bl. Val</v>
      </c>
      <c r="AO139" s="9" t="str">
        <f t="shared" si="38"/>
        <v>Gap Up - Failed</v>
      </c>
      <c r="AP139" s="9" t="str">
        <f t="shared" si="39"/>
        <v>Top-Weighted</v>
      </c>
      <c r="AQ139" s="9" t="str">
        <f t="shared" si="40"/>
        <v>Skewed Mid-Low</v>
      </c>
      <c r="AR139" s="9" t="str">
        <f t="shared" si="41"/>
        <v>Closed Higher Quadrant</v>
      </c>
      <c r="AS139" s="5">
        <f t="shared" si="42"/>
        <v>1</v>
      </c>
    </row>
    <row r="140" spans="1:45" ht="15.5" x14ac:dyDescent="0.35">
      <c r="A140" s="13">
        <v>45462</v>
      </c>
      <c r="B140" s="15">
        <v>1.27959</v>
      </c>
      <c r="C140" s="15">
        <v>1.2806999999999999</v>
      </c>
      <c r="D140" s="15">
        <v>1.26562</v>
      </c>
      <c r="E140" s="15">
        <v>1.27193</v>
      </c>
      <c r="F140" s="15">
        <v>1.2682</v>
      </c>
      <c r="G140" s="15">
        <v>1.2732000000000001</v>
      </c>
      <c r="H140" s="15">
        <v>1.2664</v>
      </c>
      <c r="I140" s="5">
        <v>1</v>
      </c>
      <c r="J140" s="5">
        <v>1509</v>
      </c>
      <c r="K140" s="5">
        <v>399</v>
      </c>
      <c r="L140" s="5">
        <v>1942</v>
      </c>
      <c r="M140" s="14">
        <v>8.0137499999999591</v>
      </c>
      <c r="N140" s="14">
        <v>150.79999999999981</v>
      </c>
      <c r="O140" s="5">
        <v>68.000000000001393</v>
      </c>
      <c r="P140" s="5">
        <v>215371</v>
      </c>
      <c r="Q140" s="14">
        <v>897.37916666666672</v>
      </c>
      <c r="R140" s="14">
        <v>12.877984084880653</v>
      </c>
      <c r="S140" s="5">
        <v>25</v>
      </c>
      <c r="T140" s="5" t="s">
        <v>28</v>
      </c>
      <c r="U140" s="14">
        <v>0.3222961293004391</v>
      </c>
      <c r="V140" s="5">
        <v>270</v>
      </c>
      <c r="W140" s="5">
        <v>282</v>
      </c>
      <c r="X140" s="5">
        <v>713</v>
      </c>
      <c r="Y140" s="5">
        <v>677</v>
      </c>
      <c r="Z140" s="5" t="s">
        <v>29</v>
      </c>
      <c r="AA140" s="5"/>
      <c r="AB140" s="6" cm="1">
        <f t="array" ref="AB140">SUM(IF(B140:I140&gt;B141:I141,1,-1))</f>
        <v>0</v>
      </c>
      <c r="AC140" s="6" cm="1">
        <f t="array" ref="AC140">SUM(IF(J140:S140&gt;J141:S141,1,-1))</f>
        <v>-6</v>
      </c>
      <c r="AD140" s="6">
        <f t="shared" si="43"/>
        <v>-6</v>
      </c>
      <c r="AE140" s="6">
        <f t="shared" si="44"/>
        <v>-6</v>
      </c>
      <c r="AF140" s="6">
        <f t="shared" si="44"/>
        <v>-6</v>
      </c>
      <c r="AG140" s="6">
        <f t="shared" si="44"/>
        <v>-12</v>
      </c>
      <c r="AH140" s="5"/>
      <c r="AI140" s="8" t="str">
        <f t="shared" si="32"/>
        <v>Inside</v>
      </c>
      <c r="AJ140" s="7" t="str">
        <f t="shared" si="33"/>
        <v>Down</v>
      </c>
      <c r="AK140" s="7" t="str">
        <f t="shared" si="34"/>
        <v>POC Unchanged</v>
      </c>
      <c r="AL140" s="9" t="str">
        <f t="shared" si="35"/>
        <v>In. Val</v>
      </c>
      <c r="AM140" s="9" t="str">
        <f t="shared" si="36"/>
        <v>Inside Day</v>
      </c>
      <c r="AN140" s="9" t="str">
        <f t="shared" si="37"/>
        <v>In Val</v>
      </c>
      <c r="AO140" s="9" t="str">
        <f t="shared" si="38"/>
        <v>Gap Up - Failed</v>
      </c>
      <c r="AP140" s="9" t="str">
        <f t="shared" si="39"/>
        <v>Top-Weighted</v>
      </c>
      <c r="AQ140" s="9" t="str">
        <f t="shared" si="40"/>
        <v>Skewed Mid-Low</v>
      </c>
      <c r="AR140" s="9" t="str">
        <f t="shared" si="41"/>
        <v>Closed Lower Quadrant</v>
      </c>
      <c r="AS140" s="5">
        <f t="shared" si="42"/>
        <v>-1</v>
      </c>
    </row>
    <row r="141" spans="1:45" ht="15.5" x14ac:dyDescent="0.35">
      <c r="A141" s="13">
        <v>45461</v>
      </c>
      <c r="B141" s="15">
        <v>1.27389</v>
      </c>
      <c r="C141" s="15">
        <v>1.2859799999999999</v>
      </c>
      <c r="D141" s="15">
        <v>1.26562</v>
      </c>
      <c r="E141" s="15">
        <v>1.2706299999999999</v>
      </c>
      <c r="F141" s="15">
        <v>1.2682</v>
      </c>
      <c r="G141" s="15">
        <v>1.2769000000000001</v>
      </c>
      <c r="H141" s="15">
        <v>1.2658</v>
      </c>
      <c r="I141" s="5">
        <v>0</v>
      </c>
      <c r="J141" s="5">
        <v>1765</v>
      </c>
      <c r="K141" s="5">
        <v>399</v>
      </c>
      <c r="L141" s="5">
        <v>2198</v>
      </c>
      <c r="M141" s="14">
        <v>9.0704166666666364</v>
      </c>
      <c r="N141" s="14">
        <v>203.59999999999934</v>
      </c>
      <c r="O141" s="5">
        <v>111.00000000000109</v>
      </c>
      <c r="P141" s="5">
        <v>246305</v>
      </c>
      <c r="Q141" s="14">
        <v>1026.2708333333333</v>
      </c>
      <c r="R141" s="14">
        <v>10.795677799607107</v>
      </c>
      <c r="S141" s="5">
        <v>24</v>
      </c>
      <c r="T141" s="5" t="s">
        <v>28</v>
      </c>
      <c r="U141" s="14">
        <v>0.34419379285833956</v>
      </c>
      <c r="V141" s="5">
        <v>267</v>
      </c>
      <c r="W141" s="5">
        <v>539</v>
      </c>
      <c r="X141" s="5">
        <v>414</v>
      </c>
      <c r="Y141" s="5">
        <v>978</v>
      </c>
      <c r="Z141" s="5" t="s">
        <v>27</v>
      </c>
      <c r="AA141" s="5"/>
      <c r="AB141" s="6" cm="1">
        <f t="array" ref="AB141">SUM(IF(B141:I141&gt;B142:I142,1,-1))</f>
        <v>-6</v>
      </c>
      <c r="AC141" s="6" cm="1">
        <f t="array" ref="AC141">SUM(IF(J141:S141&gt;J142:S142,1,-1))</f>
        <v>2</v>
      </c>
      <c r="AD141" s="6">
        <f t="shared" si="43"/>
        <v>-4</v>
      </c>
      <c r="AE141" s="6">
        <f t="shared" si="44"/>
        <v>-10</v>
      </c>
      <c r="AF141" s="6">
        <f t="shared" si="44"/>
        <v>0</v>
      </c>
      <c r="AG141" s="6">
        <f t="shared" si="44"/>
        <v>-10</v>
      </c>
      <c r="AH141" s="5"/>
      <c r="AI141" s="8" t="str">
        <f t="shared" si="32"/>
        <v>OL Lower</v>
      </c>
      <c r="AJ141" s="7" t="str">
        <f t="shared" si="33"/>
        <v>Down</v>
      </c>
      <c r="AK141" s="7" t="str">
        <f t="shared" si="34"/>
        <v>POC Down</v>
      </c>
      <c r="AL141" s="9" t="str">
        <f t="shared" si="35"/>
        <v>In. Val</v>
      </c>
      <c r="AM141" s="9" t="str">
        <f t="shared" si="36"/>
        <v>Inside Day</v>
      </c>
      <c r="AN141" s="9" t="str">
        <f t="shared" si="37"/>
        <v>In Val</v>
      </c>
      <c r="AO141" s="9" t="str">
        <f t="shared" si="38"/>
        <v>No Gap</v>
      </c>
      <c r="AP141" s="9" t="str">
        <f t="shared" si="39"/>
        <v>Top-Weighted</v>
      </c>
      <c r="AQ141" s="9" t="str">
        <f t="shared" si="40"/>
        <v>Skewed Low</v>
      </c>
      <c r="AR141" s="9" t="str">
        <f t="shared" si="41"/>
        <v>Closed Higher Quadrant</v>
      </c>
      <c r="AS141" s="5">
        <f t="shared" si="42"/>
        <v>1</v>
      </c>
    </row>
    <row r="142" spans="1:45" ht="15.5" x14ac:dyDescent="0.35">
      <c r="A142" s="13">
        <v>45460</v>
      </c>
      <c r="B142" s="15">
        <v>1.2725200000000001</v>
      </c>
      <c r="C142" s="15">
        <v>1.2859799999999999</v>
      </c>
      <c r="D142" s="15">
        <v>1.26562</v>
      </c>
      <c r="E142" s="15">
        <v>1.27128</v>
      </c>
      <c r="F142" s="15">
        <v>1.2738</v>
      </c>
      <c r="G142" s="15">
        <v>1.2802</v>
      </c>
      <c r="H142" s="15">
        <v>1.2682</v>
      </c>
      <c r="I142" s="5">
        <v>15</v>
      </c>
      <c r="J142" s="5">
        <v>1120</v>
      </c>
      <c r="K142" s="5">
        <v>1039</v>
      </c>
      <c r="L142" s="5">
        <v>2187</v>
      </c>
      <c r="M142" s="14">
        <v>9.0324999999999722</v>
      </c>
      <c r="N142" s="14">
        <v>203.59999999999934</v>
      </c>
      <c r="O142" s="5">
        <v>120.00000000000011</v>
      </c>
      <c r="P142" s="5">
        <v>243765</v>
      </c>
      <c r="Q142" s="14">
        <v>1015.6875</v>
      </c>
      <c r="R142" s="14">
        <v>10.741650294695516</v>
      </c>
      <c r="S142" s="5">
        <v>27</v>
      </c>
      <c r="T142" s="5" t="s">
        <v>33</v>
      </c>
      <c r="U142" s="14">
        <v>0.71482591037437593</v>
      </c>
      <c r="V142" s="5">
        <v>267</v>
      </c>
      <c r="W142" s="5">
        <v>539</v>
      </c>
      <c r="X142" s="5">
        <v>739</v>
      </c>
      <c r="Y142" s="5">
        <v>642</v>
      </c>
      <c r="Z142" s="5" t="s">
        <v>29</v>
      </c>
      <c r="AA142" s="5"/>
      <c r="AB142" s="6" cm="1">
        <f t="array" ref="AB142">SUM(IF(B142:I142&gt;B143:I143,1,-1))</f>
        <v>0</v>
      </c>
      <c r="AC142" s="6" cm="1">
        <f t="array" ref="AC142">SUM(IF(J142:S142&gt;J143:S143,1,-1))</f>
        <v>-2</v>
      </c>
      <c r="AD142" s="6">
        <f t="shared" si="43"/>
        <v>-2</v>
      </c>
      <c r="AE142" s="6">
        <f t="shared" si="44"/>
        <v>-10</v>
      </c>
      <c r="AF142" s="6">
        <f t="shared" si="44"/>
        <v>0</v>
      </c>
      <c r="AG142" s="6">
        <f t="shared" si="44"/>
        <v>-10</v>
      </c>
      <c r="AH142" s="5"/>
      <c r="AI142" s="8" t="str">
        <f t="shared" si="32"/>
        <v>Outside</v>
      </c>
      <c r="AJ142" s="7" t="str">
        <f t="shared" si="33"/>
        <v>Neutral</v>
      </c>
      <c r="AK142" s="7" t="str">
        <f t="shared" si="34"/>
        <v>POC Up</v>
      </c>
      <c r="AL142" s="9" t="str">
        <f t="shared" si="35"/>
        <v>In. Val</v>
      </c>
      <c r="AM142" s="9" t="str">
        <f t="shared" si="36"/>
        <v>Inside Day</v>
      </c>
      <c r="AN142" s="9" t="str">
        <f t="shared" si="37"/>
        <v>In Val</v>
      </c>
      <c r="AO142" s="9" t="str">
        <f t="shared" si="38"/>
        <v>No Gap</v>
      </c>
      <c r="AP142" s="9" t="str">
        <f t="shared" si="39"/>
        <v>Top-Weighted</v>
      </c>
      <c r="AQ142" s="9" t="str">
        <f t="shared" si="40"/>
        <v>Skewed Mid-Low</v>
      </c>
      <c r="AR142" s="9" t="str">
        <f t="shared" si="41"/>
        <v>Closed Lower Quadrant</v>
      </c>
      <c r="AS142" s="5">
        <f t="shared" si="42"/>
        <v>-1</v>
      </c>
    </row>
    <row r="143" spans="1:45" ht="15.5" x14ac:dyDescent="0.35">
      <c r="A143" s="13">
        <v>45457</v>
      </c>
      <c r="B143" s="15">
        <v>1.27275</v>
      </c>
      <c r="C143" s="15">
        <v>1.2859799999999999</v>
      </c>
      <c r="D143" s="15">
        <v>1.26562</v>
      </c>
      <c r="E143" s="15">
        <v>1.2683</v>
      </c>
      <c r="F143" s="15">
        <v>1.2729000000000001</v>
      </c>
      <c r="G143" s="15">
        <v>1.2795000000000001</v>
      </c>
      <c r="H143" s="15">
        <v>1.2701</v>
      </c>
      <c r="I143" s="5">
        <v>-19</v>
      </c>
      <c r="J143" s="5">
        <v>1346</v>
      </c>
      <c r="K143" s="5">
        <v>845</v>
      </c>
      <c r="L143" s="5">
        <v>2221</v>
      </c>
      <c r="M143" s="14">
        <v>9.1670833333333341</v>
      </c>
      <c r="N143" s="14">
        <v>203.59999999999934</v>
      </c>
      <c r="O143" s="5">
        <v>94.000000000000753</v>
      </c>
      <c r="P143" s="5">
        <v>243258</v>
      </c>
      <c r="Q143" s="14">
        <v>1013.575</v>
      </c>
      <c r="R143" s="14">
        <v>10.90864440078589</v>
      </c>
      <c r="S143" s="5">
        <v>30</v>
      </c>
      <c r="T143" s="5" t="s">
        <v>26</v>
      </c>
      <c r="U143" s="14">
        <v>0.5754900054803751</v>
      </c>
      <c r="V143" s="5">
        <v>267</v>
      </c>
      <c r="W143" s="5">
        <v>539</v>
      </c>
      <c r="X143" s="5">
        <v>1039</v>
      </c>
      <c r="Y143" s="5">
        <v>376</v>
      </c>
      <c r="Z143" s="5" t="s">
        <v>27</v>
      </c>
      <c r="AA143" s="5"/>
      <c r="AB143" s="6" cm="1">
        <f t="array" ref="AB143">SUM(IF(B143:I143&gt;B144:I144,1,-1))</f>
        <v>-4</v>
      </c>
      <c r="AC143" s="6" cm="1">
        <f t="array" ref="AC143">SUM(IF(J143:S143&gt;J144:S144,1,-1))</f>
        <v>0</v>
      </c>
      <c r="AD143" s="6">
        <f t="shared" si="43"/>
        <v>-4</v>
      </c>
      <c r="AE143" s="6">
        <f t="shared" si="44"/>
        <v>-8</v>
      </c>
      <c r="AF143" s="6">
        <f t="shared" si="44"/>
        <v>4</v>
      </c>
      <c r="AG143" s="6">
        <f t="shared" si="44"/>
        <v>-4</v>
      </c>
      <c r="AH143" s="5"/>
      <c r="AI143" s="8" t="str">
        <f t="shared" si="32"/>
        <v>Outside</v>
      </c>
      <c r="AJ143" s="7" t="str">
        <f t="shared" si="33"/>
        <v>Neutral</v>
      </c>
      <c r="AK143" s="7" t="str">
        <f t="shared" si="34"/>
        <v>POC Up</v>
      </c>
      <c r="AL143" s="9" t="str">
        <f t="shared" si="35"/>
        <v>In. Val</v>
      </c>
      <c r="AM143" s="9" t="str">
        <f t="shared" si="36"/>
        <v>Lower Break</v>
      </c>
      <c r="AN143" s="9" t="str">
        <f t="shared" si="37"/>
        <v>Bl. Val</v>
      </c>
      <c r="AO143" s="9" t="str">
        <f t="shared" si="38"/>
        <v>No Gap</v>
      </c>
      <c r="AP143" s="9" t="str">
        <f t="shared" si="39"/>
        <v>Top-Weighted</v>
      </c>
      <c r="AQ143" s="9" t="str">
        <f t="shared" si="40"/>
        <v>Skewed Mid-Low</v>
      </c>
      <c r="AR143" s="9" t="str">
        <f t="shared" si="41"/>
        <v>Closed Higher Quadrant</v>
      </c>
      <c r="AS143" s="5">
        <f t="shared" si="42"/>
        <v>1</v>
      </c>
    </row>
    <row r="144" spans="1:45" ht="15.5" x14ac:dyDescent="0.35">
      <c r="A144" s="13">
        <v>45456</v>
      </c>
      <c r="B144" s="15">
        <v>1.2791999999999999</v>
      </c>
      <c r="C144" s="15">
        <v>1.2859799999999999</v>
      </c>
      <c r="D144" s="15">
        <v>1.2687299999999999</v>
      </c>
      <c r="E144" s="15">
        <v>1.2753300000000001</v>
      </c>
      <c r="F144" s="15">
        <v>1.2722000000000002</v>
      </c>
      <c r="G144" s="15">
        <v>1.2788000000000002</v>
      </c>
      <c r="H144" s="15">
        <v>1.2705000000000002</v>
      </c>
      <c r="I144" s="5">
        <v>1</v>
      </c>
      <c r="J144" s="5">
        <v>1774</v>
      </c>
      <c r="K144" s="5">
        <v>392</v>
      </c>
      <c r="L144" s="5">
        <v>2207</v>
      </c>
      <c r="M144" s="14">
        <v>9.1762499999999321</v>
      </c>
      <c r="N144" s="14">
        <v>172.49999999999989</v>
      </c>
      <c r="O144" s="5">
        <v>82.999999999999744</v>
      </c>
      <c r="P144" s="5">
        <v>244377</v>
      </c>
      <c r="Q144" s="14">
        <v>1018.2375</v>
      </c>
      <c r="R144" s="14">
        <v>12.794202898550733</v>
      </c>
      <c r="S144" s="5">
        <v>20</v>
      </c>
      <c r="T144" s="5" t="s">
        <v>28</v>
      </c>
      <c r="U144" s="14">
        <v>0.40409721490871858</v>
      </c>
      <c r="V144" s="5">
        <v>235</v>
      </c>
      <c r="W144" s="5">
        <v>599</v>
      </c>
      <c r="X144" s="5">
        <v>662</v>
      </c>
      <c r="Y144" s="5">
        <v>711</v>
      </c>
      <c r="Z144" s="5" t="s">
        <v>29</v>
      </c>
      <c r="AA144" s="5"/>
      <c r="AB144" s="6" cm="1">
        <f t="array" ref="AB144">SUM(IF(B144:I144&gt;B145:I145,1,-1))</f>
        <v>-6</v>
      </c>
      <c r="AC144" s="6" cm="1">
        <f t="array" ref="AC144">SUM(IF(J144:S144&gt;J145:S145,1,-1))</f>
        <v>2</v>
      </c>
      <c r="AD144" s="6">
        <f t="shared" si="43"/>
        <v>-4</v>
      </c>
      <c r="AE144" s="6">
        <f t="shared" si="44"/>
        <v>-8</v>
      </c>
      <c r="AF144" s="6">
        <f t="shared" si="44"/>
        <v>0</v>
      </c>
      <c r="AG144" s="6">
        <f t="shared" si="44"/>
        <v>-8</v>
      </c>
      <c r="AH144" s="5"/>
      <c r="AI144" s="8" t="str">
        <f t="shared" si="32"/>
        <v>OL Lower</v>
      </c>
      <c r="AJ144" s="7" t="str">
        <f t="shared" si="33"/>
        <v>Down</v>
      </c>
      <c r="AK144" s="7" t="str">
        <f t="shared" si="34"/>
        <v>POC Unchanged</v>
      </c>
      <c r="AL144" s="9" t="str">
        <f t="shared" si="35"/>
        <v>In. Val</v>
      </c>
      <c r="AM144" s="9" t="str">
        <f t="shared" si="36"/>
        <v>Inside Day</v>
      </c>
      <c r="AN144" s="9" t="str">
        <f t="shared" si="37"/>
        <v>In Val</v>
      </c>
      <c r="AO144" s="9" t="str">
        <f t="shared" si="38"/>
        <v>Gap Up - Failed</v>
      </c>
      <c r="AP144" s="9" t="str">
        <f t="shared" si="39"/>
        <v>Top-Weighted</v>
      </c>
      <c r="AQ144" s="9" t="str">
        <f t="shared" si="40"/>
        <v>Skewed Low</v>
      </c>
      <c r="AR144" s="9" t="str">
        <f t="shared" si="41"/>
        <v>Closed Higher Quadrant</v>
      </c>
      <c r="AS144" s="5">
        <f t="shared" si="42"/>
        <v>1</v>
      </c>
    </row>
    <row r="145" spans="1:45" ht="15.5" x14ac:dyDescent="0.35">
      <c r="A145" s="13">
        <v>45455</v>
      </c>
      <c r="B145" s="15">
        <v>1.2793000000000001</v>
      </c>
      <c r="C145" s="15">
        <v>1.2859799999999999</v>
      </c>
      <c r="D145" s="15">
        <v>1.2687299999999999</v>
      </c>
      <c r="E145" s="15">
        <v>1.27959</v>
      </c>
      <c r="F145" s="15">
        <v>1.2722000000000002</v>
      </c>
      <c r="G145" s="15">
        <v>1.2790000000000001</v>
      </c>
      <c r="H145" s="15">
        <v>1.2705000000000002</v>
      </c>
      <c r="I145" s="5">
        <v>-7</v>
      </c>
      <c r="J145" s="5">
        <v>1734</v>
      </c>
      <c r="K145" s="5">
        <v>392</v>
      </c>
      <c r="L145" s="5">
        <v>2167</v>
      </c>
      <c r="M145" s="14">
        <v>9.0091666666666139</v>
      </c>
      <c r="N145" s="14">
        <v>172.49999999999989</v>
      </c>
      <c r="O145" s="5">
        <v>84.999999999999517</v>
      </c>
      <c r="P145" s="5">
        <v>239111</v>
      </c>
      <c r="Q145" s="14">
        <v>996.29583333333335</v>
      </c>
      <c r="R145" s="14">
        <v>12.562318840579719</v>
      </c>
      <c r="S145" s="5">
        <v>28</v>
      </c>
      <c r="T145" s="5" t="s">
        <v>28</v>
      </c>
      <c r="U145" s="14">
        <v>0.42169355770086442</v>
      </c>
      <c r="V145" s="5">
        <v>235</v>
      </c>
      <c r="W145" s="5">
        <v>706</v>
      </c>
      <c r="X145" s="5">
        <v>515</v>
      </c>
      <c r="Y145" s="5">
        <v>711</v>
      </c>
      <c r="Z145" s="5" t="s">
        <v>32</v>
      </c>
      <c r="AA145" s="5"/>
      <c r="AB145" s="6" cm="1">
        <f t="array" ref="AB145">SUM(IF(B145:I145&gt;B146:I146,1,-1))</f>
        <v>2</v>
      </c>
      <c r="AC145" s="6" cm="1">
        <f t="array" ref="AC145">SUM(IF(J145:S145&gt;J146:S146,1,-1))</f>
        <v>2</v>
      </c>
      <c r="AD145" s="6">
        <f t="shared" si="43"/>
        <v>4</v>
      </c>
      <c r="AE145" s="6">
        <f t="shared" si="44"/>
        <v>-6</v>
      </c>
      <c r="AF145" s="6">
        <f t="shared" si="44"/>
        <v>-4</v>
      </c>
      <c r="AG145" s="6">
        <f t="shared" si="44"/>
        <v>-10</v>
      </c>
      <c r="AH145" s="5"/>
      <c r="AI145" s="8" t="str">
        <f t="shared" si="32"/>
        <v>OL Higher</v>
      </c>
      <c r="AJ145" s="7" t="str">
        <f t="shared" si="33"/>
        <v>Down</v>
      </c>
      <c r="AK145" s="7" t="str">
        <f t="shared" si="34"/>
        <v>POC Unchanged</v>
      </c>
      <c r="AL145" s="9" t="str">
        <f t="shared" si="35"/>
        <v>In. Val</v>
      </c>
      <c r="AM145" s="9" t="str">
        <f t="shared" si="36"/>
        <v>Upper Break</v>
      </c>
      <c r="AN145" s="9" t="str">
        <f t="shared" si="37"/>
        <v>Ab. Val</v>
      </c>
      <c r="AO145" s="9" t="str">
        <f t="shared" si="38"/>
        <v>Gap Up - Follow Through</v>
      </c>
      <c r="AP145" s="9" t="str">
        <f t="shared" si="39"/>
        <v>Top-Weighted</v>
      </c>
      <c r="AQ145" s="9" t="str">
        <f t="shared" si="40"/>
        <v>Skewed Low</v>
      </c>
      <c r="AR145" s="9" t="str">
        <f t="shared" si="41"/>
        <v>Closed Lower Quadrant</v>
      </c>
      <c r="AS145" s="5">
        <f t="shared" si="42"/>
        <v>-1</v>
      </c>
    </row>
    <row r="146" spans="1:45" ht="15.5" x14ac:dyDescent="0.35">
      <c r="A146" s="13">
        <v>45454</v>
      </c>
      <c r="B146" s="15">
        <v>1.27722</v>
      </c>
      <c r="C146" s="15">
        <v>1.2816700000000001</v>
      </c>
      <c r="D146" s="15">
        <v>1.2687299999999999</v>
      </c>
      <c r="E146" s="15">
        <v>1.27389</v>
      </c>
      <c r="F146" s="15">
        <v>1.2722000000000002</v>
      </c>
      <c r="G146" s="15">
        <v>1.2780000000000002</v>
      </c>
      <c r="H146" s="15">
        <v>1.2690000000000001</v>
      </c>
      <c r="I146" s="5">
        <v>0</v>
      </c>
      <c r="J146" s="5">
        <v>1584</v>
      </c>
      <c r="K146" s="5">
        <v>392</v>
      </c>
      <c r="L146" s="5">
        <v>2017</v>
      </c>
      <c r="M146" s="14">
        <v>8.4054166666666283</v>
      </c>
      <c r="N146" s="14">
        <v>129.40000000000174</v>
      </c>
      <c r="O146" s="5">
        <v>90.000000000001194</v>
      </c>
      <c r="P146" s="5">
        <v>222365</v>
      </c>
      <c r="Q146" s="14">
        <v>926.52083333333337</v>
      </c>
      <c r="R146" s="14">
        <v>15.587326120556204</v>
      </c>
      <c r="S146" s="5">
        <v>28</v>
      </c>
      <c r="T146" s="5" t="s">
        <v>28</v>
      </c>
      <c r="U146" s="14">
        <v>0.49955939160498652</v>
      </c>
      <c r="V146" s="5">
        <v>481</v>
      </c>
      <c r="W146" s="5">
        <v>521</v>
      </c>
      <c r="X146" s="5">
        <v>673</v>
      </c>
      <c r="Y146" s="5">
        <v>282</v>
      </c>
      <c r="Z146" s="5" t="s">
        <v>29</v>
      </c>
      <c r="AA146" s="5"/>
      <c r="AB146" s="6" cm="1">
        <f t="array" ref="AB146">SUM(IF(B146:I146&gt;B147:I147,1,-1))</f>
        <v>-4</v>
      </c>
      <c r="AC146" s="6" cm="1">
        <f t="array" ref="AC146">SUM(IF(J146:S146&gt;J147:S147,1,-1))</f>
        <v>-4</v>
      </c>
      <c r="AD146" s="6">
        <f t="shared" si="43"/>
        <v>-8</v>
      </c>
      <c r="AE146" s="6">
        <f t="shared" si="44"/>
        <v>-8</v>
      </c>
      <c r="AF146" s="6">
        <f t="shared" si="44"/>
        <v>-4</v>
      </c>
      <c r="AG146" s="6">
        <f t="shared" si="44"/>
        <v>-12</v>
      </c>
      <c r="AH146" s="5"/>
      <c r="AI146" s="8" t="str">
        <f t="shared" si="32"/>
        <v>OL Lower</v>
      </c>
      <c r="AJ146" s="7" t="str">
        <f t="shared" si="33"/>
        <v>Down</v>
      </c>
      <c r="AK146" s="7" t="str">
        <f t="shared" si="34"/>
        <v>POC Down</v>
      </c>
      <c r="AL146" s="9" t="str">
        <f t="shared" si="35"/>
        <v>Bel. Val</v>
      </c>
      <c r="AM146" s="9" t="str">
        <f t="shared" si="36"/>
        <v>Inside Day</v>
      </c>
      <c r="AN146" s="9" t="str">
        <f t="shared" si="37"/>
        <v>In Val</v>
      </c>
      <c r="AO146" s="9" t="str">
        <f t="shared" si="38"/>
        <v>No Gap</v>
      </c>
      <c r="AP146" s="9" t="str">
        <f t="shared" si="39"/>
        <v>Top-Weighted</v>
      </c>
      <c r="AQ146" s="9" t="str">
        <f t="shared" si="40"/>
        <v>Skewed Mid-Low</v>
      </c>
      <c r="AR146" s="9" t="str">
        <f t="shared" si="41"/>
        <v>Same</v>
      </c>
      <c r="AS146" s="5">
        <f t="shared" si="42"/>
        <v>0</v>
      </c>
    </row>
    <row r="147" spans="1:45" ht="15.5" x14ac:dyDescent="0.35">
      <c r="A147" s="13">
        <v>45453</v>
      </c>
      <c r="B147" s="15">
        <v>1.2808999999999999</v>
      </c>
      <c r="C147" s="15">
        <v>1.2817099999999999</v>
      </c>
      <c r="D147" s="15">
        <v>1.2687299999999999</v>
      </c>
      <c r="E147" s="15">
        <v>1.2725299999999999</v>
      </c>
      <c r="F147" s="15">
        <v>1.2788000000000002</v>
      </c>
      <c r="G147" s="15">
        <v>1.2816000000000001</v>
      </c>
      <c r="H147" s="15">
        <v>1.2750000000000001</v>
      </c>
      <c r="I147" s="5">
        <v>-27</v>
      </c>
      <c r="J147" s="5">
        <v>464</v>
      </c>
      <c r="K147" s="5">
        <v>1521</v>
      </c>
      <c r="L147" s="5">
        <v>2035</v>
      </c>
      <c r="M147" s="14">
        <v>8.4849999999999746</v>
      </c>
      <c r="N147" s="14">
        <v>129.79999999999993</v>
      </c>
      <c r="O147" s="5">
        <v>65.999999999999389</v>
      </c>
      <c r="P147" s="5">
        <v>229975</v>
      </c>
      <c r="Q147" s="14">
        <v>958.22916666666663</v>
      </c>
      <c r="R147" s="14">
        <v>15.677966101694924</v>
      </c>
      <c r="S147" s="5">
        <v>22</v>
      </c>
      <c r="T147" s="5" t="s">
        <v>28</v>
      </c>
      <c r="U147" s="14">
        <v>0.46615949928934874</v>
      </c>
      <c r="V147" s="5">
        <v>638</v>
      </c>
      <c r="W147" s="5">
        <v>741</v>
      </c>
      <c r="X147" s="5">
        <v>370</v>
      </c>
      <c r="Y147" s="5">
        <v>227</v>
      </c>
      <c r="Z147" s="5" t="s">
        <v>29</v>
      </c>
      <c r="AA147" s="5"/>
      <c r="AB147" s="6" cm="1">
        <f t="array" ref="AB147">SUM(IF(B147:I147&gt;B148:I148,1,-1))</f>
        <v>-4</v>
      </c>
      <c r="AC147" s="6" cm="1">
        <f t="array" ref="AC147">SUM(IF(J147:S147&gt;J148:S148,1,-1))</f>
        <v>-2</v>
      </c>
      <c r="AD147" s="6">
        <f t="shared" si="43"/>
        <v>-6</v>
      </c>
      <c r="AE147" s="6">
        <f t="shared" ref="AE147:AG162" si="45">SUM(AB147:AB149)</f>
        <v>-2</v>
      </c>
      <c r="AF147" s="6">
        <f t="shared" si="45"/>
        <v>-4</v>
      </c>
      <c r="AG147" s="6">
        <f t="shared" si="45"/>
        <v>-6</v>
      </c>
      <c r="AH147" s="5"/>
      <c r="AI147" s="8" t="str">
        <f t="shared" si="32"/>
        <v>Outside</v>
      </c>
      <c r="AJ147" s="7" t="str">
        <f t="shared" si="33"/>
        <v>Down</v>
      </c>
      <c r="AK147" s="7" t="str">
        <f t="shared" si="34"/>
        <v>POC Unchanged</v>
      </c>
      <c r="AL147" s="9" t="str">
        <f t="shared" si="35"/>
        <v>In. Val</v>
      </c>
      <c r="AM147" s="9" t="str">
        <f t="shared" si="36"/>
        <v>Lower Break</v>
      </c>
      <c r="AN147" s="9" t="str">
        <f t="shared" si="37"/>
        <v>Bl. Val</v>
      </c>
      <c r="AO147" s="9" t="str">
        <f t="shared" si="38"/>
        <v>No Gap</v>
      </c>
      <c r="AP147" s="9" t="str">
        <f t="shared" si="39"/>
        <v>Bottom-Weighted</v>
      </c>
      <c r="AQ147" s="9" t="str">
        <f t="shared" si="40"/>
        <v>Skewed Mid-High</v>
      </c>
      <c r="AR147" s="9" t="str">
        <f t="shared" si="41"/>
        <v>Same</v>
      </c>
      <c r="AS147" s="5">
        <f t="shared" si="42"/>
        <v>0</v>
      </c>
    </row>
    <row r="148" spans="1:45" ht="15.5" x14ac:dyDescent="0.35">
      <c r="A148" s="13">
        <v>45450</v>
      </c>
      <c r="B148" s="15">
        <v>1.27434</v>
      </c>
      <c r="C148" s="15">
        <v>1.2817099999999999</v>
      </c>
      <c r="D148" s="15">
        <v>1.26936</v>
      </c>
      <c r="E148" s="15">
        <v>1.2727599999999999</v>
      </c>
      <c r="F148" s="15">
        <v>1.2788000000000002</v>
      </c>
      <c r="G148" s="15">
        <v>1.2809000000000001</v>
      </c>
      <c r="H148" s="15">
        <v>1.2761</v>
      </c>
      <c r="I148" s="5">
        <v>0</v>
      </c>
      <c r="J148" s="5">
        <v>535</v>
      </c>
      <c r="K148" s="5">
        <v>1518</v>
      </c>
      <c r="L148" s="5">
        <v>2107</v>
      </c>
      <c r="M148" s="14">
        <v>8.7670833333332965</v>
      </c>
      <c r="N148" s="14">
        <v>123.49999999999861</v>
      </c>
      <c r="O148" s="5">
        <v>48.000000000001378</v>
      </c>
      <c r="P148" s="5">
        <v>238551</v>
      </c>
      <c r="Q148" s="14">
        <v>993.96249999999998</v>
      </c>
      <c r="R148" s="14">
        <v>17.060728744939464</v>
      </c>
      <c r="S148" s="5">
        <v>19</v>
      </c>
      <c r="T148" s="5" t="s">
        <v>28</v>
      </c>
      <c r="U148" s="14">
        <v>0.48077644313353524</v>
      </c>
      <c r="V148" s="5">
        <v>636</v>
      </c>
      <c r="W148" s="5">
        <v>944</v>
      </c>
      <c r="X148" s="5">
        <v>298</v>
      </c>
      <c r="Y148" s="5">
        <v>211</v>
      </c>
      <c r="Z148" s="5" t="s">
        <v>29</v>
      </c>
      <c r="AA148" s="5"/>
      <c r="AB148" s="6" cm="1">
        <f t="array" ref="AB148">SUM(IF(B148:I148&gt;B149:I149,1,-1))</f>
        <v>0</v>
      </c>
      <c r="AC148" s="6" cm="1">
        <f t="array" ref="AC148">SUM(IF(J148:S148&gt;J149:S149,1,-1))</f>
        <v>2</v>
      </c>
      <c r="AD148" s="6">
        <f t="shared" si="43"/>
        <v>2</v>
      </c>
      <c r="AE148" s="6">
        <f t="shared" si="45"/>
        <v>4</v>
      </c>
      <c r="AF148" s="6">
        <f t="shared" si="45"/>
        <v>-2</v>
      </c>
      <c r="AG148" s="6">
        <f t="shared" si="45"/>
        <v>2</v>
      </c>
      <c r="AH148" s="5"/>
      <c r="AI148" s="8" t="str">
        <f t="shared" si="32"/>
        <v>OL Higher</v>
      </c>
      <c r="AJ148" s="7" t="str">
        <f t="shared" si="33"/>
        <v>Up</v>
      </c>
      <c r="AK148" s="7" t="str">
        <f t="shared" si="34"/>
        <v>POC Up</v>
      </c>
      <c r="AL148" s="9" t="str">
        <f t="shared" si="35"/>
        <v>In. Val</v>
      </c>
      <c r="AM148" s="9" t="str">
        <f t="shared" si="36"/>
        <v>Inside Day</v>
      </c>
      <c r="AN148" s="9" t="str">
        <f t="shared" si="37"/>
        <v>Bl. Val</v>
      </c>
      <c r="AO148" s="9" t="str">
        <f t="shared" si="38"/>
        <v>No Gap</v>
      </c>
      <c r="AP148" s="9" t="str">
        <f t="shared" si="39"/>
        <v>Bottom-Weighted</v>
      </c>
      <c r="AQ148" s="9" t="str">
        <f t="shared" si="40"/>
        <v>Skewed Mid-High</v>
      </c>
      <c r="AR148" s="9" t="str">
        <f t="shared" si="41"/>
        <v>Closed Higher Quadrant</v>
      </c>
      <c r="AS148" s="5">
        <f t="shared" si="42"/>
        <v>2</v>
      </c>
    </row>
    <row r="149" spans="1:45" ht="15.5" x14ac:dyDescent="0.35">
      <c r="A149" s="13">
        <v>45449</v>
      </c>
      <c r="B149" s="15">
        <v>1.2728299999999999</v>
      </c>
      <c r="C149" s="15">
        <v>1.2817099999999999</v>
      </c>
      <c r="D149" s="15">
        <v>1.26936</v>
      </c>
      <c r="E149" s="15">
        <v>1.2791999999999999</v>
      </c>
      <c r="F149" s="15">
        <v>1.2772000000000001</v>
      </c>
      <c r="G149" s="15">
        <v>1.2799</v>
      </c>
      <c r="H149" s="15">
        <v>1.2735000000000001</v>
      </c>
      <c r="I149" s="5">
        <v>3</v>
      </c>
      <c r="J149" s="5">
        <v>1003</v>
      </c>
      <c r="K149" s="5">
        <v>1045</v>
      </c>
      <c r="L149" s="5">
        <v>2093</v>
      </c>
      <c r="M149" s="14">
        <v>8.6679166666666649</v>
      </c>
      <c r="N149" s="14">
        <v>123.49999999999861</v>
      </c>
      <c r="O149" s="5">
        <v>63.999999999999616</v>
      </c>
      <c r="P149" s="5">
        <v>237135</v>
      </c>
      <c r="Q149" s="14">
        <v>988.0625</v>
      </c>
      <c r="R149" s="14">
        <v>16.947368421052822</v>
      </c>
      <c r="S149" s="5">
        <v>22</v>
      </c>
      <c r="T149" s="5" t="s">
        <v>26</v>
      </c>
      <c r="U149" s="14">
        <v>0.63710930613223282</v>
      </c>
      <c r="V149" s="5">
        <v>453</v>
      </c>
      <c r="W149" s="5">
        <v>909</v>
      </c>
      <c r="X149" s="5">
        <v>440</v>
      </c>
      <c r="Y149" s="5">
        <v>277</v>
      </c>
      <c r="Z149" s="5" t="s">
        <v>31</v>
      </c>
      <c r="AA149" s="5"/>
      <c r="AB149" s="6" cm="1">
        <f t="array" ref="AB149">SUM(IF(B149:I149&gt;B150:I150,1,-1))</f>
        <v>2</v>
      </c>
      <c r="AC149" s="6" cm="1">
        <f t="array" ref="AC149">SUM(IF(J149:S149&gt;J150:S150,1,-1))</f>
        <v>-4</v>
      </c>
      <c r="AD149" s="6">
        <f t="shared" si="43"/>
        <v>-2</v>
      </c>
      <c r="AE149" s="6">
        <f t="shared" si="45"/>
        <v>0</v>
      </c>
      <c r="AF149" s="6">
        <f t="shared" si="45"/>
        <v>0</v>
      </c>
      <c r="AG149" s="6">
        <f t="shared" si="45"/>
        <v>0</v>
      </c>
      <c r="AH149" s="5"/>
      <c r="AI149" s="8" t="str">
        <f t="shared" si="32"/>
        <v>OL Higher</v>
      </c>
      <c r="AJ149" s="7" t="str">
        <f t="shared" si="33"/>
        <v>Up</v>
      </c>
      <c r="AK149" s="7" t="str">
        <f t="shared" si="34"/>
        <v>POC Up</v>
      </c>
      <c r="AL149" s="9" t="str">
        <f t="shared" si="35"/>
        <v>In. Val</v>
      </c>
      <c r="AM149" s="9" t="str">
        <f t="shared" si="36"/>
        <v>Inside Day</v>
      </c>
      <c r="AN149" s="9" t="str">
        <f t="shared" si="37"/>
        <v>In Val</v>
      </c>
      <c r="AO149" s="9" t="str">
        <f t="shared" si="38"/>
        <v>No Gap</v>
      </c>
      <c r="AP149" s="9" t="str">
        <f t="shared" si="39"/>
        <v>Bottom-Weighted</v>
      </c>
      <c r="AQ149" s="9" t="str">
        <f t="shared" si="40"/>
        <v>Skewed Mid-High</v>
      </c>
      <c r="AR149" s="9" t="str">
        <f t="shared" si="41"/>
        <v>Same</v>
      </c>
      <c r="AS149" s="5">
        <f t="shared" si="42"/>
        <v>0</v>
      </c>
    </row>
    <row r="150" spans="1:45" ht="15.5" x14ac:dyDescent="0.35">
      <c r="A150" s="13">
        <v>45448</v>
      </c>
      <c r="B150" s="15">
        <v>1.26972</v>
      </c>
      <c r="C150" s="15">
        <v>1.2817099999999999</v>
      </c>
      <c r="D150" s="15">
        <v>1.2680400000000001</v>
      </c>
      <c r="E150" s="15">
        <v>1.27929</v>
      </c>
      <c r="F150" s="15">
        <v>1.2771000000000001</v>
      </c>
      <c r="G150" s="15">
        <v>1.2793000000000001</v>
      </c>
      <c r="H150" s="15">
        <v>1.2722</v>
      </c>
      <c r="I150" s="5">
        <v>16</v>
      </c>
      <c r="J150" s="5">
        <v>687</v>
      </c>
      <c r="K150" s="5">
        <v>1372</v>
      </c>
      <c r="L150" s="5">
        <v>2097</v>
      </c>
      <c r="M150" s="14">
        <v>8.6316666666666588</v>
      </c>
      <c r="N150" s="14">
        <v>136.69999999999848</v>
      </c>
      <c r="O150" s="5">
        <v>71.000000000001066</v>
      </c>
      <c r="P150" s="5">
        <v>243264</v>
      </c>
      <c r="Q150" s="14">
        <v>1013.6</v>
      </c>
      <c r="R150" s="14">
        <v>15.340160936357156</v>
      </c>
      <c r="S150" s="5">
        <v>30</v>
      </c>
      <c r="T150" s="5" t="s">
        <v>28</v>
      </c>
      <c r="U150" s="14">
        <v>0.4934227010588339</v>
      </c>
      <c r="V150" s="5">
        <v>375</v>
      </c>
      <c r="W150" s="5">
        <v>662</v>
      </c>
      <c r="X150" s="5">
        <v>715</v>
      </c>
      <c r="Y150" s="5">
        <v>333</v>
      </c>
      <c r="Z150" s="5" t="s">
        <v>31</v>
      </c>
      <c r="AA150" s="5"/>
      <c r="AB150" s="6" cm="1">
        <f t="array" ref="AB150">SUM(IF(B150:I150&gt;B151:I151,1,-1))</f>
        <v>2</v>
      </c>
      <c r="AC150" s="6" cm="1">
        <f t="array" ref="AC150">SUM(IF(J150:S150&gt;J151:S151,1,-1))</f>
        <v>0</v>
      </c>
      <c r="AD150" s="6">
        <f t="shared" si="43"/>
        <v>2</v>
      </c>
      <c r="AE150" s="6">
        <f t="shared" si="45"/>
        <v>-4</v>
      </c>
      <c r="AF150" s="6">
        <f t="shared" si="45"/>
        <v>12</v>
      </c>
      <c r="AG150" s="6">
        <f t="shared" si="45"/>
        <v>8</v>
      </c>
      <c r="AH150" s="5"/>
      <c r="AI150" s="8" t="str">
        <f t="shared" si="32"/>
        <v>OL Higher</v>
      </c>
      <c r="AJ150" s="7" t="str">
        <f t="shared" si="33"/>
        <v>Up</v>
      </c>
      <c r="AK150" s="7" t="str">
        <f t="shared" si="34"/>
        <v>POC Up</v>
      </c>
      <c r="AL150" s="9" t="str">
        <f t="shared" si="35"/>
        <v>Ab. Val</v>
      </c>
      <c r="AM150" s="9" t="str">
        <f t="shared" si="36"/>
        <v>Inside Day</v>
      </c>
      <c r="AN150" s="9" t="str">
        <f t="shared" si="37"/>
        <v>In Val</v>
      </c>
      <c r="AO150" s="9" t="str">
        <f t="shared" si="38"/>
        <v>Gap Down - Failed</v>
      </c>
      <c r="AP150" s="9" t="str">
        <f t="shared" si="39"/>
        <v>Bottom-Weighted</v>
      </c>
      <c r="AQ150" s="9" t="str">
        <f t="shared" si="40"/>
        <v>Skewed Mid-Low</v>
      </c>
      <c r="AR150" s="9" t="str">
        <f t="shared" si="41"/>
        <v>Closed Lower Quadrant</v>
      </c>
      <c r="AS150" s="5">
        <f t="shared" si="42"/>
        <v>-1</v>
      </c>
    </row>
    <row r="151" spans="1:45" ht="15.5" x14ac:dyDescent="0.35">
      <c r="A151" s="13">
        <v>45447</v>
      </c>
      <c r="B151" s="15">
        <v>1.27576</v>
      </c>
      <c r="C151" s="15">
        <v>1.2817099999999999</v>
      </c>
      <c r="D151" s="15">
        <v>1.2680400000000001</v>
      </c>
      <c r="E151" s="15">
        <v>1.27721</v>
      </c>
      <c r="F151" s="15">
        <v>1.2731000000000001</v>
      </c>
      <c r="G151" s="15">
        <v>1.2765</v>
      </c>
      <c r="H151" s="15">
        <v>1.2699</v>
      </c>
      <c r="I151" s="5">
        <v>-17</v>
      </c>
      <c r="J151" s="5">
        <v>1196</v>
      </c>
      <c r="K151" s="5">
        <v>834</v>
      </c>
      <c r="L151" s="5">
        <v>2066</v>
      </c>
      <c r="M151" s="14">
        <v>8.4970833333333484</v>
      </c>
      <c r="N151" s="14">
        <v>136.69999999999848</v>
      </c>
      <c r="O151" s="5">
        <v>65.999999999999389</v>
      </c>
      <c r="P151" s="5">
        <v>247728</v>
      </c>
      <c r="Q151" s="14">
        <v>1032.2</v>
      </c>
      <c r="R151" s="14">
        <v>15.113386978785829</v>
      </c>
      <c r="S151" s="5">
        <v>36</v>
      </c>
      <c r="T151" s="5" t="s">
        <v>26</v>
      </c>
      <c r="U151" s="14">
        <v>0.6764695178046779</v>
      </c>
      <c r="V151" s="5">
        <v>278</v>
      </c>
      <c r="W151" s="5">
        <v>506</v>
      </c>
      <c r="X151" s="5">
        <v>819</v>
      </c>
      <c r="Y151" s="5">
        <v>440</v>
      </c>
      <c r="Z151" s="5" t="s">
        <v>32</v>
      </c>
      <c r="AA151" s="5"/>
      <c r="AB151" s="6" cm="1">
        <f t="array" ref="AB151">SUM(IF(B151:I151&gt;B152:I152,1,-1))</f>
        <v>-4</v>
      </c>
      <c r="AC151" s="6" cm="1">
        <f t="array" ref="AC151">SUM(IF(J151:S151&gt;J152:S152,1,-1))</f>
        <v>4</v>
      </c>
      <c r="AD151" s="6">
        <f t="shared" si="43"/>
        <v>0</v>
      </c>
      <c r="AE151" s="6">
        <f t="shared" si="45"/>
        <v>-6</v>
      </c>
      <c r="AF151" s="6">
        <f t="shared" si="45"/>
        <v>16</v>
      </c>
      <c r="AG151" s="6">
        <f t="shared" si="45"/>
        <v>10</v>
      </c>
      <c r="AH151" s="5"/>
      <c r="AI151" s="8" t="str">
        <f t="shared" si="32"/>
        <v>Outside</v>
      </c>
      <c r="AJ151" s="7" t="str">
        <f t="shared" si="33"/>
        <v>Down</v>
      </c>
      <c r="AK151" s="7" t="str">
        <f t="shared" si="34"/>
        <v>POC Unchanged</v>
      </c>
      <c r="AL151" s="9" t="str">
        <f t="shared" si="35"/>
        <v>In. Val</v>
      </c>
      <c r="AM151" s="9" t="str">
        <f t="shared" si="36"/>
        <v>Upper Break</v>
      </c>
      <c r="AN151" s="9" t="str">
        <f t="shared" si="37"/>
        <v>Ab. Val</v>
      </c>
      <c r="AO151" s="9" t="str">
        <f t="shared" si="38"/>
        <v>No Gap</v>
      </c>
      <c r="AP151" s="9" t="str">
        <f t="shared" si="39"/>
        <v>Top-Weighted</v>
      </c>
      <c r="AQ151" s="9" t="str">
        <f t="shared" si="40"/>
        <v>Skewed Mid-Low</v>
      </c>
      <c r="AR151" s="9" t="str">
        <f t="shared" si="41"/>
        <v>Closed Higher Quadrant</v>
      </c>
      <c r="AS151" s="5">
        <f t="shared" si="42"/>
        <v>1</v>
      </c>
    </row>
    <row r="152" spans="1:45" ht="15.5" x14ac:dyDescent="0.35">
      <c r="A152" s="13">
        <v>45446</v>
      </c>
      <c r="B152" s="15">
        <v>1.2771399999999999</v>
      </c>
      <c r="C152" s="15">
        <v>1.2811699999999999</v>
      </c>
      <c r="D152" s="15">
        <v>1.2680400000000001</v>
      </c>
      <c r="E152" s="15">
        <v>1.2808999999999999</v>
      </c>
      <c r="F152" s="15">
        <v>1.2731000000000001</v>
      </c>
      <c r="G152" s="15">
        <v>1.2763</v>
      </c>
      <c r="H152" s="15">
        <v>1.2699</v>
      </c>
      <c r="I152" s="5">
        <v>-9</v>
      </c>
      <c r="J152" s="5">
        <v>1123</v>
      </c>
      <c r="K152" s="5">
        <v>834</v>
      </c>
      <c r="L152" s="5">
        <v>1993</v>
      </c>
      <c r="M152" s="14">
        <v>8.2070833333333546</v>
      </c>
      <c r="N152" s="14">
        <v>131.29999999999865</v>
      </c>
      <c r="O152" s="5">
        <v>63.999999999999616</v>
      </c>
      <c r="P152" s="5">
        <v>241515</v>
      </c>
      <c r="Q152" s="14">
        <v>1006.3125</v>
      </c>
      <c r="R152" s="14">
        <v>15.178979436405335</v>
      </c>
      <c r="S152" s="5">
        <v>45</v>
      </c>
      <c r="T152" s="5" t="s">
        <v>26</v>
      </c>
      <c r="U152" s="14">
        <v>0.66263323197411261</v>
      </c>
      <c r="V152" s="5">
        <v>240</v>
      </c>
      <c r="W152" s="5">
        <v>523</v>
      </c>
      <c r="X152" s="5">
        <v>801</v>
      </c>
      <c r="Y152" s="5">
        <v>411</v>
      </c>
      <c r="Z152" s="5" t="s">
        <v>31</v>
      </c>
      <c r="AA152" s="5"/>
      <c r="AB152" s="6" cm="1">
        <f t="array" ref="AB152">SUM(IF(B152:I152&gt;B153:I153,1,-1))</f>
        <v>-2</v>
      </c>
      <c r="AC152" s="6" cm="1">
        <f t="array" ref="AC152">SUM(IF(J152:S152&gt;J153:S153,1,-1))</f>
        <v>8</v>
      </c>
      <c r="AD152" s="6">
        <f t="shared" si="43"/>
        <v>6</v>
      </c>
      <c r="AE152" s="6">
        <f t="shared" si="45"/>
        <v>-4</v>
      </c>
      <c r="AF152" s="6">
        <f t="shared" si="45"/>
        <v>6</v>
      </c>
      <c r="AG152" s="6">
        <f t="shared" si="45"/>
        <v>2</v>
      </c>
      <c r="AH152" s="5"/>
      <c r="AI152" s="8" t="str">
        <f t="shared" si="32"/>
        <v>OL Lower</v>
      </c>
      <c r="AJ152" s="7" t="str">
        <f t="shared" si="33"/>
        <v>Down</v>
      </c>
      <c r="AK152" s="7" t="str">
        <f t="shared" si="34"/>
        <v>POC Down</v>
      </c>
      <c r="AL152" s="9" t="str">
        <f t="shared" si="35"/>
        <v>In. Val</v>
      </c>
      <c r="AM152" s="9" t="str">
        <f t="shared" si="36"/>
        <v>Upper Break</v>
      </c>
      <c r="AN152" s="9" t="str">
        <f t="shared" si="37"/>
        <v>Ab. Val</v>
      </c>
      <c r="AO152" s="9" t="str">
        <f t="shared" si="38"/>
        <v>Gap Up - Follow Through</v>
      </c>
      <c r="AP152" s="9" t="str">
        <f t="shared" si="39"/>
        <v>Top-Weighted</v>
      </c>
      <c r="AQ152" s="9" t="str">
        <f t="shared" si="40"/>
        <v>Skewed Mid-Low</v>
      </c>
      <c r="AR152" s="9" t="str">
        <f t="shared" si="41"/>
        <v>Closed Lower Quadrant</v>
      </c>
      <c r="AS152" s="5">
        <f t="shared" si="42"/>
        <v>-1</v>
      </c>
    </row>
    <row r="153" spans="1:45" ht="15.5" x14ac:dyDescent="0.35">
      <c r="A153" s="13">
        <v>45443</v>
      </c>
      <c r="B153" s="15">
        <v>1.27336</v>
      </c>
      <c r="C153" s="15">
        <v>1.2800499999999999</v>
      </c>
      <c r="D153" s="15">
        <v>1.2680400000000001</v>
      </c>
      <c r="E153" s="15">
        <v>1.27433</v>
      </c>
      <c r="F153" s="15">
        <v>1.2741</v>
      </c>
      <c r="G153" s="15">
        <v>1.2767999999999999</v>
      </c>
      <c r="H153" s="15">
        <v>1.2706999999999999</v>
      </c>
      <c r="I153" s="5">
        <v>1</v>
      </c>
      <c r="J153" s="5">
        <v>822</v>
      </c>
      <c r="K153" s="5">
        <v>932</v>
      </c>
      <c r="L153" s="5">
        <v>1786</v>
      </c>
      <c r="M153" s="14">
        <v>7.3391666666666646</v>
      </c>
      <c r="N153" s="14">
        <v>120.09999999999854</v>
      </c>
      <c r="O153" s="5">
        <v>60.999999999999943</v>
      </c>
      <c r="P153" s="5">
        <v>218732</v>
      </c>
      <c r="Q153" s="14">
        <v>911.38333333333333</v>
      </c>
      <c r="R153" s="14">
        <v>14.870940882598015</v>
      </c>
      <c r="S153" s="5">
        <v>39</v>
      </c>
      <c r="T153" s="5" t="s">
        <v>33</v>
      </c>
      <c r="U153" s="14">
        <v>0.78407731577273132</v>
      </c>
      <c r="V153" s="5">
        <v>271</v>
      </c>
      <c r="W153" s="5">
        <v>583</v>
      </c>
      <c r="X153" s="5">
        <v>653</v>
      </c>
      <c r="Y153" s="5">
        <v>279</v>
      </c>
      <c r="Z153" s="5" t="s">
        <v>32</v>
      </c>
      <c r="AA153" s="5"/>
      <c r="AB153" s="6" cm="1">
        <f t="array" ref="AB153">SUM(IF(B153:I153&gt;B154:I154,1,-1))</f>
        <v>0</v>
      </c>
      <c r="AC153" s="6" cm="1">
        <f t="array" ref="AC153">SUM(IF(J153:S153&gt;J154:S154,1,-1))</f>
        <v>4</v>
      </c>
      <c r="AD153" s="6">
        <f t="shared" si="43"/>
        <v>4</v>
      </c>
      <c r="AE153" s="6">
        <f t="shared" si="45"/>
        <v>-4</v>
      </c>
      <c r="AF153" s="6">
        <f t="shared" si="45"/>
        <v>-2</v>
      </c>
      <c r="AG153" s="6">
        <f t="shared" si="45"/>
        <v>-6</v>
      </c>
      <c r="AH153" s="5"/>
      <c r="AI153" s="8" t="str">
        <f t="shared" si="32"/>
        <v>OL Lower</v>
      </c>
      <c r="AJ153" s="7" t="str">
        <f t="shared" si="33"/>
        <v>Neutral</v>
      </c>
      <c r="AK153" s="7" t="str">
        <f t="shared" si="34"/>
        <v>POC Up</v>
      </c>
      <c r="AL153" s="9" t="str">
        <f t="shared" si="35"/>
        <v>In. Val</v>
      </c>
      <c r="AM153" s="9" t="str">
        <f t="shared" si="36"/>
        <v>Inside Day</v>
      </c>
      <c r="AN153" s="9" t="str">
        <f t="shared" si="37"/>
        <v>In Val</v>
      </c>
      <c r="AO153" s="9" t="str">
        <f t="shared" si="38"/>
        <v>No Gap</v>
      </c>
      <c r="AP153" s="9" t="str">
        <f t="shared" si="39"/>
        <v>Bottom-Weighted</v>
      </c>
      <c r="AQ153" s="9" t="str">
        <f t="shared" si="40"/>
        <v>Skewed Mid-Low</v>
      </c>
      <c r="AR153" s="9" t="str">
        <f t="shared" si="41"/>
        <v>Closed Lower Quadrant</v>
      </c>
      <c r="AS153" s="5">
        <f t="shared" si="42"/>
        <v>-1</v>
      </c>
    </row>
    <row r="154" spans="1:45" ht="15.5" x14ac:dyDescent="0.35">
      <c r="A154" s="13">
        <v>45442</v>
      </c>
      <c r="B154" s="15">
        <v>1.2692600000000001</v>
      </c>
      <c r="C154" s="15">
        <v>1.2800499999999999</v>
      </c>
      <c r="D154" s="15">
        <v>1.26755</v>
      </c>
      <c r="E154" s="15">
        <v>1.2728299999999999</v>
      </c>
      <c r="F154" s="15">
        <v>1.2739</v>
      </c>
      <c r="G154" s="15">
        <v>1.2781</v>
      </c>
      <c r="H154" s="15">
        <v>1.2713000000000001</v>
      </c>
      <c r="I154" s="5">
        <v>8</v>
      </c>
      <c r="J154" s="5">
        <v>833</v>
      </c>
      <c r="K154" s="5">
        <v>827</v>
      </c>
      <c r="L154" s="5">
        <v>1693</v>
      </c>
      <c r="M154" s="14">
        <v>6.9908333333333532</v>
      </c>
      <c r="N154" s="14">
        <v>124.99999999999956</v>
      </c>
      <c r="O154" s="5">
        <v>67.999999999999176</v>
      </c>
      <c r="P154" s="5">
        <v>209814</v>
      </c>
      <c r="Q154" s="14">
        <v>874.22500000000002</v>
      </c>
      <c r="R154" s="14">
        <v>13.544000000000048</v>
      </c>
      <c r="S154" s="5">
        <v>33</v>
      </c>
      <c r="T154" s="5" t="s">
        <v>33</v>
      </c>
      <c r="U154" s="14">
        <v>0.7577768599744914</v>
      </c>
      <c r="V154" s="5">
        <v>292</v>
      </c>
      <c r="W154" s="5">
        <v>602</v>
      </c>
      <c r="X154" s="5">
        <v>476</v>
      </c>
      <c r="Y154" s="5">
        <v>323</v>
      </c>
      <c r="Z154" s="5" t="s">
        <v>29</v>
      </c>
      <c r="AA154" s="5"/>
      <c r="AB154" s="6" cm="1">
        <f t="array" ref="AB154">SUM(IF(B154:I154&gt;B155:I155,1,-1))</f>
        <v>-2</v>
      </c>
      <c r="AC154" s="6" cm="1">
        <f t="array" ref="AC154">SUM(IF(J154:S154&gt;J155:S155,1,-1))</f>
        <v>-6</v>
      </c>
      <c r="AD154" s="6">
        <f t="shared" si="43"/>
        <v>-8</v>
      </c>
      <c r="AE154" s="6">
        <f t="shared" si="45"/>
        <v>-2</v>
      </c>
      <c r="AF154" s="6">
        <f t="shared" si="45"/>
        <v>-4</v>
      </c>
      <c r="AG154" s="6">
        <f t="shared" si="45"/>
        <v>-6</v>
      </c>
      <c r="AH154" s="5"/>
      <c r="AI154" s="8" t="str">
        <f t="shared" si="32"/>
        <v>OL Higher</v>
      </c>
      <c r="AJ154" s="7" t="str">
        <f t="shared" si="33"/>
        <v>Up</v>
      </c>
      <c r="AK154" s="7" t="str">
        <f t="shared" si="34"/>
        <v>POC Unchanged</v>
      </c>
      <c r="AL154" s="9" t="str">
        <f t="shared" si="35"/>
        <v>In. Val</v>
      </c>
      <c r="AM154" s="9" t="str">
        <f t="shared" si="36"/>
        <v>Inside Day</v>
      </c>
      <c r="AN154" s="9" t="str">
        <f t="shared" si="37"/>
        <v>In Val</v>
      </c>
      <c r="AO154" s="9" t="str">
        <f t="shared" si="38"/>
        <v>Gap Down - Failed</v>
      </c>
      <c r="AP154" s="9" t="str">
        <f t="shared" si="39"/>
        <v>Top-Weighted</v>
      </c>
      <c r="AQ154" s="9" t="str">
        <f t="shared" si="40"/>
        <v>Skewed Mid-High</v>
      </c>
      <c r="AR154" s="9" t="str">
        <f t="shared" si="41"/>
        <v>Closed Lower Quadrant</v>
      </c>
      <c r="AS154" s="5">
        <f t="shared" si="42"/>
        <v>-1</v>
      </c>
    </row>
    <row r="155" spans="1:45" ht="15.5" x14ac:dyDescent="0.35">
      <c r="A155" s="13">
        <v>45441</v>
      </c>
      <c r="B155" s="15">
        <v>1.2719499999999999</v>
      </c>
      <c r="C155" s="15">
        <v>1.2800499999999999</v>
      </c>
      <c r="D155" s="15">
        <v>1.26755</v>
      </c>
      <c r="E155" s="15">
        <v>1.26973</v>
      </c>
      <c r="F155" s="15">
        <v>1.2739</v>
      </c>
      <c r="G155" s="15">
        <v>1.2771000000000001</v>
      </c>
      <c r="H155" s="15">
        <v>1.2708000000000002</v>
      </c>
      <c r="I155" s="5">
        <v>9</v>
      </c>
      <c r="J155" s="5">
        <v>822</v>
      </c>
      <c r="K155" s="5">
        <v>903</v>
      </c>
      <c r="L155" s="5">
        <v>1755</v>
      </c>
      <c r="M155" s="14">
        <v>7.2520833333333998</v>
      </c>
      <c r="N155" s="14">
        <v>124.99999999999956</v>
      </c>
      <c r="O155" s="5">
        <v>62.999999999999723</v>
      </c>
      <c r="P155" s="5">
        <v>214584</v>
      </c>
      <c r="Q155" s="14">
        <v>894.1</v>
      </c>
      <c r="R155" s="14">
        <v>14.040000000000049</v>
      </c>
      <c r="S155" s="5">
        <v>37</v>
      </c>
      <c r="T155" s="5" t="s">
        <v>33</v>
      </c>
      <c r="U155" s="14">
        <v>0.79581988814410598</v>
      </c>
      <c r="V155" s="5">
        <v>292</v>
      </c>
      <c r="W155" s="5">
        <v>587</v>
      </c>
      <c r="X155" s="5">
        <v>612</v>
      </c>
      <c r="Y155" s="5">
        <v>264</v>
      </c>
      <c r="Z155" s="5" t="s">
        <v>27</v>
      </c>
      <c r="AA155" s="5"/>
      <c r="AB155" s="6" cm="1">
        <f t="array" ref="AB155">SUM(IF(B155:I155&gt;B156:I156,1,-1))</f>
        <v>-2</v>
      </c>
      <c r="AC155" s="6" cm="1">
        <f t="array" ref="AC155">SUM(IF(J155:S155&gt;J156:S156,1,-1))</f>
        <v>0</v>
      </c>
      <c r="AD155" s="6">
        <f t="shared" si="43"/>
        <v>-2</v>
      </c>
      <c r="AE155" s="6">
        <f t="shared" si="45"/>
        <v>6</v>
      </c>
      <c r="AF155" s="6">
        <f t="shared" si="45"/>
        <v>0</v>
      </c>
      <c r="AG155" s="6">
        <f t="shared" si="45"/>
        <v>6</v>
      </c>
      <c r="AH155" s="5"/>
      <c r="AI155" s="8" t="str">
        <f t="shared" si="32"/>
        <v>OL Higher</v>
      </c>
      <c r="AJ155" s="7" t="str">
        <f t="shared" si="33"/>
        <v>Up</v>
      </c>
      <c r="AK155" s="7" t="str">
        <f t="shared" si="34"/>
        <v>POC Down</v>
      </c>
      <c r="AL155" s="9" t="str">
        <f t="shared" si="35"/>
        <v>In. Val</v>
      </c>
      <c r="AM155" s="9" t="str">
        <f t="shared" si="36"/>
        <v>Inside Day</v>
      </c>
      <c r="AN155" s="9" t="str">
        <f t="shared" si="37"/>
        <v>Bl. Val</v>
      </c>
      <c r="AO155" s="9" t="str">
        <f t="shared" si="38"/>
        <v>No Gap</v>
      </c>
      <c r="AP155" s="9" t="str">
        <f t="shared" si="39"/>
        <v>Bottom-Weighted</v>
      </c>
      <c r="AQ155" s="9" t="str">
        <f t="shared" si="40"/>
        <v>Skewed Mid-Low</v>
      </c>
      <c r="AR155" s="9" t="str">
        <f t="shared" si="41"/>
        <v>Closed Higher Quadrant</v>
      </c>
      <c r="AS155" s="5">
        <f t="shared" si="42"/>
        <v>2</v>
      </c>
    </row>
    <row r="156" spans="1:45" ht="15.5" x14ac:dyDescent="0.35">
      <c r="A156" s="13">
        <v>45440</v>
      </c>
      <c r="B156" s="15">
        <v>1.2709299999999999</v>
      </c>
      <c r="C156" s="15">
        <v>1.2800499999999999</v>
      </c>
      <c r="D156" s="15">
        <v>1.26755</v>
      </c>
      <c r="E156" s="15">
        <v>1.27576</v>
      </c>
      <c r="F156" s="15">
        <v>1.274</v>
      </c>
      <c r="G156" s="15">
        <v>1.2767000000000002</v>
      </c>
      <c r="H156" s="15">
        <v>1.2707000000000002</v>
      </c>
      <c r="I156" s="5">
        <v>37</v>
      </c>
      <c r="J156" s="5">
        <v>686</v>
      </c>
      <c r="K156" s="5">
        <v>1127</v>
      </c>
      <c r="L156" s="5">
        <v>1850</v>
      </c>
      <c r="M156" s="14">
        <v>7.6612500000000541</v>
      </c>
      <c r="N156" s="14">
        <v>124.99999999999956</v>
      </c>
      <c r="O156" s="5">
        <v>60.000000000000057</v>
      </c>
      <c r="P156" s="5">
        <v>213980</v>
      </c>
      <c r="Q156" s="14">
        <v>891.58333333333337</v>
      </c>
      <c r="R156" s="14">
        <v>14.800000000000052</v>
      </c>
      <c r="S156" s="5">
        <v>24</v>
      </c>
      <c r="T156" s="5" t="s">
        <v>26</v>
      </c>
      <c r="U156" s="14">
        <v>0.67306545478469404</v>
      </c>
      <c r="V156" s="5">
        <v>290</v>
      </c>
      <c r="W156" s="5">
        <v>501</v>
      </c>
      <c r="X156" s="5">
        <v>840</v>
      </c>
      <c r="Y156" s="5">
        <v>219</v>
      </c>
      <c r="Z156" s="5" t="s">
        <v>32</v>
      </c>
      <c r="AA156" s="5"/>
      <c r="AB156" s="6" cm="1">
        <f t="array" ref="AB156">SUM(IF(B156:I156&gt;B157:I157,1,-1))</f>
        <v>2</v>
      </c>
      <c r="AC156" s="6" cm="1">
        <f t="array" ref="AC156">SUM(IF(J156:S156&gt;J157:S157,1,-1))</f>
        <v>2</v>
      </c>
      <c r="AD156" s="6">
        <f t="shared" si="43"/>
        <v>4</v>
      </c>
      <c r="AE156" s="6">
        <f t="shared" si="45"/>
        <v>10</v>
      </c>
      <c r="AF156" s="6">
        <f t="shared" si="45"/>
        <v>0</v>
      </c>
      <c r="AG156" s="6">
        <f t="shared" si="45"/>
        <v>10</v>
      </c>
      <c r="AH156" s="5"/>
      <c r="AI156" s="8" t="str">
        <f t="shared" si="32"/>
        <v>OL Higher</v>
      </c>
      <c r="AJ156" s="7" t="str">
        <f t="shared" si="33"/>
        <v>Up</v>
      </c>
      <c r="AK156" s="7" t="str">
        <f t="shared" si="34"/>
        <v>POC Up</v>
      </c>
      <c r="AL156" s="9" t="str">
        <f t="shared" si="35"/>
        <v>In. Val</v>
      </c>
      <c r="AM156" s="9" t="str">
        <f t="shared" si="36"/>
        <v>Upper Break</v>
      </c>
      <c r="AN156" s="9" t="str">
        <f t="shared" si="37"/>
        <v>In Val</v>
      </c>
      <c r="AO156" s="9" t="str">
        <f t="shared" si="38"/>
        <v>No Gap</v>
      </c>
      <c r="AP156" s="9" t="str">
        <f t="shared" si="39"/>
        <v>Bottom-Weighted</v>
      </c>
      <c r="AQ156" s="9" t="str">
        <f t="shared" si="40"/>
        <v>Skewed Mid-Low</v>
      </c>
      <c r="AR156" s="9" t="str">
        <f t="shared" si="41"/>
        <v>Closed Higher Quadrant</v>
      </c>
      <c r="AS156" s="5">
        <f t="shared" si="42"/>
        <v>1</v>
      </c>
    </row>
    <row r="157" spans="1:45" ht="15.5" x14ac:dyDescent="0.35">
      <c r="A157" s="13">
        <v>45439</v>
      </c>
      <c r="B157" s="15">
        <v>1.27091</v>
      </c>
      <c r="C157" s="15">
        <v>1.2777099999999999</v>
      </c>
      <c r="D157" s="15">
        <v>1.26755</v>
      </c>
      <c r="E157" s="15">
        <v>1.2771399999999999</v>
      </c>
      <c r="F157" s="15">
        <v>1.2711000000000001</v>
      </c>
      <c r="G157" s="15">
        <v>1.2742</v>
      </c>
      <c r="H157" s="15">
        <v>1.2706000000000002</v>
      </c>
      <c r="I157" s="5">
        <v>42</v>
      </c>
      <c r="J157" s="5">
        <v>1361</v>
      </c>
      <c r="K157" s="5">
        <v>456</v>
      </c>
      <c r="L157" s="5">
        <v>1867</v>
      </c>
      <c r="M157" s="14">
        <v>7.7104166666667009</v>
      </c>
      <c r="N157" s="14">
        <v>101.59999999999947</v>
      </c>
      <c r="O157" s="5">
        <v>35.999999999998252</v>
      </c>
      <c r="P157" s="5">
        <v>210454</v>
      </c>
      <c r="Q157" s="14">
        <v>876.89166666666665</v>
      </c>
      <c r="R157" s="14">
        <v>18.3759842519686</v>
      </c>
      <c r="S157" s="5">
        <v>19</v>
      </c>
      <c r="T157" s="5" t="s">
        <v>28</v>
      </c>
      <c r="U157" s="14">
        <v>0.43899740016321026</v>
      </c>
      <c r="V157" s="5">
        <v>139</v>
      </c>
      <c r="W157" s="5">
        <v>600</v>
      </c>
      <c r="X157" s="5">
        <v>926</v>
      </c>
      <c r="Y157" s="5">
        <v>202</v>
      </c>
      <c r="Z157" s="5" t="s">
        <v>31</v>
      </c>
      <c r="AA157" s="5"/>
      <c r="AB157" s="6" cm="1">
        <f t="array" ref="AB157">SUM(IF(B157:I157&gt;B158:I158,1,-1))</f>
        <v>6</v>
      </c>
      <c r="AC157" s="6" cm="1">
        <f t="array" ref="AC157">SUM(IF(J157:S157&gt;J158:S158,1,-1))</f>
        <v>-2</v>
      </c>
      <c r="AD157" s="6">
        <f t="shared" si="43"/>
        <v>4</v>
      </c>
      <c r="AE157" s="6">
        <f t="shared" si="45"/>
        <v>6</v>
      </c>
      <c r="AF157" s="6">
        <f t="shared" si="45"/>
        <v>0</v>
      </c>
      <c r="AG157" s="6">
        <f t="shared" si="45"/>
        <v>6</v>
      </c>
      <c r="AH157" s="5"/>
      <c r="AI157" s="8" t="str">
        <f t="shared" si="32"/>
        <v>OL Higher</v>
      </c>
      <c r="AJ157" s="7" t="str">
        <f t="shared" si="33"/>
        <v>Neutral</v>
      </c>
      <c r="AK157" s="7" t="str">
        <f t="shared" si="34"/>
        <v>POC Up</v>
      </c>
      <c r="AL157" s="9" t="str">
        <f t="shared" si="35"/>
        <v>In. Val</v>
      </c>
      <c r="AM157" s="9" t="str">
        <f t="shared" si="36"/>
        <v>Upper Break</v>
      </c>
      <c r="AN157" s="9" t="str">
        <f t="shared" si="37"/>
        <v>Ab. Val</v>
      </c>
      <c r="AO157" s="9" t="str">
        <f t="shared" si="38"/>
        <v>No Gap</v>
      </c>
      <c r="AP157" s="9" t="str">
        <f t="shared" si="39"/>
        <v>Top-Weighted</v>
      </c>
      <c r="AQ157" s="9" t="str">
        <f t="shared" si="40"/>
        <v>Skewed Mid-Low</v>
      </c>
      <c r="AR157" s="9" t="str">
        <f t="shared" si="41"/>
        <v>Closed Lower Quadrant</v>
      </c>
      <c r="AS157" s="5">
        <f t="shared" si="42"/>
        <v>-1</v>
      </c>
    </row>
    <row r="158" spans="1:45" ht="15.5" x14ac:dyDescent="0.35">
      <c r="A158" s="13">
        <v>45436</v>
      </c>
      <c r="B158" s="15">
        <v>1.27051</v>
      </c>
      <c r="C158" s="15">
        <v>1.27607</v>
      </c>
      <c r="D158" s="15">
        <v>1.26755</v>
      </c>
      <c r="E158" s="15">
        <v>1.27336</v>
      </c>
      <c r="F158" s="15">
        <v>1.2709000000000001</v>
      </c>
      <c r="G158" s="15">
        <v>1.2729000000000001</v>
      </c>
      <c r="H158" s="15">
        <v>1.2695000000000001</v>
      </c>
      <c r="I158" s="5">
        <v>19</v>
      </c>
      <c r="J158" s="5">
        <v>1264</v>
      </c>
      <c r="K158" s="5">
        <v>626</v>
      </c>
      <c r="L158" s="5">
        <v>1947</v>
      </c>
      <c r="M158" s="14">
        <v>8.0466666666667113</v>
      </c>
      <c r="N158" s="14">
        <v>85.200000000000827</v>
      </c>
      <c r="O158" s="5">
        <v>34.000000000000696</v>
      </c>
      <c r="P158" s="5">
        <v>221845</v>
      </c>
      <c r="Q158" s="14">
        <v>924.35416666666663</v>
      </c>
      <c r="R158" s="14">
        <v>22.852112676056116</v>
      </c>
      <c r="S158" s="5">
        <v>13</v>
      </c>
      <c r="T158" s="5" t="s">
        <v>26</v>
      </c>
      <c r="U158" s="14">
        <v>0.6169074280729594</v>
      </c>
      <c r="V158" s="5">
        <v>180</v>
      </c>
      <c r="W158" s="5">
        <v>632</v>
      </c>
      <c r="X158" s="5">
        <v>935</v>
      </c>
      <c r="Y158" s="5">
        <v>200</v>
      </c>
      <c r="Z158" s="5" t="s">
        <v>32</v>
      </c>
      <c r="AA158" s="5"/>
      <c r="AB158" s="6" cm="1">
        <f t="array" ref="AB158">SUM(IF(B158:I158&gt;B159:I159,1,-1))</f>
        <v>2</v>
      </c>
      <c r="AC158" s="6" cm="1">
        <f t="array" ref="AC158">SUM(IF(J158:S158&gt;J159:S159,1,-1))</f>
        <v>0</v>
      </c>
      <c r="AD158" s="6">
        <f t="shared" si="43"/>
        <v>2</v>
      </c>
      <c r="AE158" s="6">
        <f t="shared" si="45"/>
        <v>6</v>
      </c>
      <c r="AF158" s="6">
        <f t="shared" si="45"/>
        <v>-2</v>
      </c>
      <c r="AG158" s="6">
        <f t="shared" si="45"/>
        <v>4</v>
      </c>
      <c r="AH158" s="5"/>
      <c r="AI158" s="8" t="str">
        <f t="shared" si="32"/>
        <v>OL Higher</v>
      </c>
      <c r="AJ158" s="7" t="str">
        <f t="shared" si="33"/>
        <v>Neutral</v>
      </c>
      <c r="AK158" s="7" t="str">
        <f t="shared" si="34"/>
        <v>POC Up</v>
      </c>
      <c r="AL158" s="9" t="str">
        <f t="shared" si="35"/>
        <v>In. Val</v>
      </c>
      <c r="AM158" s="9" t="str">
        <f t="shared" si="36"/>
        <v>Inside Day</v>
      </c>
      <c r="AN158" s="9" t="str">
        <f t="shared" si="37"/>
        <v>Ab. Val</v>
      </c>
      <c r="AO158" s="9" t="str">
        <f t="shared" si="38"/>
        <v>No Gap</v>
      </c>
      <c r="AP158" s="9" t="str">
        <f t="shared" si="39"/>
        <v>Top-Weighted</v>
      </c>
      <c r="AQ158" s="9" t="str">
        <f t="shared" si="40"/>
        <v>Skewed Mid-Low</v>
      </c>
      <c r="AR158" s="9" t="str">
        <f t="shared" si="41"/>
        <v>Closed Lower Quadrant</v>
      </c>
      <c r="AS158" s="5">
        <f t="shared" si="42"/>
        <v>-1</v>
      </c>
    </row>
    <row r="159" spans="1:45" ht="15.5" x14ac:dyDescent="0.35">
      <c r="A159" s="13">
        <v>45435</v>
      </c>
      <c r="B159" s="15">
        <v>1.26709</v>
      </c>
      <c r="C159" s="15">
        <v>1.27607</v>
      </c>
      <c r="D159" s="15">
        <v>1.26444</v>
      </c>
      <c r="E159" s="15">
        <v>1.26928</v>
      </c>
      <c r="F159" s="15">
        <v>1.2706999999999999</v>
      </c>
      <c r="G159" s="15">
        <v>1.2728999999999999</v>
      </c>
      <c r="H159" s="15">
        <v>1.2692999999999999</v>
      </c>
      <c r="I159" s="5">
        <v>19</v>
      </c>
      <c r="J159" s="5">
        <v>1146</v>
      </c>
      <c r="K159" s="5">
        <v>745</v>
      </c>
      <c r="L159" s="5">
        <v>1947</v>
      </c>
      <c r="M159" s="14">
        <v>8.011666666666649</v>
      </c>
      <c r="N159" s="14">
        <v>116.3000000000003</v>
      </c>
      <c r="O159" s="5">
        <v>36.000000000000476</v>
      </c>
      <c r="P159" s="5">
        <v>217218</v>
      </c>
      <c r="Q159" s="14">
        <v>905.07500000000005</v>
      </c>
      <c r="R159" s="14">
        <v>16.741186586414404</v>
      </c>
      <c r="S159" s="5">
        <v>17</v>
      </c>
      <c r="T159" s="5" t="s">
        <v>26</v>
      </c>
      <c r="U159" s="14">
        <v>0.67217397665527556</v>
      </c>
      <c r="V159" s="5">
        <v>234</v>
      </c>
      <c r="W159" s="5">
        <v>1150</v>
      </c>
      <c r="X159" s="5">
        <v>340</v>
      </c>
      <c r="Y159" s="5">
        <v>203</v>
      </c>
      <c r="Z159" s="5" t="s">
        <v>29</v>
      </c>
      <c r="AA159" s="5"/>
      <c r="AB159" s="6" cm="1">
        <f t="array" ref="AB159">SUM(IF(B159:I159&gt;B160:I160,1,-1))</f>
        <v>-2</v>
      </c>
      <c r="AC159" s="6" cm="1">
        <f t="array" ref="AC159">SUM(IF(J159:S159&gt;J160:S160,1,-1))</f>
        <v>2</v>
      </c>
      <c r="AD159" s="6">
        <f t="shared" si="43"/>
        <v>0</v>
      </c>
      <c r="AE159" s="6">
        <f t="shared" si="45"/>
        <v>8</v>
      </c>
      <c r="AF159" s="6">
        <f t="shared" si="45"/>
        <v>-8</v>
      </c>
      <c r="AG159" s="6">
        <f t="shared" si="45"/>
        <v>0</v>
      </c>
      <c r="AH159" s="5"/>
      <c r="AI159" s="8" t="str">
        <f t="shared" si="32"/>
        <v>Inside</v>
      </c>
      <c r="AJ159" s="7" t="str">
        <f t="shared" si="33"/>
        <v>Up</v>
      </c>
      <c r="AK159" s="7" t="str">
        <f t="shared" si="34"/>
        <v>POC Unchanged</v>
      </c>
      <c r="AL159" s="9" t="str">
        <f t="shared" si="35"/>
        <v>In. Val</v>
      </c>
      <c r="AM159" s="9" t="str">
        <f t="shared" si="36"/>
        <v>Inside Day</v>
      </c>
      <c r="AN159" s="9" t="str">
        <f t="shared" si="37"/>
        <v>Bl. Val</v>
      </c>
      <c r="AO159" s="9" t="str">
        <f t="shared" si="38"/>
        <v>Gap Down - Failed</v>
      </c>
      <c r="AP159" s="9" t="str">
        <f t="shared" si="39"/>
        <v>Top-Weighted</v>
      </c>
      <c r="AQ159" s="9" t="str">
        <f t="shared" si="40"/>
        <v>Skewed Mid-High</v>
      </c>
      <c r="AR159" s="9" t="str">
        <f t="shared" si="41"/>
        <v>Closed Higher Quadrant</v>
      </c>
      <c r="AS159" s="5">
        <f t="shared" si="42"/>
        <v>1</v>
      </c>
    </row>
    <row r="160" spans="1:45" ht="15.5" x14ac:dyDescent="0.35">
      <c r="A160" s="13">
        <v>45434</v>
      </c>
      <c r="B160" s="15">
        <v>1.2688299999999999</v>
      </c>
      <c r="C160" s="15">
        <v>1.27607</v>
      </c>
      <c r="D160" s="15">
        <v>1.2643</v>
      </c>
      <c r="E160" s="15">
        <v>1.2719499999999999</v>
      </c>
      <c r="F160" s="15">
        <v>1.2706999999999999</v>
      </c>
      <c r="G160" s="15">
        <v>1.2746999999999999</v>
      </c>
      <c r="H160" s="15">
        <v>1.2685999999999999</v>
      </c>
      <c r="I160" s="5">
        <v>-7</v>
      </c>
      <c r="J160" s="5">
        <v>786</v>
      </c>
      <c r="K160" s="5">
        <v>1020</v>
      </c>
      <c r="L160" s="5">
        <v>1857</v>
      </c>
      <c r="M160" s="14">
        <v>7.6308333333332623</v>
      </c>
      <c r="N160" s="14">
        <v>117.70000000000059</v>
      </c>
      <c r="O160" s="5">
        <v>60.999999999999943</v>
      </c>
      <c r="P160" s="5">
        <v>206618</v>
      </c>
      <c r="Q160" s="14">
        <v>860.9083333333333</v>
      </c>
      <c r="R160" s="14">
        <v>15.777400169923457</v>
      </c>
      <c r="S160" s="5">
        <v>27</v>
      </c>
      <c r="T160" s="5" t="s">
        <v>26</v>
      </c>
      <c r="U160" s="14">
        <v>0.6645124377341014</v>
      </c>
      <c r="V160" s="5">
        <v>172</v>
      </c>
      <c r="W160" s="5">
        <v>881</v>
      </c>
      <c r="X160" s="5">
        <v>385</v>
      </c>
      <c r="Y160" s="5">
        <v>393</v>
      </c>
      <c r="Z160" s="5" t="s">
        <v>32</v>
      </c>
      <c r="AA160" s="5"/>
      <c r="AB160" s="6" cm="1">
        <f t="array" ref="AB160">SUM(IF(B160:I160&gt;B161:I161,1,-1))</f>
        <v>6</v>
      </c>
      <c r="AC160" s="6" cm="1">
        <f t="array" ref="AC160">SUM(IF(J160:S160&gt;J161:S161,1,-1))</f>
        <v>-4</v>
      </c>
      <c r="AD160" s="6">
        <f t="shared" si="43"/>
        <v>2</v>
      </c>
      <c r="AE160" s="6">
        <f t="shared" si="45"/>
        <v>14</v>
      </c>
      <c r="AF160" s="6">
        <f t="shared" si="45"/>
        <v>-16</v>
      </c>
      <c r="AG160" s="6">
        <f t="shared" si="45"/>
        <v>-2</v>
      </c>
      <c r="AH160" s="5"/>
      <c r="AI160" s="8" t="str">
        <f t="shared" si="32"/>
        <v>OL Higher</v>
      </c>
      <c r="AJ160" s="7" t="str">
        <f t="shared" si="33"/>
        <v>Up</v>
      </c>
      <c r="AK160" s="7" t="str">
        <f t="shared" si="34"/>
        <v>POC Up</v>
      </c>
      <c r="AL160" s="9" t="str">
        <f t="shared" si="35"/>
        <v>In. Val</v>
      </c>
      <c r="AM160" s="9" t="str">
        <f t="shared" si="36"/>
        <v>Upper Break</v>
      </c>
      <c r="AN160" s="9" t="str">
        <f t="shared" si="37"/>
        <v>In Val</v>
      </c>
      <c r="AO160" s="9" t="str">
        <f t="shared" si="38"/>
        <v>No Gap</v>
      </c>
      <c r="AP160" s="9" t="str">
        <f t="shared" si="39"/>
        <v>Bottom-Weighted</v>
      </c>
      <c r="AQ160" s="9" t="str">
        <f t="shared" si="40"/>
        <v>Skewed Mid-High</v>
      </c>
      <c r="AR160" s="9" t="str">
        <f t="shared" si="41"/>
        <v>Closed Higher Quadrant</v>
      </c>
      <c r="AS160" s="5">
        <f t="shared" si="42"/>
        <v>1</v>
      </c>
    </row>
    <row r="161" spans="1:45" ht="15.5" x14ac:dyDescent="0.35">
      <c r="A161" s="13">
        <v>45433</v>
      </c>
      <c r="B161" s="15">
        <v>1.25837</v>
      </c>
      <c r="C161" s="15">
        <v>1.27264</v>
      </c>
      <c r="D161" s="15">
        <v>1.2582899999999999</v>
      </c>
      <c r="E161" s="15">
        <v>1.27092</v>
      </c>
      <c r="F161" s="15">
        <v>1.2704</v>
      </c>
      <c r="G161" s="15">
        <v>1.2719</v>
      </c>
      <c r="H161" s="15">
        <v>1.2659</v>
      </c>
      <c r="I161" s="5">
        <v>24</v>
      </c>
      <c r="J161" s="5">
        <v>474</v>
      </c>
      <c r="K161" s="5">
        <v>1358</v>
      </c>
      <c r="L161" s="5">
        <v>1881</v>
      </c>
      <c r="M161" s="14">
        <v>7.7195833333332242</v>
      </c>
      <c r="N161" s="14">
        <v>143.50000000000085</v>
      </c>
      <c r="O161" s="5">
        <v>60.000000000000057</v>
      </c>
      <c r="P161" s="5">
        <v>207414</v>
      </c>
      <c r="Q161" s="14">
        <v>864.22500000000002</v>
      </c>
      <c r="R161" s="14">
        <v>13.108013937282152</v>
      </c>
      <c r="S161" s="5">
        <v>32</v>
      </c>
      <c r="T161" s="5" t="s">
        <v>28</v>
      </c>
      <c r="U161" s="14">
        <v>0.41094437176299725</v>
      </c>
      <c r="V161" s="5">
        <v>801</v>
      </c>
      <c r="W161" s="5">
        <v>643</v>
      </c>
      <c r="X161" s="5">
        <v>244</v>
      </c>
      <c r="Y161" s="5">
        <v>179</v>
      </c>
      <c r="Z161" s="5" t="s">
        <v>31</v>
      </c>
      <c r="AA161" s="5"/>
      <c r="AB161" s="6" cm="1">
        <f t="array" ref="AB161">SUM(IF(B161:I161&gt;B162:I162,1,-1))</f>
        <v>4</v>
      </c>
      <c r="AC161" s="6" cm="1">
        <f t="array" ref="AC161">SUM(IF(J161:S161&gt;J162:S162,1,-1))</f>
        <v>-6</v>
      </c>
      <c r="AD161" s="6">
        <f t="shared" si="43"/>
        <v>-2</v>
      </c>
      <c r="AE161" s="6">
        <f t="shared" si="45"/>
        <v>12</v>
      </c>
      <c r="AF161" s="6">
        <f t="shared" si="45"/>
        <v>-14</v>
      </c>
      <c r="AG161" s="6">
        <f t="shared" si="45"/>
        <v>-2</v>
      </c>
      <c r="AH161" s="5"/>
      <c r="AI161" s="8" t="str">
        <f t="shared" si="32"/>
        <v>OL Higher</v>
      </c>
      <c r="AJ161" s="7" t="str">
        <f t="shared" si="33"/>
        <v>Up</v>
      </c>
      <c r="AK161" s="7" t="str">
        <f t="shared" si="34"/>
        <v>POC Unchanged</v>
      </c>
      <c r="AL161" s="9" t="str">
        <f t="shared" si="35"/>
        <v>In. Val</v>
      </c>
      <c r="AM161" s="9" t="str">
        <f t="shared" si="36"/>
        <v>Upper Break</v>
      </c>
      <c r="AN161" s="9" t="str">
        <f t="shared" si="37"/>
        <v>In Val</v>
      </c>
      <c r="AO161" s="9" t="str">
        <f t="shared" si="38"/>
        <v>Gap Down - Failed</v>
      </c>
      <c r="AP161" s="9" t="str">
        <f t="shared" si="39"/>
        <v>Bottom-Weighted</v>
      </c>
      <c r="AQ161" s="9" t="str">
        <f t="shared" si="40"/>
        <v>Skewed High</v>
      </c>
      <c r="AR161" s="9" t="str">
        <f t="shared" si="41"/>
        <v>Same</v>
      </c>
      <c r="AS161" s="5">
        <f t="shared" si="42"/>
        <v>0</v>
      </c>
    </row>
    <row r="162" spans="1:45" ht="15.5" x14ac:dyDescent="0.35">
      <c r="A162" s="13">
        <v>45432</v>
      </c>
      <c r="B162" s="15">
        <v>1.2559199999999999</v>
      </c>
      <c r="C162" s="15">
        <v>1.2724899999999999</v>
      </c>
      <c r="D162" s="15">
        <v>1.2508900000000001</v>
      </c>
      <c r="E162" s="15">
        <v>1.2708999999999999</v>
      </c>
      <c r="F162" s="15">
        <v>1.2704000000000002</v>
      </c>
      <c r="G162" s="15">
        <v>1.2714000000000001</v>
      </c>
      <c r="H162" s="15">
        <v>1.2609000000000001</v>
      </c>
      <c r="I162" s="5">
        <v>33</v>
      </c>
      <c r="J162" s="5">
        <v>164</v>
      </c>
      <c r="K162" s="5">
        <v>1776</v>
      </c>
      <c r="L162" s="5">
        <v>1978</v>
      </c>
      <c r="M162" s="14">
        <v>8.1549999999999496</v>
      </c>
      <c r="N162" s="14">
        <v>215.99999999999841</v>
      </c>
      <c r="O162" s="5">
        <v>104.99999999999955</v>
      </c>
      <c r="P162" s="5">
        <v>215761</v>
      </c>
      <c r="Q162" s="14">
        <v>899.00416666666672</v>
      </c>
      <c r="R162" s="14">
        <v>9.1574074074074741</v>
      </c>
      <c r="S162" s="5">
        <v>41</v>
      </c>
      <c r="T162" s="5" t="s">
        <v>28</v>
      </c>
      <c r="U162" s="14">
        <v>0.30927676401408838</v>
      </c>
      <c r="V162" s="5">
        <v>775</v>
      </c>
      <c r="W162" s="5">
        <v>579</v>
      </c>
      <c r="X162" s="5">
        <v>332</v>
      </c>
      <c r="Y162" s="5">
        <v>289</v>
      </c>
      <c r="Z162" s="5" t="s">
        <v>31</v>
      </c>
      <c r="AA162" s="5"/>
      <c r="AB162" s="6" cm="1">
        <f t="array" ref="AB162">SUM(IF(B162:I162&gt;B163:I163,1,-1))</f>
        <v>4</v>
      </c>
      <c r="AC162" s="6" cm="1">
        <f t="array" ref="AC162">SUM(IF(J162:S162&gt;J163:S163,1,-1))</f>
        <v>-6</v>
      </c>
      <c r="AD162" s="6">
        <f t="shared" si="43"/>
        <v>-2</v>
      </c>
      <c r="AE162" s="6">
        <f t="shared" si="45"/>
        <v>12</v>
      </c>
      <c r="AF162" s="6">
        <f t="shared" si="45"/>
        <v>-12</v>
      </c>
      <c r="AG162" s="6">
        <f t="shared" si="45"/>
        <v>0</v>
      </c>
      <c r="AH162" s="5"/>
      <c r="AI162" s="8" t="str">
        <f t="shared" si="32"/>
        <v>OL Higher</v>
      </c>
      <c r="AJ162" s="7" t="str">
        <f t="shared" si="33"/>
        <v>Up</v>
      </c>
      <c r="AK162" s="7" t="str">
        <f t="shared" si="34"/>
        <v>POC Up</v>
      </c>
      <c r="AL162" s="9" t="str">
        <f t="shared" si="35"/>
        <v>Ab. Val</v>
      </c>
      <c r="AM162" s="9" t="str">
        <f t="shared" si="36"/>
        <v>Upper Break</v>
      </c>
      <c r="AN162" s="9" t="str">
        <f t="shared" si="37"/>
        <v>In Val</v>
      </c>
      <c r="AO162" s="9" t="str">
        <f t="shared" si="38"/>
        <v>No Gap</v>
      </c>
      <c r="AP162" s="9" t="str">
        <f t="shared" si="39"/>
        <v>Bottom-Weighted</v>
      </c>
      <c r="AQ162" s="9" t="str">
        <f t="shared" si="40"/>
        <v>Skewed High</v>
      </c>
      <c r="AR162" s="9" t="str">
        <f t="shared" si="41"/>
        <v>Same</v>
      </c>
      <c r="AS162" s="5">
        <f t="shared" si="42"/>
        <v>0</v>
      </c>
    </row>
    <row r="163" spans="1:45" ht="15.5" x14ac:dyDescent="0.35">
      <c r="A163" s="13">
        <v>45429</v>
      </c>
      <c r="B163" s="15">
        <v>1.2521</v>
      </c>
      <c r="C163" s="15">
        <v>1.2711300000000001</v>
      </c>
      <c r="D163" s="15">
        <v>1.2508900000000001</v>
      </c>
      <c r="E163" s="15">
        <v>1.27051</v>
      </c>
      <c r="F163" s="15">
        <v>1.2556</v>
      </c>
      <c r="G163" s="15">
        <v>1.2664000000000002</v>
      </c>
      <c r="H163" s="15">
        <v>1.2511000000000001</v>
      </c>
      <c r="I163" s="5">
        <v>53</v>
      </c>
      <c r="J163" s="5">
        <v>1515</v>
      </c>
      <c r="K163" s="5">
        <v>438</v>
      </c>
      <c r="L163" s="5">
        <v>1990</v>
      </c>
      <c r="M163" s="14">
        <v>8.1820833333333294</v>
      </c>
      <c r="N163" s="14">
        <v>202.40000000000035</v>
      </c>
      <c r="O163" s="5">
        <v>153.00000000000091</v>
      </c>
      <c r="P163" s="5">
        <v>218768</v>
      </c>
      <c r="Q163" s="14">
        <v>911.5333333333333</v>
      </c>
      <c r="R163" s="14">
        <v>9.8320158102766637</v>
      </c>
      <c r="S163" s="5">
        <v>47</v>
      </c>
      <c r="T163" s="5" t="s">
        <v>28</v>
      </c>
      <c r="U163" s="14">
        <v>0.4831364256330814</v>
      </c>
      <c r="V163" s="5">
        <v>653</v>
      </c>
      <c r="W163" s="5">
        <v>406</v>
      </c>
      <c r="X163" s="5">
        <v>355</v>
      </c>
      <c r="Y163" s="5">
        <v>536</v>
      </c>
      <c r="Z163" s="5" t="s">
        <v>31</v>
      </c>
      <c r="AA163" s="5"/>
      <c r="AB163" s="6" cm="1">
        <f t="array" ref="AB163">SUM(IF(B163:I163&gt;B164:I164,1,-1))</f>
        <v>4</v>
      </c>
      <c r="AC163" s="6" cm="1">
        <f t="array" ref="AC163">SUM(IF(J163:S163&gt;J164:S164,1,-1))</f>
        <v>-2</v>
      </c>
      <c r="AD163" s="6">
        <f t="shared" si="43"/>
        <v>2</v>
      </c>
      <c r="AE163" s="6">
        <f t="shared" ref="AE163:AG178" si="46">SUM(AB163:AB165)</f>
        <v>8</v>
      </c>
      <c r="AF163" s="6">
        <f t="shared" si="46"/>
        <v>0</v>
      </c>
      <c r="AG163" s="6">
        <f t="shared" si="46"/>
        <v>8</v>
      </c>
      <c r="AH163" s="5"/>
      <c r="AI163" s="8" t="str">
        <f t="shared" si="32"/>
        <v>OL Higher</v>
      </c>
      <c r="AJ163" s="7" t="str">
        <f t="shared" si="33"/>
        <v>Up</v>
      </c>
      <c r="AK163" s="7" t="str">
        <f t="shared" si="34"/>
        <v>POC Unchanged</v>
      </c>
      <c r="AL163" s="9" t="str">
        <f t="shared" si="35"/>
        <v>In. Val</v>
      </c>
      <c r="AM163" s="9" t="str">
        <f t="shared" si="36"/>
        <v>Upper Break</v>
      </c>
      <c r="AN163" s="9" t="str">
        <f t="shared" si="37"/>
        <v>Ab. Val</v>
      </c>
      <c r="AO163" s="9" t="str">
        <f t="shared" si="38"/>
        <v>No Gap</v>
      </c>
      <c r="AP163" s="9" t="str">
        <f t="shared" si="39"/>
        <v>Top-Weighted</v>
      </c>
      <c r="AQ163" s="9" t="str">
        <f t="shared" si="40"/>
        <v>Skewed High</v>
      </c>
      <c r="AR163" s="9" t="str">
        <f t="shared" si="41"/>
        <v>Same</v>
      </c>
      <c r="AS163" s="5">
        <f t="shared" si="42"/>
        <v>0</v>
      </c>
    </row>
    <row r="164" spans="1:45" ht="15.5" x14ac:dyDescent="0.35">
      <c r="A164" s="13">
        <v>45428</v>
      </c>
      <c r="B164" s="15">
        <v>1.25241</v>
      </c>
      <c r="C164" s="15">
        <v>1.2698499999999999</v>
      </c>
      <c r="D164" s="15">
        <v>1.2501199999999999</v>
      </c>
      <c r="E164" s="15">
        <v>1.26709</v>
      </c>
      <c r="F164" s="15">
        <v>1.2556</v>
      </c>
      <c r="G164" s="15">
        <v>1.2633000000000001</v>
      </c>
      <c r="H164" s="15">
        <v>1.2503</v>
      </c>
      <c r="I164" s="5">
        <v>37</v>
      </c>
      <c r="J164" s="5">
        <v>1158</v>
      </c>
      <c r="K164" s="5">
        <v>843</v>
      </c>
      <c r="L164" s="5">
        <v>2038</v>
      </c>
      <c r="M164" s="14">
        <v>8.3550000000000573</v>
      </c>
      <c r="N164" s="14">
        <v>197.30000000000024</v>
      </c>
      <c r="O164" s="5">
        <v>130.00000000000122</v>
      </c>
      <c r="P164" s="5">
        <v>225130</v>
      </c>
      <c r="Q164" s="14">
        <v>938.04166666666663</v>
      </c>
      <c r="R164" s="14">
        <v>10.329447541814483</v>
      </c>
      <c r="S164" s="5">
        <v>38</v>
      </c>
      <c r="T164" s="5" t="s">
        <v>26</v>
      </c>
      <c r="U164" s="14">
        <v>0.6065952381334313</v>
      </c>
      <c r="V164" s="5">
        <v>523</v>
      </c>
      <c r="W164" s="5">
        <v>224</v>
      </c>
      <c r="X164" s="5">
        <v>543</v>
      </c>
      <c r="Y164" s="5">
        <v>725</v>
      </c>
      <c r="Z164" s="5" t="s">
        <v>31</v>
      </c>
      <c r="AA164" s="5"/>
      <c r="AB164" s="6" cm="1">
        <f t="array" ref="AB164">SUM(IF(B164:I164&gt;B165:I165,1,-1))</f>
        <v>4</v>
      </c>
      <c r="AC164" s="6" cm="1">
        <f t="array" ref="AC164">SUM(IF(J164:S164&gt;J165:S165,1,-1))</f>
        <v>-4</v>
      </c>
      <c r="AD164" s="6">
        <f t="shared" si="43"/>
        <v>0</v>
      </c>
      <c r="AE164" s="6">
        <f t="shared" si="46"/>
        <v>2</v>
      </c>
      <c r="AF164" s="6">
        <f t="shared" si="46"/>
        <v>8</v>
      </c>
      <c r="AG164" s="6">
        <f t="shared" si="46"/>
        <v>10</v>
      </c>
      <c r="AH164" s="5"/>
      <c r="AI164" s="8" t="str">
        <f t="shared" si="32"/>
        <v>OL Higher</v>
      </c>
      <c r="AJ164" s="7" t="str">
        <f t="shared" si="33"/>
        <v>Up</v>
      </c>
      <c r="AK164" s="7" t="str">
        <f t="shared" si="34"/>
        <v>POC Up</v>
      </c>
      <c r="AL164" s="9" t="str">
        <f t="shared" si="35"/>
        <v>In. Val</v>
      </c>
      <c r="AM164" s="9" t="str">
        <f t="shared" si="36"/>
        <v>Upper Break</v>
      </c>
      <c r="AN164" s="9" t="str">
        <f t="shared" si="37"/>
        <v>Ab. Val</v>
      </c>
      <c r="AO164" s="9" t="str">
        <f t="shared" si="38"/>
        <v>No Gap</v>
      </c>
      <c r="AP164" s="9" t="str">
        <f t="shared" si="39"/>
        <v>Top-Weighted</v>
      </c>
      <c r="AQ164" s="9" t="str">
        <f t="shared" si="40"/>
        <v>Skewed Low</v>
      </c>
      <c r="AR164" s="9" t="str">
        <f t="shared" si="41"/>
        <v>Same</v>
      </c>
      <c r="AS164" s="5">
        <f t="shared" si="42"/>
        <v>0</v>
      </c>
    </row>
    <row r="165" spans="1:45" ht="15.5" x14ac:dyDescent="0.35">
      <c r="A165" s="13">
        <v>45427</v>
      </c>
      <c r="B165" s="15">
        <v>1.24926</v>
      </c>
      <c r="C165" s="15">
        <v>1.26936</v>
      </c>
      <c r="D165" s="15">
        <v>1.2441800000000001</v>
      </c>
      <c r="E165" s="15">
        <v>1.26878</v>
      </c>
      <c r="F165" s="15">
        <v>1.2525999999999999</v>
      </c>
      <c r="G165" s="15">
        <v>1.258</v>
      </c>
      <c r="H165" s="15">
        <v>1.2469999999999999</v>
      </c>
      <c r="I165" s="5">
        <v>56</v>
      </c>
      <c r="J165" s="5">
        <v>1333</v>
      </c>
      <c r="K165" s="5">
        <v>776</v>
      </c>
      <c r="L165" s="5">
        <v>2149</v>
      </c>
      <c r="M165" s="14">
        <v>8.8225000000001135</v>
      </c>
      <c r="N165" s="14">
        <v>251.79999999999981</v>
      </c>
      <c r="O165" s="5">
        <v>110.00000000000121</v>
      </c>
      <c r="P165" s="5">
        <v>232659</v>
      </c>
      <c r="Q165" s="14">
        <v>969.41250000000002</v>
      </c>
      <c r="R165" s="14">
        <v>8.5345512311358291</v>
      </c>
      <c r="S165" s="5">
        <v>51</v>
      </c>
      <c r="T165" s="5" t="s">
        <v>26</v>
      </c>
      <c r="U165" s="14">
        <v>0.58399436561103324</v>
      </c>
      <c r="V165" s="5">
        <v>257</v>
      </c>
      <c r="W165" s="5">
        <v>384</v>
      </c>
      <c r="X165" s="5">
        <v>1158</v>
      </c>
      <c r="Y165" s="5">
        <v>334</v>
      </c>
      <c r="Z165" s="5" t="s">
        <v>31</v>
      </c>
      <c r="AA165" s="5"/>
      <c r="AB165" s="6" cm="1">
        <f t="array" ref="AB165">SUM(IF(B165:I165&gt;B166:I166,1,-1))</f>
        <v>0</v>
      </c>
      <c r="AC165" s="6" cm="1">
        <f t="array" ref="AC165">SUM(IF(J165:S165&gt;J166:S166,1,-1))</f>
        <v>6</v>
      </c>
      <c r="AD165" s="6">
        <f t="shared" si="43"/>
        <v>6</v>
      </c>
      <c r="AE165" s="6">
        <f t="shared" si="46"/>
        <v>0</v>
      </c>
      <c r="AF165" s="6">
        <f t="shared" si="46"/>
        <v>6</v>
      </c>
      <c r="AG165" s="6">
        <f t="shared" si="46"/>
        <v>6</v>
      </c>
      <c r="AH165" s="5"/>
      <c r="AI165" s="8" t="str">
        <f t="shared" si="32"/>
        <v>Outside</v>
      </c>
      <c r="AJ165" s="7" t="str">
        <f t="shared" si="33"/>
        <v>Up</v>
      </c>
      <c r="AK165" s="7" t="str">
        <f t="shared" si="34"/>
        <v>POC Unchanged</v>
      </c>
      <c r="AL165" s="9" t="str">
        <f t="shared" si="35"/>
        <v>In. Val</v>
      </c>
      <c r="AM165" s="9" t="str">
        <f t="shared" si="36"/>
        <v>Upper Break</v>
      </c>
      <c r="AN165" s="9" t="str">
        <f t="shared" si="37"/>
        <v>Ab. Val</v>
      </c>
      <c r="AO165" s="9" t="str">
        <f t="shared" si="38"/>
        <v>No Gap</v>
      </c>
      <c r="AP165" s="9" t="str">
        <f t="shared" si="39"/>
        <v>Top-Weighted</v>
      </c>
      <c r="AQ165" s="9" t="str">
        <f t="shared" si="40"/>
        <v>Skewed Mid-Low</v>
      </c>
      <c r="AR165" s="9" t="str">
        <f t="shared" si="41"/>
        <v>Same</v>
      </c>
      <c r="AS165" s="5">
        <f t="shared" si="42"/>
        <v>0</v>
      </c>
    </row>
    <row r="166" spans="1:45" ht="15.5" x14ac:dyDescent="0.35">
      <c r="A166" s="13">
        <v>45426</v>
      </c>
      <c r="B166" s="15">
        <v>1.2501100000000001</v>
      </c>
      <c r="C166" s="15">
        <v>1.25922</v>
      </c>
      <c r="D166" s="15">
        <v>1.2441800000000001</v>
      </c>
      <c r="E166" s="15">
        <v>1.2583800000000001</v>
      </c>
      <c r="F166" s="15">
        <v>1.2525999999999999</v>
      </c>
      <c r="G166" s="15">
        <v>1.2539</v>
      </c>
      <c r="H166" s="15">
        <v>1.2470999999999999</v>
      </c>
      <c r="I166" s="5">
        <v>14</v>
      </c>
      <c r="J166" s="5">
        <v>843</v>
      </c>
      <c r="K166" s="5">
        <v>1126</v>
      </c>
      <c r="L166" s="5">
        <v>2009</v>
      </c>
      <c r="M166" s="14">
        <v>8.2325000000001509</v>
      </c>
      <c r="N166" s="14">
        <v>150.39999999999941</v>
      </c>
      <c r="O166" s="5">
        <v>68.000000000001393</v>
      </c>
      <c r="P166" s="5">
        <v>225443</v>
      </c>
      <c r="Q166" s="14">
        <v>939.3458333333333</v>
      </c>
      <c r="R166" s="14">
        <v>13.357712765957499</v>
      </c>
      <c r="S166" s="5">
        <v>33</v>
      </c>
      <c r="T166" s="5" t="s">
        <v>26</v>
      </c>
      <c r="U166" s="14">
        <v>0.64298695559125829</v>
      </c>
      <c r="V166" s="5">
        <v>379</v>
      </c>
      <c r="W166" s="5">
        <v>781</v>
      </c>
      <c r="X166" s="5">
        <v>664</v>
      </c>
      <c r="Y166" s="5">
        <v>185</v>
      </c>
      <c r="Z166" s="5" t="s">
        <v>31</v>
      </c>
      <c r="AA166" s="5"/>
      <c r="AB166" s="6" cm="1">
        <f t="array" ref="AB166">SUM(IF(B166:I166&gt;B167:I167,1,-1))</f>
        <v>-2</v>
      </c>
      <c r="AC166" s="6" cm="1">
        <f t="array" ref="AC166">SUM(IF(J166:S166&gt;J167:S167,1,-1))</f>
        <v>6</v>
      </c>
      <c r="AD166" s="6">
        <f t="shared" si="43"/>
        <v>4</v>
      </c>
      <c r="AE166" s="6">
        <f t="shared" si="46"/>
        <v>-6</v>
      </c>
      <c r="AF166" s="6">
        <f t="shared" si="46"/>
        <v>-4</v>
      </c>
      <c r="AG166" s="6">
        <f t="shared" si="46"/>
        <v>-10</v>
      </c>
      <c r="AH166" s="5"/>
      <c r="AI166" s="8" t="str">
        <f t="shared" si="32"/>
        <v>OL Lower</v>
      </c>
      <c r="AJ166" s="7" t="str">
        <f t="shared" si="33"/>
        <v>Up</v>
      </c>
      <c r="AK166" s="7" t="str">
        <f t="shared" si="34"/>
        <v>POC Unchanged</v>
      </c>
      <c r="AL166" s="9" t="str">
        <f t="shared" si="35"/>
        <v>In. Val</v>
      </c>
      <c r="AM166" s="9" t="str">
        <f t="shared" si="36"/>
        <v>Upper Break</v>
      </c>
      <c r="AN166" s="9" t="str">
        <f t="shared" si="37"/>
        <v>Ab. Val</v>
      </c>
      <c r="AO166" s="9" t="str">
        <f t="shared" si="38"/>
        <v>No Gap</v>
      </c>
      <c r="AP166" s="9" t="str">
        <f t="shared" si="39"/>
        <v>Bottom-Weighted</v>
      </c>
      <c r="AQ166" s="9" t="str">
        <f t="shared" si="40"/>
        <v>Skewed Mid-High</v>
      </c>
      <c r="AR166" s="9" t="str">
        <f t="shared" si="41"/>
        <v>Same</v>
      </c>
      <c r="AS166" s="5">
        <f t="shared" si="42"/>
        <v>0</v>
      </c>
    </row>
    <row r="167" spans="1:45" ht="15.5" x14ac:dyDescent="0.35">
      <c r="A167" s="13">
        <v>45425</v>
      </c>
      <c r="B167" s="15">
        <v>1.25587</v>
      </c>
      <c r="C167" s="15">
        <v>1.25702</v>
      </c>
      <c r="D167" s="15">
        <v>1.2441800000000001</v>
      </c>
      <c r="E167" s="15">
        <v>1.2559199999999999</v>
      </c>
      <c r="F167" s="15">
        <v>1.2525999999999999</v>
      </c>
      <c r="G167" s="15">
        <v>1.254</v>
      </c>
      <c r="H167" s="15">
        <v>1.2482</v>
      </c>
      <c r="I167" s="5">
        <v>-17</v>
      </c>
      <c r="J167" s="5">
        <v>699</v>
      </c>
      <c r="K167" s="5">
        <v>1187</v>
      </c>
      <c r="L167" s="5">
        <v>1924</v>
      </c>
      <c r="M167" s="14">
        <v>7.8770833333334513</v>
      </c>
      <c r="N167" s="14">
        <v>128.39999999999964</v>
      </c>
      <c r="O167" s="5">
        <v>58.00000000000027</v>
      </c>
      <c r="P167" s="5">
        <v>220882</v>
      </c>
      <c r="Q167" s="14">
        <v>920.3416666666667</v>
      </c>
      <c r="R167" s="14">
        <v>14.984423676012504</v>
      </c>
      <c r="S167" s="5">
        <v>27</v>
      </c>
      <c r="T167" s="5" t="s">
        <v>26</v>
      </c>
      <c r="U167" s="14">
        <v>0.57587354413728775</v>
      </c>
      <c r="V167" s="5">
        <v>387</v>
      </c>
      <c r="W167" s="5">
        <v>789</v>
      </c>
      <c r="X167" s="5">
        <v>646</v>
      </c>
      <c r="Y167" s="5">
        <v>86</v>
      </c>
      <c r="Z167" s="5" t="s">
        <v>31</v>
      </c>
      <c r="AA167" s="5"/>
      <c r="AB167" s="6" cm="1">
        <f t="array" ref="AB167">SUM(IF(B167:I167&gt;B168:I168,1,-1))</f>
        <v>2</v>
      </c>
      <c r="AC167" s="6" cm="1">
        <f t="array" ref="AC167">SUM(IF(J167:S167&gt;J168:S168,1,-1))</f>
        <v>-6</v>
      </c>
      <c r="AD167" s="6">
        <f t="shared" si="43"/>
        <v>-4</v>
      </c>
      <c r="AE167" s="6">
        <f t="shared" si="46"/>
        <v>-6</v>
      </c>
      <c r="AF167" s="6">
        <f t="shared" si="46"/>
        <v>-12</v>
      </c>
      <c r="AG167" s="6">
        <f t="shared" si="46"/>
        <v>-18</v>
      </c>
      <c r="AH167" s="5"/>
      <c r="AI167" s="8" t="str">
        <f t="shared" si="32"/>
        <v>Inside</v>
      </c>
      <c r="AJ167" s="7" t="str">
        <f t="shared" si="33"/>
        <v>Down</v>
      </c>
      <c r="AK167" s="7" t="str">
        <f t="shared" si="34"/>
        <v>POC Up</v>
      </c>
      <c r="AL167" s="9" t="str">
        <f t="shared" si="35"/>
        <v>In. Val</v>
      </c>
      <c r="AM167" s="9" t="str">
        <f t="shared" si="36"/>
        <v>Inside Day</v>
      </c>
      <c r="AN167" s="9" t="str">
        <f t="shared" si="37"/>
        <v>Ab. Val</v>
      </c>
      <c r="AO167" s="9" t="str">
        <f t="shared" si="38"/>
        <v>Gap Up - Follow Through</v>
      </c>
      <c r="AP167" s="9" t="str">
        <f t="shared" si="39"/>
        <v>Bottom-Weighted</v>
      </c>
      <c r="AQ167" s="9" t="str">
        <f t="shared" si="40"/>
        <v>Skewed Mid-High</v>
      </c>
      <c r="AR167" s="9" t="str">
        <f t="shared" si="41"/>
        <v>Closed Lower Quadrant</v>
      </c>
      <c r="AS167" s="5">
        <f t="shared" si="42"/>
        <v>-1</v>
      </c>
    </row>
    <row r="168" spans="1:45" ht="15.5" x14ac:dyDescent="0.35">
      <c r="A168" s="13">
        <v>45422</v>
      </c>
      <c r="B168" s="15">
        <v>1.25404</v>
      </c>
      <c r="C168" s="15">
        <v>1.25939</v>
      </c>
      <c r="D168" s="15">
        <v>1.2441800000000001</v>
      </c>
      <c r="E168" s="15">
        <v>1.25213</v>
      </c>
      <c r="F168" s="15">
        <v>1.2495000000000001</v>
      </c>
      <c r="G168" s="15">
        <v>1.2542</v>
      </c>
      <c r="H168" s="15">
        <v>1.2474000000000001</v>
      </c>
      <c r="I168" s="5">
        <v>-39</v>
      </c>
      <c r="J168" s="5">
        <v>1375</v>
      </c>
      <c r="K168" s="5">
        <v>520</v>
      </c>
      <c r="L168" s="5">
        <v>1927</v>
      </c>
      <c r="M168" s="14">
        <v>7.9050000000000873</v>
      </c>
      <c r="N168" s="14">
        <v>152.09999999999945</v>
      </c>
      <c r="O168" s="5">
        <v>67.999999999999176</v>
      </c>
      <c r="P168" s="5">
        <v>222246</v>
      </c>
      <c r="Q168" s="14">
        <v>926.02499999999998</v>
      </c>
      <c r="R168" s="14">
        <v>12.669296515450407</v>
      </c>
      <c r="S168" s="5">
        <v>31</v>
      </c>
      <c r="T168" s="5" t="s">
        <v>28</v>
      </c>
      <c r="U168" s="14">
        <v>0.46817463645950746</v>
      </c>
      <c r="V168" s="5">
        <v>298</v>
      </c>
      <c r="W168" s="5">
        <v>688</v>
      </c>
      <c r="X168" s="5">
        <v>756</v>
      </c>
      <c r="Y168" s="5">
        <v>185</v>
      </c>
      <c r="Z168" s="5" t="s">
        <v>32</v>
      </c>
      <c r="AA168" s="5"/>
      <c r="AB168" s="6" cm="1">
        <f t="array" ref="AB168">SUM(IF(B168:I168&gt;B169:I169,1,-1))</f>
        <v>-6</v>
      </c>
      <c r="AC168" s="6" cm="1">
        <f t="array" ref="AC168">SUM(IF(J168:S168&gt;J169:S169,1,-1))</f>
        <v>-4</v>
      </c>
      <c r="AD168" s="6">
        <f t="shared" si="43"/>
        <v>-10</v>
      </c>
      <c r="AE168" s="6">
        <f t="shared" si="46"/>
        <v>-10</v>
      </c>
      <c r="AF168" s="6">
        <f t="shared" si="46"/>
        <v>-12</v>
      </c>
      <c r="AG168" s="6">
        <f t="shared" si="46"/>
        <v>-22</v>
      </c>
      <c r="AH168" s="5"/>
      <c r="AI168" s="8" t="str">
        <f t="shared" si="32"/>
        <v>OL Lower</v>
      </c>
      <c r="AJ168" s="7" t="str">
        <f t="shared" si="33"/>
        <v>Down</v>
      </c>
      <c r="AK168" s="7" t="str">
        <f t="shared" si="34"/>
        <v>POC Down</v>
      </c>
      <c r="AL168" s="9" t="str">
        <f t="shared" si="35"/>
        <v>Bel. Val</v>
      </c>
      <c r="AM168" s="9" t="str">
        <f t="shared" si="36"/>
        <v>Inside Day</v>
      </c>
      <c r="AN168" s="9" t="str">
        <f t="shared" si="37"/>
        <v>In Val</v>
      </c>
      <c r="AO168" s="9" t="str">
        <f t="shared" si="38"/>
        <v>No Gap</v>
      </c>
      <c r="AP168" s="9" t="str">
        <f t="shared" si="39"/>
        <v>Top-Weighted</v>
      </c>
      <c r="AQ168" s="9" t="str">
        <f t="shared" si="40"/>
        <v>Skewed Mid-Low</v>
      </c>
      <c r="AR168" s="9" t="str">
        <f t="shared" si="41"/>
        <v>Closed Lower Quadrant</v>
      </c>
      <c r="AS168" s="5">
        <f t="shared" si="42"/>
        <v>-1</v>
      </c>
    </row>
    <row r="169" spans="1:45" ht="15.5" x14ac:dyDescent="0.35">
      <c r="A169" s="13">
        <v>45421</v>
      </c>
      <c r="B169" s="15">
        <v>1.25387</v>
      </c>
      <c r="C169" s="15">
        <v>1.2630399999999999</v>
      </c>
      <c r="D169" s="15">
        <v>1.2441800000000001</v>
      </c>
      <c r="E169" s="15">
        <v>1.2524</v>
      </c>
      <c r="F169" s="15">
        <v>1.2546999999999999</v>
      </c>
      <c r="G169" s="15">
        <v>1.2603</v>
      </c>
      <c r="H169" s="15">
        <v>1.2497</v>
      </c>
      <c r="I169" s="5">
        <v>-29</v>
      </c>
      <c r="J169" s="5">
        <v>791</v>
      </c>
      <c r="K169" s="5">
        <v>1261</v>
      </c>
      <c r="L169" s="5">
        <v>2096</v>
      </c>
      <c r="M169" s="14">
        <v>8.6154166666667358</v>
      </c>
      <c r="N169" s="14">
        <v>188.59999999999877</v>
      </c>
      <c r="O169" s="5">
        <v>105.99999999999943</v>
      </c>
      <c r="P169" s="5">
        <v>245741</v>
      </c>
      <c r="Q169" s="14">
        <v>1023.9208333333333</v>
      </c>
      <c r="R169" s="14">
        <v>11.113467656415766</v>
      </c>
      <c r="S169" s="5">
        <v>27</v>
      </c>
      <c r="T169" s="5" t="s">
        <v>26</v>
      </c>
      <c r="U169" s="14">
        <v>0.62713683951799604</v>
      </c>
      <c r="V169" s="5">
        <v>125</v>
      </c>
      <c r="W169" s="5">
        <v>973</v>
      </c>
      <c r="X169" s="5">
        <v>615</v>
      </c>
      <c r="Y169" s="5">
        <v>360</v>
      </c>
      <c r="Z169" s="5" t="s">
        <v>29</v>
      </c>
      <c r="AA169" s="5"/>
      <c r="AB169" s="6" cm="1">
        <f t="array" ref="AB169">SUM(IF(B169:I169&gt;B170:I170,1,-1))</f>
        <v>-2</v>
      </c>
      <c r="AC169" s="6" cm="1">
        <f t="array" ref="AC169">SUM(IF(J169:S169&gt;J170:S170,1,-1))</f>
        <v>-2</v>
      </c>
      <c r="AD169" s="6">
        <f t="shared" si="43"/>
        <v>-4</v>
      </c>
      <c r="AE169" s="6">
        <f t="shared" si="46"/>
        <v>-6</v>
      </c>
      <c r="AF169" s="6">
        <f t="shared" si="46"/>
        <v>-16</v>
      </c>
      <c r="AG169" s="6">
        <f t="shared" si="46"/>
        <v>-22</v>
      </c>
      <c r="AH169" s="5"/>
      <c r="AI169" s="8" t="str">
        <f t="shared" si="32"/>
        <v>Outside</v>
      </c>
      <c r="AJ169" s="7" t="str">
        <f t="shared" si="33"/>
        <v>Neutral</v>
      </c>
      <c r="AK169" s="7" t="str">
        <f t="shared" si="34"/>
        <v>POC Unchanged</v>
      </c>
      <c r="AL169" s="9" t="str">
        <f t="shared" si="35"/>
        <v>In. Val</v>
      </c>
      <c r="AM169" s="9" t="str">
        <f t="shared" si="36"/>
        <v>Lower Break</v>
      </c>
      <c r="AN169" s="9" t="str">
        <f t="shared" si="37"/>
        <v>In Val</v>
      </c>
      <c r="AO169" s="9" t="str">
        <f t="shared" si="38"/>
        <v>No Gap</v>
      </c>
      <c r="AP169" s="9" t="str">
        <f t="shared" si="39"/>
        <v>Bottom-Weighted</v>
      </c>
      <c r="AQ169" s="9" t="str">
        <f t="shared" si="40"/>
        <v>Skewed Mid-High</v>
      </c>
      <c r="AR169" s="9" t="str">
        <f t="shared" si="41"/>
        <v>Closed Lower Quadrant</v>
      </c>
      <c r="AS169" s="5">
        <f t="shared" si="42"/>
        <v>-1</v>
      </c>
    </row>
    <row r="170" spans="1:45" ht="15.5" x14ac:dyDescent="0.35">
      <c r="A170" s="13">
        <v>45420</v>
      </c>
      <c r="B170" s="15">
        <v>1.2535700000000001</v>
      </c>
      <c r="C170" s="15">
        <v>1.2630399999999999</v>
      </c>
      <c r="D170" s="15">
        <v>1.24671</v>
      </c>
      <c r="E170" s="15">
        <v>1.24926</v>
      </c>
      <c r="F170" s="15">
        <v>1.2547000000000001</v>
      </c>
      <c r="G170" s="15">
        <v>1.2570000000000001</v>
      </c>
      <c r="H170" s="15">
        <v>1.2497</v>
      </c>
      <c r="I170" s="5">
        <v>-25</v>
      </c>
      <c r="J170" s="5">
        <v>785</v>
      </c>
      <c r="K170" s="5">
        <v>1300</v>
      </c>
      <c r="L170" s="5">
        <v>2129</v>
      </c>
      <c r="M170" s="14">
        <v>8.8049999999999979</v>
      </c>
      <c r="N170" s="14">
        <v>163.29999999999956</v>
      </c>
      <c r="O170" s="5">
        <v>73.000000000000838</v>
      </c>
      <c r="P170" s="5">
        <v>256799</v>
      </c>
      <c r="Q170" s="14">
        <v>1069.9958333333334</v>
      </c>
      <c r="R170" s="14">
        <v>13.037354562155578</v>
      </c>
      <c r="S170" s="5">
        <v>24</v>
      </c>
      <c r="T170" s="5" t="s">
        <v>26</v>
      </c>
      <c r="U170" s="14">
        <v>0.59165039840397127</v>
      </c>
      <c r="V170" s="5">
        <v>80</v>
      </c>
      <c r="W170" s="5">
        <v>665</v>
      </c>
      <c r="X170" s="5">
        <v>869</v>
      </c>
      <c r="Y170" s="5">
        <v>515</v>
      </c>
      <c r="Z170" s="5" t="s">
        <v>27</v>
      </c>
      <c r="AA170" s="5"/>
      <c r="AB170" s="6" cm="1">
        <f t="array" ref="AB170">SUM(IF(B170:I170&gt;B171:I171,1,-1))</f>
        <v>-2</v>
      </c>
      <c r="AC170" s="6" cm="1">
        <f t="array" ref="AC170">SUM(IF(J170:S170&gt;J171:S171,1,-1))</f>
        <v>-6</v>
      </c>
      <c r="AD170" s="6">
        <f t="shared" si="43"/>
        <v>-8</v>
      </c>
      <c r="AE170" s="6">
        <f t="shared" si="46"/>
        <v>-4</v>
      </c>
      <c r="AF170" s="6">
        <f t="shared" si="46"/>
        <v>-10</v>
      </c>
      <c r="AG170" s="6">
        <f t="shared" si="46"/>
        <v>-14</v>
      </c>
      <c r="AH170" s="5"/>
      <c r="AI170" s="8" t="str">
        <f t="shared" si="32"/>
        <v>Outside</v>
      </c>
      <c r="AJ170" s="7" t="str">
        <f t="shared" si="33"/>
        <v>Neutral</v>
      </c>
      <c r="AK170" s="7" t="str">
        <f t="shared" si="34"/>
        <v>POC Unchanged</v>
      </c>
      <c r="AL170" s="9" t="str">
        <f t="shared" si="35"/>
        <v>In. Val</v>
      </c>
      <c r="AM170" s="9" t="str">
        <f t="shared" si="36"/>
        <v>Inside Day</v>
      </c>
      <c r="AN170" s="9" t="str">
        <f t="shared" si="37"/>
        <v>Bl. Val</v>
      </c>
      <c r="AO170" s="9" t="str">
        <f t="shared" si="38"/>
        <v>No Gap</v>
      </c>
      <c r="AP170" s="9" t="str">
        <f t="shared" si="39"/>
        <v>Bottom-Weighted</v>
      </c>
      <c r="AQ170" s="9" t="str">
        <f t="shared" si="40"/>
        <v>Skewed Mid-Low</v>
      </c>
      <c r="AR170" s="9" t="str">
        <f t="shared" si="41"/>
        <v>Same</v>
      </c>
      <c r="AS170" s="5">
        <f t="shared" si="42"/>
        <v>0</v>
      </c>
    </row>
    <row r="171" spans="1:45" ht="15.5" x14ac:dyDescent="0.35">
      <c r="A171" s="13">
        <v>45419</v>
      </c>
      <c r="B171" s="15">
        <v>1.2488600000000001</v>
      </c>
      <c r="C171" s="15">
        <v>1.2630399999999999</v>
      </c>
      <c r="D171" s="15">
        <v>1.2465900000000001</v>
      </c>
      <c r="E171" s="15">
        <v>1.25014</v>
      </c>
      <c r="F171" s="15">
        <v>1.2547000000000001</v>
      </c>
      <c r="G171" s="15">
        <v>1.2568000000000001</v>
      </c>
      <c r="H171" s="15">
        <v>1.2500000000000002</v>
      </c>
      <c r="I171" s="5">
        <v>-21</v>
      </c>
      <c r="J171" s="5">
        <v>787</v>
      </c>
      <c r="K171" s="5">
        <v>1516</v>
      </c>
      <c r="L171" s="5">
        <v>2349</v>
      </c>
      <c r="M171" s="14">
        <v>9.7329166666666644</v>
      </c>
      <c r="N171" s="14">
        <v>164.49999999999852</v>
      </c>
      <c r="O171" s="5">
        <v>67.999999999999176</v>
      </c>
      <c r="P171" s="5">
        <v>277938</v>
      </c>
      <c r="Q171" s="14">
        <v>1158.075</v>
      </c>
      <c r="R171" s="14">
        <v>14.279635258358791</v>
      </c>
      <c r="S171" s="5">
        <v>16</v>
      </c>
      <c r="T171" s="5" t="s">
        <v>26</v>
      </c>
      <c r="U171" s="14">
        <v>0.55731840598644777</v>
      </c>
      <c r="V171" s="5">
        <v>80</v>
      </c>
      <c r="W171" s="5">
        <v>665</v>
      </c>
      <c r="X171" s="5">
        <v>1051</v>
      </c>
      <c r="Y171" s="5">
        <v>553</v>
      </c>
      <c r="Z171" s="5" t="s">
        <v>27</v>
      </c>
      <c r="AA171" s="5"/>
      <c r="AB171" s="6" cm="1">
        <f t="array" ref="AB171">SUM(IF(B171:I171&gt;B172:I172,1,-1))</f>
        <v>-2</v>
      </c>
      <c r="AC171" s="6" cm="1">
        <f t="array" ref="AC171">SUM(IF(J171:S171&gt;J172:S172,1,-1))</f>
        <v>-8</v>
      </c>
      <c r="AD171" s="6">
        <f t="shared" si="43"/>
        <v>-10</v>
      </c>
      <c r="AE171" s="6">
        <f t="shared" si="46"/>
        <v>2</v>
      </c>
      <c r="AF171" s="6">
        <f t="shared" si="46"/>
        <v>-6</v>
      </c>
      <c r="AG171" s="6">
        <f t="shared" si="46"/>
        <v>-4</v>
      </c>
      <c r="AH171" s="5"/>
      <c r="AI171" s="8" t="str">
        <f t="shared" si="32"/>
        <v>OL Higher</v>
      </c>
      <c r="AJ171" s="7" t="str">
        <f t="shared" si="33"/>
        <v>Up</v>
      </c>
      <c r="AK171" s="7" t="str">
        <f t="shared" si="34"/>
        <v>POC Unchanged</v>
      </c>
      <c r="AL171" s="9" t="str">
        <f t="shared" si="35"/>
        <v>In. Val</v>
      </c>
      <c r="AM171" s="9" t="str">
        <f t="shared" si="36"/>
        <v>Inside Day</v>
      </c>
      <c r="AN171" s="9" t="str">
        <f t="shared" si="37"/>
        <v>In Val</v>
      </c>
      <c r="AO171" s="9" t="str">
        <f t="shared" si="38"/>
        <v>Gap Down - Failed</v>
      </c>
      <c r="AP171" s="9" t="str">
        <f t="shared" si="39"/>
        <v>Bottom-Weighted</v>
      </c>
      <c r="AQ171" s="9" t="str">
        <f t="shared" si="40"/>
        <v>Skewed Mid-Low</v>
      </c>
      <c r="AR171" s="9" t="str">
        <f t="shared" si="41"/>
        <v>Closed Higher Quadrant</v>
      </c>
      <c r="AS171" s="5">
        <f t="shared" si="42"/>
        <v>2</v>
      </c>
    </row>
    <row r="172" spans="1:45" ht="15.5" x14ac:dyDescent="0.35">
      <c r="A172" s="13">
        <v>45418</v>
      </c>
      <c r="B172" s="15">
        <v>1.25589</v>
      </c>
      <c r="C172" s="15">
        <v>1.2630399999999999</v>
      </c>
      <c r="D172" s="15">
        <v>1.2465900000000001</v>
      </c>
      <c r="E172" s="15">
        <v>1.25587</v>
      </c>
      <c r="F172" s="15">
        <v>1.2547000000000001</v>
      </c>
      <c r="G172" s="15">
        <v>1.2562000000000002</v>
      </c>
      <c r="H172" s="15">
        <v>1.2493000000000001</v>
      </c>
      <c r="I172" s="5">
        <v>-35</v>
      </c>
      <c r="J172" s="5">
        <v>715</v>
      </c>
      <c r="K172" s="5">
        <v>1708</v>
      </c>
      <c r="L172" s="5">
        <v>2473</v>
      </c>
      <c r="M172" s="14">
        <v>10.244166666666656</v>
      </c>
      <c r="N172" s="14">
        <v>164.49999999999852</v>
      </c>
      <c r="O172" s="5">
        <v>69.000000000001279</v>
      </c>
      <c r="P172" s="5">
        <v>288747</v>
      </c>
      <c r="Q172" s="14">
        <v>1203.1125</v>
      </c>
      <c r="R172" s="14">
        <v>15.033434650456062</v>
      </c>
      <c r="S172" s="5">
        <v>26</v>
      </c>
      <c r="T172" s="5" t="s">
        <v>28</v>
      </c>
      <c r="U172" s="14">
        <v>0.48254351307183452</v>
      </c>
      <c r="V172" s="5">
        <v>80</v>
      </c>
      <c r="W172" s="5">
        <v>588</v>
      </c>
      <c r="X172" s="5">
        <v>1196</v>
      </c>
      <c r="Y172" s="5">
        <v>609</v>
      </c>
      <c r="Z172" s="5" t="s">
        <v>32</v>
      </c>
      <c r="AA172" s="5"/>
      <c r="AB172" s="6" cm="1">
        <f t="array" ref="AB172">SUM(IF(B172:I172&gt;B173:I173,1,-1))</f>
        <v>0</v>
      </c>
      <c r="AC172" s="6" cm="1">
        <f t="array" ref="AC172">SUM(IF(J172:S172&gt;J173:S173,1,-1))</f>
        <v>4</v>
      </c>
      <c r="AD172" s="6">
        <f t="shared" si="43"/>
        <v>4</v>
      </c>
      <c r="AE172" s="6">
        <f t="shared" si="46"/>
        <v>6</v>
      </c>
      <c r="AF172" s="6">
        <f t="shared" si="46"/>
        <v>-2</v>
      </c>
      <c r="AG172" s="6">
        <f t="shared" si="46"/>
        <v>4</v>
      </c>
      <c r="AH172" s="5"/>
      <c r="AI172" s="8" t="str">
        <f t="shared" si="32"/>
        <v>OL Higher</v>
      </c>
      <c r="AJ172" s="7" t="str">
        <f t="shared" si="33"/>
        <v>Neutral</v>
      </c>
      <c r="AK172" s="7" t="str">
        <f t="shared" si="34"/>
        <v>POC Unchanged</v>
      </c>
      <c r="AL172" s="9" t="str">
        <f t="shared" si="35"/>
        <v>In. Val</v>
      </c>
      <c r="AM172" s="9" t="str">
        <f t="shared" si="36"/>
        <v>Inside Day</v>
      </c>
      <c r="AN172" s="9" t="str">
        <f t="shared" si="37"/>
        <v>In Val</v>
      </c>
      <c r="AO172" s="9" t="str">
        <f t="shared" si="38"/>
        <v>No Gap</v>
      </c>
      <c r="AP172" s="9" t="str">
        <f t="shared" si="39"/>
        <v>Bottom-Weighted</v>
      </c>
      <c r="AQ172" s="9" t="str">
        <f t="shared" si="40"/>
        <v>Skewed Mid-Low</v>
      </c>
      <c r="AR172" s="9" t="str">
        <f t="shared" si="41"/>
        <v>Closed Lower Quadrant</v>
      </c>
      <c r="AS172" s="5">
        <f t="shared" si="42"/>
        <v>-1</v>
      </c>
    </row>
    <row r="173" spans="1:45" ht="15.5" x14ac:dyDescent="0.35">
      <c r="A173" s="13">
        <v>45415</v>
      </c>
      <c r="B173" s="15">
        <v>1.2488600000000001</v>
      </c>
      <c r="C173" s="15">
        <v>1.2630399999999999</v>
      </c>
      <c r="D173" s="15">
        <v>1.2465900000000001</v>
      </c>
      <c r="E173" s="15">
        <v>1.25404</v>
      </c>
      <c r="F173" s="15">
        <v>1.2547000000000001</v>
      </c>
      <c r="G173" s="15">
        <v>1.2559000000000002</v>
      </c>
      <c r="H173" s="15">
        <v>1.2491000000000001</v>
      </c>
      <c r="I173" s="5">
        <v>8</v>
      </c>
      <c r="J173" s="5">
        <v>380</v>
      </c>
      <c r="K173" s="5">
        <v>1241</v>
      </c>
      <c r="L173" s="5">
        <v>1655</v>
      </c>
      <c r="M173" s="14">
        <v>11.419444444444425</v>
      </c>
      <c r="N173" s="14">
        <v>164.49999999999852</v>
      </c>
      <c r="O173" s="5">
        <v>68.000000000001393</v>
      </c>
      <c r="P173" s="5">
        <v>191994</v>
      </c>
      <c r="Q173" s="14">
        <v>1333.2916666666667</v>
      </c>
      <c r="R173" s="14">
        <v>10.060790273556321</v>
      </c>
      <c r="S173" s="5">
        <v>16</v>
      </c>
      <c r="T173" s="5" t="s">
        <v>28</v>
      </c>
      <c r="U173" s="14">
        <v>0.38179681514120961</v>
      </c>
      <c r="V173" s="5">
        <v>74</v>
      </c>
      <c r="W173" s="5">
        <v>275</v>
      </c>
      <c r="X173" s="5">
        <v>808</v>
      </c>
      <c r="Y173" s="5">
        <v>498</v>
      </c>
      <c r="Z173" s="5" t="s">
        <v>29</v>
      </c>
      <c r="AA173" s="5"/>
      <c r="AB173" s="6" cm="1">
        <f t="array" ref="AB173">SUM(IF(B173:I173&gt;B174:I174,1,-1))</f>
        <v>4</v>
      </c>
      <c r="AC173" s="6" cm="1">
        <f t="array" ref="AC173">SUM(IF(J173:S173&gt;J174:S174,1,-1))</f>
        <v>-2</v>
      </c>
      <c r="AD173" s="6">
        <f t="shared" si="43"/>
        <v>2</v>
      </c>
      <c r="AE173" s="6">
        <f t="shared" si="46"/>
        <v>10</v>
      </c>
      <c r="AF173" s="6">
        <f t="shared" si="46"/>
        <v>-2</v>
      </c>
      <c r="AG173" s="6">
        <f t="shared" si="46"/>
        <v>8</v>
      </c>
      <c r="AH173" s="5"/>
      <c r="AI173" s="8" t="str">
        <f t="shared" si="32"/>
        <v>Outside</v>
      </c>
      <c r="AJ173" s="7" t="str">
        <f t="shared" si="33"/>
        <v>Up</v>
      </c>
      <c r="AK173" s="7" t="str">
        <f t="shared" si="34"/>
        <v>POC Up</v>
      </c>
      <c r="AL173" s="9" t="str">
        <f t="shared" si="35"/>
        <v>Ab. Val</v>
      </c>
      <c r="AM173" s="9" t="str">
        <f t="shared" si="36"/>
        <v>Upper Break</v>
      </c>
      <c r="AN173" s="9" t="str">
        <f t="shared" si="37"/>
        <v>In Val</v>
      </c>
      <c r="AO173" s="9" t="str">
        <f t="shared" si="38"/>
        <v>Gap Down - Failed</v>
      </c>
      <c r="AP173" s="9" t="str">
        <f t="shared" si="39"/>
        <v>Bottom-Weighted</v>
      </c>
      <c r="AQ173" s="9" t="str">
        <f t="shared" si="40"/>
        <v>Skewed Mid-Low</v>
      </c>
      <c r="AR173" s="9" t="str">
        <f t="shared" si="41"/>
        <v>Closed Higher Quadrant</v>
      </c>
      <c r="AS173" s="5">
        <f t="shared" si="42"/>
        <v>3</v>
      </c>
    </row>
    <row r="174" spans="1:45" ht="15.5" x14ac:dyDescent="0.35">
      <c r="A174" s="13">
        <v>45414</v>
      </c>
      <c r="B174" s="15">
        <v>1.2506600000000001</v>
      </c>
      <c r="C174" s="15">
        <v>1.2568900000000001</v>
      </c>
      <c r="D174" s="15">
        <v>1.24488</v>
      </c>
      <c r="E174" s="15">
        <v>1.2538800000000001</v>
      </c>
      <c r="F174" s="15">
        <v>1.2532000000000001</v>
      </c>
      <c r="G174" s="15">
        <v>1.2540000000000002</v>
      </c>
      <c r="H174" s="15">
        <v>1.2491000000000001</v>
      </c>
      <c r="I174" s="5">
        <v>-6</v>
      </c>
      <c r="J174" s="5">
        <v>641</v>
      </c>
      <c r="K174" s="5">
        <v>1875</v>
      </c>
      <c r="L174" s="5">
        <v>2569</v>
      </c>
      <c r="M174" s="14">
        <v>10.657083333333262</v>
      </c>
      <c r="N174" s="14">
        <v>120.10000000000076</v>
      </c>
      <c r="O174" s="5">
        <v>49.000000000001265</v>
      </c>
      <c r="P174" s="5">
        <v>289182</v>
      </c>
      <c r="Q174" s="14">
        <v>1204.925</v>
      </c>
      <c r="R174" s="14">
        <v>21.390507910074803</v>
      </c>
      <c r="S174" s="5">
        <v>18</v>
      </c>
      <c r="T174" s="5" t="s">
        <v>28</v>
      </c>
      <c r="U174" s="14">
        <v>0.45204909664324605</v>
      </c>
      <c r="V174" s="5">
        <v>365</v>
      </c>
      <c r="W174" s="5">
        <v>1215</v>
      </c>
      <c r="X174" s="5">
        <v>831</v>
      </c>
      <c r="Y174" s="5">
        <v>158</v>
      </c>
      <c r="Z174" s="5" t="s">
        <v>34</v>
      </c>
      <c r="AA174" s="5"/>
      <c r="AB174" s="6" cm="1">
        <f t="array" ref="AB174">SUM(IF(B174:I174&gt;B175:I175,1,-1))</f>
        <v>2</v>
      </c>
      <c r="AC174" s="6" cm="1">
        <f t="array" ref="AC174">SUM(IF(J174:S174&gt;J175:S175,1,-1))</f>
        <v>-4</v>
      </c>
      <c r="AD174" s="6">
        <f t="shared" si="43"/>
        <v>-2</v>
      </c>
      <c r="AE174" s="6">
        <f t="shared" si="46"/>
        <v>6</v>
      </c>
      <c r="AF174" s="6">
        <f t="shared" si="46"/>
        <v>-2</v>
      </c>
      <c r="AG174" s="6">
        <f t="shared" si="46"/>
        <v>4</v>
      </c>
      <c r="AH174" s="5"/>
      <c r="AI174" s="8" t="str">
        <f t="shared" si="32"/>
        <v>OL Higher</v>
      </c>
      <c r="AJ174" s="7" t="str">
        <f t="shared" si="33"/>
        <v>Up</v>
      </c>
      <c r="AK174" s="7" t="str">
        <f t="shared" si="34"/>
        <v>POC Up</v>
      </c>
      <c r="AL174" s="9" t="str">
        <f t="shared" si="35"/>
        <v>In. Val</v>
      </c>
      <c r="AM174" s="9" t="str">
        <f t="shared" si="36"/>
        <v>Inside Day</v>
      </c>
      <c r="AN174" s="9" t="str">
        <f t="shared" si="37"/>
        <v>In Val</v>
      </c>
      <c r="AO174" s="9" t="str">
        <f t="shared" si="38"/>
        <v>No Gap</v>
      </c>
      <c r="AP174" s="9" t="str">
        <f t="shared" si="39"/>
        <v>Bottom-Weighted</v>
      </c>
      <c r="AQ174" s="9" t="str">
        <f t="shared" si="40"/>
        <v>Skewed Mid-High</v>
      </c>
      <c r="AR174" s="9" t="str">
        <f t="shared" si="41"/>
        <v>Closed Lower Quadrant</v>
      </c>
      <c r="AS174" s="5">
        <f t="shared" si="42"/>
        <v>-2</v>
      </c>
    </row>
    <row r="175" spans="1:45" ht="15.5" x14ac:dyDescent="0.35">
      <c r="A175" s="13">
        <v>45413</v>
      </c>
      <c r="B175" s="15">
        <v>1.2459100000000001</v>
      </c>
      <c r="C175" s="15">
        <v>1.2568900000000001</v>
      </c>
      <c r="D175" s="15">
        <v>1.24488</v>
      </c>
      <c r="E175" s="15">
        <v>1.2535700000000001</v>
      </c>
      <c r="F175" s="15">
        <v>1.2512000000000001</v>
      </c>
      <c r="G175" s="15">
        <v>1.2537</v>
      </c>
      <c r="H175" s="15">
        <v>1.2483000000000002</v>
      </c>
      <c r="I175" s="5">
        <v>-4</v>
      </c>
      <c r="J175" s="5">
        <v>1179</v>
      </c>
      <c r="K175" s="5">
        <v>1366</v>
      </c>
      <c r="L175" s="5">
        <v>2592</v>
      </c>
      <c r="M175" s="14">
        <v>10.780416666666662</v>
      </c>
      <c r="N175" s="14">
        <v>120.10000000000076</v>
      </c>
      <c r="O175" s="5">
        <v>53.999999999998494</v>
      </c>
      <c r="P175" s="5">
        <v>288022</v>
      </c>
      <c r="Q175" s="14">
        <v>1200.0916666666667</v>
      </c>
      <c r="R175" s="14">
        <v>21.58201498751027</v>
      </c>
      <c r="S175" s="5">
        <v>20</v>
      </c>
      <c r="T175" s="5" t="s">
        <v>33</v>
      </c>
      <c r="U175" s="14">
        <v>0.79269648888181987</v>
      </c>
      <c r="V175" s="5">
        <v>346</v>
      </c>
      <c r="W175" s="5">
        <v>1011</v>
      </c>
      <c r="X175" s="5">
        <v>929</v>
      </c>
      <c r="Y175" s="5">
        <v>306</v>
      </c>
      <c r="Z175" s="5" t="s">
        <v>32</v>
      </c>
      <c r="AA175" s="5"/>
      <c r="AB175" s="6" cm="1">
        <f t="array" ref="AB175">SUM(IF(B175:I175&gt;B176:I176,1,-1))</f>
        <v>4</v>
      </c>
      <c r="AC175" s="6" cm="1">
        <f t="array" ref="AC175">SUM(IF(J175:S175&gt;J176:S176,1,-1))</f>
        <v>4</v>
      </c>
      <c r="AD175" s="6">
        <f t="shared" si="43"/>
        <v>8</v>
      </c>
      <c r="AE175" s="6">
        <f t="shared" si="46"/>
        <v>8</v>
      </c>
      <c r="AF175" s="6">
        <f t="shared" si="46"/>
        <v>6</v>
      </c>
      <c r="AG175" s="6">
        <f t="shared" si="46"/>
        <v>14</v>
      </c>
      <c r="AH175" s="5"/>
      <c r="AI175" s="8" t="str">
        <f t="shared" si="32"/>
        <v>Inside</v>
      </c>
      <c r="AJ175" s="7" t="str">
        <f t="shared" si="33"/>
        <v>Up</v>
      </c>
      <c r="AK175" s="7" t="str">
        <f t="shared" si="34"/>
        <v>POC Up</v>
      </c>
      <c r="AL175" s="9" t="str">
        <f t="shared" si="35"/>
        <v>In. Val</v>
      </c>
      <c r="AM175" s="9" t="str">
        <f t="shared" si="36"/>
        <v>Inside Day</v>
      </c>
      <c r="AN175" s="9" t="str">
        <f t="shared" si="37"/>
        <v>In Val</v>
      </c>
      <c r="AO175" s="9" t="str">
        <f t="shared" si="38"/>
        <v>Gap Down - Failed</v>
      </c>
      <c r="AP175" s="9" t="str">
        <f t="shared" si="39"/>
        <v>Bottom-Weighted</v>
      </c>
      <c r="AQ175" s="9" t="str">
        <f t="shared" si="40"/>
        <v>Skewed Mid-High</v>
      </c>
      <c r="AR175" s="9" t="str">
        <f t="shared" si="41"/>
        <v>Closed Lower Quadrant</v>
      </c>
      <c r="AS175" s="5">
        <f t="shared" si="42"/>
        <v>-1</v>
      </c>
    </row>
    <row r="176" spans="1:45" ht="15.5" x14ac:dyDescent="0.35">
      <c r="A176" s="13">
        <v>45412</v>
      </c>
      <c r="B176" s="15">
        <v>1.24535</v>
      </c>
      <c r="C176" s="15">
        <v>1.2568900000000001</v>
      </c>
      <c r="D176" s="15">
        <v>1.2422200000000001</v>
      </c>
      <c r="E176" s="15">
        <v>1.2488600000000001</v>
      </c>
      <c r="F176" s="15">
        <v>1.2510999999999999</v>
      </c>
      <c r="G176" s="15">
        <v>1.2554000000000001</v>
      </c>
      <c r="H176" s="15">
        <v>1.2474000000000001</v>
      </c>
      <c r="I176" s="5">
        <v>-6</v>
      </c>
      <c r="J176" s="5">
        <v>1069</v>
      </c>
      <c r="K176" s="5">
        <v>1344</v>
      </c>
      <c r="L176" s="5">
        <v>2454</v>
      </c>
      <c r="M176" s="14">
        <v>10.153749999999961</v>
      </c>
      <c r="N176" s="14">
        <v>146.69999999999962</v>
      </c>
      <c r="O176" s="5">
        <v>80.000000000000071</v>
      </c>
      <c r="P176" s="5">
        <v>267178</v>
      </c>
      <c r="Q176" s="14">
        <v>1113.2416666666666</v>
      </c>
      <c r="R176" s="14">
        <v>16.728016359918243</v>
      </c>
      <c r="S176" s="5">
        <v>23</v>
      </c>
      <c r="T176" s="5" t="s">
        <v>26</v>
      </c>
      <c r="U176" s="14">
        <v>0.67625299961573904</v>
      </c>
      <c r="V176" s="5">
        <v>475</v>
      </c>
      <c r="W176" s="5">
        <v>1086</v>
      </c>
      <c r="X176" s="5">
        <v>507</v>
      </c>
      <c r="Y176" s="5">
        <v>386</v>
      </c>
      <c r="Z176" s="5" t="s">
        <v>29</v>
      </c>
      <c r="AA176" s="5"/>
      <c r="AB176" s="6" cm="1">
        <f t="array" ref="AB176">SUM(IF(B176:I176&gt;B177:I177,1,-1))</f>
        <v>0</v>
      </c>
      <c r="AC176" s="6" cm="1">
        <f t="array" ref="AC176">SUM(IF(J176:S176&gt;J177:S177,1,-1))</f>
        <v>-2</v>
      </c>
      <c r="AD176" s="6">
        <f t="shared" si="43"/>
        <v>-2</v>
      </c>
      <c r="AE176" s="6">
        <f t="shared" si="46"/>
        <v>8</v>
      </c>
      <c r="AF176" s="6">
        <f t="shared" si="46"/>
        <v>0</v>
      </c>
      <c r="AG176" s="6">
        <f t="shared" si="46"/>
        <v>8</v>
      </c>
      <c r="AH176" s="5"/>
      <c r="AI176" s="8" t="str">
        <f t="shared" si="32"/>
        <v>OL Higher</v>
      </c>
      <c r="AJ176" s="7" t="str">
        <f t="shared" si="33"/>
        <v>Up</v>
      </c>
      <c r="AK176" s="7" t="str">
        <f t="shared" si="34"/>
        <v>POC Down</v>
      </c>
      <c r="AL176" s="9" t="str">
        <f t="shared" si="35"/>
        <v>In. Val</v>
      </c>
      <c r="AM176" s="9" t="str">
        <f t="shared" si="36"/>
        <v>Inside Day</v>
      </c>
      <c r="AN176" s="9" t="str">
        <f t="shared" si="37"/>
        <v>In Val</v>
      </c>
      <c r="AO176" s="9" t="str">
        <f t="shared" si="38"/>
        <v>No Gap</v>
      </c>
      <c r="AP176" s="9" t="str">
        <f t="shared" si="39"/>
        <v>Bottom-Weighted</v>
      </c>
      <c r="AQ176" s="9" t="str">
        <f t="shared" si="40"/>
        <v>Skewed Mid-High</v>
      </c>
      <c r="AR176" s="9" t="str">
        <f t="shared" si="41"/>
        <v>Closed Higher Quadrant</v>
      </c>
      <c r="AS176" s="5">
        <f t="shared" si="42"/>
        <v>2</v>
      </c>
    </row>
    <row r="177" spans="1:45" ht="15.5" x14ac:dyDescent="0.35">
      <c r="A177" s="13">
        <v>45411</v>
      </c>
      <c r="B177" s="15">
        <v>1.2349300000000001</v>
      </c>
      <c r="C177" s="15">
        <v>1.2568900000000001</v>
      </c>
      <c r="D177" s="15">
        <v>1.2331300000000001</v>
      </c>
      <c r="E177" s="15">
        <v>1.2559</v>
      </c>
      <c r="F177" s="15">
        <v>1.2512000000000001</v>
      </c>
      <c r="G177" s="15">
        <v>1.254</v>
      </c>
      <c r="H177" s="15">
        <v>1.244</v>
      </c>
      <c r="I177" s="5">
        <v>42</v>
      </c>
      <c r="J177" s="5">
        <v>664</v>
      </c>
      <c r="K177" s="5">
        <v>1820</v>
      </c>
      <c r="L177" s="5">
        <v>2520</v>
      </c>
      <c r="M177" s="14">
        <v>10.488333333333294</v>
      </c>
      <c r="N177" s="14">
        <v>237.60000000000002</v>
      </c>
      <c r="O177" s="5">
        <v>100.00000000000009</v>
      </c>
      <c r="P177" s="5">
        <v>266308</v>
      </c>
      <c r="Q177" s="14">
        <v>1109.6166666666666</v>
      </c>
      <c r="R177" s="14">
        <v>10.606060606060606</v>
      </c>
      <c r="S177" s="5">
        <v>34</v>
      </c>
      <c r="T177" s="5" t="s">
        <v>28</v>
      </c>
      <c r="U177" s="14">
        <v>0.45673904905579626</v>
      </c>
      <c r="V177" s="5">
        <v>769</v>
      </c>
      <c r="W177" s="5">
        <v>956</v>
      </c>
      <c r="X177" s="5">
        <v>505</v>
      </c>
      <c r="Y177" s="5">
        <v>290</v>
      </c>
      <c r="Z177" s="5" t="s">
        <v>31</v>
      </c>
      <c r="AA177" s="5"/>
      <c r="AB177" s="6" cm="1">
        <f t="array" ref="AB177">SUM(IF(B177:I177&gt;B178:I178,1,-1))</f>
        <v>4</v>
      </c>
      <c r="AC177" s="6" cm="1">
        <f t="array" ref="AC177">SUM(IF(J177:S177&gt;J178:S178,1,-1))</f>
        <v>4</v>
      </c>
      <c r="AD177" s="6">
        <f t="shared" si="43"/>
        <v>8</v>
      </c>
      <c r="AE177" s="6">
        <f t="shared" si="46"/>
        <v>6</v>
      </c>
      <c r="AF177" s="6">
        <f t="shared" si="46"/>
        <v>8</v>
      </c>
      <c r="AG177" s="6">
        <f t="shared" si="46"/>
        <v>14</v>
      </c>
      <c r="AH177" s="5"/>
      <c r="AI177" s="8" t="str">
        <f t="shared" si="32"/>
        <v>OL Higher</v>
      </c>
      <c r="AJ177" s="7" t="str">
        <f t="shared" si="33"/>
        <v>Up</v>
      </c>
      <c r="AK177" s="7" t="str">
        <f t="shared" si="34"/>
        <v>POC Up</v>
      </c>
      <c r="AL177" s="9" t="str">
        <f t="shared" si="35"/>
        <v>In. Val</v>
      </c>
      <c r="AM177" s="9" t="str">
        <f t="shared" si="36"/>
        <v>Upper Break</v>
      </c>
      <c r="AN177" s="9" t="str">
        <f t="shared" si="37"/>
        <v>Ab. Val</v>
      </c>
      <c r="AO177" s="9" t="str">
        <f t="shared" si="38"/>
        <v>Gap Down - Failed</v>
      </c>
      <c r="AP177" s="9" t="str">
        <f t="shared" si="39"/>
        <v>Bottom-Weighted</v>
      </c>
      <c r="AQ177" s="9" t="str">
        <f t="shared" si="40"/>
        <v>Skewed Mid-High</v>
      </c>
      <c r="AR177" s="9" t="str">
        <f t="shared" si="41"/>
        <v>Same</v>
      </c>
      <c r="AS177" s="5">
        <f t="shared" si="42"/>
        <v>0</v>
      </c>
    </row>
    <row r="178" spans="1:45" ht="15.5" x14ac:dyDescent="0.35">
      <c r="A178" s="13">
        <v>45408</v>
      </c>
      <c r="B178" s="15">
        <v>1.2375</v>
      </c>
      <c r="C178" s="15">
        <v>1.25403</v>
      </c>
      <c r="D178" s="15">
        <v>1.2298800000000001</v>
      </c>
      <c r="E178" s="15">
        <v>1.25088</v>
      </c>
      <c r="F178" s="15">
        <v>1.2511000000000001</v>
      </c>
      <c r="G178" s="15">
        <v>1.254</v>
      </c>
      <c r="H178" s="15">
        <v>1.2392000000000001</v>
      </c>
      <c r="I178" s="5">
        <v>31</v>
      </c>
      <c r="J178" s="5">
        <v>242</v>
      </c>
      <c r="K178" s="5">
        <v>2242</v>
      </c>
      <c r="L178" s="5">
        <v>2516</v>
      </c>
      <c r="M178" s="14">
        <v>10.391666666666669</v>
      </c>
      <c r="N178" s="14">
        <v>241.49999999999895</v>
      </c>
      <c r="O178" s="5">
        <v>147.99999999999923</v>
      </c>
      <c r="P178" s="5">
        <v>257857</v>
      </c>
      <c r="Q178" s="14">
        <v>1074.4041666666667</v>
      </c>
      <c r="R178" s="14">
        <v>10.418219461697769</v>
      </c>
      <c r="S178" s="5">
        <v>32</v>
      </c>
      <c r="T178" s="5" t="s">
        <v>28</v>
      </c>
      <c r="U178" s="14">
        <v>0.34009610253188988</v>
      </c>
      <c r="V178" s="5">
        <v>811</v>
      </c>
      <c r="W178" s="5">
        <v>891</v>
      </c>
      <c r="X178" s="5">
        <v>361</v>
      </c>
      <c r="Y178" s="5">
        <v>453</v>
      </c>
      <c r="Z178" s="5" t="s">
        <v>31</v>
      </c>
      <c r="AA178" s="5"/>
      <c r="AB178" s="6" cm="1">
        <f t="array" ref="AB178">SUM(IF(B178:I178&gt;B179:I179,1,-1))</f>
        <v>4</v>
      </c>
      <c r="AC178" s="6" cm="1">
        <f t="array" ref="AC178">SUM(IF(J178:S178&gt;J179:S179,1,-1))</f>
        <v>-2</v>
      </c>
      <c r="AD178" s="6">
        <f t="shared" si="43"/>
        <v>2</v>
      </c>
      <c r="AE178" s="6">
        <f t="shared" si="46"/>
        <v>0</v>
      </c>
      <c r="AF178" s="6">
        <f t="shared" si="46"/>
        <v>0</v>
      </c>
      <c r="AG178" s="6">
        <f t="shared" si="46"/>
        <v>0</v>
      </c>
      <c r="AH178" s="5"/>
      <c r="AI178" s="8" t="str">
        <f t="shared" si="32"/>
        <v>OL Higher</v>
      </c>
      <c r="AJ178" s="7" t="str">
        <f t="shared" si="33"/>
        <v>Up</v>
      </c>
      <c r="AK178" s="7" t="str">
        <f t="shared" si="34"/>
        <v>POC Up</v>
      </c>
      <c r="AL178" s="9" t="str">
        <f t="shared" si="35"/>
        <v>Ab. Val</v>
      </c>
      <c r="AM178" s="9" t="str">
        <f t="shared" si="36"/>
        <v>Upper Break</v>
      </c>
      <c r="AN178" s="9" t="str">
        <f t="shared" si="37"/>
        <v>In Val</v>
      </c>
      <c r="AO178" s="9" t="str">
        <f t="shared" si="38"/>
        <v>No Gap</v>
      </c>
      <c r="AP178" s="9" t="str">
        <f t="shared" si="39"/>
        <v>Bottom-Weighted</v>
      </c>
      <c r="AQ178" s="9" t="str">
        <f t="shared" si="40"/>
        <v>Skewed Mid-High</v>
      </c>
      <c r="AR178" s="9" t="str">
        <f t="shared" si="41"/>
        <v>Same</v>
      </c>
      <c r="AS178" s="5">
        <f t="shared" si="42"/>
        <v>0</v>
      </c>
    </row>
    <row r="179" spans="1:45" ht="15.5" x14ac:dyDescent="0.35">
      <c r="A179" s="13">
        <v>45407</v>
      </c>
      <c r="B179" s="15">
        <v>1.2434400000000001</v>
      </c>
      <c r="C179" s="15">
        <v>1.25264</v>
      </c>
      <c r="D179" s="15">
        <v>1.2298800000000001</v>
      </c>
      <c r="E179" s="15">
        <v>1.2506600000000001</v>
      </c>
      <c r="F179" s="15">
        <v>1.2436</v>
      </c>
      <c r="G179" s="15">
        <v>1.2474000000000001</v>
      </c>
      <c r="H179" s="15">
        <v>1.2355</v>
      </c>
      <c r="I179" s="5">
        <v>22</v>
      </c>
      <c r="J179" s="5">
        <v>1200</v>
      </c>
      <c r="K179" s="5">
        <v>1396</v>
      </c>
      <c r="L179" s="5">
        <v>2627</v>
      </c>
      <c r="M179" s="14">
        <v>10.834583333333359</v>
      </c>
      <c r="N179" s="14">
        <v>227.59999999999891</v>
      </c>
      <c r="O179" s="5">
        <v>119.00000000000021</v>
      </c>
      <c r="P179" s="5">
        <v>272254</v>
      </c>
      <c r="Q179" s="14">
        <v>1134.3916666666667</v>
      </c>
      <c r="R179" s="14">
        <v>11.542179261862973</v>
      </c>
      <c r="S179" s="5">
        <v>31</v>
      </c>
      <c r="T179" s="5" t="s">
        <v>26</v>
      </c>
      <c r="U179" s="14">
        <v>0.61639327869514249</v>
      </c>
      <c r="V179" s="5">
        <v>434</v>
      </c>
      <c r="W179" s="5">
        <v>1130</v>
      </c>
      <c r="X179" s="5">
        <v>661</v>
      </c>
      <c r="Y179" s="5">
        <v>402</v>
      </c>
      <c r="Z179" s="5" t="s">
        <v>31</v>
      </c>
      <c r="AA179" s="5"/>
      <c r="AB179" s="6" cm="1">
        <f t="array" ref="AB179">SUM(IF(B179:I179&gt;B180:I180,1,-1))</f>
        <v>-2</v>
      </c>
      <c r="AC179" s="6" cm="1">
        <f t="array" ref="AC179">SUM(IF(J179:S179&gt;J180:S180,1,-1))</f>
        <v>6</v>
      </c>
      <c r="AD179" s="6">
        <f t="shared" si="43"/>
        <v>4</v>
      </c>
      <c r="AE179" s="6">
        <f t="shared" ref="AE179:AG194" si="47">SUM(AB179:AB181)</f>
        <v>-4</v>
      </c>
      <c r="AF179" s="6">
        <f t="shared" si="47"/>
        <v>2</v>
      </c>
      <c r="AG179" s="6">
        <f t="shared" si="47"/>
        <v>-2</v>
      </c>
      <c r="AH179" s="5"/>
      <c r="AI179" s="8" t="str">
        <f t="shared" si="32"/>
        <v>OL Lower</v>
      </c>
      <c r="AJ179" s="7" t="str">
        <f t="shared" si="33"/>
        <v>Neutral</v>
      </c>
      <c r="AK179" s="7" t="str">
        <f t="shared" si="34"/>
        <v>POC Unchanged</v>
      </c>
      <c r="AL179" s="9" t="str">
        <f t="shared" si="35"/>
        <v>In. Val</v>
      </c>
      <c r="AM179" s="9" t="str">
        <f t="shared" si="36"/>
        <v>Upper Break</v>
      </c>
      <c r="AN179" s="9" t="str">
        <f t="shared" si="37"/>
        <v>Ab. Val</v>
      </c>
      <c r="AO179" s="9" t="str">
        <f t="shared" si="38"/>
        <v>No Gap</v>
      </c>
      <c r="AP179" s="9" t="str">
        <f t="shared" si="39"/>
        <v>Bottom-Weighted</v>
      </c>
      <c r="AQ179" s="9" t="str">
        <f t="shared" si="40"/>
        <v>Skewed Mid-High</v>
      </c>
      <c r="AR179" s="9" t="str">
        <f t="shared" si="41"/>
        <v>Same</v>
      </c>
      <c r="AS179" s="5">
        <f t="shared" si="42"/>
        <v>0</v>
      </c>
    </row>
    <row r="180" spans="1:45" ht="15.5" x14ac:dyDescent="0.35">
      <c r="A180" s="13">
        <v>45406</v>
      </c>
      <c r="B180" s="15">
        <v>1.2452799999999999</v>
      </c>
      <c r="C180" s="15">
        <v>1.24838</v>
      </c>
      <c r="D180" s="15">
        <v>1.2298800000000001</v>
      </c>
      <c r="E180" s="15">
        <v>1.2458800000000001</v>
      </c>
      <c r="F180" s="15">
        <v>1.2436</v>
      </c>
      <c r="G180" s="15">
        <v>1.2478</v>
      </c>
      <c r="H180" s="15">
        <v>1.2381</v>
      </c>
      <c r="I180" s="5">
        <v>14</v>
      </c>
      <c r="J180" s="5">
        <v>1072</v>
      </c>
      <c r="K180" s="5">
        <v>1418</v>
      </c>
      <c r="L180" s="5">
        <v>2534</v>
      </c>
      <c r="M180" s="14">
        <v>10.419166666666609</v>
      </c>
      <c r="N180" s="14">
        <v>184.9999999999996</v>
      </c>
      <c r="O180" s="5">
        <v>97.000000000000426</v>
      </c>
      <c r="P180" s="5">
        <v>263649</v>
      </c>
      <c r="Q180" s="14">
        <v>1098.5374999999999</v>
      </c>
      <c r="R180" s="14">
        <v>13.697297297297327</v>
      </c>
      <c r="S180" s="5">
        <v>28</v>
      </c>
      <c r="T180" s="5" t="s">
        <v>26</v>
      </c>
      <c r="U180" s="14">
        <v>0.59223823485025329</v>
      </c>
      <c r="V180" s="5">
        <v>1029</v>
      </c>
      <c r="W180" s="5">
        <v>601</v>
      </c>
      <c r="X180" s="5">
        <v>665</v>
      </c>
      <c r="Y180" s="5">
        <v>229</v>
      </c>
      <c r="Z180" s="5" t="s">
        <v>31</v>
      </c>
      <c r="AA180" s="5"/>
      <c r="AB180" s="6" cm="1">
        <f t="array" ref="AB180">SUM(IF(B180:I180&gt;B181:I181,1,-1))</f>
        <v>-2</v>
      </c>
      <c r="AC180" s="6" cm="1">
        <f t="array" ref="AC180">SUM(IF(J180:S180&gt;J181:S181,1,-1))</f>
        <v>-4</v>
      </c>
      <c r="AD180" s="6">
        <f t="shared" si="43"/>
        <v>-6</v>
      </c>
      <c r="AE180" s="6">
        <f t="shared" si="47"/>
        <v>-6</v>
      </c>
      <c r="AF180" s="6">
        <f t="shared" si="47"/>
        <v>-6</v>
      </c>
      <c r="AG180" s="6">
        <f t="shared" si="47"/>
        <v>-12</v>
      </c>
      <c r="AH180" s="5"/>
      <c r="AI180" s="8" t="str">
        <f t="shared" si="32"/>
        <v>OL Lower</v>
      </c>
      <c r="AJ180" s="7" t="str">
        <f t="shared" si="33"/>
        <v>Neutral</v>
      </c>
      <c r="AK180" s="7" t="str">
        <f t="shared" si="34"/>
        <v>POC Down</v>
      </c>
      <c r="AL180" s="9" t="str">
        <f t="shared" si="35"/>
        <v>In. Val</v>
      </c>
      <c r="AM180" s="9" t="str">
        <f t="shared" si="36"/>
        <v>Inside Day</v>
      </c>
      <c r="AN180" s="9" t="str">
        <f t="shared" si="37"/>
        <v>In Val</v>
      </c>
      <c r="AO180" s="9" t="str">
        <f t="shared" si="38"/>
        <v>No Gap</v>
      </c>
      <c r="AP180" s="9" t="str">
        <f t="shared" si="39"/>
        <v>Bottom-Weighted</v>
      </c>
      <c r="AQ180" s="9" t="str">
        <f t="shared" si="40"/>
        <v>Skewed High</v>
      </c>
      <c r="AR180" s="9" t="str">
        <f t="shared" si="41"/>
        <v>Same</v>
      </c>
      <c r="AS180" s="5">
        <f t="shared" si="42"/>
        <v>0</v>
      </c>
    </row>
    <row r="181" spans="1:45" ht="15.5" x14ac:dyDescent="0.35">
      <c r="A181" s="13">
        <v>45405</v>
      </c>
      <c r="B181" s="15">
        <v>1.2430099999999999</v>
      </c>
      <c r="C181" s="15">
        <v>1.24838</v>
      </c>
      <c r="D181" s="15">
        <v>1.2298800000000001</v>
      </c>
      <c r="E181" s="15">
        <v>1.24533</v>
      </c>
      <c r="F181" s="15">
        <v>1.2450000000000001</v>
      </c>
      <c r="G181" s="15">
        <v>1.2479</v>
      </c>
      <c r="H181" s="15">
        <v>1.2383</v>
      </c>
      <c r="I181" s="5">
        <v>12</v>
      </c>
      <c r="J181" s="5">
        <v>725</v>
      </c>
      <c r="K181" s="5">
        <v>1867</v>
      </c>
      <c r="L181" s="5">
        <v>2633</v>
      </c>
      <c r="M181" s="14">
        <v>10.817083333333274</v>
      </c>
      <c r="N181" s="14">
        <v>184.9999999999996</v>
      </c>
      <c r="O181" s="5">
        <v>96.000000000000526</v>
      </c>
      <c r="P181" s="5">
        <v>281470</v>
      </c>
      <c r="Q181" s="14">
        <v>1172.7916666666667</v>
      </c>
      <c r="R181" s="14">
        <v>14.232432432432462</v>
      </c>
      <c r="S181" s="5">
        <v>24</v>
      </c>
      <c r="T181" s="5" t="s">
        <v>28</v>
      </c>
      <c r="U181" s="14">
        <v>0.47646274303294411</v>
      </c>
      <c r="V181" s="5">
        <v>1131</v>
      </c>
      <c r="W181" s="5">
        <v>598</v>
      </c>
      <c r="X181" s="5">
        <v>665</v>
      </c>
      <c r="Y181" s="5">
        <v>229</v>
      </c>
      <c r="Z181" s="5" t="s">
        <v>31</v>
      </c>
      <c r="AA181" s="5"/>
      <c r="AB181" s="6" cm="1">
        <f t="array" ref="AB181">SUM(IF(B181:I181&gt;B182:I182,1,-1))</f>
        <v>0</v>
      </c>
      <c r="AC181" s="6" cm="1">
        <f t="array" ref="AC181">SUM(IF(J181:S181&gt;J182:S182,1,-1))</f>
        <v>0</v>
      </c>
      <c r="AD181" s="6">
        <f t="shared" si="43"/>
        <v>0</v>
      </c>
      <c r="AE181" s="6">
        <f t="shared" si="47"/>
        <v>-10</v>
      </c>
      <c r="AF181" s="6">
        <f t="shared" si="47"/>
        <v>4</v>
      </c>
      <c r="AG181" s="6">
        <f t="shared" si="47"/>
        <v>-6</v>
      </c>
      <c r="AH181" s="5"/>
      <c r="AI181" s="8" t="str">
        <f t="shared" si="32"/>
        <v>Outside</v>
      </c>
      <c r="AJ181" s="7" t="str">
        <f t="shared" si="33"/>
        <v>Up</v>
      </c>
      <c r="AK181" s="7" t="str">
        <f t="shared" si="34"/>
        <v>POC Up</v>
      </c>
      <c r="AL181" s="9" t="str">
        <f t="shared" si="35"/>
        <v>In. Val</v>
      </c>
      <c r="AM181" s="9" t="str">
        <f t="shared" si="36"/>
        <v>Inside Day</v>
      </c>
      <c r="AN181" s="9" t="str">
        <f t="shared" si="37"/>
        <v>In Val</v>
      </c>
      <c r="AO181" s="9" t="str">
        <f t="shared" si="38"/>
        <v>No Gap</v>
      </c>
      <c r="AP181" s="9" t="str">
        <f t="shared" si="39"/>
        <v>Bottom-Weighted</v>
      </c>
      <c r="AQ181" s="9" t="str">
        <f t="shared" si="40"/>
        <v>Skewed High</v>
      </c>
      <c r="AR181" s="9" t="str">
        <f t="shared" si="41"/>
        <v>Closed Lower Quadrant</v>
      </c>
      <c r="AS181" s="5">
        <f t="shared" si="42"/>
        <v>-2</v>
      </c>
    </row>
    <row r="182" spans="1:45" ht="15.5" x14ac:dyDescent="0.35">
      <c r="A182" s="13">
        <v>45404</v>
      </c>
      <c r="B182" s="15">
        <v>1.2445999999999999</v>
      </c>
      <c r="C182" s="15">
        <v>1.24838</v>
      </c>
      <c r="D182" s="15">
        <v>1.2298800000000001</v>
      </c>
      <c r="E182" s="15">
        <v>1.2349300000000001</v>
      </c>
      <c r="F182" s="15">
        <v>1.2436</v>
      </c>
      <c r="G182" s="15">
        <v>1.2476</v>
      </c>
      <c r="H182" s="15">
        <v>1.2415</v>
      </c>
      <c r="I182" s="5">
        <v>0</v>
      </c>
      <c r="J182" s="5">
        <v>1282</v>
      </c>
      <c r="K182" s="5">
        <v>1277</v>
      </c>
      <c r="L182" s="5">
        <v>2605</v>
      </c>
      <c r="M182" s="14">
        <v>10.710416666666575</v>
      </c>
      <c r="N182" s="14">
        <v>184.9999999999996</v>
      </c>
      <c r="O182" s="5">
        <v>60.999999999999943</v>
      </c>
      <c r="P182" s="5">
        <v>293472</v>
      </c>
      <c r="Q182" s="14">
        <v>1222.8</v>
      </c>
      <c r="R182" s="14">
        <v>14.081081081081111</v>
      </c>
      <c r="S182" s="5">
        <v>28</v>
      </c>
      <c r="T182" s="5" t="s">
        <v>26</v>
      </c>
      <c r="U182" s="14">
        <v>0.60922429824646485</v>
      </c>
      <c r="V182" s="5">
        <v>1237</v>
      </c>
      <c r="W182" s="5">
        <v>760</v>
      </c>
      <c r="X182" s="5">
        <v>416</v>
      </c>
      <c r="Y182" s="5">
        <v>187</v>
      </c>
      <c r="Z182" s="5" t="s">
        <v>29</v>
      </c>
      <c r="AA182" s="5"/>
      <c r="AB182" s="6" cm="1">
        <f t="array" ref="AB182">SUM(IF(B182:I182&gt;B183:I183,1,-1))</f>
        <v>-4</v>
      </c>
      <c r="AC182" s="6" cm="1">
        <f t="array" ref="AC182">SUM(IF(J182:S182&gt;J183:S183,1,-1))</f>
        <v>-2</v>
      </c>
      <c r="AD182" s="6">
        <f t="shared" si="43"/>
        <v>-6</v>
      </c>
      <c r="AE182" s="6">
        <f t="shared" si="47"/>
        <v>-14</v>
      </c>
      <c r="AF182" s="6">
        <f t="shared" si="47"/>
        <v>-2</v>
      </c>
      <c r="AG182" s="6">
        <f t="shared" si="47"/>
        <v>-16</v>
      </c>
      <c r="AH182" s="5"/>
      <c r="AI182" s="8" t="str">
        <f t="shared" si="32"/>
        <v>Outside</v>
      </c>
      <c r="AJ182" s="7" t="str">
        <f t="shared" si="33"/>
        <v>Neutral</v>
      </c>
      <c r="AK182" s="7" t="str">
        <f t="shared" si="34"/>
        <v>POC Down</v>
      </c>
      <c r="AL182" s="9" t="str">
        <f t="shared" si="35"/>
        <v>In. Val</v>
      </c>
      <c r="AM182" s="9" t="str">
        <f t="shared" si="36"/>
        <v>Lower Break</v>
      </c>
      <c r="AN182" s="9" t="str">
        <f t="shared" si="37"/>
        <v>Bl. Val</v>
      </c>
      <c r="AO182" s="9" t="str">
        <f t="shared" si="38"/>
        <v>No Gap</v>
      </c>
      <c r="AP182" s="9" t="str">
        <f t="shared" si="39"/>
        <v>Top-Weighted</v>
      </c>
      <c r="AQ182" s="9" t="str">
        <f t="shared" si="40"/>
        <v>Skewed High</v>
      </c>
      <c r="AR182" s="9" t="str">
        <f t="shared" si="41"/>
        <v>Closed Lower Quadrant</v>
      </c>
      <c r="AS182" s="5">
        <f t="shared" si="42"/>
        <v>-1</v>
      </c>
    </row>
    <row r="183" spans="1:45" ht="15.5" x14ac:dyDescent="0.35">
      <c r="A183" s="13">
        <v>45401</v>
      </c>
      <c r="B183" s="15">
        <v>1.2458899999999999</v>
      </c>
      <c r="C183" s="15">
        <v>1.2498</v>
      </c>
      <c r="D183" s="15">
        <v>1.2355700000000001</v>
      </c>
      <c r="E183" s="15">
        <v>1.2375</v>
      </c>
      <c r="F183" s="15">
        <v>1.2454000000000001</v>
      </c>
      <c r="G183" s="15">
        <v>1.2469000000000001</v>
      </c>
      <c r="H183" s="15">
        <v>1.2426000000000001</v>
      </c>
      <c r="I183" s="5">
        <v>-7</v>
      </c>
      <c r="J183" s="5">
        <v>935</v>
      </c>
      <c r="K183" s="5">
        <v>1624</v>
      </c>
      <c r="L183" s="5">
        <v>2611</v>
      </c>
      <c r="M183" s="14">
        <v>10.773333333333255</v>
      </c>
      <c r="N183" s="14">
        <v>142.29999999999964</v>
      </c>
      <c r="O183" s="5">
        <v>42.999999999999702</v>
      </c>
      <c r="P183" s="5">
        <v>307243</v>
      </c>
      <c r="Q183" s="14">
        <v>1280.1791666666666</v>
      </c>
      <c r="R183" s="14">
        <v>18.348559381588242</v>
      </c>
      <c r="S183" s="5">
        <v>24</v>
      </c>
      <c r="T183" s="5" t="s">
        <v>26</v>
      </c>
      <c r="U183" s="14">
        <v>0.54116655691535898</v>
      </c>
      <c r="V183" s="5">
        <v>547</v>
      </c>
      <c r="W183" s="5">
        <v>1575</v>
      </c>
      <c r="X183" s="5">
        <v>339</v>
      </c>
      <c r="Y183" s="5">
        <v>150</v>
      </c>
      <c r="Z183" s="5" t="s">
        <v>27</v>
      </c>
      <c r="AA183" s="5"/>
      <c r="AB183" s="6" cm="1">
        <f t="array" ref="AB183">SUM(IF(B183:I183&gt;B184:I184,1,-1))</f>
        <v>-6</v>
      </c>
      <c r="AC183" s="6" cm="1">
        <f t="array" ref="AC183">SUM(IF(J183:S183&gt;J184:S184,1,-1))</f>
        <v>6</v>
      </c>
      <c r="AD183" s="6">
        <f t="shared" si="43"/>
        <v>0</v>
      </c>
      <c r="AE183" s="6">
        <f t="shared" si="47"/>
        <v>-16</v>
      </c>
      <c r="AF183" s="6">
        <f t="shared" si="47"/>
        <v>-6</v>
      </c>
      <c r="AG183" s="6">
        <f t="shared" si="47"/>
        <v>-22</v>
      </c>
      <c r="AH183" s="5"/>
      <c r="AI183" s="8" t="str">
        <f t="shared" si="32"/>
        <v>OL Lower</v>
      </c>
      <c r="AJ183" s="7" t="str">
        <f t="shared" si="33"/>
        <v>Neutral</v>
      </c>
      <c r="AK183" s="7" t="str">
        <f t="shared" si="34"/>
        <v>POC Unchanged</v>
      </c>
      <c r="AL183" s="9" t="str">
        <f t="shared" si="35"/>
        <v>In. Val</v>
      </c>
      <c r="AM183" s="9" t="str">
        <f t="shared" si="36"/>
        <v>Lower Break</v>
      </c>
      <c r="AN183" s="9" t="str">
        <f t="shared" si="37"/>
        <v>Bl. Val</v>
      </c>
      <c r="AO183" s="9" t="str">
        <f t="shared" si="38"/>
        <v>No Gap</v>
      </c>
      <c r="AP183" s="9" t="str">
        <f t="shared" si="39"/>
        <v>Bottom-Weighted</v>
      </c>
      <c r="AQ183" s="9" t="str">
        <f t="shared" si="40"/>
        <v>Skewed Mid-High</v>
      </c>
      <c r="AR183" s="9" t="str">
        <f t="shared" si="41"/>
        <v>Same</v>
      </c>
      <c r="AS183" s="5">
        <f t="shared" si="42"/>
        <v>0</v>
      </c>
    </row>
    <row r="184" spans="1:45" ht="15.5" x14ac:dyDescent="0.35">
      <c r="A184" s="13">
        <v>45400</v>
      </c>
      <c r="B184" s="15">
        <v>1.25543</v>
      </c>
      <c r="C184" s="15">
        <v>1.2558499999999999</v>
      </c>
      <c r="D184" s="15">
        <v>1.24051</v>
      </c>
      <c r="E184" s="15">
        <v>1.2435</v>
      </c>
      <c r="F184" s="15">
        <v>1.2454000000000001</v>
      </c>
      <c r="G184" s="15">
        <v>1.2471000000000001</v>
      </c>
      <c r="H184" s="15">
        <v>1.2430000000000001</v>
      </c>
      <c r="I184" s="5">
        <v>-20</v>
      </c>
      <c r="J184" s="5">
        <v>1194</v>
      </c>
      <c r="K184" s="5">
        <v>1225</v>
      </c>
      <c r="L184" s="5">
        <v>2477</v>
      </c>
      <c r="M184" s="14">
        <v>10.312916666666579</v>
      </c>
      <c r="N184" s="14">
        <v>153.3999999999991</v>
      </c>
      <c r="O184" s="5">
        <v>40.999999999999929</v>
      </c>
      <c r="P184" s="5">
        <v>295484</v>
      </c>
      <c r="Q184" s="14">
        <v>1231.1833333333334</v>
      </c>
      <c r="R184" s="14">
        <v>16.147327249022258</v>
      </c>
      <c r="S184" s="5">
        <v>21</v>
      </c>
      <c r="T184" s="5" t="s">
        <v>26</v>
      </c>
      <c r="U184" s="14">
        <v>0.6660182134075836</v>
      </c>
      <c r="V184" s="5">
        <v>87</v>
      </c>
      <c r="W184" s="5">
        <v>186</v>
      </c>
      <c r="X184" s="5">
        <v>1445</v>
      </c>
      <c r="Y184" s="5">
        <v>708</v>
      </c>
      <c r="Z184" s="5" t="s">
        <v>27</v>
      </c>
      <c r="AA184" s="5"/>
      <c r="AB184" s="6" cm="1">
        <f t="array" ref="AB184">SUM(IF(B184:I184&gt;B185:I185,1,-1))</f>
        <v>-4</v>
      </c>
      <c r="AC184" s="6" cm="1">
        <f t="array" ref="AC184">SUM(IF(J184:S184&gt;J185:S185,1,-1))</f>
        <v>-6</v>
      </c>
      <c r="AD184" s="6">
        <f t="shared" si="43"/>
        <v>-10</v>
      </c>
      <c r="AE184" s="6">
        <f t="shared" si="47"/>
        <v>-16</v>
      </c>
      <c r="AF184" s="6">
        <f t="shared" si="47"/>
        <v>-4</v>
      </c>
      <c r="AG184" s="6">
        <f t="shared" si="47"/>
        <v>-20</v>
      </c>
      <c r="AH184" s="5"/>
      <c r="AI184" s="8" t="str">
        <f t="shared" si="32"/>
        <v>Inside</v>
      </c>
      <c r="AJ184" s="7" t="str">
        <f t="shared" si="33"/>
        <v>Down</v>
      </c>
      <c r="AK184" s="7" t="str">
        <f t="shared" si="34"/>
        <v>POC Unchanged</v>
      </c>
      <c r="AL184" s="9" t="str">
        <f t="shared" si="35"/>
        <v>In. Val</v>
      </c>
      <c r="AM184" s="9" t="str">
        <f t="shared" si="36"/>
        <v>Inside Day</v>
      </c>
      <c r="AN184" s="9" t="str">
        <f t="shared" si="37"/>
        <v>In Val</v>
      </c>
      <c r="AO184" s="9" t="str">
        <f t="shared" si="38"/>
        <v>Gap Up - Failed</v>
      </c>
      <c r="AP184" s="9" t="str">
        <f t="shared" si="39"/>
        <v>Bottom-Weighted</v>
      </c>
      <c r="AQ184" s="9" t="str">
        <f t="shared" si="40"/>
        <v>Skewed Mid-Low</v>
      </c>
      <c r="AR184" s="9" t="str">
        <f t="shared" si="41"/>
        <v>Closed Higher Quadrant</v>
      </c>
      <c r="AS184" s="5">
        <f t="shared" si="42"/>
        <v>1</v>
      </c>
    </row>
    <row r="185" spans="1:45" ht="15.5" x14ac:dyDescent="0.35">
      <c r="A185" s="13">
        <v>45399</v>
      </c>
      <c r="B185" s="15">
        <v>1.25362</v>
      </c>
      <c r="C185" s="15">
        <v>1.2577799999999999</v>
      </c>
      <c r="D185" s="15">
        <v>1.24051</v>
      </c>
      <c r="E185" s="15">
        <v>1.2452399999999999</v>
      </c>
      <c r="F185" s="15">
        <v>1.2454000000000001</v>
      </c>
      <c r="G185" s="15">
        <v>1.2488000000000001</v>
      </c>
      <c r="H185" s="15">
        <v>1.2420000000000002</v>
      </c>
      <c r="I185" s="5">
        <v>-14</v>
      </c>
      <c r="J185" s="5">
        <v>1423</v>
      </c>
      <c r="K185" s="5">
        <v>1062</v>
      </c>
      <c r="L185" s="5">
        <v>2536</v>
      </c>
      <c r="M185" s="14">
        <v>10.558749999999959</v>
      </c>
      <c r="N185" s="14">
        <v>172.69999999999897</v>
      </c>
      <c r="O185" s="5">
        <v>67.999999999999176</v>
      </c>
      <c r="P185" s="5">
        <v>300524</v>
      </c>
      <c r="Q185" s="14">
        <v>1252.1833333333334</v>
      </c>
      <c r="R185" s="14">
        <v>14.684423856398467</v>
      </c>
      <c r="S185" s="5">
        <v>28</v>
      </c>
      <c r="T185" s="5" t="s">
        <v>26</v>
      </c>
      <c r="U185" s="14">
        <v>0.61910978459528443</v>
      </c>
      <c r="V185" s="5">
        <v>474</v>
      </c>
      <c r="W185" s="5">
        <v>217</v>
      </c>
      <c r="X185" s="5">
        <v>999</v>
      </c>
      <c r="Y185" s="5">
        <v>846</v>
      </c>
      <c r="Z185" s="5" t="s">
        <v>29</v>
      </c>
      <c r="AA185" s="5"/>
      <c r="AB185" s="6" cm="1">
        <f t="array" ref="AB185">SUM(IF(B185:I185&gt;B186:I186,1,-1))</f>
        <v>-6</v>
      </c>
      <c r="AC185" s="6" cm="1">
        <f t="array" ref="AC185">SUM(IF(J185:S185&gt;J186:S186,1,-1))</f>
        <v>-6</v>
      </c>
      <c r="AD185" s="6">
        <f t="shared" si="43"/>
        <v>-12</v>
      </c>
      <c r="AE185" s="6">
        <f t="shared" si="47"/>
        <v>-16</v>
      </c>
      <c r="AF185" s="6">
        <f t="shared" si="47"/>
        <v>6</v>
      </c>
      <c r="AG185" s="6">
        <f t="shared" si="47"/>
        <v>-10</v>
      </c>
      <c r="AH185" s="5"/>
      <c r="AI185" s="8" t="str">
        <f t="shared" si="32"/>
        <v>OL Lower</v>
      </c>
      <c r="AJ185" s="7" t="str">
        <f t="shared" si="33"/>
        <v>Down</v>
      </c>
      <c r="AK185" s="7" t="str">
        <f t="shared" si="34"/>
        <v>POC Down</v>
      </c>
      <c r="AL185" s="9" t="str">
        <f t="shared" si="35"/>
        <v>In. Val</v>
      </c>
      <c r="AM185" s="9" t="str">
        <f t="shared" si="36"/>
        <v>Inside Day</v>
      </c>
      <c r="AN185" s="9" t="str">
        <f t="shared" si="37"/>
        <v>In Val</v>
      </c>
      <c r="AO185" s="9" t="str">
        <f t="shared" si="38"/>
        <v>No Gap</v>
      </c>
      <c r="AP185" s="9" t="str">
        <f t="shared" si="39"/>
        <v>Top-Weighted</v>
      </c>
      <c r="AQ185" s="9" t="str">
        <f t="shared" si="40"/>
        <v>Skewed Mid-Low</v>
      </c>
      <c r="AR185" s="9" t="str">
        <f t="shared" si="41"/>
        <v>Closed Lower Quadrant</v>
      </c>
      <c r="AS185" s="5">
        <f t="shared" si="42"/>
        <v>-1</v>
      </c>
    </row>
    <row r="186" spans="1:45" ht="15.5" x14ac:dyDescent="0.35">
      <c r="A186" s="13">
        <v>45398</v>
      </c>
      <c r="B186" s="15">
        <v>1.26766</v>
      </c>
      <c r="C186" s="15">
        <v>1.27068</v>
      </c>
      <c r="D186" s="15">
        <v>1.24051</v>
      </c>
      <c r="E186" s="15">
        <v>1.2429300000000001</v>
      </c>
      <c r="F186" s="15">
        <v>1.2538000000000002</v>
      </c>
      <c r="G186" s="15">
        <v>1.2706000000000002</v>
      </c>
      <c r="H186" s="15">
        <v>1.2454000000000001</v>
      </c>
      <c r="I186" s="5">
        <v>-12</v>
      </c>
      <c r="J186" s="5">
        <v>885</v>
      </c>
      <c r="K186" s="5">
        <v>1708</v>
      </c>
      <c r="L186" s="5">
        <v>2628</v>
      </c>
      <c r="M186" s="14">
        <v>10.94333333333338</v>
      </c>
      <c r="N186" s="14">
        <v>301.70000000000027</v>
      </c>
      <c r="O186" s="5">
        <v>252.00000000000111</v>
      </c>
      <c r="P186" s="5">
        <v>301910</v>
      </c>
      <c r="Q186" s="14">
        <v>1257.9583333333333</v>
      </c>
      <c r="R186" s="14">
        <v>8.7106397083195155</v>
      </c>
      <c r="S186" s="5">
        <v>39</v>
      </c>
      <c r="T186" s="5" t="s">
        <v>28</v>
      </c>
      <c r="U186" s="14">
        <v>0.48207095156031526</v>
      </c>
      <c r="V186" s="5">
        <v>240</v>
      </c>
      <c r="W186" s="5">
        <v>284</v>
      </c>
      <c r="X186" s="5">
        <v>866</v>
      </c>
      <c r="Y186" s="5">
        <v>1230</v>
      </c>
      <c r="Z186" s="5" t="s">
        <v>27</v>
      </c>
      <c r="AA186" s="5"/>
      <c r="AB186" s="6" cm="1">
        <f t="array" ref="AB186">SUM(IF(B186:I186&gt;B187:I187,1,-1))</f>
        <v>-6</v>
      </c>
      <c r="AC186" s="6" cm="1">
        <f t="array" ref="AC186">SUM(IF(J186:S186&gt;J187:S187,1,-1))</f>
        <v>8</v>
      </c>
      <c r="AD186" s="6">
        <f t="shared" si="43"/>
        <v>2</v>
      </c>
      <c r="AE186" s="6">
        <f t="shared" si="47"/>
        <v>-18</v>
      </c>
      <c r="AF186" s="6">
        <f t="shared" si="47"/>
        <v>18</v>
      </c>
      <c r="AG186" s="6">
        <f t="shared" si="47"/>
        <v>0</v>
      </c>
      <c r="AH186" s="5"/>
      <c r="AI186" s="8" t="str">
        <f t="shared" si="32"/>
        <v>OL Lower</v>
      </c>
      <c r="AJ186" s="7" t="str">
        <f t="shared" si="33"/>
        <v>Down</v>
      </c>
      <c r="AK186" s="7" t="str">
        <f t="shared" si="34"/>
        <v>POC Unchanged</v>
      </c>
      <c r="AL186" s="9" t="str">
        <f t="shared" si="35"/>
        <v>In. Val</v>
      </c>
      <c r="AM186" s="9" t="str">
        <f t="shared" si="36"/>
        <v>Lower Break</v>
      </c>
      <c r="AN186" s="9" t="str">
        <f t="shared" si="37"/>
        <v>Bl. Val</v>
      </c>
      <c r="AO186" s="9" t="str">
        <f t="shared" si="38"/>
        <v>No Gap</v>
      </c>
      <c r="AP186" s="9" t="str">
        <f t="shared" si="39"/>
        <v>Bottom-Weighted</v>
      </c>
      <c r="AQ186" s="9" t="str">
        <f t="shared" si="40"/>
        <v>Skewed Low</v>
      </c>
      <c r="AR186" s="9" t="str">
        <f t="shared" si="41"/>
        <v>Same</v>
      </c>
      <c r="AS186" s="5">
        <f t="shared" si="42"/>
        <v>0</v>
      </c>
    </row>
    <row r="187" spans="1:45" ht="15.5" x14ac:dyDescent="0.35">
      <c r="A187" s="13">
        <v>45397</v>
      </c>
      <c r="B187" s="15">
        <v>1.2656799999999999</v>
      </c>
      <c r="C187" s="15">
        <v>1.2708999999999999</v>
      </c>
      <c r="D187" s="15">
        <v>1.2415499999999999</v>
      </c>
      <c r="E187" s="15">
        <v>1.24457</v>
      </c>
      <c r="F187" s="15">
        <v>1.2538</v>
      </c>
      <c r="G187" s="15">
        <v>1.2708000000000002</v>
      </c>
      <c r="H187" s="15">
        <v>1.2484999999999999</v>
      </c>
      <c r="I187" s="5">
        <v>-5</v>
      </c>
      <c r="J187" s="5">
        <v>1241</v>
      </c>
      <c r="K187" s="5">
        <v>1176</v>
      </c>
      <c r="L187" s="5">
        <v>2452</v>
      </c>
      <c r="M187" s="14">
        <v>10.126250000000077</v>
      </c>
      <c r="N187" s="14">
        <v>293.49999999999989</v>
      </c>
      <c r="O187" s="5">
        <v>223.00000000000207</v>
      </c>
      <c r="P187" s="5">
        <v>276376</v>
      </c>
      <c r="Q187" s="14">
        <v>1151.5666666666666</v>
      </c>
      <c r="R187" s="14">
        <v>8.3543441226575847</v>
      </c>
      <c r="S187" s="5">
        <v>32</v>
      </c>
      <c r="T187" s="5" t="s">
        <v>26</v>
      </c>
      <c r="U187" s="14">
        <v>0.6119630441579742</v>
      </c>
      <c r="V187" s="5">
        <v>588</v>
      </c>
      <c r="W187" s="5">
        <v>197</v>
      </c>
      <c r="X187" s="5">
        <v>901</v>
      </c>
      <c r="Y187" s="5">
        <v>766</v>
      </c>
      <c r="Z187" s="5" t="s">
        <v>27</v>
      </c>
      <c r="AA187" s="5"/>
      <c r="AB187" s="6" cm="1">
        <f t="array" ref="AB187">SUM(IF(B187:I187&gt;B188:I188,1,-1))</f>
        <v>-4</v>
      </c>
      <c r="AC187" s="6" cm="1">
        <f t="array" ref="AC187">SUM(IF(J187:S187&gt;J188:S188,1,-1))</f>
        <v>4</v>
      </c>
      <c r="AD187" s="6">
        <f t="shared" si="43"/>
        <v>0</v>
      </c>
      <c r="AE187" s="6">
        <f t="shared" si="47"/>
        <v>-14</v>
      </c>
      <c r="AF187" s="6">
        <f t="shared" si="47"/>
        <v>18</v>
      </c>
      <c r="AG187" s="6">
        <f t="shared" si="47"/>
        <v>4</v>
      </c>
      <c r="AH187" s="5"/>
      <c r="AI187" s="8" t="str">
        <f t="shared" si="32"/>
        <v>Outside</v>
      </c>
      <c r="AJ187" s="7" t="str">
        <f t="shared" si="33"/>
        <v>Down</v>
      </c>
      <c r="AK187" s="7" t="str">
        <f t="shared" si="34"/>
        <v>POC Unchanged</v>
      </c>
      <c r="AL187" s="9" t="str">
        <f t="shared" si="35"/>
        <v>In. Val</v>
      </c>
      <c r="AM187" s="9" t="str">
        <f t="shared" si="36"/>
        <v>Inside Day</v>
      </c>
      <c r="AN187" s="9" t="str">
        <f t="shared" si="37"/>
        <v>Bl. Val</v>
      </c>
      <c r="AO187" s="9" t="str">
        <f t="shared" si="38"/>
        <v>No Gap</v>
      </c>
      <c r="AP187" s="9" t="str">
        <f t="shared" si="39"/>
        <v>Top-Weighted</v>
      </c>
      <c r="AQ187" s="9" t="str">
        <f t="shared" si="40"/>
        <v>Skewed Mid-Low</v>
      </c>
      <c r="AR187" s="9" t="str">
        <f t="shared" si="41"/>
        <v>Same</v>
      </c>
      <c r="AS187" s="5">
        <f t="shared" si="42"/>
        <v>0</v>
      </c>
    </row>
    <row r="188" spans="1:45" ht="15.5" x14ac:dyDescent="0.35">
      <c r="A188" s="13">
        <v>45394</v>
      </c>
      <c r="B188" s="15">
        <v>1.2623599999999999</v>
      </c>
      <c r="C188" s="15">
        <v>1.2708999999999999</v>
      </c>
      <c r="D188" s="15">
        <v>1.2415499999999999</v>
      </c>
      <c r="E188" s="15">
        <v>1.246</v>
      </c>
      <c r="F188" s="15">
        <v>1.2538</v>
      </c>
      <c r="G188" s="15">
        <v>1.2674000000000001</v>
      </c>
      <c r="H188" s="15">
        <v>1.2504999999999999</v>
      </c>
      <c r="I188" s="5">
        <v>5</v>
      </c>
      <c r="J188" s="5">
        <v>1597</v>
      </c>
      <c r="K188" s="5">
        <v>707</v>
      </c>
      <c r="L188" s="5">
        <v>2339</v>
      </c>
      <c r="M188" s="14">
        <v>9.62958333333345</v>
      </c>
      <c r="N188" s="14">
        <v>293.49999999999989</v>
      </c>
      <c r="O188" s="5">
        <v>169.00000000000136</v>
      </c>
      <c r="P188" s="5">
        <v>262587</v>
      </c>
      <c r="Q188" s="14">
        <v>1094.1125</v>
      </c>
      <c r="R188" s="14">
        <v>7.9693356047700199</v>
      </c>
      <c r="S188" s="5">
        <v>38</v>
      </c>
      <c r="T188" s="5" t="s">
        <v>26</v>
      </c>
      <c r="U188" s="14">
        <v>0.53452603672061116</v>
      </c>
      <c r="V188" s="5">
        <v>731</v>
      </c>
      <c r="W188" s="5">
        <v>410</v>
      </c>
      <c r="X188" s="5">
        <v>866</v>
      </c>
      <c r="Y188" s="5">
        <v>332</v>
      </c>
      <c r="Z188" s="5" t="s">
        <v>27</v>
      </c>
      <c r="AA188" s="5"/>
      <c r="AB188" s="6" cm="1">
        <f t="array" ref="AB188">SUM(IF(B188:I188&gt;B189:I189,1,-1))</f>
        <v>-8</v>
      </c>
      <c r="AC188" s="6" cm="1">
        <f t="array" ref="AC188">SUM(IF(J188:S188&gt;J189:S189,1,-1))</f>
        <v>6</v>
      </c>
      <c r="AD188" s="6">
        <f t="shared" si="43"/>
        <v>-2</v>
      </c>
      <c r="AE188" s="6">
        <f t="shared" si="47"/>
        <v>-12</v>
      </c>
      <c r="AF188" s="6">
        <f t="shared" si="47"/>
        <v>20</v>
      </c>
      <c r="AG188" s="6">
        <f t="shared" si="47"/>
        <v>8</v>
      </c>
      <c r="AH188" s="5"/>
      <c r="AI188" s="8" t="str">
        <f t="shared" si="32"/>
        <v>OL Lower</v>
      </c>
      <c r="AJ188" s="7" t="str">
        <f t="shared" si="33"/>
        <v>Down</v>
      </c>
      <c r="AK188" s="7" t="str">
        <f t="shared" si="34"/>
        <v>POC Down</v>
      </c>
      <c r="AL188" s="9" t="str">
        <f t="shared" si="35"/>
        <v>Bel. Val</v>
      </c>
      <c r="AM188" s="9" t="str">
        <f t="shared" si="36"/>
        <v>Lower Break</v>
      </c>
      <c r="AN188" s="9" t="str">
        <f t="shared" si="37"/>
        <v>Bl. Val</v>
      </c>
      <c r="AO188" s="9" t="str">
        <f t="shared" si="38"/>
        <v>No Gap</v>
      </c>
      <c r="AP188" s="9" t="str">
        <f t="shared" si="39"/>
        <v>Top-Weighted</v>
      </c>
      <c r="AQ188" s="9" t="str">
        <f t="shared" si="40"/>
        <v>Skewed Mid-Low</v>
      </c>
      <c r="AR188" s="9" t="str">
        <f t="shared" si="41"/>
        <v>Same</v>
      </c>
      <c r="AS188" s="5">
        <f t="shared" si="42"/>
        <v>0</v>
      </c>
    </row>
    <row r="189" spans="1:45" ht="15.5" x14ac:dyDescent="0.35">
      <c r="A189" s="13">
        <v>45393</v>
      </c>
      <c r="B189" s="15">
        <v>1.26387</v>
      </c>
      <c r="C189" s="15">
        <v>1.2708999999999999</v>
      </c>
      <c r="D189" s="15">
        <v>1.25101</v>
      </c>
      <c r="E189" s="15">
        <v>1.2554000000000001</v>
      </c>
      <c r="F189" s="15">
        <v>1.2624000000000002</v>
      </c>
      <c r="G189" s="15">
        <v>1.2705000000000002</v>
      </c>
      <c r="H189" s="15">
        <v>1.2563000000000002</v>
      </c>
      <c r="I189" s="5">
        <v>27</v>
      </c>
      <c r="J189" s="5">
        <v>1127</v>
      </c>
      <c r="K189" s="5">
        <v>1142</v>
      </c>
      <c r="L189" s="5">
        <v>2302</v>
      </c>
      <c r="M189" s="14">
        <v>9.4879166666668358</v>
      </c>
      <c r="N189" s="14">
        <v>198.89999999999964</v>
      </c>
      <c r="O189" s="5">
        <v>141.99999999999991</v>
      </c>
      <c r="P189" s="5">
        <v>253552</v>
      </c>
      <c r="Q189" s="14">
        <v>1056.4666666666667</v>
      </c>
      <c r="R189" s="14">
        <v>11.573655103066889</v>
      </c>
      <c r="S189" s="5">
        <v>29</v>
      </c>
      <c r="T189" s="5" t="s">
        <v>26</v>
      </c>
      <c r="U189" s="14">
        <v>0.66859928468913821</v>
      </c>
      <c r="V189" s="5">
        <v>473</v>
      </c>
      <c r="W189" s="5">
        <v>886</v>
      </c>
      <c r="X189" s="5">
        <v>297</v>
      </c>
      <c r="Y189" s="5">
        <v>646</v>
      </c>
      <c r="Z189" s="5" t="s">
        <v>27</v>
      </c>
      <c r="AA189" s="5"/>
      <c r="AB189" s="6" cm="1">
        <f t="array" ref="AB189">SUM(IF(B189:I189&gt;B190:I190,1,-1))</f>
        <v>-2</v>
      </c>
      <c r="AC189" s="6" cm="1">
        <f t="array" ref="AC189">SUM(IF(J189:S189&gt;J190:S190,1,-1))</f>
        <v>8</v>
      </c>
      <c r="AD189" s="6">
        <f t="shared" si="43"/>
        <v>6</v>
      </c>
      <c r="AE189" s="6">
        <f t="shared" si="47"/>
        <v>0</v>
      </c>
      <c r="AF189" s="6">
        <f t="shared" si="47"/>
        <v>14</v>
      </c>
      <c r="AG189" s="6">
        <f t="shared" si="47"/>
        <v>14</v>
      </c>
      <c r="AH189" s="5"/>
      <c r="AI189" s="8" t="str">
        <f t="shared" si="32"/>
        <v>Outside</v>
      </c>
      <c r="AJ189" s="7" t="str">
        <f t="shared" si="33"/>
        <v>Neutral</v>
      </c>
      <c r="AK189" s="7" t="str">
        <f t="shared" si="34"/>
        <v>POC Down</v>
      </c>
      <c r="AL189" s="9" t="str">
        <f t="shared" si="35"/>
        <v>In. Val</v>
      </c>
      <c r="AM189" s="9" t="str">
        <f t="shared" si="36"/>
        <v>Lower Break</v>
      </c>
      <c r="AN189" s="9" t="str">
        <f t="shared" si="37"/>
        <v>Bl. Val</v>
      </c>
      <c r="AO189" s="9" t="str">
        <f t="shared" si="38"/>
        <v>No Gap</v>
      </c>
      <c r="AP189" s="9" t="str">
        <f t="shared" si="39"/>
        <v>Bottom-Weighted</v>
      </c>
      <c r="AQ189" s="9" t="str">
        <f t="shared" si="40"/>
        <v>Skewed Mid-High</v>
      </c>
      <c r="AR189" s="9" t="str">
        <f t="shared" si="41"/>
        <v>Same</v>
      </c>
      <c r="AS189" s="5">
        <f t="shared" si="42"/>
        <v>0</v>
      </c>
    </row>
    <row r="190" spans="1:45" ht="15.5" x14ac:dyDescent="0.35">
      <c r="A190" s="13">
        <v>45392</v>
      </c>
      <c r="B190" s="15">
        <v>1.2650600000000001</v>
      </c>
      <c r="C190" s="15">
        <v>1.2708999999999999</v>
      </c>
      <c r="D190" s="15">
        <v>1.25197</v>
      </c>
      <c r="E190" s="15">
        <v>1.2536</v>
      </c>
      <c r="F190" s="15">
        <v>1.2655000000000001</v>
      </c>
      <c r="G190" s="15">
        <v>1.2685999999999999</v>
      </c>
      <c r="H190" s="15">
        <v>1.2616000000000001</v>
      </c>
      <c r="I190" s="5">
        <v>11</v>
      </c>
      <c r="J190" s="5">
        <v>762</v>
      </c>
      <c r="K190" s="5">
        <v>1381</v>
      </c>
      <c r="L190" s="5">
        <v>2179</v>
      </c>
      <c r="M190" s="14">
        <v>8.9133333333335223</v>
      </c>
      <c r="N190" s="14">
        <v>189.2999999999989</v>
      </c>
      <c r="O190" s="5">
        <v>69.999999999998948</v>
      </c>
      <c r="P190" s="5">
        <v>236565</v>
      </c>
      <c r="Q190" s="14">
        <v>985.6875</v>
      </c>
      <c r="R190" s="14">
        <v>11.510829371368265</v>
      </c>
      <c r="S190" s="5">
        <v>28</v>
      </c>
      <c r="T190" s="5" t="s">
        <v>26</v>
      </c>
      <c r="U190" s="14">
        <v>0.53979132866824975</v>
      </c>
      <c r="V190" s="5">
        <v>596</v>
      </c>
      <c r="W190" s="5">
        <v>1110</v>
      </c>
      <c r="X190" s="5">
        <v>222</v>
      </c>
      <c r="Y190" s="5">
        <v>248</v>
      </c>
      <c r="Z190" s="5" t="s">
        <v>27</v>
      </c>
      <c r="AA190" s="5"/>
      <c r="AB190" s="6" cm="1">
        <f t="array" ref="AB190">SUM(IF(B190:I190&gt;B191:I191,1,-1))</f>
        <v>-2</v>
      </c>
      <c r="AC190" s="6" cm="1">
        <f t="array" ref="AC190">SUM(IF(J190:S190&gt;J191:S191,1,-1))</f>
        <v>6</v>
      </c>
      <c r="AD190" s="6">
        <f t="shared" si="43"/>
        <v>4</v>
      </c>
      <c r="AE190" s="6">
        <f t="shared" si="47"/>
        <v>6</v>
      </c>
      <c r="AF190" s="6">
        <f t="shared" si="47"/>
        <v>8</v>
      </c>
      <c r="AG190" s="6">
        <f t="shared" si="47"/>
        <v>14</v>
      </c>
      <c r="AH190" s="5"/>
      <c r="AI190" s="8" t="str">
        <f t="shared" si="32"/>
        <v>Outside</v>
      </c>
      <c r="AJ190" s="7" t="str">
        <f t="shared" si="33"/>
        <v>Neutral</v>
      </c>
      <c r="AK190" s="7" t="str">
        <f t="shared" si="34"/>
        <v>POC Up</v>
      </c>
      <c r="AL190" s="9" t="str">
        <f t="shared" si="35"/>
        <v>In. Val</v>
      </c>
      <c r="AM190" s="9" t="str">
        <f t="shared" si="36"/>
        <v>Lower Break</v>
      </c>
      <c r="AN190" s="9" t="str">
        <f t="shared" si="37"/>
        <v>Bl. Val</v>
      </c>
      <c r="AO190" s="9" t="str">
        <f t="shared" si="38"/>
        <v>No Gap</v>
      </c>
      <c r="AP190" s="9" t="str">
        <f t="shared" si="39"/>
        <v>Bottom-Weighted</v>
      </c>
      <c r="AQ190" s="9" t="str">
        <f t="shared" si="40"/>
        <v>Skewed Mid-High</v>
      </c>
      <c r="AR190" s="9" t="str">
        <f t="shared" si="41"/>
        <v>Closed Higher Quadrant</v>
      </c>
      <c r="AS190" s="5">
        <f t="shared" si="42"/>
        <v>3</v>
      </c>
    </row>
    <row r="191" spans="1:45" ht="15.5" x14ac:dyDescent="0.35">
      <c r="A191" s="13">
        <v>45391</v>
      </c>
      <c r="B191" s="15">
        <v>1.2575400000000001</v>
      </c>
      <c r="C191" s="15">
        <v>1.2708999999999999</v>
      </c>
      <c r="D191" s="15">
        <v>1.25621</v>
      </c>
      <c r="E191" s="15">
        <v>1.26763</v>
      </c>
      <c r="F191" s="15">
        <v>1.2653000000000001</v>
      </c>
      <c r="G191" s="15">
        <v>1.2673000000000001</v>
      </c>
      <c r="H191" s="15">
        <v>1.2616000000000001</v>
      </c>
      <c r="I191" s="5">
        <v>22</v>
      </c>
      <c r="J191" s="5">
        <v>618</v>
      </c>
      <c r="K191" s="5">
        <v>1321</v>
      </c>
      <c r="L191" s="5">
        <v>1976</v>
      </c>
      <c r="M191" s="14">
        <v>8.0775000000001267</v>
      </c>
      <c r="N191" s="14">
        <v>146.8999999999987</v>
      </c>
      <c r="O191" s="5">
        <v>57.000000000000384</v>
      </c>
      <c r="P191" s="5">
        <v>216779</v>
      </c>
      <c r="Q191" s="14">
        <v>903.24583333333328</v>
      </c>
      <c r="R191" s="14">
        <v>13.451327433628437</v>
      </c>
      <c r="S191" s="5">
        <v>30</v>
      </c>
      <c r="T191" s="5" t="s">
        <v>26</v>
      </c>
      <c r="U191" s="14">
        <v>0.56909961858837776</v>
      </c>
      <c r="V191" s="5">
        <v>206</v>
      </c>
      <c r="W191" s="5">
        <v>841</v>
      </c>
      <c r="X191" s="5">
        <v>615</v>
      </c>
      <c r="Y191" s="5">
        <v>314</v>
      </c>
      <c r="Z191" s="5" t="s">
        <v>31</v>
      </c>
      <c r="AA191" s="5"/>
      <c r="AB191" s="6" cm="1">
        <f t="array" ref="AB191">SUM(IF(B191:I191&gt;B192:I192,1,-1))</f>
        <v>4</v>
      </c>
      <c r="AC191" s="6" cm="1">
        <f t="array" ref="AC191">SUM(IF(J191:S191&gt;J192:S192,1,-1))</f>
        <v>0</v>
      </c>
      <c r="AD191" s="6">
        <f t="shared" si="43"/>
        <v>4</v>
      </c>
      <c r="AE191" s="6">
        <f t="shared" si="47"/>
        <v>8</v>
      </c>
      <c r="AF191" s="6">
        <f t="shared" si="47"/>
        <v>6</v>
      </c>
      <c r="AG191" s="6">
        <f t="shared" si="47"/>
        <v>14</v>
      </c>
      <c r="AH191" s="5"/>
      <c r="AI191" s="8" t="str">
        <f t="shared" si="32"/>
        <v>Inside</v>
      </c>
      <c r="AJ191" s="7" t="str">
        <f t="shared" si="33"/>
        <v>Up</v>
      </c>
      <c r="AK191" s="7" t="str">
        <f t="shared" si="34"/>
        <v>POC Up</v>
      </c>
      <c r="AL191" s="9" t="str">
        <f t="shared" si="35"/>
        <v>In. Val</v>
      </c>
      <c r="AM191" s="9" t="str">
        <f t="shared" si="36"/>
        <v>Upper Break</v>
      </c>
      <c r="AN191" s="9" t="str">
        <f t="shared" si="37"/>
        <v>Ab. Val</v>
      </c>
      <c r="AO191" s="9" t="str">
        <f t="shared" si="38"/>
        <v>Gap Down - Failed</v>
      </c>
      <c r="AP191" s="9" t="str">
        <f t="shared" si="39"/>
        <v>Bottom-Weighted</v>
      </c>
      <c r="AQ191" s="9" t="str">
        <f t="shared" si="40"/>
        <v>Skewed Mid-High</v>
      </c>
      <c r="AR191" s="9" t="str">
        <f t="shared" si="41"/>
        <v>Same</v>
      </c>
      <c r="AS191" s="5">
        <f t="shared" si="42"/>
        <v>0</v>
      </c>
    </row>
    <row r="192" spans="1:45" ht="15.5" x14ac:dyDescent="0.35">
      <c r="A192" s="13">
        <v>45390</v>
      </c>
      <c r="B192" s="15">
        <v>1.2545500000000001</v>
      </c>
      <c r="C192" s="15">
        <v>1.26831</v>
      </c>
      <c r="D192" s="15">
        <v>1.2538899999999999</v>
      </c>
      <c r="E192" s="15">
        <v>1.26566</v>
      </c>
      <c r="F192" s="15">
        <v>1.2633000000000001</v>
      </c>
      <c r="G192" s="15">
        <v>1.2678</v>
      </c>
      <c r="H192" s="15">
        <v>1.2583</v>
      </c>
      <c r="I192" s="5">
        <v>28</v>
      </c>
      <c r="J192" s="5">
        <v>747</v>
      </c>
      <c r="K192" s="5">
        <v>1193</v>
      </c>
      <c r="L192" s="5">
        <v>1975</v>
      </c>
      <c r="M192" s="14">
        <v>8.0829166666668186</v>
      </c>
      <c r="N192" s="14">
        <v>144.20000000000098</v>
      </c>
      <c r="O192" s="5">
        <v>95.000000000000639</v>
      </c>
      <c r="P192" s="5">
        <v>214698</v>
      </c>
      <c r="Q192" s="14">
        <v>894.57500000000005</v>
      </c>
      <c r="R192" s="14">
        <v>13.696255201109476</v>
      </c>
      <c r="S192" s="5">
        <v>32</v>
      </c>
      <c r="T192" s="5" t="s">
        <v>26</v>
      </c>
      <c r="U192" s="14">
        <v>0.60930005554837019</v>
      </c>
      <c r="V192" s="5">
        <v>430</v>
      </c>
      <c r="W192" s="5">
        <v>806</v>
      </c>
      <c r="X192" s="5">
        <v>285</v>
      </c>
      <c r="Y192" s="5">
        <v>431</v>
      </c>
      <c r="Z192" s="5" t="s">
        <v>31</v>
      </c>
      <c r="AA192" s="5"/>
      <c r="AB192" s="6" cm="1">
        <f t="array" ref="AB192">SUM(IF(B192:I192&gt;B193:I193,1,-1))</f>
        <v>4</v>
      </c>
      <c r="AC192" s="6" cm="1">
        <f t="array" ref="AC192">SUM(IF(J192:S192&gt;J193:S193,1,-1))</f>
        <v>2</v>
      </c>
      <c r="AD192" s="6">
        <f t="shared" si="43"/>
        <v>6</v>
      </c>
      <c r="AE192" s="6">
        <f t="shared" si="47"/>
        <v>0</v>
      </c>
      <c r="AF192" s="6">
        <f t="shared" si="47"/>
        <v>4</v>
      </c>
      <c r="AG192" s="6">
        <f t="shared" si="47"/>
        <v>4</v>
      </c>
      <c r="AH192" s="5"/>
      <c r="AI192" s="8" t="str">
        <f t="shared" si="32"/>
        <v>OL Higher</v>
      </c>
      <c r="AJ192" s="7" t="str">
        <f t="shared" si="33"/>
        <v>Up</v>
      </c>
      <c r="AK192" s="7" t="str">
        <f t="shared" si="34"/>
        <v>POC Up</v>
      </c>
      <c r="AL192" s="9" t="str">
        <f t="shared" si="35"/>
        <v>In. Val</v>
      </c>
      <c r="AM192" s="9" t="str">
        <f t="shared" si="36"/>
        <v>Inside Day</v>
      </c>
      <c r="AN192" s="9" t="str">
        <f t="shared" si="37"/>
        <v>In Val</v>
      </c>
      <c r="AO192" s="9" t="str">
        <f t="shared" si="38"/>
        <v>No Gap</v>
      </c>
      <c r="AP192" s="9" t="str">
        <f t="shared" si="39"/>
        <v>Bottom-Weighted</v>
      </c>
      <c r="AQ192" s="9" t="str">
        <f t="shared" si="40"/>
        <v>Skewed Mid-High</v>
      </c>
      <c r="AR192" s="9" t="str">
        <f t="shared" si="41"/>
        <v>Closed Lower Quadrant</v>
      </c>
      <c r="AS192" s="5">
        <f t="shared" si="42"/>
        <v>-1</v>
      </c>
    </row>
    <row r="193" spans="1:45" ht="15.5" x14ac:dyDescent="0.35">
      <c r="A193" s="13">
        <v>45387</v>
      </c>
      <c r="B193" s="15">
        <v>1.2637</v>
      </c>
      <c r="C193" s="15">
        <v>1.26831</v>
      </c>
      <c r="D193" s="15">
        <v>1.2538400000000001</v>
      </c>
      <c r="E193" s="15">
        <v>1.26234</v>
      </c>
      <c r="F193" s="15">
        <v>1.2574000000000001</v>
      </c>
      <c r="G193" s="15">
        <v>1.2635000000000001</v>
      </c>
      <c r="H193" s="15">
        <v>1.2541</v>
      </c>
      <c r="I193" s="5">
        <v>5</v>
      </c>
      <c r="J193" s="5">
        <v>1417</v>
      </c>
      <c r="K193" s="5">
        <v>525</v>
      </c>
      <c r="L193" s="5">
        <v>1978</v>
      </c>
      <c r="M193" s="14">
        <v>8.1283333333334138</v>
      </c>
      <c r="N193" s="14">
        <v>144.69999999999982</v>
      </c>
      <c r="O193" s="5">
        <v>94.000000000000753</v>
      </c>
      <c r="P193" s="5">
        <v>202795</v>
      </c>
      <c r="Q193" s="14">
        <v>844.97916666666663</v>
      </c>
      <c r="R193" s="14">
        <v>13.669661368348324</v>
      </c>
      <c r="S193" s="5">
        <v>29</v>
      </c>
      <c r="T193" s="5" t="s">
        <v>26</v>
      </c>
      <c r="U193" s="14">
        <v>0.51923506609188463</v>
      </c>
      <c r="V193" s="5">
        <v>365</v>
      </c>
      <c r="W193" s="5">
        <v>688</v>
      </c>
      <c r="X193" s="5">
        <v>350</v>
      </c>
      <c r="Y193" s="5">
        <v>561</v>
      </c>
      <c r="Z193" s="5" t="s">
        <v>32</v>
      </c>
      <c r="AA193" s="5"/>
      <c r="AB193" s="6" cm="1">
        <f t="array" ref="AB193">SUM(IF(B193:I193&gt;B194:I194,1,-1))</f>
        <v>0</v>
      </c>
      <c r="AC193" s="6" cm="1">
        <f t="array" ref="AC193">SUM(IF(J193:S193&gt;J194:S194,1,-1))</f>
        <v>4</v>
      </c>
      <c r="AD193" s="6">
        <f t="shared" si="43"/>
        <v>4</v>
      </c>
      <c r="AE193" s="6">
        <f t="shared" si="47"/>
        <v>-6</v>
      </c>
      <c r="AF193" s="6">
        <f t="shared" si="47"/>
        <v>6</v>
      </c>
      <c r="AG193" s="6">
        <f t="shared" si="47"/>
        <v>0</v>
      </c>
      <c r="AH193" s="5"/>
      <c r="AI193" s="8" t="str">
        <f t="shared" si="32"/>
        <v>OL Higher</v>
      </c>
      <c r="AJ193" s="7" t="str">
        <f t="shared" si="33"/>
        <v>Down</v>
      </c>
      <c r="AK193" s="7" t="str">
        <f t="shared" si="34"/>
        <v>POC Unchanged</v>
      </c>
      <c r="AL193" s="9" t="str">
        <f t="shared" si="35"/>
        <v>In. Val</v>
      </c>
      <c r="AM193" s="9" t="str">
        <f t="shared" si="36"/>
        <v>Inside Day</v>
      </c>
      <c r="AN193" s="9" t="str">
        <f t="shared" si="37"/>
        <v>In Val</v>
      </c>
      <c r="AO193" s="9" t="str">
        <f t="shared" si="38"/>
        <v>Gap Up - Failed</v>
      </c>
      <c r="AP193" s="9" t="str">
        <f t="shared" si="39"/>
        <v>Top-Weighted</v>
      </c>
      <c r="AQ193" s="9" t="str">
        <f t="shared" si="40"/>
        <v>Skewed Mid-High</v>
      </c>
      <c r="AR193" s="9" t="str">
        <f t="shared" si="41"/>
        <v>Same</v>
      </c>
      <c r="AS193" s="5">
        <f t="shared" si="42"/>
        <v>0</v>
      </c>
    </row>
    <row r="194" spans="1:45" ht="15.5" x14ac:dyDescent="0.35">
      <c r="A194" s="13">
        <v>45386</v>
      </c>
      <c r="B194" s="15">
        <v>1.26213</v>
      </c>
      <c r="C194" s="15">
        <v>1.26831</v>
      </c>
      <c r="D194" s="15">
        <v>1.2538400000000001</v>
      </c>
      <c r="E194" s="15">
        <v>1.2639100000000001</v>
      </c>
      <c r="F194" s="15">
        <v>1.2574000000000001</v>
      </c>
      <c r="G194" s="15">
        <v>1.2632000000000001</v>
      </c>
      <c r="H194" s="15">
        <v>1.254</v>
      </c>
      <c r="I194" s="5">
        <v>-11</v>
      </c>
      <c r="J194" s="5">
        <v>1275</v>
      </c>
      <c r="K194" s="5">
        <v>525</v>
      </c>
      <c r="L194" s="5">
        <v>1835</v>
      </c>
      <c r="M194" s="14">
        <v>7.537500000000021</v>
      </c>
      <c r="N194" s="14">
        <v>144.69999999999982</v>
      </c>
      <c r="O194" s="5">
        <v>92.000000000000966</v>
      </c>
      <c r="P194" s="5">
        <v>169551</v>
      </c>
      <c r="Q194" s="14">
        <v>706.46249999999998</v>
      </c>
      <c r="R194" s="14">
        <v>12.681409813407065</v>
      </c>
      <c r="S194" s="5">
        <v>32</v>
      </c>
      <c r="T194" s="5" t="s">
        <v>26</v>
      </c>
      <c r="U194" s="14">
        <v>0.53130978619086167</v>
      </c>
      <c r="V194" s="5">
        <v>364</v>
      </c>
      <c r="W194" s="5">
        <v>622</v>
      </c>
      <c r="X194" s="5">
        <v>277</v>
      </c>
      <c r="Y194" s="5">
        <v>560</v>
      </c>
      <c r="Z194" s="5" t="s">
        <v>32</v>
      </c>
      <c r="AA194" s="5"/>
      <c r="AB194" s="6" cm="1">
        <f t="array" ref="AB194">SUM(IF(B194:I194&gt;B195:I195,1,-1))</f>
        <v>-4</v>
      </c>
      <c r="AC194" s="6" cm="1">
        <f t="array" ref="AC194">SUM(IF(J194:S194&gt;J195:S195,1,-1))</f>
        <v>-2</v>
      </c>
      <c r="AD194" s="6">
        <f t="shared" si="43"/>
        <v>-6</v>
      </c>
      <c r="AE194" s="6">
        <f t="shared" si="47"/>
        <v>-8</v>
      </c>
      <c r="AF194" s="6">
        <f t="shared" si="47"/>
        <v>2</v>
      </c>
      <c r="AG194" s="6">
        <f t="shared" si="47"/>
        <v>-6</v>
      </c>
      <c r="AH194" s="5"/>
      <c r="AI194" s="8" t="str">
        <f t="shared" ref="AI194:AI260" si="48">IF(AND(H194&gt;=G195,G194&gt;=G195),"Higher",
IF(AND(H194&lt;=H195,G194&lt;=H195),"Lower",
IF(AND(G194&gt;=G195,H194&lt;=G195,H194&gt;H195),"OL Higher",
IF(AND(H194&lt;=H195,G194&gt;=H195,G194&lt;G195),"OL Lower",
IF(AND(G194&lt;=G195,H194&gt;=H195),"Inside",
IF(AND(G194&gt;=G195,H194&lt;=H195),"Outside","Undefined"))))))</f>
        <v>OL Lower</v>
      </c>
      <c r="AJ194" s="7" t="str">
        <f t="shared" ref="AJ194:AJ261" si="49">IF(F194 &gt;= ((C194 - D194) * 10%) + B194, "Up", IF(F194 &lt;= (B194 - (C194 - D194) * 10%), "Down", "Neutral"))</f>
        <v>Down</v>
      </c>
      <c r="AK194" s="7" t="str">
        <f t="shared" ref="AK194:AK260" si="50">IF(F194 &gt; F195, "POC Up", IF(F194 &lt; F195, "POC Down", "POC Unchanged"))</f>
        <v>POC Down</v>
      </c>
      <c r="AL194" s="9" t="str">
        <f t="shared" ref="AL194:AL260" si="51">IF(F194 &lt; H195, "Bel. Val",
IF(F194 &gt; G195, "Ab. Val",
"In. Val"))</f>
        <v>Bel. Val</v>
      </c>
      <c r="AM194" s="9" t="str">
        <f t="shared" ref="AM194:AM260" si="52">IF(AND(D194 &lt; D195, C194 &gt; C195), "Both Sides Expand",
IF(D194 &lt; D195, "Lower Break",
IF(C194 &gt; C195, "Upper Break", "Inside Day")))</f>
        <v>Upper Break</v>
      </c>
      <c r="AN194" s="9" t="str">
        <f t="shared" ref="AN194:AN261" si="53">IF(AND(E194 &lt; H194, E194 &lt; G194), "Bl. Val",
IF(AND(E194 &gt; G194, E194 &gt; H194), "Ab. Val",
"In Val"))</f>
        <v>Ab. Val</v>
      </c>
      <c r="AO194" s="9" t="str">
        <f t="shared" ref="AO194:AO260" si="54">IF(AND(B194 &gt; G195, E194 &lt; G195), "Gap Up - Failed",
IF(AND(B194 &gt; G195, E194 &gt; B194), "Gap Up - Follow Through",
IF(AND(B194 &gt; G195, E194 &lt; B194), "Gap Up - Faded",
IF(AND(B194 &lt; H195, E194 &gt; H195), "Gap Down - Failed",
IF(AND(B194 &lt; H195, E194 &lt; B194), "Gap Down - Follow Through",
IF(AND(B194 &lt; H195, E194 &gt; B194), "Gap Down - Rejected",
"No Gap"))))))</f>
        <v>No Gap</v>
      </c>
      <c r="AP194" s="9" t="str">
        <f t="shared" ref="AP194:AP261" si="55">IF(J194 &gt; K194, "Top-Weighted",
IF(K194 &gt; J194, "Bottom-Weighted",
"Balanced"))</f>
        <v>Top-Weighted</v>
      </c>
      <c r="AQ194" s="9" t="str">
        <f t="shared" ref="AQ194:AQ261" si="56">IF(COUNTIF(V194:Y194, MAX(V194, W194, X194, Y194)) &gt; 1, "Tie",
IF(V194 &gt; MAX(W194, X194, Y194), "Skewed High",
IF(W194 &gt; MAX(V194, X194, Y194), "Skewed Mid-High",
IF(X194 &gt; MAX(V194, W194, Y194), "Skewed Mid-Low",
IF(Y194 &gt; MAX(V194, W194, X194), "Skewed Low", "Evenly Distributed")))))</f>
        <v>Skewed Mid-High</v>
      </c>
      <c r="AR194" s="9" t="str">
        <f t="shared" ref="AR194:AR260" si="57">IF(Z194 &lt; Z195, "Closed Lower Quadrant",
IF(Z194 &gt; Z195, "Closed Higher Quadrant",
"Same"))</f>
        <v>Closed Higher Quadrant</v>
      </c>
      <c r="AS194" s="5">
        <f t="shared" ref="AS194:AS260" si="58">_xlfn.NUMBERVALUE(SUBSTITUTE(Z194,"Q","")) - _xlfn.NUMBERVALUE(SUBSTITUTE(Z195,"Q",""))</f>
        <v>1</v>
      </c>
    </row>
    <row r="195" spans="1:45" ht="15.5" x14ac:dyDescent="0.35">
      <c r="A195" s="13">
        <v>45385</v>
      </c>
      <c r="B195" s="15">
        <v>1.2616499999999999</v>
      </c>
      <c r="C195" s="15">
        <v>1.26556</v>
      </c>
      <c r="D195" s="15">
        <v>1.2538400000000001</v>
      </c>
      <c r="E195" s="15">
        <v>1.26511</v>
      </c>
      <c r="F195" s="15">
        <v>1.2622</v>
      </c>
      <c r="G195" s="15">
        <v>1.2653000000000001</v>
      </c>
      <c r="H195" s="15">
        <v>1.2575000000000001</v>
      </c>
      <c r="I195" s="5">
        <v>0</v>
      </c>
      <c r="J195" s="5">
        <v>650</v>
      </c>
      <c r="K195" s="5">
        <v>1230</v>
      </c>
      <c r="L195" s="5">
        <v>1924</v>
      </c>
      <c r="M195" s="14">
        <v>7.9341666666666955</v>
      </c>
      <c r="N195" s="14">
        <v>117.19999999999953</v>
      </c>
      <c r="O195" s="5">
        <v>78.000000000000284</v>
      </c>
      <c r="P195" s="5">
        <v>172332</v>
      </c>
      <c r="Q195" s="14">
        <v>718.05</v>
      </c>
      <c r="R195" s="14">
        <v>16.416382252559792</v>
      </c>
      <c r="S195" s="5">
        <v>18</v>
      </c>
      <c r="T195" s="5" t="s">
        <v>26</v>
      </c>
      <c r="U195" s="14">
        <v>0.58078461112875146</v>
      </c>
      <c r="V195" s="5">
        <v>460</v>
      </c>
      <c r="W195" s="5">
        <v>658</v>
      </c>
      <c r="X195" s="5">
        <v>397</v>
      </c>
      <c r="Y195" s="5">
        <v>349</v>
      </c>
      <c r="Z195" s="5" t="s">
        <v>31</v>
      </c>
      <c r="AA195" s="5"/>
      <c r="AB195" s="6" cm="1">
        <f t="array" ref="AB195">SUM(IF(B195:I195&gt;B196:I196,1,-1))</f>
        <v>-2</v>
      </c>
      <c r="AC195" s="6" cm="1">
        <f t="array" ref="AC195">SUM(IF(J195:S195&gt;J196:S196,1,-1))</f>
        <v>4</v>
      </c>
      <c r="AD195" s="6">
        <f t="shared" ref="AD195:AD258" si="59">SUM(AB195:AC195)</f>
        <v>2</v>
      </c>
      <c r="AE195" s="6">
        <f t="shared" ref="AE195:AG210" si="60">SUM(AB195:AB197)</f>
        <v>-10</v>
      </c>
      <c r="AF195" s="6">
        <f t="shared" si="60"/>
        <v>8</v>
      </c>
      <c r="AG195" s="6">
        <f t="shared" si="60"/>
        <v>-2</v>
      </c>
      <c r="AH195" s="5"/>
      <c r="AI195" s="8" t="str">
        <f t="shared" si="48"/>
        <v>Outside</v>
      </c>
      <c r="AJ195" s="7" t="str">
        <f t="shared" si="49"/>
        <v>Neutral</v>
      </c>
      <c r="AK195" s="7" t="str">
        <f t="shared" si="50"/>
        <v>POC Unchanged</v>
      </c>
      <c r="AL195" s="9" t="str">
        <f t="shared" si="51"/>
        <v>In. Val</v>
      </c>
      <c r="AM195" s="9" t="str">
        <f t="shared" si="52"/>
        <v>Upper Break</v>
      </c>
      <c r="AN195" s="9" t="str">
        <f t="shared" si="53"/>
        <v>In Val</v>
      </c>
      <c r="AO195" s="9" t="str">
        <f t="shared" si="54"/>
        <v>No Gap</v>
      </c>
      <c r="AP195" s="9" t="str">
        <f t="shared" si="55"/>
        <v>Bottom-Weighted</v>
      </c>
      <c r="AQ195" s="9" t="str">
        <f t="shared" si="56"/>
        <v>Skewed Mid-High</v>
      </c>
      <c r="AR195" s="9" t="str">
        <f t="shared" si="57"/>
        <v>Closed Lower Quadrant</v>
      </c>
      <c r="AS195" s="5">
        <f t="shared" si="58"/>
        <v>-2</v>
      </c>
    </row>
    <row r="196" spans="1:45" ht="15.5" x14ac:dyDescent="0.35">
      <c r="A196" s="13">
        <v>45384</v>
      </c>
      <c r="B196" s="15">
        <v>1.26274</v>
      </c>
      <c r="C196" s="15">
        <v>1.26539</v>
      </c>
      <c r="D196" s="15">
        <v>1.2538400000000001</v>
      </c>
      <c r="E196" s="15">
        <v>1.2576000000000001</v>
      </c>
      <c r="F196" s="15">
        <v>1.2622</v>
      </c>
      <c r="G196" s="15">
        <v>1.2643</v>
      </c>
      <c r="H196" s="15">
        <v>1.2603</v>
      </c>
      <c r="I196" s="5">
        <v>1</v>
      </c>
      <c r="J196" s="5">
        <v>729</v>
      </c>
      <c r="K196" s="5">
        <v>1132</v>
      </c>
      <c r="L196" s="5">
        <v>1917</v>
      </c>
      <c r="M196" s="14">
        <v>7.8858333333333421</v>
      </c>
      <c r="N196" s="14">
        <v>115.49999999999949</v>
      </c>
      <c r="O196" s="5">
        <v>40.000000000000036</v>
      </c>
      <c r="P196" s="5">
        <v>167126</v>
      </c>
      <c r="Q196" s="14">
        <v>696.35833333333335</v>
      </c>
      <c r="R196" s="14">
        <v>16.59740259740267</v>
      </c>
      <c r="S196" s="5">
        <v>22</v>
      </c>
      <c r="T196" s="5" t="s">
        <v>26</v>
      </c>
      <c r="U196" s="14">
        <v>0.59001051091830137</v>
      </c>
      <c r="V196" s="5">
        <v>520</v>
      </c>
      <c r="W196" s="5">
        <v>816</v>
      </c>
      <c r="X196" s="5">
        <v>181</v>
      </c>
      <c r="Y196" s="5">
        <v>333</v>
      </c>
      <c r="Z196" s="5" t="s">
        <v>29</v>
      </c>
      <c r="AA196" s="5"/>
      <c r="AB196" s="6" cm="1">
        <f t="array" ref="AB196">SUM(IF(B196:I196&gt;B197:I197,1,-1))</f>
        <v>-2</v>
      </c>
      <c r="AC196" s="6" cm="1">
        <f t="array" ref="AC196">SUM(IF(J196:S196&gt;J197:S197,1,-1))</f>
        <v>0</v>
      </c>
      <c r="AD196" s="6">
        <f t="shared" si="59"/>
        <v>-2</v>
      </c>
      <c r="AE196" s="6">
        <f t="shared" si="60"/>
        <v>-8</v>
      </c>
      <c r="AF196" s="6">
        <f t="shared" si="60"/>
        <v>-2</v>
      </c>
      <c r="AG196" s="6">
        <f t="shared" si="60"/>
        <v>-10</v>
      </c>
      <c r="AH196" s="5"/>
      <c r="AI196" s="8" t="str">
        <f t="shared" si="48"/>
        <v>Outside</v>
      </c>
      <c r="AJ196" s="7" t="str">
        <f t="shared" si="49"/>
        <v>Neutral</v>
      </c>
      <c r="AK196" s="7" t="str">
        <f t="shared" si="50"/>
        <v>POC Down</v>
      </c>
      <c r="AL196" s="9" t="str">
        <f t="shared" si="51"/>
        <v>In. Val</v>
      </c>
      <c r="AM196" s="9" t="str">
        <f t="shared" si="52"/>
        <v>Inside Day</v>
      </c>
      <c r="AN196" s="9" t="str">
        <f t="shared" si="53"/>
        <v>Bl. Val</v>
      </c>
      <c r="AO196" s="9" t="str">
        <f t="shared" si="54"/>
        <v>No Gap</v>
      </c>
      <c r="AP196" s="9" t="str">
        <f t="shared" si="55"/>
        <v>Bottom-Weighted</v>
      </c>
      <c r="AQ196" s="9" t="str">
        <f t="shared" si="56"/>
        <v>Skewed Mid-High</v>
      </c>
      <c r="AR196" s="9" t="str">
        <f t="shared" si="57"/>
        <v>Closed Lower Quadrant</v>
      </c>
      <c r="AS196" s="5">
        <f t="shared" si="58"/>
        <v>-1</v>
      </c>
    </row>
    <row r="197" spans="1:45" ht="15.5" x14ac:dyDescent="0.35">
      <c r="A197" s="13">
        <v>45383</v>
      </c>
      <c r="B197" s="15">
        <v>1.2636000000000001</v>
      </c>
      <c r="C197" s="15">
        <v>1.26674</v>
      </c>
      <c r="D197" s="15">
        <v>1.2538400000000001</v>
      </c>
      <c r="E197" s="15">
        <v>1.25454</v>
      </c>
      <c r="F197" s="15">
        <v>1.2626999999999999</v>
      </c>
      <c r="G197" s="15">
        <v>1.2638</v>
      </c>
      <c r="H197" s="15">
        <v>1.2611000000000001</v>
      </c>
      <c r="I197" s="5">
        <v>-13</v>
      </c>
      <c r="J197" s="5">
        <v>795</v>
      </c>
      <c r="K197" s="5">
        <v>1078</v>
      </c>
      <c r="L197" s="5">
        <v>1943</v>
      </c>
      <c r="M197" s="14">
        <v>7.9929166666666829</v>
      </c>
      <c r="N197" s="14">
        <v>128.99999999999912</v>
      </c>
      <c r="O197" s="5">
        <v>26.999999999999247</v>
      </c>
      <c r="P197" s="5">
        <v>165388</v>
      </c>
      <c r="Q197" s="14">
        <v>689.11666666666667</v>
      </c>
      <c r="R197" s="14">
        <v>15.062015503876072</v>
      </c>
      <c r="S197" s="5">
        <v>29</v>
      </c>
      <c r="T197" s="5" t="s">
        <v>26</v>
      </c>
      <c r="U197" s="14">
        <v>0.58898649627748401</v>
      </c>
      <c r="V197" s="5">
        <v>382</v>
      </c>
      <c r="W197" s="5">
        <v>1364</v>
      </c>
      <c r="X197" s="5">
        <v>75</v>
      </c>
      <c r="Y197" s="5">
        <v>122</v>
      </c>
      <c r="Z197" s="5" t="s">
        <v>27</v>
      </c>
      <c r="AA197" s="5"/>
      <c r="AB197" s="6" cm="1">
        <f t="array" ref="AB197">SUM(IF(B197:I197&gt;B198:I198,1,-1))</f>
        <v>-6</v>
      </c>
      <c r="AC197" s="6" cm="1">
        <f t="array" ref="AC197">SUM(IF(J197:S197&gt;J198:S198,1,-1))</f>
        <v>4</v>
      </c>
      <c r="AD197" s="6">
        <f t="shared" si="59"/>
        <v>-2</v>
      </c>
      <c r="AE197" s="6">
        <f t="shared" si="60"/>
        <v>-8</v>
      </c>
      <c r="AF197" s="6">
        <f t="shared" si="60"/>
        <v>-8</v>
      </c>
      <c r="AG197" s="6">
        <f t="shared" si="60"/>
        <v>-16</v>
      </c>
      <c r="AH197" s="5"/>
      <c r="AI197" s="8" t="str">
        <f t="shared" si="48"/>
        <v>OL Lower</v>
      </c>
      <c r="AJ197" s="7" t="str">
        <f t="shared" si="49"/>
        <v>Neutral</v>
      </c>
      <c r="AK197" s="7" t="str">
        <f t="shared" si="50"/>
        <v>POC Unchanged</v>
      </c>
      <c r="AL197" s="9" t="str">
        <f t="shared" si="51"/>
        <v>In. Val</v>
      </c>
      <c r="AM197" s="9" t="str">
        <f t="shared" si="52"/>
        <v>Lower Break</v>
      </c>
      <c r="AN197" s="9" t="str">
        <f t="shared" si="53"/>
        <v>Bl. Val</v>
      </c>
      <c r="AO197" s="9" t="str">
        <f t="shared" si="54"/>
        <v>No Gap</v>
      </c>
      <c r="AP197" s="9" t="str">
        <f t="shared" si="55"/>
        <v>Bottom-Weighted</v>
      </c>
      <c r="AQ197" s="9" t="str">
        <f t="shared" si="56"/>
        <v>Skewed Mid-High</v>
      </c>
      <c r="AR197" s="9" t="str">
        <f t="shared" si="57"/>
        <v>Closed Higher Quadrant</v>
      </c>
      <c r="AS197" s="5">
        <f t="shared" si="58"/>
        <v>2</v>
      </c>
    </row>
    <row r="198" spans="1:45" ht="15.5" x14ac:dyDescent="0.35">
      <c r="A198" s="13">
        <v>45380</v>
      </c>
      <c r="B198" s="15">
        <v>1.2597</v>
      </c>
      <c r="C198" s="15">
        <v>1.26674</v>
      </c>
      <c r="D198" s="15">
        <v>1.25854</v>
      </c>
      <c r="E198" s="15">
        <v>1.2635400000000001</v>
      </c>
      <c r="F198" s="15">
        <v>1.2626999999999999</v>
      </c>
      <c r="G198" s="15">
        <v>1.264</v>
      </c>
      <c r="H198" s="15">
        <v>1.2611999999999999</v>
      </c>
      <c r="I198" s="5">
        <v>14</v>
      </c>
      <c r="J198" s="5">
        <v>897</v>
      </c>
      <c r="K198" s="5">
        <v>984</v>
      </c>
      <c r="L198" s="5">
        <v>1941</v>
      </c>
      <c r="M198" s="14">
        <v>7.9829166666666911</v>
      </c>
      <c r="N198" s="14">
        <v>81.999999999999858</v>
      </c>
      <c r="O198" s="5">
        <v>28.000000000001357</v>
      </c>
      <c r="P198" s="5">
        <v>165221</v>
      </c>
      <c r="Q198" s="14">
        <v>688.42083333333335</v>
      </c>
      <c r="R198" s="14">
        <v>23.670731707317113</v>
      </c>
      <c r="S198" s="5">
        <v>20</v>
      </c>
      <c r="T198" s="5" t="s">
        <v>33</v>
      </c>
      <c r="U198" s="14">
        <v>0.81265398602063832</v>
      </c>
      <c r="V198" s="5">
        <v>135</v>
      </c>
      <c r="W198" s="5">
        <v>746</v>
      </c>
      <c r="X198" s="5">
        <v>847</v>
      </c>
      <c r="Y198" s="5">
        <v>117</v>
      </c>
      <c r="Z198" s="5" t="s">
        <v>32</v>
      </c>
      <c r="AA198" s="5"/>
      <c r="AB198" s="6" cm="1">
        <f t="array" ref="AB198">SUM(IF(B198:I198&gt;B199:I199,1,-1))</f>
        <v>0</v>
      </c>
      <c r="AC198" s="6" cm="1">
        <f t="array" ref="AC198">SUM(IF(J198:S198&gt;J199:S199,1,-1))</f>
        <v>-6</v>
      </c>
      <c r="AD198" s="6">
        <f t="shared" si="59"/>
        <v>-6</v>
      </c>
      <c r="AE198" s="6">
        <f t="shared" si="60"/>
        <v>-6</v>
      </c>
      <c r="AF198" s="6">
        <f t="shared" si="60"/>
        <v>-20</v>
      </c>
      <c r="AG198" s="6">
        <f t="shared" si="60"/>
        <v>-26</v>
      </c>
      <c r="AH198" s="5"/>
      <c r="AI198" s="8" t="str">
        <f t="shared" si="48"/>
        <v>Inside</v>
      </c>
      <c r="AJ198" s="7" t="str">
        <f t="shared" si="49"/>
        <v>Up</v>
      </c>
      <c r="AK198" s="7" t="str">
        <f t="shared" si="50"/>
        <v>POC Unchanged</v>
      </c>
      <c r="AL198" s="9" t="str">
        <f t="shared" si="51"/>
        <v>In. Val</v>
      </c>
      <c r="AM198" s="9" t="str">
        <f t="shared" si="52"/>
        <v>Inside Day</v>
      </c>
      <c r="AN198" s="9" t="str">
        <f t="shared" si="53"/>
        <v>In Val</v>
      </c>
      <c r="AO198" s="9" t="str">
        <f t="shared" si="54"/>
        <v>Gap Down - Failed</v>
      </c>
      <c r="AP198" s="9" t="str">
        <f t="shared" si="55"/>
        <v>Bottom-Weighted</v>
      </c>
      <c r="AQ198" s="9" t="str">
        <f t="shared" si="56"/>
        <v>Skewed Mid-Low</v>
      </c>
      <c r="AR198" s="9" t="str">
        <f t="shared" si="57"/>
        <v>Closed Lower Quadrant</v>
      </c>
      <c r="AS198" s="5">
        <f t="shared" si="58"/>
        <v>-1</v>
      </c>
    </row>
    <row r="199" spans="1:45" ht="15.5" x14ac:dyDescent="0.35">
      <c r="A199" s="13">
        <v>45379</v>
      </c>
      <c r="B199" s="15">
        <v>1.2660100000000001</v>
      </c>
      <c r="C199" s="15">
        <v>1.26745</v>
      </c>
      <c r="D199" s="15">
        <v>1.25746</v>
      </c>
      <c r="E199" s="15">
        <v>1.26217</v>
      </c>
      <c r="F199" s="15">
        <v>1.2627000000000002</v>
      </c>
      <c r="G199" s="15">
        <v>1.2644</v>
      </c>
      <c r="H199" s="15">
        <v>1.2606000000000002</v>
      </c>
      <c r="I199" s="5">
        <v>11</v>
      </c>
      <c r="J199" s="5">
        <v>926</v>
      </c>
      <c r="K199" s="5">
        <v>1100</v>
      </c>
      <c r="L199" s="5">
        <v>2078</v>
      </c>
      <c r="M199" s="14">
        <v>8.558333333333362</v>
      </c>
      <c r="N199" s="14">
        <v>99.899999999999437</v>
      </c>
      <c r="O199" s="5">
        <v>37.999999999998039</v>
      </c>
      <c r="P199" s="5">
        <v>194106</v>
      </c>
      <c r="Q199" s="14">
        <v>808.77499999999998</v>
      </c>
      <c r="R199" s="14">
        <v>20.800800800800918</v>
      </c>
      <c r="S199" s="5">
        <v>13</v>
      </c>
      <c r="T199" s="5" t="s">
        <v>33</v>
      </c>
      <c r="U199" s="14">
        <v>0.76605414808222005</v>
      </c>
      <c r="V199" s="5">
        <v>152</v>
      </c>
      <c r="W199" s="5">
        <v>914</v>
      </c>
      <c r="X199" s="5">
        <v>746</v>
      </c>
      <c r="Y199" s="5">
        <v>266</v>
      </c>
      <c r="Z199" s="5" t="s">
        <v>29</v>
      </c>
      <c r="AA199" s="5"/>
      <c r="AB199" s="6" cm="1">
        <f t="array" ref="AB199">SUM(IF(B199:I199&gt;B200:I200,1,-1))</f>
        <v>-2</v>
      </c>
      <c r="AC199" s="6" cm="1">
        <f t="array" ref="AC199">SUM(IF(J199:S199&gt;J200:S200,1,-1))</f>
        <v>-6</v>
      </c>
      <c r="AD199" s="6">
        <f t="shared" si="59"/>
        <v>-8</v>
      </c>
      <c r="AE199" s="6">
        <f t="shared" si="60"/>
        <v>-12</v>
      </c>
      <c r="AF199" s="6">
        <f t="shared" si="60"/>
        <v>-22</v>
      </c>
      <c r="AG199" s="6">
        <f t="shared" si="60"/>
        <v>-34</v>
      </c>
      <c r="AH199" s="5"/>
      <c r="AI199" s="8" t="str">
        <f t="shared" si="48"/>
        <v>Inside</v>
      </c>
      <c r="AJ199" s="7" t="str">
        <f t="shared" si="49"/>
        <v>Down</v>
      </c>
      <c r="AK199" s="7" t="str">
        <f t="shared" si="50"/>
        <v>POC Unchanged</v>
      </c>
      <c r="AL199" s="9" t="str">
        <f t="shared" si="51"/>
        <v>In. Val</v>
      </c>
      <c r="AM199" s="9" t="str">
        <f t="shared" si="52"/>
        <v>Inside Day</v>
      </c>
      <c r="AN199" s="9" t="str">
        <f t="shared" si="53"/>
        <v>In Val</v>
      </c>
      <c r="AO199" s="9" t="str">
        <f t="shared" si="54"/>
        <v>Gap Up - Failed</v>
      </c>
      <c r="AP199" s="9" t="str">
        <f t="shared" si="55"/>
        <v>Bottom-Weighted</v>
      </c>
      <c r="AQ199" s="9" t="str">
        <f t="shared" si="56"/>
        <v>Skewed Mid-High</v>
      </c>
      <c r="AR199" s="9" t="str">
        <f t="shared" si="57"/>
        <v>Closed Lower Quadrant</v>
      </c>
      <c r="AS199" s="5">
        <f t="shared" si="58"/>
        <v>-1</v>
      </c>
    </row>
    <row r="200" spans="1:45" ht="15.5" x14ac:dyDescent="0.35">
      <c r="A200" s="13">
        <v>45378</v>
      </c>
      <c r="B200" s="15">
        <v>1.27972</v>
      </c>
      <c r="C200" s="15">
        <v>1.2802800000000001</v>
      </c>
      <c r="D200" s="15">
        <v>1.25746</v>
      </c>
      <c r="E200" s="15">
        <v>1.26163</v>
      </c>
      <c r="F200" s="15">
        <v>1.2627000000000002</v>
      </c>
      <c r="G200" s="15">
        <v>1.2656000000000001</v>
      </c>
      <c r="H200" s="15">
        <v>1.2591000000000001</v>
      </c>
      <c r="I200" s="5">
        <v>-11</v>
      </c>
      <c r="J200" s="5">
        <v>1235</v>
      </c>
      <c r="K200" s="5">
        <v>849</v>
      </c>
      <c r="L200" s="5">
        <v>2123</v>
      </c>
      <c r="M200" s="14">
        <v>8.72458333333336</v>
      </c>
      <c r="N200" s="14">
        <v>228.20000000000061</v>
      </c>
      <c r="O200" s="5">
        <v>64.999999999999503</v>
      </c>
      <c r="P200" s="5">
        <v>203920</v>
      </c>
      <c r="Q200" s="14">
        <v>849.66666666666663</v>
      </c>
      <c r="R200" s="14">
        <v>9.3032427695004127</v>
      </c>
      <c r="S200" s="5">
        <v>29</v>
      </c>
      <c r="T200" s="5" t="s">
        <v>26</v>
      </c>
      <c r="U200" s="14">
        <v>0.57515520636538808</v>
      </c>
      <c r="V200" s="5">
        <v>231</v>
      </c>
      <c r="W200" s="5">
        <v>123</v>
      </c>
      <c r="X200" s="5">
        <v>751</v>
      </c>
      <c r="Y200" s="5">
        <v>1018</v>
      </c>
      <c r="Z200" s="5" t="s">
        <v>27</v>
      </c>
      <c r="AA200" s="5"/>
      <c r="AB200" s="6" cm="1">
        <f t="array" ref="AB200">SUM(IF(B200:I200&gt;B201:I201,1,-1))</f>
        <v>-4</v>
      </c>
      <c r="AC200" s="6" cm="1">
        <f t="array" ref="AC200">SUM(IF(J200:S200&gt;J201:S201,1,-1))</f>
        <v>-8</v>
      </c>
      <c r="AD200" s="6">
        <f t="shared" si="59"/>
        <v>-12</v>
      </c>
      <c r="AE200" s="6">
        <f t="shared" si="60"/>
        <v>-14</v>
      </c>
      <c r="AF200" s="6">
        <f t="shared" si="60"/>
        <v>-16</v>
      </c>
      <c r="AG200" s="6">
        <f t="shared" si="60"/>
        <v>-30</v>
      </c>
      <c r="AH200" s="5"/>
      <c r="AI200" s="8" t="str">
        <f t="shared" si="48"/>
        <v>Inside</v>
      </c>
      <c r="AJ200" s="7" t="str">
        <f t="shared" si="49"/>
        <v>Down</v>
      </c>
      <c r="AK200" s="7" t="str">
        <f t="shared" si="50"/>
        <v>POC Down</v>
      </c>
      <c r="AL200" s="9" t="str">
        <f t="shared" si="51"/>
        <v>In. Val</v>
      </c>
      <c r="AM200" s="9" t="str">
        <f t="shared" si="52"/>
        <v>Inside Day</v>
      </c>
      <c r="AN200" s="9" t="str">
        <f t="shared" si="53"/>
        <v>In Val</v>
      </c>
      <c r="AO200" s="9" t="str">
        <f t="shared" si="54"/>
        <v>Gap Up - Failed</v>
      </c>
      <c r="AP200" s="9" t="str">
        <f t="shared" si="55"/>
        <v>Top-Weighted</v>
      </c>
      <c r="AQ200" s="9" t="str">
        <f t="shared" si="56"/>
        <v>Skewed Low</v>
      </c>
      <c r="AR200" s="9" t="str">
        <f t="shared" si="57"/>
        <v>Same</v>
      </c>
      <c r="AS200" s="5">
        <f t="shared" si="58"/>
        <v>0</v>
      </c>
    </row>
    <row r="201" spans="1:45" ht="15.5" x14ac:dyDescent="0.35">
      <c r="A201" s="13">
        <v>45377</v>
      </c>
      <c r="B201" s="15">
        <v>1.2717400000000001</v>
      </c>
      <c r="C201" s="15">
        <v>1.2802800000000001</v>
      </c>
      <c r="D201" s="15">
        <v>1.25746</v>
      </c>
      <c r="E201" s="15">
        <v>1.2627299999999999</v>
      </c>
      <c r="F201" s="15">
        <v>1.2638</v>
      </c>
      <c r="G201" s="15">
        <v>1.2705000000000002</v>
      </c>
      <c r="H201" s="15">
        <v>1.2577</v>
      </c>
      <c r="I201" s="5">
        <v>4</v>
      </c>
      <c r="J201" s="5">
        <v>1360</v>
      </c>
      <c r="K201" s="5">
        <v>788</v>
      </c>
      <c r="L201" s="5">
        <v>2183</v>
      </c>
      <c r="M201" s="14">
        <v>8.9933333333333625</v>
      </c>
      <c r="N201" s="14">
        <v>228.20000000000061</v>
      </c>
      <c r="O201" s="5">
        <v>128.00000000000145</v>
      </c>
      <c r="P201" s="5">
        <v>220224</v>
      </c>
      <c r="Q201" s="14">
        <v>917.6</v>
      </c>
      <c r="R201" s="14">
        <v>9.5661700262926992</v>
      </c>
      <c r="S201" s="5">
        <v>38</v>
      </c>
      <c r="T201" s="5" t="s">
        <v>26</v>
      </c>
      <c r="U201" s="14">
        <v>0.55939198747414809</v>
      </c>
      <c r="V201" s="5">
        <v>332</v>
      </c>
      <c r="W201" s="5">
        <v>471</v>
      </c>
      <c r="X201" s="5">
        <v>703</v>
      </c>
      <c r="Y201" s="5">
        <v>677</v>
      </c>
      <c r="Z201" s="5" t="s">
        <v>27</v>
      </c>
      <c r="AA201" s="5"/>
      <c r="AB201" s="6" cm="1">
        <f t="array" ref="AB201">SUM(IF(B201:I201&gt;B202:I202,1,-1))</f>
        <v>-6</v>
      </c>
      <c r="AC201" s="6" cm="1">
        <f t="array" ref="AC201">SUM(IF(J201:S201&gt;J202:S202,1,-1))</f>
        <v>-8</v>
      </c>
      <c r="AD201" s="6">
        <f t="shared" si="59"/>
        <v>-14</v>
      </c>
      <c r="AE201" s="6">
        <f t="shared" si="60"/>
        <v>-16</v>
      </c>
      <c r="AF201" s="6">
        <f t="shared" si="60"/>
        <v>-2</v>
      </c>
      <c r="AG201" s="6">
        <f t="shared" si="60"/>
        <v>-18</v>
      </c>
      <c r="AH201" s="5"/>
      <c r="AI201" s="8" t="str">
        <f t="shared" si="48"/>
        <v>OL Lower</v>
      </c>
      <c r="AJ201" s="7" t="str">
        <f t="shared" si="49"/>
        <v>Down</v>
      </c>
      <c r="AK201" s="7" t="str">
        <f t="shared" si="50"/>
        <v>POC Down</v>
      </c>
      <c r="AL201" s="9" t="str">
        <f t="shared" si="51"/>
        <v>In. Val</v>
      </c>
      <c r="AM201" s="9" t="str">
        <f t="shared" si="52"/>
        <v>Inside Day</v>
      </c>
      <c r="AN201" s="9" t="str">
        <f t="shared" si="53"/>
        <v>In Val</v>
      </c>
      <c r="AO201" s="9" t="str">
        <f t="shared" si="54"/>
        <v>No Gap</v>
      </c>
      <c r="AP201" s="9" t="str">
        <f t="shared" si="55"/>
        <v>Top-Weighted</v>
      </c>
      <c r="AQ201" s="9" t="str">
        <f t="shared" si="56"/>
        <v>Skewed Mid-Low</v>
      </c>
      <c r="AR201" s="9" t="str">
        <f t="shared" si="57"/>
        <v>Closed Higher Quadrant</v>
      </c>
      <c r="AS201" s="5">
        <f t="shared" si="58"/>
        <v>1</v>
      </c>
    </row>
    <row r="202" spans="1:45" ht="15.5" x14ac:dyDescent="0.35">
      <c r="A202" s="13">
        <v>45376</v>
      </c>
      <c r="B202" s="15">
        <v>1.2726</v>
      </c>
      <c r="C202" s="15">
        <v>1.2802800000000001</v>
      </c>
      <c r="D202" s="15">
        <v>1.25746</v>
      </c>
      <c r="E202" s="15">
        <v>1.26359</v>
      </c>
      <c r="F202" s="15">
        <v>1.272</v>
      </c>
      <c r="G202" s="15">
        <v>1.2752000000000001</v>
      </c>
      <c r="H202" s="15">
        <v>1.2607000000000002</v>
      </c>
      <c r="I202" s="5">
        <v>-11</v>
      </c>
      <c r="J202" s="5">
        <v>560</v>
      </c>
      <c r="K202" s="5">
        <v>1599</v>
      </c>
      <c r="L202" s="5">
        <v>2193</v>
      </c>
      <c r="M202" s="14">
        <v>9.0120833333333099</v>
      </c>
      <c r="N202" s="14">
        <v>228.20000000000061</v>
      </c>
      <c r="O202" s="5">
        <v>144.99999999999957</v>
      </c>
      <c r="P202" s="5">
        <v>225830</v>
      </c>
      <c r="Q202" s="14">
        <v>940.95833333333337</v>
      </c>
      <c r="R202" s="14">
        <v>9.6099912357580806</v>
      </c>
      <c r="S202" s="5">
        <v>41</v>
      </c>
      <c r="T202" s="5" t="s">
        <v>28</v>
      </c>
      <c r="U202" s="14">
        <v>0.48808505301277544</v>
      </c>
      <c r="V202" s="5">
        <v>332</v>
      </c>
      <c r="W202" s="5">
        <v>799</v>
      </c>
      <c r="X202" s="5">
        <v>489</v>
      </c>
      <c r="Y202" s="5">
        <v>573</v>
      </c>
      <c r="Z202" s="5" t="s">
        <v>29</v>
      </c>
      <c r="AA202" s="5"/>
      <c r="AB202" s="6" cm="1">
        <f t="array" ref="AB202">SUM(IF(B202:I202&gt;B203:I203,1,-1))</f>
        <v>-4</v>
      </c>
      <c r="AC202" s="6" cm="1">
        <f t="array" ref="AC202">SUM(IF(J202:S202&gt;J203:S203,1,-1))</f>
        <v>0</v>
      </c>
      <c r="AD202" s="6">
        <f t="shared" si="59"/>
        <v>-4</v>
      </c>
      <c r="AE202" s="6">
        <f t="shared" si="60"/>
        <v>-18</v>
      </c>
      <c r="AF202" s="6">
        <f t="shared" si="60"/>
        <v>12</v>
      </c>
      <c r="AG202" s="6">
        <f t="shared" si="60"/>
        <v>-6</v>
      </c>
      <c r="AH202" s="5"/>
      <c r="AI202" s="8" t="str">
        <f t="shared" si="48"/>
        <v>OL Lower</v>
      </c>
      <c r="AJ202" s="7" t="str">
        <f t="shared" si="49"/>
        <v>Neutral</v>
      </c>
      <c r="AK202" s="7" t="str">
        <f t="shared" si="50"/>
        <v>POC Unchanged</v>
      </c>
      <c r="AL202" s="9" t="str">
        <f t="shared" si="51"/>
        <v>In. Val</v>
      </c>
      <c r="AM202" s="9" t="str">
        <f t="shared" si="52"/>
        <v>Inside Day</v>
      </c>
      <c r="AN202" s="9" t="str">
        <f t="shared" si="53"/>
        <v>In Val</v>
      </c>
      <c r="AO202" s="9" t="str">
        <f t="shared" si="54"/>
        <v>No Gap</v>
      </c>
      <c r="AP202" s="9" t="str">
        <f t="shared" si="55"/>
        <v>Bottom-Weighted</v>
      </c>
      <c r="AQ202" s="9" t="str">
        <f t="shared" si="56"/>
        <v>Skewed Mid-High</v>
      </c>
      <c r="AR202" s="9" t="str">
        <f t="shared" si="57"/>
        <v>Closed Lower Quadrant</v>
      </c>
      <c r="AS202" s="5">
        <f t="shared" si="58"/>
        <v>-1</v>
      </c>
    </row>
    <row r="203" spans="1:45" ht="15.5" x14ac:dyDescent="0.35">
      <c r="A203" s="13">
        <v>45373</v>
      </c>
      <c r="B203" s="15">
        <v>1.2730699999999999</v>
      </c>
      <c r="C203" s="15">
        <v>1.2802800000000001</v>
      </c>
      <c r="D203" s="15">
        <v>1.25746</v>
      </c>
      <c r="E203" s="15">
        <v>1.25969</v>
      </c>
      <c r="F203" s="15">
        <v>1.272</v>
      </c>
      <c r="G203" s="15">
        <v>1.2776000000000001</v>
      </c>
      <c r="H203" s="15">
        <v>1.2650000000000001</v>
      </c>
      <c r="I203" s="5">
        <v>-21</v>
      </c>
      <c r="J203" s="5">
        <v>843</v>
      </c>
      <c r="K203" s="5">
        <v>1240</v>
      </c>
      <c r="L203" s="5">
        <v>2120</v>
      </c>
      <c r="M203" s="14">
        <v>8.7454166666666726</v>
      </c>
      <c r="N203" s="14">
        <v>228.20000000000061</v>
      </c>
      <c r="O203" s="5">
        <v>125.99999999999945</v>
      </c>
      <c r="P203" s="5">
        <v>227921</v>
      </c>
      <c r="Q203" s="14">
        <v>949.67083333333335</v>
      </c>
      <c r="R203" s="14">
        <v>9.2900964066607994</v>
      </c>
      <c r="S203" s="5">
        <v>51</v>
      </c>
      <c r="T203" s="5" t="s">
        <v>26</v>
      </c>
      <c r="U203" s="14">
        <v>0.62793124490818786</v>
      </c>
      <c r="V203" s="5">
        <v>333</v>
      </c>
      <c r="W203" s="5">
        <v>1087</v>
      </c>
      <c r="X203" s="5">
        <v>334</v>
      </c>
      <c r="Y203" s="5">
        <v>366</v>
      </c>
      <c r="Z203" s="5" t="s">
        <v>27</v>
      </c>
      <c r="AA203" s="5"/>
      <c r="AB203" s="6" cm="1">
        <f t="array" ref="AB203">SUM(IF(B203:I203&gt;B204:I204,1,-1))</f>
        <v>-6</v>
      </c>
      <c r="AC203" s="6" cm="1">
        <f t="array" ref="AC203">SUM(IF(J203:S203&gt;J204:S204,1,-1))</f>
        <v>6</v>
      </c>
      <c r="AD203" s="6">
        <f t="shared" si="59"/>
        <v>0</v>
      </c>
      <c r="AE203" s="6">
        <f t="shared" si="60"/>
        <v>-16</v>
      </c>
      <c r="AF203" s="6">
        <f t="shared" si="60"/>
        <v>14</v>
      </c>
      <c r="AG203" s="6">
        <f t="shared" si="60"/>
        <v>-2</v>
      </c>
      <c r="AH203" s="5"/>
      <c r="AI203" s="8" t="str">
        <f t="shared" si="48"/>
        <v>Outside</v>
      </c>
      <c r="AJ203" s="7" t="str">
        <f t="shared" si="49"/>
        <v>Neutral</v>
      </c>
      <c r="AK203" s="7" t="str">
        <f t="shared" si="50"/>
        <v>POC Unchanged</v>
      </c>
      <c r="AL203" s="9" t="str">
        <f t="shared" si="51"/>
        <v>In. Val</v>
      </c>
      <c r="AM203" s="9" t="str">
        <f t="shared" si="52"/>
        <v>Lower Break</v>
      </c>
      <c r="AN203" s="9" t="str">
        <f t="shared" si="53"/>
        <v>Bl. Val</v>
      </c>
      <c r="AO203" s="9" t="str">
        <f t="shared" si="54"/>
        <v>No Gap</v>
      </c>
      <c r="AP203" s="9" t="str">
        <f t="shared" si="55"/>
        <v>Bottom-Weighted</v>
      </c>
      <c r="AQ203" s="9" t="str">
        <f t="shared" si="56"/>
        <v>Skewed Mid-High</v>
      </c>
      <c r="AR203" s="9" t="str">
        <f t="shared" si="57"/>
        <v>Same</v>
      </c>
      <c r="AS203" s="5">
        <f t="shared" si="58"/>
        <v>0</v>
      </c>
    </row>
    <row r="204" spans="1:45" ht="15.5" x14ac:dyDescent="0.35">
      <c r="A204" s="13">
        <v>45372</v>
      </c>
      <c r="B204" s="15">
        <v>1.2744800000000001</v>
      </c>
      <c r="C204" s="15">
        <v>1.2802800000000001</v>
      </c>
      <c r="D204" s="15">
        <v>1.2649699999999999</v>
      </c>
      <c r="E204" s="15">
        <v>1.2660199999999999</v>
      </c>
      <c r="F204" s="15">
        <v>1.2720000000000002</v>
      </c>
      <c r="G204" s="15">
        <v>1.2750000000000001</v>
      </c>
      <c r="H204" s="15">
        <v>1.2690000000000001</v>
      </c>
      <c r="I204" s="5">
        <v>-16</v>
      </c>
      <c r="J204" s="5">
        <v>1182</v>
      </c>
      <c r="K204" s="5">
        <v>761</v>
      </c>
      <c r="L204" s="5">
        <v>1981</v>
      </c>
      <c r="M204" s="14">
        <v>8.2112499999999855</v>
      </c>
      <c r="N204" s="14">
        <v>153.10000000000156</v>
      </c>
      <c r="O204" s="5">
        <v>60.000000000000057</v>
      </c>
      <c r="P204" s="5">
        <v>224775</v>
      </c>
      <c r="Q204" s="14">
        <v>936.5625</v>
      </c>
      <c r="R204" s="14">
        <v>12.939255388634747</v>
      </c>
      <c r="S204" s="5">
        <v>35</v>
      </c>
      <c r="T204" s="5" t="s">
        <v>33</v>
      </c>
      <c r="U204" s="14">
        <v>0.7428950007380366</v>
      </c>
      <c r="V204" s="5">
        <v>273</v>
      </c>
      <c r="W204" s="5">
        <v>709</v>
      </c>
      <c r="X204" s="5">
        <v>788</v>
      </c>
      <c r="Y204" s="5">
        <v>207</v>
      </c>
      <c r="Z204" s="5" t="s">
        <v>27</v>
      </c>
      <c r="AA204" s="5"/>
      <c r="AB204" s="6" cm="1">
        <f t="array" ref="AB204">SUM(IF(B204:I204&gt;B205:I205,1,-1))</f>
        <v>-8</v>
      </c>
      <c r="AC204" s="6" cm="1">
        <f t="array" ref="AC204">SUM(IF(J204:S204&gt;J205:S205,1,-1))</f>
        <v>6</v>
      </c>
      <c r="AD204" s="6">
        <f t="shared" si="59"/>
        <v>-2</v>
      </c>
      <c r="AE204" s="6">
        <f t="shared" si="60"/>
        <v>-14</v>
      </c>
      <c r="AF204" s="6">
        <f t="shared" si="60"/>
        <v>6</v>
      </c>
      <c r="AG204" s="6">
        <f t="shared" si="60"/>
        <v>-8</v>
      </c>
      <c r="AH204" s="5"/>
      <c r="AI204" s="8" t="str">
        <f t="shared" si="48"/>
        <v>OL Lower</v>
      </c>
      <c r="AJ204" s="7" t="str">
        <f t="shared" si="49"/>
        <v>Down</v>
      </c>
      <c r="AK204" s="7" t="str">
        <f t="shared" si="50"/>
        <v>POC Down</v>
      </c>
      <c r="AL204" s="9" t="str">
        <f t="shared" si="51"/>
        <v>In. Val</v>
      </c>
      <c r="AM204" s="9" t="str">
        <f t="shared" si="52"/>
        <v>Lower Break</v>
      </c>
      <c r="AN204" s="9" t="str">
        <f t="shared" si="53"/>
        <v>Bl. Val</v>
      </c>
      <c r="AO204" s="9" t="str">
        <f t="shared" si="54"/>
        <v>No Gap</v>
      </c>
      <c r="AP204" s="9" t="str">
        <f t="shared" si="55"/>
        <v>Top-Weighted</v>
      </c>
      <c r="AQ204" s="9" t="str">
        <f t="shared" si="56"/>
        <v>Skewed Mid-Low</v>
      </c>
      <c r="AR204" s="9" t="str">
        <f t="shared" si="57"/>
        <v>Closed Higher Quadrant</v>
      </c>
      <c r="AS204" s="5">
        <f t="shared" si="58"/>
        <v>3</v>
      </c>
    </row>
    <row r="205" spans="1:45" ht="15.5" x14ac:dyDescent="0.35">
      <c r="A205" s="13">
        <v>45371</v>
      </c>
      <c r="B205" s="15">
        <v>1.2801</v>
      </c>
      <c r="C205" s="15">
        <v>1.28224</v>
      </c>
      <c r="D205" s="15">
        <v>1.2666900000000001</v>
      </c>
      <c r="E205" s="15">
        <v>1.27976</v>
      </c>
      <c r="F205" s="15">
        <v>1.2737000000000003</v>
      </c>
      <c r="G205" s="15">
        <v>1.2755000000000001</v>
      </c>
      <c r="H205" s="15">
        <v>1.2699000000000003</v>
      </c>
      <c r="I205" s="5">
        <v>0</v>
      </c>
      <c r="J205" s="5">
        <v>797</v>
      </c>
      <c r="K205" s="5">
        <v>1090</v>
      </c>
      <c r="L205" s="5">
        <v>1925</v>
      </c>
      <c r="M205" s="14">
        <v>7.9874999999999714</v>
      </c>
      <c r="N205" s="14">
        <v>155.49999999999952</v>
      </c>
      <c r="O205" s="5">
        <v>55.999999999998273</v>
      </c>
      <c r="P205" s="5">
        <v>222130</v>
      </c>
      <c r="Q205" s="14">
        <v>925.54166666666663</v>
      </c>
      <c r="R205" s="14">
        <v>12.379421221864991</v>
      </c>
      <c r="S205" s="5">
        <v>30</v>
      </c>
      <c r="T205" s="5" t="s">
        <v>26</v>
      </c>
      <c r="U205" s="14">
        <v>0.68923966892057731</v>
      </c>
      <c r="V205" s="5">
        <v>254</v>
      </c>
      <c r="W205" s="5">
        <v>354</v>
      </c>
      <c r="X205" s="5">
        <v>998</v>
      </c>
      <c r="Y205" s="5">
        <v>274</v>
      </c>
      <c r="Z205" s="5" t="s">
        <v>31</v>
      </c>
      <c r="AA205" s="5"/>
      <c r="AB205" s="6" cm="1">
        <f t="array" ref="AB205">SUM(IF(B205:I205&gt;B206:I206,1,-1))</f>
        <v>-2</v>
      </c>
      <c r="AC205" s="6" cm="1">
        <f t="array" ref="AC205">SUM(IF(J205:S205&gt;J206:S206,1,-1))</f>
        <v>2</v>
      </c>
      <c r="AD205" s="6">
        <f t="shared" si="59"/>
        <v>0</v>
      </c>
      <c r="AE205" s="6">
        <f t="shared" si="60"/>
        <v>-12</v>
      </c>
      <c r="AF205" s="6">
        <f t="shared" si="60"/>
        <v>-4</v>
      </c>
      <c r="AG205" s="6">
        <f t="shared" si="60"/>
        <v>-16</v>
      </c>
      <c r="AH205" s="5"/>
      <c r="AI205" s="8" t="str">
        <f t="shared" si="48"/>
        <v>OL Lower</v>
      </c>
      <c r="AJ205" s="7" t="str">
        <f t="shared" si="49"/>
        <v>Down</v>
      </c>
      <c r="AK205" s="7" t="str">
        <f t="shared" si="50"/>
        <v>POC Down</v>
      </c>
      <c r="AL205" s="9" t="str">
        <f t="shared" si="51"/>
        <v>In. Val</v>
      </c>
      <c r="AM205" s="9" t="str">
        <f t="shared" si="52"/>
        <v>Inside Day</v>
      </c>
      <c r="AN205" s="9" t="str">
        <f t="shared" si="53"/>
        <v>Ab. Val</v>
      </c>
      <c r="AO205" s="9" t="str">
        <f t="shared" si="54"/>
        <v>No Gap</v>
      </c>
      <c r="AP205" s="9" t="str">
        <f t="shared" si="55"/>
        <v>Bottom-Weighted</v>
      </c>
      <c r="AQ205" s="9" t="str">
        <f t="shared" si="56"/>
        <v>Skewed Mid-Low</v>
      </c>
      <c r="AR205" s="9" t="str">
        <f t="shared" si="57"/>
        <v>Closed Lower Quadrant</v>
      </c>
      <c r="AS205" s="5">
        <f t="shared" si="58"/>
        <v>-2</v>
      </c>
    </row>
    <row r="206" spans="1:45" ht="15.5" x14ac:dyDescent="0.35">
      <c r="A206" s="13">
        <v>45370</v>
      </c>
      <c r="B206" s="15">
        <v>1.27942</v>
      </c>
      <c r="C206" s="15">
        <v>1.28224</v>
      </c>
      <c r="D206" s="15">
        <v>1.2666900000000001</v>
      </c>
      <c r="E206" s="15">
        <v>1.2717400000000001</v>
      </c>
      <c r="F206" s="15">
        <v>1.2794000000000001</v>
      </c>
      <c r="G206" s="15">
        <v>1.2822000000000002</v>
      </c>
      <c r="H206" s="15">
        <v>1.2730000000000001</v>
      </c>
      <c r="I206" s="5">
        <v>-26</v>
      </c>
      <c r="J206" s="5">
        <v>345</v>
      </c>
      <c r="K206" s="5">
        <v>1458</v>
      </c>
      <c r="L206" s="5">
        <v>1842</v>
      </c>
      <c r="M206" s="14">
        <v>7.6254166666666627</v>
      </c>
      <c r="N206" s="14">
        <v>155.49999999999952</v>
      </c>
      <c r="O206" s="5">
        <v>92.000000000000966</v>
      </c>
      <c r="P206" s="5">
        <v>212289</v>
      </c>
      <c r="Q206" s="14">
        <v>884.53750000000002</v>
      </c>
      <c r="R206" s="14">
        <v>11.845659163987175</v>
      </c>
      <c r="S206" s="5">
        <v>38</v>
      </c>
      <c r="T206" s="5" t="s">
        <v>28</v>
      </c>
      <c r="U206" s="14">
        <v>0.47705629291918178</v>
      </c>
      <c r="V206" s="5">
        <v>573</v>
      </c>
      <c r="W206" s="5">
        <v>307</v>
      </c>
      <c r="X206" s="5">
        <v>768</v>
      </c>
      <c r="Y206" s="5">
        <v>156</v>
      </c>
      <c r="Z206" s="5" t="s">
        <v>29</v>
      </c>
      <c r="AA206" s="5"/>
      <c r="AB206" s="6" cm="1">
        <f t="array" ref="AB206">SUM(IF(B206:I206&gt;B207:I207,1,-1))</f>
        <v>-4</v>
      </c>
      <c r="AC206" s="6" cm="1">
        <f t="array" ref="AC206">SUM(IF(J206:S206&gt;J207:S207,1,-1))</f>
        <v>-2</v>
      </c>
      <c r="AD206" s="6">
        <f t="shared" si="59"/>
        <v>-6</v>
      </c>
      <c r="AE206" s="6">
        <f t="shared" si="60"/>
        <v>-16</v>
      </c>
      <c r="AF206" s="6">
        <f t="shared" si="60"/>
        <v>-10</v>
      </c>
      <c r="AG206" s="6">
        <f t="shared" si="60"/>
        <v>-26</v>
      </c>
      <c r="AH206" s="5"/>
      <c r="AI206" s="8" t="str">
        <f t="shared" si="48"/>
        <v>Outside</v>
      </c>
      <c r="AJ206" s="7" t="str">
        <f t="shared" si="49"/>
        <v>Neutral</v>
      </c>
      <c r="AK206" s="7" t="str">
        <f t="shared" si="50"/>
        <v>POC Up</v>
      </c>
      <c r="AL206" s="9" t="str">
        <f t="shared" si="51"/>
        <v>In. Val</v>
      </c>
      <c r="AM206" s="9" t="str">
        <f t="shared" si="52"/>
        <v>Lower Break</v>
      </c>
      <c r="AN206" s="9" t="str">
        <f t="shared" si="53"/>
        <v>Bl. Val</v>
      </c>
      <c r="AO206" s="9" t="str">
        <f t="shared" si="54"/>
        <v>No Gap</v>
      </c>
      <c r="AP206" s="9" t="str">
        <f t="shared" si="55"/>
        <v>Bottom-Weighted</v>
      </c>
      <c r="AQ206" s="9" t="str">
        <f t="shared" si="56"/>
        <v>Skewed Mid-Low</v>
      </c>
      <c r="AR206" s="9" t="str">
        <f t="shared" si="57"/>
        <v>Closed Lower Quadrant</v>
      </c>
      <c r="AS206" s="5">
        <f t="shared" si="58"/>
        <v>-1</v>
      </c>
    </row>
    <row r="207" spans="1:45" ht="15.5" x14ac:dyDescent="0.35">
      <c r="A207" s="13">
        <v>45369</v>
      </c>
      <c r="B207" s="15">
        <v>1.2817400000000001</v>
      </c>
      <c r="C207" s="15">
        <v>1.2823</v>
      </c>
      <c r="D207" s="15">
        <v>1.27152</v>
      </c>
      <c r="E207" s="15">
        <v>1.2725900000000001</v>
      </c>
      <c r="F207" s="15">
        <v>1.2793000000000001</v>
      </c>
      <c r="G207" s="15">
        <v>1.2821</v>
      </c>
      <c r="H207" s="15">
        <v>1.2744</v>
      </c>
      <c r="I207" s="5">
        <v>-6</v>
      </c>
      <c r="J207" s="5">
        <v>532</v>
      </c>
      <c r="K207" s="5">
        <v>1325</v>
      </c>
      <c r="L207" s="5">
        <v>1908</v>
      </c>
      <c r="M207" s="14">
        <v>7.8833333333333631</v>
      </c>
      <c r="N207" s="14">
        <v>107.80000000000013</v>
      </c>
      <c r="O207" s="5">
        <v>77.000000000000398</v>
      </c>
      <c r="P207" s="5">
        <v>224362</v>
      </c>
      <c r="Q207" s="14">
        <v>934.8416666666667</v>
      </c>
      <c r="R207" s="14">
        <v>17.699443413729107</v>
      </c>
      <c r="S207" s="5">
        <v>17</v>
      </c>
      <c r="T207" s="5" t="s">
        <v>26</v>
      </c>
      <c r="U207" s="14">
        <v>0.55574284934307372</v>
      </c>
      <c r="V207" s="5">
        <v>392</v>
      </c>
      <c r="W207" s="5">
        <v>605</v>
      </c>
      <c r="X207" s="5">
        <v>379</v>
      </c>
      <c r="Y207" s="5">
        <v>532</v>
      </c>
      <c r="Z207" s="5" t="s">
        <v>27</v>
      </c>
      <c r="AA207" s="5"/>
      <c r="AB207" s="6" cm="1">
        <f t="array" ref="AB207">SUM(IF(B207:I207&gt;B208:I208,1,-1))</f>
        <v>-6</v>
      </c>
      <c r="AC207" s="6" cm="1">
        <f t="array" ref="AC207">SUM(IF(J207:S207&gt;J208:S208,1,-1))</f>
        <v>-4</v>
      </c>
      <c r="AD207" s="6">
        <f t="shared" si="59"/>
        <v>-10</v>
      </c>
      <c r="AE207" s="6">
        <f t="shared" si="60"/>
        <v>-16</v>
      </c>
      <c r="AF207" s="6">
        <f t="shared" si="60"/>
        <v>-10</v>
      </c>
      <c r="AG207" s="6">
        <f t="shared" si="60"/>
        <v>-26</v>
      </c>
      <c r="AH207" s="5"/>
      <c r="AI207" s="8" t="str">
        <f t="shared" si="48"/>
        <v>OL Lower</v>
      </c>
      <c r="AJ207" s="7" t="str">
        <f t="shared" si="49"/>
        <v>Down</v>
      </c>
      <c r="AK207" s="7" t="str">
        <f t="shared" si="50"/>
        <v>POC Unchanged</v>
      </c>
      <c r="AL207" s="9" t="str">
        <f t="shared" si="51"/>
        <v>In. Val</v>
      </c>
      <c r="AM207" s="9" t="str">
        <f t="shared" si="52"/>
        <v>Inside Day</v>
      </c>
      <c r="AN207" s="9" t="str">
        <f t="shared" si="53"/>
        <v>Bl. Val</v>
      </c>
      <c r="AO207" s="9" t="str">
        <f t="shared" si="54"/>
        <v>No Gap</v>
      </c>
      <c r="AP207" s="9" t="str">
        <f t="shared" si="55"/>
        <v>Bottom-Weighted</v>
      </c>
      <c r="AQ207" s="9" t="str">
        <f t="shared" si="56"/>
        <v>Skewed Mid-High</v>
      </c>
      <c r="AR207" s="9" t="str">
        <f t="shared" si="57"/>
        <v>Same</v>
      </c>
      <c r="AS207" s="5">
        <f t="shared" si="58"/>
        <v>0</v>
      </c>
    </row>
    <row r="208" spans="1:45" ht="15.5" x14ac:dyDescent="0.35">
      <c r="A208" s="13">
        <v>45366</v>
      </c>
      <c r="B208" s="15">
        <v>1.28548</v>
      </c>
      <c r="C208" s="15">
        <v>1.28616</v>
      </c>
      <c r="D208" s="15">
        <v>1.27152</v>
      </c>
      <c r="E208" s="15">
        <v>1.2730699999999999</v>
      </c>
      <c r="F208" s="15">
        <v>1.2793000000000001</v>
      </c>
      <c r="G208" s="15">
        <v>1.2822</v>
      </c>
      <c r="H208" s="15">
        <v>1.2749000000000001</v>
      </c>
      <c r="I208" s="5">
        <v>-18</v>
      </c>
      <c r="J208" s="5">
        <v>879</v>
      </c>
      <c r="K208" s="5">
        <v>1036</v>
      </c>
      <c r="L208" s="5">
        <v>1966</v>
      </c>
      <c r="M208" s="14">
        <v>8.087500000000043</v>
      </c>
      <c r="N208" s="14">
        <v>146.39999999999986</v>
      </c>
      <c r="O208" s="5">
        <v>72.999999999998622</v>
      </c>
      <c r="P208" s="5">
        <v>234347</v>
      </c>
      <c r="Q208" s="14">
        <v>976.44583333333333</v>
      </c>
      <c r="R208" s="14">
        <v>13.428961748633892</v>
      </c>
      <c r="S208" s="5">
        <v>26</v>
      </c>
      <c r="T208" s="5" t="s">
        <v>33</v>
      </c>
      <c r="U208" s="14">
        <v>0.70094291716371693</v>
      </c>
      <c r="V208" s="5">
        <v>208</v>
      </c>
      <c r="W208" s="5">
        <v>876</v>
      </c>
      <c r="X208" s="5">
        <v>435</v>
      </c>
      <c r="Y208" s="5">
        <v>447</v>
      </c>
      <c r="Z208" s="5" t="s">
        <v>27</v>
      </c>
      <c r="AA208" s="5"/>
      <c r="AB208" s="6" cm="1">
        <f t="array" ref="AB208">SUM(IF(B208:I208&gt;B209:I209,1,-1))</f>
        <v>-6</v>
      </c>
      <c r="AC208" s="6" cm="1">
        <f t="array" ref="AC208">SUM(IF(J208:S208&gt;J209:S209,1,-1))</f>
        <v>-4</v>
      </c>
      <c r="AD208" s="6">
        <f t="shared" si="59"/>
        <v>-10</v>
      </c>
      <c r="AE208" s="6">
        <f t="shared" si="60"/>
        <v>-10</v>
      </c>
      <c r="AF208" s="6">
        <f t="shared" si="60"/>
        <v>-12</v>
      </c>
      <c r="AG208" s="6">
        <f t="shared" si="60"/>
        <v>-22</v>
      </c>
      <c r="AH208" s="5"/>
      <c r="AI208" s="8" t="str">
        <f t="shared" si="48"/>
        <v>OL Lower</v>
      </c>
      <c r="AJ208" s="7" t="str">
        <f t="shared" si="49"/>
        <v>Down</v>
      </c>
      <c r="AK208" s="7" t="str">
        <f t="shared" si="50"/>
        <v>POC Unchanged</v>
      </c>
      <c r="AL208" s="9" t="str">
        <f t="shared" si="51"/>
        <v>In. Val</v>
      </c>
      <c r="AM208" s="9" t="str">
        <f t="shared" si="52"/>
        <v>Lower Break</v>
      </c>
      <c r="AN208" s="9" t="str">
        <f t="shared" si="53"/>
        <v>Bl. Val</v>
      </c>
      <c r="AO208" s="9" t="str">
        <f t="shared" si="54"/>
        <v>Gap Up - Failed</v>
      </c>
      <c r="AP208" s="9" t="str">
        <f t="shared" si="55"/>
        <v>Bottom-Weighted</v>
      </c>
      <c r="AQ208" s="9" t="str">
        <f t="shared" si="56"/>
        <v>Skewed Mid-High</v>
      </c>
      <c r="AR208" s="9" t="str">
        <f t="shared" si="57"/>
        <v>Same</v>
      </c>
      <c r="AS208" s="5">
        <f t="shared" si="58"/>
        <v>0</v>
      </c>
    </row>
    <row r="209" spans="1:45" ht="15.5" x14ac:dyDescent="0.35">
      <c r="A209" s="13">
        <v>45365</v>
      </c>
      <c r="B209" s="15">
        <v>1.28128</v>
      </c>
      <c r="C209" s="15">
        <v>1.28932</v>
      </c>
      <c r="D209" s="15">
        <v>1.27301</v>
      </c>
      <c r="E209" s="15">
        <v>1.2744800000000001</v>
      </c>
      <c r="F209" s="15">
        <v>1.2793000000000001</v>
      </c>
      <c r="G209" s="15">
        <v>1.2846000000000002</v>
      </c>
      <c r="H209" s="15">
        <v>1.2767000000000002</v>
      </c>
      <c r="I209" s="5">
        <v>-9</v>
      </c>
      <c r="J209" s="5">
        <v>1401</v>
      </c>
      <c r="K209" s="5">
        <v>684</v>
      </c>
      <c r="L209" s="5">
        <v>2136</v>
      </c>
      <c r="M209" s="14">
        <v>8.7413223140496807</v>
      </c>
      <c r="N209" s="14">
        <v>163.10000000000048</v>
      </c>
      <c r="O209" s="5">
        <v>79.000000000000185</v>
      </c>
      <c r="P209" s="5">
        <v>253333</v>
      </c>
      <c r="Q209" s="14">
        <v>1046.8305785123966</v>
      </c>
      <c r="R209" s="14">
        <v>13.096259963212715</v>
      </c>
      <c r="S209" s="5">
        <v>21</v>
      </c>
      <c r="T209" s="5" t="s">
        <v>26</v>
      </c>
      <c r="U209" s="14">
        <v>0.55927787992115574</v>
      </c>
      <c r="V209" s="5">
        <v>226</v>
      </c>
      <c r="W209" s="5">
        <v>580</v>
      </c>
      <c r="X209" s="5">
        <v>1053</v>
      </c>
      <c r="Y209" s="5">
        <v>277</v>
      </c>
      <c r="Z209" s="5" t="s">
        <v>27</v>
      </c>
      <c r="AA209" s="5"/>
      <c r="AB209" s="6" cm="1">
        <f t="array" ref="AB209">SUM(IF(B209:I209&gt;B210:I210,1,-1))</f>
        <v>-4</v>
      </c>
      <c r="AC209" s="6" cm="1">
        <f t="array" ref="AC209">SUM(IF(J209:S209&gt;J210:S210,1,-1))</f>
        <v>-2</v>
      </c>
      <c r="AD209" s="6">
        <f t="shared" si="59"/>
        <v>-6</v>
      </c>
      <c r="AE209" s="6">
        <f t="shared" si="60"/>
        <v>-4</v>
      </c>
      <c r="AF209" s="6">
        <f t="shared" si="60"/>
        <v>-6</v>
      </c>
      <c r="AG209" s="6">
        <f t="shared" si="60"/>
        <v>-10</v>
      </c>
      <c r="AH209" s="5"/>
      <c r="AI209" s="8" t="str">
        <f t="shared" si="48"/>
        <v>OL Lower</v>
      </c>
      <c r="AJ209" s="7" t="str">
        <f t="shared" si="49"/>
        <v>Down</v>
      </c>
      <c r="AK209" s="7" t="str">
        <f t="shared" si="50"/>
        <v>POC Down</v>
      </c>
      <c r="AL209" s="9" t="str">
        <f t="shared" si="51"/>
        <v>In. Val</v>
      </c>
      <c r="AM209" s="9" t="str">
        <f t="shared" si="52"/>
        <v>Inside Day</v>
      </c>
      <c r="AN209" s="9" t="str">
        <f t="shared" si="53"/>
        <v>Bl. Val</v>
      </c>
      <c r="AO209" s="9" t="str">
        <f t="shared" si="54"/>
        <v>No Gap</v>
      </c>
      <c r="AP209" s="9" t="str">
        <f t="shared" si="55"/>
        <v>Top-Weighted</v>
      </c>
      <c r="AQ209" s="9" t="str">
        <f t="shared" si="56"/>
        <v>Skewed Mid-Low</v>
      </c>
      <c r="AR209" s="9" t="str">
        <f t="shared" si="57"/>
        <v>Closed Higher Quadrant</v>
      </c>
      <c r="AS209" s="5">
        <f t="shared" si="58"/>
        <v>1</v>
      </c>
    </row>
    <row r="210" spans="1:45" ht="15.5" x14ac:dyDescent="0.35">
      <c r="A210" s="13">
        <v>45364</v>
      </c>
      <c r="B210" s="15">
        <v>1.2735300000000001</v>
      </c>
      <c r="C210" s="15">
        <v>1.28932</v>
      </c>
      <c r="D210" s="15">
        <v>1.2722599999999999</v>
      </c>
      <c r="E210" s="15">
        <v>1.28007</v>
      </c>
      <c r="F210" s="15">
        <v>1.2794000000000001</v>
      </c>
      <c r="G210" s="15">
        <v>1.2849999999999999</v>
      </c>
      <c r="H210" s="15">
        <v>1.2768999999999999</v>
      </c>
      <c r="I210" s="5">
        <v>16</v>
      </c>
      <c r="J210" s="5">
        <v>1278</v>
      </c>
      <c r="K210" s="5">
        <v>783</v>
      </c>
      <c r="L210" s="5">
        <v>2107</v>
      </c>
      <c r="M210" s="14">
        <v>8.5938016528926724</v>
      </c>
      <c r="N210" s="14">
        <v>170.60000000000076</v>
      </c>
      <c r="O210" s="5">
        <v>80.999999999999957</v>
      </c>
      <c r="P210" s="5">
        <v>257720</v>
      </c>
      <c r="Q210" s="14">
        <v>1064.9586776859503</v>
      </c>
      <c r="R210" s="14">
        <v>12.350527549824095</v>
      </c>
      <c r="S210" s="5">
        <v>30</v>
      </c>
      <c r="T210" s="5" t="s">
        <v>26</v>
      </c>
      <c r="U210" s="14">
        <v>0.61635417263406245</v>
      </c>
      <c r="V210" s="5">
        <v>254</v>
      </c>
      <c r="W210" s="5">
        <v>572</v>
      </c>
      <c r="X210" s="5">
        <v>897</v>
      </c>
      <c r="Y210" s="5">
        <v>318</v>
      </c>
      <c r="Z210" s="5" t="s">
        <v>29</v>
      </c>
      <c r="AA210" s="5"/>
      <c r="AB210" s="6" cm="1">
        <f t="array" ref="AB210">SUM(IF(B210:I210&gt;B211:I211,1,-1))</f>
        <v>0</v>
      </c>
      <c r="AC210" s="6" cm="1">
        <f t="array" ref="AC210">SUM(IF(J210:S210&gt;J211:S211,1,-1))</f>
        <v>-6</v>
      </c>
      <c r="AD210" s="6">
        <f t="shared" si="59"/>
        <v>-6</v>
      </c>
      <c r="AE210" s="6">
        <f t="shared" si="60"/>
        <v>2</v>
      </c>
      <c r="AF210" s="6">
        <f t="shared" si="60"/>
        <v>0</v>
      </c>
      <c r="AG210" s="6">
        <f t="shared" si="60"/>
        <v>2</v>
      </c>
      <c r="AH210" s="5"/>
      <c r="AI210" s="8" t="str">
        <f t="shared" si="48"/>
        <v>Inside</v>
      </c>
      <c r="AJ210" s="7" t="str">
        <f t="shared" si="49"/>
        <v>Up</v>
      </c>
      <c r="AK210" s="7" t="str">
        <f t="shared" si="50"/>
        <v>POC Down</v>
      </c>
      <c r="AL210" s="9" t="str">
        <f t="shared" si="51"/>
        <v>In. Val</v>
      </c>
      <c r="AM210" s="9" t="str">
        <f t="shared" si="52"/>
        <v>Inside Day</v>
      </c>
      <c r="AN210" s="9" t="str">
        <f t="shared" si="53"/>
        <v>In Val</v>
      </c>
      <c r="AO210" s="9" t="str">
        <f t="shared" si="54"/>
        <v>Gap Down - Failed</v>
      </c>
      <c r="AP210" s="9" t="str">
        <f t="shared" si="55"/>
        <v>Top-Weighted</v>
      </c>
      <c r="AQ210" s="9" t="str">
        <f t="shared" si="56"/>
        <v>Skewed Mid-Low</v>
      </c>
      <c r="AR210" s="9" t="str">
        <f t="shared" si="57"/>
        <v>Closed Higher Quadrant</v>
      </c>
      <c r="AS210" s="5">
        <f t="shared" si="58"/>
        <v>1</v>
      </c>
    </row>
    <row r="211" spans="1:45" ht="15.5" x14ac:dyDescent="0.35">
      <c r="A211" s="13">
        <v>45363</v>
      </c>
      <c r="B211" s="15">
        <v>1.27041</v>
      </c>
      <c r="C211" s="15">
        <v>1.28932</v>
      </c>
      <c r="D211" s="15">
        <v>1.26895</v>
      </c>
      <c r="E211" s="15">
        <v>1.27946</v>
      </c>
      <c r="F211" s="15">
        <v>1.2807000000000002</v>
      </c>
      <c r="G211" s="15">
        <v>1.2858000000000001</v>
      </c>
      <c r="H211" s="15">
        <v>1.2746000000000002</v>
      </c>
      <c r="I211" s="5">
        <v>30</v>
      </c>
      <c r="J211" s="5">
        <v>876</v>
      </c>
      <c r="K211" s="5">
        <v>1242</v>
      </c>
      <c r="L211" s="5">
        <v>2153</v>
      </c>
      <c r="M211" s="14">
        <v>8.8326446280993149</v>
      </c>
      <c r="N211" s="14">
        <v>203.7</v>
      </c>
      <c r="O211" s="5">
        <v>111.99999999999876</v>
      </c>
      <c r="P211" s="5">
        <v>265231</v>
      </c>
      <c r="Q211" s="14">
        <v>1095.995867768595</v>
      </c>
      <c r="R211" s="14">
        <v>10.569464899361806</v>
      </c>
      <c r="S211" s="5">
        <v>32</v>
      </c>
      <c r="T211" s="5" t="s">
        <v>26</v>
      </c>
      <c r="U211" s="14">
        <v>0.63326127059851756</v>
      </c>
      <c r="V211" s="5">
        <v>438</v>
      </c>
      <c r="W211" s="5">
        <v>686</v>
      </c>
      <c r="X211" s="5">
        <v>546</v>
      </c>
      <c r="Y211" s="5">
        <v>461</v>
      </c>
      <c r="Z211" s="5" t="s">
        <v>32</v>
      </c>
      <c r="AA211" s="5"/>
      <c r="AB211" s="6" cm="1">
        <f t="array" ref="AB211">SUM(IF(B211:I211&gt;B212:I212,1,-1))</f>
        <v>0</v>
      </c>
      <c r="AC211" s="6" cm="1">
        <f t="array" ref="AC211">SUM(IF(J211:S211&gt;J212:S212,1,-1))</f>
        <v>2</v>
      </c>
      <c r="AD211" s="6">
        <f t="shared" si="59"/>
        <v>2</v>
      </c>
      <c r="AE211" s="6">
        <f t="shared" ref="AE211:AG226" si="61">SUM(AB211:AB213)</f>
        <v>6</v>
      </c>
      <c r="AF211" s="6">
        <f t="shared" si="61"/>
        <v>10</v>
      </c>
      <c r="AG211" s="6">
        <f t="shared" si="61"/>
        <v>16</v>
      </c>
      <c r="AH211" s="5"/>
      <c r="AI211" s="8" t="str">
        <f t="shared" si="48"/>
        <v>Inside</v>
      </c>
      <c r="AJ211" s="7" t="str">
        <f t="shared" si="49"/>
        <v>Up</v>
      </c>
      <c r="AK211" s="7" t="str">
        <f t="shared" si="50"/>
        <v>POC Unchanged</v>
      </c>
      <c r="AL211" s="9" t="str">
        <f t="shared" si="51"/>
        <v>In. Val</v>
      </c>
      <c r="AM211" s="9" t="str">
        <f t="shared" si="52"/>
        <v>Inside Day</v>
      </c>
      <c r="AN211" s="9" t="str">
        <f t="shared" si="53"/>
        <v>In Val</v>
      </c>
      <c r="AO211" s="9" t="str">
        <f t="shared" si="54"/>
        <v>Gap Down - Failed</v>
      </c>
      <c r="AP211" s="9" t="str">
        <f t="shared" si="55"/>
        <v>Bottom-Weighted</v>
      </c>
      <c r="AQ211" s="9" t="str">
        <f t="shared" si="56"/>
        <v>Skewed Mid-High</v>
      </c>
      <c r="AR211" s="9" t="str">
        <f t="shared" si="57"/>
        <v>Same</v>
      </c>
      <c r="AS211" s="5">
        <f t="shared" si="58"/>
        <v>0</v>
      </c>
    </row>
    <row r="212" spans="1:45" ht="15.5" x14ac:dyDescent="0.35">
      <c r="A212" s="13">
        <v>45362</v>
      </c>
      <c r="B212" s="15">
        <v>1.2688900000000001</v>
      </c>
      <c r="C212" s="15">
        <v>1.28932</v>
      </c>
      <c r="D212" s="15">
        <v>1.26708</v>
      </c>
      <c r="E212" s="15">
        <v>1.2818499999999999</v>
      </c>
      <c r="F212" s="15">
        <v>1.2807000000000002</v>
      </c>
      <c r="G212" s="15">
        <v>1.2893000000000001</v>
      </c>
      <c r="H212" s="15">
        <v>1.2726000000000002</v>
      </c>
      <c r="I212" s="5">
        <v>2</v>
      </c>
      <c r="J212" s="5">
        <v>793</v>
      </c>
      <c r="K212" s="5">
        <v>1287</v>
      </c>
      <c r="L212" s="5">
        <v>2112</v>
      </c>
      <c r="M212" s="14">
        <v>8.6268595041323639</v>
      </c>
      <c r="N212" s="14">
        <v>222.40000000000038</v>
      </c>
      <c r="O212" s="5">
        <v>166.99999999999937</v>
      </c>
      <c r="P212" s="5">
        <v>257666</v>
      </c>
      <c r="Q212" s="14">
        <v>1064.7355371900826</v>
      </c>
      <c r="R212" s="14">
        <v>9.4964028776978253</v>
      </c>
      <c r="S212" s="5">
        <v>33</v>
      </c>
      <c r="T212" s="5" t="s">
        <v>26</v>
      </c>
      <c r="U212" s="14">
        <v>0.58197900949659287</v>
      </c>
      <c r="V212" s="5">
        <v>485</v>
      </c>
      <c r="W212" s="5">
        <v>515</v>
      </c>
      <c r="X212" s="5">
        <v>475</v>
      </c>
      <c r="Y212" s="5">
        <v>636</v>
      </c>
      <c r="Z212" s="5" t="s">
        <v>32</v>
      </c>
      <c r="AA212" s="5"/>
      <c r="AB212" s="6" cm="1">
        <f t="array" ref="AB212">SUM(IF(B212:I212&gt;B213:I213,1,-1))</f>
        <v>2</v>
      </c>
      <c r="AC212" s="6" cm="1">
        <f t="array" ref="AC212">SUM(IF(J212:S212&gt;J213:S213,1,-1))</f>
        <v>4</v>
      </c>
      <c r="AD212" s="6">
        <f t="shared" si="59"/>
        <v>6</v>
      </c>
      <c r="AE212" s="6">
        <f t="shared" si="61"/>
        <v>10</v>
      </c>
      <c r="AF212" s="6">
        <f t="shared" si="61"/>
        <v>6</v>
      </c>
      <c r="AG212" s="6">
        <f t="shared" si="61"/>
        <v>16</v>
      </c>
      <c r="AH212" s="5"/>
      <c r="AI212" s="8" t="str">
        <f t="shared" si="48"/>
        <v>OL Higher</v>
      </c>
      <c r="AJ212" s="7" t="str">
        <f t="shared" si="49"/>
        <v>Up</v>
      </c>
      <c r="AK212" s="7" t="str">
        <f t="shared" si="50"/>
        <v>POC Up</v>
      </c>
      <c r="AL212" s="9" t="str">
        <f t="shared" si="51"/>
        <v>Ab. Val</v>
      </c>
      <c r="AM212" s="9" t="str">
        <f t="shared" si="52"/>
        <v>Inside Day</v>
      </c>
      <c r="AN212" s="9" t="str">
        <f t="shared" si="53"/>
        <v>In Val</v>
      </c>
      <c r="AO212" s="9" t="str">
        <f t="shared" si="54"/>
        <v>No Gap</v>
      </c>
      <c r="AP212" s="9" t="str">
        <f t="shared" si="55"/>
        <v>Bottom-Weighted</v>
      </c>
      <c r="AQ212" s="9" t="str">
        <f t="shared" si="56"/>
        <v>Skewed Low</v>
      </c>
      <c r="AR212" s="9" t="str">
        <f t="shared" si="57"/>
        <v>Closed Higher Quadrant</v>
      </c>
      <c r="AS212" s="5">
        <f t="shared" si="58"/>
        <v>1</v>
      </c>
    </row>
    <row r="213" spans="1:45" ht="15.5" x14ac:dyDescent="0.35">
      <c r="A213" s="13">
        <v>45359</v>
      </c>
      <c r="B213" s="15">
        <v>1.2660100000000001</v>
      </c>
      <c r="C213" s="15">
        <v>1.28932</v>
      </c>
      <c r="D213" s="15">
        <v>1.26556</v>
      </c>
      <c r="E213" s="15">
        <v>1.28548</v>
      </c>
      <c r="F213" s="15">
        <v>1.2723</v>
      </c>
      <c r="G213" s="15">
        <v>1.2790000000000001</v>
      </c>
      <c r="H213" s="15">
        <v>1.2656000000000001</v>
      </c>
      <c r="I213" s="5">
        <v>23</v>
      </c>
      <c r="J213" s="5">
        <v>1186</v>
      </c>
      <c r="K213" s="5">
        <v>878</v>
      </c>
      <c r="L213" s="5">
        <v>2087</v>
      </c>
      <c r="M213" s="14">
        <v>8.5268595041323429</v>
      </c>
      <c r="N213" s="14">
        <v>237.60000000000002</v>
      </c>
      <c r="O213" s="5">
        <v>134.0000000000008</v>
      </c>
      <c r="P213" s="5">
        <v>251555</v>
      </c>
      <c r="Q213" s="14">
        <v>1039.4834710743801</v>
      </c>
      <c r="R213" s="14">
        <v>8.7836700336700329</v>
      </c>
      <c r="S213" s="5">
        <v>34</v>
      </c>
      <c r="T213" s="5" t="s">
        <v>26</v>
      </c>
      <c r="U213" s="14">
        <v>0.60251504217646168</v>
      </c>
      <c r="V213" s="5">
        <v>334</v>
      </c>
      <c r="W213" s="5">
        <v>326</v>
      </c>
      <c r="X213" s="5">
        <v>669</v>
      </c>
      <c r="Y213" s="5">
        <v>758</v>
      </c>
      <c r="Z213" s="5" t="s">
        <v>31</v>
      </c>
      <c r="AA213" s="5"/>
      <c r="AB213" s="6" cm="1">
        <f t="array" ref="AB213">SUM(IF(B213:I213&gt;B214:I214,1,-1))</f>
        <v>4</v>
      </c>
      <c r="AC213" s="6" cm="1">
        <f t="array" ref="AC213">SUM(IF(J213:S213&gt;J214:S214,1,-1))</f>
        <v>4</v>
      </c>
      <c r="AD213" s="6">
        <f t="shared" si="59"/>
        <v>8</v>
      </c>
      <c r="AE213" s="6">
        <f t="shared" si="61"/>
        <v>12</v>
      </c>
      <c r="AF213" s="6">
        <f t="shared" si="61"/>
        <v>4</v>
      </c>
      <c r="AG213" s="6">
        <f t="shared" si="61"/>
        <v>16</v>
      </c>
      <c r="AH213" s="5"/>
      <c r="AI213" s="8" t="str">
        <f t="shared" si="48"/>
        <v>Outside</v>
      </c>
      <c r="AJ213" s="7" t="str">
        <f t="shared" si="49"/>
        <v>Up</v>
      </c>
      <c r="AK213" s="7" t="str">
        <f t="shared" si="50"/>
        <v>POC Unchanged</v>
      </c>
      <c r="AL213" s="9" t="str">
        <f t="shared" si="51"/>
        <v>In. Val</v>
      </c>
      <c r="AM213" s="9" t="str">
        <f t="shared" si="52"/>
        <v>Upper Break</v>
      </c>
      <c r="AN213" s="9" t="str">
        <f t="shared" si="53"/>
        <v>Ab. Val</v>
      </c>
      <c r="AO213" s="9" t="str">
        <f t="shared" si="54"/>
        <v>No Gap</v>
      </c>
      <c r="AP213" s="9" t="str">
        <f t="shared" si="55"/>
        <v>Top-Weighted</v>
      </c>
      <c r="AQ213" s="9" t="str">
        <f t="shared" si="56"/>
        <v>Skewed Low</v>
      </c>
      <c r="AR213" s="9" t="str">
        <f t="shared" si="57"/>
        <v>Same</v>
      </c>
      <c r="AS213" s="5">
        <f t="shared" si="58"/>
        <v>0</v>
      </c>
    </row>
    <row r="214" spans="1:45" ht="15.5" x14ac:dyDescent="0.35">
      <c r="A214" s="13">
        <v>45358</v>
      </c>
      <c r="B214" s="15">
        <v>1.2626200000000001</v>
      </c>
      <c r="C214" s="15">
        <v>1.2812600000000001</v>
      </c>
      <c r="D214" s="15">
        <v>1.25993</v>
      </c>
      <c r="E214" s="15">
        <v>1.28125</v>
      </c>
      <c r="F214" s="15">
        <v>1.2723</v>
      </c>
      <c r="G214" s="15">
        <v>1.276</v>
      </c>
      <c r="H214" s="15">
        <v>1.2658</v>
      </c>
      <c r="I214" s="5">
        <v>21</v>
      </c>
      <c r="J214" s="5">
        <v>662</v>
      </c>
      <c r="K214" s="5">
        <v>1338</v>
      </c>
      <c r="L214" s="5">
        <v>2023</v>
      </c>
      <c r="M214" s="14">
        <v>8.307500000000088</v>
      </c>
      <c r="N214" s="14">
        <v>213.30000000000072</v>
      </c>
      <c r="O214" s="5">
        <v>101.99999999999987</v>
      </c>
      <c r="P214" s="5">
        <v>243154</v>
      </c>
      <c r="Q214" s="14">
        <v>1013.1416666666667</v>
      </c>
      <c r="R214" s="14">
        <v>9.4842944210032503</v>
      </c>
      <c r="S214" s="5">
        <v>39</v>
      </c>
      <c r="T214" s="5" t="s">
        <v>26</v>
      </c>
      <c r="U214" s="14">
        <v>0.55494823315448283</v>
      </c>
      <c r="V214" s="5">
        <v>176</v>
      </c>
      <c r="W214" s="5">
        <v>720</v>
      </c>
      <c r="X214" s="5">
        <v>739</v>
      </c>
      <c r="Y214" s="5">
        <v>388</v>
      </c>
      <c r="Z214" s="5" t="s">
        <v>31</v>
      </c>
      <c r="AA214" s="5"/>
      <c r="AB214" s="6" cm="1">
        <f t="array" ref="AB214">SUM(IF(B214:I214&gt;B215:I215,1,-1))</f>
        <v>4</v>
      </c>
      <c r="AC214" s="6" cm="1">
        <f t="array" ref="AC214">SUM(IF(J214:S214&gt;J215:S215,1,-1))</f>
        <v>-2</v>
      </c>
      <c r="AD214" s="6">
        <f t="shared" si="59"/>
        <v>2</v>
      </c>
      <c r="AE214" s="6">
        <f t="shared" si="61"/>
        <v>4</v>
      </c>
      <c r="AF214" s="6">
        <f t="shared" si="61"/>
        <v>0</v>
      </c>
      <c r="AG214" s="6">
        <f t="shared" si="61"/>
        <v>4</v>
      </c>
      <c r="AH214" s="5"/>
      <c r="AI214" s="8" t="str">
        <f t="shared" si="48"/>
        <v>OL Higher</v>
      </c>
      <c r="AJ214" s="7" t="str">
        <f t="shared" si="49"/>
        <v>Up</v>
      </c>
      <c r="AK214" s="7" t="str">
        <f t="shared" si="50"/>
        <v>POC Up</v>
      </c>
      <c r="AL214" s="9" t="str">
        <f t="shared" si="51"/>
        <v>Ab. Val</v>
      </c>
      <c r="AM214" s="9" t="str">
        <f t="shared" si="52"/>
        <v>Upper Break</v>
      </c>
      <c r="AN214" s="9" t="str">
        <f t="shared" si="53"/>
        <v>Ab. Val</v>
      </c>
      <c r="AO214" s="9" t="str">
        <f t="shared" si="54"/>
        <v>No Gap</v>
      </c>
      <c r="AP214" s="9" t="str">
        <f t="shared" si="55"/>
        <v>Bottom-Weighted</v>
      </c>
      <c r="AQ214" s="9" t="str">
        <f t="shared" si="56"/>
        <v>Skewed Mid-Low</v>
      </c>
      <c r="AR214" s="9" t="str">
        <f t="shared" si="57"/>
        <v>Same</v>
      </c>
      <c r="AS214" s="5">
        <f t="shared" si="58"/>
        <v>0</v>
      </c>
    </row>
    <row r="215" spans="1:45" ht="15.5" x14ac:dyDescent="0.35">
      <c r="A215" s="13">
        <v>45357</v>
      </c>
      <c r="B215" s="15">
        <v>1.26607</v>
      </c>
      <c r="C215" s="15">
        <v>1.27613</v>
      </c>
      <c r="D215" s="15">
        <v>1.25993</v>
      </c>
      <c r="E215" s="15">
        <v>1.2733399999999999</v>
      </c>
      <c r="F215" s="15">
        <v>1.2664</v>
      </c>
      <c r="G215" s="15">
        <v>1.2710000000000001</v>
      </c>
      <c r="H215" s="15">
        <v>1.2625999999999999</v>
      </c>
      <c r="I215" s="5">
        <v>5</v>
      </c>
      <c r="J215" s="5">
        <v>1206</v>
      </c>
      <c r="K215" s="5">
        <v>824</v>
      </c>
      <c r="L215" s="5">
        <v>2063</v>
      </c>
      <c r="M215" s="14">
        <v>8.4566666666667238</v>
      </c>
      <c r="N215" s="14">
        <v>161.99999999999991</v>
      </c>
      <c r="O215" s="5">
        <v>84.000000000001847</v>
      </c>
      <c r="P215" s="5">
        <v>244607</v>
      </c>
      <c r="Q215" s="14">
        <v>1019.1958333333333</v>
      </c>
      <c r="R215" s="14">
        <v>12.734567901234575</v>
      </c>
      <c r="S215" s="5">
        <v>30</v>
      </c>
      <c r="T215" s="5" t="s">
        <v>26</v>
      </c>
      <c r="U215" s="14">
        <v>0.65481089881713506</v>
      </c>
      <c r="V215" s="5">
        <v>314</v>
      </c>
      <c r="W215" s="5">
        <v>580</v>
      </c>
      <c r="X215" s="5">
        <v>747</v>
      </c>
      <c r="Y215" s="5">
        <v>422</v>
      </c>
      <c r="Z215" s="5" t="s">
        <v>31</v>
      </c>
      <c r="AA215" s="5"/>
      <c r="AB215" s="6" cm="1">
        <f t="array" ref="AB215">SUM(IF(B215:I215&gt;B216:I216,1,-1))</f>
        <v>4</v>
      </c>
      <c r="AC215" s="6" cm="1">
        <f t="array" ref="AC215">SUM(IF(J215:S215&gt;J216:S216,1,-1))</f>
        <v>2</v>
      </c>
      <c r="AD215" s="6">
        <f t="shared" si="59"/>
        <v>6</v>
      </c>
      <c r="AE215" s="6">
        <f t="shared" si="61"/>
        <v>0</v>
      </c>
      <c r="AF215" s="6">
        <f t="shared" si="61"/>
        <v>0</v>
      </c>
      <c r="AG215" s="6">
        <f t="shared" si="61"/>
        <v>0</v>
      </c>
      <c r="AH215" s="5"/>
      <c r="AI215" s="8" t="str">
        <f t="shared" si="48"/>
        <v>OL Higher</v>
      </c>
      <c r="AJ215" s="7" t="str">
        <f t="shared" si="49"/>
        <v>Neutral</v>
      </c>
      <c r="AK215" s="7" t="str">
        <f t="shared" si="50"/>
        <v>POC Up</v>
      </c>
      <c r="AL215" s="9" t="str">
        <f t="shared" si="51"/>
        <v>In. Val</v>
      </c>
      <c r="AM215" s="9" t="str">
        <f t="shared" si="52"/>
        <v>Upper Break</v>
      </c>
      <c r="AN215" s="9" t="str">
        <f t="shared" si="53"/>
        <v>Ab. Val</v>
      </c>
      <c r="AO215" s="9" t="str">
        <f t="shared" si="54"/>
        <v>No Gap</v>
      </c>
      <c r="AP215" s="9" t="str">
        <f t="shared" si="55"/>
        <v>Top-Weighted</v>
      </c>
      <c r="AQ215" s="9" t="str">
        <f t="shared" si="56"/>
        <v>Skewed Mid-Low</v>
      </c>
      <c r="AR215" s="9" t="str">
        <f t="shared" si="57"/>
        <v>Same</v>
      </c>
      <c r="AS215" s="5">
        <f t="shared" si="58"/>
        <v>0</v>
      </c>
    </row>
    <row r="216" spans="1:45" ht="15.5" x14ac:dyDescent="0.35">
      <c r="A216" s="13">
        <v>45356</v>
      </c>
      <c r="B216" s="15">
        <v>1.268</v>
      </c>
      <c r="C216" s="15">
        <v>1.2734399999999999</v>
      </c>
      <c r="D216" s="15">
        <v>1.25993</v>
      </c>
      <c r="E216" s="15">
        <v>1.2703800000000001</v>
      </c>
      <c r="F216" s="15">
        <v>1.266</v>
      </c>
      <c r="G216" s="15">
        <v>1.2678</v>
      </c>
      <c r="H216" s="15">
        <v>1.2622</v>
      </c>
      <c r="I216" s="5">
        <v>-27</v>
      </c>
      <c r="J216" s="5">
        <v>987</v>
      </c>
      <c r="K216" s="5">
        <v>1044</v>
      </c>
      <c r="L216" s="5">
        <v>2072</v>
      </c>
      <c r="M216" s="14">
        <v>8.4758333333333766</v>
      </c>
      <c r="N216" s="14">
        <v>135.09999999999911</v>
      </c>
      <c r="O216" s="5">
        <v>56.000000000000497</v>
      </c>
      <c r="P216" s="5">
        <v>241133</v>
      </c>
      <c r="Q216" s="14">
        <v>1004.7208333333333</v>
      </c>
      <c r="R216" s="14">
        <v>15.33678756476694</v>
      </c>
      <c r="S216" s="5">
        <v>26</v>
      </c>
      <c r="T216" s="5" t="s">
        <v>33</v>
      </c>
      <c r="U216" s="14">
        <v>0.73687923340757289</v>
      </c>
      <c r="V216" s="5">
        <v>173</v>
      </c>
      <c r="W216" s="5">
        <v>569</v>
      </c>
      <c r="X216" s="5">
        <v>930</v>
      </c>
      <c r="Y216" s="5">
        <v>369</v>
      </c>
      <c r="Z216" s="5" t="s">
        <v>31</v>
      </c>
      <c r="AA216" s="5"/>
      <c r="AB216" s="6" cm="1">
        <f t="array" ref="AB216">SUM(IF(B216:I216&gt;B217:I217,1,-1))</f>
        <v>-4</v>
      </c>
      <c r="AC216" s="6" cm="1">
        <f t="array" ref="AC216">SUM(IF(J216:S216&gt;J217:S217,1,-1))</f>
        <v>0</v>
      </c>
      <c r="AD216" s="6">
        <f t="shared" si="59"/>
        <v>-4</v>
      </c>
      <c r="AE216" s="6">
        <f t="shared" si="61"/>
        <v>-6</v>
      </c>
      <c r="AF216" s="6">
        <f t="shared" si="61"/>
        <v>4</v>
      </c>
      <c r="AG216" s="6">
        <f t="shared" si="61"/>
        <v>-2</v>
      </c>
      <c r="AH216" s="5"/>
      <c r="AI216" s="8" t="str">
        <f t="shared" si="48"/>
        <v>Outside</v>
      </c>
      <c r="AJ216" s="7" t="str">
        <f t="shared" si="49"/>
        <v>Down</v>
      </c>
      <c r="AK216" s="7" t="str">
        <f t="shared" si="50"/>
        <v>POC Unchanged</v>
      </c>
      <c r="AL216" s="9" t="str">
        <f t="shared" si="51"/>
        <v>In. Val</v>
      </c>
      <c r="AM216" s="9" t="str">
        <f t="shared" si="52"/>
        <v>Upper Break</v>
      </c>
      <c r="AN216" s="9" t="str">
        <f t="shared" si="53"/>
        <v>Ab. Val</v>
      </c>
      <c r="AO216" s="9" t="str">
        <f t="shared" si="54"/>
        <v>Gap Up - Follow Through</v>
      </c>
      <c r="AP216" s="9" t="str">
        <f t="shared" si="55"/>
        <v>Bottom-Weighted</v>
      </c>
      <c r="AQ216" s="9" t="str">
        <f t="shared" si="56"/>
        <v>Skewed Mid-Low</v>
      </c>
      <c r="AR216" s="9" t="str">
        <f t="shared" si="57"/>
        <v>Same</v>
      </c>
      <c r="AS216" s="5">
        <f t="shared" si="58"/>
        <v>0</v>
      </c>
    </row>
    <row r="217" spans="1:45" ht="15.5" x14ac:dyDescent="0.35">
      <c r="A217" s="13">
        <v>45355</v>
      </c>
      <c r="B217" s="15">
        <v>1.26833</v>
      </c>
      <c r="C217" s="15">
        <v>1.2705900000000001</v>
      </c>
      <c r="D217" s="15">
        <v>1.25993</v>
      </c>
      <c r="E217" s="15">
        <v>1.2688699999999999</v>
      </c>
      <c r="F217" s="15">
        <v>1.266</v>
      </c>
      <c r="G217" s="15">
        <v>1.2678</v>
      </c>
      <c r="H217" s="15">
        <v>1.2625</v>
      </c>
      <c r="I217" s="5">
        <v>-7</v>
      </c>
      <c r="J217" s="5">
        <v>975</v>
      </c>
      <c r="K217" s="5">
        <v>1044</v>
      </c>
      <c r="L217" s="5">
        <v>2061</v>
      </c>
      <c r="M217" s="14">
        <v>8.4641666666667259</v>
      </c>
      <c r="N217" s="14">
        <v>106.60000000000113</v>
      </c>
      <c r="O217" s="5">
        <v>53.000000000000824</v>
      </c>
      <c r="P217" s="5">
        <v>241509</v>
      </c>
      <c r="Q217" s="14">
        <v>1006.2875</v>
      </c>
      <c r="R217" s="14">
        <v>19.333958724202422</v>
      </c>
      <c r="S217" s="5">
        <v>27</v>
      </c>
      <c r="T217" s="5" t="s">
        <v>33</v>
      </c>
      <c r="U217" s="14">
        <v>0.72264812759860941</v>
      </c>
      <c r="V217" s="5">
        <v>404</v>
      </c>
      <c r="W217" s="5">
        <v>854</v>
      </c>
      <c r="X217" s="5">
        <v>602</v>
      </c>
      <c r="Y217" s="5">
        <v>181</v>
      </c>
      <c r="Z217" s="5" t="s">
        <v>31</v>
      </c>
      <c r="AA217" s="5"/>
      <c r="AB217" s="6" cm="1">
        <f t="array" ref="AB217">SUM(IF(B217:I217&gt;B218:I218,1,-1))</f>
        <v>0</v>
      </c>
      <c r="AC217" s="6" cm="1">
        <f t="array" ref="AC217">SUM(IF(J217:S217&gt;J218:S218,1,-1))</f>
        <v>-2</v>
      </c>
      <c r="AD217" s="6">
        <f t="shared" si="59"/>
        <v>-2</v>
      </c>
      <c r="AE217" s="6">
        <f t="shared" si="61"/>
        <v>-2</v>
      </c>
      <c r="AF217" s="6">
        <f t="shared" si="61"/>
        <v>4</v>
      </c>
      <c r="AG217" s="6">
        <f t="shared" si="61"/>
        <v>2</v>
      </c>
      <c r="AH217" s="5"/>
      <c r="AI217" s="8" t="str">
        <f t="shared" si="48"/>
        <v>OL Lower</v>
      </c>
      <c r="AJ217" s="7" t="str">
        <f t="shared" si="49"/>
        <v>Down</v>
      </c>
      <c r="AK217" s="7" t="str">
        <f t="shared" si="50"/>
        <v>POC Down</v>
      </c>
      <c r="AL217" s="9" t="str">
        <f t="shared" si="51"/>
        <v>In. Val</v>
      </c>
      <c r="AM217" s="9" t="str">
        <f t="shared" si="52"/>
        <v>Upper Break</v>
      </c>
      <c r="AN217" s="9" t="str">
        <f t="shared" si="53"/>
        <v>Ab. Val</v>
      </c>
      <c r="AO217" s="9" t="str">
        <f t="shared" si="54"/>
        <v>No Gap</v>
      </c>
      <c r="AP217" s="9" t="str">
        <f t="shared" si="55"/>
        <v>Bottom-Weighted</v>
      </c>
      <c r="AQ217" s="9" t="str">
        <f t="shared" si="56"/>
        <v>Skewed Mid-High</v>
      </c>
      <c r="AR217" s="9" t="str">
        <f t="shared" si="57"/>
        <v>Closed Lower Quadrant</v>
      </c>
      <c r="AS217" s="5">
        <f t="shared" si="58"/>
        <v>-1</v>
      </c>
    </row>
    <row r="218" spans="1:45" ht="15.5" x14ac:dyDescent="0.35">
      <c r="A218" s="13">
        <v>45352</v>
      </c>
      <c r="B218" s="15">
        <v>1.26695</v>
      </c>
      <c r="C218" s="15">
        <v>1.2699</v>
      </c>
      <c r="D218" s="15">
        <v>1.25993</v>
      </c>
      <c r="E218" s="15">
        <v>1.2658499999999999</v>
      </c>
      <c r="F218" s="15">
        <v>1.2681</v>
      </c>
      <c r="G218" s="15">
        <v>1.2691000000000001</v>
      </c>
      <c r="H218" s="15">
        <v>1.2643</v>
      </c>
      <c r="I218" s="5">
        <v>-22</v>
      </c>
      <c r="J218" s="5">
        <v>357</v>
      </c>
      <c r="K218" s="5">
        <v>1705</v>
      </c>
      <c r="L218" s="5">
        <v>2107</v>
      </c>
      <c r="M218" s="14">
        <v>8.6570833333333521</v>
      </c>
      <c r="N218" s="14">
        <v>99.700000000000344</v>
      </c>
      <c r="O218" s="5">
        <v>48.000000000001378</v>
      </c>
      <c r="P218" s="5">
        <v>244970</v>
      </c>
      <c r="Q218" s="14">
        <v>1020.7083333333334</v>
      </c>
      <c r="R218" s="14">
        <v>21.133400200601731</v>
      </c>
      <c r="S218" s="5">
        <v>22</v>
      </c>
      <c r="T218" s="5" t="s">
        <v>28</v>
      </c>
      <c r="U218" s="14">
        <v>0.36318768334287227</v>
      </c>
      <c r="V218" s="5">
        <v>622</v>
      </c>
      <c r="W218" s="5">
        <v>756</v>
      </c>
      <c r="X218" s="5">
        <v>568</v>
      </c>
      <c r="Y218" s="5">
        <v>161</v>
      </c>
      <c r="Z218" s="5" t="s">
        <v>32</v>
      </c>
      <c r="AA218" s="5"/>
      <c r="AB218" s="6" cm="1">
        <f t="array" ref="AB218">SUM(IF(B218:I218&gt;B219:I219,1,-1))</f>
        <v>-2</v>
      </c>
      <c r="AC218" s="6" cm="1">
        <f t="array" ref="AC218">SUM(IF(J218:S218&gt;J219:S219,1,-1))</f>
        <v>6</v>
      </c>
      <c r="AD218" s="6">
        <f t="shared" si="59"/>
        <v>4</v>
      </c>
      <c r="AE218" s="6">
        <f t="shared" si="61"/>
        <v>-4</v>
      </c>
      <c r="AF218" s="6">
        <f t="shared" si="61"/>
        <v>4</v>
      </c>
      <c r="AG218" s="6">
        <f t="shared" si="61"/>
        <v>0</v>
      </c>
      <c r="AH218" s="5"/>
      <c r="AI218" s="8" t="str">
        <f t="shared" si="48"/>
        <v>Outside</v>
      </c>
      <c r="AJ218" s="7" t="str">
        <f t="shared" si="49"/>
        <v>Up</v>
      </c>
      <c r="AK218" s="7" t="str">
        <f t="shared" si="50"/>
        <v>POC Unchanged</v>
      </c>
      <c r="AL218" s="9" t="str">
        <f t="shared" si="51"/>
        <v>In. Val</v>
      </c>
      <c r="AM218" s="9" t="str">
        <f t="shared" si="52"/>
        <v>Lower Break</v>
      </c>
      <c r="AN218" s="9" t="str">
        <f t="shared" si="53"/>
        <v>In Val</v>
      </c>
      <c r="AO218" s="9" t="str">
        <f t="shared" si="54"/>
        <v>No Gap</v>
      </c>
      <c r="AP218" s="9" t="str">
        <f t="shared" si="55"/>
        <v>Bottom-Weighted</v>
      </c>
      <c r="AQ218" s="9" t="str">
        <f t="shared" si="56"/>
        <v>Skewed Mid-High</v>
      </c>
      <c r="AR218" s="9" t="str">
        <f t="shared" si="57"/>
        <v>Closed Lower Quadrant</v>
      </c>
      <c r="AS218" s="5">
        <f t="shared" si="58"/>
        <v>-2</v>
      </c>
    </row>
    <row r="219" spans="1:45" ht="15.5" x14ac:dyDescent="0.35">
      <c r="A219" s="13">
        <v>45351</v>
      </c>
      <c r="B219" s="15">
        <v>1.2661</v>
      </c>
      <c r="C219" s="15">
        <v>1.2701100000000001</v>
      </c>
      <c r="D219" s="15">
        <v>1.26122</v>
      </c>
      <c r="E219" s="15">
        <v>1.26248</v>
      </c>
      <c r="F219" s="15">
        <v>1.2681</v>
      </c>
      <c r="G219" s="15">
        <v>1.2690000000000001</v>
      </c>
      <c r="H219" s="15">
        <v>1.2656000000000001</v>
      </c>
      <c r="I219" s="5">
        <v>-16</v>
      </c>
      <c r="J219" s="5">
        <v>445</v>
      </c>
      <c r="K219" s="5">
        <v>1546</v>
      </c>
      <c r="L219" s="5">
        <v>2043</v>
      </c>
      <c r="M219" s="14">
        <v>8.438750000000022</v>
      </c>
      <c r="N219" s="14">
        <v>88.900000000000645</v>
      </c>
      <c r="O219" s="5">
        <v>34.000000000000696</v>
      </c>
      <c r="P219" s="5">
        <v>241179</v>
      </c>
      <c r="Q219" s="14">
        <v>1004.9125</v>
      </c>
      <c r="R219" s="14">
        <v>22.980877390326043</v>
      </c>
      <c r="S219" s="5">
        <v>16</v>
      </c>
      <c r="T219" s="5" t="s">
        <v>28</v>
      </c>
      <c r="U219" s="14">
        <v>0.35110938784582685</v>
      </c>
      <c r="V219" s="5">
        <v>596</v>
      </c>
      <c r="W219" s="5">
        <v>926</v>
      </c>
      <c r="X219" s="5">
        <v>374</v>
      </c>
      <c r="Y219" s="5">
        <v>147</v>
      </c>
      <c r="Z219" s="5" t="s">
        <v>27</v>
      </c>
      <c r="AA219" s="5"/>
      <c r="AB219" s="6" cm="1">
        <f t="array" ref="AB219">SUM(IF(B219:I219&gt;B220:I220,1,-1))</f>
        <v>0</v>
      </c>
      <c r="AC219" s="6" cm="1">
        <f t="array" ref="AC219">SUM(IF(J219:S219&gt;J220:S220,1,-1))</f>
        <v>0</v>
      </c>
      <c r="AD219" s="6">
        <f t="shared" si="59"/>
        <v>0</v>
      </c>
      <c r="AE219" s="6">
        <f t="shared" si="61"/>
        <v>0</v>
      </c>
      <c r="AF219" s="6">
        <f t="shared" si="61"/>
        <v>-6</v>
      </c>
      <c r="AG219" s="6">
        <f t="shared" si="61"/>
        <v>-6</v>
      </c>
      <c r="AH219" s="5"/>
      <c r="AI219" s="8" t="str">
        <f t="shared" si="48"/>
        <v>Inside</v>
      </c>
      <c r="AJ219" s="7" t="str">
        <f t="shared" si="49"/>
        <v>Up</v>
      </c>
      <c r="AK219" s="7" t="str">
        <f t="shared" si="50"/>
        <v>POC Up</v>
      </c>
      <c r="AL219" s="9" t="str">
        <f t="shared" si="51"/>
        <v>In. Val</v>
      </c>
      <c r="AM219" s="9" t="str">
        <f t="shared" si="52"/>
        <v>Inside Day</v>
      </c>
      <c r="AN219" s="9" t="str">
        <f t="shared" si="53"/>
        <v>Bl. Val</v>
      </c>
      <c r="AO219" s="9" t="str">
        <f t="shared" si="54"/>
        <v>No Gap</v>
      </c>
      <c r="AP219" s="9" t="str">
        <f t="shared" si="55"/>
        <v>Bottom-Weighted</v>
      </c>
      <c r="AQ219" s="9" t="str">
        <f t="shared" si="56"/>
        <v>Skewed Mid-High</v>
      </c>
      <c r="AR219" s="9" t="str">
        <f t="shared" si="57"/>
        <v>Closed Higher Quadrant</v>
      </c>
      <c r="AS219" s="5">
        <f t="shared" si="58"/>
        <v>4</v>
      </c>
    </row>
    <row r="220" spans="1:45" ht="15.5" x14ac:dyDescent="0.35">
      <c r="A220" s="13">
        <v>45350</v>
      </c>
      <c r="B220" s="15">
        <v>1.2637700000000001</v>
      </c>
      <c r="C220" s="15">
        <v>1.27091</v>
      </c>
      <c r="D220" s="15">
        <v>1.26108</v>
      </c>
      <c r="E220" s="15">
        <v>1.2659400000000001</v>
      </c>
      <c r="F220" s="15">
        <v>1.2678</v>
      </c>
      <c r="G220" s="15">
        <v>1.2693000000000001</v>
      </c>
      <c r="H220" s="15">
        <v>1.2655000000000001</v>
      </c>
      <c r="I220" s="5">
        <v>-1</v>
      </c>
      <c r="J220" s="5">
        <v>692</v>
      </c>
      <c r="K220" s="5">
        <v>1377</v>
      </c>
      <c r="L220" s="5">
        <v>2126</v>
      </c>
      <c r="M220" s="14">
        <v>8.7841666666666587</v>
      </c>
      <c r="N220" s="14">
        <v>98.300000000000054</v>
      </c>
      <c r="O220" s="5">
        <v>38.000000000000256</v>
      </c>
      <c r="P220" s="5">
        <v>240973</v>
      </c>
      <c r="Q220" s="14">
        <v>1004.0541666666667</v>
      </c>
      <c r="R220" s="14">
        <v>21.627670396744648</v>
      </c>
      <c r="S220" s="5">
        <v>10</v>
      </c>
      <c r="T220" s="5" t="s">
        <v>26</v>
      </c>
      <c r="U220" s="14">
        <v>0.55258964257163645</v>
      </c>
      <c r="V220" s="5">
        <v>366</v>
      </c>
      <c r="W220" s="5">
        <v>1019</v>
      </c>
      <c r="X220" s="5">
        <v>534</v>
      </c>
      <c r="Y220" s="5">
        <v>155</v>
      </c>
      <c r="Z220" s="5" t="s">
        <v>34</v>
      </c>
      <c r="AA220" s="5"/>
      <c r="AB220" s="6" cm="1">
        <f t="array" ref="AB220">SUM(IF(B220:I220&gt;B221:I221,1,-1))</f>
        <v>-2</v>
      </c>
      <c r="AC220" s="6" cm="1">
        <f t="array" ref="AC220">SUM(IF(J220:S220&gt;J221:S221,1,-1))</f>
        <v>-2</v>
      </c>
      <c r="AD220" s="6">
        <f t="shared" si="59"/>
        <v>-4</v>
      </c>
      <c r="AE220" s="6">
        <f t="shared" si="61"/>
        <v>2</v>
      </c>
      <c r="AF220" s="6">
        <f t="shared" si="61"/>
        <v>-2</v>
      </c>
      <c r="AG220" s="6">
        <f t="shared" si="61"/>
        <v>0</v>
      </c>
      <c r="AH220" s="5"/>
      <c r="AI220" s="8" t="str">
        <f t="shared" si="48"/>
        <v>Inside</v>
      </c>
      <c r="AJ220" s="7" t="str">
        <f t="shared" si="49"/>
        <v>Up</v>
      </c>
      <c r="AK220" s="7" t="str">
        <f t="shared" si="50"/>
        <v>POC Down</v>
      </c>
      <c r="AL220" s="9" t="str">
        <f t="shared" si="51"/>
        <v>In. Val</v>
      </c>
      <c r="AM220" s="9" t="str">
        <f t="shared" si="52"/>
        <v>Inside Day</v>
      </c>
      <c r="AN220" s="9" t="str">
        <f t="shared" si="53"/>
        <v>In Val</v>
      </c>
      <c r="AO220" s="9" t="str">
        <f t="shared" si="54"/>
        <v>Gap Down - Failed</v>
      </c>
      <c r="AP220" s="9" t="str">
        <f t="shared" si="55"/>
        <v>Bottom-Weighted</v>
      </c>
      <c r="AQ220" s="9" t="str">
        <f t="shared" si="56"/>
        <v>Skewed Mid-High</v>
      </c>
      <c r="AR220" s="9" t="str">
        <f t="shared" si="57"/>
        <v>Closed Lower Quadrant</v>
      </c>
      <c r="AS220" s="5">
        <f t="shared" si="58"/>
        <v>-2</v>
      </c>
    </row>
    <row r="221" spans="1:45" ht="15.5" x14ac:dyDescent="0.35">
      <c r="A221" s="13">
        <v>45349</v>
      </c>
      <c r="B221" s="15">
        <v>1.2624200000000001</v>
      </c>
      <c r="C221" s="15">
        <v>1.27091</v>
      </c>
      <c r="D221" s="15">
        <v>1.2602</v>
      </c>
      <c r="E221" s="15">
        <v>1.2679800000000001</v>
      </c>
      <c r="F221" s="15">
        <v>1.2682</v>
      </c>
      <c r="G221" s="15">
        <v>1.2699</v>
      </c>
      <c r="H221" s="15">
        <v>1.2644</v>
      </c>
      <c r="I221" s="5">
        <v>29</v>
      </c>
      <c r="J221" s="5">
        <v>476</v>
      </c>
      <c r="K221" s="5">
        <v>1595</v>
      </c>
      <c r="L221" s="5">
        <v>2125</v>
      </c>
      <c r="M221" s="14">
        <v>8.7199999999999687</v>
      </c>
      <c r="N221" s="14">
        <v>107.09999999999997</v>
      </c>
      <c r="O221" s="5">
        <v>55.000000000000604</v>
      </c>
      <c r="P221" s="5">
        <v>245452</v>
      </c>
      <c r="Q221" s="14">
        <v>1022.7166666666667</v>
      </c>
      <c r="R221" s="14">
        <v>19.841269841269849</v>
      </c>
      <c r="S221" s="5">
        <v>18</v>
      </c>
      <c r="T221" s="5" t="s">
        <v>28</v>
      </c>
      <c r="U221" s="14">
        <v>0.45235487167142346</v>
      </c>
      <c r="V221" s="5">
        <v>476</v>
      </c>
      <c r="W221" s="5">
        <v>944</v>
      </c>
      <c r="X221" s="5">
        <v>313</v>
      </c>
      <c r="Y221" s="5">
        <v>373</v>
      </c>
      <c r="Z221" s="5" t="s">
        <v>32</v>
      </c>
      <c r="AA221" s="5"/>
      <c r="AB221" s="6" cm="1">
        <f t="array" ref="AB221">SUM(IF(B221:I221&gt;B222:I222,1,-1))</f>
        <v>2</v>
      </c>
      <c r="AC221" s="6" cm="1">
        <f t="array" ref="AC221">SUM(IF(J221:S221&gt;J222:S222,1,-1))</f>
        <v>-4</v>
      </c>
      <c r="AD221" s="6">
        <f t="shared" si="59"/>
        <v>-2</v>
      </c>
      <c r="AE221" s="6">
        <f t="shared" si="61"/>
        <v>8</v>
      </c>
      <c r="AF221" s="6">
        <f t="shared" si="61"/>
        <v>-2</v>
      </c>
      <c r="AG221" s="6">
        <f t="shared" si="61"/>
        <v>6</v>
      </c>
      <c r="AH221" s="5"/>
      <c r="AI221" s="8" t="str">
        <f t="shared" si="48"/>
        <v>OL Higher</v>
      </c>
      <c r="AJ221" s="7" t="str">
        <f t="shared" si="49"/>
        <v>Up</v>
      </c>
      <c r="AK221" s="7" t="str">
        <f t="shared" si="50"/>
        <v>POC Up</v>
      </c>
      <c r="AL221" s="9" t="str">
        <f t="shared" si="51"/>
        <v>In. Val</v>
      </c>
      <c r="AM221" s="9" t="str">
        <f t="shared" si="52"/>
        <v>Inside Day</v>
      </c>
      <c r="AN221" s="9" t="str">
        <f t="shared" si="53"/>
        <v>In Val</v>
      </c>
      <c r="AO221" s="9" t="str">
        <f t="shared" si="54"/>
        <v>Gap Down - Failed</v>
      </c>
      <c r="AP221" s="9" t="str">
        <f t="shared" si="55"/>
        <v>Bottom-Weighted</v>
      </c>
      <c r="AQ221" s="9" t="str">
        <f t="shared" si="56"/>
        <v>Skewed Mid-High</v>
      </c>
      <c r="AR221" s="9" t="str">
        <f t="shared" si="57"/>
        <v>Closed Higher Quadrant</v>
      </c>
      <c r="AS221" s="5">
        <f t="shared" si="58"/>
        <v>1</v>
      </c>
    </row>
    <row r="222" spans="1:45" ht="15.5" x14ac:dyDescent="0.35">
      <c r="A222" s="13">
        <v>45348</v>
      </c>
      <c r="B222" s="15">
        <v>1.2587299999999999</v>
      </c>
      <c r="C222" s="15">
        <v>1.27091</v>
      </c>
      <c r="D222" s="15">
        <v>1.2578499999999999</v>
      </c>
      <c r="E222" s="15">
        <v>1.26833</v>
      </c>
      <c r="F222" s="15">
        <v>1.2661</v>
      </c>
      <c r="G222" s="15">
        <v>1.2696000000000001</v>
      </c>
      <c r="H222" s="15">
        <v>1.2625</v>
      </c>
      <c r="I222" s="5">
        <v>33</v>
      </c>
      <c r="J222" s="5">
        <v>904</v>
      </c>
      <c r="K222" s="5">
        <v>1265</v>
      </c>
      <c r="L222" s="5">
        <v>2205</v>
      </c>
      <c r="M222" s="14">
        <v>9.0216666666666416</v>
      </c>
      <c r="N222" s="14">
        <v>130.6000000000007</v>
      </c>
      <c r="O222" s="5">
        <v>71.000000000001066</v>
      </c>
      <c r="P222" s="5">
        <v>249493</v>
      </c>
      <c r="Q222" s="14">
        <v>1039.5541666666666</v>
      </c>
      <c r="R222" s="14">
        <v>16.883614088820735</v>
      </c>
      <c r="S222" s="5">
        <v>16</v>
      </c>
      <c r="T222" s="5" t="s">
        <v>26</v>
      </c>
      <c r="U222" s="14">
        <v>0.58971392072638729</v>
      </c>
      <c r="V222" s="5">
        <v>459</v>
      </c>
      <c r="W222" s="5">
        <v>758</v>
      </c>
      <c r="X222" s="5">
        <v>703</v>
      </c>
      <c r="Y222" s="5">
        <v>285</v>
      </c>
      <c r="Z222" s="5" t="s">
        <v>31</v>
      </c>
      <c r="AA222" s="5"/>
      <c r="AB222" s="6" cm="1">
        <f t="array" ref="AB222">SUM(IF(B222:I222&gt;B223:I223,1,-1))</f>
        <v>2</v>
      </c>
      <c r="AC222" s="6" cm="1">
        <f t="array" ref="AC222">SUM(IF(J222:S222&gt;J223:S223,1,-1))</f>
        <v>4</v>
      </c>
      <c r="AD222" s="6">
        <f t="shared" si="59"/>
        <v>6</v>
      </c>
      <c r="AE222" s="6">
        <f t="shared" si="61"/>
        <v>14</v>
      </c>
      <c r="AF222" s="6">
        <f t="shared" si="61"/>
        <v>6</v>
      </c>
      <c r="AG222" s="6">
        <f t="shared" si="61"/>
        <v>20</v>
      </c>
      <c r="AH222" s="5"/>
      <c r="AI222" s="8" t="str">
        <f t="shared" si="48"/>
        <v>OL Higher</v>
      </c>
      <c r="AJ222" s="7" t="str">
        <f t="shared" si="49"/>
        <v>Up</v>
      </c>
      <c r="AK222" s="7" t="str">
        <f t="shared" si="50"/>
        <v>POC Up</v>
      </c>
      <c r="AL222" s="9" t="str">
        <f t="shared" si="51"/>
        <v>In. Val</v>
      </c>
      <c r="AM222" s="9" t="str">
        <f t="shared" si="52"/>
        <v>Inside Day</v>
      </c>
      <c r="AN222" s="9" t="str">
        <f t="shared" si="53"/>
        <v>In Val</v>
      </c>
      <c r="AO222" s="9" t="str">
        <f t="shared" si="54"/>
        <v>Gap Down - Failed</v>
      </c>
      <c r="AP222" s="9" t="str">
        <f t="shared" si="55"/>
        <v>Bottom-Weighted</v>
      </c>
      <c r="AQ222" s="9" t="str">
        <f t="shared" si="56"/>
        <v>Skewed Mid-High</v>
      </c>
      <c r="AR222" s="9" t="str">
        <f t="shared" si="57"/>
        <v>Closed Lower Quadrant</v>
      </c>
      <c r="AS222" s="5">
        <f t="shared" si="58"/>
        <v>-1</v>
      </c>
    </row>
    <row r="223" spans="1:45" ht="15.5" x14ac:dyDescent="0.35">
      <c r="A223" s="13">
        <v>45345</v>
      </c>
      <c r="B223" s="15">
        <v>1.2609699999999999</v>
      </c>
      <c r="C223" s="15">
        <v>1.27091</v>
      </c>
      <c r="D223" s="15">
        <v>1.2578499999999999</v>
      </c>
      <c r="E223" s="15">
        <v>1.2669999999999999</v>
      </c>
      <c r="F223" s="15">
        <v>1.2621</v>
      </c>
      <c r="G223" s="15">
        <v>1.2673000000000001</v>
      </c>
      <c r="H223" s="15">
        <v>1.2605999999999999</v>
      </c>
      <c r="I223" s="5">
        <v>24</v>
      </c>
      <c r="J223" s="5">
        <v>1361</v>
      </c>
      <c r="K223" s="5">
        <v>732</v>
      </c>
      <c r="L223" s="5">
        <v>2137</v>
      </c>
      <c r="M223" s="14">
        <v>8.7333333333333609</v>
      </c>
      <c r="N223" s="14">
        <v>130.6000000000007</v>
      </c>
      <c r="O223" s="5">
        <v>67.000000000001506</v>
      </c>
      <c r="P223" s="5">
        <v>243628</v>
      </c>
      <c r="Q223" s="14">
        <v>1015.1166666666667</v>
      </c>
      <c r="R223" s="14">
        <v>16.362940275650754</v>
      </c>
      <c r="S223" s="5">
        <v>21</v>
      </c>
      <c r="T223" s="5" t="s">
        <v>26</v>
      </c>
      <c r="U223" s="14">
        <v>0.52424859758856612</v>
      </c>
      <c r="V223" s="5">
        <v>249</v>
      </c>
      <c r="W223" s="5">
        <v>601</v>
      </c>
      <c r="X223" s="5">
        <v>859</v>
      </c>
      <c r="Y223" s="5">
        <v>428</v>
      </c>
      <c r="Z223" s="5" t="s">
        <v>32</v>
      </c>
      <c r="AA223" s="5"/>
      <c r="AB223" s="6" cm="1">
        <f t="array" ref="AB223">SUM(IF(B223:I223&gt;B224:I224,1,-1))</f>
        <v>4</v>
      </c>
      <c r="AC223" s="6" cm="1">
        <f t="array" ref="AC223">SUM(IF(J223:S223&gt;J224:S224,1,-1))</f>
        <v>-2</v>
      </c>
      <c r="AD223" s="6">
        <f t="shared" si="59"/>
        <v>2</v>
      </c>
      <c r="AE223" s="6">
        <f t="shared" si="61"/>
        <v>12</v>
      </c>
      <c r="AF223" s="6">
        <f t="shared" si="61"/>
        <v>-2</v>
      </c>
      <c r="AG223" s="6">
        <f t="shared" si="61"/>
        <v>10</v>
      </c>
      <c r="AH223" s="5"/>
      <c r="AI223" s="8" t="str">
        <f t="shared" si="48"/>
        <v>OL Higher</v>
      </c>
      <c r="AJ223" s="7" t="str">
        <f t="shared" si="49"/>
        <v>Neutral</v>
      </c>
      <c r="AK223" s="7" t="str">
        <f t="shared" si="50"/>
        <v>POC Unchanged</v>
      </c>
      <c r="AL223" s="9" t="str">
        <f t="shared" si="51"/>
        <v>In. Val</v>
      </c>
      <c r="AM223" s="9" t="str">
        <f t="shared" si="52"/>
        <v>Inside Day</v>
      </c>
      <c r="AN223" s="9" t="str">
        <f t="shared" si="53"/>
        <v>In Val</v>
      </c>
      <c r="AO223" s="9" t="str">
        <f t="shared" si="54"/>
        <v>No Gap</v>
      </c>
      <c r="AP223" s="9" t="str">
        <f t="shared" si="55"/>
        <v>Top-Weighted</v>
      </c>
      <c r="AQ223" s="9" t="str">
        <f t="shared" si="56"/>
        <v>Skewed Mid-Low</v>
      </c>
      <c r="AR223" s="9" t="str">
        <f t="shared" si="57"/>
        <v>Same</v>
      </c>
      <c r="AS223" s="5">
        <f t="shared" si="58"/>
        <v>0</v>
      </c>
    </row>
    <row r="224" spans="1:45" ht="15.5" x14ac:dyDescent="0.35">
      <c r="A224" s="13">
        <v>45344</v>
      </c>
      <c r="B224" s="15">
        <v>1.2597799999999999</v>
      </c>
      <c r="C224" s="15">
        <v>1.27091</v>
      </c>
      <c r="D224" s="15">
        <v>1.2550300000000001</v>
      </c>
      <c r="E224" s="15">
        <v>1.26606</v>
      </c>
      <c r="F224" s="15">
        <v>1.2621000000000002</v>
      </c>
      <c r="G224" s="15">
        <v>1.2639</v>
      </c>
      <c r="H224" s="15">
        <v>1.2582000000000002</v>
      </c>
      <c r="I224" s="5">
        <v>11</v>
      </c>
      <c r="J224" s="5">
        <v>949</v>
      </c>
      <c r="K224" s="5">
        <v>1209</v>
      </c>
      <c r="L224" s="5">
        <v>2204</v>
      </c>
      <c r="M224" s="14">
        <v>9.0712500000000116</v>
      </c>
      <c r="N224" s="14">
        <v>158.79999999999893</v>
      </c>
      <c r="O224" s="5">
        <v>56.999999999998167</v>
      </c>
      <c r="P224" s="5">
        <v>251725</v>
      </c>
      <c r="Q224" s="14">
        <v>1048.8541666666667</v>
      </c>
      <c r="R224" s="14">
        <v>13.879093198992537</v>
      </c>
      <c r="S224" s="5">
        <v>18</v>
      </c>
      <c r="T224" s="5" t="s">
        <v>26</v>
      </c>
      <c r="U224" s="14">
        <v>0.68590089512086638</v>
      </c>
      <c r="V224" s="5">
        <v>169</v>
      </c>
      <c r="W224" s="5">
        <v>533</v>
      </c>
      <c r="X224" s="5">
        <v>1086</v>
      </c>
      <c r="Y224" s="5">
        <v>416</v>
      </c>
      <c r="Z224" s="5" t="s">
        <v>32</v>
      </c>
      <c r="AA224" s="5"/>
      <c r="AB224" s="6" cm="1">
        <f t="array" ref="AB224">SUM(IF(B224:I224&gt;B225:I225,1,-1))</f>
        <v>8</v>
      </c>
      <c r="AC224" s="6" cm="1">
        <f t="array" ref="AC224">SUM(IF(J224:S224&gt;J225:S225,1,-1))</f>
        <v>4</v>
      </c>
      <c r="AD224" s="6">
        <f t="shared" si="59"/>
        <v>12</v>
      </c>
      <c r="AE224" s="6">
        <f t="shared" si="61"/>
        <v>6</v>
      </c>
      <c r="AF224" s="6">
        <f t="shared" si="61"/>
        <v>-6</v>
      </c>
      <c r="AG224" s="6">
        <f t="shared" si="61"/>
        <v>0</v>
      </c>
      <c r="AH224" s="5"/>
      <c r="AI224" s="8" t="str">
        <f t="shared" si="48"/>
        <v>OL Higher</v>
      </c>
      <c r="AJ224" s="7" t="str">
        <f t="shared" si="49"/>
        <v>Up</v>
      </c>
      <c r="AK224" s="7" t="str">
        <f t="shared" si="50"/>
        <v>POC Up</v>
      </c>
      <c r="AL224" s="9" t="str">
        <f t="shared" si="51"/>
        <v>In. Val</v>
      </c>
      <c r="AM224" s="9" t="str">
        <f t="shared" si="52"/>
        <v>Upper Break</v>
      </c>
      <c r="AN224" s="9" t="str">
        <f t="shared" si="53"/>
        <v>Ab. Val</v>
      </c>
      <c r="AO224" s="9" t="str">
        <f t="shared" si="54"/>
        <v>No Gap</v>
      </c>
      <c r="AP224" s="9" t="str">
        <f t="shared" si="55"/>
        <v>Bottom-Weighted</v>
      </c>
      <c r="AQ224" s="9" t="str">
        <f t="shared" si="56"/>
        <v>Skewed Mid-Low</v>
      </c>
      <c r="AR224" s="9" t="str">
        <f t="shared" si="57"/>
        <v>Closed Higher Quadrant</v>
      </c>
      <c r="AS224" s="5">
        <f t="shared" si="58"/>
        <v>1</v>
      </c>
    </row>
    <row r="225" spans="1:45" ht="15.5" x14ac:dyDescent="0.35">
      <c r="A225" s="13">
        <v>45343</v>
      </c>
      <c r="B225" s="15">
        <v>1.25667</v>
      </c>
      <c r="C225" s="15">
        <v>1.2668299999999999</v>
      </c>
      <c r="D225" s="15">
        <v>1.2540100000000001</v>
      </c>
      <c r="E225" s="15">
        <v>1.2637100000000001</v>
      </c>
      <c r="F225" s="15">
        <v>1.2585</v>
      </c>
      <c r="G225" s="15">
        <v>1.2629999999999999</v>
      </c>
      <c r="H225" s="15">
        <v>1.2579</v>
      </c>
      <c r="I225" s="5">
        <v>4</v>
      </c>
      <c r="J225" s="5">
        <v>1497</v>
      </c>
      <c r="K225" s="5">
        <v>574</v>
      </c>
      <c r="L225" s="5">
        <v>2118</v>
      </c>
      <c r="M225" s="14">
        <v>8.6870833333333923</v>
      </c>
      <c r="N225" s="14">
        <v>128.19999999999831</v>
      </c>
      <c r="O225" s="5">
        <v>50.99999999999882</v>
      </c>
      <c r="P225" s="5">
        <v>249691</v>
      </c>
      <c r="Q225" s="14">
        <v>1040.3791666666666</v>
      </c>
      <c r="R225" s="14">
        <v>16.521060842433915</v>
      </c>
      <c r="S225" s="5">
        <v>24</v>
      </c>
      <c r="T225" s="5" t="s">
        <v>28</v>
      </c>
      <c r="U225" s="14">
        <v>0.4693414476396916</v>
      </c>
      <c r="V225" s="5">
        <v>127</v>
      </c>
      <c r="W225" s="5">
        <v>800</v>
      </c>
      <c r="X225" s="5">
        <v>858</v>
      </c>
      <c r="Y225" s="5">
        <v>333</v>
      </c>
      <c r="Z225" s="5" t="s">
        <v>31</v>
      </c>
      <c r="AA225" s="5"/>
      <c r="AB225" s="6" cm="1">
        <f t="array" ref="AB225">SUM(IF(B225:I225&gt;B226:I226,1,-1))</f>
        <v>0</v>
      </c>
      <c r="AC225" s="6" cm="1">
        <f t="array" ref="AC225">SUM(IF(J225:S225&gt;J226:S226,1,-1))</f>
        <v>-4</v>
      </c>
      <c r="AD225" s="6">
        <f t="shared" si="59"/>
        <v>-4</v>
      </c>
      <c r="AE225" s="6">
        <f t="shared" si="61"/>
        <v>-4</v>
      </c>
      <c r="AF225" s="6">
        <f t="shared" si="61"/>
        <v>-18</v>
      </c>
      <c r="AG225" s="6">
        <f t="shared" si="61"/>
        <v>-22</v>
      </c>
      <c r="AH225" s="5"/>
      <c r="AI225" s="8" t="str">
        <f t="shared" si="48"/>
        <v>OL Higher</v>
      </c>
      <c r="AJ225" s="7" t="str">
        <f t="shared" si="49"/>
        <v>Up</v>
      </c>
      <c r="AK225" s="7" t="str">
        <f t="shared" si="50"/>
        <v>POC Unchanged</v>
      </c>
      <c r="AL225" s="9" t="str">
        <f t="shared" si="51"/>
        <v>In. Val</v>
      </c>
      <c r="AM225" s="9" t="str">
        <f t="shared" si="52"/>
        <v>Inside Day</v>
      </c>
      <c r="AN225" s="9" t="str">
        <f t="shared" si="53"/>
        <v>Ab. Val</v>
      </c>
      <c r="AO225" s="9" t="str">
        <f t="shared" si="54"/>
        <v>No Gap</v>
      </c>
      <c r="AP225" s="9" t="str">
        <f t="shared" si="55"/>
        <v>Top-Weighted</v>
      </c>
      <c r="AQ225" s="9" t="str">
        <f t="shared" si="56"/>
        <v>Skewed Mid-Low</v>
      </c>
      <c r="AR225" s="9" t="str">
        <f t="shared" si="57"/>
        <v>Closed Lower Quadrant</v>
      </c>
      <c r="AS225" s="5">
        <f t="shared" si="58"/>
        <v>-1</v>
      </c>
    </row>
    <row r="226" spans="1:45" ht="15.5" x14ac:dyDescent="0.35">
      <c r="A226" s="13">
        <v>45342</v>
      </c>
      <c r="B226" s="15">
        <v>1.2589699999999999</v>
      </c>
      <c r="C226" s="15">
        <v>1.2668299999999999</v>
      </c>
      <c r="D226" s="15">
        <v>1.25346</v>
      </c>
      <c r="E226" s="15">
        <v>1.2625599999999999</v>
      </c>
      <c r="F226" s="15">
        <v>1.2585000000000002</v>
      </c>
      <c r="G226" s="15">
        <v>1.2625000000000002</v>
      </c>
      <c r="H226" s="15">
        <v>1.2563</v>
      </c>
      <c r="I226" s="5">
        <v>17</v>
      </c>
      <c r="J226" s="5">
        <v>1180</v>
      </c>
      <c r="K226" s="5">
        <v>927</v>
      </c>
      <c r="L226" s="5">
        <v>2155</v>
      </c>
      <c r="M226" s="14">
        <v>8.9116666666667523</v>
      </c>
      <c r="N226" s="14">
        <v>133.69999999999882</v>
      </c>
      <c r="O226" s="5">
        <v>62.000000000002053</v>
      </c>
      <c r="P226" s="5">
        <v>255905</v>
      </c>
      <c r="Q226" s="14">
        <v>1066.2708333333333</v>
      </c>
      <c r="R226" s="14">
        <v>16.118175018698722</v>
      </c>
      <c r="S226" s="5">
        <v>21</v>
      </c>
      <c r="T226" s="5" t="s">
        <v>26</v>
      </c>
      <c r="U226" s="14">
        <v>0.64431908143703709</v>
      </c>
      <c r="V226" s="5">
        <v>122</v>
      </c>
      <c r="W226" s="5">
        <v>466</v>
      </c>
      <c r="X226" s="5">
        <v>941</v>
      </c>
      <c r="Y226" s="5">
        <v>626</v>
      </c>
      <c r="Z226" s="5" t="s">
        <v>32</v>
      </c>
      <c r="AA226" s="5"/>
      <c r="AB226" s="6" cm="1">
        <f t="array" ref="AB226">SUM(IF(B226:I226&gt;B227:I227,1,-1))</f>
        <v>-2</v>
      </c>
      <c r="AC226" s="6" cm="1">
        <f t="array" ref="AC226">SUM(IF(J226:S226&gt;J227:S227,1,-1))</f>
        <v>-6</v>
      </c>
      <c r="AD226" s="6">
        <f t="shared" si="59"/>
        <v>-8</v>
      </c>
      <c r="AE226" s="6">
        <f t="shared" si="61"/>
        <v>-8</v>
      </c>
      <c r="AF226" s="6">
        <f t="shared" si="61"/>
        <v>-12</v>
      </c>
      <c r="AG226" s="6">
        <f t="shared" si="61"/>
        <v>-20</v>
      </c>
      <c r="AH226" s="5"/>
      <c r="AI226" s="8" t="str">
        <f t="shared" si="48"/>
        <v>OL Higher</v>
      </c>
      <c r="AJ226" s="7" t="str">
        <f t="shared" si="49"/>
        <v>Neutral</v>
      </c>
      <c r="AK226" s="7" t="str">
        <f t="shared" si="50"/>
        <v>POC Down</v>
      </c>
      <c r="AL226" s="9" t="str">
        <f t="shared" si="51"/>
        <v>In. Val</v>
      </c>
      <c r="AM226" s="9" t="str">
        <f t="shared" si="52"/>
        <v>Inside Day</v>
      </c>
      <c r="AN226" s="9" t="str">
        <f t="shared" si="53"/>
        <v>Ab. Val</v>
      </c>
      <c r="AO226" s="9" t="str">
        <f t="shared" si="54"/>
        <v>No Gap</v>
      </c>
      <c r="AP226" s="9" t="str">
        <f t="shared" si="55"/>
        <v>Top-Weighted</v>
      </c>
      <c r="AQ226" s="9" t="str">
        <f t="shared" si="56"/>
        <v>Skewed Mid-Low</v>
      </c>
      <c r="AR226" s="9" t="str">
        <f t="shared" si="57"/>
        <v>Closed Lower Quadrant</v>
      </c>
      <c r="AS226" s="5">
        <f t="shared" si="58"/>
        <v>-1</v>
      </c>
    </row>
    <row r="227" spans="1:45" ht="15.5" x14ac:dyDescent="0.35">
      <c r="A227" s="13">
        <v>45341</v>
      </c>
      <c r="B227" s="15">
        <v>1.2626299999999999</v>
      </c>
      <c r="C227" s="15">
        <v>1.2692600000000001</v>
      </c>
      <c r="D227" s="15">
        <v>1.25346</v>
      </c>
      <c r="E227" s="15">
        <v>1.25871</v>
      </c>
      <c r="F227" s="15">
        <v>1.2591000000000001</v>
      </c>
      <c r="G227" s="15">
        <v>1.2624</v>
      </c>
      <c r="H227" s="15">
        <v>1.2561</v>
      </c>
      <c r="I227" s="5">
        <v>19</v>
      </c>
      <c r="J227" s="5">
        <v>1040</v>
      </c>
      <c r="K227" s="5">
        <v>1163</v>
      </c>
      <c r="L227" s="5">
        <v>2250</v>
      </c>
      <c r="M227" s="14">
        <v>9.3341666666666612</v>
      </c>
      <c r="N227" s="14">
        <v>158.00000000000037</v>
      </c>
      <c r="O227" s="5">
        <v>62.999999999999723</v>
      </c>
      <c r="P227" s="5">
        <v>264446</v>
      </c>
      <c r="Q227" s="14">
        <v>1101.8583333333333</v>
      </c>
      <c r="R227" s="14">
        <v>14.240506329113892</v>
      </c>
      <c r="S227" s="5">
        <v>22</v>
      </c>
      <c r="T227" s="5" t="s">
        <v>33</v>
      </c>
      <c r="U227" s="14">
        <v>0.71424958858217535</v>
      </c>
      <c r="V227" s="5">
        <v>112</v>
      </c>
      <c r="W227" s="5">
        <v>335</v>
      </c>
      <c r="X227" s="5">
        <v>1114</v>
      </c>
      <c r="Y227" s="5">
        <v>689</v>
      </c>
      <c r="Z227" s="5" t="s">
        <v>29</v>
      </c>
      <c r="AA227" s="5"/>
      <c r="AB227" s="6" cm="1">
        <f t="array" ref="AB227">SUM(IF(B227:I227&gt;B228:I228,1,-1))</f>
        <v>-2</v>
      </c>
      <c r="AC227" s="6" cm="1">
        <f t="array" ref="AC227">SUM(IF(J227:S227&gt;J228:S228,1,-1))</f>
        <v>-8</v>
      </c>
      <c r="AD227" s="6">
        <f t="shared" si="59"/>
        <v>-10</v>
      </c>
      <c r="AE227" s="6">
        <f t="shared" ref="AE227:AG242" si="62">SUM(AB227:AB229)</f>
        <v>-8</v>
      </c>
      <c r="AF227" s="6">
        <f t="shared" si="62"/>
        <v>0</v>
      </c>
      <c r="AG227" s="6">
        <f t="shared" si="62"/>
        <v>-8</v>
      </c>
      <c r="AH227" s="5"/>
      <c r="AI227" s="8" t="str">
        <f t="shared" si="48"/>
        <v>OL Higher</v>
      </c>
      <c r="AJ227" s="7" t="str">
        <f t="shared" si="49"/>
        <v>Down</v>
      </c>
      <c r="AK227" s="7" t="str">
        <f t="shared" si="50"/>
        <v>POC Unchanged</v>
      </c>
      <c r="AL227" s="9" t="str">
        <f t="shared" si="51"/>
        <v>In. Val</v>
      </c>
      <c r="AM227" s="9" t="str">
        <f t="shared" si="52"/>
        <v>Inside Day</v>
      </c>
      <c r="AN227" s="9" t="str">
        <f t="shared" si="53"/>
        <v>In Val</v>
      </c>
      <c r="AO227" s="9" t="str">
        <f t="shared" si="54"/>
        <v>Gap Up - Failed</v>
      </c>
      <c r="AP227" s="9" t="str">
        <f t="shared" si="55"/>
        <v>Bottom-Weighted</v>
      </c>
      <c r="AQ227" s="9" t="str">
        <f t="shared" si="56"/>
        <v>Skewed Mid-Low</v>
      </c>
      <c r="AR227" s="9" t="str">
        <f t="shared" si="57"/>
        <v>Same</v>
      </c>
      <c r="AS227" s="5">
        <f t="shared" si="58"/>
        <v>0</v>
      </c>
    </row>
    <row r="228" spans="1:45" ht="15.5" x14ac:dyDescent="0.35">
      <c r="A228" s="13">
        <v>45338</v>
      </c>
      <c r="B228" s="15">
        <v>1.2635799999999999</v>
      </c>
      <c r="C228" s="15">
        <v>1.2692600000000001</v>
      </c>
      <c r="D228" s="15">
        <v>1.25346</v>
      </c>
      <c r="E228" s="15">
        <v>1.2607699999999999</v>
      </c>
      <c r="F228" s="15">
        <v>1.2591000000000001</v>
      </c>
      <c r="G228" s="15">
        <v>1.2613000000000001</v>
      </c>
      <c r="H228" s="15">
        <v>1.2543</v>
      </c>
      <c r="I228" s="5">
        <v>12</v>
      </c>
      <c r="J228" s="5">
        <v>1167</v>
      </c>
      <c r="K228" s="5">
        <v>1131</v>
      </c>
      <c r="L228" s="5">
        <v>2336</v>
      </c>
      <c r="M228" s="14">
        <v>9.6845833333333484</v>
      </c>
      <c r="N228" s="14">
        <v>158.00000000000037</v>
      </c>
      <c r="O228" s="5">
        <v>70.000000000001165</v>
      </c>
      <c r="P228" s="5">
        <v>272709</v>
      </c>
      <c r="Q228" s="14">
        <v>1136.2874999999999</v>
      </c>
      <c r="R228" s="14">
        <v>14.784810126582244</v>
      </c>
      <c r="S228" s="5">
        <v>31</v>
      </c>
      <c r="T228" s="5" t="s">
        <v>26</v>
      </c>
      <c r="U228" s="14">
        <v>0.68764921795061984</v>
      </c>
      <c r="V228" s="5">
        <v>113</v>
      </c>
      <c r="W228" s="5">
        <v>547</v>
      </c>
      <c r="X228" s="5">
        <v>987</v>
      </c>
      <c r="Y228" s="5">
        <v>689</v>
      </c>
      <c r="Z228" s="5" t="s">
        <v>29</v>
      </c>
      <c r="AA228" s="5"/>
      <c r="AB228" s="6" cm="1">
        <f t="array" ref="AB228">SUM(IF(B228:I228&gt;B229:I229,1,-1))</f>
        <v>-4</v>
      </c>
      <c r="AC228" s="6" cm="1">
        <f t="array" ref="AC228">SUM(IF(J228:S228&gt;J229:S229,1,-1))</f>
        <v>2</v>
      </c>
      <c r="AD228" s="6">
        <f t="shared" si="59"/>
        <v>-2</v>
      </c>
      <c r="AE228" s="6">
        <f t="shared" si="62"/>
        <v>-8</v>
      </c>
      <c r="AF228" s="6">
        <f t="shared" si="62"/>
        <v>14</v>
      </c>
      <c r="AG228" s="6">
        <f t="shared" si="62"/>
        <v>6</v>
      </c>
      <c r="AH228" s="5"/>
      <c r="AI228" s="8" t="str">
        <f t="shared" si="48"/>
        <v>OL Lower</v>
      </c>
      <c r="AJ228" s="7" t="str">
        <f t="shared" si="49"/>
        <v>Down</v>
      </c>
      <c r="AK228" s="7" t="str">
        <f t="shared" si="50"/>
        <v>POC Down</v>
      </c>
      <c r="AL228" s="9" t="str">
        <f t="shared" si="51"/>
        <v>In. Val</v>
      </c>
      <c r="AM228" s="9" t="str">
        <f t="shared" si="52"/>
        <v>Inside Day</v>
      </c>
      <c r="AN228" s="9" t="str">
        <f t="shared" si="53"/>
        <v>In Val</v>
      </c>
      <c r="AO228" s="9" t="str">
        <f t="shared" si="54"/>
        <v>No Gap</v>
      </c>
      <c r="AP228" s="9" t="str">
        <f t="shared" si="55"/>
        <v>Top-Weighted</v>
      </c>
      <c r="AQ228" s="9" t="str">
        <f t="shared" si="56"/>
        <v>Skewed Mid-Low</v>
      </c>
      <c r="AR228" s="9" t="str">
        <f t="shared" si="57"/>
        <v>Same</v>
      </c>
      <c r="AS228" s="5">
        <f t="shared" si="58"/>
        <v>0</v>
      </c>
    </row>
    <row r="229" spans="1:45" ht="15.5" x14ac:dyDescent="0.35">
      <c r="A229" s="13">
        <v>45337</v>
      </c>
      <c r="B229" s="15">
        <v>1.262</v>
      </c>
      <c r="C229" s="15">
        <v>1.2692600000000001</v>
      </c>
      <c r="D229" s="15">
        <v>1.25346</v>
      </c>
      <c r="E229" s="15">
        <v>1.2598</v>
      </c>
      <c r="F229" s="15">
        <v>1.2630000000000001</v>
      </c>
      <c r="G229" s="15">
        <v>1.2648000000000001</v>
      </c>
      <c r="H229" s="15">
        <v>1.2566000000000002</v>
      </c>
      <c r="I229" s="5">
        <v>25</v>
      </c>
      <c r="J229" s="5">
        <v>440</v>
      </c>
      <c r="K229" s="5">
        <v>1777</v>
      </c>
      <c r="L229" s="5">
        <v>2252</v>
      </c>
      <c r="M229" s="14">
        <v>9.3145833333333581</v>
      </c>
      <c r="N229" s="14">
        <v>158.00000000000037</v>
      </c>
      <c r="O229" s="5">
        <v>81.999999999999858</v>
      </c>
      <c r="P229" s="5">
        <v>267494</v>
      </c>
      <c r="Q229" s="14">
        <v>1114.5583333333334</v>
      </c>
      <c r="R229" s="14">
        <v>14.253164556961991</v>
      </c>
      <c r="S229" s="5">
        <v>33</v>
      </c>
      <c r="T229" s="5" t="s">
        <v>28</v>
      </c>
      <c r="U229" s="14">
        <v>0.43728791629783192</v>
      </c>
      <c r="V229" s="5">
        <v>113</v>
      </c>
      <c r="W229" s="5">
        <v>834</v>
      </c>
      <c r="X229" s="5">
        <v>690</v>
      </c>
      <c r="Y229" s="5">
        <v>615</v>
      </c>
      <c r="Z229" s="5" t="s">
        <v>29</v>
      </c>
      <c r="AA229" s="5"/>
      <c r="AB229" s="6" cm="1">
        <f t="array" ref="AB229">SUM(IF(B229:I229&gt;B230:I230,1,-1))</f>
        <v>-2</v>
      </c>
      <c r="AC229" s="6" cm="1">
        <f t="array" ref="AC229">SUM(IF(J229:S229&gt;J230:S230,1,-1))</f>
        <v>6</v>
      </c>
      <c r="AD229" s="6">
        <f t="shared" si="59"/>
        <v>4</v>
      </c>
      <c r="AE229" s="6">
        <f t="shared" si="62"/>
        <v>-4</v>
      </c>
      <c r="AF229" s="6">
        <f t="shared" si="62"/>
        <v>16</v>
      </c>
      <c r="AG229" s="6">
        <f t="shared" si="62"/>
        <v>12</v>
      </c>
      <c r="AH229" s="5"/>
      <c r="AI229" s="8" t="str">
        <f t="shared" si="48"/>
        <v>Outside</v>
      </c>
      <c r="AJ229" s="7" t="str">
        <f t="shared" si="49"/>
        <v>Neutral</v>
      </c>
      <c r="AK229" s="7" t="str">
        <f t="shared" si="50"/>
        <v>POC Up</v>
      </c>
      <c r="AL229" s="9" t="str">
        <f t="shared" si="51"/>
        <v>In. Val</v>
      </c>
      <c r="AM229" s="9" t="str">
        <f t="shared" si="52"/>
        <v>Inside Day</v>
      </c>
      <c r="AN229" s="9" t="str">
        <f t="shared" si="53"/>
        <v>In Val</v>
      </c>
      <c r="AO229" s="9" t="str">
        <f t="shared" si="54"/>
        <v>No Gap</v>
      </c>
      <c r="AP229" s="9" t="str">
        <f t="shared" si="55"/>
        <v>Bottom-Weighted</v>
      </c>
      <c r="AQ229" s="9" t="str">
        <f t="shared" si="56"/>
        <v>Skewed Mid-High</v>
      </c>
      <c r="AR229" s="9" t="str">
        <f t="shared" si="57"/>
        <v>Closed Lower Quadrant</v>
      </c>
      <c r="AS229" s="5">
        <f t="shared" si="58"/>
        <v>-1</v>
      </c>
    </row>
    <row r="230" spans="1:45" ht="15.5" x14ac:dyDescent="0.35">
      <c r="A230" s="13">
        <v>45336</v>
      </c>
      <c r="B230" s="15">
        <v>1.2626299999999999</v>
      </c>
      <c r="C230" s="15">
        <v>1.2692600000000001</v>
      </c>
      <c r="D230" s="15">
        <v>1.25346</v>
      </c>
      <c r="E230" s="15">
        <v>1.25661</v>
      </c>
      <c r="F230" s="15">
        <v>1.2629000000000001</v>
      </c>
      <c r="G230" s="15">
        <v>1.2639</v>
      </c>
      <c r="H230" s="15">
        <v>1.2587000000000002</v>
      </c>
      <c r="I230" s="5">
        <v>35</v>
      </c>
      <c r="J230" s="5">
        <v>557</v>
      </c>
      <c r="K230" s="5">
        <v>1645</v>
      </c>
      <c r="L230" s="5">
        <v>2250</v>
      </c>
      <c r="M230" s="14">
        <v>9.2841666666666125</v>
      </c>
      <c r="N230" s="14">
        <v>158.00000000000037</v>
      </c>
      <c r="O230" s="5">
        <v>51.999999999998714</v>
      </c>
      <c r="P230" s="5">
        <v>266646</v>
      </c>
      <c r="Q230" s="14">
        <v>1111.0250000000001</v>
      </c>
      <c r="R230" s="14">
        <v>14.240506329113892</v>
      </c>
      <c r="S230" s="5">
        <v>24</v>
      </c>
      <c r="T230" s="5" t="s">
        <v>28</v>
      </c>
      <c r="U230" s="14">
        <v>0.47855831716136438</v>
      </c>
      <c r="V230" s="5">
        <v>113</v>
      </c>
      <c r="W230" s="5">
        <v>1078</v>
      </c>
      <c r="X230" s="5">
        <v>713</v>
      </c>
      <c r="Y230" s="5">
        <v>346</v>
      </c>
      <c r="Z230" s="5" t="s">
        <v>27</v>
      </c>
      <c r="AA230" s="5"/>
      <c r="AB230" s="6" cm="1">
        <f t="array" ref="AB230">SUM(IF(B230:I230&gt;B231:I231,1,-1))</f>
        <v>-2</v>
      </c>
      <c r="AC230" s="6" cm="1">
        <f t="array" ref="AC230">SUM(IF(J230:S230&gt;J231:S231,1,-1))</f>
        <v>6</v>
      </c>
      <c r="AD230" s="6">
        <f t="shared" si="59"/>
        <v>4</v>
      </c>
      <c r="AE230" s="6">
        <f t="shared" si="62"/>
        <v>-2</v>
      </c>
      <c r="AF230" s="6">
        <f t="shared" si="62"/>
        <v>4</v>
      </c>
      <c r="AG230" s="6">
        <f t="shared" si="62"/>
        <v>2</v>
      </c>
      <c r="AH230" s="5"/>
      <c r="AI230" s="8" t="str">
        <f t="shared" si="48"/>
        <v>Outside</v>
      </c>
      <c r="AJ230" s="7" t="str">
        <f t="shared" si="49"/>
        <v>Neutral</v>
      </c>
      <c r="AK230" s="7" t="str">
        <f t="shared" si="50"/>
        <v>POC Unchanged</v>
      </c>
      <c r="AL230" s="9" t="str">
        <f t="shared" si="51"/>
        <v>In. Val</v>
      </c>
      <c r="AM230" s="9" t="str">
        <f t="shared" si="52"/>
        <v>Lower Break</v>
      </c>
      <c r="AN230" s="9" t="str">
        <f t="shared" si="53"/>
        <v>Bl. Val</v>
      </c>
      <c r="AO230" s="9" t="str">
        <f t="shared" si="54"/>
        <v>No Gap</v>
      </c>
      <c r="AP230" s="9" t="str">
        <f t="shared" si="55"/>
        <v>Bottom-Weighted</v>
      </c>
      <c r="AQ230" s="9" t="str">
        <f t="shared" si="56"/>
        <v>Skewed Mid-High</v>
      </c>
      <c r="AR230" s="9" t="str">
        <f t="shared" si="57"/>
        <v>Same</v>
      </c>
      <c r="AS230" s="5">
        <f t="shared" si="58"/>
        <v>0</v>
      </c>
    </row>
    <row r="231" spans="1:45" ht="15.5" x14ac:dyDescent="0.35">
      <c r="A231" s="13">
        <v>45335</v>
      </c>
      <c r="B231" s="15">
        <v>1.2603</v>
      </c>
      <c r="C231" s="15">
        <v>1.2692600000000001</v>
      </c>
      <c r="D231" s="15">
        <v>1.2571399999999999</v>
      </c>
      <c r="E231" s="15">
        <v>1.2589600000000001</v>
      </c>
      <c r="F231" s="15">
        <v>1.2629000000000001</v>
      </c>
      <c r="G231" s="15">
        <v>1.2637</v>
      </c>
      <c r="H231" s="15">
        <v>1.2603000000000002</v>
      </c>
      <c r="I231" s="5">
        <v>22</v>
      </c>
      <c r="J231" s="5">
        <v>664</v>
      </c>
      <c r="K231" s="5">
        <v>1481</v>
      </c>
      <c r="L231" s="5">
        <v>2214</v>
      </c>
      <c r="M231" s="14">
        <v>9.1187499999998884</v>
      </c>
      <c r="N231" s="14">
        <v>121.20000000000131</v>
      </c>
      <c r="O231" s="5">
        <v>33.999999999998479</v>
      </c>
      <c r="P231" s="5">
        <v>261817</v>
      </c>
      <c r="Q231" s="14">
        <v>1090.9041666666667</v>
      </c>
      <c r="R231" s="14">
        <v>18.26732673267307</v>
      </c>
      <c r="S231" s="5">
        <v>22</v>
      </c>
      <c r="T231" s="5" t="s">
        <v>26</v>
      </c>
      <c r="U231" s="14">
        <v>0.50158058344709089</v>
      </c>
      <c r="V231" s="5">
        <v>89</v>
      </c>
      <c r="W231" s="5">
        <v>442</v>
      </c>
      <c r="X231" s="5">
        <v>1332</v>
      </c>
      <c r="Y231" s="5">
        <v>348</v>
      </c>
      <c r="Z231" s="5" t="s">
        <v>27</v>
      </c>
      <c r="AA231" s="5"/>
      <c r="AB231" s="6" cm="1">
        <f t="array" ref="AB231">SUM(IF(B231:I231&gt;B232:I232,1,-1))</f>
        <v>0</v>
      </c>
      <c r="AC231" s="6" cm="1">
        <f t="array" ref="AC231">SUM(IF(J231:S231&gt;J232:S232,1,-1))</f>
        <v>4</v>
      </c>
      <c r="AD231" s="6">
        <f t="shared" si="59"/>
        <v>4</v>
      </c>
      <c r="AE231" s="6">
        <f t="shared" si="62"/>
        <v>-2</v>
      </c>
      <c r="AF231" s="6">
        <f t="shared" si="62"/>
        <v>-8</v>
      </c>
      <c r="AG231" s="6">
        <f t="shared" si="62"/>
        <v>-10</v>
      </c>
      <c r="AH231" s="5"/>
      <c r="AI231" s="8" t="str">
        <f t="shared" si="48"/>
        <v>OL Higher</v>
      </c>
      <c r="AJ231" s="7" t="str">
        <f t="shared" si="49"/>
        <v>Up</v>
      </c>
      <c r="AK231" s="7" t="str">
        <f t="shared" si="50"/>
        <v>POC Unchanged</v>
      </c>
      <c r="AL231" s="9" t="str">
        <f t="shared" si="51"/>
        <v>In. Val</v>
      </c>
      <c r="AM231" s="9" t="str">
        <f t="shared" si="52"/>
        <v>Upper Break</v>
      </c>
      <c r="AN231" s="9" t="str">
        <f t="shared" si="53"/>
        <v>Bl. Val</v>
      </c>
      <c r="AO231" s="9" t="str">
        <f t="shared" si="54"/>
        <v>No Gap</v>
      </c>
      <c r="AP231" s="9" t="str">
        <f t="shared" si="55"/>
        <v>Bottom-Weighted</v>
      </c>
      <c r="AQ231" s="9" t="str">
        <f t="shared" si="56"/>
        <v>Skewed Mid-Low</v>
      </c>
      <c r="AR231" s="9" t="str">
        <f t="shared" si="57"/>
        <v>Closed Higher Quadrant</v>
      </c>
      <c r="AS231" s="5">
        <f t="shared" si="58"/>
        <v>3</v>
      </c>
    </row>
    <row r="232" spans="1:45" ht="15.5" x14ac:dyDescent="0.35">
      <c r="A232" s="13">
        <v>45334</v>
      </c>
      <c r="B232" s="15">
        <v>1.2533300000000001</v>
      </c>
      <c r="C232" s="15">
        <v>1.26542</v>
      </c>
      <c r="D232" s="15">
        <v>1.2533000000000001</v>
      </c>
      <c r="E232" s="15">
        <v>1.2625599999999999</v>
      </c>
      <c r="F232" s="15">
        <v>1.2629000000000001</v>
      </c>
      <c r="G232" s="15">
        <v>1.2637</v>
      </c>
      <c r="H232" s="15">
        <v>1.2601</v>
      </c>
      <c r="I232" s="5">
        <v>35</v>
      </c>
      <c r="J232" s="5">
        <v>449</v>
      </c>
      <c r="K232" s="5">
        <v>1571</v>
      </c>
      <c r="L232" s="5">
        <v>2087</v>
      </c>
      <c r="M232" s="14">
        <v>8.5874999999999702</v>
      </c>
      <c r="N232" s="14">
        <v>121.19999999999908</v>
      </c>
      <c r="O232" s="5">
        <v>36.000000000000476</v>
      </c>
      <c r="P232" s="5">
        <v>260879</v>
      </c>
      <c r="Q232" s="14">
        <v>1086.9958333333334</v>
      </c>
      <c r="R232" s="14">
        <v>17.219471947194851</v>
      </c>
      <c r="S232" s="5">
        <v>34</v>
      </c>
      <c r="T232" s="5" t="s">
        <v>28</v>
      </c>
      <c r="U232" s="14">
        <v>0.38248985865557067</v>
      </c>
      <c r="V232" s="5">
        <v>815</v>
      </c>
      <c r="W232" s="5">
        <v>856</v>
      </c>
      <c r="X232" s="5">
        <v>168</v>
      </c>
      <c r="Y232" s="5">
        <v>248</v>
      </c>
      <c r="Z232" s="5" t="s">
        <v>31</v>
      </c>
      <c r="AA232" s="5"/>
      <c r="AB232" s="6" cm="1">
        <f t="array" ref="AB232">SUM(IF(B232:I232&gt;B233:I233,1,-1))</f>
        <v>0</v>
      </c>
      <c r="AC232" s="6" cm="1">
        <f t="array" ref="AC232">SUM(IF(J232:S232&gt;J233:S233,1,-1))</f>
        <v>-6</v>
      </c>
      <c r="AD232" s="6">
        <f t="shared" si="59"/>
        <v>-6</v>
      </c>
      <c r="AE232" s="6">
        <f t="shared" si="62"/>
        <v>-4</v>
      </c>
      <c r="AF232" s="6">
        <f t="shared" si="62"/>
        <v>-20</v>
      </c>
      <c r="AG232" s="6">
        <f t="shared" si="62"/>
        <v>-24</v>
      </c>
      <c r="AH232" s="5"/>
      <c r="AI232" s="8" t="str">
        <f t="shared" si="48"/>
        <v>OL Higher</v>
      </c>
      <c r="AJ232" s="7" t="str">
        <f t="shared" si="49"/>
        <v>Up</v>
      </c>
      <c r="AK232" s="7" t="str">
        <f t="shared" si="50"/>
        <v>POC Up</v>
      </c>
      <c r="AL232" s="9" t="str">
        <f t="shared" si="51"/>
        <v>In. Val</v>
      </c>
      <c r="AM232" s="9" t="str">
        <f t="shared" si="52"/>
        <v>Upper Break</v>
      </c>
      <c r="AN232" s="9" t="str">
        <f t="shared" si="53"/>
        <v>In Val</v>
      </c>
      <c r="AO232" s="9" t="str">
        <f t="shared" si="54"/>
        <v>Gap Down - Failed</v>
      </c>
      <c r="AP232" s="9" t="str">
        <f t="shared" si="55"/>
        <v>Bottom-Weighted</v>
      </c>
      <c r="AQ232" s="9" t="str">
        <f t="shared" si="56"/>
        <v>Skewed Mid-High</v>
      </c>
      <c r="AR232" s="9" t="str">
        <f t="shared" si="57"/>
        <v>Same</v>
      </c>
      <c r="AS232" s="5">
        <f t="shared" si="58"/>
        <v>0</v>
      </c>
    </row>
    <row r="233" spans="1:45" ht="15.5" x14ac:dyDescent="0.35">
      <c r="A233" s="13">
        <v>45331</v>
      </c>
      <c r="B233" s="15">
        <v>1.2620800000000001</v>
      </c>
      <c r="C233" s="15">
        <v>1.2642500000000001</v>
      </c>
      <c r="D233" s="15">
        <v>1.2517400000000001</v>
      </c>
      <c r="E233" s="15">
        <v>1.2634099999999999</v>
      </c>
      <c r="F233" s="15">
        <v>1.2625999999999999</v>
      </c>
      <c r="G233" s="15">
        <v>1.2637</v>
      </c>
      <c r="H233" s="15">
        <v>1.2590000000000001</v>
      </c>
      <c r="I233" s="5">
        <v>39</v>
      </c>
      <c r="J233" s="5">
        <v>447</v>
      </c>
      <c r="K233" s="5">
        <v>1712</v>
      </c>
      <c r="L233" s="5">
        <v>2211</v>
      </c>
      <c r="M233" s="14">
        <v>9.099166666666612</v>
      </c>
      <c r="N233" s="14">
        <v>125.10000000000021</v>
      </c>
      <c r="O233" s="5">
        <v>46.999999999999261</v>
      </c>
      <c r="P233" s="5">
        <v>270731</v>
      </c>
      <c r="Q233" s="14">
        <v>1128.0458333333333</v>
      </c>
      <c r="R233" s="14">
        <v>17.673860911270953</v>
      </c>
      <c r="S233" s="5">
        <v>18</v>
      </c>
      <c r="T233" s="5" t="s">
        <v>28</v>
      </c>
      <c r="U233" s="14">
        <v>0.37231092124864329</v>
      </c>
      <c r="V233" s="5">
        <v>1002</v>
      </c>
      <c r="W233" s="5">
        <v>650</v>
      </c>
      <c r="X233" s="5">
        <v>288</v>
      </c>
      <c r="Y233" s="5">
        <v>271</v>
      </c>
      <c r="Z233" s="5" t="s">
        <v>31</v>
      </c>
      <c r="AA233" s="5"/>
      <c r="AB233" s="6" cm="1">
        <f t="array" ref="AB233">SUM(IF(B233:I233&gt;B234:I234,1,-1))</f>
        <v>-2</v>
      </c>
      <c r="AC233" s="6" cm="1">
        <f t="array" ref="AC233">SUM(IF(J233:S233&gt;J234:S234,1,-1))</f>
        <v>-6</v>
      </c>
      <c r="AD233" s="6">
        <f t="shared" si="59"/>
        <v>-8</v>
      </c>
      <c r="AE233" s="6">
        <f t="shared" si="62"/>
        <v>-8</v>
      </c>
      <c r="AF233" s="6">
        <f t="shared" si="62"/>
        <v>-22</v>
      </c>
      <c r="AG233" s="6">
        <f t="shared" si="62"/>
        <v>-30</v>
      </c>
      <c r="AH233" s="5"/>
      <c r="AI233" s="8" t="str">
        <f t="shared" si="48"/>
        <v>Inside</v>
      </c>
      <c r="AJ233" s="7" t="str">
        <f t="shared" si="49"/>
        <v>Neutral</v>
      </c>
      <c r="AK233" s="7" t="str">
        <f t="shared" si="50"/>
        <v>POC Unchanged</v>
      </c>
      <c r="AL233" s="9" t="str">
        <f t="shared" si="51"/>
        <v>In. Val</v>
      </c>
      <c r="AM233" s="9" t="str">
        <f t="shared" si="52"/>
        <v>Inside Day</v>
      </c>
      <c r="AN233" s="9" t="str">
        <f t="shared" si="53"/>
        <v>In Val</v>
      </c>
      <c r="AO233" s="9" t="str">
        <f t="shared" si="54"/>
        <v>No Gap</v>
      </c>
      <c r="AP233" s="9" t="str">
        <f t="shared" si="55"/>
        <v>Bottom-Weighted</v>
      </c>
      <c r="AQ233" s="9" t="str">
        <f t="shared" si="56"/>
        <v>Skewed High</v>
      </c>
      <c r="AR233" s="9" t="str">
        <f t="shared" si="57"/>
        <v>Closed Lower Quadrant</v>
      </c>
      <c r="AS233" s="5">
        <f t="shared" si="58"/>
        <v>-2</v>
      </c>
    </row>
    <row r="234" spans="1:45" ht="15.5" x14ac:dyDescent="0.35">
      <c r="A234" s="13">
        <v>45330</v>
      </c>
      <c r="B234" s="15">
        <v>1.2745599999999999</v>
      </c>
      <c r="C234" s="15">
        <v>1.2771699999999999</v>
      </c>
      <c r="D234" s="15">
        <v>1.2517400000000001</v>
      </c>
      <c r="E234" s="15">
        <v>1.2619</v>
      </c>
      <c r="F234" s="15">
        <v>1.2625999999999999</v>
      </c>
      <c r="G234" s="15">
        <v>1.2642</v>
      </c>
      <c r="H234" s="15">
        <v>1.2550000000000001</v>
      </c>
      <c r="I234" s="5">
        <v>26</v>
      </c>
      <c r="J234" s="5">
        <v>852</v>
      </c>
      <c r="K234" s="5">
        <v>1574</v>
      </c>
      <c r="L234" s="5">
        <v>2474</v>
      </c>
      <c r="M234" s="14">
        <v>10.208749999999942</v>
      </c>
      <c r="N234" s="14">
        <v>254.29999999999842</v>
      </c>
      <c r="O234" s="5">
        <v>91.999999999998749</v>
      </c>
      <c r="P234" s="5">
        <v>284837</v>
      </c>
      <c r="Q234" s="14">
        <v>1186.8208333333334</v>
      </c>
      <c r="R234" s="14">
        <v>9.7286669288242837</v>
      </c>
      <c r="S234" s="5">
        <v>26</v>
      </c>
      <c r="T234" s="5" t="s">
        <v>26</v>
      </c>
      <c r="U234" s="14">
        <v>0.55331302276829442</v>
      </c>
      <c r="V234" s="5">
        <v>313</v>
      </c>
      <c r="W234" s="5">
        <v>134</v>
      </c>
      <c r="X234" s="5">
        <v>1462</v>
      </c>
      <c r="Y234" s="5">
        <v>565</v>
      </c>
      <c r="Z234" s="5" t="s">
        <v>29</v>
      </c>
      <c r="AA234" s="5"/>
      <c r="AB234" s="6" cm="1">
        <f t="array" ref="AB234">SUM(IF(B234:I234&gt;B235:I235,1,-1))</f>
        <v>-2</v>
      </c>
      <c r="AC234" s="6" cm="1">
        <f t="array" ref="AC234">SUM(IF(J234:S234&gt;J235:S235,1,-1))</f>
        <v>-8</v>
      </c>
      <c r="AD234" s="6">
        <f t="shared" si="59"/>
        <v>-10</v>
      </c>
      <c r="AE234" s="6">
        <f t="shared" si="62"/>
        <v>-8</v>
      </c>
      <c r="AF234" s="6">
        <f t="shared" si="62"/>
        <v>-16</v>
      </c>
      <c r="AG234" s="6">
        <f t="shared" si="62"/>
        <v>-24</v>
      </c>
      <c r="AH234" s="5"/>
      <c r="AI234" s="8" t="str">
        <f t="shared" si="48"/>
        <v>OL Lower</v>
      </c>
      <c r="AJ234" s="7" t="str">
        <f t="shared" si="49"/>
        <v>Down</v>
      </c>
      <c r="AK234" s="7" t="str">
        <f t="shared" si="50"/>
        <v>POC Up</v>
      </c>
      <c r="AL234" s="9" t="str">
        <f t="shared" si="51"/>
        <v>In. Val</v>
      </c>
      <c r="AM234" s="9" t="str">
        <f t="shared" si="52"/>
        <v>Inside Day</v>
      </c>
      <c r="AN234" s="9" t="str">
        <f t="shared" si="53"/>
        <v>In Val</v>
      </c>
      <c r="AO234" s="9" t="str">
        <f t="shared" si="54"/>
        <v>Gap Up - Failed</v>
      </c>
      <c r="AP234" s="9" t="str">
        <f t="shared" si="55"/>
        <v>Bottom-Weighted</v>
      </c>
      <c r="AQ234" s="9" t="str">
        <f t="shared" si="56"/>
        <v>Skewed Mid-Low</v>
      </c>
      <c r="AR234" s="9" t="str">
        <f t="shared" si="57"/>
        <v>Same</v>
      </c>
      <c r="AS234" s="5">
        <f t="shared" si="58"/>
        <v>0</v>
      </c>
    </row>
    <row r="235" spans="1:45" ht="15.5" x14ac:dyDescent="0.35">
      <c r="A235" s="13">
        <v>45329</v>
      </c>
      <c r="B235" s="15">
        <v>1.2679199999999999</v>
      </c>
      <c r="C235" s="15">
        <v>1.2771699999999999</v>
      </c>
      <c r="D235" s="15">
        <v>1.2517400000000001</v>
      </c>
      <c r="E235" s="15">
        <v>1.26261</v>
      </c>
      <c r="F235" s="15">
        <v>1.2625</v>
      </c>
      <c r="G235" s="15">
        <v>1.2697000000000001</v>
      </c>
      <c r="H235" s="15">
        <v>1.2552000000000001</v>
      </c>
      <c r="I235" s="5">
        <v>7</v>
      </c>
      <c r="J235" s="5">
        <v>1354</v>
      </c>
      <c r="K235" s="5">
        <v>1234</v>
      </c>
      <c r="L235" s="5">
        <v>2628</v>
      </c>
      <c r="M235" s="14">
        <v>10.847916666666597</v>
      </c>
      <c r="N235" s="14">
        <v>254.29999999999842</v>
      </c>
      <c r="O235" s="5">
        <v>144.99999999999957</v>
      </c>
      <c r="P235" s="5">
        <v>304604</v>
      </c>
      <c r="Q235" s="14">
        <v>1269.1833333333334</v>
      </c>
      <c r="R235" s="14">
        <v>10.334250884781818</v>
      </c>
      <c r="S235" s="5">
        <v>36</v>
      </c>
      <c r="T235" s="5" t="s">
        <v>33</v>
      </c>
      <c r="U235" s="14">
        <v>0.72804533268668192</v>
      </c>
      <c r="V235" s="5">
        <v>440</v>
      </c>
      <c r="W235" s="5">
        <v>529</v>
      </c>
      <c r="X235" s="5">
        <v>1106</v>
      </c>
      <c r="Y235" s="5">
        <v>553</v>
      </c>
      <c r="Z235" s="5" t="s">
        <v>29</v>
      </c>
      <c r="AA235" s="5"/>
      <c r="AB235" s="6" cm="1">
        <f t="array" ref="AB235">SUM(IF(B235:I235&gt;B236:I236,1,-1))</f>
        <v>-4</v>
      </c>
      <c r="AC235" s="6" cm="1">
        <f t="array" ref="AC235">SUM(IF(J235:S235&gt;J236:S236,1,-1))</f>
        <v>-8</v>
      </c>
      <c r="AD235" s="6">
        <f t="shared" si="59"/>
        <v>-12</v>
      </c>
      <c r="AE235" s="6">
        <f t="shared" si="62"/>
        <v>-10</v>
      </c>
      <c r="AF235" s="6">
        <f t="shared" si="62"/>
        <v>-2</v>
      </c>
      <c r="AG235" s="6">
        <f t="shared" si="62"/>
        <v>-12</v>
      </c>
      <c r="AH235" s="5"/>
      <c r="AI235" s="8" t="str">
        <f t="shared" si="48"/>
        <v>OL Lower</v>
      </c>
      <c r="AJ235" s="7" t="str">
        <f t="shared" si="49"/>
        <v>Down</v>
      </c>
      <c r="AK235" s="7" t="str">
        <f t="shared" si="50"/>
        <v>POC Down</v>
      </c>
      <c r="AL235" s="9" t="str">
        <f t="shared" si="51"/>
        <v>In. Val</v>
      </c>
      <c r="AM235" s="9" t="str">
        <f t="shared" si="52"/>
        <v>Inside Day</v>
      </c>
      <c r="AN235" s="9" t="str">
        <f t="shared" si="53"/>
        <v>In Val</v>
      </c>
      <c r="AO235" s="9" t="str">
        <f t="shared" si="54"/>
        <v>No Gap</v>
      </c>
      <c r="AP235" s="9" t="str">
        <f t="shared" si="55"/>
        <v>Top-Weighted</v>
      </c>
      <c r="AQ235" s="9" t="str">
        <f t="shared" si="56"/>
        <v>Skewed Mid-Low</v>
      </c>
      <c r="AR235" s="9" t="str">
        <f t="shared" si="57"/>
        <v>Same</v>
      </c>
      <c r="AS235" s="5">
        <f t="shared" si="58"/>
        <v>0</v>
      </c>
    </row>
    <row r="236" spans="1:45" ht="15.5" x14ac:dyDescent="0.35">
      <c r="A236" s="13">
        <v>45328</v>
      </c>
      <c r="B236" s="15">
        <v>1.26942</v>
      </c>
      <c r="C236" s="15">
        <v>1.2771699999999999</v>
      </c>
      <c r="D236" s="15">
        <v>1.2517400000000001</v>
      </c>
      <c r="E236" s="15">
        <v>1.26023</v>
      </c>
      <c r="F236" s="15">
        <v>1.268</v>
      </c>
      <c r="G236" s="15">
        <v>1.2746</v>
      </c>
      <c r="H236" s="15">
        <v>1.2586999999999999</v>
      </c>
      <c r="I236" s="5">
        <v>-6</v>
      </c>
      <c r="J236" s="5">
        <v>1031</v>
      </c>
      <c r="K236" s="5">
        <v>1785</v>
      </c>
      <c r="L236" s="5">
        <v>2845</v>
      </c>
      <c r="M236" s="14">
        <v>11.744583333333233</v>
      </c>
      <c r="N236" s="14">
        <v>254.29999999999842</v>
      </c>
      <c r="O236" s="5">
        <v>159.00000000000026</v>
      </c>
      <c r="P236" s="5">
        <v>337995</v>
      </c>
      <c r="Q236" s="14">
        <v>1408.3125</v>
      </c>
      <c r="R236" s="14">
        <v>11.18757373181289</v>
      </c>
      <c r="S236" s="5">
        <v>37</v>
      </c>
      <c r="T236" s="5" t="s">
        <v>26</v>
      </c>
      <c r="U236" s="14">
        <v>0.61690825485413181</v>
      </c>
      <c r="V236" s="5">
        <v>665</v>
      </c>
      <c r="W236" s="5">
        <v>958</v>
      </c>
      <c r="X236" s="5">
        <v>669</v>
      </c>
      <c r="Y236" s="5">
        <v>553</v>
      </c>
      <c r="Z236" s="5" t="s">
        <v>29</v>
      </c>
      <c r="AA236" s="5"/>
      <c r="AB236" s="6" cm="1">
        <f t="array" ref="AB236">SUM(IF(B236:I236&gt;B237:I237,1,-1))</f>
        <v>-2</v>
      </c>
      <c r="AC236" s="6" cm="1">
        <f t="array" ref="AC236">SUM(IF(J236:S236&gt;J237:S237,1,-1))</f>
        <v>0</v>
      </c>
      <c r="AD236" s="6">
        <f t="shared" si="59"/>
        <v>-2</v>
      </c>
      <c r="AE236" s="6">
        <f t="shared" si="62"/>
        <v>-8</v>
      </c>
      <c r="AF236" s="6">
        <f t="shared" si="62"/>
        <v>12</v>
      </c>
      <c r="AG236" s="6">
        <f t="shared" si="62"/>
        <v>4</v>
      </c>
      <c r="AH236" s="5"/>
      <c r="AI236" s="8" t="str">
        <f t="shared" si="48"/>
        <v>Outside</v>
      </c>
      <c r="AJ236" s="7" t="str">
        <f t="shared" si="49"/>
        <v>Neutral</v>
      </c>
      <c r="AK236" s="7" t="str">
        <f t="shared" si="50"/>
        <v>POC Down</v>
      </c>
      <c r="AL236" s="9" t="str">
        <f t="shared" si="51"/>
        <v>In. Val</v>
      </c>
      <c r="AM236" s="9" t="str">
        <f t="shared" si="52"/>
        <v>Inside Day</v>
      </c>
      <c r="AN236" s="9" t="str">
        <f t="shared" si="53"/>
        <v>In Val</v>
      </c>
      <c r="AO236" s="9" t="str">
        <f t="shared" si="54"/>
        <v>No Gap</v>
      </c>
      <c r="AP236" s="9" t="str">
        <f t="shared" si="55"/>
        <v>Bottom-Weighted</v>
      </c>
      <c r="AQ236" s="9" t="str">
        <f t="shared" si="56"/>
        <v>Skewed Mid-High</v>
      </c>
      <c r="AR236" s="9" t="str">
        <f t="shared" si="57"/>
        <v>Closed Lower Quadrant</v>
      </c>
      <c r="AS236" s="5">
        <f t="shared" si="58"/>
        <v>-1</v>
      </c>
    </row>
    <row r="237" spans="1:45" ht="15.5" x14ac:dyDescent="0.35">
      <c r="A237" s="13">
        <v>45327</v>
      </c>
      <c r="B237" s="15">
        <v>1.2711399999999999</v>
      </c>
      <c r="C237" s="15">
        <v>1.2771699999999999</v>
      </c>
      <c r="D237" s="15">
        <v>1.2517400000000001</v>
      </c>
      <c r="E237" s="15">
        <v>1.25326</v>
      </c>
      <c r="F237" s="15">
        <v>1.2681</v>
      </c>
      <c r="G237" s="15">
        <v>1.2738</v>
      </c>
      <c r="H237" s="15">
        <v>1.2617</v>
      </c>
      <c r="I237" s="5">
        <v>-22</v>
      </c>
      <c r="J237" s="5">
        <v>1258</v>
      </c>
      <c r="K237" s="5">
        <v>1578</v>
      </c>
      <c r="L237" s="5">
        <v>2879</v>
      </c>
      <c r="M237" s="14">
        <v>11.886249999999951</v>
      </c>
      <c r="N237" s="14">
        <v>254.29999999999842</v>
      </c>
      <c r="O237" s="5">
        <v>121</v>
      </c>
      <c r="P237" s="5">
        <v>334379</v>
      </c>
      <c r="Q237" s="14">
        <v>1393.2458333333334</v>
      </c>
      <c r="R237" s="14">
        <v>11.321274085725591</v>
      </c>
      <c r="S237" s="5">
        <v>36</v>
      </c>
      <c r="T237" s="5" t="s">
        <v>26</v>
      </c>
      <c r="U237" s="14">
        <v>0.68628411662538424</v>
      </c>
      <c r="V237" s="5">
        <v>713</v>
      </c>
      <c r="W237" s="5">
        <v>1377</v>
      </c>
      <c r="X237" s="5">
        <v>541</v>
      </c>
      <c r="Y237" s="5">
        <v>248</v>
      </c>
      <c r="Z237" s="5" t="s">
        <v>27</v>
      </c>
      <c r="AA237" s="5"/>
      <c r="AB237" s="6" cm="1">
        <f t="array" ref="AB237">SUM(IF(B237:I237&gt;B238:I238,1,-1))</f>
        <v>-4</v>
      </c>
      <c r="AC237" s="6" cm="1">
        <f t="array" ref="AC237">SUM(IF(J237:S237&gt;J238:S238,1,-1))</f>
        <v>6</v>
      </c>
      <c r="AD237" s="6">
        <f t="shared" si="59"/>
        <v>2</v>
      </c>
      <c r="AE237" s="6">
        <f t="shared" si="62"/>
        <v>-12</v>
      </c>
      <c r="AF237" s="6">
        <f t="shared" si="62"/>
        <v>16</v>
      </c>
      <c r="AG237" s="6">
        <f t="shared" si="62"/>
        <v>4</v>
      </c>
      <c r="AH237" s="5"/>
      <c r="AI237" s="8" t="str">
        <f t="shared" si="48"/>
        <v>Outside</v>
      </c>
      <c r="AJ237" s="7" t="str">
        <f t="shared" si="49"/>
        <v>Down</v>
      </c>
      <c r="AK237" s="7" t="str">
        <f t="shared" si="50"/>
        <v>POC Unchanged</v>
      </c>
      <c r="AL237" s="9" t="str">
        <f t="shared" si="51"/>
        <v>In. Val</v>
      </c>
      <c r="AM237" s="9" t="str">
        <f t="shared" si="52"/>
        <v>Lower Break</v>
      </c>
      <c r="AN237" s="9" t="str">
        <f t="shared" si="53"/>
        <v>Bl. Val</v>
      </c>
      <c r="AO237" s="9" t="str">
        <f t="shared" si="54"/>
        <v>No Gap</v>
      </c>
      <c r="AP237" s="9" t="str">
        <f t="shared" si="55"/>
        <v>Bottom-Weighted</v>
      </c>
      <c r="AQ237" s="9" t="str">
        <f t="shared" si="56"/>
        <v>Skewed Mid-High</v>
      </c>
      <c r="AR237" s="9" t="str">
        <f t="shared" si="57"/>
        <v>Same</v>
      </c>
      <c r="AS237" s="5">
        <f t="shared" si="58"/>
        <v>0</v>
      </c>
    </row>
    <row r="238" spans="1:45" ht="15.5" x14ac:dyDescent="0.35">
      <c r="A238" s="13">
        <v>45324</v>
      </c>
      <c r="B238" s="15">
        <v>1.2696400000000001</v>
      </c>
      <c r="C238" s="15">
        <v>1.2771699999999999</v>
      </c>
      <c r="D238" s="15">
        <v>1.2605200000000001</v>
      </c>
      <c r="E238" s="15">
        <v>1.2620400000000001</v>
      </c>
      <c r="F238" s="15">
        <v>1.2681</v>
      </c>
      <c r="G238" s="15">
        <v>1.272</v>
      </c>
      <c r="H238" s="15">
        <v>1.2645</v>
      </c>
      <c r="I238" s="5">
        <v>0</v>
      </c>
      <c r="J238" s="5">
        <v>1607</v>
      </c>
      <c r="K238" s="5">
        <v>1132</v>
      </c>
      <c r="L238" s="5">
        <v>2789</v>
      </c>
      <c r="M238" s="14">
        <v>11.53666666666664</v>
      </c>
      <c r="N238" s="14">
        <v>166.49999999999832</v>
      </c>
      <c r="O238" s="5">
        <v>75.000000000000625</v>
      </c>
      <c r="P238" s="5">
        <v>331212</v>
      </c>
      <c r="Q238" s="14">
        <v>1380.05</v>
      </c>
      <c r="R238" s="14">
        <v>16.750750750750921</v>
      </c>
      <c r="S238" s="5">
        <v>27</v>
      </c>
      <c r="T238" s="5" t="s">
        <v>33</v>
      </c>
      <c r="U238" s="14">
        <v>0.7162404701069548</v>
      </c>
      <c r="V238" s="5">
        <v>435</v>
      </c>
      <c r="W238" s="5">
        <v>873</v>
      </c>
      <c r="X238" s="5">
        <v>1124</v>
      </c>
      <c r="Y238" s="5">
        <v>307</v>
      </c>
      <c r="Z238" s="5" t="s">
        <v>27</v>
      </c>
      <c r="AA238" s="5"/>
      <c r="AB238" s="6" cm="1">
        <f t="array" ref="AB238">SUM(IF(B238:I238&gt;B239:I239,1,-1))</f>
        <v>-2</v>
      </c>
      <c r="AC238" s="6" cm="1">
        <f t="array" ref="AC238">SUM(IF(J238:S238&gt;J239:S239,1,-1))</f>
        <v>6</v>
      </c>
      <c r="AD238" s="6">
        <f t="shared" si="59"/>
        <v>4</v>
      </c>
      <c r="AE238" s="6">
        <f t="shared" si="62"/>
        <v>-14</v>
      </c>
      <c r="AF238" s="6">
        <f t="shared" si="62"/>
        <v>14</v>
      </c>
      <c r="AG238" s="6">
        <f t="shared" si="62"/>
        <v>0</v>
      </c>
      <c r="AH238" s="5"/>
      <c r="AI238" s="8" t="str">
        <f t="shared" si="48"/>
        <v>Outside</v>
      </c>
      <c r="AJ238" s="7" t="str">
        <f t="shared" si="49"/>
        <v>Neutral</v>
      </c>
      <c r="AK238" s="7" t="str">
        <f t="shared" si="50"/>
        <v>POC Unchanged</v>
      </c>
      <c r="AL238" s="9" t="str">
        <f t="shared" si="51"/>
        <v>In. Val</v>
      </c>
      <c r="AM238" s="9" t="str">
        <f t="shared" si="52"/>
        <v>Both Sides Expand</v>
      </c>
      <c r="AN238" s="9" t="str">
        <f t="shared" si="53"/>
        <v>Bl. Val</v>
      </c>
      <c r="AO238" s="9" t="str">
        <f t="shared" si="54"/>
        <v>No Gap</v>
      </c>
      <c r="AP238" s="9" t="str">
        <f t="shared" si="55"/>
        <v>Top-Weighted</v>
      </c>
      <c r="AQ238" s="9" t="str">
        <f t="shared" si="56"/>
        <v>Skewed Mid-Low</v>
      </c>
      <c r="AR238" s="9" t="str">
        <f t="shared" si="57"/>
        <v>Closed Higher Quadrant</v>
      </c>
      <c r="AS238" s="5">
        <f t="shared" si="58"/>
        <v>3</v>
      </c>
    </row>
    <row r="239" spans="1:45" ht="15.5" x14ac:dyDescent="0.35">
      <c r="A239" s="13">
        <v>45323</v>
      </c>
      <c r="B239" s="15">
        <v>1.27054</v>
      </c>
      <c r="C239" s="15">
        <v>1.2758</v>
      </c>
      <c r="D239" s="15">
        <v>1.26247</v>
      </c>
      <c r="E239" s="15">
        <v>1.27451</v>
      </c>
      <c r="F239" s="15">
        <v>1.2681</v>
      </c>
      <c r="G239" s="15">
        <v>1.2718</v>
      </c>
      <c r="H239" s="15">
        <v>1.2665999999999999</v>
      </c>
      <c r="I239" s="5">
        <v>-7</v>
      </c>
      <c r="J239" s="5">
        <v>1743</v>
      </c>
      <c r="K239" s="5">
        <v>814</v>
      </c>
      <c r="L239" s="5">
        <v>2608</v>
      </c>
      <c r="M239" s="14">
        <v>10.794999999999972</v>
      </c>
      <c r="N239" s="14">
        <v>133.30000000000064</v>
      </c>
      <c r="O239" s="5">
        <v>52.000000000000938</v>
      </c>
      <c r="P239" s="5">
        <v>323100</v>
      </c>
      <c r="Q239" s="14">
        <v>1346.25</v>
      </c>
      <c r="R239" s="14">
        <v>19.564891222805606</v>
      </c>
      <c r="S239" s="5">
        <v>18</v>
      </c>
      <c r="T239" s="5" t="s">
        <v>26</v>
      </c>
      <c r="U239" s="14">
        <v>0.56632128482061361</v>
      </c>
      <c r="V239" s="5">
        <v>384</v>
      </c>
      <c r="W239" s="5">
        <v>946</v>
      </c>
      <c r="X239" s="5">
        <v>1036</v>
      </c>
      <c r="Y239" s="5">
        <v>205</v>
      </c>
      <c r="Z239" s="5" t="s">
        <v>31</v>
      </c>
      <c r="AA239" s="5"/>
      <c r="AB239" s="6" cm="1">
        <f t="array" ref="AB239">SUM(IF(B239:I239&gt;B240:I240,1,-1))</f>
        <v>-6</v>
      </c>
      <c r="AC239" s="6" cm="1">
        <f t="array" ref="AC239">SUM(IF(J239:S239&gt;J240:S240,1,-1))</f>
        <v>4</v>
      </c>
      <c r="AD239" s="6">
        <f t="shared" si="59"/>
        <v>-2</v>
      </c>
      <c r="AE239" s="6">
        <f t="shared" si="62"/>
        <v>-18</v>
      </c>
      <c r="AF239" s="6">
        <f t="shared" si="62"/>
        <v>10</v>
      </c>
      <c r="AG239" s="6">
        <f t="shared" si="62"/>
        <v>-8</v>
      </c>
      <c r="AH239" s="5"/>
      <c r="AI239" s="8" t="str">
        <f t="shared" si="48"/>
        <v>Outside</v>
      </c>
      <c r="AJ239" s="7" t="str">
        <f t="shared" si="49"/>
        <v>Down</v>
      </c>
      <c r="AK239" s="7" t="str">
        <f t="shared" si="50"/>
        <v>POC Down</v>
      </c>
      <c r="AL239" s="9" t="str">
        <f t="shared" si="51"/>
        <v>In. Val</v>
      </c>
      <c r="AM239" s="9" t="str">
        <f t="shared" si="52"/>
        <v>Lower Break</v>
      </c>
      <c r="AN239" s="9" t="str">
        <f t="shared" si="53"/>
        <v>Ab. Val</v>
      </c>
      <c r="AO239" s="9" t="str">
        <f t="shared" si="54"/>
        <v>No Gap</v>
      </c>
      <c r="AP239" s="9" t="str">
        <f t="shared" si="55"/>
        <v>Top-Weighted</v>
      </c>
      <c r="AQ239" s="9" t="str">
        <f t="shared" si="56"/>
        <v>Skewed Mid-Low</v>
      </c>
      <c r="AR239" s="9" t="str">
        <f t="shared" si="57"/>
        <v>Closed Lower Quadrant</v>
      </c>
      <c r="AS239" s="5">
        <f t="shared" si="58"/>
        <v>-2</v>
      </c>
    </row>
    <row r="240" spans="1:45" ht="15.5" x14ac:dyDescent="0.35">
      <c r="A240" s="13">
        <v>45322</v>
      </c>
      <c r="B240" s="15">
        <v>1.27179</v>
      </c>
      <c r="C240" s="15">
        <v>1.2758</v>
      </c>
      <c r="D240" s="15">
        <v>1.2639499999999999</v>
      </c>
      <c r="E240" s="15">
        <v>1.26789</v>
      </c>
      <c r="F240" s="15">
        <v>1.2706999999999999</v>
      </c>
      <c r="G240" s="15">
        <v>1.2718</v>
      </c>
      <c r="H240" s="15">
        <v>1.2673000000000001</v>
      </c>
      <c r="I240" s="5">
        <v>-1</v>
      </c>
      <c r="J240" s="5">
        <v>1001</v>
      </c>
      <c r="K240" s="5">
        <v>1507</v>
      </c>
      <c r="L240" s="5">
        <v>2567</v>
      </c>
      <c r="M240" s="14">
        <v>10.606250000000049</v>
      </c>
      <c r="N240" s="14">
        <v>118.50000000000138</v>
      </c>
      <c r="O240" s="5">
        <v>44.999999999999488</v>
      </c>
      <c r="P240" s="5">
        <v>319615</v>
      </c>
      <c r="Q240" s="14">
        <v>1331.7291666666667</v>
      </c>
      <c r="R240" s="14">
        <v>21.662447257383715</v>
      </c>
      <c r="S240" s="5">
        <v>19</v>
      </c>
      <c r="T240" s="5" t="s">
        <v>26</v>
      </c>
      <c r="U240" s="14">
        <v>0.65215580555386354</v>
      </c>
      <c r="V240" s="5">
        <v>298</v>
      </c>
      <c r="W240" s="5">
        <v>1112</v>
      </c>
      <c r="X240" s="5">
        <v>1009</v>
      </c>
      <c r="Y240" s="5">
        <v>122</v>
      </c>
      <c r="Z240" s="5" t="s">
        <v>29</v>
      </c>
      <c r="AA240" s="5"/>
      <c r="AB240" s="6" cm="1">
        <f t="array" ref="AB240">SUM(IF(B240:I240&gt;B241:I241,1,-1))</f>
        <v>-6</v>
      </c>
      <c r="AC240" s="6" cm="1">
        <f t="array" ref="AC240">SUM(IF(J240:S240&gt;J241:S241,1,-1))</f>
        <v>4</v>
      </c>
      <c r="AD240" s="6">
        <f t="shared" si="59"/>
        <v>-2</v>
      </c>
      <c r="AE240" s="6">
        <f t="shared" si="62"/>
        <v>-16</v>
      </c>
      <c r="AF240" s="6">
        <f t="shared" si="62"/>
        <v>0</v>
      </c>
      <c r="AG240" s="6">
        <f t="shared" si="62"/>
        <v>-16</v>
      </c>
      <c r="AH240" s="5"/>
      <c r="AI240" s="8" t="str">
        <f t="shared" si="48"/>
        <v>OL Lower</v>
      </c>
      <c r="AJ240" s="7" t="str">
        <f t="shared" si="49"/>
        <v>Neutral</v>
      </c>
      <c r="AK240" s="7" t="str">
        <f t="shared" si="50"/>
        <v>POC Unchanged</v>
      </c>
      <c r="AL240" s="9" t="str">
        <f t="shared" si="51"/>
        <v>In. Val</v>
      </c>
      <c r="AM240" s="9" t="str">
        <f t="shared" si="52"/>
        <v>Inside Day</v>
      </c>
      <c r="AN240" s="9" t="str">
        <f t="shared" si="53"/>
        <v>In Val</v>
      </c>
      <c r="AO240" s="9" t="str">
        <f t="shared" si="54"/>
        <v>No Gap</v>
      </c>
      <c r="AP240" s="9" t="str">
        <f t="shared" si="55"/>
        <v>Bottom-Weighted</v>
      </c>
      <c r="AQ240" s="9" t="str">
        <f t="shared" si="56"/>
        <v>Skewed Mid-High</v>
      </c>
      <c r="AR240" s="9" t="str">
        <f t="shared" si="57"/>
        <v>Same</v>
      </c>
      <c r="AS240" s="5">
        <f t="shared" si="58"/>
        <v>0</v>
      </c>
    </row>
    <row r="241" spans="1:45" ht="15.5" x14ac:dyDescent="0.35">
      <c r="A241" s="13">
        <v>45321</v>
      </c>
      <c r="B241" s="15">
        <v>1.2690600000000001</v>
      </c>
      <c r="C241" s="15">
        <v>1.2774099999999999</v>
      </c>
      <c r="D241" s="15">
        <v>1.2639499999999999</v>
      </c>
      <c r="E241" s="15">
        <v>1.26935</v>
      </c>
      <c r="F241" s="15">
        <v>1.2706999999999999</v>
      </c>
      <c r="G241" s="15">
        <v>1.2733000000000001</v>
      </c>
      <c r="H241" s="15">
        <v>1.2681</v>
      </c>
      <c r="I241" s="5">
        <v>9</v>
      </c>
      <c r="J241" s="5">
        <v>1234</v>
      </c>
      <c r="K241" s="5">
        <v>1191</v>
      </c>
      <c r="L241" s="5">
        <v>2484</v>
      </c>
      <c r="M241" s="14">
        <v>10.274166666666789</v>
      </c>
      <c r="N241" s="14">
        <v>134.60000000000028</v>
      </c>
      <c r="O241" s="5">
        <v>52.000000000000938</v>
      </c>
      <c r="P241" s="5">
        <v>295334</v>
      </c>
      <c r="Q241" s="14">
        <v>1230.5583333333334</v>
      </c>
      <c r="R241" s="14">
        <v>18.454680534918239</v>
      </c>
      <c r="S241" s="5">
        <v>16</v>
      </c>
      <c r="T241" s="5" t="s">
        <v>33</v>
      </c>
      <c r="U241" s="14">
        <v>0.80694156984358645</v>
      </c>
      <c r="V241" s="5">
        <v>314</v>
      </c>
      <c r="W241" s="5">
        <v>920</v>
      </c>
      <c r="X241" s="5">
        <v>1059</v>
      </c>
      <c r="Y241" s="5">
        <v>132</v>
      </c>
      <c r="Z241" s="5" t="s">
        <v>29</v>
      </c>
      <c r="AA241" s="5"/>
      <c r="AB241" s="6" cm="1">
        <f t="array" ref="AB241">SUM(IF(B241:I241&gt;B242:I242,1,-1))</f>
        <v>-6</v>
      </c>
      <c r="AC241" s="6" cm="1">
        <f t="array" ref="AC241">SUM(IF(J241:S241&gt;J242:S242,1,-1))</f>
        <v>2</v>
      </c>
      <c r="AD241" s="6">
        <f t="shared" si="59"/>
        <v>-4</v>
      </c>
      <c r="AE241" s="6">
        <f t="shared" si="62"/>
        <v>-14</v>
      </c>
      <c r="AF241" s="6">
        <f t="shared" si="62"/>
        <v>-12</v>
      </c>
      <c r="AG241" s="6">
        <f t="shared" si="62"/>
        <v>-26</v>
      </c>
      <c r="AH241" s="5"/>
      <c r="AI241" s="8" t="str">
        <f t="shared" si="48"/>
        <v>OL Lower</v>
      </c>
      <c r="AJ241" s="7" t="str">
        <f t="shared" si="49"/>
        <v>Up</v>
      </c>
      <c r="AK241" s="7" t="str">
        <f t="shared" si="50"/>
        <v>POC Up</v>
      </c>
      <c r="AL241" s="9" t="str">
        <f t="shared" si="51"/>
        <v>In. Val</v>
      </c>
      <c r="AM241" s="9" t="str">
        <f t="shared" si="52"/>
        <v>Lower Break</v>
      </c>
      <c r="AN241" s="9" t="str">
        <f t="shared" si="53"/>
        <v>In Val</v>
      </c>
      <c r="AO241" s="9" t="str">
        <f t="shared" si="54"/>
        <v>No Gap</v>
      </c>
      <c r="AP241" s="9" t="str">
        <f t="shared" si="55"/>
        <v>Top-Weighted</v>
      </c>
      <c r="AQ241" s="9" t="str">
        <f t="shared" si="56"/>
        <v>Skewed Mid-Low</v>
      </c>
      <c r="AR241" s="9" t="str">
        <f t="shared" si="57"/>
        <v>Same</v>
      </c>
      <c r="AS241" s="5">
        <f t="shared" si="58"/>
        <v>0</v>
      </c>
    </row>
    <row r="242" spans="1:45" ht="15.5" x14ac:dyDescent="0.35">
      <c r="A242" s="13">
        <v>45320</v>
      </c>
      <c r="B242" s="15">
        <v>1.27058</v>
      </c>
      <c r="C242" s="15">
        <v>1.2774099999999999</v>
      </c>
      <c r="D242" s="15">
        <v>1.26485</v>
      </c>
      <c r="E242" s="15">
        <v>1.2710900000000001</v>
      </c>
      <c r="F242" s="15">
        <v>1.2705000000000002</v>
      </c>
      <c r="G242" s="15">
        <v>1.2738</v>
      </c>
      <c r="H242" s="15">
        <v>1.2689000000000001</v>
      </c>
      <c r="I242" s="5">
        <v>14</v>
      </c>
      <c r="J242" s="5">
        <v>1499</v>
      </c>
      <c r="K242" s="5">
        <v>923</v>
      </c>
      <c r="L242" s="5">
        <v>2476</v>
      </c>
      <c r="M242" s="14">
        <v>10.28541666666675</v>
      </c>
      <c r="N242" s="14">
        <v>125.59999999999904</v>
      </c>
      <c r="O242" s="5">
        <v>48.999999999999048</v>
      </c>
      <c r="P242" s="5">
        <v>295043</v>
      </c>
      <c r="Q242" s="14">
        <v>1229.3458333333333</v>
      </c>
      <c r="R242" s="14">
        <v>19.713375796178493</v>
      </c>
      <c r="S242" s="5">
        <v>19</v>
      </c>
      <c r="T242" s="5" t="s">
        <v>26</v>
      </c>
      <c r="U242" s="14">
        <v>0.6552899940928828</v>
      </c>
      <c r="V242" s="5">
        <v>283</v>
      </c>
      <c r="W242" s="5">
        <v>890</v>
      </c>
      <c r="X242" s="5">
        <v>1099</v>
      </c>
      <c r="Y242" s="5">
        <v>165</v>
      </c>
      <c r="Z242" s="5" t="s">
        <v>29</v>
      </c>
      <c r="AA242" s="5"/>
      <c r="AB242" s="6" cm="1">
        <f t="array" ref="AB242">SUM(IF(B242:I242&gt;B243:I243,1,-1))</f>
        <v>-4</v>
      </c>
      <c r="AC242" s="6" cm="1">
        <f t="array" ref="AC242">SUM(IF(J242:S242&gt;J243:S243,1,-1))</f>
        <v>-6</v>
      </c>
      <c r="AD242" s="6">
        <f t="shared" si="59"/>
        <v>-10</v>
      </c>
      <c r="AE242" s="6">
        <f t="shared" si="62"/>
        <v>-6</v>
      </c>
      <c r="AF242" s="6">
        <f t="shared" si="62"/>
        <v>-20</v>
      </c>
      <c r="AG242" s="6">
        <f t="shared" si="62"/>
        <v>-26</v>
      </c>
      <c r="AH242" s="5"/>
      <c r="AI242" s="8" t="str">
        <f t="shared" si="48"/>
        <v>OL Lower</v>
      </c>
      <c r="AJ242" s="7" t="str">
        <f t="shared" si="49"/>
        <v>Neutral</v>
      </c>
      <c r="AK242" s="7" t="str">
        <f t="shared" si="50"/>
        <v>POC Down</v>
      </c>
      <c r="AL242" s="9" t="str">
        <f t="shared" si="51"/>
        <v>In. Val</v>
      </c>
      <c r="AM242" s="9" t="str">
        <f t="shared" si="52"/>
        <v>Inside Day</v>
      </c>
      <c r="AN242" s="9" t="str">
        <f t="shared" si="53"/>
        <v>In Val</v>
      </c>
      <c r="AO242" s="9" t="str">
        <f t="shared" si="54"/>
        <v>No Gap</v>
      </c>
      <c r="AP242" s="9" t="str">
        <f t="shared" si="55"/>
        <v>Top-Weighted</v>
      </c>
      <c r="AQ242" s="9" t="str">
        <f t="shared" si="56"/>
        <v>Skewed Mid-Low</v>
      </c>
      <c r="AR242" s="9" t="str">
        <f t="shared" si="57"/>
        <v>Same</v>
      </c>
      <c r="AS242" s="5">
        <f t="shared" si="58"/>
        <v>0</v>
      </c>
    </row>
    <row r="243" spans="1:45" ht="15.5" x14ac:dyDescent="0.35">
      <c r="A243" s="13">
        <v>45317</v>
      </c>
      <c r="B243" s="15">
        <v>1.26986</v>
      </c>
      <c r="C243" s="15">
        <v>1.2774099999999999</v>
      </c>
      <c r="D243" s="15">
        <v>1.26485</v>
      </c>
      <c r="E243" s="15">
        <v>1.2695399999999999</v>
      </c>
      <c r="F243" s="15">
        <v>1.2707000000000002</v>
      </c>
      <c r="G243" s="15">
        <v>1.2739000000000003</v>
      </c>
      <c r="H243" s="15">
        <v>1.2695000000000001</v>
      </c>
      <c r="I243" s="5">
        <v>14</v>
      </c>
      <c r="J243" s="5">
        <v>1599</v>
      </c>
      <c r="K243" s="5">
        <v>857</v>
      </c>
      <c r="L243" s="5">
        <v>2513</v>
      </c>
      <c r="M243" s="14">
        <v>10.46416666666671</v>
      </c>
      <c r="N243" s="14">
        <v>125.59999999999904</v>
      </c>
      <c r="O243" s="5">
        <v>44.000000000001819</v>
      </c>
      <c r="P243" s="5">
        <v>297014</v>
      </c>
      <c r="Q243" s="14">
        <v>1237.5583333333334</v>
      </c>
      <c r="R243" s="14">
        <v>20.007961783439644</v>
      </c>
      <c r="S243" s="5">
        <v>23</v>
      </c>
      <c r="T243" s="5" t="s">
        <v>26</v>
      </c>
      <c r="U243" s="14">
        <v>0.60237531284910573</v>
      </c>
      <c r="V243" s="5">
        <v>283</v>
      </c>
      <c r="W243" s="5">
        <v>1087</v>
      </c>
      <c r="X243" s="5">
        <v>992</v>
      </c>
      <c r="Y243" s="5">
        <v>118</v>
      </c>
      <c r="Z243" s="5" t="s">
        <v>29</v>
      </c>
      <c r="AA243" s="5"/>
      <c r="AB243" s="6" cm="1">
        <f t="array" ref="AB243">SUM(IF(B243:I243&gt;B244:I244,1,-1))</f>
        <v>-4</v>
      </c>
      <c r="AC243" s="6" cm="1">
        <f t="array" ref="AC243">SUM(IF(J243:S243&gt;J244:S244,1,-1))</f>
        <v>-8</v>
      </c>
      <c r="AD243" s="6">
        <f t="shared" si="59"/>
        <v>-12</v>
      </c>
      <c r="AE243" s="6">
        <f t="shared" ref="AE243:AG258" si="63">SUM(AB243:AB245)</f>
        <v>4</v>
      </c>
      <c r="AF243" s="6">
        <f t="shared" si="63"/>
        <v>-20</v>
      </c>
      <c r="AG243" s="6">
        <f t="shared" si="63"/>
        <v>-16</v>
      </c>
      <c r="AH243" s="5"/>
      <c r="AI243" s="8" t="str">
        <f t="shared" si="48"/>
        <v>OL Higher</v>
      </c>
      <c r="AJ243" s="7" t="str">
        <f t="shared" si="49"/>
        <v>Neutral</v>
      </c>
      <c r="AK243" s="7" t="str">
        <f t="shared" si="50"/>
        <v>POC Unchanged</v>
      </c>
      <c r="AL243" s="9" t="str">
        <f t="shared" si="51"/>
        <v>In. Val</v>
      </c>
      <c r="AM243" s="9" t="str">
        <f t="shared" si="52"/>
        <v>Inside Day</v>
      </c>
      <c r="AN243" s="9" t="str">
        <f t="shared" si="53"/>
        <v>In Val</v>
      </c>
      <c r="AO243" s="9" t="str">
        <f t="shared" si="54"/>
        <v>No Gap</v>
      </c>
      <c r="AP243" s="9" t="str">
        <f t="shared" si="55"/>
        <v>Top-Weighted</v>
      </c>
      <c r="AQ243" s="9" t="str">
        <f t="shared" si="56"/>
        <v>Skewed Mid-High</v>
      </c>
      <c r="AR243" s="9" t="str">
        <f t="shared" si="57"/>
        <v>Same</v>
      </c>
      <c r="AS243" s="5">
        <f t="shared" si="58"/>
        <v>0</v>
      </c>
    </row>
    <row r="244" spans="1:45" ht="15.5" x14ac:dyDescent="0.35">
      <c r="A244" s="13">
        <v>45316</v>
      </c>
      <c r="B244" s="15">
        <v>1.2710300000000001</v>
      </c>
      <c r="C244" s="15">
        <v>1.2774099999999999</v>
      </c>
      <c r="D244" s="15">
        <v>1.26485</v>
      </c>
      <c r="E244" s="15">
        <v>1.27058</v>
      </c>
      <c r="F244" s="15">
        <v>1.2707000000000002</v>
      </c>
      <c r="G244" s="15">
        <v>1.2735000000000001</v>
      </c>
      <c r="H244" s="15">
        <v>1.2683000000000002</v>
      </c>
      <c r="I244" s="5">
        <v>23</v>
      </c>
      <c r="J244" s="5">
        <v>1347</v>
      </c>
      <c r="K244" s="5">
        <v>1125</v>
      </c>
      <c r="L244" s="5">
        <v>2523</v>
      </c>
      <c r="M244" s="14">
        <v>10.523333333333328</v>
      </c>
      <c r="N244" s="14">
        <v>125.59999999999904</v>
      </c>
      <c r="O244" s="5">
        <v>51.999999999998714</v>
      </c>
      <c r="P244" s="5">
        <v>301671</v>
      </c>
      <c r="Q244" s="14">
        <v>1256.9625000000001</v>
      </c>
      <c r="R244" s="14">
        <v>20.08757961783455</v>
      </c>
      <c r="S244" s="5">
        <v>27</v>
      </c>
      <c r="T244" s="5" t="s">
        <v>33</v>
      </c>
      <c r="U244" s="14">
        <v>0.776034714337411</v>
      </c>
      <c r="V244" s="5">
        <v>239</v>
      </c>
      <c r="W244" s="5">
        <v>905</v>
      </c>
      <c r="X244" s="5">
        <v>1059</v>
      </c>
      <c r="Y244" s="5">
        <v>277</v>
      </c>
      <c r="Z244" s="5" t="s">
        <v>29</v>
      </c>
      <c r="AA244" s="5"/>
      <c r="AB244" s="6" cm="1">
        <f t="array" ref="AB244">SUM(IF(B244:I244&gt;B245:I245,1,-1))</f>
        <v>2</v>
      </c>
      <c r="AC244" s="6" cm="1">
        <f t="array" ref="AC244">SUM(IF(J244:S244&gt;J245:S245,1,-1))</f>
        <v>-6</v>
      </c>
      <c r="AD244" s="6">
        <f t="shared" si="59"/>
        <v>-4</v>
      </c>
      <c r="AE244" s="6">
        <f t="shared" si="63"/>
        <v>10</v>
      </c>
      <c r="AF244" s="6">
        <f t="shared" si="63"/>
        <v>-16</v>
      </c>
      <c r="AG244" s="6">
        <f t="shared" si="63"/>
        <v>-6</v>
      </c>
      <c r="AH244" s="5"/>
      <c r="AI244" s="8" t="str">
        <f t="shared" si="48"/>
        <v>OL Higher</v>
      </c>
      <c r="AJ244" s="7" t="str">
        <f t="shared" si="49"/>
        <v>Neutral</v>
      </c>
      <c r="AK244" s="7" t="str">
        <f t="shared" si="50"/>
        <v>POC Up</v>
      </c>
      <c r="AL244" s="9" t="str">
        <f t="shared" si="51"/>
        <v>In. Val</v>
      </c>
      <c r="AM244" s="9" t="str">
        <f t="shared" si="52"/>
        <v>Inside Day</v>
      </c>
      <c r="AN244" s="9" t="str">
        <f t="shared" si="53"/>
        <v>In Val</v>
      </c>
      <c r="AO244" s="9" t="str">
        <f t="shared" si="54"/>
        <v>No Gap</v>
      </c>
      <c r="AP244" s="9" t="str">
        <f t="shared" si="55"/>
        <v>Top-Weighted</v>
      </c>
      <c r="AQ244" s="9" t="str">
        <f t="shared" si="56"/>
        <v>Skewed Mid-Low</v>
      </c>
      <c r="AR244" s="9" t="str">
        <f t="shared" si="57"/>
        <v>Closed Higher Quadrant</v>
      </c>
      <c r="AS244" s="5">
        <f t="shared" si="58"/>
        <v>1</v>
      </c>
    </row>
    <row r="245" spans="1:45" ht="15.5" x14ac:dyDescent="0.35">
      <c r="A245" s="13">
        <v>45315</v>
      </c>
      <c r="B245" s="15">
        <v>1.2676499999999999</v>
      </c>
      <c r="C245" s="15">
        <v>1.2774099999999999</v>
      </c>
      <c r="D245" s="15">
        <v>1.2647600000000001</v>
      </c>
      <c r="E245" s="15">
        <v>1.2718499999999999</v>
      </c>
      <c r="F245" s="15">
        <v>1.2682000000000002</v>
      </c>
      <c r="G245" s="15">
        <v>1.2725000000000002</v>
      </c>
      <c r="H245" s="15">
        <v>1.2673000000000001</v>
      </c>
      <c r="I245" s="5">
        <v>33</v>
      </c>
      <c r="J245" s="5">
        <v>1930</v>
      </c>
      <c r="K245" s="5">
        <v>563</v>
      </c>
      <c r="L245" s="5">
        <v>2541</v>
      </c>
      <c r="M245" s="14">
        <v>10.617499999999957</v>
      </c>
      <c r="N245" s="14">
        <v>126.49999999999828</v>
      </c>
      <c r="O245" s="5">
        <v>52.000000000000938</v>
      </c>
      <c r="P245" s="5">
        <v>306073</v>
      </c>
      <c r="Q245" s="14">
        <v>1275.3041666666666</v>
      </c>
      <c r="R245" s="14">
        <v>20.086956521739403</v>
      </c>
      <c r="S245" s="5">
        <v>29</v>
      </c>
      <c r="T245" s="5" t="s">
        <v>28</v>
      </c>
      <c r="U245" s="14">
        <v>0.41525759818801106</v>
      </c>
      <c r="V245" s="5">
        <v>239</v>
      </c>
      <c r="W245" s="5">
        <v>646</v>
      </c>
      <c r="X245" s="5">
        <v>1165</v>
      </c>
      <c r="Y245" s="5">
        <v>433</v>
      </c>
      <c r="Z245" s="5" t="s">
        <v>32</v>
      </c>
      <c r="AA245" s="5"/>
      <c r="AB245" s="6" cm="1">
        <f t="array" ref="AB245">SUM(IF(B245:I245&gt;B246:I246,1,-1))</f>
        <v>6</v>
      </c>
      <c r="AC245" s="6" cm="1">
        <f t="array" ref="AC245">SUM(IF(J245:S245&gt;J246:S246,1,-1))</f>
        <v>-6</v>
      </c>
      <c r="AD245" s="6">
        <f t="shared" si="59"/>
        <v>0</v>
      </c>
      <c r="AE245" s="6">
        <f t="shared" si="63"/>
        <v>8</v>
      </c>
      <c r="AF245" s="6">
        <f t="shared" si="63"/>
        <v>-8</v>
      </c>
      <c r="AG245" s="6">
        <f t="shared" si="63"/>
        <v>0</v>
      </c>
      <c r="AH245" s="5"/>
      <c r="AI245" s="8" t="str">
        <f t="shared" si="48"/>
        <v>OL Higher</v>
      </c>
      <c r="AJ245" s="7" t="str">
        <f t="shared" si="49"/>
        <v>Neutral</v>
      </c>
      <c r="AK245" s="7" t="str">
        <f t="shared" si="50"/>
        <v>POC Unchanged</v>
      </c>
      <c r="AL245" s="9" t="str">
        <f t="shared" si="51"/>
        <v>In. Val</v>
      </c>
      <c r="AM245" s="9" t="str">
        <f t="shared" si="52"/>
        <v>Upper Break</v>
      </c>
      <c r="AN245" s="9" t="str">
        <f t="shared" si="53"/>
        <v>In Val</v>
      </c>
      <c r="AO245" s="9" t="str">
        <f t="shared" si="54"/>
        <v>No Gap</v>
      </c>
      <c r="AP245" s="9" t="str">
        <f t="shared" si="55"/>
        <v>Top-Weighted</v>
      </c>
      <c r="AQ245" s="9" t="str">
        <f t="shared" si="56"/>
        <v>Skewed Mid-Low</v>
      </c>
      <c r="AR245" s="9" t="str">
        <f t="shared" si="57"/>
        <v>Same</v>
      </c>
      <c r="AS245" s="5">
        <f t="shared" si="58"/>
        <v>0</v>
      </c>
    </row>
    <row r="246" spans="1:45" ht="15.5" x14ac:dyDescent="0.35">
      <c r="A246" s="13">
        <v>45314</v>
      </c>
      <c r="B246" s="15">
        <v>1.2637100000000001</v>
      </c>
      <c r="C246" s="15">
        <v>1.27468</v>
      </c>
      <c r="D246" s="15">
        <v>1.2596099999999999</v>
      </c>
      <c r="E246" s="15">
        <v>1.26902</v>
      </c>
      <c r="F246" s="15">
        <v>1.2682</v>
      </c>
      <c r="G246" s="15">
        <v>1.2715000000000001</v>
      </c>
      <c r="H246" s="15">
        <v>1.2663</v>
      </c>
      <c r="I246" s="5">
        <v>22</v>
      </c>
      <c r="J246" s="5">
        <v>1423</v>
      </c>
      <c r="K246" s="5">
        <v>1124</v>
      </c>
      <c r="L246" s="5">
        <v>2604</v>
      </c>
      <c r="M246" s="14">
        <v>10.810416666666654</v>
      </c>
      <c r="N246" s="14">
        <v>150.70000000000138</v>
      </c>
      <c r="O246" s="5">
        <v>52.000000000000938</v>
      </c>
      <c r="P246" s="5">
        <v>316304</v>
      </c>
      <c r="Q246" s="14">
        <v>1317.9333333333334</v>
      </c>
      <c r="R246" s="14">
        <v>17.279362972793471</v>
      </c>
      <c r="S246" s="5">
        <v>37</v>
      </c>
      <c r="T246" s="5" t="s">
        <v>26</v>
      </c>
      <c r="U246" s="14">
        <v>0.67376012331148827</v>
      </c>
      <c r="V246" s="5">
        <v>488</v>
      </c>
      <c r="W246" s="5">
        <v>1449</v>
      </c>
      <c r="X246" s="5">
        <v>553</v>
      </c>
      <c r="Y246" s="5">
        <v>114</v>
      </c>
      <c r="Z246" s="5" t="s">
        <v>32</v>
      </c>
      <c r="AA246" s="5"/>
      <c r="AB246" s="6" cm="1">
        <f t="array" ref="AB246">SUM(IF(B246:I246&gt;B247:I247,1,-1))</f>
        <v>2</v>
      </c>
      <c r="AC246" s="6" cm="1">
        <f t="array" ref="AC246">SUM(IF(J246:S246&gt;J247:S247,1,-1))</f>
        <v>-4</v>
      </c>
      <c r="AD246" s="6">
        <f t="shared" si="59"/>
        <v>-2</v>
      </c>
      <c r="AE246" s="6">
        <f t="shared" si="63"/>
        <v>-2</v>
      </c>
      <c r="AF246" s="6">
        <f t="shared" si="63"/>
        <v>-8</v>
      </c>
      <c r="AG246" s="6">
        <f t="shared" si="63"/>
        <v>-10</v>
      </c>
      <c r="AH246" s="5"/>
      <c r="AI246" s="8" t="str">
        <f t="shared" si="48"/>
        <v>OL Higher</v>
      </c>
      <c r="AJ246" s="7" t="str">
        <f t="shared" si="49"/>
        <v>Up</v>
      </c>
      <c r="AK246" s="7" t="str">
        <f t="shared" si="50"/>
        <v>POC Up</v>
      </c>
      <c r="AL246" s="9" t="str">
        <f t="shared" si="51"/>
        <v>In. Val</v>
      </c>
      <c r="AM246" s="9" t="str">
        <f t="shared" si="52"/>
        <v>Upper Break</v>
      </c>
      <c r="AN246" s="9" t="str">
        <f t="shared" si="53"/>
        <v>In Val</v>
      </c>
      <c r="AO246" s="9" t="str">
        <f t="shared" si="54"/>
        <v>Gap Down - Failed</v>
      </c>
      <c r="AP246" s="9" t="str">
        <f t="shared" si="55"/>
        <v>Top-Weighted</v>
      </c>
      <c r="AQ246" s="9" t="str">
        <f t="shared" si="56"/>
        <v>Skewed Mid-High</v>
      </c>
      <c r="AR246" s="9" t="str">
        <f t="shared" si="57"/>
        <v>Closed Higher Quadrant</v>
      </c>
      <c r="AS246" s="5">
        <f t="shared" si="58"/>
        <v>1</v>
      </c>
    </row>
    <row r="247" spans="1:45" ht="15.5" x14ac:dyDescent="0.35">
      <c r="A247" s="13">
        <v>45313</v>
      </c>
      <c r="B247" s="15">
        <v>1.2715000000000001</v>
      </c>
      <c r="C247" s="15">
        <v>1.27325</v>
      </c>
      <c r="D247" s="15">
        <v>1.2596099999999999</v>
      </c>
      <c r="E247" s="15">
        <v>1.2705299999999999</v>
      </c>
      <c r="F247" s="15">
        <v>1.2681</v>
      </c>
      <c r="G247" s="15">
        <v>1.2710000000000001</v>
      </c>
      <c r="H247" s="15">
        <v>1.2652000000000001</v>
      </c>
      <c r="I247" s="5">
        <v>-4</v>
      </c>
      <c r="J247" s="5">
        <v>1225</v>
      </c>
      <c r="K247" s="5">
        <v>1478</v>
      </c>
      <c r="L247" s="5">
        <v>2763</v>
      </c>
      <c r="M247" s="14">
        <v>11.49124999999998</v>
      </c>
      <c r="N247" s="14">
        <v>136.40000000000097</v>
      </c>
      <c r="O247" s="5">
        <v>58.00000000000027</v>
      </c>
      <c r="P247" s="5">
        <v>340997</v>
      </c>
      <c r="Q247" s="14">
        <v>1420.8208333333334</v>
      </c>
      <c r="R247" s="14">
        <v>20.256598240469064</v>
      </c>
      <c r="S247" s="5">
        <v>25</v>
      </c>
      <c r="T247" s="5" t="s">
        <v>33</v>
      </c>
      <c r="U247" s="14">
        <v>0.71625328515944264</v>
      </c>
      <c r="V247" s="5">
        <v>586</v>
      </c>
      <c r="W247" s="5">
        <v>1326</v>
      </c>
      <c r="X247" s="5">
        <v>680</v>
      </c>
      <c r="Y247" s="5">
        <v>171</v>
      </c>
      <c r="Z247" s="5" t="s">
        <v>31</v>
      </c>
      <c r="AA247" s="5"/>
      <c r="AB247" s="6" cm="1">
        <f t="array" ref="AB247">SUM(IF(B247:I247&gt;B248:I248,1,-1))</f>
        <v>0</v>
      </c>
      <c r="AC247" s="6" cm="1">
        <f t="array" ref="AC247">SUM(IF(J247:S247&gt;J248:S248,1,-1))</f>
        <v>2</v>
      </c>
      <c r="AD247" s="6">
        <f t="shared" si="59"/>
        <v>2</v>
      </c>
      <c r="AE247" s="6">
        <f t="shared" si="63"/>
        <v>-8</v>
      </c>
      <c r="AF247" s="6">
        <f t="shared" si="63"/>
        <v>-8</v>
      </c>
      <c r="AG247" s="6">
        <f t="shared" si="63"/>
        <v>-16</v>
      </c>
      <c r="AH247" s="5"/>
      <c r="AI247" s="8" t="str">
        <f t="shared" si="48"/>
        <v>OL Higher</v>
      </c>
      <c r="AJ247" s="7" t="str">
        <f t="shared" si="49"/>
        <v>Down</v>
      </c>
      <c r="AK247" s="7" t="str">
        <f t="shared" si="50"/>
        <v>POC Unchanged</v>
      </c>
      <c r="AL247" s="9" t="str">
        <f t="shared" si="51"/>
        <v>In. Val</v>
      </c>
      <c r="AM247" s="9" t="str">
        <f t="shared" si="52"/>
        <v>Inside Day</v>
      </c>
      <c r="AN247" s="9" t="str">
        <f t="shared" si="53"/>
        <v>In Val</v>
      </c>
      <c r="AO247" s="9" t="str">
        <f t="shared" si="54"/>
        <v>Gap Up - Faded</v>
      </c>
      <c r="AP247" s="9" t="str">
        <f t="shared" si="55"/>
        <v>Bottom-Weighted</v>
      </c>
      <c r="AQ247" s="9" t="str">
        <f t="shared" si="56"/>
        <v>Skewed Mid-High</v>
      </c>
      <c r="AR247" s="9" t="str">
        <f t="shared" si="57"/>
        <v>Closed Lower Quadrant</v>
      </c>
      <c r="AS247" s="5">
        <f t="shared" si="58"/>
        <v>-1</v>
      </c>
    </row>
    <row r="248" spans="1:45" ht="15.5" x14ac:dyDescent="0.35">
      <c r="A248" s="13">
        <v>45310</v>
      </c>
      <c r="B248" s="15">
        <v>1.27352</v>
      </c>
      <c r="C248" s="15">
        <v>1.2765</v>
      </c>
      <c r="D248" s="15">
        <v>1.2596099999999999</v>
      </c>
      <c r="E248" s="15">
        <v>1.26976</v>
      </c>
      <c r="F248" s="15">
        <v>1.2681</v>
      </c>
      <c r="G248" s="15">
        <v>1.2698</v>
      </c>
      <c r="H248" s="15">
        <v>1.2634000000000001</v>
      </c>
      <c r="I248" s="5">
        <v>-13</v>
      </c>
      <c r="J248" s="5">
        <v>1201</v>
      </c>
      <c r="K248" s="5">
        <v>1478</v>
      </c>
      <c r="L248" s="5">
        <v>2739</v>
      </c>
      <c r="M248" s="14">
        <v>11.353750000000034</v>
      </c>
      <c r="N248" s="14">
        <v>168.90000000000072</v>
      </c>
      <c r="O248" s="5">
        <v>63.999999999999616</v>
      </c>
      <c r="P248" s="5">
        <v>330545</v>
      </c>
      <c r="Q248" s="14">
        <v>1377.2708333333333</v>
      </c>
      <c r="R248" s="14">
        <v>16.216696269982169</v>
      </c>
      <c r="S248" s="5">
        <v>25</v>
      </c>
      <c r="T248" s="5" t="s">
        <v>33</v>
      </c>
      <c r="U248" s="14">
        <v>0.72340432190269111</v>
      </c>
      <c r="V248" s="5">
        <v>344</v>
      </c>
      <c r="W248" s="5">
        <v>917</v>
      </c>
      <c r="X248" s="5">
        <v>1157</v>
      </c>
      <c r="Y248" s="5">
        <v>321</v>
      </c>
      <c r="Z248" s="5" t="s">
        <v>32</v>
      </c>
      <c r="AA248" s="5"/>
      <c r="AB248" s="6" cm="1">
        <f t="array" ref="AB248">SUM(IF(B248:I248&gt;B249:I249,1,-1))</f>
        <v>-4</v>
      </c>
      <c r="AC248" s="6" cm="1">
        <f t="array" ref="AC248">SUM(IF(J248:S248&gt;J249:S249,1,-1))</f>
        <v>-6</v>
      </c>
      <c r="AD248" s="6">
        <f t="shared" si="59"/>
        <v>-10</v>
      </c>
      <c r="AE248" s="6">
        <f t="shared" si="63"/>
        <v>-8</v>
      </c>
      <c r="AF248" s="6">
        <f t="shared" si="63"/>
        <v>-6</v>
      </c>
      <c r="AG248" s="6">
        <f t="shared" si="63"/>
        <v>-14</v>
      </c>
      <c r="AH248" s="5"/>
      <c r="AI248" s="8" t="str">
        <f t="shared" si="48"/>
        <v>Inside</v>
      </c>
      <c r="AJ248" s="7" t="str">
        <f t="shared" si="49"/>
        <v>Down</v>
      </c>
      <c r="AK248" s="7" t="str">
        <f t="shared" si="50"/>
        <v>POC Unchanged</v>
      </c>
      <c r="AL248" s="9" t="str">
        <f t="shared" si="51"/>
        <v>In. Val</v>
      </c>
      <c r="AM248" s="9" t="str">
        <f t="shared" si="52"/>
        <v>Inside Day</v>
      </c>
      <c r="AN248" s="9" t="str">
        <f t="shared" si="53"/>
        <v>In Val</v>
      </c>
      <c r="AO248" s="9" t="str">
        <f t="shared" si="54"/>
        <v>Gap Up - Failed</v>
      </c>
      <c r="AP248" s="9" t="str">
        <f t="shared" si="55"/>
        <v>Bottom-Weighted</v>
      </c>
      <c r="AQ248" s="9" t="str">
        <f t="shared" si="56"/>
        <v>Skewed Mid-Low</v>
      </c>
      <c r="AR248" s="9" t="str">
        <f t="shared" si="57"/>
        <v>Same</v>
      </c>
      <c r="AS248" s="5">
        <f t="shared" si="58"/>
        <v>0</v>
      </c>
    </row>
    <row r="249" spans="1:45" ht="15.5" x14ac:dyDescent="0.35">
      <c r="A249" s="13">
        <v>45309</v>
      </c>
      <c r="B249" s="15">
        <v>1.27782</v>
      </c>
      <c r="C249" s="15">
        <v>1.2785200000000001</v>
      </c>
      <c r="D249" s="15">
        <v>1.2596099999999999</v>
      </c>
      <c r="E249" s="15">
        <v>1.2709900000000001</v>
      </c>
      <c r="F249" s="15">
        <v>1.2681</v>
      </c>
      <c r="G249" s="15">
        <v>1.2726</v>
      </c>
      <c r="H249" s="15">
        <v>1.2598</v>
      </c>
      <c r="I249" s="5">
        <v>-20</v>
      </c>
      <c r="J249" s="5">
        <v>1487</v>
      </c>
      <c r="K249" s="5">
        <v>1279</v>
      </c>
      <c r="L249" s="5">
        <v>2808</v>
      </c>
      <c r="M249" s="14">
        <v>11.597916666666764</v>
      </c>
      <c r="N249" s="14">
        <v>189.10000000000204</v>
      </c>
      <c r="O249" s="5">
        <v>127.99999999999923</v>
      </c>
      <c r="P249" s="5">
        <v>334652</v>
      </c>
      <c r="Q249" s="14">
        <v>1394.3833333333334</v>
      </c>
      <c r="R249" s="14">
        <v>14.849286092014646</v>
      </c>
      <c r="S249" s="5">
        <v>32</v>
      </c>
      <c r="T249" s="5" t="s">
        <v>26</v>
      </c>
      <c r="U249" s="14">
        <v>0.64975221623179003</v>
      </c>
      <c r="V249" s="5">
        <v>627</v>
      </c>
      <c r="W249" s="5">
        <v>564</v>
      </c>
      <c r="X249" s="5">
        <v>1203</v>
      </c>
      <c r="Y249" s="5">
        <v>414</v>
      </c>
      <c r="Z249" s="5" t="s">
        <v>32</v>
      </c>
      <c r="AA249" s="5"/>
      <c r="AB249" s="6" cm="1">
        <f t="array" ref="AB249">SUM(IF(B249:I249&gt;B250:I250,1,-1))</f>
        <v>-4</v>
      </c>
      <c r="AC249" s="6" cm="1">
        <f t="array" ref="AC249">SUM(IF(J249:S249&gt;J250:S250,1,-1))</f>
        <v>-4</v>
      </c>
      <c r="AD249" s="6">
        <f t="shared" si="59"/>
        <v>-8</v>
      </c>
      <c r="AE249" s="6">
        <f t="shared" si="63"/>
        <v>-8</v>
      </c>
      <c r="AF249" s="6">
        <f t="shared" si="63"/>
        <v>6</v>
      </c>
      <c r="AG249" s="6">
        <f t="shared" si="63"/>
        <v>-2</v>
      </c>
      <c r="AH249" s="5"/>
      <c r="AI249" s="8" t="str">
        <f t="shared" si="48"/>
        <v>OL Lower</v>
      </c>
      <c r="AJ249" s="7" t="str">
        <f t="shared" si="49"/>
        <v>Down</v>
      </c>
      <c r="AK249" s="7" t="str">
        <f t="shared" si="50"/>
        <v>POC Down</v>
      </c>
      <c r="AL249" s="9" t="str">
        <f t="shared" si="51"/>
        <v>In. Val</v>
      </c>
      <c r="AM249" s="9" t="str">
        <f t="shared" si="52"/>
        <v>Inside Day</v>
      </c>
      <c r="AN249" s="9" t="str">
        <f t="shared" si="53"/>
        <v>In Val</v>
      </c>
      <c r="AO249" s="9" t="str">
        <f t="shared" si="54"/>
        <v>No Gap</v>
      </c>
      <c r="AP249" s="9" t="str">
        <f t="shared" si="55"/>
        <v>Top-Weighted</v>
      </c>
      <c r="AQ249" s="9" t="str">
        <f t="shared" si="56"/>
        <v>Skewed Mid-Low</v>
      </c>
      <c r="AR249" s="9" t="str">
        <f t="shared" si="57"/>
        <v>Closed Lower Quadrant</v>
      </c>
      <c r="AS249" s="5">
        <f t="shared" si="58"/>
        <v>-1</v>
      </c>
    </row>
    <row r="250" spans="1:45" ht="15.5" x14ac:dyDescent="0.35">
      <c r="A250" s="13">
        <v>45308</v>
      </c>
      <c r="B250" s="15">
        <v>1.2743899999999999</v>
      </c>
      <c r="C250" s="15">
        <v>1.2785200000000001</v>
      </c>
      <c r="D250" s="15">
        <v>1.2596099999999999</v>
      </c>
      <c r="E250" s="15">
        <v>1.26755</v>
      </c>
      <c r="F250" s="15">
        <v>1.2754000000000001</v>
      </c>
      <c r="G250" s="15">
        <v>1.2784</v>
      </c>
      <c r="H250" s="15">
        <v>1.2669000000000001</v>
      </c>
      <c r="I250" s="5">
        <v>-11</v>
      </c>
      <c r="J250" s="5">
        <v>622</v>
      </c>
      <c r="K250" s="5">
        <v>2292</v>
      </c>
      <c r="L250" s="5">
        <v>2948</v>
      </c>
      <c r="M250" s="14">
        <v>12.147500000000107</v>
      </c>
      <c r="N250" s="14">
        <v>189.10000000000204</v>
      </c>
      <c r="O250" s="5">
        <v>114.99999999999844</v>
      </c>
      <c r="P250" s="5">
        <v>340147</v>
      </c>
      <c r="Q250" s="14">
        <v>1417.2791666666667</v>
      </c>
      <c r="R250" s="14">
        <v>15.589635113696289</v>
      </c>
      <c r="S250" s="5">
        <v>29</v>
      </c>
      <c r="T250" s="5" t="s">
        <v>28</v>
      </c>
      <c r="U250" s="14">
        <v>0.40436501018724275</v>
      </c>
      <c r="V250" s="5">
        <v>1065</v>
      </c>
      <c r="W250" s="5">
        <v>675</v>
      </c>
      <c r="X250" s="5">
        <v>794</v>
      </c>
      <c r="Y250" s="5">
        <v>414</v>
      </c>
      <c r="Z250" s="5" t="s">
        <v>29</v>
      </c>
      <c r="AA250" s="5"/>
      <c r="AB250" s="6" cm="1">
        <f t="array" ref="AB250">SUM(IF(B250:I250&gt;B251:I251,1,-1))</f>
        <v>0</v>
      </c>
      <c r="AC250" s="6" cm="1">
        <f t="array" ref="AC250">SUM(IF(J250:S250&gt;J251:S251,1,-1))</f>
        <v>4</v>
      </c>
      <c r="AD250" s="6">
        <f t="shared" si="59"/>
        <v>4</v>
      </c>
      <c r="AE250" s="6">
        <f t="shared" si="63"/>
        <v>-2</v>
      </c>
      <c r="AF250" s="6">
        <f t="shared" si="63"/>
        <v>4</v>
      </c>
      <c r="AG250" s="6">
        <f t="shared" si="63"/>
        <v>2</v>
      </c>
      <c r="AH250" s="5"/>
      <c r="AI250" s="8" t="str">
        <f t="shared" si="48"/>
        <v>Outside</v>
      </c>
      <c r="AJ250" s="7" t="str">
        <f t="shared" si="49"/>
        <v>Neutral</v>
      </c>
      <c r="AK250" s="7" t="str">
        <f t="shared" si="50"/>
        <v>POC Up</v>
      </c>
      <c r="AL250" s="9" t="str">
        <f t="shared" si="51"/>
        <v>In. Val</v>
      </c>
      <c r="AM250" s="9" t="str">
        <f t="shared" si="52"/>
        <v>Lower Break</v>
      </c>
      <c r="AN250" s="9" t="str">
        <f t="shared" si="53"/>
        <v>In Val</v>
      </c>
      <c r="AO250" s="9" t="str">
        <f t="shared" si="54"/>
        <v>No Gap</v>
      </c>
      <c r="AP250" s="9" t="str">
        <f t="shared" si="55"/>
        <v>Bottom-Weighted</v>
      </c>
      <c r="AQ250" s="9" t="str">
        <f t="shared" si="56"/>
        <v>Skewed High</v>
      </c>
      <c r="AR250" s="9" t="str">
        <f t="shared" si="57"/>
        <v>Closed Lower Quadrant</v>
      </c>
      <c r="AS250" s="5">
        <f t="shared" si="58"/>
        <v>-1</v>
      </c>
    </row>
    <row r="251" spans="1:45" ht="15.5" x14ac:dyDescent="0.35">
      <c r="A251" s="13">
        <v>45307</v>
      </c>
      <c r="B251" s="15">
        <v>1.2710399999999999</v>
      </c>
      <c r="C251" s="15">
        <v>1.2785200000000001</v>
      </c>
      <c r="D251" s="15">
        <v>1.2619100000000001</v>
      </c>
      <c r="E251" s="15">
        <v>1.26369</v>
      </c>
      <c r="F251" s="15">
        <v>1.2726999999999999</v>
      </c>
      <c r="G251" s="15">
        <v>1.2777000000000001</v>
      </c>
      <c r="H251" s="15">
        <v>1.2708999999999999</v>
      </c>
      <c r="I251" s="5">
        <v>8</v>
      </c>
      <c r="J251" s="5">
        <v>1466</v>
      </c>
      <c r="K251" s="5">
        <v>1272</v>
      </c>
      <c r="L251" s="5">
        <v>2782</v>
      </c>
      <c r="M251" s="14">
        <v>11.423750000000075</v>
      </c>
      <c r="N251" s="14">
        <v>166.10000000000014</v>
      </c>
      <c r="O251" s="5">
        <v>68.000000000001393</v>
      </c>
      <c r="P251" s="5">
        <v>318197</v>
      </c>
      <c r="Q251" s="14">
        <v>1325.8208333333334</v>
      </c>
      <c r="R251" s="14">
        <v>16.748946417820576</v>
      </c>
      <c r="S251" s="5">
        <v>37</v>
      </c>
      <c r="T251" s="5" t="s">
        <v>26</v>
      </c>
      <c r="U251" s="14">
        <v>0.61970186745821276</v>
      </c>
      <c r="V251" s="5">
        <v>939</v>
      </c>
      <c r="W251" s="5">
        <v>1136</v>
      </c>
      <c r="X251" s="5">
        <v>306</v>
      </c>
      <c r="Y251" s="5">
        <v>401</v>
      </c>
      <c r="Z251" s="5" t="s">
        <v>27</v>
      </c>
      <c r="AA251" s="5"/>
      <c r="AB251" s="6" cm="1">
        <f t="array" ref="AB251">SUM(IF(B251:I251&gt;B252:I252,1,-1))</f>
        <v>-4</v>
      </c>
      <c r="AC251" s="6" cm="1">
        <f t="array" ref="AC251">SUM(IF(J251:S251&gt;J252:S252,1,-1))</f>
        <v>6</v>
      </c>
      <c r="AD251" s="6">
        <f t="shared" si="59"/>
        <v>2</v>
      </c>
      <c r="AE251" s="6">
        <f t="shared" si="63"/>
        <v>2</v>
      </c>
      <c r="AF251" s="6">
        <f t="shared" si="63"/>
        <v>-4</v>
      </c>
      <c r="AG251" s="6">
        <f t="shared" si="63"/>
        <v>-2</v>
      </c>
      <c r="AH251" s="5"/>
      <c r="AI251" s="8" t="str">
        <f t="shared" si="48"/>
        <v>Outside</v>
      </c>
      <c r="AJ251" s="7" t="str">
        <f t="shared" si="49"/>
        <v>Neutral</v>
      </c>
      <c r="AK251" s="7" t="str">
        <f t="shared" si="50"/>
        <v>POC Unchanged</v>
      </c>
      <c r="AL251" s="9" t="str">
        <f t="shared" si="51"/>
        <v>In. Val</v>
      </c>
      <c r="AM251" s="9" t="str">
        <f t="shared" si="52"/>
        <v>Lower Break</v>
      </c>
      <c r="AN251" s="9" t="str">
        <f t="shared" si="53"/>
        <v>Bl. Val</v>
      </c>
      <c r="AO251" s="9" t="str">
        <f t="shared" si="54"/>
        <v>Gap Down - Follow Through</v>
      </c>
      <c r="AP251" s="9" t="str">
        <f t="shared" si="55"/>
        <v>Top-Weighted</v>
      </c>
      <c r="AQ251" s="9" t="str">
        <f t="shared" si="56"/>
        <v>Skewed Mid-High</v>
      </c>
      <c r="AR251" s="9" t="str">
        <f t="shared" si="57"/>
        <v>Closed Higher Quadrant</v>
      </c>
      <c r="AS251" s="5">
        <f t="shared" si="58"/>
        <v>1</v>
      </c>
    </row>
    <row r="252" spans="1:45" ht="15.5" x14ac:dyDescent="0.35">
      <c r="A252" s="13">
        <v>45306</v>
      </c>
      <c r="B252" s="15">
        <v>1.27406</v>
      </c>
      <c r="C252" s="15">
        <v>1.2785200000000001</v>
      </c>
      <c r="D252" s="15">
        <v>1.26858</v>
      </c>
      <c r="E252" s="15">
        <v>1.2714799999999999</v>
      </c>
      <c r="F252" s="15">
        <v>1.2726999999999999</v>
      </c>
      <c r="G252" s="15">
        <v>1.2765</v>
      </c>
      <c r="H252" s="15">
        <v>1.2717000000000001</v>
      </c>
      <c r="I252" s="5">
        <v>1</v>
      </c>
      <c r="J252" s="5">
        <v>1682</v>
      </c>
      <c r="K252" s="5">
        <v>908</v>
      </c>
      <c r="L252" s="5">
        <v>2643</v>
      </c>
      <c r="M252" s="14">
        <v>10.818750000000071</v>
      </c>
      <c r="N252" s="14">
        <v>99.400000000000603</v>
      </c>
      <c r="O252" s="5">
        <v>47.999999999999154</v>
      </c>
      <c r="P252" s="5">
        <v>295554</v>
      </c>
      <c r="Q252" s="14">
        <v>1231.4749999999999</v>
      </c>
      <c r="R252" s="14">
        <v>26.589537223339878</v>
      </c>
      <c r="S252" s="5">
        <v>21</v>
      </c>
      <c r="T252" s="5" t="s">
        <v>26</v>
      </c>
      <c r="U252" s="14">
        <v>0.57860521477261273</v>
      </c>
      <c r="V252" s="5">
        <v>459</v>
      </c>
      <c r="W252" s="5">
        <v>873</v>
      </c>
      <c r="X252" s="5">
        <v>971</v>
      </c>
      <c r="Y252" s="5">
        <v>317</v>
      </c>
      <c r="Z252" s="5" t="s">
        <v>29</v>
      </c>
      <c r="AA252" s="5"/>
      <c r="AB252" s="6" cm="1">
        <f t="array" ref="AB252">SUM(IF(B252:I252&gt;B253:I253,1,-1))</f>
        <v>2</v>
      </c>
      <c r="AC252" s="6" cm="1">
        <f t="array" ref="AC252">SUM(IF(J252:S252&gt;J253:S253,1,-1))</f>
        <v>-6</v>
      </c>
      <c r="AD252" s="6">
        <f t="shared" si="59"/>
        <v>-4</v>
      </c>
      <c r="AE252" s="6">
        <f t="shared" si="63"/>
        <v>12</v>
      </c>
      <c r="AF252" s="6">
        <f t="shared" si="63"/>
        <v>-6</v>
      </c>
      <c r="AG252" s="6">
        <f t="shared" si="63"/>
        <v>6</v>
      </c>
      <c r="AH252" s="5"/>
      <c r="AI252" s="8" t="str">
        <f t="shared" si="48"/>
        <v>OL Higher</v>
      </c>
      <c r="AJ252" s="7" t="str">
        <f t="shared" si="49"/>
        <v>Down</v>
      </c>
      <c r="AK252" s="7" t="str">
        <f t="shared" si="50"/>
        <v>POC Up</v>
      </c>
      <c r="AL252" s="9" t="str">
        <f t="shared" si="51"/>
        <v>In. Val</v>
      </c>
      <c r="AM252" s="9" t="str">
        <f t="shared" si="52"/>
        <v>Inside Day</v>
      </c>
      <c r="AN252" s="9" t="str">
        <f t="shared" si="53"/>
        <v>Bl. Val</v>
      </c>
      <c r="AO252" s="9" t="str">
        <f t="shared" si="54"/>
        <v>No Gap</v>
      </c>
      <c r="AP252" s="9" t="str">
        <f t="shared" si="55"/>
        <v>Top-Weighted</v>
      </c>
      <c r="AQ252" s="9" t="str">
        <f t="shared" si="56"/>
        <v>Skewed Mid-Low</v>
      </c>
      <c r="AR252" s="9" t="str">
        <f t="shared" si="57"/>
        <v>Closed Higher Quadrant</v>
      </c>
      <c r="AS252" s="5">
        <f t="shared" si="58"/>
        <v>1</v>
      </c>
    </row>
    <row r="253" spans="1:45" ht="15.5" x14ac:dyDescent="0.35">
      <c r="A253" s="13">
        <v>45303</v>
      </c>
      <c r="B253" s="15">
        <v>1.27166</v>
      </c>
      <c r="C253" s="15">
        <v>1.2785200000000001</v>
      </c>
      <c r="D253" s="15">
        <v>1.26728</v>
      </c>
      <c r="E253" s="15">
        <v>1.2733699999999999</v>
      </c>
      <c r="F253" s="15">
        <v>1.2725000000000002</v>
      </c>
      <c r="G253" s="15">
        <v>1.2756000000000001</v>
      </c>
      <c r="H253" s="15">
        <v>1.2701</v>
      </c>
      <c r="I253" s="5">
        <v>6</v>
      </c>
      <c r="J253" s="5">
        <v>1657</v>
      </c>
      <c r="K253" s="5">
        <v>1007</v>
      </c>
      <c r="L253" s="5">
        <v>2705</v>
      </c>
      <c r="M253" s="14">
        <v>11.137916666666712</v>
      </c>
      <c r="N253" s="14">
        <v>112.40000000000138</v>
      </c>
      <c r="O253" s="5">
        <v>55.000000000000604</v>
      </c>
      <c r="P253" s="5">
        <v>308179</v>
      </c>
      <c r="Q253" s="14">
        <v>1284.0791666666667</v>
      </c>
      <c r="R253" s="14">
        <v>24.065836298932087</v>
      </c>
      <c r="S253" s="5">
        <v>21</v>
      </c>
      <c r="T253" s="5" t="s">
        <v>26</v>
      </c>
      <c r="U253" s="14">
        <v>0.64204015577979867</v>
      </c>
      <c r="V253" s="5">
        <v>560</v>
      </c>
      <c r="W253" s="5">
        <v>986</v>
      </c>
      <c r="X253" s="5">
        <v>973</v>
      </c>
      <c r="Y253" s="5">
        <v>186</v>
      </c>
      <c r="Z253" s="5" t="s">
        <v>32</v>
      </c>
      <c r="AA253" s="5"/>
      <c r="AB253" s="6" cm="1">
        <f t="array" ref="AB253">SUM(IF(B253:I253&gt;B254:I254,1,-1))</f>
        <v>4</v>
      </c>
      <c r="AC253" s="6" cm="1">
        <f t="array" ref="AC253">SUM(IF(J253:S253&gt;J254:S254,1,-1))</f>
        <v>-4</v>
      </c>
      <c r="AD253" s="6">
        <f t="shared" si="59"/>
        <v>0</v>
      </c>
      <c r="AE253" s="6">
        <f t="shared" si="63"/>
        <v>10</v>
      </c>
      <c r="AF253" s="6">
        <f t="shared" si="63"/>
        <v>-8</v>
      </c>
      <c r="AG253" s="6">
        <f t="shared" si="63"/>
        <v>2</v>
      </c>
      <c r="AH253" s="5"/>
      <c r="AI253" s="8" t="str">
        <f t="shared" si="48"/>
        <v>Inside</v>
      </c>
      <c r="AJ253" s="7" t="str">
        <f t="shared" si="49"/>
        <v>Neutral</v>
      </c>
      <c r="AK253" s="7" t="str">
        <f t="shared" si="50"/>
        <v>POC Up</v>
      </c>
      <c r="AL253" s="9" t="str">
        <f t="shared" si="51"/>
        <v>In. Val</v>
      </c>
      <c r="AM253" s="9" t="str">
        <f t="shared" si="52"/>
        <v>Upper Break</v>
      </c>
      <c r="AN253" s="9" t="str">
        <f t="shared" si="53"/>
        <v>In Val</v>
      </c>
      <c r="AO253" s="9" t="str">
        <f t="shared" si="54"/>
        <v>No Gap</v>
      </c>
      <c r="AP253" s="9" t="str">
        <f t="shared" si="55"/>
        <v>Top-Weighted</v>
      </c>
      <c r="AQ253" s="9" t="str">
        <f t="shared" si="56"/>
        <v>Skewed Mid-High</v>
      </c>
      <c r="AR253" s="9" t="str">
        <f t="shared" si="57"/>
        <v>Closed Higher Quadrant</v>
      </c>
      <c r="AS253" s="5">
        <f t="shared" si="58"/>
        <v>1</v>
      </c>
    </row>
    <row r="254" spans="1:45" ht="15.5" x14ac:dyDescent="0.35">
      <c r="A254" s="13">
        <v>45302</v>
      </c>
      <c r="B254" s="15">
        <v>1.2680499999999999</v>
      </c>
      <c r="C254" s="15">
        <v>1.2782500000000001</v>
      </c>
      <c r="D254" s="15">
        <v>1.26102</v>
      </c>
      <c r="E254" s="15">
        <v>1.2777700000000001</v>
      </c>
      <c r="F254" s="15">
        <v>1.2722000000000002</v>
      </c>
      <c r="G254" s="15">
        <v>1.2757000000000001</v>
      </c>
      <c r="H254" s="15">
        <v>1.2699</v>
      </c>
      <c r="I254" s="5">
        <v>4</v>
      </c>
      <c r="J254" s="5">
        <v>1376</v>
      </c>
      <c r="K254" s="5">
        <v>1361</v>
      </c>
      <c r="L254" s="5">
        <v>2783</v>
      </c>
      <c r="M254" s="14">
        <v>11.496666666666711</v>
      </c>
      <c r="N254" s="14">
        <v>172.30000000000078</v>
      </c>
      <c r="O254" s="5">
        <v>58.00000000000027</v>
      </c>
      <c r="P254" s="5">
        <v>323700</v>
      </c>
      <c r="Q254" s="14">
        <v>1348.75</v>
      </c>
      <c r="R254" s="14">
        <v>16.152060359837421</v>
      </c>
      <c r="S254" s="5">
        <v>20</v>
      </c>
      <c r="T254" s="5" t="s">
        <v>26</v>
      </c>
      <c r="U254" s="14">
        <v>0.68751559427993125</v>
      </c>
      <c r="V254" s="5">
        <v>798</v>
      </c>
      <c r="W254" s="5">
        <v>1516</v>
      </c>
      <c r="X254" s="5">
        <v>412</v>
      </c>
      <c r="Y254" s="5">
        <v>57</v>
      </c>
      <c r="Z254" s="5" t="s">
        <v>31</v>
      </c>
      <c r="AA254" s="5"/>
      <c r="AB254" s="6" cm="1">
        <f t="array" ref="AB254">SUM(IF(B254:I254&gt;B255:I255,1,-1))</f>
        <v>6</v>
      </c>
      <c r="AC254" s="6" cm="1">
        <f t="array" ref="AC254">SUM(IF(J254:S254&gt;J255:S255,1,-1))</f>
        <v>4</v>
      </c>
      <c r="AD254" s="6">
        <f t="shared" si="59"/>
        <v>10</v>
      </c>
      <c r="AE254" s="6">
        <f>SUM(AB254:AB256)</f>
        <v>6</v>
      </c>
      <c r="AF254" s="6">
        <f t="shared" si="63"/>
        <v>-10</v>
      </c>
      <c r="AG254" s="6">
        <f>SUM(AD254:AD256)</f>
        <v>-4</v>
      </c>
      <c r="AH254" s="5"/>
      <c r="AI254" s="8" t="str">
        <f t="shared" si="48"/>
        <v>OL Higher</v>
      </c>
      <c r="AJ254" s="7" t="str">
        <f t="shared" si="49"/>
        <v>Up</v>
      </c>
      <c r="AK254" s="7" t="str">
        <f t="shared" si="50"/>
        <v>POC Up</v>
      </c>
      <c r="AL254" s="9" t="str">
        <f t="shared" si="51"/>
        <v>In. Val</v>
      </c>
      <c r="AM254" s="9" t="str">
        <f t="shared" si="52"/>
        <v>Upper Break</v>
      </c>
      <c r="AN254" s="9" t="str">
        <f t="shared" si="53"/>
        <v>Ab. Val</v>
      </c>
      <c r="AO254" s="9" t="str">
        <f t="shared" si="54"/>
        <v>No Gap</v>
      </c>
      <c r="AP254" s="9" t="str">
        <f t="shared" si="55"/>
        <v>Top-Weighted</v>
      </c>
      <c r="AQ254" s="9" t="str">
        <f t="shared" si="56"/>
        <v>Skewed Mid-High</v>
      </c>
      <c r="AR254" s="9" t="str">
        <f t="shared" si="57"/>
        <v>Same</v>
      </c>
      <c r="AS254" s="5">
        <f t="shared" si="58"/>
        <v>0</v>
      </c>
    </row>
    <row r="255" spans="1:45" ht="15.5" x14ac:dyDescent="0.35">
      <c r="A255" s="13">
        <v>45301</v>
      </c>
      <c r="B255" s="15">
        <v>1.2672699999999999</v>
      </c>
      <c r="C255" s="15">
        <v>1.27705</v>
      </c>
      <c r="D255" s="15">
        <v>1.26102</v>
      </c>
      <c r="E255" s="15">
        <v>1.2743599999999999</v>
      </c>
      <c r="F255" s="15">
        <v>1.2704000000000002</v>
      </c>
      <c r="G255" s="15">
        <v>1.2742000000000002</v>
      </c>
      <c r="H255" s="15">
        <v>1.268</v>
      </c>
      <c r="I255" s="5">
        <v>-28</v>
      </c>
      <c r="J255" s="5">
        <v>1493</v>
      </c>
      <c r="K255" s="5">
        <v>1081</v>
      </c>
      <c r="L255" s="5">
        <v>2616</v>
      </c>
      <c r="M255" s="14">
        <v>10.821250000000097</v>
      </c>
      <c r="N255" s="14">
        <v>160.2999999999999</v>
      </c>
      <c r="O255" s="5">
        <v>62.000000000002053</v>
      </c>
      <c r="P255" s="5">
        <v>311408</v>
      </c>
      <c r="Q255" s="14">
        <v>1297.5333333333333</v>
      </c>
      <c r="R255" s="14">
        <v>16.319401122894583</v>
      </c>
      <c r="S255" s="5">
        <v>19</v>
      </c>
      <c r="T255" s="5" t="s">
        <v>26</v>
      </c>
      <c r="U255" s="14">
        <v>0.67272736480259421</v>
      </c>
      <c r="V255" s="5">
        <v>599</v>
      </c>
      <c r="W255" s="5">
        <v>1303</v>
      </c>
      <c r="X255" s="5">
        <v>673</v>
      </c>
      <c r="Y255" s="5">
        <v>41</v>
      </c>
      <c r="Z255" s="5" t="s">
        <v>31</v>
      </c>
      <c r="AA255" s="5"/>
      <c r="AB255" s="6" cm="1">
        <f t="array" ref="AB255">SUM(IF(B255:I255&gt;B256:I256,1,-1))</f>
        <v>0</v>
      </c>
      <c r="AC255" s="6" cm="1">
        <f t="array" ref="AC255">SUM(IF(J255:S255&gt;J256:S256,1,-1))</f>
        <v>-8</v>
      </c>
      <c r="AD255" s="6">
        <f t="shared" si="59"/>
        <v>-8</v>
      </c>
      <c r="AE255" s="6">
        <f t="shared" ref="AE255:AG270" si="64">SUM(AB255:AB257)</f>
        <v>-6</v>
      </c>
      <c r="AF255" s="6">
        <f t="shared" si="63"/>
        <v>-22</v>
      </c>
      <c r="AG255" s="6">
        <f t="shared" si="64"/>
        <v>-28</v>
      </c>
      <c r="AH255" s="5"/>
      <c r="AI255" s="8" t="str">
        <f t="shared" si="48"/>
        <v>Inside</v>
      </c>
      <c r="AJ255" s="7" t="str">
        <f t="shared" si="49"/>
        <v>Up</v>
      </c>
      <c r="AK255" s="7" t="str">
        <f t="shared" si="50"/>
        <v>POC Unchanged</v>
      </c>
      <c r="AL255" s="9" t="str">
        <f t="shared" si="51"/>
        <v>In. Val</v>
      </c>
      <c r="AM255" s="9" t="str">
        <f t="shared" si="52"/>
        <v>Inside Day</v>
      </c>
      <c r="AN255" s="9" t="str">
        <f t="shared" si="53"/>
        <v>Ab. Val</v>
      </c>
      <c r="AO255" s="9" t="str">
        <f t="shared" si="54"/>
        <v>No Gap</v>
      </c>
      <c r="AP255" s="9" t="str">
        <f t="shared" si="55"/>
        <v>Top-Weighted</v>
      </c>
      <c r="AQ255" s="9" t="str">
        <f t="shared" si="56"/>
        <v>Skewed Mid-High</v>
      </c>
      <c r="AR255" s="9" t="str">
        <f t="shared" si="57"/>
        <v>Closed Lower Quadrant</v>
      </c>
      <c r="AS255" s="5">
        <f t="shared" si="58"/>
        <v>-1</v>
      </c>
    </row>
    <row r="256" spans="1:45" ht="15.5" x14ac:dyDescent="0.35">
      <c r="A256" s="13">
        <v>45300</v>
      </c>
      <c r="B256" s="15">
        <v>1.26224</v>
      </c>
      <c r="C256" s="15">
        <v>1.27705</v>
      </c>
      <c r="D256" s="15">
        <v>1.26102</v>
      </c>
      <c r="E256" s="15">
        <v>1.27101</v>
      </c>
      <c r="F256" s="15">
        <v>1.2704000000000002</v>
      </c>
      <c r="G256" s="15">
        <v>1.2746000000000002</v>
      </c>
      <c r="H256" s="15">
        <v>1.2657</v>
      </c>
      <c r="I256" s="5">
        <v>-39</v>
      </c>
      <c r="J256" s="5">
        <v>1126</v>
      </c>
      <c r="K256" s="5">
        <v>1587</v>
      </c>
      <c r="L256" s="5">
        <v>2747</v>
      </c>
      <c r="M256" s="14">
        <v>11.393333333333366</v>
      </c>
      <c r="N256" s="14">
        <v>160.2999999999999</v>
      </c>
      <c r="O256" s="5">
        <v>89.000000000001307</v>
      </c>
      <c r="P256" s="5">
        <v>335927</v>
      </c>
      <c r="Q256" s="14">
        <v>1399.6958333333334</v>
      </c>
      <c r="R256" s="14">
        <v>17.13661883967562</v>
      </c>
      <c r="S256" s="5">
        <v>23</v>
      </c>
      <c r="T256" s="5" t="s">
        <v>26</v>
      </c>
      <c r="U256" s="14">
        <v>0.678283563975698</v>
      </c>
      <c r="V256" s="5">
        <v>479</v>
      </c>
      <c r="W256" s="5">
        <v>984</v>
      </c>
      <c r="X256" s="5">
        <v>772</v>
      </c>
      <c r="Y256" s="5">
        <v>512</v>
      </c>
      <c r="Z256" s="5" t="s">
        <v>32</v>
      </c>
      <c r="AA256" s="5"/>
      <c r="AB256" s="6" cm="1">
        <f t="array" ref="AB256">SUM(IF(B256:I256&gt;B257:I257,1,-1))</f>
        <v>0</v>
      </c>
      <c r="AC256" s="6" cm="1">
        <f t="array" ref="AC256">SUM(IF(J256:S256&gt;J257:S257,1,-1))</f>
        <v>-6</v>
      </c>
      <c r="AD256" s="6">
        <f t="shared" si="59"/>
        <v>-6</v>
      </c>
      <c r="AE256" s="6">
        <f t="shared" si="64"/>
        <v>-10</v>
      </c>
      <c r="AF256" s="6">
        <f t="shared" si="63"/>
        <v>-10</v>
      </c>
      <c r="AG256" s="6">
        <f t="shared" si="64"/>
        <v>-20</v>
      </c>
      <c r="AH256" s="5"/>
      <c r="AI256" s="8" t="str">
        <f t="shared" si="48"/>
        <v>OL Higher</v>
      </c>
      <c r="AJ256" s="7" t="str">
        <f t="shared" si="49"/>
        <v>Up</v>
      </c>
      <c r="AK256" s="7" t="str">
        <f t="shared" si="50"/>
        <v>POC Up</v>
      </c>
      <c r="AL256" s="9" t="str">
        <f t="shared" si="51"/>
        <v>In. Val</v>
      </c>
      <c r="AM256" s="9" t="str">
        <f t="shared" si="52"/>
        <v>Inside Day</v>
      </c>
      <c r="AN256" s="9" t="str">
        <f t="shared" si="53"/>
        <v>In Val</v>
      </c>
      <c r="AO256" s="9" t="str">
        <f t="shared" si="54"/>
        <v>No Gap</v>
      </c>
      <c r="AP256" s="9" t="str">
        <f t="shared" si="55"/>
        <v>Bottom-Weighted</v>
      </c>
      <c r="AQ256" s="9" t="str">
        <f t="shared" si="56"/>
        <v>Skewed Mid-High</v>
      </c>
      <c r="AR256" s="9" t="str">
        <f t="shared" si="57"/>
        <v>Closed Higher Quadrant</v>
      </c>
      <c r="AS256" s="5">
        <f t="shared" si="58"/>
        <v>1</v>
      </c>
    </row>
    <row r="257" spans="1:45" ht="15.5" x14ac:dyDescent="0.35">
      <c r="A257" s="13">
        <v>45299</v>
      </c>
      <c r="B257" s="15">
        <v>1.2719400000000001</v>
      </c>
      <c r="C257" s="15">
        <v>1.27705</v>
      </c>
      <c r="D257" s="15">
        <v>1.26102</v>
      </c>
      <c r="E257" s="15">
        <v>1.2740499999999999</v>
      </c>
      <c r="F257" s="15">
        <v>1.2629000000000001</v>
      </c>
      <c r="G257" s="15">
        <v>1.2708000000000002</v>
      </c>
      <c r="H257" s="15">
        <v>1.2616000000000001</v>
      </c>
      <c r="I257" s="5">
        <v>-40</v>
      </c>
      <c r="J257" s="5">
        <v>2512</v>
      </c>
      <c r="K257" s="5">
        <v>301</v>
      </c>
      <c r="L257" s="5">
        <v>2846</v>
      </c>
      <c r="M257" s="14">
        <v>11.838750000000017</v>
      </c>
      <c r="N257" s="14">
        <v>160.2999999999999</v>
      </c>
      <c r="O257" s="5">
        <v>92.000000000000966</v>
      </c>
      <c r="P257" s="5">
        <v>342856</v>
      </c>
      <c r="Q257" s="14">
        <v>1428.5666666666666</v>
      </c>
      <c r="R257" s="14">
        <v>17.754210854647546</v>
      </c>
      <c r="S257" s="5">
        <v>22</v>
      </c>
      <c r="T257" s="5" t="s">
        <v>28</v>
      </c>
      <c r="U257" s="14">
        <v>0.3607691433089848</v>
      </c>
      <c r="V257" s="5">
        <v>359</v>
      </c>
      <c r="W257" s="5">
        <v>879</v>
      </c>
      <c r="X257" s="5">
        <v>834</v>
      </c>
      <c r="Y257" s="5">
        <v>774</v>
      </c>
      <c r="Z257" s="5" t="s">
        <v>31</v>
      </c>
      <c r="AA257" s="5"/>
      <c r="AB257" s="6" cm="1">
        <f t="array" ref="AB257">SUM(IF(B257:I257&gt;B258:I258,1,-1))</f>
        <v>-6</v>
      </c>
      <c r="AC257" s="6" cm="1">
        <f t="array" ref="AC257">SUM(IF(J257:S257&gt;J258:S258,1,-1))</f>
        <v>-8</v>
      </c>
      <c r="AD257" s="6">
        <f t="shared" si="59"/>
        <v>-14</v>
      </c>
      <c r="AE257" s="6">
        <f t="shared" si="64"/>
        <v>-14</v>
      </c>
      <c r="AF257" s="6">
        <f t="shared" si="63"/>
        <v>-2</v>
      </c>
      <c r="AG257" s="6">
        <f t="shared" si="64"/>
        <v>-16</v>
      </c>
      <c r="AH257" s="5"/>
      <c r="AI257" s="8" t="str">
        <f t="shared" si="48"/>
        <v>OL Lower</v>
      </c>
      <c r="AJ257" s="7" t="str">
        <f t="shared" si="49"/>
        <v>Down</v>
      </c>
      <c r="AK257" s="7" t="str">
        <f t="shared" si="50"/>
        <v>POC Unchanged</v>
      </c>
      <c r="AL257" s="9" t="str">
        <f t="shared" si="51"/>
        <v>In. Val</v>
      </c>
      <c r="AM257" s="9" t="str">
        <f t="shared" si="52"/>
        <v>Inside Day</v>
      </c>
      <c r="AN257" s="9" t="str">
        <f t="shared" si="53"/>
        <v>Ab. Val</v>
      </c>
      <c r="AO257" s="9" t="str">
        <f t="shared" si="54"/>
        <v>No Gap</v>
      </c>
      <c r="AP257" s="9" t="str">
        <f t="shared" si="55"/>
        <v>Top-Weighted</v>
      </c>
      <c r="AQ257" s="9" t="str">
        <f t="shared" si="56"/>
        <v>Skewed Mid-High</v>
      </c>
      <c r="AR257" s="9" t="str">
        <f t="shared" si="57"/>
        <v>Closed Lower Quadrant</v>
      </c>
      <c r="AS257" s="5">
        <f t="shared" si="58"/>
        <v>-1</v>
      </c>
    </row>
    <row r="258" spans="1:45" ht="15.5" x14ac:dyDescent="0.35">
      <c r="A258" s="13">
        <v>45296</v>
      </c>
      <c r="B258" s="15">
        <v>1.27339</v>
      </c>
      <c r="C258" s="15">
        <v>1.27722</v>
      </c>
      <c r="D258" s="15">
        <v>1.26102</v>
      </c>
      <c r="E258" s="15">
        <v>1.27152</v>
      </c>
      <c r="F258" s="15">
        <v>1.2629000000000001</v>
      </c>
      <c r="G258" s="15">
        <v>1.272</v>
      </c>
      <c r="H258" s="15">
        <v>1.2616000000000001</v>
      </c>
      <c r="I258" s="5">
        <v>-40</v>
      </c>
      <c r="J258" s="5">
        <v>2785</v>
      </c>
      <c r="K258" s="5">
        <v>301</v>
      </c>
      <c r="L258" s="5">
        <v>3119</v>
      </c>
      <c r="M258" s="14">
        <v>12.959166666666624</v>
      </c>
      <c r="N258" s="14">
        <v>161.99999999999991</v>
      </c>
      <c r="O258" s="5">
        <v>103.99999999999964</v>
      </c>
      <c r="P258" s="5">
        <v>347755</v>
      </c>
      <c r="Q258" s="14">
        <v>1448.9791666666667</v>
      </c>
      <c r="R258" s="14">
        <v>19.253086419753096</v>
      </c>
      <c r="S258" s="5">
        <v>19</v>
      </c>
      <c r="T258" s="5" t="s">
        <v>28</v>
      </c>
      <c r="U258" s="14">
        <v>0.36592033763383275</v>
      </c>
      <c r="V258" s="5">
        <v>645</v>
      </c>
      <c r="W258" s="5">
        <v>866</v>
      </c>
      <c r="X258" s="5">
        <v>834</v>
      </c>
      <c r="Y258" s="5">
        <v>774</v>
      </c>
      <c r="Z258" s="5" t="s">
        <v>32</v>
      </c>
      <c r="AA258" s="5"/>
      <c r="AB258" s="6" cm="1">
        <f t="array" ref="AB258">SUM(IF(B258:I258&gt;B259:I259,1,-1))</f>
        <v>-4</v>
      </c>
      <c r="AC258" s="6" cm="1">
        <f t="array" ref="AC258">SUM(IF(J258:S258&gt;J259:S259,1,-1))</f>
        <v>4</v>
      </c>
      <c r="AD258" s="6">
        <f t="shared" si="59"/>
        <v>0</v>
      </c>
      <c r="AE258" s="6">
        <f t="shared" si="64"/>
        <v>-10</v>
      </c>
      <c r="AF258" s="6">
        <f t="shared" si="63"/>
        <v>10</v>
      </c>
      <c r="AG258" s="6">
        <f t="shared" si="64"/>
        <v>0</v>
      </c>
      <c r="AH258" s="5"/>
      <c r="AI258" s="8" t="str">
        <f t="shared" si="48"/>
        <v>OL Lower</v>
      </c>
      <c r="AJ258" s="7" t="str">
        <f t="shared" si="49"/>
        <v>Down</v>
      </c>
      <c r="AK258" s="7" t="str">
        <f t="shared" si="50"/>
        <v>POC Unchanged</v>
      </c>
      <c r="AL258" s="9" t="str">
        <f t="shared" si="51"/>
        <v>In. Val</v>
      </c>
      <c r="AM258" s="9" t="str">
        <f t="shared" si="52"/>
        <v>Inside Day</v>
      </c>
      <c r="AN258" s="9" t="str">
        <f t="shared" si="53"/>
        <v>In Val</v>
      </c>
      <c r="AO258" s="9" t="str">
        <f t="shared" si="54"/>
        <v>No Gap</v>
      </c>
      <c r="AP258" s="9" t="str">
        <f t="shared" si="55"/>
        <v>Top-Weighted</v>
      </c>
      <c r="AQ258" s="9" t="str">
        <f t="shared" si="56"/>
        <v>Skewed Mid-High</v>
      </c>
      <c r="AR258" s="9" t="str">
        <f t="shared" si="57"/>
        <v>Closed Lower Quadrant</v>
      </c>
      <c r="AS258" s="5">
        <f t="shared" si="58"/>
        <v>-1</v>
      </c>
    </row>
    <row r="259" spans="1:45" ht="15.5" x14ac:dyDescent="0.35">
      <c r="A259" s="13">
        <v>45295</v>
      </c>
      <c r="B259" s="15">
        <v>1.2799700000000001</v>
      </c>
      <c r="C259" s="15">
        <v>1.2827200000000001</v>
      </c>
      <c r="D259" s="15">
        <v>1.26102</v>
      </c>
      <c r="E259" s="15">
        <v>1.26803</v>
      </c>
      <c r="F259" s="15">
        <v>1.2629000000000001</v>
      </c>
      <c r="G259" s="15">
        <v>1.2736000000000001</v>
      </c>
      <c r="H259" s="15">
        <v>1.2616000000000001</v>
      </c>
      <c r="I259" s="5">
        <v>-41</v>
      </c>
      <c r="J259" s="5">
        <v>2765</v>
      </c>
      <c r="K259" s="5">
        <v>283</v>
      </c>
      <c r="L259" s="5">
        <v>3080</v>
      </c>
      <c r="M259" s="14">
        <v>12.818333333333246</v>
      </c>
      <c r="N259" s="14">
        <v>217.00000000000051</v>
      </c>
      <c r="O259" s="5">
        <v>120.00000000000011</v>
      </c>
      <c r="P259" s="5">
        <v>320252</v>
      </c>
      <c r="Q259" s="14">
        <v>1334.3833333333334</v>
      </c>
      <c r="R259" s="14">
        <v>14.19354838709674</v>
      </c>
      <c r="S259" s="5">
        <v>31</v>
      </c>
      <c r="T259" s="5" t="s">
        <v>28</v>
      </c>
      <c r="U259" s="14">
        <v>0.34560367537245101</v>
      </c>
      <c r="V259" s="5">
        <v>268</v>
      </c>
      <c r="W259" s="5">
        <v>1095</v>
      </c>
      <c r="X259" s="5">
        <v>862</v>
      </c>
      <c r="Y259" s="5">
        <v>843</v>
      </c>
      <c r="Z259" s="5" t="s">
        <v>29</v>
      </c>
      <c r="AA259" s="5"/>
      <c r="AB259" s="6" cm="1">
        <f t="array" ref="AB259">SUM(IF(B259:I259&gt;B260:I260,1,-1))</f>
        <v>-4</v>
      </c>
      <c r="AC259" s="6" cm="1">
        <f t="array" ref="AC259">SUM(IF(J259:S259&gt;J260:S260,1,-1))</f>
        <v>2</v>
      </c>
      <c r="AD259" s="6">
        <f>SUM(AB259:AC259)</f>
        <v>-2</v>
      </c>
      <c r="AE259" s="6">
        <f t="shared" si="64"/>
        <v>-8</v>
      </c>
      <c r="AF259" s="6">
        <f t="shared" si="64"/>
        <v>8</v>
      </c>
      <c r="AG259" s="6">
        <f t="shared" si="64"/>
        <v>0</v>
      </c>
      <c r="AH259" s="5"/>
      <c r="AI259" s="8" t="str">
        <f t="shared" si="48"/>
        <v>OL Lower</v>
      </c>
      <c r="AJ259" s="7" t="str">
        <f t="shared" si="49"/>
        <v>Down</v>
      </c>
      <c r="AK259" s="7" t="str">
        <f t="shared" si="50"/>
        <v>POC Down</v>
      </c>
      <c r="AL259" s="9" t="str">
        <f t="shared" si="51"/>
        <v>Bel. Val</v>
      </c>
      <c r="AM259" s="9" t="str">
        <f t="shared" si="52"/>
        <v>Inside Day</v>
      </c>
      <c r="AN259" s="9" t="str">
        <f t="shared" si="53"/>
        <v>In Val</v>
      </c>
      <c r="AO259" s="9" t="str">
        <f t="shared" si="54"/>
        <v>No Gap</v>
      </c>
      <c r="AP259" s="9" t="str">
        <f t="shared" si="55"/>
        <v>Top-Weighted</v>
      </c>
      <c r="AQ259" s="9" t="str">
        <f t="shared" si="56"/>
        <v>Skewed Mid-High</v>
      </c>
      <c r="AR259" s="9" t="str">
        <f t="shared" si="57"/>
        <v>Same</v>
      </c>
      <c r="AS259" s="5">
        <f t="shared" si="58"/>
        <v>0</v>
      </c>
    </row>
    <row r="260" spans="1:45" ht="15.5" x14ac:dyDescent="0.35">
      <c r="A260" s="13">
        <v>45294</v>
      </c>
      <c r="B260" s="15">
        <v>1.2725500000000001</v>
      </c>
      <c r="C260" s="15">
        <v>1.2827200000000001</v>
      </c>
      <c r="D260" s="15">
        <v>1.26102</v>
      </c>
      <c r="E260" s="15">
        <v>1.2672399999999999</v>
      </c>
      <c r="F260" s="15">
        <v>1.2726000000000002</v>
      </c>
      <c r="G260" s="15">
        <v>1.2821</v>
      </c>
      <c r="H260" s="15">
        <v>1.2684000000000002</v>
      </c>
      <c r="I260" s="5">
        <v>-6</v>
      </c>
      <c r="J260" s="5">
        <v>1493</v>
      </c>
      <c r="K260" s="5">
        <v>1516</v>
      </c>
      <c r="L260" s="5">
        <v>3048</v>
      </c>
      <c r="M260" s="14">
        <v>12.665416666666568</v>
      </c>
      <c r="N260" s="14">
        <v>217.00000000000051</v>
      </c>
      <c r="O260" s="5">
        <v>136.99999999999824</v>
      </c>
      <c r="P260" s="5">
        <v>306188</v>
      </c>
      <c r="Q260" s="14">
        <v>1275.7833333333333</v>
      </c>
      <c r="R260" s="14">
        <v>14.046082949308722</v>
      </c>
      <c r="S260" s="5">
        <v>38</v>
      </c>
      <c r="T260" s="5" t="s">
        <v>26</v>
      </c>
      <c r="U260" s="14">
        <v>0.66043237688841128</v>
      </c>
      <c r="V260" s="5">
        <v>428</v>
      </c>
      <c r="W260" s="5">
        <v>1338</v>
      </c>
      <c r="X260" s="5">
        <v>455</v>
      </c>
      <c r="Y260" s="5">
        <v>819</v>
      </c>
      <c r="Z260" s="5" t="s">
        <v>29</v>
      </c>
      <c r="AA260" s="5"/>
      <c r="AB260" s="6" cm="1">
        <f t="array" ref="AB260">SUM(IF(B260:I260&gt;B261:I261,1,-1))</f>
        <v>-2</v>
      </c>
      <c r="AC260" s="6" cm="1">
        <f t="array" ref="AC260">SUM(IF(J260:S260&gt;J261:S261,1,-1))</f>
        <v>4</v>
      </c>
      <c r="AD260" s="6">
        <f t="shared" ref="AD260:AD323" si="65">SUM(AB260:AC260)</f>
        <v>2</v>
      </c>
      <c r="AE260" s="6">
        <f t="shared" si="64"/>
        <v>-2</v>
      </c>
      <c r="AF260" s="6">
        <f t="shared" si="64"/>
        <v>4</v>
      </c>
      <c r="AG260" s="6">
        <f t="shared" si="64"/>
        <v>2</v>
      </c>
      <c r="AH260" s="5"/>
      <c r="AI260" s="8" t="str">
        <f t="shared" si="48"/>
        <v>Outside</v>
      </c>
      <c r="AJ260" s="7" t="str">
        <f t="shared" si="49"/>
        <v>Neutral</v>
      </c>
      <c r="AK260" s="7" t="str">
        <f t="shared" si="50"/>
        <v>POC Unchanged</v>
      </c>
      <c r="AL260" s="9" t="str">
        <f t="shared" si="51"/>
        <v>In. Val</v>
      </c>
      <c r="AM260" s="9" t="str">
        <f t="shared" si="52"/>
        <v>Inside Day</v>
      </c>
      <c r="AN260" s="9" t="str">
        <f t="shared" si="53"/>
        <v>Bl. Val</v>
      </c>
      <c r="AO260" s="9" t="str">
        <f t="shared" si="54"/>
        <v>No Gap</v>
      </c>
      <c r="AP260" s="9" t="str">
        <f t="shared" si="55"/>
        <v>Bottom-Weighted</v>
      </c>
      <c r="AQ260" s="9" t="str">
        <f t="shared" si="56"/>
        <v>Skewed Mid-High</v>
      </c>
      <c r="AR260" s="9" t="str">
        <f t="shared" si="57"/>
        <v>Closed Lower Quadrant</v>
      </c>
      <c r="AS260" s="5">
        <f t="shared" si="58"/>
        <v>-1</v>
      </c>
    </row>
    <row r="261" spans="1:45" ht="15.5" x14ac:dyDescent="0.35">
      <c r="A261" s="13">
        <v>45293</v>
      </c>
      <c r="B261" s="15">
        <v>1.2695700000000001</v>
      </c>
      <c r="C261" s="15">
        <v>1.2827200000000001</v>
      </c>
      <c r="D261" s="15">
        <v>1.26102</v>
      </c>
      <c r="E261" s="15">
        <v>1.2622</v>
      </c>
      <c r="F261" s="15">
        <v>1.2726000000000002</v>
      </c>
      <c r="G261" s="15">
        <v>1.2770000000000001</v>
      </c>
      <c r="H261" s="15">
        <v>1.2689000000000001</v>
      </c>
      <c r="I261" s="5">
        <v>2</v>
      </c>
      <c r="J261" s="5">
        <v>1504</v>
      </c>
      <c r="K261" s="5">
        <v>1290</v>
      </c>
      <c r="L261" s="5">
        <v>2838</v>
      </c>
      <c r="M261" s="14">
        <v>11.816249999999982</v>
      </c>
      <c r="N261" s="14">
        <v>217.00000000000051</v>
      </c>
      <c r="O261" s="5">
        <v>80.999999999999957</v>
      </c>
      <c r="P261" s="5">
        <v>266146</v>
      </c>
      <c r="Q261" s="14">
        <v>1108.9416666666666</v>
      </c>
      <c r="R261" s="14">
        <v>13.078341013824854</v>
      </c>
      <c r="S261" s="5">
        <v>49</v>
      </c>
      <c r="T261" s="5" t="s">
        <v>33</v>
      </c>
      <c r="U261" s="14">
        <v>0.75758160980436218</v>
      </c>
      <c r="V261" s="5">
        <v>428</v>
      </c>
      <c r="W261" s="5">
        <v>1383</v>
      </c>
      <c r="X261" s="5">
        <v>734</v>
      </c>
      <c r="Y261" s="5">
        <v>292</v>
      </c>
      <c r="Z261" s="5" t="s">
        <v>27</v>
      </c>
      <c r="AA261" s="5"/>
      <c r="AB261" s="6" cm="1">
        <f t="array" ref="AB261">SUM(IF(B261:I261&gt;B262:I262,1,-1))</f>
        <v>-2</v>
      </c>
      <c r="AC261" s="6" cm="1">
        <f t="array" ref="AC261">SUM(IF(J261:S261&gt;J262:S262,1,-1))</f>
        <v>2</v>
      </c>
      <c r="AD261" s="6">
        <f t="shared" si="65"/>
        <v>0</v>
      </c>
      <c r="AE261" s="6">
        <f t="shared" si="64"/>
        <v>-2</v>
      </c>
      <c r="AF261" s="6">
        <f t="shared" si="64"/>
        <v>2</v>
      </c>
      <c r="AG261" s="6">
        <f t="shared" si="64"/>
        <v>0</v>
      </c>
      <c r="AH261" s="5"/>
      <c r="AI261" s="8" t="str">
        <f>IF(AND(H261&gt;=G262,G261&gt;=G262),"Higher",
IF(AND(H261&lt;=H262,G261&lt;=H262),"Lower",
IF(AND(G261&gt;=G262,H261&lt;=G262,H261&gt;H262),"OL Higher",
IF(AND(H261&lt;=H262,G261&gt;=H262,G261&lt;G262),"OL Lower",
IF(AND(G261&lt;=G262,H261&gt;=H262),"Inside",
IF(AND(G261&gt;=G262,H261&lt;=H262),"Outside","Undefined"))))))</f>
        <v>OL Higher</v>
      </c>
      <c r="AJ261" s="7" t="str">
        <f t="shared" si="49"/>
        <v>Up</v>
      </c>
      <c r="AK261" s="7" t="str">
        <f>IF(F261 &gt; F262, "POC Up", IF(F261 &lt; F262, "POC Down", "POC Unchanged"))</f>
        <v>POC Unchanged</v>
      </c>
      <c r="AL261" s="9" t="str">
        <f>IF(F261 &lt; H262, "Bel. Val",
IF(F261 &gt; G262, "Ab. Val",
"In. Val"))</f>
        <v>In. Val</v>
      </c>
      <c r="AM261" s="9" t="str">
        <f>IF(AND(D261 &lt; D262, C261 &gt; C262), "Both Sides Expand",
IF(D261 &lt; D262, "Lower Break",
IF(C261 &gt; C262, "Upper Break", "Inside Day")))</f>
        <v>Lower Break</v>
      </c>
      <c r="AN261" s="9" t="str">
        <f t="shared" si="53"/>
        <v>Bl. Val</v>
      </c>
      <c r="AO261" s="9" t="str">
        <f>IF(AND(B261 &gt; G262, E261 &lt; G262), "Gap Up - Failed",
IF(AND(B261 &gt; G262, E261 &gt; B261), "Gap Up - Follow Through",
IF(AND(B261 &gt; G262, E261 &lt; B261), "Gap Up - Faded",
IF(AND(B261 &lt; H262, E261 &gt; H262), "Gap Down - Failed",
IF(AND(B261 &lt; H262, E261 &lt; B261), "Gap Down - Follow Through",
IF(AND(B261 &lt; H262, E261 &gt; B261), "Gap Down - Rejected",
"No Gap"))))))</f>
        <v>No Gap</v>
      </c>
      <c r="AP261" s="9" t="str">
        <f t="shared" si="55"/>
        <v>Top-Weighted</v>
      </c>
      <c r="AQ261" s="9" t="str">
        <f t="shared" si="56"/>
        <v>Skewed Mid-High</v>
      </c>
      <c r="AR261" s="9" t="str">
        <f>IF(Z261 &lt; Z262, "Closed Lower Quadrant",
IF(Z261 &gt; Z262, "Closed Higher Quadrant",
"Same"))</f>
        <v>Closed Higher Quadrant</v>
      </c>
      <c r="AS261" s="5">
        <f>_xlfn.NUMBERVALUE(SUBSTITUTE(Z261,"Q","")) - _xlfn.NUMBERVALUE(SUBSTITUTE(Z262,"Q",""))</f>
        <v>1</v>
      </c>
    </row>
    <row r="262" spans="1:45" ht="15.5" x14ac:dyDescent="0.35">
      <c r="A262" s="20">
        <v>45289</v>
      </c>
      <c r="B262" s="21">
        <v>1.2682500000000001</v>
      </c>
      <c r="C262" s="21">
        <v>1.2827200000000001</v>
      </c>
      <c r="D262" s="21">
        <v>1.2648900000000001</v>
      </c>
      <c r="E262" s="21">
        <v>1.27308</v>
      </c>
      <c r="F262" s="21">
        <v>1.2726000000000002</v>
      </c>
      <c r="G262" s="21">
        <v>1.2756000000000001</v>
      </c>
      <c r="H262" s="21">
        <v>1.2687000000000002</v>
      </c>
      <c r="I262" s="22">
        <v>24</v>
      </c>
      <c r="J262" s="22">
        <v>1501</v>
      </c>
      <c r="K262" s="22">
        <v>1289</v>
      </c>
      <c r="L262" s="22">
        <v>2834</v>
      </c>
      <c r="M262" s="23">
        <v>12.005508474576274</v>
      </c>
      <c r="N262" s="23">
        <v>178.30000000000013</v>
      </c>
      <c r="O262" s="22">
        <v>68.999999999999062</v>
      </c>
      <c r="P262" s="22">
        <v>269458</v>
      </c>
      <c r="Q262" s="23">
        <v>1141.7711864406779</v>
      </c>
      <c r="R262" s="23">
        <v>15.894559730790791</v>
      </c>
      <c r="S262" s="22">
        <v>27</v>
      </c>
      <c r="T262" s="22" t="s">
        <v>33</v>
      </c>
      <c r="U262" s="23">
        <v>0.71161822342385994</v>
      </c>
      <c r="V262" s="22">
        <v>392</v>
      </c>
      <c r="W262" s="22">
        <v>670</v>
      </c>
      <c r="X262" s="22">
        <v>1416</v>
      </c>
      <c r="Y262" s="22">
        <v>354</v>
      </c>
      <c r="Z262" s="22" t="s">
        <v>29</v>
      </c>
      <c r="AA262" s="5"/>
      <c r="AB262" s="6" cm="1">
        <f t="array" ref="AB262">SUM(IF(B262:I262&gt;B263:I263,1,-1))</f>
        <v>2</v>
      </c>
      <c r="AC262" s="6" cm="1">
        <f t="array" ref="AC262">SUM(IF(J262:S262&gt;J263:S263,1,-1))</f>
        <v>-2</v>
      </c>
      <c r="AD262" s="6">
        <f t="shared" si="65"/>
        <v>0</v>
      </c>
      <c r="AE262" s="6">
        <f t="shared" si="64"/>
        <v>4</v>
      </c>
      <c r="AF262" s="6">
        <f t="shared" si="64"/>
        <v>-4</v>
      </c>
      <c r="AG262" s="6">
        <f t="shared" si="64"/>
        <v>0</v>
      </c>
      <c r="AH262" s="5"/>
      <c r="AI262" s="8" t="str">
        <f t="shared" ref="AI262:AI325" si="66">IF(AND(H262&gt;=G263,G262&gt;=G263),"Higher",
IF(AND(H262&lt;=H263,G262&lt;=H263),"Lower",
IF(AND(G262&gt;=G263,H262&lt;=G263,H262&gt;H263),"OL Higher",
IF(AND(H262&lt;=H263,G262&gt;=H263,G262&lt;G263),"OL Lower",
IF(AND(G262&lt;=G263,H262&gt;=H263),"Inside",
IF(AND(G262&gt;=G263,H262&lt;=H263),"Outside","Undefined"))))))</f>
        <v>OL Higher</v>
      </c>
      <c r="AJ262" s="24" t="str">
        <f t="shared" ref="AJ262:AJ325" si="67">IF(F262 &gt;= ((C262 - D262) * 10%) + B262, "Up", IF(F262 &lt;= (B262 - (C262 - D262) * 10%), "Down", "Neutral"))</f>
        <v>Up</v>
      </c>
      <c r="AK262" s="25" t="str">
        <f t="shared" ref="AK262:AK325" si="68">IF(F262 &gt; F263, "POC Up", IF(F262 &lt; F263, "POC Down", "POC Unchanged"))</f>
        <v>POC Up</v>
      </c>
      <c r="AL262" s="26" t="str">
        <f t="shared" ref="AL262:AL325" si="69">IF(F262 &lt; H263, "Bel. Val",
IF(F262 &gt; G263, "Ab. Val",
"In. Val"))</f>
        <v>In. Val</v>
      </c>
      <c r="AM262" s="26" t="str">
        <f t="shared" ref="AM262:AM325" si="70">IF(AND(D262 &lt; D263, C262 &gt; C263), "Both Sides Expand",
IF(D262 &lt; D263, "Lower Break",
IF(C262 &gt; C263, "Upper Break", "Inside Day")))</f>
        <v>Inside Day</v>
      </c>
      <c r="AN262" s="26" t="str">
        <f t="shared" ref="AN262:AN325" si="71">IF(AND(E262 &lt; H262, E262 &lt; G262), "Bl. Val",
IF(AND(E262 &gt; G262, E262 &gt; H262), "Ab. Val",
"In Val"))</f>
        <v>In Val</v>
      </c>
      <c r="AO262" s="26" t="str">
        <f t="shared" ref="AO262:AO325" si="72">IF(AND(B262 &gt; G263, E262 &lt; G263), "Gap Up - Failed",
IF(AND(B262 &gt; G263, E262 &gt; B262), "Gap Up - Follow Through",
IF(AND(B262 &gt; G263, E262 &lt; B262), "Gap Up - Faded",
IF(AND(B262 &lt; H263, E262 &gt; H263), "Gap Down - Failed",
IF(AND(B262 &lt; H263, E262 &lt; B262), "Gap Down - Follow Through",
IF(AND(B262 &lt; H263, E262 &gt; B262), "Gap Down - Rejected",
"No Gap"))))))</f>
        <v>No Gap</v>
      </c>
      <c r="AP262" s="26" t="str">
        <f t="shared" ref="AP262:AP325" si="73">IF(J262 &gt; K262, "Top-Weighted",
IF(K262 &gt; J262, "Bottom-Weighted",
"Balanced"))</f>
        <v>Top-Weighted</v>
      </c>
      <c r="AQ262" s="26" t="str">
        <f t="shared" ref="AQ262:AQ325" si="74">IF(COUNTIF(V262:Y262, MAX(V262, W262, X262, Y262)) &gt; 1, "Tie",
IF(V262 &gt; MAX(W262, X262, Y262), "Skewed High",
IF(W262 &gt; MAX(V262, X262, Y262), "Skewed Mid-High",
IF(X262 &gt; MAX(V262, W262, Y262), "Skewed Mid-Low",
IF(Y262 &gt; MAX(V262, W262, X262), "Skewed Low", "Evenly Distributed")))))</f>
        <v>Skewed Mid-Low</v>
      </c>
      <c r="AR262" s="26" t="str">
        <f t="shared" ref="AR262:AR325" si="75">IF(Z262 &lt; Z263, "Closed Lower Quadrant",
IF(Z262 &gt; Z263, "Closed Higher Quadrant",
"Same"))</f>
        <v>Closed Higher Quadrant</v>
      </c>
      <c r="AS262" s="27">
        <f t="shared" ref="AS262:AS325" si="76">_xlfn.NUMBERVALUE(SUBSTITUTE(Z262,"Q","")) - _xlfn.NUMBERVALUE(SUBSTITUTE(Z263,"Q",""))</f>
        <v>1</v>
      </c>
    </row>
    <row r="263" spans="1:45" ht="15.5" x14ac:dyDescent="0.35">
      <c r="A263" s="20">
        <v>45288</v>
      </c>
      <c r="B263" s="21">
        <v>1.26396</v>
      </c>
      <c r="C263" s="21">
        <v>1.2827200000000001</v>
      </c>
      <c r="D263" s="21">
        <v>1.26119</v>
      </c>
      <c r="E263" s="21">
        <v>1.2733699999999999</v>
      </c>
      <c r="F263" s="21">
        <v>1.2686000000000002</v>
      </c>
      <c r="G263" s="21">
        <v>1.2755000000000001</v>
      </c>
      <c r="H263" s="21">
        <v>1.2653000000000001</v>
      </c>
      <c r="I263" s="22">
        <v>26</v>
      </c>
      <c r="J263" s="22">
        <v>2011</v>
      </c>
      <c r="K263" s="22">
        <v>750</v>
      </c>
      <c r="L263" s="22">
        <v>2799</v>
      </c>
      <c r="M263" s="23">
        <v>11.652083333333387</v>
      </c>
      <c r="N263" s="23">
        <v>215.30000000000049</v>
      </c>
      <c r="O263" s="22">
        <v>101.99999999999987</v>
      </c>
      <c r="P263" s="22">
        <v>282381</v>
      </c>
      <c r="Q263" s="23">
        <v>1176.5875000000001</v>
      </c>
      <c r="R263" s="23">
        <v>13.0004644681839</v>
      </c>
      <c r="S263" s="22">
        <v>33</v>
      </c>
      <c r="T263" s="22" t="s">
        <v>26</v>
      </c>
      <c r="U263" s="23">
        <v>0.52486870127202645</v>
      </c>
      <c r="V263" s="22">
        <v>421</v>
      </c>
      <c r="W263" s="22">
        <v>792</v>
      </c>
      <c r="X263" s="22">
        <v>1174</v>
      </c>
      <c r="Y263" s="22">
        <v>412</v>
      </c>
      <c r="Z263" s="22" t="s">
        <v>32</v>
      </c>
      <c r="AA263" s="5"/>
      <c r="AB263" s="6" cm="1">
        <f t="array" ref="AB263">SUM(IF(B263:I263&gt;B264:I264,1,-1))</f>
        <v>-2</v>
      </c>
      <c r="AC263" s="6" cm="1">
        <f t="array" ref="AC263">SUM(IF(J263:S263&gt;J264:S264,1,-1))</f>
        <v>2</v>
      </c>
      <c r="AD263" s="6">
        <f t="shared" si="65"/>
        <v>0</v>
      </c>
      <c r="AE263" s="6">
        <f t="shared" si="64"/>
        <v>2</v>
      </c>
      <c r="AF263" s="6">
        <f t="shared" si="64"/>
        <v>-8</v>
      </c>
      <c r="AG263" s="6">
        <f t="shared" si="64"/>
        <v>-6</v>
      </c>
      <c r="AH263" s="5"/>
      <c r="AI263" s="8" t="str">
        <f t="shared" si="66"/>
        <v>Outside</v>
      </c>
      <c r="AJ263" s="24" t="str">
        <f t="shared" si="67"/>
        <v>Up</v>
      </c>
      <c r="AK263" s="25" t="str">
        <f t="shared" si="68"/>
        <v>POC Unchanged</v>
      </c>
      <c r="AL263" s="26" t="str">
        <f t="shared" si="69"/>
        <v>In. Val</v>
      </c>
      <c r="AM263" s="26" t="str">
        <f t="shared" si="70"/>
        <v>Upper Break</v>
      </c>
      <c r="AN263" s="26" t="str">
        <f t="shared" si="71"/>
        <v>In Val</v>
      </c>
      <c r="AO263" s="26" t="str">
        <f t="shared" si="72"/>
        <v>Gap Down - Failed</v>
      </c>
      <c r="AP263" s="26" t="str">
        <f t="shared" si="73"/>
        <v>Top-Weighted</v>
      </c>
      <c r="AQ263" s="26" t="str">
        <f t="shared" si="74"/>
        <v>Skewed Mid-Low</v>
      </c>
      <c r="AR263" s="26" t="str">
        <f t="shared" si="75"/>
        <v>Closed Higher Quadrant</v>
      </c>
      <c r="AS263" s="27">
        <f t="shared" si="76"/>
        <v>1</v>
      </c>
    </row>
    <row r="264" spans="1:45" ht="15.5" x14ac:dyDescent="0.35">
      <c r="A264" s="20">
        <v>45287</v>
      </c>
      <c r="B264" s="21">
        <v>1.2729900000000001</v>
      </c>
      <c r="C264" s="21">
        <v>1.2802199999999999</v>
      </c>
      <c r="D264" s="21">
        <v>1.26119</v>
      </c>
      <c r="E264" s="21">
        <v>1.27993</v>
      </c>
      <c r="F264" s="21">
        <v>1.2686000000000002</v>
      </c>
      <c r="G264" s="21">
        <v>1.2733000000000001</v>
      </c>
      <c r="H264" s="21">
        <v>1.2657</v>
      </c>
      <c r="I264" s="22">
        <v>22</v>
      </c>
      <c r="J264" s="22">
        <v>1504</v>
      </c>
      <c r="K264" s="22">
        <v>1248</v>
      </c>
      <c r="L264" s="22">
        <v>2791</v>
      </c>
      <c r="M264" s="23">
        <v>11.615416666666739</v>
      </c>
      <c r="N264" s="23">
        <v>190.29999999999882</v>
      </c>
      <c r="O264" s="22">
        <v>76.000000000000512</v>
      </c>
      <c r="P264" s="22">
        <v>296375</v>
      </c>
      <c r="Q264" s="23">
        <v>1234.8958333333333</v>
      </c>
      <c r="R264" s="23">
        <v>14.666316342617012</v>
      </c>
      <c r="S264" s="22">
        <v>24</v>
      </c>
      <c r="T264" s="22" t="s">
        <v>26</v>
      </c>
      <c r="U264" s="23">
        <v>0.68162387697007987</v>
      </c>
      <c r="V264" s="22">
        <v>198</v>
      </c>
      <c r="W264" s="22">
        <v>750</v>
      </c>
      <c r="X264" s="22">
        <v>1247</v>
      </c>
      <c r="Y264" s="22">
        <v>596</v>
      </c>
      <c r="Z264" s="22" t="s">
        <v>31</v>
      </c>
      <c r="AA264" s="5"/>
      <c r="AB264" s="6" cm="1">
        <f t="array" ref="AB264">SUM(IF(B264:I264&gt;B265:I265,1,-1))</f>
        <v>4</v>
      </c>
      <c r="AC264" s="6" cm="1">
        <f t="array" ref="AC264">SUM(IF(J264:S264&gt;J265:S265,1,-1))</f>
        <v>-4</v>
      </c>
      <c r="AD264" s="6">
        <f t="shared" si="65"/>
        <v>0</v>
      </c>
      <c r="AE264" s="6">
        <f t="shared" si="64"/>
        <v>2</v>
      </c>
      <c r="AF264" s="6">
        <f t="shared" si="64"/>
        <v>-10</v>
      </c>
      <c r="AG264" s="6">
        <f t="shared" si="64"/>
        <v>-8</v>
      </c>
      <c r="AH264" s="5"/>
      <c r="AI264" s="8" t="str">
        <f t="shared" si="66"/>
        <v>OL Higher</v>
      </c>
      <c r="AJ264" s="24" t="str">
        <f t="shared" si="67"/>
        <v>Down</v>
      </c>
      <c r="AK264" s="25" t="str">
        <f t="shared" si="68"/>
        <v>POC Up</v>
      </c>
      <c r="AL264" s="26" t="str">
        <f t="shared" si="69"/>
        <v>In. Val</v>
      </c>
      <c r="AM264" s="26" t="str">
        <f t="shared" si="70"/>
        <v>Upper Break</v>
      </c>
      <c r="AN264" s="26" t="str">
        <f t="shared" si="71"/>
        <v>Ab. Val</v>
      </c>
      <c r="AO264" s="26" t="str">
        <f t="shared" si="72"/>
        <v>Gap Up - Follow Through</v>
      </c>
      <c r="AP264" s="26" t="str">
        <f t="shared" si="73"/>
        <v>Top-Weighted</v>
      </c>
      <c r="AQ264" s="26" t="str">
        <f t="shared" si="74"/>
        <v>Skewed Mid-Low</v>
      </c>
      <c r="AR264" s="26" t="str">
        <f t="shared" si="75"/>
        <v>Same</v>
      </c>
      <c r="AS264" s="27">
        <f t="shared" si="76"/>
        <v>0</v>
      </c>
    </row>
    <row r="265" spans="1:45" ht="15.5" x14ac:dyDescent="0.35">
      <c r="A265" s="20">
        <v>45286</v>
      </c>
      <c r="B265" s="21">
        <v>1.2652399999999999</v>
      </c>
      <c r="C265" s="21">
        <v>1.2761800000000001</v>
      </c>
      <c r="D265" s="21">
        <v>1.26119</v>
      </c>
      <c r="E265" s="21">
        <v>1.2725</v>
      </c>
      <c r="F265" s="21">
        <v>1.2659</v>
      </c>
      <c r="G265" s="21">
        <v>1.2723000000000002</v>
      </c>
      <c r="H265" s="21">
        <v>1.2651000000000001</v>
      </c>
      <c r="I265" s="22">
        <v>29</v>
      </c>
      <c r="J265" s="22">
        <v>2168</v>
      </c>
      <c r="K265" s="22">
        <v>642</v>
      </c>
      <c r="L265" s="22">
        <v>2851</v>
      </c>
      <c r="M265" s="23">
        <v>11.899583333333352</v>
      </c>
      <c r="N265" s="23">
        <v>149.9000000000006</v>
      </c>
      <c r="O265" s="22">
        <v>72.000000000000952</v>
      </c>
      <c r="P265" s="22">
        <v>310906</v>
      </c>
      <c r="Q265" s="23">
        <v>1295.4416666666666</v>
      </c>
      <c r="R265" s="23">
        <v>19.019346230820471</v>
      </c>
      <c r="S265" s="22">
        <v>26</v>
      </c>
      <c r="T265" s="22" t="s">
        <v>28</v>
      </c>
      <c r="U265" s="23">
        <v>0.41232652289756505</v>
      </c>
      <c r="V265" s="22">
        <v>398</v>
      </c>
      <c r="W265" s="22">
        <v>951</v>
      </c>
      <c r="X265" s="22">
        <v>1081</v>
      </c>
      <c r="Y265" s="22">
        <v>396</v>
      </c>
      <c r="Z265" s="22" t="s">
        <v>31</v>
      </c>
      <c r="AA265" s="5"/>
      <c r="AB265" s="6" cm="1">
        <f t="array" ref="AB265">SUM(IF(B265:I265&gt;B266:I266,1,-1))</f>
        <v>0</v>
      </c>
      <c r="AC265" s="6" cm="1">
        <f t="array" ref="AC265">SUM(IF(J265:S265&gt;J266:S266,1,-1))</f>
        <v>-6</v>
      </c>
      <c r="AD265" s="6">
        <f t="shared" si="65"/>
        <v>-6</v>
      </c>
      <c r="AE265" s="6">
        <f t="shared" si="64"/>
        <v>-4</v>
      </c>
      <c r="AF265" s="6">
        <f t="shared" si="64"/>
        <v>-14</v>
      </c>
      <c r="AG265" s="6">
        <f t="shared" si="64"/>
        <v>-18</v>
      </c>
      <c r="AH265" s="5"/>
      <c r="AI265" s="8" t="str">
        <f t="shared" si="66"/>
        <v>OL Higher</v>
      </c>
      <c r="AJ265" s="24" t="str">
        <f t="shared" si="67"/>
        <v>Neutral</v>
      </c>
      <c r="AK265" s="25" t="str">
        <f t="shared" si="68"/>
        <v>POC Unchanged</v>
      </c>
      <c r="AL265" s="26" t="str">
        <f t="shared" si="69"/>
        <v>In. Val</v>
      </c>
      <c r="AM265" s="26" t="str">
        <f t="shared" si="70"/>
        <v>Inside Day</v>
      </c>
      <c r="AN265" s="26" t="str">
        <f t="shared" si="71"/>
        <v>Ab. Val</v>
      </c>
      <c r="AO265" s="26" t="str">
        <f t="shared" si="72"/>
        <v>No Gap</v>
      </c>
      <c r="AP265" s="26" t="str">
        <f t="shared" si="73"/>
        <v>Top-Weighted</v>
      </c>
      <c r="AQ265" s="26" t="str">
        <f t="shared" si="74"/>
        <v>Skewed Mid-Low</v>
      </c>
      <c r="AR265" s="26" t="str">
        <f t="shared" si="75"/>
        <v>Closed Lower Quadrant</v>
      </c>
      <c r="AS265" s="27">
        <f t="shared" si="76"/>
        <v>-1</v>
      </c>
    </row>
    <row r="266" spans="1:45" ht="15.5" x14ac:dyDescent="0.35">
      <c r="A266" s="20">
        <v>45282</v>
      </c>
      <c r="B266" s="21">
        <v>1.2671300000000001</v>
      </c>
      <c r="C266" s="21">
        <v>1.2761800000000001</v>
      </c>
      <c r="D266" s="21">
        <v>1.26119</v>
      </c>
      <c r="E266" s="21">
        <v>1.26963</v>
      </c>
      <c r="F266" s="21">
        <v>1.2659</v>
      </c>
      <c r="G266" s="21">
        <v>1.2701</v>
      </c>
      <c r="H266" s="21">
        <v>1.2634000000000001</v>
      </c>
      <c r="I266" s="22">
        <v>19</v>
      </c>
      <c r="J266" s="22">
        <v>2064</v>
      </c>
      <c r="K266" s="22">
        <v>867</v>
      </c>
      <c r="L266" s="22">
        <v>2978</v>
      </c>
      <c r="M266" s="23">
        <v>12.387499999999941</v>
      </c>
      <c r="N266" s="23">
        <v>149.9000000000006</v>
      </c>
      <c r="O266" s="22">
        <v>66.999999999999289</v>
      </c>
      <c r="P266" s="22">
        <v>337718</v>
      </c>
      <c r="Q266" s="23">
        <v>1407.1583333333333</v>
      </c>
      <c r="R266" s="23">
        <v>19.866577718478908</v>
      </c>
      <c r="S266" s="22">
        <v>30</v>
      </c>
      <c r="T266" s="22" t="s">
        <v>26</v>
      </c>
      <c r="U266" s="23">
        <v>0.53441703352845549</v>
      </c>
      <c r="V266" s="22">
        <v>376</v>
      </c>
      <c r="W266" s="22">
        <v>759</v>
      </c>
      <c r="X266" s="22">
        <v>1258</v>
      </c>
      <c r="Y266" s="22">
        <v>563</v>
      </c>
      <c r="Z266" s="22" t="s">
        <v>32</v>
      </c>
      <c r="AA266" s="5"/>
      <c r="AB266" s="6" cm="1">
        <f t="array" ref="AB266">SUM(IF(B266:I266&gt;B267:I267,1,-1))</f>
        <v>-2</v>
      </c>
      <c r="AC266" s="6" cm="1">
        <f t="array" ref="AC266">SUM(IF(J266:S266&gt;J267:S267,1,-1))</f>
        <v>0</v>
      </c>
      <c r="AD266" s="6">
        <f t="shared" si="65"/>
        <v>-2</v>
      </c>
      <c r="AE266" s="6">
        <f t="shared" si="64"/>
        <v>-6</v>
      </c>
      <c r="AF266" s="6">
        <f t="shared" si="64"/>
        <v>-14</v>
      </c>
      <c r="AG266" s="6">
        <f t="shared" si="64"/>
        <v>-20</v>
      </c>
      <c r="AH266" s="5"/>
      <c r="AI266" s="8" t="str">
        <f t="shared" si="66"/>
        <v>Inside</v>
      </c>
      <c r="AJ266" s="24" t="str">
        <f t="shared" si="67"/>
        <v>Neutral</v>
      </c>
      <c r="AK266" s="25" t="str">
        <f t="shared" si="68"/>
        <v>POC Unchanged</v>
      </c>
      <c r="AL266" s="26" t="str">
        <f t="shared" si="69"/>
        <v>In. Val</v>
      </c>
      <c r="AM266" s="26" t="str">
        <f t="shared" si="70"/>
        <v>Inside Day</v>
      </c>
      <c r="AN266" s="26" t="str">
        <f t="shared" si="71"/>
        <v>In Val</v>
      </c>
      <c r="AO266" s="26" t="str">
        <f t="shared" si="72"/>
        <v>No Gap</v>
      </c>
      <c r="AP266" s="26" t="str">
        <f t="shared" si="73"/>
        <v>Top-Weighted</v>
      </c>
      <c r="AQ266" s="26" t="str">
        <f t="shared" si="74"/>
        <v>Skewed Mid-Low</v>
      </c>
      <c r="AR266" s="26" t="str">
        <f t="shared" si="75"/>
        <v>Closed Lower Quadrant</v>
      </c>
      <c r="AS266" s="27">
        <f t="shared" si="76"/>
        <v>-1</v>
      </c>
    </row>
    <row r="267" spans="1:45" ht="15.5" x14ac:dyDescent="0.35">
      <c r="A267" s="20">
        <v>45281</v>
      </c>
      <c r="B267" s="21">
        <v>1.2769699999999999</v>
      </c>
      <c r="C267" s="21">
        <v>1.27901</v>
      </c>
      <c r="D267" s="21">
        <v>1.26119</v>
      </c>
      <c r="E267" s="21">
        <v>1.26824</v>
      </c>
      <c r="F267" s="21">
        <v>1.2659</v>
      </c>
      <c r="G267" s="21">
        <v>1.2709000000000001</v>
      </c>
      <c r="H267" s="21">
        <v>1.2630000000000001</v>
      </c>
      <c r="I267" s="22">
        <v>12</v>
      </c>
      <c r="J267" s="22">
        <v>2075</v>
      </c>
      <c r="K267" s="22">
        <v>854</v>
      </c>
      <c r="L267" s="22">
        <v>2975</v>
      </c>
      <c r="M267" s="23">
        <v>12.342499999999886</v>
      </c>
      <c r="N267" s="23">
        <v>178.19999999999948</v>
      </c>
      <c r="O267" s="22">
        <v>79.000000000000185</v>
      </c>
      <c r="P267" s="22">
        <v>347366</v>
      </c>
      <c r="Q267" s="23">
        <v>1447.3583333333333</v>
      </c>
      <c r="R267" s="23">
        <v>16.694725028058411</v>
      </c>
      <c r="S267" s="22">
        <v>24</v>
      </c>
      <c r="T267" s="22" t="s">
        <v>26</v>
      </c>
      <c r="U267" s="23">
        <v>0.50879566013708521</v>
      </c>
      <c r="V267" s="22">
        <v>390</v>
      </c>
      <c r="W267" s="22">
        <v>528</v>
      </c>
      <c r="X267" s="22">
        <v>1275</v>
      </c>
      <c r="Y267" s="22">
        <v>771</v>
      </c>
      <c r="Z267" s="22" t="s">
        <v>29</v>
      </c>
      <c r="AA267" s="5"/>
      <c r="AB267" s="6" cm="1">
        <f t="array" ref="AB267">SUM(IF(B267:I267&gt;B268:I268,1,-1))</f>
        <v>-2</v>
      </c>
      <c r="AC267" s="6" cm="1">
        <f t="array" ref="AC267">SUM(IF(J267:S267&gt;J268:S268,1,-1))</f>
        <v>-8</v>
      </c>
      <c r="AD267" s="6">
        <f t="shared" si="65"/>
        <v>-10</v>
      </c>
      <c r="AE267" s="6">
        <f t="shared" si="64"/>
        <v>0</v>
      </c>
      <c r="AF267" s="6">
        <f t="shared" si="64"/>
        <v>-22</v>
      </c>
      <c r="AG267" s="6">
        <f t="shared" si="64"/>
        <v>-22</v>
      </c>
      <c r="AH267" s="5"/>
      <c r="AI267" s="8" t="str">
        <f t="shared" si="66"/>
        <v>OL Lower</v>
      </c>
      <c r="AJ267" s="24" t="str">
        <f t="shared" si="67"/>
        <v>Down</v>
      </c>
      <c r="AK267" s="25" t="str">
        <f t="shared" si="68"/>
        <v>POC Down</v>
      </c>
      <c r="AL267" s="26" t="str">
        <f t="shared" si="69"/>
        <v>In. Val</v>
      </c>
      <c r="AM267" s="26" t="str">
        <f t="shared" si="70"/>
        <v>Inside Day</v>
      </c>
      <c r="AN267" s="26" t="str">
        <f t="shared" si="71"/>
        <v>In Val</v>
      </c>
      <c r="AO267" s="26" t="str">
        <f t="shared" si="72"/>
        <v>Gap Up - Failed</v>
      </c>
      <c r="AP267" s="26" t="str">
        <f t="shared" si="73"/>
        <v>Top-Weighted</v>
      </c>
      <c r="AQ267" s="26" t="str">
        <f t="shared" si="74"/>
        <v>Skewed Mid-Low</v>
      </c>
      <c r="AR267" s="26" t="str">
        <f t="shared" si="75"/>
        <v>Closed Lower Quadrant</v>
      </c>
      <c r="AS267" s="27">
        <f t="shared" si="76"/>
        <v>-1</v>
      </c>
    </row>
    <row r="268" spans="1:45" ht="15.5" x14ac:dyDescent="0.35">
      <c r="A268" s="20">
        <v>45280</v>
      </c>
      <c r="B268" s="21">
        <v>1.2620800000000001</v>
      </c>
      <c r="C268" s="21">
        <v>1.2794000000000001</v>
      </c>
      <c r="D268" s="21">
        <v>1.2611699999999999</v>
      </c>
      <c r="E268" s="21">
        <v>1.2639499999999999</v>
      </c>
      <c r="F268" s="21">
        <v>1.2661</v>
      </c>
      <c r="G268" s="21">
        <v>1.2730000000000001</v>
      </c>
      <c r="H268" s="21">
        <v>1.2630000000000001</v>
      </c>
      <c r="I268" s="22">
        <v>19</v>
      </c>
      <c r="J268" s="22">
        <v>2246</v>
      </c>
      <c r="K268" s="22">
        <v>875</v>
      </c>
      <c r="L268" s="22">
        <v>3163</v>
      </c>
      <c r="M268" s="23">
        <v>13.124166666666538</v>
      </c>
      <c r="N268" s="23">
        <v>182.30000000000192</v>
      </c>
      <c r="O268" s="22">
        <v>100.00000000000009</v>
      </c>
      <c r="P268" s="22">
        <v>373021</v>
      </c>
      <c r="Q268" s="23">
        <v>1554.2541666666666</v>
      </c>
      <c r="R268" s="23">
        <v>17.350521119034376</v>
      </c>
      <c r="S268" s="22">
        <v>19</v>
      </c>
      <c r="T268" s="22" t="s">
        <v>26</v>
      </c>
      <c r="U268" s="23">
        <v>0.50120315075289157</v>
      </c>
      <c r="V268" s="22">
        <v>594</v>
      </c>
      <c r="W268" s="22">
        <v>745</v>
      </c>
      <c r="X268" s="22">
        <v>1054</v>
      </c>
      <c r="Y268" s="22">
        <v>755</v>
      </c>
      <c r="Z268" s="22" t="s">
        <v>27</v>
      </c>
      <c r="AA268" s="5"/>
      <c r="AB268" s="6" cm="1">
        <f t="array" ref="AB268">SUM(IF(B268:I268&gt;B269:I269,1,-1))</f>
        <v>-2</v>
      </c>
      <c r="AC268" s="6" cm="1">
        <f t="array" ref="AC268">SUM(IF(J268:S268&gt;J269:S269,1,-1))</f>
        <v>-6</v>
      </c>
      <c r="AD268" s="6">
        <f t="shared" si="65"/>
        <v>-8</v>
      </c>
      <c r="AE268" s="6">
        <f t="shared" si="64"/>
        <v>-4</v>
      </c>
      <c r="AF268" s="6">
        <f t="shared" si="64"/>
        <v>-12</v>
      </c>
      <c r="AG268" s="6">
        <f t="shared" si="64"/>
        <v>-16</v>
      </c>
      <c r="AH268" s="5"/>
      <c r="AI268" s="8" t="str">
        <f t="shared" si="66"/>
        <v>OL Lower</v>
      </c>
      <c r="AJ268" s="24" t="str">
        <f t="shared" si="67"/>
        <v>Up</v>
      </c>
      <c r="AK268" s="25" t="str">
        <f t="shared" si="68"/>
        <v>POC Up</v>
      </c>
      <c r="AL268" s="26" t="str">
        <f t="shared" si="69"/>
        <v>In. Val</v>
      </c>
      <c r="AM268" s="26" t="str">
        <f t="shared" si="70"/>
        <v>Inside Day</v>
      </c>
      <c r="AN268" s="26" t="str">
        <f t="shared" si="71"/>
        <v>In Val</v>
      </c>
      <c r="AO268" s="26" t="str">
        <f t="shared" si="72"/>
        <v>Gap Down - Failed</v>
      </c>
      <c r="AP268" s="26" t="str">
        <f t="shared" si="73"/>
        <v>Top-Weighted</v>
      </c>
      <c r="AQ268" s="26" t="str">
        <f t="shared" si="74"/>
        <v>Skewed Mid-Low</v>
      </c>
      <c r="AR268" s="26" t="str">
        <f t="shared" si="75"/>
        <v>Closed Higher Quadrant</v>
      </c>
      <c r="AS268" s="27">
        <f t="shared" si="76"/>
        <v>3</v>
      </c>
    </row>
    <row r="269" spans="1:45" ht="15.5" x14ac:dyDescent="0.35">
      <c r="A269" s="20">
        <v>45279</v>
      </c>
      <c r="B269" s="21">
        <v>1.25682</v>
      </c>
      <c r="C269" s="21">
        <v>1.2794000000000001</v>
      </c>
      <c r="D269" s="21">
        <v>1.24996</v>
      </c>
      <c r="E269" s="21">
        <v>1.2729699999999999</v>
      </c>
      <c r="F269" s="21">
        <v>1.2658</v>
      </c>
      <c r="G269" s="21">
        <v>1.2766</v>
      </c>
      <c r="H269" s="21">
        <v>1.2633000000000001</v>
      </c>
      <c r="I269" s="22">
        <v>35</v>
      </c>
      <c r="J269" s="22">
        <v>2024</v>
      </c>
      <c r="K269" s="22">
        <v>1194</v>
      </c>
      <c r="L269" s="22">
        <v>3242</v>
      </c>
      <c r="M269" s="23">
        <v>13.414583333333193</v>
      </c>
      <c r="N269" s="23">
        <v>294.40000000000134</v>
      </c>
      <c r="O269" s="22">
        <v>132.99999999999866</v>
      </c>
      <c r="P269" s="22">
        <v>380014</v>
      </c>
      <c r="Q269" s="23">
        <v>1583.3916666666667</v>
      </c>
      <c r="R269" s="23">
        <v>11.012228260869515</v>
      </c>
      <c r="S269" s="22">
        <v>35</v>
      </c>
      <c r="T269" s="22" t="s">
        <v>26</v>
      </c>
      <c r="U269" s="23">
        <v>0.5314578889849515</v>
      </c>
      <c r="V269" s="22">
        <v>1003</v>
      </c>
      <c r="W269" s="22">
        <v>1225</v>
      </c>
      <c r="X269" s="22">
        <v>487</v>
      </c>
      <c r="Y269" s="22">
        <v>508</v>
      </c>
      <c r="Z269" s="22" t="s">
        <v>31</v>
      </c>
      <c r="AA269" s="5"/>
      <c r="AB269" s="6" cm="1">
        <f t="array" ref="AB269">SUM(IF(B269:I269&gt;B270:I270,1,-1))</f>
        <v>4</v>
      </c>
      <c r="AC269" s="6" cm="1">
        <f t="array" ref="AC269">SUM(IF(J269:S269&gt;J270:S270,1,-1))</f>
        <v>-8</v>
      </c>
      <c r="AD269" s="6">
        <f t="shared" si="65"/>
        <v>-4</v>
      </c>
      <c r="AE269" s="6">
        <f t="shared" si="64"/>
        <v>-6</v>
      </c>
      <c r="AF269" s="6">
        <f t="shared" si="64"/>
        <v>-4</v>
      </c>
      <c r="AG269" s="6">
        <f t="shared" si="64"/>
        <v>-10</v>
      </c>
      <c r="AH269" s="5"/>
      <c r="AI269" s="8" t="str">
        <f t="shared" si="66"/>
        <v>OL Higher</v>
      </c>
      <c r="AJ269" s="24" t="str">
        <f t="shared" si="67"/>
        <v>Up</v>
      </c>
      <c r="AK269" s="25" t="str">
        <f t="shared" si="68"/>
        <v>POC Up</v>
      </c>
      <c r="AL269" s="26" t="str">
        <f t="shared" si="69"/>
        <v>In. Val</v>
      </c>
      <c r="AM269" s="26" t="str">
        <f t="shared" si="70"/>
        <v>Inside Day</v>
      </c>
      <c r="AN269" s="26" t="str">
        <f t="shared" si="71"/>
        <v>In Val</v>
      </c>
      <c r="AO269" s="26" t="str">
        <f t="shared" si="72"/>
        <v>No Gap</v>
      </c>
      <c r="AP269" s="26" t="str">
        <f t="shared" si="73"/>
        <v>Top-Weighted</v>
      </c>
      <c r="AQ269" s="26" t="str">
        <f t="shared" si="74"/>
        <v>Skewed Mid-High</v>
      </c>
      <c r="AR269" s="26" t="str">
        <f t="shared" si="75"/>
        <v>Closed Lower Quadrant</v>
      </c>
      <c r="AS269" s="27">
        <f t="shared" si="76"/>
        <v>-1</v>
      </c>
    </row>
    <row r="270" spans="1:45" ht="15.5" x14ac:dyDescent="0.35">
      <c r="A270" s="20">
        <v>45278</v>
      </c>
      <c r="B270" s="21">
        <v>1.25529</v>
      </c>
      <c r="C270" s="21">
        <v>1.2794000000000001</v>
      </c>
      <c r="D270" s="21">
        <v>1.24996</v>
      </c>
      <c r="E270" s="21">
        <v>1.26515</v>
      </c>
      <c r="F270" s="21">
        <v>1.2553000000000001</v>
      </c>
      <c r="G270" s="21">
        <v>1.2697000000000001</v>
      </c>
      <c r="H270" s="21">
        <v>1.2504999999999999</v>
      </c>
      <c r="I270" s="22">
        <v>27</v>
      </c>
      <c r="J270" s="22">
        <v>2711</v>
      </c>
      <c r="K270" s="22">
        <v>595</v>
      </c>
      <c r="L270" s="22">
        <v>3330</v>
      </c>
      <c r="M270" s="23">
        <v>13.794999999999909</v>
      </c>
      <c r="N270" s="23">
        <v>294.40000000000134</v>
      </c>
      <c r="O270" s="22">
        <v>192.00000000000105</v>
      </c>
      <c r="P270" s="22">
        <v>382077</v>
      </c>
      <c r="Q270" s="23">
        <v>1591.9875</v>
      </c>
      <c r="R270" s="23">
        <v>11.311141304347775</v>
      </c>
      <c r="S270" s="22">
        <v>38</v>
      </c>
      <c r="T270" s="22" t="s">
        <v>28</v>
      </c>
      <c r="U270" s="23">
        <v>0.41776568040422041</v>
      </c>
      <c r="V270" s="22">
        <v>735</v>
      </c>
      <c r="W270" s="22">
        <v>934</v>
      </c>
      <c r="X270" s="22">
        <v>612</v>
      </c>
      <c r="Y270" s="22">
        <v>1030</v>
      </c>
      <c r="Z270" s="22" t="s">
        <v>32</v>
      </c>
      <c r="AA270" s="5"/>
      <c r="AB270" s="6" cm="1">
        <f t="array" ref="AB270">SUM(IF(B270:I270&gt;B271:I271,1,-1))</f>
        <v>-6</v>
      </c>
      <c r="AC270" s="6" cm="1">
        <f t="array" ref="AC270">SUM(IF(J270:S270&gt;J271:S271,1,-1))</f>
        <v>2</v>
      </c>
      <c r="AD270" s="6">
        <f t="shared" si="65"/>
        <v>-4</v>
      </c>
      <c r="AE270" s="6">
        <f t="shared" si="64"/>
        <v>-8</v>
      </c>
      <c r="AF270" s="6">
        <f t="shared" si="64"/>
        <v>10</v>
      </c>
      <c r="AG270" s="6">
        <f t="shared" si="64"/>
        <v>2</v>
      </c>
      <c r="AH270" s="5"/>
      <c r="AI270" s="8" t="str">
        <f t="shared" si="66"/>
        <v>OL Lower</v>
      </c>
      <c r="AJ270" s="24" t="str">
        <f t="shared" si="67"/>
        <v>Neutral</v>
      </c>
      <c r="AK270" s="25" t="str">
        <f t="shared" si="68"/>
        <v>POC Unchanged</v>
      </c>
      <c r="AL270" s="26" t="str">
        <f t="shared" si="69"/>
        <v>In. Val</v>
      </c>
      <c r="AM270" s="26" t="str">
        <f t="shared" si="70"/>
        <v>Inside Day</v>
      </c>
      <c r="AN270" s="26" t="str">
        <f t="shared" si="71"/>
        <v>In Val</v>
      </c>
      <c r="AO270" s="26" t="str">
        <f t="shared" si="72"/>
        <v>No Gap</v>
      </c>
      <c r="AP270" s="26" t="str">
        <f t="shared" si="73"/>
        <v>Top-Weighted</v>
      </c>
      <c r="AQ270" s="26" t="str">
        <f t="shared" si="74"/>
        <v>Skewed Low</v>
      </c>
      <c r="AR270" s="26" t="str">
        <f t="shared" si="75"/>
        <v>Same</v>
      </c>
      <c r="AS270" s="27">
        <f t="shared" si="76"/>
        <v>0</v>
      </c>
    </row>
    <row r="271" spans="1:45" ht="15.5" x14ac:dyDescent="0.35">
      <c r="A271" s="20">
        <v>45275</v>
      </c>
      <c r="B271" s="21">
        <v>1.25536</v>
      </c>
      <c r="C271" s="21">
        <v>1.2794000000000001</v>
      </c>
      <c r="D271" s="21">
        <v>1.24996</v>
      </c>
      <c r="E271" s="21">
        <v>1.2670600000000001</v>
      </c>
      <c r="F271" s="21">
        <v>1.2553000000000001</v>
      </c>
      <c r="G271" s="21">
        <v>1.2698</v>
      </c>
      <c r="H271" s="21">
        <v>1.2504999999999999</v>
      </c>
      <c r="I271" s="22">
        <v>23</v>
      </c>
      <c r="J271" s="22">
        <v>2455</v>
      </c>
      <c r="K271" s="22">
        <v>775</v>
      </c>
      <c r="L271" s="22">
        <v>3273</v>
      </c>
      <c r="M271" s="23">
        <v>13.568749999999991</v>
      </c>
      <c r="N271" s="23">
        <v>294.40000000000134</v>
      </c>
      <c r="O271" s="22">
        <v>193.00000000000094</v>
      </c>
      <c r="P271" s="22">
        <v>375036</v>
      </c>
      <c r="Q271" s="23">
        <v>1562.65</v>
      </c>
      <c r="R271" s="23">
        <v>11.117527173912993</v>
      </c>
      <c r="S271" s="22">
        <v>41</v>
      </c>
      <c r="T271" s="22" t="s">
        <v>28</v>
      </c>
      <c r="U271" s="23">
        <v>0.45000950418572444</v>
      </c>
      <c r="V271" s="22">
        <v>735</v>
      </c>
      <c r="W271" s="22">
        <v>585</v>
      </c>
      <c r="X271" s="22">
        <v>547</v>
      </c>
      <c r="Y271" s="22">
        <v>1401</v>
      </c>
      <c r="Z271" s="22" t="s">
        <v>32</v>
      </c>
      <c r="AA271" s="5"/>
      <c r="AB271" s="6" cm="1">
        <f t="array" ref="AB271">SUM(IF(B271:I271&gt;B272:I272,1,-1))</f>
        <v>-4</v>
      </c>
      <c r="AC271" s="6" cm="1">
        <f t="array" ref="AC271">SUM(IF(J271:S271&gt;J272:S272,1,-1))</f>
        <v>2</v>
      </c>
      <c r="AD271" s="6">
        <f t="shared" si="65"/>
        <v>-2</v>
      </c>
      <c r="AE271" s="6">
        <f t="shared" ref="AE271:AG286" si="77">SUM(AB271:AB273)</f>
        <v>-2</v>
      </c>
      <c r="AF271" s="6">
        <f t="shared" si="77"/>
        <v>12</v>
      </c>
      <c r="AG271" s="6">
        <f t="shared" si="77"/>
        <v>10</v>
      </c>
      <c r="AH271" s="5"/>
      <c r="AI271" s="8" t="str">
        <f t="shared" si="66"/>
        <v>OL Higher</v>
      </c>
      <c r="AJ271" s="24" t="str">
        <f t="shared" si="67"/>
        <v>Neutral</v>
      </c>
      <c r="AK271" s="25" t="str">
        <f t="shared" si="68"/>
        <v>POC Unchanged</v>
      </c>
      <c r="AL271" s="26" t="str">
        <f t="shared" si="69"/>
        <v>In. Val</v>
      </c>
      <c r="AM271" s="26" t="str">
        <f t="shared" si="70"/>
        <v>Inside Day</v>
      </c>
      <c r="AN271" s="26" t="str">
        <f t="shared" si="71"/>
        <v>In Val</v>
      </c>
      <c r="AO271" s="26" t="str">
        <f t="shared" si="72"/>
        <v>No Gap</v>
      </c>
      <c r="AP271" s="26" t="str">
        <f t="shared" si="73"/>
        <v>Top-Weighted</v>
      </c>
      <c r="AQ271" s="26" t="str">
        <f t="shared" si="74"/>
        <v>Skewed Low</v>
      </c>
      <c r="AR271" s="26" t="str">
        <f t="shared" si="75"/>
        <v>Closed Higher Quadrant</v>
      </c>
      <c r="AS271" s="27">
        <f t="shared" si="76"/>
        <v>1</v>
      </c>
    </row>
    <row r="272" spans="1:45" ht="15.5" x14ac:dyDescent="0.35">
      <c r="A272" s="20">
        <v>45274</v>
      </c>
      <c r="B272" s="21">
        <v>1.2586999999999999</v>
      </c>
      <c r="C272" s="21">
        <v>1.2794000000000001</v>
      </c>
      <c r="D272" s="21">
        <v>1.24996</v>
      </c>
      <c r="E272" s="21">
        <v>1.27695</v>
      </c>
      <c r="F272" s="21">
        <v>1.2553000000000001</v>
      </c>
      <c r="G272" s="21">
        <v>1.2601</v>
      </c>
      <c r="H272" s="21">
        <v>1.2503</v>
      </c>
      <c r="I272" s="22">
        <v>29</v>
      </c>
      <c r="J272" s="22">
        <v>2069</v>
      </c>
      <c r="K272" s="22">
        <v>1057</v>
      </c>
      <c r="L272" s="22">
        <v>3175</v>
      </c>
      <c r="M272" s="23">
        <v>13.182916666666738</v>
      </c>
      <c r="N272" s="23">
        <v>294.40000000000134</v>
      </c>
      <c r="O272" s="22">
        <v>98.000000000000313</v>
      </c>
      <c r="P272" s="22">
        <v>376075</v>
      </c>
      <c r="Q272" s="23">
        <v>1566.9791666666667</v>
      </c>
      <c r="R272" s="23">
        <v>10.784646739130386</v>
      </c>
      <c r="S272" s="22">
        <v>33</v>
      </c>
      <c r="T272" s="22" t="s">
        <v>26</v>
      </c>
      <c r="U272" s="23">
        <v>0.5290592242796589</v>
      </c>
      <c r="V272" s="22">
        <v>343</v>
      </c>
      <c r="W272" s="22">
        <v>277</v>
      </c>
      <c r="X272" s="22">
        <v>725</v>
      </c>
      <c r="Y272" s="22">
        <v>1825</v>
      </c>
      <c r="Z272" s="22" t="s">
        <v>31</v>
      </c>
      <c r="AA272" s="5"/>
      <c r="AB272" s="6" cm="1">
        <f t="array" ref="AB272">SUM(IF(B272:I272&gt;B273:I273,1,-1))</f>
        <v>2</v>
      </c>
      <c r="AC272" s="6" cm="1">
        <f t="array" ref="AC272">SUM(IF(J272:S272&gt;J273:S273,1,-1))</f>
        <v>6</v>
      </c>
      <c r="AD272" s="6">
        <f t="shared" si="65"/>
        <v>8</v>
      </c>
      <c r="AE272" s="6">
        <f t="shared" si="77"/>
        <v>-2</v>
      </c>
      <c r="AF272" s="6">
        <f t="shared" si="77"/>
        <v>8</v>
      </c>
      <c r="AG272" s="6">
        <f t="shared" si="77"/>
        <v>6</v>
      </c>
      <c r="AH272" s="5"/>
      <c r="AI272" s="8" t="str">
        <f t="shared" si="66"/>
        <v>Outside</v>
      </c>
      <c r="AJ272" s="24" t="str">
        <f t="shared" si="67"/>
        <v>Down</v>
      </c>
      <c r="AK272" s="25" t="str">
        <f t="shared" si="68"/>
        <v>POC Down</v>
      </c>
      <c r="AL272" s="26" t="str">
        <f t="shared" si="69"/>
        <v>In. Val</v>
      </c>
      <c r="AM272" s="26" t="str">
        <f t="shared" si="70"/>
        <v>Upper Break</v>
      </c>
      <c r="AN272" s="26" t="str">
        <f t="shared" si="71"/>
        <v>Ab. Val</v>
      </c>
      <c r="AO272" s="26" t="str">
        <f t="shared" si="72"/>
        <v>No Gap</v>
      </c>
      <c r="AP272" s="26" t="str">
        <f t="shared" si="73"/>
        <v>Top-Weighted</v>
      </c>
      <c r="AQ272" s="26" t="str">
        <f t="shared" si="74"/>
        <v>Skewed Low</v>
      </c>
      <c r="AR272" s="26" t="str">
        <f t="shared" si="75"/>
        <v>Same</v>
      </c>
      <c r="AS272" s="27">
        <f t="shared" si="76"/>
        <v>0</v>
      </c>
    </row>
    <row r="273" spans="1:45" ht="15.5" x14ac:dyDescent="0.35">
      <c r="A273" s="20">
        <v>45273</v>
      </c>
      <c r="B273" s="21">
        <v>1.25573</v>
      </c>
      <c r="C273" s="21">
        <v>1.26345</v>
      </c>
      <c r="D273" s="21">
        <v>1.24996</v>
      </c>
      <c r="E273" s="21">
        <v>1.2620499999999999</v>
      </c>
      <c r="F273" s="21">
        <v>1.2555000000000001</v>
      </c>
      <c r="G273" s="21">
        <v>1.2591000000000001</v>
      </c>
      <c r="H273" s="21">
        <v>1.2541</v>
      </c>
      <c r="I273" s="22">
        <v>7</v>
      </c>
      <c r="J273" s="22">
        <v>1674</v>
      </c>
      <c r="K273" s="22">
        <v>1226</v>
      </c>
      <c r="L273" s="22">
        <v>2961</v>
      </c>
      <c r="M273" s="23">
        <v>12.31041666666675</v>
      </c>
      <c r="N273" s="23">
        <v>134.90000000000003</v>
      </c>
      <c r="O273" s="22">
        <v>50.000000000001151</v>
      </c>
      <c r="P273" s="22">
        <v>346853</v>
      </c>
      <c r="Q273" s="23">
        <v>1445.2208333333333</v>
      </c>
      <c r="R273" s="23">
        <v>21.949592290585613</v>
      </c>
      <c r="S273" s="22">
        <v>22</v>
      </c>
      <c r="T273" s="22" t="s">
        <v>26</v>
      </c>
      <c r="U273" s="23">
        <v>0.65086272218706753</v>
      </c>
      <c r="V273" s="22">
        <v>145</v>
      </c>
      <c r="W273" s="22">
        <v>910</v>
      </c>
      <c r="X273" s="22">
        <v>1387</v>
      </c>
      <c r="Y273" s="22">
        <v>471</v>
      </c>
      <c r="Z273" s="22" t="s">
        <v>31</v>
      </c>
      <c r="AA273" s="5"/>
      <c r="AB273" s="6" cm="1">
        <f t="array" ref="AB273">SUM(IF(B273:I273&gt;B274:I274,1,-1))</f>
        <v>0</v>
      </c>
      <c r="AC273" s="6" cm="1">
        <f t="array" ref="AC273">SUM(IF(J273:S273&gt;J274:S274,1,-1))</f>
        <v>4</v>
      </c>
      <c r="AD273" s="6">
        <f t="shared" si="65"/>
        <v>4</v>
      </c>
      <c r="AE273" s="6">
        <f t="shared" si="77"/>
        <v>-8</v>
      </c>
      <c r="AF273" s="6">
        <f t="shared" si="77"/>
        <v>-2</v>
      </c>
      <c r="AG273" s="6">
        <f t="shared" si="77"/>
        <v>-10</v>
      </c>
      <c r="AH273" s="5"/>
      <c r="AI273" s="8" t="str">
        <f t="shared" si="66"/>
        <v>Outside</v>
      </c>
      <c r="AJ273" s="24" t="str">
        <f t="shared" si="67"/>
        <v>Neutral</v>
      </c>
      <c r="AK273" s="25" t="str">
        <f t="shared" si="68"/>
        <v>POC Unchanged</v>
      </c>
      <c r="AL273" s="26" t="str">
        <f t="shared" si="69"/>
        <v>In. Val</v>
      </c>
      <c r="AM273" s="26" t="str">
        <f t="shared" si="70"/>
        <v>Both Sides Expand</v>
      </c>
      <c r="AN273" s="26" t="str">
        <f t="shared" si="71"/>
        <v>Ab. Val</v>
      </c>
      <c r="AO273" s="26" t="str">
        <f t="shared" si="72"/>
        <v>No Gap</v>
      </c>
      <c r="AP273" s="26" t="str">
        <f t="shared" si="73"/>
        <v>Top-Weighted</v>
      </c>
      <c r="AQ273" s="26" t="str">
        <f t="shared" si="74"/>
        <v>Skewed Mid-Low</v>
      </c>
      <c r="AR273" s="26" t="str">
        <f t="shared" si="75"/>
        <v>Closed Lower Quadrant</v>
      </c>
      <c r="AS273" s="27">
        <f t="shared" si="76"/>
        <v>-1</v>
      </c>
    </row>
    <row r="274" spans="1:45" ht="15.5" x14ac:dyDescent="0.35">
      <c r="A274" s="20">
        <v>45272</v>
      </c>
      <c r="B274" s="21">
        <v>1.25935</v>
      </c>
      <c r="C274" s="21">
        <v>1.2614700000000001</v>
      </c>
      <c r="D274" s="21">
        <v>1.25017</v>
      </c>
      <c r="E274" s="21">
        <v>1.25675</v>
      </c>
      <c r="F274" s="21">
        <v>1.2555000000000001</v>
      </c>
      <c r="G274" s="21">
        <v>1.2588999999999999</v>
      </c>
      <c r="H274" s="21">
        <v>1.2543</v>
      </c>
      <c r="I274" s="22">
        <v>1</v>
      </c>
      <c r="J274" s="22">
        <v>1925</v>
      </c>
      <c r="K274" s="22">
        <v>791</v>
      </c>
      <c r="L274" s="22">
        <v>2774</v>
      </c>
      <c r="M274" s="23">
        <v>11.517083333333426</v>
      </c>
      <c r="N274" s="23">
        <v>113.00000000000088</v>
      </c>
      <c r="O274" s="22">
        <v>45.999999999999375</v>
      </c>
      <c r="P274" s="22">
        <v>335075</v>
      </c>
      <c r="Q274" s="23">
        <v>1396.1458333333333</v>
      </c>
      <c r="R274" s="23">
        <v>24.54867256637149</v>
      </c>
      <c r="S274" s="22">
        <v>22</v>
      </c>
      <c r="T274" s="22" t="s">
        <v>26</v>
      </c>
      <c r="U274" s="23">
        <v>0.50950148439935583</v>
      </c>
      <c r="V274" s="22">
        <v>586</v>
      </c>
      <c r="W274" s="22">
        <v>1155</v>
      </c>
      <c r="X274" s="22">
        <v>870</v>
      </c>
      <c r="Y274" s="22">
        <v>119</v>
      </c>
      <c r="Z274" s="22" t="s">
        <v>32</v>
      </c>
      <c r="AA274" s="5"/>
      <c r="AB274" s="6" cm="1">
        <f t="array" ref="AB274">SUM(IF(B274:I274&gt;B275:I275,1,-1))</f>
        <v>-4</v>
      </c>
      <c r="AC274" s="6" cm="1">
        <f t="array" ref="AC274">SUM(IF(J274:S274&gt;J275:S275,1,-1))</f>
        <v>-2</v>
      </c>
      <c r="AD274" s="6">
        <f t="shared" si="65"/>
        <v>-6</v>
      </c>
      <c r="AE274" s="6">
        <f t="shared" si="77"/>
        <v>-14</v>
      </c>
      <c r="AF274" s="6">
        <f t="shared" si="77"/>
        <v>-8</v>
      </c>
      <c r="AG274" s="6">
        <f t="shared" si="77"/>
        <v>-22</v>
      </c>
      <c r="AH274" s="5"/>
      <c r="AI274" s="8" t="str">
        <f t="shared" si="66"/>
        <v>OL Lower</v>
      </c>
      <c r="AJ274" s="24" t="str">
        <f t="shared" si="67"/>
        <v>Down</v>
      </c>
      <c r="AK274" s="25" t="str">
        <f t="shared" si="68"/>
        <v>POC Down</v>
      </c>
      <c r="AL274" s="26" t="str">
        <f t="shared" si="69"/>
        <v>In. Val</v>
      </c>
      <c r="AM274" s="26" t="str">
        <f t="shared" si="70"/>
        <v>Inside Day</v>
      </c>
      <c r="AN274" s="26" t="str">
        <f t="shared" si="71"/>
        <v>In Val</v>
      </c>
      <c r="AO274" s="26" t="str">
        <f t="shared" si="72"/>
        <v>No Gap</v>
      </c>
      <c r="AP274" s="26" t="str">
        <f t="shared" si="73"/>
        <v>Top-Weighted</v>
      </c>
      <c r="AQ274" s="26" t="str">
        <f t="shared" si="74"/>
        <v>Skewed Mid-High</v>
      </c>
      <c r="AR274" s="26" t="str">
        <f t="shared" si="75"/>
        <v>Closed Lower Quadrant</v>
      </c>
      <c r="AS274" s="27">
        <f t="shared" si="76"/>
        <v>-1</v>
      </c>
    </row>
    <row r="275" spans="1:45" ht="15.5" x14ac:dyDescent="0.35">
      <c r="A275" s="20">
        <v>45271</v>
      </c>
      <c r="B275" s="21">
        <v>1.2633000000000001</v>
      </c>
      <c r="C275" s="21">
        <v>1.2651300000000001</v>
      </c>
      <c r="D275" s="21">
        <v>1.25017</v>
      </c>
      <c r="E275" s="21">
        <v>1.2552700000000001</v>
      </c>
      <c r="F275" s="21">
        <v>1.2589999999999999</v>
      </c>
      <c r="G275" s="21">
        <v>1.2602</v>
      </c>
      <c r="H275" s="21">
        <v>1.2544</v>
      </c>
      <c r="I275" s="22">
        <v>-8</v>
      </c>
      <c r="J275" s="22">
        <v>934</v>
      </c>
      <c r="K275" s="22">
        <v>1720</v>
      </c>
      <c r="L275" s="22">
        <v>2702</v>
      </c>
      <c r="M275" s="23">
        <v>11.184166666666764</v>
      </c>
      <c r="N275" s="23">
        <v>149.60000000000085</v>
      </c>
      <c r="O275" s="22">
        <v>58.00000000000027</v>
      </c>
      <c r="P275" s="22">
        <v>340161</v>
      </c>
      <c r="Q275" s="23">
        <v>1417.3375000000001</v>
      </c>
      <c r="R275" s="23">
        <v>18.061497326203106</v>
      </c>
      <c r="S275" s="22">
        <v>25</v>
      </c>
      <c r="T275" s="22" t="s">
        <v>26</v>
      </c>
      <c r="U275" s="23">
        <v>0.59040208425037333</v>
      </c>
      <c r="V275" s="22">
        <v>362</v>
      </c>
      <c r="W275" s="22">
        <v>1082</v>
      </c>
      <c r="X275" s="22">
        <v>1070</v>
      </c>
      <c r="Y275" s="22">
        <v>188</v>
      </c>
      <c r="Z275" s="22" t="s">
        <v>29</v>
      </c>
      <c r="AA275" s="5"/>
      <c r="AB275" s="6" cm="1">
        <f t="array" ref="AB275">SUM(IF(B275:I275&gt;B276:I276,1,-1))</f>
        <v>-4</v>
      </c>
      <c r="AC275" s="6" cm="1">
        <f t="array" ref="AC275">SUM(IF(J275:S275&gt;J276:S276,1,-1))</f>
        <v>-4</v>
      </c>
      <c r="AD275" s="6">
        <f t="shared" si="65"/>
        <v>-8</v>
      </c>
      <c r="AE275" s="6">
        <f t="shared" si="77"/>
        <v>-16</v>
      </c>
      <c r="AF275" s="6">
        <f t="shared" si="77"/>
        <v>-8</v>
      </c>
      <c r="AG275" s="6">
        <f t="shared" si="77"/>
        <v>-24</v>
      </c>
      <c r="AH275" s="5"/>
      <c r="AI275" s="8" t="str">
        <f t="shared" si="66"/>
        <v>OL Lower</v>
      </c>
      <c r="AJ275" s="24" t="str">
        <f t="shared" si="67"/>
        <v>Down</v>
      </c>
      <c r="AK275" s="25" t="str">
        <f t="shared" si="68"/>
        <v>POC Down</v>
      </c>
      <c r="AL275" s="26" t="str">
        <f t="shared" si="69"/>
        <v>In. Val</v>
      </c>
      <c r="AM275" s="26" t="str">
        <f t="shared" si="70"/>
        <v>Inside Day</v>
      </c>
      <c r="AN275" s="26" t="str">
        <f t="shared" si="71"/>
        <v>In Val</v>
      </c>
      <c r="AO275" s="26" t="str">
        <f t="shared" si="72"/>
        <v>Gap Up - Failed</v>
      </c>
      <c r="AP275" s="26" t="str">
        <f t="shared" si="73"/>
        <v>Bottom-Weighted</v>
      </c>
      <c r="AQ275" s="26" t="str">
        <f t="shared" si="74"/>
        <v>Skewed Mid-High</v>
      </c>
      <c r="AR275" s="26" t="str">
        <f t="shared" si="75"/>
        <v>Closed Lower Quadrant</v>
      </c>
      <c r="AS275" s="27">
        <f t="shared" si="76"/>
        <v>-1</v>
      </c>
    </row>
    <row r="276" spans="1:45" ht="15.5" x14ac:dyDescent="0.35">
      <c r="A276" s="20">
        <v>45268</v>
      </c>
      <c r="B276" s="21">
        <v>1.27111</v>
      </c>
      <c r="C276" s="21">
        <v>1.27119</v>
      </c>
      <c r="D276" s="21">
        <v>1.25017</v>
      </c>
      <c r="E276" s="21">
        <v>1.25519</v>
      </c>
      <c r="F276" s="21">
        <v>1.2593000000000001</v>
      </c>
      <c r="G276" s="21">
        <v>1.2626999999999999</v>
      </c>
      <c r="H276" s="21">
        <v>1.2545999999999999</v>
      </c>
      <c r="I276" s="22">
        <v>-11</v>
      </c>
      <c r="J276" s="22">
        <v>1389</v>
      </c>
      <c r="K276" s="22">
        <v>1419</v>
      </c>
      <c r="L276" s="22">
        <v>2856</v>
      </c>
      <c r="M276" s="23">
        <v>11.816666666666688</v>
      </c>
      <c r="N276" s="23">
        <v>210.20000000000039</v>
      </c>
      <c r="O276" s="22">
        <v>80.999999999999957</v>
      </c>
      <c r="P276" s="22">
        <v>357981</v>
      </c>
      <c r="Q276" s="23">
        <v>1491.5875000000001</v>
      </c>
      <c r="R276" s="23">
        <v>13.587059942911488</v>
      </c>
      <c r="S276" s="22">
        <v>24</v>
      </c>
      <c r="T276" s="22" t="s">
        <v>33</v>
      </c>
      <c r="U276" s="23">
        <v>0.73507835312841985</v>
      </c>
      <c r="V276" s="22">
        <v>310</v>
      </c>
      <c r="W276" s="22">
        <v>710</v>
      </c>
      <c r="X276" s="22">
        <v>1445</v>
      </c>
      <c r="Y276" s="22">
        <v>371</v>
      </c>
      <c r="Z276" s="22" t="s">
        <v>27</v>
      </c>
      <c r="AA276" s="5"/>
      <c r="AB276" s="6" cm="1">
        <f t="array" ref="AB276">SUM(IF(B276:I276&gt;B277:I277,1,-1))</f>
        <v>-6</v>
      </c>
      <c r="AC276" s="6" cm="1">
        <f t="array" ref="AC276">SUM(IF(J276:S276&gt;J277:S277,1,-1))</f>
        <v>-2</v>
      </c>
      <c r="AD276" s="6">
        <f t="shared" si="65"/>
        <v>-8</v>
      </c>
      <c r="AE276" s="6">
        <f t="shared" si="77"/>
        <v>-20</v>
      </c>
      <c r="AF276" s="6">
        <f t="shared" si="77"/>
        <v>-8</v>
      </c>
      <c r="AG276" s="6">
        <f t="shared" si="77"/>
        <v>-28</v>
      </c>
      <c r="AH276" s="5"/>
      <c r="AI276" s="8" t="str">
        <f t="shared" si="66"/>
        <v>OL Lower</v>
      </c>
      <c r="AJ276" s="24" t="str">
        <f t="shared" si="67"/>
        <v>Down</v>
      </c>
      <c r="AK276" s="25" t="str">
        <f t="shared" si="68"/>
        <v>POC Unchanged</v>
      </c>
      <c r="AL276" s="26" t="str">
        <f t="shared" si="69"/>
        <v>In. Val</v>
      </c>
      <c r="AM276" s="26" t="str">
        <f t="shared" si="70"/>
        <v>Lower Break</v>
      </c>
      <c r="AN276" s="26" t="str">
        <f t="shared" si="71"/>
        <v>In Val</v>
      </c>
      <c r="AO276" s="26" t="str">
        <f t="shared" si="72"/>
        <v>Gap Up - Failed</v>
      </c>
      <c r="AP276" s="26" t="str">
        <f t="shared" si="73"/>
        <v>Bottom-Weighted</v>
      </c>
      <c r="AQ276" s="26" t="str">
        <f t="shared" si="74"/>
        <v>Skewed Mid-Low</v>
      </c>
      <c r="AR276" s="26" t="str">
        <f t="shared" si="75"/>
        <v>Same</v>
      </c>
      <c r="AS276" s="27">
        <f t="shared" si="76"/>
        <v>0</v>
      </c>
    </row>
    <row r="277" spans="1:45" ht="15.5" x14ac:dyDescent="0.35">
      <c r="A277" s="20">
        <v>45267</v>
      </c>
      <c r="B277" s="21">
        <v>1.2630300000000001</v>
      </c>
      <c r="C277" s="21">
        <v>1.2723800000000001</v>
      </c>
      <c r="D277" s="21">
        <v>1.2543899999999999</v>
      </c>
      <c r="E277" s="21">
        <v>1.25861</v>
      </c>
      <c r="F277" s="21">
        <v>1.2592999999999999</v>
      </c>
      <c r="G277" s="21">
        <v>1.2652999999999999</v>
      </c>
      <c r="H277" s="21">
        <v>1.2565999999999999</v>
      </c>
      <c r="I277" s="22">
        <v>7</v>
      </c>
      <c r="J277" s="22">
        <v>2011</v>
      </c>
      <c r="K277" s="22">
        <v>846</v>
      </c>
      <c r="L277" s="22">
        <v>2894</v>
      </c>
      <c r="M277" s="23">
        <v>11.991666666666678</v>
      </c>
      <c r="N277" s="23">
        <v>179.90000000000174</v>
      </c>
      <c r="O277" s="22">
        <v>86.999999999999304</v>
      </c>
      <c r="P277" s="22">
        <v>351421</v>
      </c>
      <c r="Q277" s="23">
        <v>1464.2541666666666</v>
      </c>
      <c r="R277" s="23">
        <v>16.086714841578498</v>
      </c>
      <c r="S277" s="22">
        <v>33</v>
      </c>
      <c r="T277" s="22" t="s">
        <v>28</v>
      </c>
      <c r="U277" s="23">
        <v>0.45704015582725727</v>
      </c>
      <c r="V277" s="22">
        <v>293</v>
      </c>
      <c r="W277" s="22">
        <v>743</v>
      </c>
      <c r="X277" s="22">
        <v>1117</v>
      </c>
      <c r="Y277" s="22">
        <v>709</v>
      </c>
      <c r="Z277" s="22" t="s">
        <v>27</v>
      </c>
      <c r="AA277" s="5"/>
      <c r="AB277" s="6" cm="1">
        <f t="array" ref="AB277">SUM(IF(B277:I277&gt;B278:I278,1,-1))</f>
        <v>-6</v>
      </c>
      <c r="AC277" s="6" cm="1">
        <f t="array" ref="AC277">SUM(IF(J277:S277&gt;J278:S278,1,-1))</f>
        <v>-2</v>
      </c>
      <c r="AD277" s="6">
        <f t="shared" si="65"/>
        <v>-8</v>
      </c>
      <c r="AE277" s="6">
        <f t="shared" si="77"/>
        <v>-20</v>
      </c>
      <c r="AF277" s="6">
        <f t="shared" si="77"/>
        <v>-6</v>
      </c>
      <c r="AG277" s="6">
        <f t="shared" si="77"/>
        <v>-26</v>
      </c>
      <c r="AH277" s="5"/>
      <c r="AI277" s="8" t="str">
        <f t="shared" si="66"/>
        <v>OL Lower</v>
      </c>
      <c r="AJ277" s="24" t="str">
        <f t="shared" si="67"/>
        <v>Down</v>
      </c>
      <c r="AK277" s="25" t="str">
        <f t="shared" si="68"/>
        <v>POC Down</v>
      </c>
      <c r="AL277" s="26" t="str">
        <f t="shared" si="69"/>
        <v>In. Val</v>
      </c>
      <c r="AM277" s="26" t="str">
        <f t="shared" si="70"/>
        <v>Lower Break</v>
      </c>
      <c r="AN277" s="26" t="str">
        <f t="shared" si="71"/>
        <v>In Val</v>
      </c>
      <c r="AO277" s="26" t="str">
        <f t="shared" si="72"/>
        <v>No Gap</v>
      </c>
      <c r="AP277" s="26" t="str">
        <f t="shared" si="73"/>
        <v>Top-Weighted</v>
      </c>
      <c r="AQ277" s="26" t="str">
        <f t="shared" si="74"/>
        <v>Skewed Mid-Low</v>
      </c>
      <c r="AR277" s="26" t="str">
        <f t="shared" si="75"/>
        <v>Same</v>
      </c>
      <c r="AS277" s="27">
        <f t="shared" si="76"/>
        <v>0</v>
      </c>
    </row>
    <row r="278" spans="1:45" ht="15.5" x14ac:dyDescent="0.35">
      <c r="A278" s="20">
        <v>45266</v>
      </c>
      <c r="B278" s="21">
        <v>1.2694099999999999</v>
      </c>
      <c r="C278" s="21">
        <v>1.2723800000000001</v>
      </c>
      <c r="D278" s="21">
        <v>1.25509</v>
      </c>
      <c r="E278" s="21">
        <v>1.2556799999999999</v>
      </c>
      <c r="F278" s="21">
        <v>1.2630000000000001</v>
      </c>
      <c r="G278" s="21">
        <v>1.2663000000000002</v>
      </c>
      <c r="H278" s="21">
        <v>1.2585000000000002</v>
      </c>
      <c r="I278" s="22">
        <v>8</v>
      </c>
      <c r="J278" s="22">
        <v>1630</v>
      </c>
      <c r="K278" s="22">
        <v>1294</v>
      </c>
      <c r="L278" s="22">
        <v>2970</v>
      </c>
      <c r="M278" s="23">
        <v>12.366666666666683</v>
      </c>
      <c r="N278" s="23">
        <v>172.90000000000026</v>
      </c>
      <c r="O278" s="22">
        <v>78.000000000000284</v>
      </c>
      <c r="P278" s="22">
        <v>359583</v>
      </c>
      <c r="Q278" s="23">
        <v>1498.2625</v>
      </c>
      <c r="R278" s="23">
        <v>17.177559282822415</v>
      </c>
      <c r="S278" s="22">
        <v>27</v>
      </c>
      <c r="T278" s="22" t="s">
        <v>33</v>
      </c>
      <c r="U278" s="23">
        <v>0.7216464384539536</v>
      </c>
      <c r="V278" s="22">
        <v>428</v>
      </c>
      <c r="W278" s="22">
        <v>895</v>
      </c>
      <c r="X278" s="22">
        <v>1293</v>
      </c>
      <c r="Y278" s="22">
        <v>354</v>
      </c>
      <c r="Z278" s="22" t="s">
        <v>27</v>
      </c>
      <c r="AA278" s="5"/>
      <c r="AB278" s="6" cm="1">
        <f t="array" ref="AB278">SUM(IF(B278:I278&gt;B279:I279,1,-1))</f>
        <v>-8</v>
      </c>
      <c r="AC278" s="6" cm="1">
        <f t="array" ref="AC278">SUM(IF(J278:S278&gt;J279:S279,1,-1))</f>
        <v>-4</v>
      </c>
      <c r="AD278" s="6">
        <f t="shared" si="65"/>
        <v>-12</v>
      </c>
      <c r="AE278" s="6">
        <f t="shared" si="77"/>
        <v>-18</v>
      </c>
      <c r="AF278" s="6">
        <f t="shared" si="77"/>
        <v>0</v>
      </c>
      <c r="AG278" s="6">
        <f t="shared" si="77"/>
        <v>-18</v>
      </c>
      <c r="AH278" s="5"/>
      <c r="AI278" s="8" t="str">
        <f t="shared" si="66"/>
        <v>OL Lower</v>
      </c>
      <c r="AJ278" s="24" t="str">
        <f t="shared" si="67"/>
        <v>Down</v>
      </c>
      <c r="AK278" s="25" t="str">
        <f t="shared" si="68"/>
        <v>POC Unchanged</v>
      </c>
      <c r="AL278" s="26" t="str">
        <f t="shared" si="69"/>
        <v>In. Val</v>
      </c>
      <c r="AM278" s="26" t="str">
        <f t="shared" si="70"/>
        <v>Lower Break</v>
      </c>
      <c r="AN278" s="26" t="str">
        <f t="shared" si="71"/>
        <v>Bl. Val</v>
      </c>
      <c r="AO278" s="26" t="str">
        <f t="shared" si="72"/>
        <v>Gap Up - Failed</v>
      </c>
      <c r="AP278" s="26" t="str">
        <f t="shared" si="73"/>
        <v>Top-Weighted</v>
      </c>
      <c r="AQ278" s="26" t="str">
        <f t="shared" si="74"/>
        <v>Skewed Mid-Low</v>
      </c>
      <c r="AR278" s="26" t="str">
        <f t="shared" si="75"/>
        <v>Same</v>
      </c>
      <c r="AS278" s="27">
        <f t="shared" si="76"/>
        <v>0</v>
      </c>
    </row>
    <row r="279" spans="1:45" ht="15.5" x14ac:dyDescent="0.35">
      <c r="A279" s="20">
        <v>45265</v>
      </c>
      <c r="B279" s="21">
        <v>1.27119</v>
      </c>
      <c r="C279" s="21">
        <v>1.27329</v>
      </c>
      <c r="D279" s="21">
        <v>1.2576799999999999</v>
      </c>
      <c r="E279" s="21">
        <v>1.2593000000000001</v>
      </c>
      <c r="F279" s="21">
        <v>1.2630000000000001</v>
      </c>
      <c r="G279" s="21">
        <v>1.2691000000000001</v>
      </c>
      <c r="H279" s="21">
        <v>1.2611000000000001</v>
      </c>
      <c r="I279" s="22">
        <v>18</v>
      </c>
      <c r="J279" s="22">
        <v>2260</v>
      </c>
      <c r="K279" s="22">
        <v>819</v>
      </c>
      <c r="L279" s="22">
        <v>3125</v>
      </c>
      <c r="M279" s="23">
        <v>12.96708333333337</v>
      </c>
      <c r="N279" s="23">
        <v>156.10000000000124</v>
      </c>
      <c r="O279" s="22">
        <v>80.000000000000071</v>
      </c>
      <c r="P279" s="22">
        <v>365945</v>
      </c>
      <c r="Q279" s="23">
        <v>1524.7708333333333</v>
      </c>
      <c r="R279" s="23">
        <v>20.019218449711563</v>
      </c>
      <c r="S279" s="22">
        <v>19</v>
      </c>
      <c r="T279" s="22" t="s">
        <v>26</v>
      </c>
      <c r="U279" s="23">
        <v>0.50643401964952561</v>
      </c>
      <c r="V279" s="22">
        <v>647</v>
      </c>
      <c r="W279" s="22">
        <v>865</v>
      </c>
      <c r="X279" s="22">
        <v>1290</v>
      </c>
      <c r="Y279" s="22">
        <v>323</v>
      </c>
      <c r="Z279" s="22" t="s">
        <v>27</v>
      </c>
      <c r="AA279" s="5"/>
      <c r="AB279" s="6" cm="1">
        <f t="array" ref="AB279">SUM(IF(B279:I279&gt;B280:I280,1,-1))</f>
        <v>-6</v>
      </c>
      <c r="AC279" s="6" cm="1">
        <f t="array" ref="AC279">SUM(IF(J279:S279&gt;J280:S280,1,-1))</f>
        <v>0</v>
      </c>
      <c r="AD279" s="6">
        <f t="shared" si="65"/>
        <v>-6</v>
      </c>
      <c r="AE279" s="6">
        <f t="shared" si="77"/>
        <v>-8</v>
      </c>
      <c r="AF279" s="6">
        <f t="shared" si="77"/>
        <v>8</v>
      </c>
      <c r="AG279" s="6">
        <f t="shared" si="77"/>
        <v>0</v>
      </c>
      <c r="AH279" s="5"/>
      <c r="AI279" s="8" t="str">
        <f t="shared" si="66"/>
        <v>Outside</v>
      </c>
      <c r="AJ279" s="24" t="str">
        <f t="shared" si="67"/>
        <v>Down</v>
      </c>
      <c r="AK279" s="25" t="str">
        <f t="shared" si="68"/>
        <v>POC Unchanged</v>
      </c>
      <c r="AL279" s="26" t="str">
        <f t="shared" si="69"/>
        <v>In. Val</v>
      </c>
      <c r="AM279" s="26" t="str">
        <f t="shared" si="70"/>
        <v>Lower Break</v>
      </c>
      <c r="AN279" s="26" t="str">
        <f t="shared" si="71"/>
        <v>Bl. Val</v>
      </c>
      <c r="AO279" s="26" t="str">
        <f t="shared" si="72"/>
        <v>Gap Up - Failed</v>
      </c>
      <c r="AP279" s="26" t="str">
        <f t="shared" si="73"/>
        <v>Top-Weighted</v>
      </c>
      <c r="AQ279" s="26" t="str">
        <f t="shared" si="74"/>
        <v>Skewed Mid-Low</v>
      </c>
      <c r="AR279" s="26" t="str">
        <f t="shared" si="75"/>
        <v>Same</v>
      </c>
      <c r="AS279" s="27">
        <f t="shared" si="76"/>
        <v>0</v>
      </c>
    </row>
    <row r="280" spans="1:45" ht="15.5" x14ac:dyDescent="0.35">
      <c r="A280" s="20">
        <v>45264</v>
      </c>
      <c r="B280" s="21">
        <v>1.26335</v>
      </c>
      <c r="C280" s="21">
        <v>1.27329</v>
      </c>
      <c r="D280" s="21">
        <v>1.2603</v>
      </c>
      <c r="E280" s="21">
        <v>1.26326</v>
      </c>
      <c r="F280" s="21">
        <v>1.2629999999999999</v>
      </c>
      <c r="G280" s="21">
        <v>1.2690999999999999</v>
      </c>
      <c r="H280" s="21">
        <v>1.2614000000000001</v>
      </c>
      <c r="I280" s="22">
        <v>23</v>
      </c>
      <c r="J280" s="22">
        <v>2504</v>
      </c>
      <c r="K280" s="22">
        <v>581</v>
      </c>
      <c r="L280" s="22">
        <v>3129</v>
      </c>
      <c r="M280" s="23">
        <v>12.990000000000002</v>
      </c>
      <c r="N280" s="23">
        <v>129.90000000000057</v>
      </c>
      <c r="O280" s="22">
        <v>76.999999999998181</v>
      </c>
      <c r="P280" s="22">
        <v>358671</v>
      </c>
      <c r="Q280" s="23">
        <v>1494.4625000000001</v>
      </c>
      <c r="R280" s="23">
        <v>24.087759815242389</v>
      </c>
      <c r="S280" s="22">
        <v>19</v>
      </c>
      <c r="T280" s="22" t="s">
        <v>28</v>
      </c>
      <c r="U280" s="23">
        <v>0.44980187960463952</v>
      </c>
      <c r="V280" s="22">
        <v>465</v>
      </c>
      <c r="W280" s="22">
        <v>1062</v>
      </c>
      <c r="X280" s="22">
        <v>762</v>
      </c>
      <c r="Y280" s="22">
        <v>820</v>
      </c>
      <c r="Z280" s="22" t="s">
        <v>27</v>
      </c>
      <c r="AA280" s="5"/>
      <c r="AB280" s="6" cm="1">
        <f t="array" ref="AB280">SUM(IF(B280:I280&gt;B281:I281,1,-1))</f>
        <v>-4</v>
      </c>
      <c r="AC280" s="6" cm="1">
        <f t="array" ref="AC280">SUM(IF(J280:S280&gt;J281:S281,1,-1))</f>
        <v>4</v>
      </c>
      <c r="AD280" s="6">
        <f t="shared" si="65"/>
        <v>0</v>
      </c>
      <c r="AE280" s="6">
        <f t="shared" si="77"/>
        <v>-2</v>
      </c>
      <c r="AF280" s="6">
        <f t="shared" si="77"/>
        <v>12</v>
      </c>
      <c r="AG280" s="6">
        <f t="shared" si="77"/>
        <v>10</v>
      </c>
      <c r="AH280" s="5"/>
      <c r="AI280" s="8" t="str">
        <f t="shared" si="66"/>
        <v>OL Lower</v>
      </c>
      <c r="AJ280" s="24" t="str">
        <f t="shared" si="67"/>
        <v>Neutral</v>
      </c>
      <c r="AK280" s="25" t="str">
        <f t="shared" si="68"/>
        <v>POC Down</v>
      </c>
      <c r="AL280" s="26" t="str">
        <f t="shared" si="69"/>
        <v>Bel. Val</v>
      </c>
      <c r="AM280" s="26" t="str">
        <f t="shared" si="70"/>
        <v>Inside Day</v>
      </c>
      <c r="AN280" s="26" t="str">
        <f t="shared" si="71"/>
        <v>In Val</v>
      </c>
      <c r="AO280" s="26" t="str">
        <f t="shared" si="72"/>
        <v>No Gap</v>
      </c>
      <c r="AP280" s="26" t="str">
        <f t="shared" si="73"/>
        <v>Top-Weighted</v>
      </c>
      <c r="AQ280" s="26" t="str">
        <f t="shared" si="74"/>
        <v>Skewed Mid-High</v>
      </c>
      <c r="AR280" s="26" t="str">
        <f t="shared" si="75"/>
        <v>Closed Higher Quadrant</v>
      </c>
      <c r="AS280" s="27">
        <f t="shared" si="76"/>
        <v>3</v>
      </c>
    </row>
    <row r="281" spans="1:45" ht="15.5" x14ac:dyDescent="0.35">
      <c r="A281" s="20">
        <v>45261</v>
      </c>
      <c r="B281" s="21">
        <v>1.2599499999999999</v>
      </c>
      <c r="C281" s="21">
        <v>1.27329</v>
      </c>
      <c r="D281" s="21">
        <v>1.2590699999999999</v>
      </c>
      <c r="E281" s="21">
        <v>1.27098</v>
      </c>
      <c r="F281" s="21">
        <v>1.2693000000000001</v>
      </c>
      <c r="G281" s="21">
        <v>1.272</v>
      </c>
      <c r="H281" s="21">
        <v>1.2631000000000001</v>
      </c>
      <c r="I281" s="22">
        <v>41</v>
      </c>
      <c r="J281" s="22">
        <v>715</v>
      </c>
      <c r="K281" s="22">
        <v>2269</v>
      </c>
      <c r="L281" s="22">
        <v>3027</v>
      </c>
      <c r="M281" s="23">
        <v>12.580000000000053</v>
      </c>
      <c r="N281" s="23">
        <v>142.20000000000121</v>
      </c>
      <c r="O281" s="22">
        <v>88.999999999999076</v>
      </c>
      <c r="P281" s="22">
        <v>344376</v>
      </c>
      <c r="Q281" s="23">
        <v>1434.9</v>
      </c>
      <c r="R281" s="23">
        <v>21.286919831223447</v>
      </c>
      <c r="S281" s="22">
        <v>17</v>
      </c>
      <c r="T281" s="22" t="s">
        <v>28</v>
      </c>
      <c r="U281" s="23">
        <v>0.48515139746682073</v>
      </c>
      <c r="V281" s="22">
        <v>552</v>
      </c>
      <c r="W281" s="22">
        <v>810</v>
      </c>
      <c r="X281" s="22">
        <v>944</v>
      </c>
      <c r="Y281" s="22">
        <v>707</v>
      </c>
      <c r="Z281" s="22" t="s">
        <v>31</v>
      </c>
      <c r="AA281" s="5"/>
      <c r="AB281" s="6" cm="1">
        <f t="array" ref="AB281">SUM(IF(B281:I281&gt;B282:I282,1,-1))</f>
        <v>2</v>
      </c>
      <c r="AC281" s="6" cm="1">
        <f t="array" ref="AC281">SUM(IF(J281:S281&gt;J282:S282,1,-1))</f>
        <v>4</v>
      </c>
      <c r="AD281" s="6">
        <f t="shared" si="65"/>
        <v>6</v>
      </c>
      <c r="AE281" s="6">
        <f t="shared" si="77"/>
        <v>6</v>
      </c>
      <c r="AF281" s="6">
        <f t="shared" si="77"/>
        <v>12</v>
      </c>
      <c r="AG281" s="6">
        <f t="shared" si="77"/>
        <v>18</v>
      </c>
      <c r="AH281" s="5"/>
      <c r="AI281" s="8" t="str">
        <f t="shared" si="66"/>
        <v>Inside</v>
      </c>
      <c r="AJ281" s="24" t="str">
        <f t="shared" si="67"/>
        <v>Up</v>
      </c>
      <c r="AK281" s="25" t="str">
        <f t="shared" si="68"/>
        <v>POC Unchanged</v>
      </c>
      <c r="AL281" s="26" t="str">
        <f t="shared" si="69"/>
        <v>In. Val</v>
      </c>
      <c r="AM281" s="26" t="str">
        <f t="shared" si="70"/>
        <v>Inside Day</v>
      </c>
      <c r="AN281" s="26" t="str">
        <f t="shared" si="71"/>
        <v>In Val</v>
      </c>
      <c r="AO281" s="26" t="str">
        <f t="shared" si="72"/>
        <v>Gap Down - Failed</v>
      </c>
      <c r="AP281" s="26" t="str">
        <f t="shared" si="73"/>
        <v>Bottom-Weighted</v>
      </c>
      <c r="AQ281" s="26" t="str">
        <f t="shared" si="74"/>
        <v>Skewed Mid-Low</v>
      </c>
      <c r="AR281" s="26" t="str">
        <f t="shared" si="75"/>
        <v>Closed Lower Quadrant</v>
      </c>
      <c r="AS281" s="27">
        <f t="shared" si="76"/>
        <v>-1</v>
      </c>
    </row>
    <row r="282" spans="1:45" ht="15.5" x14ac:dyDescent="0.35">
      <c r="A282" s="20">
        <v>45260</v>
      </c>
      <c r="B282" s="21">
        <v>1.2531300000000001</v>
      </c>
      <c r="C282" s="21">
        <v>1.27329</v>
      </c>
      <c r="D282" s="21">
        <v>1.2523899999999999</v>
      </c>
      <c r="E282" s="21">
        <v>1.2629600000000001</v>
      </c>
      <c r="F282" s="21">
        <v>1.2692999999999999</v>
      </c>
      <c r="G282" s="21">
        <v>1.2721</v>
      </c>
      <c r="H282" s="21">
        <v>1.2617</v>
      </c>
      <c r="I282" s="22">
        <v>36</v>
      </c>
      <c r="J282" s="22">
        <v>583</v>
      </c>
      <c r="K282" s="22">
        <v>2238</v>
      </c>
      <c r="L282" s="22">
        <v>2860</v>
      </c>
      <c r="M282" s="23">
        <v>11.842916666666694</v>
      </c>
      <c r="N282" s="23">
        <v>209.00000000000142</v>
      </c>
      <c r="O282" s="22">
        <v>103.99999999999964</v>
      </c>
      <c r="P282" s="22">
        <v>317911</v>
      </c>
      <c r="Q282" s="23">
        <v>1324.6291666666666</v>
      </c>
      <c r="R282" s="23">
        <v>13.684210526315697</v>
      </c>
      <c r="S282" s="22">
        <v>26</v>
      </c>
      <c r="T282" s="22" t="s">
        <v>28</v>
      </c>
      <c r="U282" s="23">
        <v>0.45391415544656527</v>
      </c>
      <c r="V282" s="22">
        <v>923</v>
      </c>
      <c r="W282" s="22">
        <v>698</v>
      </c>
      <c r="X282" s="22">
        <v>928</v>
      </c>
      <c r="Y282" s="22">
        <v>279</v>
      </c>
      <c r="Z282" s="22" t="s">
        <v>32</v>
      </c>
      <c r="AA282" s="5"/>
      <c r="AB282" s="6" cm="1">
        <f t="array" ref="AB282">SUM(IF(B282:I282&gt;B283:I283,1,-1))</f>
        <v>0</v>
      </c>
      <c r="AC282" s="6" cm="1">
        <f t="array" ref="AC282">SUM(IF(J282:S282&gt;J283:S283,1,-1))</f>
        <v>4</v>
      </c>
      <c r="AD282" s="6">
        <f t="shared" si="65"/>
        <v>4</v>
      </c>
      <c r="AE282" s="6">
        <f t="shared" si="77"/>
        <v>6</v>
      </c>
      <c r="AF282" s="6">
        <f t="shared" si="77"/>
        <v>10</v>
      </c>
      <c r="AG282" s="6">
        <f t="shared" si="77"/>
        <v>16</v>
      </c>
      <c r="AH282" s="5"/>
      <c r="AI282" s="8" t="str">
        <f t="shared" si="66"/>
        <v>Inside</v>
      </c>
      <c r="AJ282" s="24" t="str">
        <f t="shared" si="67"/>
        <v>Up</v>
      </c>
      <c r="AK282" s="25" t="str">
        <f t="shared" si="68"/>
        <v>POC Up</v>
      </c>
      <c r="AL282" s="26" t="str">
        <f t="shared" si="69"/>
        <v>In. Val</v>
      </c>
      <c r="AM282" s="26" t="str">
        <f t="shared" si="70"/>
        <v>Inside Day</v>
      </c>
      <c r="AN282" s="26" t="str">
        <f t="shared" si="71"/>
        <v>In Val</v>
      </c>
      <c r="AO282" s="26" t="str">
        <f t="shared" si="72"/>
        <v>Gap Down - Failed</v>
      </c>
      <c r="AP282" s="26" t="str">
        <f t="shared" si="73"/>
        <v>Bottom-Weighted</v>
      </c>
      <c r="AQ282" s="26" t="str">
        <f t="shared" si="74"/>
        <v>Skewed Mid-Low</v>
      </c>
      <c r="AR282" s="26" t="str">
        <f t="shared" si="75"/>
        <v>Closed Higher Quadrant</v>
      </c>
      <c r="AS282" s="27">
        <f t="shared" si="76"/>
        <v>1</v>
      </c>
    </row>
    <row r="283" spans="1:45" ht="15.5" x14ac:dyDescent="0.35">
      <c r="A283" s="20">
        <v>45259</v>
      </c>
      <c r="B283" s="21">
        <v>1.2488600000000001</v>
      </c>
      <c r="C283" s="21">
        <v>1.27329</v>
      </c>
      <c r="D283" s="21">
        <v>1.24882</v>
      </c>
      <c r="E283" s="21">
        <v>1.2694000000000001</v>
      </c>
      <c r="F283" s="21">
        <v>1.2692000000000001</v>
      </c>
      <c r="G283" s="21">
        <v>1.2732000000000001</v>
      </c>
      <c r="H283" s="21">
        <v>1.2594000000000001</v>
      </c>
      <c r="I283" s="22">
        <v>59</v>
      </c>
      <c r="J283" s="22">
        <v>487</v>
      </c>
      <c r="K283" s="22">
        <v>2107</v>
      </c>
      <c r="L283" s="22">
        <v>2625</v>
      </c>
      <c r="M283" s="23">
        <v>10.854166666666739</v>
      </c>
      <c r="N283" s="23">
        <v>244.69999999999993</v>
      </c>
      <c r="O283" s="22">
        <v>138.00000000000034</v>
      </c>
      <c r="P283" s="22">
        <v>284149</v>
      </c>
      <c r="Q283" s="23">
        <v>1183.9541666666667</v>
      </c>
      <c r="R283" s="23">
        <v>10.727421332243567</v>
      </c>
      <c r="S283" s="22">
        <v>30</v>
      </c>
      <c r="T283" s="22" t="s">
        <v>28</v>
      </c>
      <c r="U283" s="23">
        <v>0.44295255928480037</v>
      </c>
      <c r="V283" s="22">
        <v>846</v>
      </c>
      <c r="W283" s="22">
        <v>665</v>
      </c>
      <c r="X283" s="22">
        <v>564</v>
      </c>
      <c r="Y283" s="22">
        <v>550</v>
      </c>
      <c r="Z283" s="22" t="s">
        <v>31</v>
      </c>
      <c r="AA283" s="5"/>
      <c r="AB283" s="6" cm="1">
        <f t="array" ref="AB283">SUM(IF(B283:I283&gt;B284:I284,1,-1))</f>
        <v>4</v>
      </c>
      <c r="AC283" s="6" cm="1">
        <f t="array" ref="AC283">SUM(IF(J283:S283&gt;J284:S284,1,-1))</f>
        <v>4</v>
      </c>
      <c r="AD283" s="6">
        <f t="shared" si="65"/>
        <v>8</v>
      </c>
      <c r="AE283" s="6">
        <f t="shared" si="77"/>
        <v>10</v>
      </c>
      <c r="AF283" s="6">
        <f t="shared" si="77"/>
        <v>6</v>
      </c>
      <c r="AG283" s="6">
        <f t="shared" si="77"/>
        <v>16</v>
      </c>
      <c r="AH283" s="5"/>
      <c r="AI283" s="8" t="str">
        <f t="shared" si="66"/>
        <v>OL Higher</v>
      </c>
      <c r="AJ283" s="24" t="str">
        <f t="shared" si="67"/>
        <v>Up</v>
      </c>
      <c r="AK283" s="25" t="str">
        <f t="shared" si="68"/>
        <v>POC Up</v>
      </c>
      <c r="AL283" s="26" t="str">
        <f t="shared" si="69"/>
        <v>Ab. Val</v>
      </c>
      <c r="AM283" s="26" t="str">
        <f t="shared" si="70"/>
        <v>Upper Break</v>
      </c>
      <c r="AN283" s="26" t="str">
        <f t="shared" si="71"/>
        <v>In Val</v>
      </c>
      <c r="AO283" s="26" t="str">
        <f t="shared" si="72"/>
        <v>No Gap</v>
      </c>
      <c r="AP283" s="26" t="str">
        <f t="shared" si="73"/>
        <v>Bottom-Weighted</v>
      </c>
      <c r="AQ283" s="26" t="str">
        <f t="shared" si="74"/>
        <v>Skewed High</v>
      </c>
      <c r="AR283" s="26" t="str">
        <f t="shared" si="75"/>
        <v>Same</v>
      </c>
      <c r="AS283" s="27">
        <f t="shared" si="76"/>
        <v>0</v>
      </c>
    </row>
    <row r="284" spans="1:45" ht="15.5" x14ac:dyDescent="0.35">
      <c r="A284" s="20">
        <v>45258</v>
      </c>
      <c r="B284" s="21">
        <v>1.2542500000000001</v>
      </c>
      <c r="C284" s="21">
        <v>1.27146</v>
      </c>
      <c r="D284" s="21">
        <v>1.24481</v>
      </c>
      <c r="E284" s="21">
        <v>1.2711399999999999</v>
      </c>
      <c r="F284" s="21">
        <v>1.2534000000000001</v>
      </c>
      <c r="G284" s="21">
        <v>1.2617</v>
      </c>
      <c r="H284" s="21">
        <v>1.2453000000000001</v>
      </c>
      <c r="I284" s="22">
        <v>47</v>
      </c>
      <c r="J284" s="22">
        <v>1758</v>
      </c>
      <c r="K284" s="22">
        <v>736</v>
      </c>
      <c r="L284" s="22">
        <v>2535</v>
      </c>
      <c r="M284" s="23">
        <v>10.458333333333403</v>
      </c>
      <c r="N284" s="23">
        <v>266.50000000000063</v>
      </c>
      <c r="O284" s="22">
        <v>163.99999999999972</v>
      </c>
      <c r="P284" s="22">
        <v>270812</v>
      </c>
      <c r="Q284" s="23">
        <v>1128.3833333333334</v>
      </c>
      <c r="R284" s="23">
        <v>9.5121951219511978</v>
      </c>
      <c r="S284" s="22">
        <v>28</v>
      </c>
      <c r="T284" s="22" t="s">
        <v>26</v>
      </c>
      <c r="U284" s="23">
        <v>0.56118222532191075</v>
      </c>
      <c r="V284" s="22">
        <v>297</v>
      </c>
      <c r="W284" s="22">
        <v>957</v>
      </c>
      <c r="X284" s="22">
        <v>910</v>
      </c>
      <c r="Y284" s="22">
        <v>370</v>
      </c>
      <c r="Z284" s="22" t="s">
        <v>31</v>
      </c>
      <c r="AA284" s="5"/>
      <c r="AB284" s="6" cm="1">
        <f t="array" ref="AB284">SUM(IF(B284:I284&gt;B285:I285,1,-1))</f>
        <v>2</v>
      </c>
      <c r="AC284" s="6" cm="1">
        <f t="array" ref="AC284">SUM(IF(J284:S284&gt;J285:S285,1,-1))</f>
        <v>2</v>
      </c>
      <c r="AD284" s="6">
        <f t="shared" si="65"/>
        <v>4</v>
      </c>
      <c r="AE284" s="6">
        <f t="shared" si="77"/>
        <v>12</v>
      </c>
      <c r="AF284" s="6">
        <f t="shared" si="77"/>
        <v>-4</v>
      </c>
      <c r="AG284" s="6">
        <f t="shared" si="77"/>
        <v>8</v>
      </c>
      <c r="AH284" s="5"/>
      <c r="AI284" s="8" t="str">
        <f t="shared" si="66"/>
        <v>Outside</v>
      </c>
      <c r="AJ284" s="24" t="str">
        <f t="shared" si="67"/>
        <v>Neutral</v>
      </c>
      <c r="AK284" s="25" t="str">
        <f t="shared" si="68"/>
        <v>POC Unchanged</v>
      </c>
      <c r="AL284" s="26" t="str">
        <f t="shared" si="69"/>
        <v>In. Val</v>
      </c>
      <c r="AM284" s="26" t="str">
        <f t="shared" si="70"/>
        <v>Upper Break</v>
      </c>
      <c r="AN284" s="26" t="str">
        <f t="shared" si="71"/>
        <v>Ab. Val</v>
      </c>
      <c r="AO284" s="26" t="str">
        <f t="shared" si="72"/>
        <v>No Gap</v>
      </c>
      <c r="AP284" s="26" t="str">
        <f t="shared" si="73"/>
        <v>Top-Weighted</v>
      </c>
      <c r="AQ284" s="26" t="str">
        <f t="shared" si="74"/>
        <v>Skewed Mid-High</v>
      </c>
      <c r="AR284" s="26" t="str">
        <f t="shared" si="75"/>
        <v>Same</v>
      </c>
      <c r="AS284" s="27">
        <f t="shared" si="76"/>
        <v>0</v>
      </c>
    </row>
    <row r="285" spans="1:45" ht="15.5" x14ac:dyDescent="0.35">
      <c r="A285" s="20">
        <v>45257</v>
      </c>
      <c r="B285" s="21">
        <v>1.2507299999999999</v>
      </c>
      <c r="C285" s="21">
        <v>1.2643800000000001</v>
      </c>
      <c r="D285" s="21">
        <v>1.24481</v>
      </c>
      <c r="E285" s="21">
        <v>1.26335</v>
      </c>
      <c r="F285" s="21">
        <v>1.2534000000000001</v>
      </c>
      <c r="G285" s="21">
        <v>1.2578</v>
      </c>
      <c r="H285" s="21">
        <v>1.2479000000000002</v>
      </c>
      <c r="I285" s="22">
        <v>40</v>
      </c>
      <c r="J285" s="22">
        <v>1458</v>
      </c>
      <c r="K285" s="22">
        <v>1025</v>
      </c>
      <c r="L285" s="22">
        <v>2556</v>
      </c>
      <c r="M285" s="23">
        <v>10.529166666666756</v>
      </c>
      <c r="N285" s="23">
        <v>195.70000000000087</v>
      </c>
      <c r="O285" s="22">
        <v>98.999999999997982</v>
      </c>
      <c r="P285" s="22">
        <v>266925</v>
      </c>
      <c r="Q285" s="23">
        <v>1112.1875</v>
      </c>
      <c r="R285" s="23">
        <v>13.06080735820127</v>
      </c>
      <c r="S285" s="22">
        <v>23</v>
      </c>
      <c r="T285" s="22" t="s">
        <v>26</v>
      </c>
      <c r="U285" s="23">
        <v>0.65211947835193007</v>
      </c>
      <c r="V285" s="22">
        <v>634</v>
      </c>
      <c r="W285" s="22">
        <v>351</v>
      </c>
      <c r="X285" s="22">
        <v>1330</v>
      </c>
      <c r="Y285" s="22">
        <v>241</v>
      </c>
      <c r="Z285" s="22" t="s">
        <v>31</v>
      </c>
      <c r="AA285" s="5"/>
      <c r="AB285" s="6" cm="1">
        <f t="array" ref="AB285">SUM(IF(B285:I285&gt;B286:I286,1,-1))</f>
        <v>4</v>
      </c>
      <c r="AC285" s="6" cm="1">
        <f t="array" ref="AC285">SUM(IF(J285:S285&gt;J286:S286,1,-1))</f>
        <v>0</v>
      </c>
      <c r="AD285" s="6">
        <f t="shared" si="65"/>
        <v>4</v>
      </c>
      <c r="AE285" s="6">
        <f t="shared" si="77"/>
        <v>10</v>
      </c>
      <c r="AF285" s="6">
        <f t="shared" si="77"/>
        <v>-10</v>
      </c>
      <c r="AG285" s="6">
        <f t="shared" si="77"/>
        <v>0</v>
      </c>
      <c r="AH285" s="5"/>
      <c r="AI285" s="8" t="str">
        <f t="shared" si="66"/>
        <v>Outside</v>
      </c>
      <c r="AJ285" s="24" t="str">
        <f t="shared" si="67"/>
        <v>Up</v>
      </c>
      <c r="AK285" s="25" t="str">
        <f t="shared" si="68"/>
        <v>POC Unchanged</v>
      </c>
      <c r="AL285" s="26" t="str">
        <f t="shared" si="69"/>
        <v>In. Val</v>
      </c>
      <c r="AM285" s="26" t="str">
        <f t="shared" si="70"/>
        <v>Upper Break</v>
      </c>
      <c r="AN285" s="26" t="str">
        <f t="shared" si="71"/>
        <v>Ab. Val</v>
      </c>
      <c r="AO285" s="26" t="str">
        <f t="shared" si="72"/>
        <v>No Gap</v>
      </c>
      <c r="AP285" s="26" t="str">
        <f t="shared" si="73"/>
        <v>Top-Weighted</v>
      </c>
      <c r="AQ285" s="26" t="str">
        <f t="shared" si="74"/>
        <v>Skewed Mid-Low</v>
      </c>
      <c r="AR285" s="26" t="str">
        <f t="shared" si="75"/>
        <v>Same</v>
      </c>
      <c r="AS285" s="27">
        <f t="shared" si="76"/>
        <v>0</v>
      </c>
    </row>
    <row r="286" spans="1:45" ht="15.5" x14ac:dyDescent="0.35">
      <c r="A286" s="20">
        <v>45254</v>
      </c>
      <c r="B286" s="21">
        <v>1.24525</v>
      </c>
      <c r="C286" s="21">
        <v>1.2615000000000001</v>
      </c>
      <c r="D286" s="21">
        <v>1.24455</v>
      </c>
      <c r="E286" s="21">
        <v>1.2597</v>
      </c>
      <c r="F286" s="21">
        <v>1.2534000000000001</v>
      </c>
      <c r="G286" s="21">
        <v>1.2559000000000002</v>
      </c>
      <c r="H286" s="21">
        <v>1.2489000000000001</v>
      </c>
      <c r="I286" s="22">
        <v>36</v>
      </c>
      <c r="J286" s="22">
        <v>959</v>
      </c>
      <c r="K286" s="22">
        <v>1565</v>
      </c>
      <c r="L286" s="22">
        <v>2597</v>
      </c>
      <c r="M286" s="23">
        <v>10.735000000000069</v>
      </c>
      <c r="N286" s="23">
        <v>169.5000000000002</v>
      </c>
      <c r="O286" s="22">
        <v>70.000000000001165</v>
      </c>
      <c r="P286" s="22">
        <v>259604</v>
      </c>
      <c r="Q286" s="23">
        <v>1081.6833333333334</v>
      </c>
      <c r="R286" s="23">
        <v>15.321533923303816</v>
      </c>
      <c r="S286" s="22">
        <v>25</v>
      </c>
      <c r="T286" s="22" t="s">
        <v>26</v>
      </c>
      <c r="U286" s="23">
        <v>0.66367183312681577</v>
      </c>
      <c r="V286" s="22">
        <v>210</v>
      </c>
      <c r="W286" s="22">
        <v>1002</v>
      </c>
      <c r="X286" s="22">
        <v>934</v>
      </c>
      <c r="Y286" s="22">
        <v>451</v>
      </c>
      <c r="Z286" s="22" t="s">
        <v>31</v>
      </c>
      <c r="AA286" s="5"/>
      <c r="AB286" s="6" cm="1">
        <f t="array" ref="AB286">SUM(IF(B286:I286&gt;B287:I287,1,-1))</f>
        <v>6</v>
      </c>
      <c r="AC286" s="6" cm="1">
        <f t="array" ref="AC286">SUM(IF(J286:S286&gt;J287:S287,1,-1))</f>
        <v>-6</v>
      </c>
      <c r="AD286" s="6">
        <f t="shared" si="65"/>
        <v>0</v>
      </c>
      <c r="AE286" s="6">
        <f t="shared" si="77"/>
        <v>0</v>
      </c>
      <c r="AF286" s="6">
        <f t="shared" si="77"/>
        <v>-12</v>
      </c>
      <c r="AG286" s="6">
        <f t="shared" si="77"/>
        <v>-12</v>
      </c>
      <c r="AH286" s="5"/>
      <c r="AI286" s="8" t="str">
        <f t="shared" si="66"/>
        <v>OL Higher</v>
      </c>
      <c r="AJ286" s="24" t="str">
        <f t="shared" si="67"/>
        <v>Up</v>
      </c>
      <c r="AK286" s="25" t="str">
        <f t="shared" si="68"/>
        <v>POC Unchanged</v>
      </c>
      <c r="AL286" s="26" t="str">
        <f t="shared" si="69"/>
        <v>In. Val</v>
      </c>
      <c r="AM286" s="26" t="str">
        <f t="shared" si="70"/>
        <v>Upper Break</v>
      </c>
      <c r="AN286" s="26" t="str">
        <f t="shared" si="71"/>
        <v>Ab. Val</v>
      </c>
      <c r="AO286" s="26" t="str">
        <f t="shared" si="72"/>
        <v>Gap Down - Failed</v>
      </c>
      <c r="AP286" s="26" t="str">
        <f t="shared" si="73"/>
        <v>Bottom-Weighted</v>
      </c>
      <c r="AQ286" s="26" t="str">
        <f t="shared" si="74"/>
        <v>Skewed Mid-High</v>
      </c>
      <c r="AR286" s="26" t="str">
        <f t="shared" si="75"/>
        <v>Same</v>
      </c>
      <c r="AS286" s="27">
        <f t="shared" si="76"/>
        <v>0</v>
      </c>
    </row>
    <row r="287" spans="1:45" ht="15.5" x14ac:dyDescent="0.35">
      <c r="A287" s="20">
        <v>45253</v>
      </c>
      <c r="B287" s="21">
        <v>1.24139</v>
      </c>
      <c r="C287" s="21">
        <v>1.2571000000000001</v>
      </c>
      <c r="D287" s="21">
        <v>1.2373499999999999</v>
      </c>
      <c r="E287" s="21">
        <v>1.25299</v>
      </c>
      <c r="F287" s="21">
        <v>1.2534000000000001</v>
      </c>
      <c r="G287" s="21">
        <v>1.2551000000000001</v>
      </c>
      <c r="H287" s="21">
        <v>1.2473000000000001</v>
      </c>
      <c r="I287" s="22">
        <v>29</v>
      </c>
      <c r="J287" s="22">
        <v>556</v>
      </c>
      <c r="K287" s="22">
        <v>2066</v>
      </c>
      <c r="L287" s="22">
        <v>2687</v>
      </c>
      <c r="M287" s="23">
        <v>11.062916666666746</v>
      </c>
      <c r="N287" s="23">
        <v>197.50000000000156</v>
      </c>
      <c r="O287" s="22">
        <v>78.000000000000284</v>
      </c>
      <c r="P287" s="22">
        <v>265901</v>
      </c>
      <c r="Q287" s="23">
        <v>1107.9208333333333</v>
      </c>
      <c r="R287" s="23">
        <v>13.605063291139134</v>
      </c>
      <c r="S287" s="22">
        <v>35</v>
      </c>
      <c r="T287" s="22" t="s">
        <v>28</v>
      </c>
      <c r="U287" s="23">
        <v>0.39690226634062831</v>
      </c>
      <c r="V287" s="22">
        <v>1072</v>
      </c>
      <c r="W287" s="22">
        <v>885</v>
      </c>
      <c r="X287" s="22">
        <v>441</v>
      </c>
      <c r="Y287" s="22">
        <v>289</v>
      </c>
      <c r="Z287" s="22" t="s">
        <v>31</v>
      </c>
      <c r="AA287" s="5"/>
      <c r="AB287" s="6" cm="1">
        <f t="array" ref="AB287">SUM(IF(B287:I287&gt;B288:I288,1,-1))</f>
        <v>0</v>
      </c>
      <c r="AC287" s="6" cm="1">
        <f t="array" ref="AC287">SUM(IF(J287:S287&gt;J288:S288,1,-1))</f>
        <v>-4</v>
      </c>
      <c r="AD287" s="6">
        <f t="shared" si="65"/>
        <v>-4</v>
      </c>
      <c r="AE287" s="6">
        <f t="shared" ref="AE287:AG302" si="78">SUM(AB287:AB289)</f>
        <v>2</v>
      </c>
      <c r="AF287" s="6">
        <f t="shared" si="78"/>
        <v>-4</v>
      </c>
      <c r="AG287" s="6">
        <f t="shared" si="78"/>
        <v>-2</v>
      </c>
      <c r="AH287" s="5"/>
      <c r="AI287" s="8" t="str">
        <f t="shared" si="66"/>
        <v>Inside</v>
      </c>
      <c r="AJ287" s="24" t="str">
        <f t="shared" si="67"/>
        <v>Up</v>
      </c>
      <c r="AK287" s="25" t="str">
        <f t="shared" si="68"/>
        <v>POC Down</v>
      </c>
      <c r="AL287" s="26" t="str">
        <f t="shared" si="69"/>
        <v>In. Val</v>
      </c>
      <c r="AM287" s="26" t="str">
        <f t="shared" si="70"/>
        <v>Upper Break</v>
      </c>
      <c r="AN287" s="26" t="str">
        <f t="shared" si="71"/>
        <v>In Val</v>
      </c>
      <c r="AO287" s="26" t="str">
        <f t="shared" si="72"/>
        <v>Gap Down - Failed</v>
      </c>
      <c r="AP287" s="26" t="str">
        <f t="shared" si="73"/>
        <v>Bottom-Weighted</v>
      </c>
      <c r="AQ287" s="26" t="str">
        <f t="shared" si="74"/>
        <v>Skewed High</v>
      </c>
      <c r="AR287" s="26" t="str">
        <f t="shared" si="75"/>
        <v>Closed Lower Quadrant</v>
      </c>
      <c r="AS287" s="27">
        <f t="shared" si="76"/>
        <v>-1</v>
      </c>
    </row>
    <row r="288" spans="1:45" ht="15.5" x14ac:dyDescent="0.35">
      <c r="A288" s="20">
        <v>45252</v>
      </c>
      <c r="B288" s="21">
        <v>1.24213</v>
      </c>
      <c r="C288" s="21">
        <v>1.2559100000000001</v>
      </c>
      <c r="D288" s="21">
        <v>1.2373499999999999</v>
      </c>
      <c r="E288" s="21">
        <v>1.24884</v>
      </c>
      <c r="F288" s="21">
        <v>1.2535000000000001</v>
      </c>
      <c r="G288" s="21">
        <v>1.2552000000000001</v>
      </c>
      <c r="H288" s="21">
        <v>1.2429000000000001</v>
      </c>
      <c r="I288" s="22">
        <v>14</v>
      </c>
      <c r="J288" s="22">
        <v>337</v>
      </c>
      <c r="K288" s="22">
        <v>2401</v>
      </c>
      <c r="L288" s="22">
        <v>2787</v>
      </c>
      <c r="M288" s="23">
        <v>11.50499999999996</v>
      </c>
      <c r="N288" s="23">
        <v>185.60000000000133</v>
      </c>
      <c r="O288" s="22">
        <v>122.99999999999977</v>
      </c>
      <c r="P288" s="22">
        <v>274055</v>
      </c>
      <c r="Q288" s="23">
        <v>1141.8958333333333</v>
      </c>
      <c r="R288" s="23">
        <v>15.01616379310334</v>
      </c>
      <c r="S288" s="22">
        <v>33</v>
      </c>
      <c r="T288" s="22" t="s">
        <v>28</v>
      </c>
      <c r="U288" s="23">
        <v>0.37698559899621187</v>
      </c>
      <c r="V288" s="22">
        <v>881</v>
      </c>
      <c r="W288" s="22">
        <v>690</v>
      </c>
      <c r="X288" s="22">
        <v>583</v>
      </c>
      <c r="Y288" s="22">
        <v>633</v>
      </c>
      <c r="Z288" s="22" t="s">
        <v>32</v>
      </c>
      <c r="AA288" s="5"/>
      <c r="AB288" s="6" cm="1">
        <f t="array" ref="AB288">SUM(IF(B288:I288&gt;B289:I289,1,-1))</f>
        <v>-6</v>
      </c>
      <c r="AC288" s="6" cm="1">
        <f t="array" ref="AC288">SUM(IF(J288:S288&gt;J289:S289,1,-1))</f>
        <v>-2</v>
      </c>
      <c r="AD288" s="6">
        <f t="shared" si="65"/>
        <v>-8</v>
      </c>
      <c r="AE288" s="6">
        <f t="shared" si="78"/>
        <v>4</v>
      </c>
      <c r="AF288" s="6">
        <f t="shared" si="78"/>
        <v>2</v>
      </c>
      <c r="AG288" s="6">
        <f t="shared" si="78"/>
        <v>6</v>
      </c>
      <c r="AH288" s="5"/>
      <c r="AI288" s="8" t="str">
        <f t="shared" si="66"/>
        <v>Inside</v>
      </c>
      <c r="AJ288" s="24" t="str">
        <f t="shared" si="67"/>
        <v>Up</v>
      </c>
      <c r="AK288" s="25" t="str">
        <f t="shared" si="68"/>
        <v>POC Unchanged</v>
      </c>
      <c r="AL288" s="26" t="str">
        <f t="shared" si="69"/>
        <v>In. Val</v>
      </c>
      <c r="AM288" s="26" t="str">
        <f t="shared" si="70"/>
        <v>Inside Day</v>
      </c>
      <c r="AN288" s="26" t="str">
        <f t="shared" si="71"/>
        <v>In Val</v>
      </c>
      <c r="AO288" s="26" t="str">
        <f t="shared" si="72"/>
        <v>Gap Down - Failed</v>
      </c>
      <c r="AP288" s="26" t="str">
        <f t="shared" si="73"/>
        <v>Bottom-Weighted</v>
      </c>
      <c r="AQ288" s="26" t="str">
        <f t="shared" si="74"/>
        <v>Skewed High</v>
      </c>
      <c r="AR288" s="26" t="str">
        <f t="shared" si="75"/>
        <v>Closed Higher Quadrant</v>
      </c>
      <c r="AS288" s="27">
        <f t="shared" si="76"/>
        <v>1</v>
      </c>
    </row>
    <row r="289" spans="1:45" ht="15.5" x14ac:dyDescent="0.35">
      <c r="A289" s="20">
        <v>45251</v>
      </c>
      <c r="B289" s="21">
        <v>1.24929</v>
      </c>
      <c r="C289" s="21">
        <v>1.2559100000000001</v>
      </c>
      <c r="D289" s="21">
        <v>1.2373499999999999</v>
      </c>
      <c r="E289" s="21">
        <v>1.2542</v>
      </c>
      <c r="F289" s="21">
        <v>1.2535000000000001</v>
      </c>
      <c r="G289" s="21">
        <v>1.2553000000000001</v>
      </c>
      <c r="H289" s="21">
        <v>1.2423</v>
      </c>
      <c r="I289" s="22">
        <v>20</v>
      </c>
      <c r="J289" s="22">
        <v>242</v>
      </c>
      <c r="K289" s="22">
        <v>2559</v>
      </c>
      <c r="L289" s="22">
        <v>2836</v>
      </c>
      <c r="M289" s="23">
        <v>11.732916666666638</v>
      </c>
      <c r="N289" s="23">
        <v>185.60000000000133</v>
      </c>
      <c r="O289" s="22">
        <v>130.00000000000122</v>
      </c>
      <c r="P289" s="22">
        <v>272140</v>
      </c>
      <c r="Q289" s="23">
        <v>1133.9166666666667</v>
      </c>
      <c r="R289" s="23">
        <v>15.280172413792993</v>
      </c>
      <c r="S289" s="22">
        <v>32</v>
      </c>
      <c r="T289" s="22" t="s">
        <v>28</v>
      </c>
      <c r="U289" s="23">
        <v>0.36208424690090113</v>
      </c>
      <c r="V289" s="22">
        <v>589</v>
      </c>
      <c r="W289" s="22">
        <v>699</v>
      </c>
      <c r="X289" s="22">
        <v>801</v>
      </c>
      <c r="Y289" s="22">
        <v>747</v>
      </c>
      <c r="Z289" s="22" t="s">
        <v>31</v>
      </c>
      <c r="AA289" s="5"/>
      <c r="AB289" s="6" cm="1">
        <f t="array" ref="AB289">SUM(IF(B289:I289&gt;B290:I290,1,-1))</f>
        <v>8</v>
      </c>
      <c r="AC289" s="6" cm="1">
        <f t="array" ref="AC289">SUM(IF(J289:S289&gt;J290:S290,1,-1))</f>
        <v>2</v>
      </c>
      <c r="AD289" s="6">
        <f t="shared" si="65"/>
        <v>10</v>
      </c>
      <c r="AE289" s="6">
        <f t="shared" si="78"/>
        <v>16</v>
      </c>
      <c r="AF289" s="6">
        <f t="shared" si="78"/>
        <v>4</v>
      </c>
      <c r="AG289" s="6">
        <f t="shared" si="78"/>
        <v>20</v>
      </c>
      <c r="AH289" s="5"/>
      <c r="AI289" s="8" t="str">
        <f t="shared" si="66"/>
        <v>OL Higher</v>
      </c>
      <c r="AJ289" s="24" t="str">
        <f t="shared" si="67"/>
        <v>Up</v>
      </c>
      <c r="AK289" s="25" t="str">
        <f t="shared" si="68"/>
        <v>POC Up</v>
      </c>
      <c r="AL289" s="26" t="str">
        <f t="shared" si="69"/>
        <v>Ab. Val</v>
      </c>
      <c r="AM289" s="26" t="str">
        <f t="shared" si="70"/>
        <v>Upper Break</v>
      </c>
      <c r="AN289" s="26" t="str">
        <f t="shared" si="71"/>
        <v>In Val</v>
      </c>
      <c r="AO289" s="26" t="str">
        <f t="shared" si="72"/>
        <v>Gap Up - Follow Through</v>
      </c>
      <c r="AP289" s="26" t="str">
        <f t="shared" si="73"/>
        <v>Bottom-Weighted</v>
      </c>
      <c r="AQ289" s="26" t="str">
        <f t="shared" si="74"/>
        <v>Skewed Mid-Low</v>
      </c>
      <c r="AR289" s="26" t="str">
        <f t="shared" si="75"/>
        <v>Same</v>
      </c>
      <c r="AS289" s="27">
        <f t="shared" si="76"/>
        <v>0</v>
      </c>
    </row>
    <row r="290" spans="1:45" ht="15.5" x14ac:dyDescent="0.35">
      <c r="A290" s="20">
        <v>45250</v>
      </c>
      <c r="B290" s="21">
        <v>1.22787</v>
      </c>
      <c r="C290" s="21">
        <v>1.2517</v>
      </c>
      <c r="D290" s="21">
        <v>1.2264900000000001</v>
      </c>
      <c r="E290" s="21">
        <v>1.2506900000000001</v>
      </c>
      <c r="F290" s="21">
        <v>1.2416000000000003</v>
      </c>
      <c r="G290" s="21">
        <v>1.2483000000000002</v>
      </c>
      <c r="H290" s="21">
        <v>1.2383000000000002</v>
      </c>
      <c r="I290" s="22">
        <v>19</v>
      </c>
      <c r="J290" s="22">
        <v>1867</v>
      </c>
      <c r="K290" s="22">
        <v>1002</v>
      </c>
      <c r="L290" s="22">
        <v>2903</v>
      </c>
      <c r="M290" s="23">
        <v>12.094166666666609</v>
      </c>
      <c r="N290" s="23">
        <v>252.09999999999954</v>
      </c>
      <c r="O290" s="22">
        <v>100.00000000000009</v>
      </c>
      <c r="P290" s="22">
        <v>258894</v>
      </c>
      <c r="Q290" s="23">
        <v>1078.7249999999999</v>
      </c>
      <c r="R290" s="23">
        <v>11.515271717572412</v>
      </c>
      <c r="S290" s="22">
        <v>24</v>
      </c>
      <c r="T290" s="22" t="s">
        <v>26</v>
      </c>
      <c r="U290" s="23">
        <v>0.54528717772424751</v>
      </c>
      <c r="V290" s="22">
        <v>1098</v>
      </c>
      <c r="W290" s="22">
        <v>1310</v>
      </c>
      <c r="X290" s="22">
        <v>209</v>
      </c>
      <c r="Y290" s="22">
        <v>286</v>
      </c>
      <c r="Z290" s="22" t="s">
        <v>31</v>
      </c>
      <c r="AA290" s="5"/>
      <c r="AB290" s="6" cm="1">
        <f t="array" ref="AB290">SUM(IF(B290:I290&gt;B291:I291,1,-1))</f>
        <v>2</v>
      </c>
      <c r="AC290" s="6" cm="1">
        <f t="array" ref="AC290">SUM(IF(J290:S290&gt;J291:S291,1,-1))</f>
        <v>2</v>
      </c>
      <c r="AD290" s="6">
        <f t="shared" si="65"/>
        <v>4</v>
      </c>
      <c r="AE290" s="6">
        <f t="shared" si="78"/>
        <v>6</v>
      </c>
      <c r="AF290" s="6">
        <f t="shared" si="78"/>
        <v>2</v>
      </c>
      <c r="AG290" s="6">
        <f t="shared" si="78"/>
        <v>8</v>
      </c>
      <c r="AH290" s="5"/>
      <c r="AI290" s="8" t="str">
        <f t="shared" si="66"/>
        <v>Inside</v>
      </c>
      <c r="AJ290" s="24" t="str">
        <f t="shared" si="67"/>
        <v>Up</v>
      </c>
      <c r="AK290" s="25" t="str">
        <f t="shared" si="68"/>
        <v>POC Unchanged</v>
      </c>
      <c r="AL290" s="26" t="str">
        <f t="shared" si="69"/>
        <v>In. Val</v>
      </c>
      <c r="AM290" s="26" t="str">
        <f t="shared" si="70"/>
        <v>Upper Break</v>
      </c>
      <c r="AN290" s="26" t="str">
        <f t="shared" si="71"/>
        <v>Ab. Val</v>
      </c>
      <c r="AO290" s="26" t="str">
        <f t="shared" si="72"/>
        <v>Gap Down - Failed</v>
      </c>
      <c r="AP290" s="26" t="str">
        <f t="shared" si="73"/>
        <v>Top-Weighted</v>
      </c>
      <c r="AQ290" s="26" t="str">
        <f t="shared" si="74"/>
        <v>Skewed Mid-High</v>
      </c>
      <c r="AR290" s="26" t="str">
        <f t="shared" si="75"/>
        <v>Same</v>
      </c>
      <c r="AS290" s="27">
        <f t="shared" si="76"/>
        <v>0</v>
      </c>
    </row>
    <row r="291" spans="1:45" ht="15.5" x14ac:dyDescent="0.35">
      <c r="A291" s="20">
        <v>45247</v>
      </c>
      <c r="B291" s="21">
        <v>1.2228600000000001</v>
      </c>
      <c r="C291" s="21">
        <v>1.2505299999999999</v>
      </c>
      <c r="D291" s="21">
        <v>1.2222500000000001</v>
      </c>
      <c r="E291" s="21">
        <v>1.2450399999999999</v>
      </c>
      <c r="F291" s="21">
        <v>1.2416</v>
      </c>
      <c r="G291" s="21">
        <v>1.2495000000000001</v>
      </c>
      <c r="H291" s="21">
        <v>1.238</v>
      </c>
      <c r="I291" s="22">
        <v>36</v>
      </c>
      <c r="J291" s="22">
        <v>1334</v>
      </c>
      <c r="K291" s="22">
        <v>1453</v>
      </c>
      <c r="L291" s="22">
        <v>2821</v>
      </c>
      <c r="M291" s="23">
        <v>11.692083333333288</v>
      </c>
      <c r="N291" s="23">
        <v>282.79999999999859</v>
      </c>
      <c r="O291" s="22">
        <v>115.00000000000065</v>
      </c>
      <c r="P291" s="22">
        <v>245569</v>
      </c>
      <c r="Q291" s="23">
        <v>1023.2041666666667</v>
      </c>
      <c r="R291" s="23">
        <v>9.9752475247525254</v>
      </c>
      <c r="S291" s="22">
        <v>35</v>
      </c>
      <c r="T291" s="22" t="s">
        <v>26</v>
      </c>
      <c r="U291" s="23">
        <v>0.6081969310096409</v>
      </c>
      <c r="V291" s="22">
        <v>843</v>
      </c>
      <c r="W291" s="22">
        <v>1205</v>
      </c>
      <c r="X291" s="22">
        <v>116</v>
      </c>
      <c r="Y291" s="22">
        <v>656</v>
      </c>
      <c r="Z291" s="22" t="s">
        <v>31</v>
      </c>
      <c r="AA291" s="5"/>
      <c r="AB291" s="6" cm="1">
        <f t="array" ref="AB291">SUM(IF(B291:I291&gt;B292:I292,1,-1))</f>
        <v>6</v>
      </c>
      <c r="AC291" s="6" cm="1">
        <f t="array" ref="AC291">SUM(IF(J291:S291&gt;J292:S292,1,-1))</f>
        <v>0</v>
      </c>
      <c r="AD291" s="6">
        <f t="shared" si="65"/>
        <v>6</v>
      </c>
      <c r="AE291" s="6">
        <f t="shared" si="78"/>
        <v>0</v>
      </c>
      <c r="AF291" s="6">
        <f t="shared" si="78"/>
        <v>4</v>
      </c>
      <c r="AG291" s="6">
        <f t="shared" si="78"/>
        <v>4</v>
      </c>
      <c r="AH291" s="5"/>
      <c r="AI291" s="8" t="str">
        <f t="shared" si="66"/>
        <v>OL Higher</v>
      </c>
      <c r="AJ291" s="24" t="str">
        <f t="shared" si="67"/>
        <v>Up</v>
      </c>
      <c r="AK291" s="25" t="str">
        <f t="shared" si="68"/>
        <v>POC Up</v>
      </c>
      <c r="AL291" s="26" t="str">
        <f t="shared" si="69"/>
        <v>In. Val</v>
      </c>
      <c r="AM291" s="26" t="str">
        <f t="shared" si="70"/>
        <v>Inside Day</v>
      </c>
      <c r="AN291" s="26" t="str">
        <f t="shared" si="71"/>
        <v>In Val</v>
      </c>
      <c r="AO291" s="26" t="str">
        <f t="shared" si="72"/>
        <v>No Gap</v>
      </c>
      <c r="AP291" s="26" t="str">
        <f t="shared" si="73"/>
        <v>Bottom-Weighted</v>
      </c>
      <c r="AQ291" s="26" t="str">
        <f t="shared" si="74"/>
        <v>Skewed Mid-High</v>
      </c>
      <c r="AR291" s="26" t="str">
        <f t="shared" si="75"/>
        <v>Closed Lower Quadrant</v>
      </c>
      <c r="AS291" s="27">
        <f t="shared" si="76"/>
        <v>-1</v>
      </c>
    </row>
    <row r="292" spans="1:45" ht="15.5" x14ac:dyDescent="0.35">
      <c r="A292" s="20">
        <v>45246</v>
      </c>
      <c r="B292" s="21">
        <v>1.22157</v>
      </c>
      <c r="C292" s="21">
        <v>1.2505299999999999</v>
      </c>
      <c r="D292" s="21">
        <v>1.2186399999999999</v>
      </c>
      <c r="E292" s="21">
        <v>1.24136</v>
      </c>
      <c r="F292" s="21">
        <v>1.2223000000000002</v>
      </c>
      <c r="G292" s="21">
        <v>1.2425000000000002</v>
      </c>
      <c r="H292" s="21">
        <v>1.2189000000000001</v>
      </c>
      <c r="I292" s="22">
        <v>25</v>
      </c>
      <c r="J292" s="22">
        <v>2392</v>
      </c>
      <c r="K292" s="22">
        <v>397</v>
      </c>
      <c r="L292" s="22">
        <v>2820</v>
      </c>
      <c r="M292" s="23">
        <v>11.709166666666624</v>
      </c>
      <c r="N292" s="23">
        <v>318.89999999999975</v>
      </c>
      <c r="O292" s="22">
        <v>236.00000000000065</v>
      </c>
      <c r="P292" s="22">
        <v>236144</v>
      </c>
      <c r="Q292" s="23">
        <v>983.93333333333328</v>
      </c>
      <c r="R292" s="23">
        <v>8.8428974600188219</v>
      </c>
      <c r="S292" s="22">
        <v>43</v>
      </c>
      <c r="T292" s="22" t="s">
        <v>28</v>
      </c>
      <c r="U292" s="23">
        <v>0.38869907980039659</v>
      </c>
      <c r="V292" s="22">
        <v>843</v>
      </c>
      <c r="W292" s="22">
        <v>670</v>
      </c>
      <c r="X292" s="22">
        <v>400</v>
      </c>
      <c r="Y292" s="22">
        <v>907</v>
      </c>
      <c r="Z292" s="22" t="s">
        <v>32</v>
      </c>
      <c r="AA292" s="5"/>
      <c r="AB292" s="6" cm="1">
        <f t="array" ref="AB292">SUM(IF(B292:I292&gt;B293:I293,1,-1))</f>
        <v>-2</v>
      </c>
      <c r="AC292" s="6" cm="1">
        <f t="array" ref="AC292">SUM(IF(J292:S292&gt;J293:S293,1,-1))</f>
        <v>0</v>
      </c>
      <c r="AD292" s="6">
        <f t="shared" si="65"/>
        <v>-2</v>
      </c>
      <c r="AE292" s="6">
        <f t="shared" si="78"/>
        <v>-6</v>
      </c>
      <c r="AF292" s="6">
        <f t="shared" si="78"/>
        <v>10</v>
      </c>
      <c r="AG292" s="6">
        <f t="shared" si="78"/>
        <v>4</v>
      </c>
      <c r="AH292" s="5"/>
      <c r="AI292" s="8" t="str">
        <f t="shared" si="66"/>
        <v>Outside</v>
      </c>
      <c r="AJ292" s="24" t="str">
        <f t="shared" si="67"/>
        <v>Neutral</v>
      </c>
      <c r="AK292" s="25" t="str">
        <f t="shared" si="68"/>
        <v>POC Up</v>
      </c>
      <c r="AL292" s="26" t="str">
        <f t="shared" si="69"/>
        <v>In. Val</v>
      </c>
      <c r="AM292" s="26" t="str">
        <f t="shared" si="70"/>
        <v>Inside Day</v>
      </c>
      <c r="AN292" s="26" t="str">
        <f t="shared" si="71"/>
        <v>In Val</v>
      </c>
      <c r="AO292" s="26" t="str">
        <f t="shared" si="72"/>
        <v>No Gap</v>
      </c>
      <c r="AP292" s="26" t="str">
        <f t="shared" si="73"/>
        <v>Top-Weighted</v>
      </c>
      <c r="AQ292" s="26" t="str">
        <f t="shared" si="74"/>
        <v>Skewed Low</v>
      </c>
      <c r="AR292" s="26" t="str">
        <f t="shared" si="75"/>
        <v>Same</v>
      </c>
      <c r="AS292" s="27">
        <f t="shared" si="76"/>
        <v>0</v>
      </c>
    </row>
    <row r="293" spans="1:45" ht="15.5" x14ac:dyDescent="0.35">
      <c r="A293" s="20">
        <v>45245</v>
      </c>
      <c r="B293" s="21">
        <v>1.22848</v>
      </c>
      <c r="C293" s="21">
        <v>1.2505299999999999</v>
      </c>
      <c r="D293" s="21">
        <v>1.2186399999999999</v>
      </c>
      <c r="E293" s="21">
        <v>1.2420800000000001</v>
      </c>
      <c r="F293" s="21">
        <v>1.2221000000000002</v>
      </c>
      <c r="G293" s="21">
        <v>1.2410000000000001</v>
      </c>
      <c r="H293" s="21">
        <v>1.2189000000000001</v>
      </c>
      <c r="I293" s="22">
        <v>14</v>
      </c>
      <c r="J293" s="22">
        <v>2420</v>
      </c>
      <c r="K293" s="22">
        <v>385</v>
      </c>
      <c r="L293" s="22">
        <v>2843</v>
      </c>
      <c r="M293" s="23">
        <v>11.809166666666659</v>
      </c>
      <c r="N293" s="23">
        <v>318.89999999999975</v>
      </c>
      <c r="O293" s="22">
        <v>221.00000000000009</v>
      </c>
      <c r="P293" s="22">
        <v>235965</v>
      </c>
      <c r="Q293" s="23">
        <v>983.1875</v>
      </c>
      <c r="R293" s="23">
        <v>8.9150203825650749</v>
      </c>
      <c r="S293" s="22">
        <v>30</v>
      </c>
      <c r="T293" s="22" t="s">
        <v>28</v>
      </c>
      <c r="U293" s="23">
        <v>0.35001252493896784</v>
      </c>
      <c r="V293" s="22">
        <v>719</v>
      </c>
      <c r="W293" s="22">
        <v>233</v>
      </c>
      <c r="X293" s="22">
        <v>754</v>
      </c>
      <c r="Y293" s="22">
        <v>1137</v>
      </c>
      <c r="Z293" s="22" t="s">
        <v>32</v>
      </c>
      <c r="AA293" s="5"/>
      <c r="AB293" s="6" cm="1">
        <f t="array" ref="AB293">SUM(IF(B293:I293&gt;B294:I294,1,-1))</f>
        <v>-4</v>
      </c>
      <c r="AC293" s="6" cm="1">
        <f t="array" ref="AC293">SUM(IF(J293:S293&gt;J294:S294,1,-1))</f>
        <v>4</v>
      </c>
      <c r="AD293" s="6">
        <f t="shared" si="65"/>
        <v>0</v>
      </c>
      <c r="AE293" s="6">
        <f t="shared" si="78"/>
        <v>-6</v>
      </c>
      <c r="AF293" s="6">
        <f t="shared" si="78"/>
        <v>4</v>
      </c>
      <c r="AG293" s="6">
        <f t="shared" si="78"/>
        <v>-2</v>
      </c>
      <c r="AH293" s="5"/>
      <c r="AI293" s="8" t="str">
        <f t="shared" si="66"/>
        <v>Outside</v>
      </c>
      <c r="AJ293" s="24" t="str">
        <f t="shared" si="67"/>
        <v>Down</v>
      </c>
      <c r="AK293" s="25" t="str">
        <f t="shared" si="68"/>
        <v>POC Down</v>
      </c>
      <c r="AL293" s="26" t="str">
        <f t="shared" si="69"/>
        <v>In. Val</v>
      </c>
      <c r="AM293" s="26" t="str">
        <f t="shared" si="70"/>
        <v>Inside Day</v>
      </c>
      <c r="AN293" s="26" t="str">
        <f t="shared" si="71"/>
        <v>Ab. Val</v>
      </c>
      <c r="AO293" s="26" t="str">
        <f t="shared" si="72"/>
        <v>No Gap</v>
      </c>
      <c r="AP293" s="26" t="str">
        <f t="shared" si="73"/>
        <v>Top-Weighted</v>
      </c>
      <c r="AQ293" s="26" t="str">
        <f t="shared" si="74"/>
        <v>Skewed Low</v>
      </c>
      <c r="AR293" s="26" t="str">
        <f t="shared" si="75"/>
        <v>Closed Higher Quadrant</v>
      </c>
      <c r="AS293" s="27">
        <f t="shared" si="76"/>
        <v>1</v>
      </c>
    </row>
    <row r="294" spans="1:45" ht="15.5" x14ac:dyDescent="0.35">
      <c r="A294" s="20">
        <v>45244</v>
      </c>
      <c r="B294" s="21">
        <v>1.22906</v>
      </c>
      <c r="C294" s="21">
        <v>1.2505299999999999</v>
      </c>
      <c r="D294" s="21">
        <v>1.2186399999999999</v>
      </c>
      <c r="E294" s="21">
        <v>1.24926</v>
      </c>
      <c r="F294" s="21">
        <v>1.2285000000000001</v>
      </c>
      <c r="G294" s="21">
        <v>1.2298000000000002</v>
      </c>
      <c r="H294" s="21">
        <v>1.2220000000000002</v>
      </c>
      <c r="I294" s="22">
        <v>10</v>
      </c>
      <c r="J294" s="22">
        <v>805</v>
      </c>
      <c r="K294" s="22">
        <v>1919</v>
      </c>
      <c r="L294" s="22">
        <v>2767</v>
      </c>
      <c r="M294" s="23">
        <v>11.505416666666592</v>
      </c>
      <c r="N294" s="23">
        <v>318.89999999999975</v>
      </c>
      <c r="O294" s="22">
        <v>78.000000000000284</v>
      </c>
      <c r="P294" s="22">
        <v>226972</v>
      </c>
      <c r="Q294" s="23">
        <v>945.7166666666667</v>
      </c>
      <c r="R294" s="23">
        <v>8.6767011602383253</v>
      </c>
      <c r="S294" s="22">
        <v>37</v>
      </c>
      <c r="T294" s="22" t="s">
        <v>26</v>
      </c>
      <c r="U294" s="23">
        <v>0.52309757568997373</v>
      </c>
      <c r="V294" s="22">
        <v>284</v>
      </c>
      <c r="W294" s="22">
        <v>87</v>
      </c>
      <c r="X294" s="22">
        <v>1103</v>
      </c>
      <c r="Y294" s="22">
        <v>1293</v>
      </c>
      <c r="Z294" s="22" t="s">
        <v>31</v>
      </c>
      <c r="AA294" s="5"/>
      <c r="AB294" s="6" cm="1">
        <f t="array" ref="AB294">SUM(IF(B294:I294&gt;B295:I295,1,-1))</f>
        <v>0</v>
      </c>
      <c r="AC294" s="6" cm="1">
        <f t="array" ref="AC294">SUM(IF(J294:S294&gt;J295:S295,1,-1))</f>
        <v>6</v>
      </c>
      <c r="AD294" s="6">
        <f t="shared" si="65"/>
        <v>6</v>
      </c>
      <c r="AE294" s="6">
        <f t="shared" si="78"/>
        <v>-4</v>
      </c>
      <c r="AF294" s="6">
        <f t="shared" si="78"/>
        <v>-6</v>
      </c>
      <c r="AG294" s="6">
        <f t="shared" si="78"/>
        <v>-10</v>
      </c>
      <c r="AH294" s="5"/>
      <c r="AI294" s="8" t="str">
        <f t="shared" si="66"/>
        <v>OL Lower</v>
      </c>
      <c r="AJ294" s="24" t="str">
        <f t="shared" si="67"/>
        <v>Neutral</v>
      </c>
      <c r="AK294" s="25" t="str">
        <f t="shared" si="68"/>
        <v>POC Up</v>
      </c>
      <c r="AL294" s="26" t="str">
        <f t="shared" si="69"/>
        <v>In. Val</v>
      </c>
      <c r="AM294" s="26" t="str">
        <f t="shared" si="70"/>
        <v>Upper Break</v>
      </c>
      <c r="AN294" s="26" t="str">
        <f t="shared" si="71"/>
        <v>Ab. Val</v>
      </c>
      <c r="AO294" s="26" t="str">
        <f t="shared" si="72"/>
        <v>No Gap</v>
      </c>
      <c r="AP294" s="26" t="str">
        <f t="shared" si="73"/>
        <v>Bottom-Weighted</v>
      </c>
      <c r="AQ294" s="26" t="str">
        <f t="shared" si="74"/>
        <v>Skewed Low</v>
      </c>
      <c r="AR294" s="26" t="str">
        <f t="shared" si="75"/>
        <v>Closed Lower Quadrant</v>
      </c>
      <c r="AS294" s="27">
        <f t="shared" si="76"/>
        <v>-1</v>
      </c>
    </row>
    <row r="295" spans="1:45" ht="15.5" x14ac:dyDescent="0.35">
      <c r="A295" s="20">
        <v>45243</v>
      </c>
      <c r="B295" s="21">
        <v>1.23434</v>
      </c>
      <c r="C295" s="21">
        <v>1.23461</v>
      </c>
      <c r="D295" s="21">
        <v>1.2186399999999999</v>
      </c>
      <c r="E295" s="21">
        <v>1.2277899999999999</v>
      </c>
      <c r="F295" s="21">
        <v>1.2283000000000002</v>
      </c>
      <c r="G295" s="21">
        <v>1.2305000000000001</v>
      </c>
      <c r="H295" s="21">
        <v>1.2227000000000001</v>
      </c>
      <c r="I295" s="22">
        <v>-14</v>
      </c>
      <c r="J295" s="22">
        <v>795</v>
      </c>
      <c r="K295" s="22">
        <v>1811</v>
      </c>
      <c r="L295" s="22">
        <v>2647</v>
      </c>
      <c r="M295" s="23">
        <v>10.99083333333331</v>
      </c>
      <c r="N295" s="23">
        <v>159.70000000000039</v>
      </c>
      <c r="O295" s="22">
        <v>78.000000000000284</v>
      </c>
      <c r="P295" s="22">
        <v>220324</v>
      </c>
      <c r="Q295" s="23">
        <v>918.01666666666665</v>
      </c>
      <c r="R295" s="23">
        <v>16.574827802128951</v>
      </c>
      <c r="S295" s="22">
        <v>33</v>
      </c>
      <c r="T295" s="22" t="s">
        <v>26</v>
      </c>
      <c r="U295" s="23">
        <v>0.54201921750348858</v>
      </c>
      <c r="V295" s="22">
        <v>182</v>
      </c>
      <c r="W295" s="22">
        <v>1169</v>
      </c>
      <c r="X295" s="22">
        <v>699</v>
      </c>
      <c r="Y295" s="22">
        <v>597</v>
      </c>
      <c r="Z295" s="22" t="s">
        <v>32</v>
      </c>
      <c r="AA295" s="5"/>
      <c r="AB295" s="6" cm="1">
        <f t="array" ref="AB295">SUM(IF(B295:I295&gt;B296:I296,1,-1))</f>
        <v>-2</v>
      </c>
      <c r="AC295" s="6" cm="1">
        <f t="array" ref="AC295">SUM(IF(J295:S295&gt;J296:S296,1,-1))</f>
        <v>-6</v>
      </c>
      <c r="AD295" s="6">
        <f t="shared" si="65"/>
        <v>-8</v>
      </c>
      <c r="AE295" s="6">
        <f t="shared" si="78"/>
        <v>-8</v>
      </c>
      <c r="AF295" s="6">
        <f t="shared" si="78"/>
        <v>-10</v>
      </c>
      <c r="AG295" s="6">
        <f t="shared" si="78"/>
        <v>-18</v>
      </c>
      <c r="AH295" s="5"/>
      <c r="AI295" s="8" t="str">
        <f t="shared" si="66"/>
        <v>Inside</v>
      </c>
      <c r="AJ295" s="24" t="str">
        <f t="shared" si="67"/>
        <v>Down</v>
      </c>
      <c r="AK295" s="25" t="str">
        <f t="shared" si="68"/>
        <v>POC Unchanged</v>
      </c>
      <c r="AL295" s="26" t="str">
        <f t="shared" si="69"/>
        <v>In. Val</v>
      </c>
      <c r="AM295" s="26" t="str">
        <f t="shared" si="70"/>
        <v>Inside Day</v>
      </c>
      <c r="AN295" s="26" t="str">
        <f t="shared" si="71"/>
        <v>In Val</v>
      </c>
      <c r="AO295" s="26" t="str">
        <f t="shared" si="72"/>
        <v>No Gap</v>
      </c>
      <c r="AP295" s="26" t="str">
        <f t="shared" si="73"/>
        <v>Bottom-Weighted</v>
      </c>
      <c r="AQ295" s="26" t="str">
        <f t="shared" si="74"/>
        <v>Skewed Mid-High</v>
      </c>
      <c r="AR295" s="26" t="str">
        <f t="shared" si="75"/>
        <v>Closed Lower Quadrant</v>
      </c>
      <c r="AS295" s="27">
        <f t="shared" si="76"/>
        <v>-2</v>
      </c>
    </row>
    <row r="296" spans="1:45" ht="15.5" x14ac:dyDescent="0.35">
      <c r="A296" s="20">
        <v>45240</v>
      </c>
      <c r="B296" s="21">
        <v>1.2371300000000001</v>
      </c>
      <c r="C296" s="21">
        <v>1.24274</v>
      </c>
      <c r="D296" s="21">
        <v>1.2186399999999999</v>
      </c>
      <c r="E296" s="21">
        <v>1.2226300000000001</v>
      </c>
      <c r="F296" s="21">
        <v>1.2283000000000002</v>
      </c>
      <c r="G296" s="21">
        <v>1.2346000000000001</v>
      </c>
      <c r="H296" s="21">
        <v>1.2220000000000002</v>
      </c>
      <c r="I296" s="22">
        <v>-34</v>
      </c>
      <c r="J296" s="22">
        <v>1309</v>
      </c>
      <c r="K296" s="22">
        <v>1364</v>
      </c>
      <c r="L296" s="22">
        <v>2714</v>
      </c>
      <c r="M296" s="23">
        <v>11.252499999999971</v>
      </c>
      <c r="N296" s="23">
        <v>241.00000000000011</v>
      </c>
      <c r="O296" s="22">
        <v>125.99999999999945</v>
      </c>
      <c r="P296" s="22">
        <v>222104</v>
      </c>
      <c r="Q296" s="23">
        <v>925.43333333333328</v>
      </c>
      <c r="R296" s="23">
        <v>11.261410788381738</v>
      </c>
      <c r="S296" s="22">
        <v>45</v>
      </c>
      <c r="T296" s="22" t="s">
        <v>33</v>
      </c>
      <c r="U296" s="23">
        <v>0.71636148598146299</v>
      </c>
      <c r="V296" s="22">
        <v>419</v>
      </c>
      <c r="W296" s="22">
        <v>277</v>
      </c>
      <c r="X296" s="22">
        <v>1330</v>
      </c>
      <c r="Y296" s="22">
        <v>688</v>
      </c>
      <c r="Z296" s="22" t="s">
        <v>27</v>
      </c>
      <c r="AA296" s="5"/>
      <c r="AB296" s="6" cm="1">
        <f t="array" ref="AB296">SUM(IF(B296:I296&gt;B297:I297,1,-1))</f>
        <v>-2</v>
      </c>
      <c r="AC296" s="6" cm="1">
        <f t="array" ref="AC296">SUM(IF(J296:S296&gt;J297:S297,1,-1))</f>
        <v>-6</v>
      </c>
      <c r="AD296" s="6">
        <f t="shared" si="65"/>
        <v>-8</v>
      </c>
      <c r="AE296" s="6">
        <f t="shared" si="78"/>
        <v>-4</v>
      </c>
      <c r="AF296" s="6">
        <f t="shared" si="78"/>
        <v>-10</v>
      </c>
      <c r="AG296" s="6">
        <f t="shared" si="78"/>
        <v>-14</v>
      </c>
      <c r="AH296" s="5"/>
      <c r="AI296" s="8" t="str">
        <f t="shared" si="66"/>
        <v>OL Lower</v>
      </c>
      <c r="AJ296" s="24" t="str">
        <f t="shared" si="67"/>
        <v>Down</v>
      </c>
      <c r="AK296" s="25" t="str">
        <f t="shared" si="68"/>
        <v>POC Unchanged</v>
      </c>
      <c r="AL296" s="26" t="str">
        <f t="shared" si="69"/>
        <v>In. Val</v>
      </c>
      <c r="AM296" s="26" t="str">
        <f t="shared" si="70"/>
        <v>Inside Day</v>
      </c>
      <c r="AN296" s="26" t="str">
        <f t="shared" si="71"/>
        <v>In Val</v>
      </c>
      <c r="AO296" s="26" t="str">
        <f t="shared" si="72"/>
        <v>Gap Up - Failed</v>
      </c>
      <c r="AP296" s="26" t="str">
        <f t="shared" si="73"/>
        <v>Bottom-Weighted</v>
      </c>
      <c r="AQ296" s="26" t="str">
        <f t="shared" si="74"/>
        <v>Skewed Mid-Low</v>
      </c>
      <c r="AR296" s="26" t="str">
        <f t="shared" si="75"/>
        <v>Same</v>
      </c>
      <c r="AS296" s="27">
        <f t="shared" si="76"/>
        <v>0</v>
      </c>
    </row>
    <row r="297" spans="1:45" ht="15.5" x14ac:dyDescent="0.35">
      <c r="A297" s="20">
        <v>45239</v>
      </c>
      <c r="B297" s="21">
        <v>1.2189099999999999</v>
      </c>
      <c r="C297" s="21">
        <v>1.24274</v>
      </c>
      <c r="D297" s="21">
        <v>1.2183900000000001</v>
      </c>
      <c r="E297" s="21">
        <v>1.2215400000000001</v>
      </c>
      <c r="F297" s="21">
        <v>1.2283000000000002</v>
      </c>
      <c r="G297" s="21">
        <v>1.2370000000000001</v>
      </c>
      <c r="H297" s="21">
        <v>1.2242000000000002</v>
      </c>
      <c r="I297" s="22">
        <v>5</v>
      </c>
      <c r="J297" s="22">
        <v>1642</v>
      </c>
      <c r="K297" s="22">
        <v>1075</v>
      </c>
      <c r="L297" s="22">
        <v>2759</v>
      </c>
      <c r="M297" s="23">
        <v>11.575630252100824</v>
      </c>
      <c r="N297" s="23">
        <v>243.49999999999872</v>
      </c>
      <c r="O297" s="22">
        <v>127.99999999999923</v>
      </c>
      <c r="P297" s="22">
        <v>226302</v>
      </c>
      <c r="Q297" s="23">
        <v>950.84873949579833</v>
      </c>
      <c r="R297" s="23">
        <v>11.330595482546261</v>
      </c>
      <c r="S297" s="22">
        <v>29</v>
      </c>
      <c r="T297" s="22" t="s">
        <v>26</v>
      </c>
      <c r="U297" s="23">
        <v>0.61507112142870557</v>
      </c>
      <c r="V297" s="22">
        <v>538</v>
      </c>
      <c r="W297" s="22">
        <v>471</v>
      </c>
      <c r="X297" s="22">
        <v>1397</v>
      </c>
      <c r="Y297" s="22">
        <v>353</v>
      </c>
      <c r="Z297" s="22" t="s">
        <v>27</v>
      </c>
      <c r="AA297" s="5"/>
      <c r="AB297" s="6" cm="1">
        <f t="array" ref="AB297">SUM(IF(B297:I297&gt;B298:I298,1,-1))</f>
        <v>-4</v>
      </c>
      <c r="AC297" s="6" cm="1">
        <f t="array" ref="AC297">SUM(IF(J297:S297&gt;J298:S298,1,-1))</f>
        <v>2</v>
      </c>
      <c r="AD297" s="6">
        <f t="shared" si="65"/>
        <v>-2</v>
      </c>
      <c r="AE297" s="6">
        <f t="shared" si="78"/>
        <v>-6</v>
      </c>
      <c r="AF297" s="6">
        <f t="shared" si="78"/>
        <v>-4</v>
      </c>
      <c r="AG297" s="6">
        <f t="shared" si="78"/>
        <v>-10</v>
      </c>
      <c r="AH297" s="5"/>
      <c r="AI297" s="8" t="str">
        <f t="shared" si="66"/>
        <v>OL Lower</v>
      </c>
      <c r="AJ297" s="24" t="str">
        <f t="shared" si="67"/>
        <v>Up</v>
      </c>
      <c r="AK297" s="25" t="str">
        <f t="shared" si="68"/>
        <v>POC Down</v>
      </c>
      <c r="AL297" s="26" t="str">
        <f t="shared" si="69"/>
        <v>In. Val</v>
      </c>
      <c r="AM297" s="26" t="str">
        <f t="shared" si="70"/>
        <v>Inside Day</v>
      </c>
      <c r="AN297" s="26" t="str">
        <f t="shared" si="71"/>
        <v>Bl. Val</v>
      </c>
      <c r="AO297" s="26" t="str">
        <f t="shared" si="72"/>
        <v>Gap Down - Rejected</v>
      </c>
      <c r="AP297" s="26" t="str">
        <f t="shared" si="73"/>
        <v>Top-Weighted</v>
      </c>
      <c r="AQ297" s="26" t="str">
        <f t="shared" si="74"/>
        <v>Skewed Mid-Low</v>
      </c>
      <c r="AR297" s="26" t="str">
        <f t="shared" si="75"/>
        <v>Closed Higher Quadrant</v>
      </c>
      <c r="AS297" s="27">
        <f t="shared" si="76"/>
        <v>1</v>
      </c>
    </row>
    <row r="298" spans="1:45" ht="15.5" x14ac:dyDescent="0.35">
      <c r="A298" s="20">
        <v>45238</v>
      </c>
      <c r="B298" s="21">
        <v>1.21804</v>
      </c>
      <c r="C298" s="21">
        <v>1.24274</v>
      </c>
      <c r="D298" s="21">
        <v>1.2154700000000001</v>
      </c>
      <c r="E298" s="21">
        <v>1.22837</v>
      </c>
      <c r="F298" s="21">
        <v>1.2297</v>
      </c>
      <c r="G298" s="21">
        <v>1.2419</v>
      </c>
      <c r="H298" s="21">
        <v>1.2243999999999999</v>
      </c>
      <c r="I298" s="22">
        <v>12</v>
      </c>
      <c r="J298" s="22">
        <v>1138</v>
      </c>
      <c r="K298" s="22">
        <v>1590</v>
      </c>
      <c r="L298" s="22">
        <v>2756</v>
      </c>
      <c r="M298" s="23">
        <v>11.511344537815091</v>
      </c>
      <c r="N298" s="23">
        <v>272.69999999999908</v>
      </c>
      <c r="O298" s="22">
        <v>175.00000000000071</v>
      </c>
      <c r="P298" s="22">
        <v>222928</v>
      </c>
      <c r="Q298" s="23">
        <v>936.67226890756308</v>
      </c>
      <c r="R298" s="23">
        <v>10.10634396773014</v>
      </c>
      <c r="S298" s="22">
        <v>30</v>
      </c>
      <c r="T298" s="22" t="s">
        <v>26</v>
      </c>
      <c r="U298" s="23">
        <v>0.64229323034281249</v>
      </c>
      <c r="V298" s="22">
        <v>587</v>
      </c>
      <c r="W298" s="22">
        <v>709</v>
      </c>
      <c r="X298" s="22">
        <v>698</v>
      </c>
      <c r="Y298" s="22">
        <v>757</v>
      </c>
      <c r="Z298" s="22" t="s">
        <v>29</v>
      </c>
      <c r="AA298" s="5"/>
      <c r="AB298" s="6" cm="1">
        <f t="array" ref="AB298">SUM(IF(B298:I298&gt;B299:I299,1,-1))</f>
        <v>2</v>
      </c>
      <c r="AC298" s="6" cm="1">
        <f t="array" ref="AC298">SUM(IF(J298:S298&gt;J299:S299,1,-1))</f>
        <v>-6</v>
      </c>
      <c r="AD298" s="6">
        <f t="shared" si="65"/>
        <v>-4</v>
      </c>
      <c r="AE298" s="6">
        <f t="shared" si="78"/>
        <v>-2</v>
      </c>
      <c r="AF298" s="6">
        <f t="shared" si="78"/>
        <v>-6</v>
      </c>
      <c r="AG298" s="6">
        <f t="shared" si="78"/>
        <v>-8</v>
      </c>
      <c r="AH298" s="5"/>
      <c r="AI298" s="8" t="str">
        <f t="shared" si="66"/>
        <v>OL Higher</v>
      </c>
      <c r="AJ298" s="24" t="str">
        <f t="shared" si="67"/>
        <v>Up</v>
      </c>
      <c r="AK298" s="25" t="str">
        <f t="shared" si="68"/>
        <v>POC Up</v>
      </c>
      <c r="AL298" s="26" t="str">
        <f t="shared" si="69"/>
        <v>In. Val</v>
      </c>
      <c r="AM298" s="26" t="str">
        <f t="shared" si="70"/>
        <v>Inside Day</v>
      </c>
      <c r="AN298" s="26" t="str">
        <f t="shared" si="71"/>
        <v>In Val</v>
      </c>
      <c r="AO298" s="26" t="str">
        <f t="shared" si="72"/>
        <v>No Gap</v>
      </c>
      <c r="AP298" s="26" t="str">
        <f t="shared" si="73"/>
        <v>Bottom-Weighted</v>
      </c>
      <c r="AQ298" s="26" t="str">
        <f t="shared" si="74"/>
        <v>Skewed Low</v>
      </c>
      <c r="AR298" s="26" t="str">
        <f t="shared" si="75"/>
        <v>Closed Higher Quadrant</v>
      </c>
      <c r="AS298" s="27">
        <f t="shared" si="76"/>
        <v>1</v>
      </c>
    </row>
    <row r="299" spans="1:45" ht="15.5" x14ac:dyDescent="0.35">
      <c r="A299" s="20">
        <v>45237</v>
      </c>
      <c r="B299" s="21">
        <v>1.2150099999999999</v>
      </c>
      <c r="C299" s="21">
        <v>1.24274</v>
      </c>
      <c r="D299" s="21">
        <v>1.20953</v>
      </c>
      <c r="E299" s="21">
        <v>1.22895</v>
      </c>
      <c r="F299" s="21">
        <v>1.2189000000000001</v>
      </c>
      <c r="G299" s="21">
        <v>1.2323999999999999</v>
      </c>
      <c r="H299" s="21">
        <v>1.2097</v>
      </c>
      <c r="I299" s="22">
        <v>12</v>
      </c>
      <c r="J299" s="22">
        <v>1921</v>
      </c>
      <c r="K299" s="22">
        <v>951</v>
      </c>
      <c r="L299" s="22">
        <v>2896</v>
      </c>
      <c r="M299" s="23">
        <v>12.088655462184871</v>
      </c>
      <c r="N299" s="23">
        <v>332.09999999999962</v>
      </c>
      <c r="O299" s="22">
        <v>226.99999999999943</v>
      </c>
      <c r="P299" s="22">
        <v>240631</v>
      </c>
      <c r="Q299" s="23">
        <v>1011.0546218487395</v>
      </c>
      <c r="R299" s="23">
        <v>8.7202649804275918</v>
      </c>
      <c r="S299" s="22">
        <v>37</v>
      </c>
      <c r="T299" s="22" t="s">
        <v>26</v>
      </c>
      <c r="U299" s="23">
        <v>0.55464773758355834</v>
      </c>
      <c r="V299" s="22">
        <v>652</v>
      </c>
      <c r="W299" s="22">
        <v>776</v>
      </c>
      <c r="X299" s="22">
        <v>683</v>
      </c>
      <c r="Y299" s="22">
        <v>781</v>
      </c>
      <c r="Z299" s="22" t="s">
        <v>32</v>
      </c>
      <c r="AA299" s="5"/>
      <c r="AB299" s="6" cm="1">
        <f t="array" ref="AB299">SUM(IF(B299:I299&gt;B300:I300,1,-1))</f>
        <v>-4</v>
      </c>
      <c r="AC299" s="6" cm="1">
        <f t="array" ref="AC299">SUM(IF(J299:S299&gt;J300:S300,1,-1))</f>
        <v>0</v>
      </c>
      <c r="AD299" s="6">
        <f t="shared" si="65"/>
        <v>-4</v>
      </c>
      <c r="AE299" s="6">
        <f t="shared" si="78"/>
        <v>-4</v>
      </c>
      <c r="AF299" s="6">
        <f t="shared" si="78"/>
        <v>2</v>
      </c>
      <c r="AG299" s="6">
        <f t="shared" si="78"/>
        <v>-2</v>
      </c>
      <c r="AH299" s="5"/>
      <c r="AI299" s="8" t="str">
        <f t="shared" si="66"/>
        <v>Outside</v>
      </c>
      <c r="AJ299" s="24" t="str">
        <f t="shared" si="67"/>
        <v>Up</v>
      </c>
      <c r="AK299" s="25" t="str">
        <f t="shared" si="68"/>
        <v>POC Up</v>
      </c>
      <c r="AL299" s="26" t="str">
        <f t="shared" si="69"/>
        <v>In. Val</v>
      </c>
      <c r="AM299" s="26" t="str">
        <f t="shared" si="70"/>
        <v>Inside Day</v>
      </c>
      <c r="AN299" s="26" t="str">
        <f t="shared" si="71"/>
        <v>In Val</v>
      </c>
      <c r="AO299" s="26" t="str">
        <f t="shared" si="72"/>
        <v>No Gap</v>
      </c>
      <c r="AP299" s="26" t="str">
        <f t="shared" si="73"/>
        <v>Top-Weighted</v>
      </c>
      <c r="AQ299" s="26" t="str">
        <f t="shared" si="74"/>
        <v>Skewed Low</v>
      </c>
      <c r="AR299" s="26" t="str">
        <f t="shared" si="75"/>
        <v>Same</v>
      </c>
      <c r="AS299" s="27">
        <f t="shared" si="76"/>
        <v>0</v>
      </c>
    </row>
    <row r="300" spans="1:45" ht="15.5" x14ac:dyDescent="0.35">
      <c r="A300" s="20">
        <v>45236</v>
      </c>
      <c r="B300" s="21">
        <v>1.21634</v>
      </c>
      <c r="C300" s="21">
        <v>1.24274</v>
      </c>
      <c r="D300" s="21">
        <v>1.20953</v>
      </c>
      <c r="E300" s="21">
        <v>1.2342200000000001</v>
      </c>
      <c r="F300" s="21">
        <v>1.2141999999999999</v>
      </c>
      <c r="G300" s="21">
        <v>1.2276</v>
      </c>
      <c r="H300" s="21">
        <v>1.2097</v>
      </c>
      <c r="I300" s="22">
        <v>22</v>
      </c>
      <c r="J300" s="22">
        <v>2294</v>
      </c>
      <c r="K300" s="22">
        <v>534</v>
      </c>
      <c r="L300" s="22">
        <v>2865</v>
      </c>
      <c r="M300" s="23">
        <v>11.977731092436962</v>
      </c>
      <c r="N300" s="23">
        <v>332.09999999999962</v>
      </c>
      <c r="O300" s="22">
        <v>179.00000000000028</v>
      </c>
      <c r="P300" s="22">
        <v>249002</v>
      </c>
      <c r="Q300" s="23">
        <v>1046.2268907563025</v>
      </c>
      <c r="R300" s="23">
        <v>8.6269196025293677</v>
      </c>
      <c r="S300" s="22">
        <v>38</v>
      </c>
      <c r="T300" s="22" t="s">
        <v>28</v>
      </c>
      <c r="U300" s="23">
        <v>0.37398881578446508</v>
      </c>
      <c r="V300" s="22">
        <v>651</v>
      </c>
      <c r="W300" s="22">
        <v>220</v>
      </c>
      <c r="X300" s="22">
        <v>759</v>
      </c>
      <c r="Y300" s="22">
        <v>1232</v>
      </c>
      <c r="Z300" s="22" t="s">
        <v>32</v>
      </c>
      <c r="AA300" s="5"/>
      <c r="AB300" s="6" cm="1">
        <f t="array" ref="AB300">SUM(IF(B300:I300&gt;B301:I301,1,-1))</f>
        <v>0</v>
      </c>
      <c r="AC300" s="6" cm="1">
        <f t="array" ref="AC300">SUM(IF(J300:S300&gt;J301:S301,1,-1))</f>
        <v>0</v>
      </c>
      <c r="AD300" s="6">
        <f t="shared" si="65"/>
        <v>0</v>
      </c>
      <c r="AE300" s="6">
        <f t="shared" si="78"/>
        <v>4</v>
      </c>
      <c r="AF300" s="6">
        <f t="shared" si="78"/>
        <v>-2</v>
      </c>
      <c r="AG300" s="6">
        <f t="shared" si="78"/>
        <v>2</v>
      </c>
      <c r="AH300" s="5"/>
      <c r="AI300" s="8" t="str">
        <f t="shared" si="66"/>
        <v>Outside</v>
      </c>
      <c r="AJ300" s="24" t="str">
        <f t="shared" si="67"/>
        <v>Neutral</v>
      </c>
      <c r="AK300" s="25" t="str">
        <f t="shared" si="68"/>
        <v>POC Unchanged</v>
      </c>
      <c r="AL300" s="26" t="str">
        <f t="shared" si="69"/>
        <v>In. Val</v>
      </c>
      <c r="AM300" s="26" t="str">
        <f t="shared" si="70"/>
        <v>Upper Break</v>
      </c>
      <c r="AN300" s="26" t="str">
        <f t="shared" si="71"/>
        <v>Ab. Val</v>
      </c>
      <c r="AO300" s="26" t="str">
        <f t="shared" si="72"/>
        <v>No Gap</v>
      </c>
      <c r="AP300" s="26" t="str">
        <f t="shared" si="73"/>
        <v>Top-Weighted</v>
      </c>
      <c r="AQ300" s="26" t="str">
        <f t="shared" si="74"/>
        <v>Skewed Low</v>
      </c>
      <c r="AR300" s="26" t="str">
        <f t="shared" si="75"/>
        <v>Closed Higher Quadrant</v>
      </c>
      <c r="AS300" s="27">
        <f t="shared" si="76"/>
        <v>1</v>
      </c>
    </row>
    <row r="301" spans="1:45" ht="15.5" x14ac:dyDescent="0.35">
      <c r="A301" s="20">
        <v>45233</v>
      </c>
      <c r="B301" s="21">
        <v>1.2112700000000001</v>
      </c>
      <c r="C301" s="21">
        <v>1.23889</v>
      </c>
      <c r="D301" s="21">
        <v>1.2089700000000001</v>
      </c>
      <c r="E301" s="21">
        <v>1.2369600000000001</v>
      </c>
      <c r="F301" s="21">
        <v>1.2142000000000002</v>
      </c>
      <c r="G301" s="21">
        <v>1.2193000000000001</v>
      </c>
      <c r="H301" s="21">
        <v>1.2108000000000001</v>
      </c>
      <c r="I301" s="22">
        <v>43</v>
      </c>
      <c r="J301" s="22">
        <v>1932</v>
      </c>
      <c r="K301" s="22">
        <v>866</v>
      </c>
      <c r="L301" s="22">
        <v>2843</v>
      </c>
      <c r="M301" s="23">
        <v>11.956302521008352</v>
      </c>
      <c r="N301" s="23">
        <v>299.19999999999948</v>
      </c>
      <c r="O301" s="22">
        <v>84.999999999999517</v>
      </c>
      <c r="P301" s="22">
        <v>254176</v>
      </c>
      <c r="Q301" s="23">
        <v>1067.9663865546217</v>
      </c>
      <c r="R301" s="23">
        <v>9.5020053475935988</v>
      </c>
      <c r="S301" s="22">
        <v>39</v>
      </c>
      <c r="T301" s="22" t="s">
        <v>28</v>
      </c>
      <c r="U301" s="23">
        <v>0.44219582501142968</v>
      </c>
      <c r="V301" s="22">
        <v>283</v>
      </c>
      <c r="W301" s="22">
        <v>97</v>
      </c>
      <c r="X301" s="22">
        <v>948</v>
      </c>
      <c r="Y301" s="22">
        <v>1515</v>
      </c>
      <c r="Z301" s="22" t="s">
        <v>31</v>
      </c>
      <c r="AA301" s="5"/>
      <c r="AB301" s="6" cm="1">
        <f t="array" ref="AB301">SUM(IF(B301:I301&gt;B302:I302,1,-1))</f>
        <v>0</v>
      </c>
      <c r="AC301" s="6" cm="1">
        <f t="array" ref="AC301">SUM(IF(J301:S301&gt;J302:S302,1,-1))</f>
        <v>2</v>
      </c>
      <c r="AD301" s="6">
        <f t="shared" si="65"/>
        <v>2</v>
      </c>
      <c r="AE301" s="6">
        <f t="shared" si="78"/>
        <v>4</v>
      </c>
      <c r="AF301" s="6">
        <f t="shared" si="78"/>
        <v>0</v>
      </c>
      <c r="AG301" s="6">
        <f t="shared" si="78"/>
        <v>4</v>
      </c>
      <c r="AH301" s="5"/>
      <c r="AI301" s="8" t="str">
        <f t="shared" si="66"/>
        <v>Outside</v>
      </c>
      <c r="AJ301" s="24" t="str">
        <f t="shared" si="67"/>
        <v>Neutral</v>
      </c>
      <c r="AK301" s="25" t="str">
        <f t="shared" si="68"/>
        <v>POC Unchanged</v>
      </c>
      <c r="AL301" s="26" t="str">
        <f t="shared" si="69"/>
        <v>In. Val</v>
      </c>
      <c r="AM301" s="26" t="str">
        <f t="shared" si="70"/>
        <v>Upper Break</v>
      </c>
      <c r="AN301" s="26" t="str">
        <f t="shared" si="71"/>
        <v>Ab. Val</v>
      </c>
      <c r="AO301" s="26" t="str">
        <f t="shared" si="72"/>
        <v>No Gap</v>
      </c>
      <c r="AP301" s="26" t="str">
        <f t="shared" si="73"/>
        <v>Top-Weighted</v>
      </c>
      <c r="AQ301" s="26" t="str">
        <f t="shared" si="74"/>
        <v>Skewed Low</v>
      </c>
      <c r="AR301" s="26" t="str">
        <f t="shared" si="75"/>
        <v>Closed Lower Quadrant</v>
      </c>
      <c r="AS301" s="27">
        <f t="shared" si="76"/>
        <v>-1</v>
      </c>
    </row>
    <row r="302" spans="1:45" ht="15.5" x14ac:dyDescent="0.35">
      <c r="A302" s="20">
        <v>45232</v>
      </c>
      <c r="B302" s="21">
        <v>1.2135800000000001</v>
      </c>
      <c r="C302" s="21">
        <v>1.22248</v>
      </c>
      <c r="D302" s="21">
        <v>1.2089700000000001</v>
      </c>
      <c r="E302" s="21">
        <v>1.21889</v>
      </c>
      <c r="F302" s="21">
        <v>1.2142000000000002</v>
      </c>
      <c r="G302" s="21">
        <v>1.2163000000000002</v>
      </c>
      <c r="H302" s="21">
        <v>1.2108000000000001</v>
      </c>
      <c r="I302" s="22">
        <v>1</v>
      </c>
      <c r="J302" s="22">
        <v>1408</v>
      </c>
      <c r="K302" s="22">
        <v>1316</v>
      </c>
      <c r="L302" s="22">
        <v>2777</v>
      </c>
      <c r="M302" s="23">
        <v>11.593333333333215</v>
      </c>
      <c r="N302" s="23">
        <v>135.09999999999911</v>
      </c>
      <c r="O302" s="22">
        <v>55.000000000000604</v>
      </c>
      <c r="P302" s="22">
        <v>259054</v>
      </c>
      <c r="Q302" s="23">
        <v>1079.3916666666667</v>
      </c>
      <c r="R302" s="23">
        <v>20.555144337527892</v>
      </c>
      <c r="S302" s="22">
        <v>27</v>
      </c>
      <c r="T302" s="22" t="s">
        <v>26</v>
      </c>
      <c r="U302" s="23">
        <v>0.66295736250428849</v>
      </c>
      <c r="V302" s="22">
        <v>249</v>
      </c>
      <c r="W302" s="22">
        <v>596</v>
      </c>
      <c r="X302" s="22">
        <v>1391</v>
      </c>
      <c r="Y302" s="22">
        <v>541</v>
      </c>
      <c r="Z302" s="22" t="s">
        <v>32</v>
      </c>
      <c r="AA302" s="5"/>
      <c r="AB302" s="6" cm="1">
        <f t="array" ref="AB302">SUM(IF(B302:I302&gt;B303:I303,1,-1))</f>
        <v>4</v>
      </c>
      <c r="AC302" s="6" cm="1">
        <f t="array" ref="AC302">SUM(IF(J302:S302&gt;J303:S303,1,-1))</f>
        <v>-4</v>
      </c>
      <c r="AD302" s="6">
        <f t="shared" si="65"/>
        <v>0</v>
      </c>
      <c r="AE302" s="6">
        <f t="shared" si="78"/>
        <v>-2</v>
      </c>
      <c r="AF302" s="6">
        <f t="shared" si="78"/>
        <v>-8</v>
      </c>
      <c r="AG302" s="6">
        <f t="shared" si="78"/>
        <v>-10</v>
      </c>
      <c r="AH302" s="5"/>
      <c r="AI302" s="8" t="str">
        <f t="shared" si="66"/>
        <v>Outside</v>
      </c>
      <c r="AJ302" s="24" t="str">
        <f t="shared" si="67"/>
        <v>Neutral</v>
      </c>
      <c r="AK302" s="25" t="str">
        <f t="shared" si="68"/>
        <v>POC Up</v>
      </c>
      <c r="AL302" s="26" t="str">
        <f t="shared" si="69"/>
        <v>In. Val</v>
      </c>
      <c r="AM302" s="26" t="str">
        <f t="shared" si="70"/>
        <v>Upper Break</v>
      </c>
      <c r="AN302" s="26" t="str">
        <f t="shared" si="71"/>
        <v>Ab. Val</v>
      </c>
      <c r="AO302" s="26" t="str">
        <f t="shared" si="72"/>
        <v>No Gap</v>
      </c>
      <c r="AP302" s="26" t="str">
        <f t="shared" si="73"/>
        <v>Top-Weighted</v>
      </c>
      <c r="AQ302" s="26" t="str">
        <f t="shared" si="74"/>
        <v>Skewed Mid-Low</v>
      </c>
      <c r="AR302" s="26" t="str">
        <f t="shared" si="75"/>
        <v>Closed Higher Quadrant</v>
      </c>
      <c r="AS302" s="27">
        <f t="shared" si="76"/>
        <v>1</v>
      </c>
    </row>
    <row r="303" spans="1:45" ht="15.5" x14ac:dyDescent="0.35">
      <c r="A303" s="20">
        <v>45231</v>
      </c>
      <c r="B303" s="21">
        <v>1.2101900000000001</v>
      </c>
      <c r="C303" s="21">
        <v>1.22</v>
      </c>
      <c r="D303" s="21">
        <v>1.2069099999999999</v>
      </c>
      <c r="E303" s="21">
        <v>1.218</v>
      </c>
      <c r="F303" s="21">
        <v>1.2136</v>
      </c>
      <c r="G303" s="21">
        <v>1.2153</v>
      </c>
      <c r="H303" s="21">
        <v>1.2110000000000001</v>
      </c>
      <c r="I303" s="22">
        <v>9</v>
      </c>
      <c r="J303" s="22">
        <v>1144</v>
      </c>
      <c r="K303" s="22">
        <v>1580</v>
      </c>
      <c r="L303" s="22">
        <v>2780</v>
      </c>
      <c r="M303" s="23">
        <v>11.608333333333229</v>
      </c>
      <c r="N303" s="23">
        <v>130.90000000000046</v>
      </c>
      <c r="O303" s="22">
        <v>42.999999999999702</v>
      </c>
      <c r="P303" s="22">
        <v>268717</v>
      </c>
      <c r="Q303" s="23">
        <v>1119.6541666666667</v>
      </c>
      <c r="R303" s="23">
        <v>21.237585943468222</v>
      </c>
      <c r="S303" s="22">
        <v>27</v>
      </c>
      <c r="T303" s="22" t="s">
        <v>33</v>
      </c>
      <c r="U303" s="23">
        <v>0.70392788849056587</v>
      </c>
      <c r="V303" s="22">
        <v>147</v>
      </c>
      <c r="W303" s="22">
        <v>1104</v>
      </c>
      <c r="X303" s="22">
        <v>1193</v>
      </c>
      <c r="Y303" s="22">
        <v>336</v>
      </c>
      <c r="Z303" s="22" t="s">
        <v>31</v>
      </c>
      <c r="AA303" s="5"/>
      <c r="AB303" s="6" cm="1">
        <f t="array" ref="AB303">SUM(IF(B303:I303&gt;B304:I304,1,-1))</f>
        <v>0</v>
      </c>
      <c r="AC303" s="6" cm="1">
        <f t="array" ref="AC303">SUM(IF(J303:S303&gt;J304:S304,1,-1))</f>
        <v>2</v>
      </c>
      <c r="AD303" s="6">
        <f t="shared" si="65"/>
        <v>2</v>
      </c>
      <c r="AE303" s="6">
        <f t="shared" ref="AE303:AG318" si="79">SUM(AB303:AB305)</f>
        <v>-4</v>
      </c>
      <c r="AF303" s="6">
        <f t="shared" si="79"/>
        <v>-12</v>
      </c>
      <c r="AG303" s="6">
        <f t="shared" si="79"/>
        <v>-16</v>
      </c>
      <c r="AH303" s="5"/>
      <c r="AI303" s="8" t="str">
        <f t="shared" si="66"/>
        <v>Inside</v>
      </c>
      <c r="AJ303" s="24" t="str">
        <f t="shared" si="67"/>
        <v>Up</v>
      </c>
      <c r="AK303" s="25" t="str">
        <f t="shared" si="68"/>
        <v>POC Up</v>
      </c>
      <c r="AL303" s="26" t="str">
        <f t="shared" si="69"/>
        <v>In. Val</v>
      </c>
      <c r="AM303" s="26" t="str">
        <f t="shared" si="70"/>
        <v>Inside Day</v>
      </c>
      <c r="AN303" s="26" t="str">
        <f t="shared" si="71"/>
        <v>Ab. Val</v>
      </c>
      <c r="AO303" s="26" t="str">
        <f t="shared" si="72"/>
        <v>Gap Down - Failed</v>
      </c>
      <c r="AP303" s="26" t="str">
        <f t="shared" si="73"/>
        <v>Bottom-Weighted</v>
      </c>
      <c r="AQ303" s="26" t="str">
        <f t="shared" si="74"/>
        <v>Skewed Mid-Low</v>
      </c>
      <c r="AR303" s="26" t="str">
        <f t="shared" si="75"/>
        <v>Closed Lower Quadrant</v>
      </c>
      <c r="AS303" s="27">
        <f t="shared" si="76"/>
        <v>-1</v>
      </c>
    </row>
    <row r="304" spans="1:45" ht="15.5" x14ac:dyDescent="0.35">
      <c r="A304" s="20">
        <v>45230</v>
      </c>
      <c r="B304" s="21">
        <v>1.21618</v>
      </c>
      <c r="C304" s="21">
        <v>1.22</v>
      </c>
      <c r="D304" s="21">
        <v>1.2069099999999999</v>
      </c>
      <c r="E304" s="21">
        <v>1.2150000000000001</v>
      </c>
      <c r="F304" s="21">
        <v>1.2120000000000002</v>
      </c>
      <c r="G304" s="21">
        <v>1.2154</v>
      </c>
      <c r="H304" s="21">
        <v>1.2107000000000001</v>
      </c>
      <c r="I304" s="22">
        <v>6</v>
      </c>
      <c r="J304" s="22">
        <v>1711</v>
      </c>
      <c r="K304" s="22">
        <v>827</v>
      </c>
      <c r="L304" s="22">
        <v>2591</v>
      </c>
      <c r="M304" s="23">
        <v>10.791666666666568</v>
      </c>
      <c r="N304" s="23">
        <v>130.90000000000046</v>
      </c>
      <c r="O304" s="22">
        <v>46.999999999999261</v>
      </c>
      <c r="P304" s="22">
        <v>257079</v>
      </c>
      <c r="Q304" s="23">
        <v>1071.1624999999999</v>
      </c>
      <c r="R304" s="23">
        <v>19.793735676088549</v>
      </c>
      <c r="S304" s="22">
        <v>33</v>
      </c>
      <c r="T304" s="22" t="s">
        <v>26</v>
      </c>
      <c r="U304" s="23">
        <v>0.56845948125031609</v>
      </c>
      <c r="V304" s="22">
        <v>174</v>
      </c>
      <c r="W304" s="22">
        <v>907</v>
      </c>
      <c r="X304" s="22">
        <v>1170</v>
      </c>
      <c r="Y304" s="22">
        <v>340</v>
      </c>
      <c r="Z304" s="22" t="s">
        <v>32</v>
      </c>
      <c r="AA304" s="5"/>
      <c r="AB304" s="6" cm="1">
        <f t="array" ref="AB304">SUM(IF(B304:I304&gt;B305:I305,1,-1))</f>
        <v>-6</v>
      </c>
      <c r="AC304" s="6" cm="1">
        <f t="array" ref="AC304">SUM(IF(J304:S304&gt;J305:S305,1,-1))</f>
        <v>-6</v>
      </c>
      <c r="AD304" s="6">
        <f t="shared" si="65"/>
        <v>-12</v>
      </c>
      <c r="AE304" s="6">
        <f t="shared" si="79"/>
        <v>-6</v>
      </c>
      <c r="AF304" s="6">
        <f t="shared" si="79"/>
        <v>-18</v>
      </c>
      <c r="AG304" s="6">
        <f t="shared" si="79"/>
        <v>-24</v>
      </c>
      <c r="AH304" s="5"/>
      <c r="AI304" s="8" t="str">
        <f t="shared" si="66"/>
        <v>Inside</v>
      </c>
      <c r="AJ304" s="24" t="str">
        <f t="shared" si="67"/>
        <v>Down</v>
      </c>
      <c r="AK304" s="25" t="str">
        <f t="shared" si="68"/>
        <v>POC Unchanged</v>
      </c>
      <c r="AL304" s="26" t="str">
        <f t="shared" si="69"/>
        <v>In. Val</v>
      </c>
      <c r="AM304" s="26" t="str">
        <f t="shared" si="70"/>
        <v>Inside Day</v>
      </c>
      <c r="AN304" s="26" t="str">
        <f t="shared" si="71"/>
        <v>In Val</v>
      </c>
      <c r="AO304" s="26" t="str">
        <f t="shared" si="72"/>
        <v>No Gap</v>
      </c>
      <c r="AP304" s="26" t="str">
        <f t="shared" si="73"/>
        <v>Top-Weighted</v>
      </c>
      <c r="AQ304" s="26" t="str">
        <f t="shared" si="74"/>
        <v>Skewed Mid-Low</v>
      </c>
      <c r="AR304" s="26" t="str">
        <f t="shared" si="75"/>
        <v>Closed Lower Quadrant</v>
      </c>
      <c r="AS304" s="27">
        <f t="shared" si="76"/>
        <v>-1</v>
      </c>
    </row>
    <row r="305" spans="1:45" ht="15.5" x14ac:dyDescent="0.35">
      <c r="A305" s="20">
        <v>45229</v>
      </c>
      <c r="B305" s="21">
        <v>1.22488</v>
      </c>
      <c r="C305" s="21">
        <v>1.22882</v>
      </c>
      <c r="D305" s="21">
        <v>1.2069099999999999</v>
      </c>
      <c r="E305" s="21">
        <v>1.2163200000000001</v>
      </c>
      <c r="F305" s="21">
        <v>1.2120000000000002</v>
      </c>
      <c r="G305" s="21">
        <v>1.2173</v>
      </c>
      <c r="H305" s="21">
        <v>1.2104000000000001</v>
      </c>
      <c r="I305" s="22">
        <v>6</v>
      </c>
      <c r="J305" s="22">
        <v>1737</v>
      </c>
      <c r="K305" s="22">
        <v>826</v>
      </c>
      <c r="L305" s="22">
        <v>2614</v>
      </c>
      <c r="M305" s="23">
        <v>10.862916666666584</v>
      </c>
      <c r="N305" s="23">
        <v>219.10000000000096</v>
      </c>
      <c r="O305" s="22">
        <v>68.999999999999062</v>
      </c>
      <c r="P305" s="22">
        <v>263144</v>
      </c>
      <c r="Q305" s="23">
        <v>1096.4333333333334</v>
      </c>
      <c r="R305" s="23">
        <v>11.93062528525782</v>
      </c>
      <c r="S305" s="22">
        <v>41</v>
      </c>
      <c r="T305" s="22" t="s">
        <v>28</v>
      </c>
      <c r="U305" s="23">
        <v>0.44182073042143705</v>
      </c>
      <c r="V305" s="22">
        <v>240</v>
      </c>
      <c r="W305" s="22">
        <v>150</v>
      </c>
      <c r="X305" s="22">
        <v>1203</v>
      </c>
      <c r="Y305" s="22">
        <v>1021</v>
      </c>
      <c r="Z305" s="22" t="s">
        <v>29</v>
      </c>
      <c r="AA305" s="5"/>
      <c r="AB305" s="6" cm="1">
        <f t="array" ref="AB305">SUM(IF(B305:I305&gt;B306:I306,1,-1))</f>
        <v>2</v>
      </c>
      <c r="AC305" s="6" cm="1">
        <f t="array" ref="AC305">SUM(IF(J305:S305&gt;J306:S306,1,-1))</f>
        <v>-8</v>
      </c>
      <c r="AD305" s="6">
        <f t="shared" si="65"/>
        <v>-6</v>
      </c>
      <c r="AE305" s="6">
        <f t="shared" si="79"/>
        <v>-2</v>
      </c>
      <c r="AF305" s="6">
        <f t="shared" si="79"/>
        <v>-14</v>
      </c>
      <c r="AG305" s="6">
        <f t="shared" si="79"/>
        <v>-16</v>
      </c>
      <c r="AH305" s="5"/>
      <c r="AI305" s="8" t="str">
        <f t="shared" si="66"/>
        <v>Inside</v>
      </c>
      <c r="AJ305" s="24" t="str">
        <f t="shared" si="67"/>
        <v>Down</v>
      </c>
      <c r="AK305" s="25" t="str">
        <f t="shared" si="68"/>
        <v>POC Up</v>
      </c>
      <c r="AL305" s="26" t="str">
        <f t="shared" si="69"/>
        <v>In. Val</v>
      </c>
      <c r="AM305" s="26" t="str">
        <f t="shared" si="70"/>
        <v>Inside Day</v>
      </c>
      <c r="AN305" s="26" t="str">
        <f t="shared" si="71"/>
        <v>In Val</v>
      </c>
      <c r="AO305" s="26" t="str">
        <f t="shared" si="72"/>
        <v>Gap Up - Failed</v>
      </c>
      <c r="AP305" s="26" t="str">
        <f t="shared" si="73"/>
        <v>Top-Weighted</v>
      </c>
      <c r="AQ305" s="26" t="str">
        <f t="shared" si="74"/>
        <v>Skewed Mid-Low</v>
      </c>
      <c r="AR305" s="26" t="str">
        <f t="shared" si="75"/>
        <v>Closed Lower Quadrant</v>
      </c>
      <c r="AS305" s="27">
        <f t="shared" si="76"/>
        <v>-1</v>
      </c>
    </row>
    <row r="306" spans="1:45" ht="15.5" x14ac:dyDescent="0.35">
      <c r="A306" s="20">
        <v>45226</v>
      </c>
      <c r="B306" s="21">
        <v>1.21628</v>
      </c>
      <c r="C306" s="21">
        <v>1.22882</v>
      </c>
      <c r="D306" s="21">
        <v>1.2069099999999999</v>
      </c>
      <c r="E306" s="21">
        <v>1.2112499999999999</v>
      </c>
      <c r="F306" s="21">
        <v>1.2119</v>
      </c>
      <c r="G306" s="21">
        <v>1.2184000000000001</v>
      </c>
      <c r="H306" s="21">
        <v>1.2091000000000001</v>
      </c>
      <c r="I306" s="22">
        <v>5</v>
      </c>
      <c r="J306" s="22">
        <v>1965</v>
      </c>
      <c r="K306" s="22">
        <v>657</v>
      </c>
      <c r="L306" s="22">
        <v>2665</v>
      </c>
      <c r="M306" s="23">
        <v>11.059166666666602</v>
      </c>
      <c r="N306" s="23">
        <v>219.10000000000096</v>
      </c>
      <c r="O306" s="22">
        <v>93.000000000000853</v>
      </c>
      <c r="P306" s="22">
        <v>270178</v>
      </c>
      <c r="Q306" s="23">
        <v>1125.7416666666666</v>
      </c>
      <c r="R306" s="23">
        <v>12.163395709721534</v>
      </c>
      <c r="S306" s="22">
        <v>41</v>
      </c>
      <c r="T306" s="22" t="s">
        <v>28</v>
      </c>
      <c r="U306" s="23">
        <v>0.42344557257268256</v>
      </c>
      <c r="V306" s="22">
        <v>338</v>
      </c>
      <c r="W306" s="22">
        <v>273</v>
      </c>
      <c r="X306" s="22">
        <v>1197</v>
      </c>
      <c r="Y306" s="22">
        <v>857</v>
      </c>
      <c r="Z306" s="22" t="s">
        <v>27</v>
      </c>
      <c r="AA306" s="5"/>
      <c r="AB306" s="6" cm="1">
        <f t="array" ref="AB306">SUM(IF(B306:I306&gt;B307:I307,1,-1))</f>
        <v>-2</v>
      </c>
      <c r="AC306" s="6" cm="1">
        <f t="array" ref="AC306">SUM(IF(J306:S306&gt;J307:S307,1,-1))</f>
        <v>-4</v>
      </c>
      <c r="AD306" s="6">
        <f t="shared" si="65"/>
        <v>-6</v>
      </c>
      <c r="AE306" s="6">
        <f t="shared" si="79"/>
        <v>-10</v>
      </c>
      <c r="AF306" s="6">
        <f t="shared" si="79"/>
        <v>-14</v>
      </c>
      <c r="AG306" s="6">
        <f t="shared" si="79"/>
        <v>-24</v>
      </c>
      <c r="AH306" s="5"/>
      <c r="AI306" s="8" t="str">
        <f t="shared" si="66"/>
        <v>OL Higher</v>
      </c>
      <c r="AJ306" s="24" t="str">
        <f t="shared" si="67"/>
        <v>Down</v>
      </c>
      <c r="AK306" s="25" t="str">
        <f t="shared" si="68"/>
        <v>POC Down</v>
      </c>
      <c r="AL306" s="26" t="str">
        <f t="shared" si="69"/>
        <v>In. Val</v>
      </c>
      <c r="AM306" s="26" t="str">
        <f t="shared" si="70"/>
        <v>Inside Day</v>
      </c>
      <c r="AN306" s="26" t="str">
        <f t="shared" si="71"/>
        <v>In Val</v>
      </c>
      <c r="AO306" s="26" t="str">
        <f t="shared" si="72"/>
        <v>No Gap</v>
      </c>
      <c r="AP306" s="26" t="str">
        <f t="shared" si="73"/>
        <v>Top-Weighted</v>
      </c>
      <c r="AQ306" s="26" t="str">
        <f t="shared" si="74"/>
        <v>Skewed Mid-Low</v>
      </c>
      <c r="AR306" s="26" t="str">
        <f t="shared" si="75"/>
        <v>Closed Higher Quadrant</v>
      </c>
      <c r="AS306" s="27">
        <f t="shared" si="76"/>
        <v>1</v>
      </c>
    </row>
    <row r="307" spans="1:45" ht="15.5" x14ac:dyDescent="0.35">
      <c r="A307" s="20">
        <v>45225</v>
      </c>
      <c r="B307" s="21">
        <v>1.21349</v>
      </c>
      <c r="C307" s="21">
        <v>1.22882</v>
      </c>
      <c r="D307" s="21">
        <v>1.2069099999999999</v>
      </c>
      <c r="E307" s="21">
        <v>1.21356</v>
      </c>
      <c r="F307" s="21">
        <v>1.2161000000000002</v>
      </c>
      <c r="G307" s="21">
        <v>1.2177</v>
      </c>
      <c r="H307" s="21">
        <v>1.2089000000000001</v>
      </c>
      <c r="I307" s="22">
        <v>36</v>
      </c>
      <c r="J307" s="22">
        <v>966</v>
      </c>
      <c r="K307" s="22">
        <v>1712</v>
      </c>
      <c r="L307" s="22">
        <v>2715</v>
      </c>
      <c r="M307" s="23">
        <v>11.235000000000003</v>
      </c>
      <c r="N307" s="23">
        <v>219.10000000000096</v>
      </c>
      <c r="O307" s="22">
        <v>87.99999999999919</v>
      </c>
      <c r="P307" s="22">
        <v>276630</v>
      </c>
      <c r="Q307" s="23">
        <v>1152.625</v>
      </c>
      <c r="R307" s="23">
        <v>12.391602008215372</v>
      </c>
      <c r="S307" s="22">
        <v>35</v>
      </c>
      <c r="T307" s="22" t="s">
        <v>26</v>
      </c>
      <c r="U307" s="23">
        <v>0.5332175530714105</v>
      </c>
      <c r="V307" s="22">
        <v>338</v>
      </c>
      <c r="W307" s="22">
        <v>273</v>
      </c>
      <c r="X307" s="22">
        <v>1323</v>
      </c>
      <c r="Y307" s="22">
        <v>781</v>
      </c>
      <c r="Z307" s="22" t="s">
        <v>29</v>
      </c>
      <c r="AA307" s="5"/>
      <c r="AB307" s="6" cm="1">
        <f t="array" ref="AB307">SUM(IF(B307:I307&gt;B308:I308,1,-1))</f>
        <v>-2</v>
      </c>
      <c r="AC307" s="6" cm="1">
        <f t="array" ref="AC307">SUM(IF(J307:S307&gt;J308:S308,1,-1))</f>
        <v>-2</v>
      </c>
      <c r="AD307" s="6">
        <f t="shared" si="65"/>
        <v>-4</v>
      </c>
      <c r="AE307" s="6">
        <f t="shared" si="79"/>
        <v>-8</v>
      </c>
      <c r="AF307" s="6">
        <f t="shared" si="79"/>
        <v>-12</v>
      </c>
      <c r="AG307" s="6">
        <f t="shared" si="79"/>
        <v>-20</v>
      </c>
      <c r="AH307" s="5"/>
      <c r="AI307" s="8" t="str">
        <f t="shared" si="66"/>
        <v>Outside</v>
      </c>
      <c r="AJ307" s="24" t="str">
        <f t="shared" si="67"/>
        <v>Up</v>
      </c>
      <c r="AK307" s="25" t="str">
        <f t="shared" si="68"/>
        <v>POC Unchanged</v>
      </c>
      <c r="AL307" s="26" t="str">
        <f t="shared" si="69"/>
        <v>In. Val</v>
      </c>
      <c r="AM307" s="26" t="str">
        <f t="shared" si="70"/>
        <v>Lower Break</v>
      </c>
      <c r="AN307" s="26" t="str">
        <f t="shared" si="71"/>
        <v>In Val</v>
      </c>
      <c r="AO307" s="26" t="str">
        <f t="shared" si="72"/>
        <v>No Gap</v>
      </c>
      <c r="AP307" s="26" t="str">
        <f t="shared" si="73"/>
        <v>Bottom-Weighted</v>
      </c>
      <c r="AQ307" s="26" t="str">
        <f t="shared" si="74"/>
        <v>Skewed Mid-Low</v>
      </c>
      <c r="AR307" s="26" t="str">
        <f t="shared" si="75"/>
        <v>Closed Lower Quadrant</v>
      </c>
      <c r="AS307" s="27">
        <f t="shared" si="76"/>
        <v>-1</v>
      </c>
    </row>
    <row r="308" spans="1:45" ht="15.5" x14ac:dyDescent="0.35">
      <c r="A308" s="20">
        <v>45224</v>
      </c>
      <c r="B308" s="21">
        <v>1.2140899999999999</v>
      </c>
      <c r="C308" s="21">
        <v>1.22882</v>
      </c>
      <c r="D308" s="21">
        <v>1.20896</v>
      </c>
      <c r="E308" s="21">
        <v>1.21018</v>
      </c>
      <c r="F308" s="21">
        <v>1.2161000000000002</v>
      </c>
      <c r="G308" s="21">
        <v>1.2175</v>
      </c>
      <c r="H308" s="21">
        <v>1.2113</v>
      </c>
      <c r="I308" s="22">
        <v>12</v>
      </c>
      <c r="J308" s="22">
        <v>1062</v>
      </c>
      <c r="K308" s="22">
        <v>1667</v>
      </c>
      <c r="L308" s="22">
        <v>2771</v>
      </c>
      <c r="M308" s="23">
        <v>11.459166666666688</v>
      </c>
      <c r="N308" s="23">
        <v>198.59999999999988</v>
      </c>
      <c r="O308" s="22">
        <v>61.999999999999829</v>
      </c>
      <c r="P308" s="22">
        <v>292637</v>
      </c>
      <c r="Q308" s="23">
        <v>1219.3208333333334</v>
      </c>
      <c r="R308" s="23">
        <v>13.952668680765365</v>
      </c>
      <c r="S308" s="22">
        <v>25</v>
      </c>
      <c r="T308" s="22" t="s">
        <v>26</v>
      </c>
      <c r="U308" s="23">
        <v>0.58180638485529845</v>
      </c>
      <c r="V308" s="22">
        <v>321</v>
      </c>
      <c r="W308" s="22">
        <v>245</v>
      </c>
      <c r="X308" s="22">
        <v>1277</v>
      </c>
      <c r="Y308" s="22">
        <v>928</v>
      </c>
      <c r="Z308" s="22" t="s">
        <v>27</v>
      </c>
      <c r="AA308" s="5"/>
      <c r="AB308" s="6" cm="1">
        <f t="array" ref="AB308">SUM(IF(B308:I308&gt;B309:I309,1,-1))</f>
        <v>-6</v>
      </c>
      <c r="AC308" s="6" cm="1">
        <f t="array" ref="AC308">SUM(IF(J308:S308&gt;J309:S309,1,-1))</f>
        <v>-8</v>
      </c>
      <c r="AD308" s="6">
        <f t="shared" si="65"/>
        <v>-14</v>
      </c>
      <c r="AE308" s="6">
        <f t="shared" si="79"/>
        <v>-8</v>
      </c>
      <c r="AF308" s="6">
        <f t="shared" si="79"/>
        <v>-6</v>
      </c>
      <c r="AG308" s="6">
        <f t="shared" si="79"/>
        <v>-14</v>
      </c>
      <c r="AH308" s="5"/>
      <c r="AI308" s="8" t="str">
        <f t="shared" si="66"/>
        <v>OL Lower</v>
      </c>
      <c r="AJ308" s="24" t="str">
        <f t="shared" si="67"/>
        <v>Up</v>
      </c>
      <c r="AK308" s="25" t="str">
        <f t="shared" si="68"/>
        <v>POC Up</v>
      </c>
      <c r="AL308" s="26" t="str">
        <f t="shared" si="69"/>
        <v>In. Val</v>
      </c>
      <c r="AM308" s="26" t="str">
        <f t="shared" si="70"/>
        <v>Inside Day</v>
      </c>
      <c r="AN308" s="26" t="str">
        <f t="shared" si="71"/>
        <v>Bl. Val</v>
      </c>
      <c r="AO308" s="26" t="str">
        <f t="shared" si="72"/>
        <v>No Gap</v>
      </c>
      <c r="AP308" s="26" t="str">
        <f t="shared" si="73"/>
        <v>Bottom-Weighted</v>
      </c>
      <c r="AQ308" s="26" t="str">
        <f t="shared" si="74"/>
        <v>Skewed Mid-Low</v>
      </c>
      <c r="AR308" s="26" t="str">
        <f t="shared" si="75"/>
        <v>Closed Higher Quadrant</v>
      </c>
      <c r="AS308" s="27">
        <f t="shared" si="76"/>
        <v>1</v>
      </c>
    </row>
    <row r="309" spans="1:45" ht="15.5" x14ac:dyDescent="0.35">
      <c r="A309" s="20">
        <v>45223</v>
      </c>
      <c r="B309" s="21">
        <v>1.21776</v>
      </c>
      <c r="C309" s="21">
        <v>1.22882</v>
      </c>
      <c r="D309" s="21">
        <v>1.20896</v>
      </c>
      <c r="E309" s="21">
        <v>1.2161599999999999</v>
      </c>
      <c r="F309" s="21">
        <v>1.2159</v>
      </c>
      <c r="G309" s="21">
        <v>1.2191000000000001</v>
      </c>
      <c r="H309" s="21">
        <v>1.2118</v>
      </c>
      <c r="I309" s="22">
        <v>31</v>
      </c>
      <c r="J309" s="22">
        <v>1460</v>
      </c>
      <c r="K309" s="22">
        <v>1374</v>
      </c>
      <c r="L309" s="22">
        <v>2879</v>
      </c>
      <c r="M309" s="23">
        <v>11.915000000000083</v>
      </c>
      <c r="N309" s="23">
        <v>198.59999999999988</v>
      </c>
      <c r="O309" s="22">
        <v>73.000000000000838</v>
      </c>
      <c r="P309" s="22">
        <v>298226</v>
      </c>
      <c r="Q309" s="23">
        <v>1242.6083333333333</v>
      </c>
      <c r="R309" s="23">
        <v>14.496475327291046</v>
      </c>
      <c r="S309" s="22">
        <v>30</v>
      </c>
      <c r="T309" s="22" t="s">
        <v>26</v>
      </c>
      <c r="U309" s="23">
        <v>0.67622127265118825</v>
      </c>
      <c r="V309" s="22">
        <v>321</v>
      </c>
      <c r="W309" s="22">
        <v>407</v>
      </c>
      <c r="X309" s="22">
        <v>1478</v>
      </c>
      <c r="Y309" s="22">
        <v>673</v>
      </c>
      <c r="Z309" s="22" t="s">
        <v>29</v>
      </c>
      <c r="AA309" s="5"/>
      <c r="AB309" s="6" cm="1">
        <f t="array" ref="AB309">SUM(IF(B309:I309&gt;B310:I310,1,-1))</f>
        <v>0</v>
      </c>
      <c r="AC309" s="6" cm="1">
        <f t="array" ref="AC309">SUM(IF(J309:S309&gt;J310:S310,1,-1))</f>
        <v>-2</v>
      </c>
      <c r="AD309" s="6">
        <f t="shared" si="65"/>
        <v>-2</v>
      </c>
      <c r="AE309" s="6">
        <f t="shared" si="79"/>
        <v>-6</v>
      </c>
      <c r="AF309" s="6">
        <f t="shared" si="79"/>
        <v>2</v>
      </c>
      <c r="AG309" s="6">
        <f t="shared" si="79"/>
        <v>-4</v>
      </c>
      <c r="AH309" s="5"/>
      <c r="AI309" s="8" t="str">
        <f t="shared" si="66"/>
        <v>Outside</v>
      </c>
      <c r="AJ309" s="24" t="str">
        <f t="shared" si="67"/>
        <v>Neutral</v>
      </c>
      <c r="AK309" s="25" t="str">
        <f t="shared" si="68"/>
        <v>POC Up</v>
      </c>
      <c r="AL309" s="26" t="str">
        <f t="shared" si="69"/>
        <v>In. Val</v>
      </c>
      <c r="AM309" s="26" t="str">
        <f t="shared" si="70"/>
        <v>Upper Break</v>
      </c>
      <c r="AN309" s="26" t="str">
        <f t="shared" si="71"/>
        <v>In Val</v>
      </c>
      <c r="AO309" s="26" t="str">
        <f t="shared" si="72"/>
        <v>No Gap</v>
      </c>
      <c r="AP309" s="26" t="str">
        <f t="shared" si="73"/>
        <v>Top-Weighted</v>
      </c>
      <c r="AQ309" s="26" t="str">
        <f t="shared" si="74"/>
        <v>Skewed Mid-Low</v>
      </c>
      <c r="AR309" s="26" t="str">
        <f t="shared" si="75"/>
        <v>Closed Higher Quadrant</v>
      </c>
      <c r="AS309" s="27">
        <f t="shared" si="76"/>
        <v>2</v>
      </c>
    </row>
    <row r="310" spans="1:45" ht="15.5" x14ac:dyDescent="0.35">
      <c r="A310" s="20">
        <v>45222</v>
      </c>
      <c r="B310" s="21">
        <v>1.22113</v>
      </c>
      <c r="C310" s="21">
        <v>1.2258100000000001</v>
      </c>
      <c r="D310" s="21">
        <v>1.20896</v>
      </c>
      <c r="E310" s="21">
        <v>1.22485</v>
      </c>
      <c r="F310" s="21">
        <v>1.2150000000000001</v>
      </c>
      <c r="G310" s="21">
        <v>1.2186000000000001</v>
      </c>
      <c r="H310" s="21">
        <v>1.2125000000000001</v>
      </c>
      <c r="I310" s="22">
        <v>24</v>
      </c>
      <c r="J310" s="22">
        <v>1809</v>
      </c>
      <c r="K310" s="22">
        <v>1071</v>
      </c>
      <c r="L310" s="22">
        <v>2924</v>
      </c>
      <c r="M310" s="23">
        <v>12.085000000000077</v>
      </c>
      <c r="N310" s="23">
        <v>168.50000000000031</v>
      </c>
      <c r="O310" s="22">
        <v>60.999999999999943</v>
      </c>
      <c r="P310" s="22">
        <v>300509</v>
      </c>
      <c r="Q310" s="23">
        <v>1252.1208333333334</v>
      </c>
      <c r="R310" s="23">
        <v>17.353115727002937</v>
      </c>
      <c r="S310" s="22">
        <v>23</v>
      </c>
      <c r="T310" s="22" t="s">
        <v>26</v>
      </c>
      <c r="U310" s="23">
        <v>0.62019745123009129</v>
      </c>
      <c r="V310" s="22">
        <v>151</v>
      </c>
      <c r="W310" s="22">
        <v>785</v>
      </c>
      <c r="X310" s="22">
        <v>1542</v>
      </c>
      <c r="Y310" s="22">
        <v>446</v>
      </c>
      <c r="Z310" s="22" t="s">
        <v>31</v>
      </c>
      <c r="AA310" s="5"/>
      <c r="AB310" s="6" cm="1">
        <f t="array" ref="AB310">SUM(IF(B310:I310&gt;B311:I311,1,-1))</f>
        <v>-2</v>
      </c>
      <c r="AC310" s="6" cm="1">
        <f t="array" ref="AC310">SUM(IF(J310:S310&gt;J311:S311,1,-1))</f>
        <v>4</v>
      </c>
      <c r="AD310" s="6">
        <f t="shared" si="65"/>
        <v>2</v>
      </c>
      <c r="AE310" s="6">
        <f t="shared" si="79"/>
        <v>-12</v>
      </c>
      <c r="AF310" s="6">
        <f t="shared" si="79"/>
        <v>6</v>
      </c>
      <c r="AG310" s="6">
        <f t="shared" si="79"/>
        <v>-6</v>
      </c>
      <c r="AH310" s="5"/>
      <c r="AI310" s="8" t="str">
        <f t="shared" si="66"/>
        <v>Outside</v>
      </c>
      <c r="AJ310" s="24" t="str">
        <f t="shared" si="67"/>
        <v>Down</v>
      </c>
      <c r="AK310" s="25" t="str">
        <f t="shared" si="68"/>
        <v>POC Down</v>
      </c>
      <c r="AL310" s="26" t="str">
        <f t="shared" si="69"/>
        <v>In. Val</v>
      </c>
      <c r="AM310" s="26" t="str">
        <f t="shared" si="70"/>
        <v>Upper Break</v>
      </c>
      <c r="AN310" s="26" t="str">
        <f t="shared" si="71"/>
        <v>Ab. Val</v>
      </c>
      <c r="AO310" s="26" t="str">
        <f t="shared" si="72"/>
        <v>Gap Up - Follow Through</v>
      </c>
      <c r="AP310" s="26" t="str">
        <f t="shared" si="73"/>
        <v>Top-Weighted</v>
      </c>
      <c r="AQ310" s="26" t="str">
        <f t="shared" si="74"/>
        <v>Skewed Mid-Low</v>
      </c>
      <c r="AR310" s="26" t="str">
        <f t="shared" si="75"/>
        <v>Closed Lower Quadrant</v>
      </c>
      <c r="AS310" s="27">
        <f t="shared" si="76"/>
        <v>-1</v>
      </c>
    </row>
    <row r="311" spans="1:45" ht="15.5" x14ac:dyDescent="0.35">
      <c r="A311" s="20">
        <v>45219</v>
      </c>
      <c r="B311" s="21">
        <v>1.2154199999999999</v>
      </c>
      <c r="C311" s="21">
        <v>1.2218899999999999</v>
      </c>
      <c r="D311" s="21">
        <v>1.20896</v>
      </c>
      <c r="E311" s="21">
        <v>1.21627</v>
      </c>
      <c r="F311" s="21">
        <v>1.2153</v>
      </c>
      <c r="G311" s="21">
        <v>1.2186000000000001</v>
      </c>
      <c r="H311" s="21">
        <v>1.2127000000000001</v>
      </c>
      <c r="I311" s="22">
        <v>29</v>
      </c>
      <c r="J311" s="22">
        <v>1602</v>
      </c>
      <c r="K311" s="22">
        <v>1186</v>
      </c>
      <c r="L311" s="22">
        <v>2833</v>
      </c>
      <c r="M311" s="23">
        <v>11.749583333333414</v>
      </c>
      <c r="N311" s="23">
        <v>129.29999999999887</v>
      </c>
      <c r="O311" s="22">
        <v>59.000000000000163</v>
      </c>
      <c r="P311" s="22">
        <v>299678</v>
      </c>
      <c r="Q311" s="23">
        <v>1248.6583333333333</v>
      </c>
      <c r="R311" s="23">
        <v>21.910286156226022</v>
      </c>
      <c r="S311" s="22">
        <v>30</v>
      </c>
      <c r="T311" s="22" t="s">
        <v>33</v>
      </c>
      <c r="U311" s="23">
        <v>0.72496655738393567</v>
      </c>
      <c r="V311" s="22">
        <v>489</v>
      </c>
      <c r="W311" s="22">
        <v>1071</v>
      </c>
      <c r="X311" s="22">
        <v>1034</v>
      </c>
      <c r="Y311" s="22">
        <v>239</v>
      </c>
      <c r="Z311" s="22" t="s">
        <v>32</v>
      </c>
      <c r="AA311" s="5"/>
      <c r="AB311" s="6" cm="1">
        <f t="array" ref="AB311">SUM(IF(B311:I311&gt;B312:I312,1,-1))</f>
        <v>-4</v>
      </c>
      <c r="AC311" s="6" cm="1">
        <f t="array" ref="AC311">SUM(IF(J311:S311&gt;J312:S312,1,-1))</f>
        <v>0</v>
      </c>
      <c r="AD311" s="6">
        <f t="shared" si="65"/>
        <v>-4</v>
      </c>
      <c r="AE311" s="6">
        <f t="shared" si="79"/>
        <v>-14</v>
      </c>
      <c r="AF311" s="6">
        <f t="shared" si="79"/>
        <v>0</v>
      </c>
      <c r="AG311" s="6">
        <f t="shared" si="79"/>
        <v>-14</v>
      </c>
      <c r="AH311" s="5"/>
      <c r="AI311" s="8" t="str">
        <f t="shared" si="66"/>
        <v>OL Lower</v>
      </c>
      <c r="AJ311" s="24" t="str">
        <f t="shared" si="67"/>
        <v>Neutral</v>
      </c>
      <c r="AK311" s="25" t="str">
        <f t="shared" si="68"/>
        <v>POC Down</v>
      </c>
      <c r="AL311" s="26" t="str">
        <f t="shared" si="69"/>
        <v>In. Val</v>
      </c>
      <c r="AM311" s="26" t="str">
        <f t="shared" si="70"/>
        <v>Inside Day</v>
      </c>
      <c r="AN311" s="26" t="str">
        <f t="shared" si="71"/>
        <v>In Val</v>
      </c>
      <c r="AO311" s="26" t="str">
        <f t="shared" si="72"/>
        <v>No Gap</v>
      </c>
      <c r="AP311" s="26" t="str">
        <f t="shared" si="73"/>
        <v>Top-Weighted</v>
      </c>
      <c r="AQ311" s="26" t="str">
        <f t="shared" si="74"/>
        <v>Skewed Mid-High</v>
      </c>
      <c r="AR311" s="26" t="str">
        <f t="shared" si="75"/>
        <v>Closed Lower Quadrant</v>
      </c>
      <c r="AS311" s="27">
        <f t="shared" si="76"/>
        <v>-1</v>
      </c>
    </row>
    <row r="312" spans="1:45" ht="15.5" x14ac:dyDescent="0.35">
      <c r="A312" s="20">
        <v>45218</v>
      </c>
      <c r="B312" s="21">
        <v>1.21821</v>
      </c>
      <c r="C312" s="21">
        <v>1.22248</v>
      </c>
      <c r="D312" s="21">
        <v>1.20896</v>
      </c>
      <c r="E312" s="21">
        <v>1.21349</v>
      </c>
      <c r="F312" s="21">
        <v>1.2174</v>
      </c>
      <c r="G312" s="21">
        <v>1.2203000000000002</v>
      </c>
      <c r="H312" s="21">
        <v>1.2144000000000001</v>
      </c>
      <c r="I312" s="22">
        <v>6</v>
      </c>
      <c r="J312" s="22">
        <v>1140</v>
      </c>
      <c r="K312" s="22">
        <v>1635</v>
      </c>
      <c r="L312" s="22">
        <v>2819</v>
      </c>
      <c r="M312" s="23">
        <v>11.69291666666672</v>
      </c>
      <c r="N312" s="23">
        <v>135.19999999999976</v>
      </c>
      <c r="O312" s="22">
        <v>59.000000000000163</v>
      </c>
      <c r="P312" s="22">
        <v>299926</v>
      </c>
      <c r="Q312" s="23">
        <v>1249.6916666666666</v>
      </c>
      <c r="R312" s="23">
        <v>20.850591715976368</v>
      </c>
      <c r="S312" s="22">
        <v>19</v>
      </c>
      <c r="T312" s="22" t="s">
        <v>26</v>
      </c>
      <c r="U312" s="23">
        <v>0.69574428288141543</v>
      </c>
      <c r="V312" s="22">
        <v>599</v>
      </c>
      <c r="W312" s="22">
        <v>1140</v>
      </c>
      <c r="X312" s="22">
        <v>946</v>
      </c>
      <c r="Y312" s="22">
        <v>134</v>
      </c>
      <c r="Z312" s="22" t="s">
        <v>29</v>
      </c>
      <c r="AA312" s="5"/>
      <c r="AB312" s="6" cm="1">
        <f t="array" ref="AB312">SUM(IF(B312:I312&gt;B313:I313,1,-1))</f>
        <v>-6</v>
      </c>
      <c r="AC312" s="6" cm="1">
        <f t="array" ref="AC312">SUM(IF(J312:S312&gt;J313:S313,1,-1))</f>
        <v>2</v>
      </c>
      <c r="AD312" s="6">
        <f t="shared" si="65"/>
        <v>-4</v>
      </c>
      <c r="AE312" s="6">
        <f t="shared" si="79"/>
        <v>-16</v>
      </c>
      <c r="AF312" s="6">
        <f t="shared" si="79"/>
        <v>0</v>
      </c>
      <c r="AG312" s="6">
        <f t="shared" si="79"/>
        <v>-16</v>
      </c>
      <c r="AH312" s="5"/>
      <c r="AI312" s="8" t="str">
        <f t="shared" si="66"/>
        <v>OL Lower</v>
      </c>
      <c r="AJ312" s="24" t="str">
        <f t="shared" si="67"/>
        <v>Neutral</v>
      </c>
      <c r="AK312" s="25" t="str">
        <f t="shared" si="68"/>
        <v>POC Unchanged</v>
      </c>
      <c r="AL312" s="26" t="str">
        <f t="shared" si="69"/>
        <v>In. Val</v>
      </c>
      <c r="AM312" s="26" t="str">
        <f t="shared" si="70"/>
        <v>Lower Break</v>
      </c>
      <c r="AN312" s="26" t="str">
        <f t="shared" si="71"/>
        <v>Bl. Val</v>
      </c>
      <c r="AO312" s="26" t="str">
        <f t="shared" si="72"/>
        <v>No Gap</v>
      </c>
      <c r="AP312" s="26" t="str">
        <f t="shared" si="73"/>
        <v>Bottom-Weighted</v>
      </c>
      <c r="AQ312" s="26" t="str">
        <f t="shared" si="74"/>
        <v>Skewed Mid-High</v>
      </c>
      <c r="AR312" s="26" t="str">
        <f t="shared" si="75"/>
        <v>Closed Lower Quadrant</v>
      </c>
      <c r="AS312" s="27">
        <f t="shared" si="76"/>
        <v>-1</v>
      </c>
    </row>
    <row r="313" spans="1:45" ht="15.5" x14ac:dyDescent="0.35">
      <c r="A313" s="20">
        <v>45217</v>
      </c>
      <c r="B313" s="21">
        <v>1.2314799999999999</v>
      </c>
      <c r="C313" s="21">
        <v>1.2331099999999999</v>
      </c>
      <c r="D313" s="21">
        <v>1.21221</v>
      </c>
      <c r="E313" s="21">
        <v>1.2141</v>
      </c>
      <c r="F313" s="21">
        <v>1.2174000000000003</v>
      </c>
      <c r="G313" s="21">
        <v>1.2209000000000001</v>
      </c>
      <c r="H313" s="21">
        <v>1.2147000000000001</v>
      </c>
      <c r="I313" s="22">
        <v>4</v>
      </c>
      <c r="J313" s="22">
        <v>1641</v>
      </c>
      <c r="K313" s="22">
        <v>1057</v>
      </c>
      <c r="L313" s="22">
        <v>2744</v>
      </c>
      <c r="M313" s="23">
        <v>11.401666666666699</v>
      </c>
      <c r="N313" s="23">
        <v>208.99999999999918</v>
      </c>
      <c r="O313" s="22">
        <v>61.999999999999829</v>
      </c>
      <c r="P313" s="22">
        <v>289763</v>
      </c>
      <c r="Q313" s="23">
        <v>1207.3458333333333</v>
      </c>
      <c r="R313" s="23">
        <v>13.129186602870865</v>
      </c>
      <c r="S313" s="22">
        <v>28</v>
      </c>
      <c r="T313" s="22" t="s">
        <v>26</v>
      </c>
      <c r="U313" s="23">
        <v>0.56589538928937211</v>
      </c>
      <c r="V313" s="22">
        <v>265</v>
      </c>
      <c r="W313" s="22">
        <v>109</v>
      </c>
      <c r="X313" s="22">
        <v>1266</v>
      </c>
      <c r="Y313" s="22">
        <v>1057</v>
      </c>
      <c r="Z313" s="22" t="s">
        <v>27</v>
      </c>
      <c r="AA313" s="5"/>
      <c r="AB313" s="6" cm="1">
        <f t="array" ref="AB313">SUM(IF(B313:I313&gt;B314:I314,1,-1))</f>
        <v>-4</v>
      </c>
      <c r="AC313" s="6" cm="1">
        <f t="array" ref="AC313">SUM(IF(J313:S313&gt;J314:S314,1,-1))</f>
        <v>-2</v>
      </c>
      <c r="AD313" s="6">
        <f t="shared" si="65"/>
        <v>-6</v>
      </c>
      <c r="AE313" s="6">
        <f t="shared" si="79"/>
        <v>-10</v>
      </c>
      <c r="AF313" s="6">
        <f t="shared" si="79"/>
        <v>-8</v>
      </c>
      <c r="AG313" s="6">
        <f t="shared" si="79"/>
        <v>-18</v>
      </c>
      <c r="AH313" s="5"/>
      <c r="AI313" s="8" t="str">
        <f t="shared" si="66"/>
        <v>Inside</v>
      </c>
      <c r="AJ313" s="24" t="str">
        <f t="shared" si="67"/>
        <v>Down</v>
      </c>
      <c r="AK313" s="25" t="str">
        <f t="shared" si="68"/>
        <v>POC Unchanged</v>
      </c>
      <c r="AL313" s="26" t="str">
        <f t="shared" si="69"/>
        <v>In. Val</v>
      </c>
      <c r="AM313" s="26" t="str">
        <f t="shared" si="70"/>
        <v>Inside Day</v>
      </c>
      <c r="AN313" s="26" t="str">
        <f t="shared" si="71"/>
        <v>Bl. Val</v>
      </c>
      <c r="AO313" s="26" t="str">
        <f t="shared" si="72"/>
        <v>Gap Up - Failed</v>
      </c>
      <c r="AP313" s="26" t="str">
        <f t="shared" si="73"/>
        <v>Top-Weighted</v>
      </c>
      <c r="AQ313" s="26" t="str">
        <f t="shared" si="74"/>
        <v>Skewed Mid-Low</v>
      </c>
      <c r="AR313" s="26" t="str">
        <f t="shared" si="75"/>
        <v>Closed Higher Quadrant</v>
      </c>
      <c r="AS313" s="27">
        <f t="shared" si="76"/>
        <v>1</v>
      </c>
    </row>
    <row r="314" spans="1:45" ht="15.5" x14ac:dyDescent="0.35">
      <c r="A314" s="20">
        <v>45216</v>
      </c>
      <c r="B314" s="21">
        <v>1.22889</v>
      </c>
      <c r="C314" s="21">
        <v>1.2336800000000001</v>
      </c>
      <c r="D314" s="21">
        <v>1.21221</v>
      </c>
      <c r="E314" s="21">
        <v>1.21776</v>
      </c>
      <c r="F314" s="21">
        <v>1.2174000000000003</v>
      </c>
      <c r="G314" s="21">
        <v>1.2270000000000001</v>
      </c>
      <c r="H314" s="21">
        <v>1.2127000000000001</v>
      </c>
      <c r="I314" s="22">
        <v>5</v>
      </c>
      <c r="J314" s="22">
        <v>1898</v>
      </c>
      <c r="K314" s="22">
        <v>797</v>
      </c>
      <c r="L314" s="22">
        <v>2730</v>
      </c>
      <c r="M314" s="23">
        <v>11.350000000000046</v>
      </c>
      <c r="N314" s="23">
        <v>214.70000000000101</v>
      </c>
      <c r="O314" s="22">
        <v>142.9999999999998</v>
      </c>
      <c r="P314" s="22">
        <v>296522</v>
      </c>
      <c r="Q314" s="23">
        <v>1235.5083333333334</v>
      </c>
      <c r="R314" s="23">
        <v>12.71541686073585</v>
      </c>
      <c r="S314" s="22">
        <v>32</v>
      </c>
      <c r="T314" s="22" t="s">
        <v>26</v>
      </c>
      <c r="U314" s="23">
        <v>0.50234284447541</v>
      </c>
      <c r="V314" s="22">
        <v>713</v>
      </c>
      <c r="W314" s="22">
        <v>197</v>
      </c>
      <c r="X314" s="22">
        <v>953</v>
      </c>
      <c r="Y314" s="22">
        <v>832</v>
      </c>
      <c r="Z314" s="22" t="s">
        <v>29</v>
      </c>
      <c r="AA314" s="5"/>
      <c r="AB314" s="6" cm="1">
        <f t="array" ref="AB314">SUM(IF(B314:I314&gt;B315:I315,1,-1))</f>
        <v>-6</v>
      </c>
      <c r="AC314" s="6" cm="1">
        <f t="array" ref="AC314">SUM(IF(J314:S314&gt;J315:S315,1,-1))</f>
        <v>0</v>
      </c>
      <c r="AD314" s="6">
        <f t="shared" si="65"/>
        <v>-6</v>
      </c>
      <c r="AE314" s="6">
        <f t="shared" si="79"/>
        <v>-10</v>
      </c>
      <c r="AF314" s="6">
        <f t="shared" si="79"/>
        <v>-10</v>
      </c>
      <c r="AG314" s="6">
        <f t="shared" si="79"/>
        <v>-20</v>
      </c>
      <c r="AH314" s="5"/>
      <c r="AI314" s="8" t="str">
        <f t="shared" si="66"/>
        <v>OL Lower</v>
      </c>
      <c r="AJ314" s="24" t="str">
        <f t="shared" si="67"/>
        <v>Down</v>
      </c>
      <c r="AK314" s="25" t="str">
        <f t="shared" si="68"/>
        <v>POC Down</v>
      </c>
      <c r="AL314" s="26" t="str">
        <f t="shared" si="69"/>
        <v>Bel. Val</v>
      </c>
      <c r="AM314" s="26" t="str">
        <f t="shared" si="70"/>
        <v>Inside Day</v>
      </c>
      <c r="AN314" s="26" t="str">
        <f t="shared" si="71"/>
        <v>In Val</v>
      </c>
      <c r="AO314" s="26" t="str">
        <f t="shared" si="72"/>
        <v>No Gap</v>
      </c>
      <c r="AP314" s="26" t="str">
        <f t="shared" si="73"/>
        <v>Top-Weighted</v>
      </c>
      <c r="AQ314" s="26" t="str">
        <f t="shared" si="74"/>
        <v>Skewed Mid-Low</v>
      </c>
      <c r="AR314" s="26" t="str">
        <f t="shared" si="75"/>
        <v>Same</v>
      </c>
      <c r="AS314" s="27">
        <f t="shared" si="76"/>
        <v>0</v>
      </c>
    </row>
    <row r="315" spans="1:45" ht="15.5" x14ac:dyDescent="0.35">
      <c r="A315" s="20">
        <v>45215</v>
      </c>
      <c r="B315" s="21">
        <v>1.22488</v>
      </c>
      <c r="C315" s="21">
        <v>1.2336800000000001</v>
      </c>
      <c r="D315" s="21">
        <v>1.21221</v>
      </c>
      <c r="E315" s="21">
        <v>1.2211099999999999</v>
      </c>
      <c r="F315" s="21">
        <v>1.2294000000000003</v>
      </c>
      <c r="G315" s="21">
        <v>1.2323000000000002</v>
      </c>
      <c r="H315" s="21">
        <v>1.2188000000000001</v>
      </c>
      <c r="I315" s="22">
        <v>25</v>
      </c>
      <c r="J315" s="22">
        <v>500</v>
      </c>
      <c r="K315" s="22">
        <v>2182</v>
      </c>
      <c r="L315" s="22">
        <v>2711</v>
      </c>
      <c r="M315" s="23">
        <v>11.287499999999998</v>
      </c>
      <c r="N315" s="23">
        <v>214.70000000000101</v>
      </c>
      <c r="O315" s="22">
        <v>135.00000000000068</v>
      </c>
      <c r="P315" s="22">
        <v>306306</v>
      </c>
      <c r="Q315" s="23">
        <v>1276.2750000000001</v>
      </c>
      <c r="R315" s="23">
        <v>12.626921285514612</v>
      </c>
      <c r="S315" s="22">
        <v>39</v>
      </c>
      <c r="T315" s="22" t="s">
        <v>28</v>
      </c>
      <c r="U315" s="23">
        <v>0.43664730577455974</v>
      </c>
      <c r="V315" s="22">
        <v>770</v>
      </c>
      <c r="W315" s="22">
        <v>647</v>
      </c>
      <c r="X315" s="22">
        <v>690</v>
      </c>
      <c r="Y315" s="22">
        <v>584</v>
      </c>
      <c r="Z315" s="22" t="s">
        <v>29</v>
      </c>
      <c r="AA315" s="5"/>
      <c r="AB315" s="6" cm="1">
        <f t="array" ref="AB315">SUM(IF(B315:I315&gt;B316:I316,1,-1))</f>
        <v>0</v>
      </c>
      <c r="AC315" s="6" cm="1">
        <f t="array" ref="AC315">SUM(IF(J315:S315&gt;J316:S316,1,-1))</f>
        <v>-6</v>
      </c>
      <c r="AD315" s="6">
        <f t="shared" si="65"/>
        <v>-6</v>
      </c>
      <c r="AE315" s="6">
        <f t="shared" si="79"/>
        <v>-4</v>
      </c>
      <c r="AF315" s="6">
        <f t="shared" si="79"/>
        <v>-8</v>
      </c>
      <c r="AG315" s="6">
        <f t="shared" si="79"/>
        <v>-12</v>
      </c>
      <c r="AH315" s="5"/>
      <c r="AI315" s="8" t="str">
        <f t="shared" si="66"/>
        <v>Outside</v>
      </c>
      <c r="AJ315" s="24" t="str">
        <f t="shared" si="67"/>
        <v>Up</v>
      </c>
      <c r="AK315" s="25" t="str">
        <f t="shared" si="68"/>
        <v>POC Unchanged</v>
      </c>
      <c r="AL315" s="26" t="str">
        <f t="shared" si="69"/>
        <v>In. Val</v>
      </c>
      <c r="AM315" s="26" t="str">
        <f t="shared" si="70"/>
        <v>Inside Day</v>
      </c>
      <c r="AN315" s="26" t="str">
        <f t="shared" si="71"/>
        <v>In Val</v>
      </c>
      <c r="AO315" s="26" t="str">
        <f t="shared" si="72"/>
        <v>No Gap</v>
      </c>
      <c r="AP315" s="26" t="str">
        <f t="shared" si="73"/>
        <v>Bottom-Weighted</v>
      </c>
      <c r="AQ315" s="26" t="str">
        <f t="shared" si="74"/>
        <v>Skewed High</v>
      </c>
      <c r="AR315" s="26" t="str">
        <f t="shared" si="75"/>
        <v>Closed Lower Quadrant</v>
      </c>
      <c r="AS315" s="27">
        <f t="shared" si="76"/>
        <v>-1</v>
      </c>
    </row>
    <row r="316" spans="1:45" ht="15.5" x14ac:dyDescent="0.35">
      <c r="A316" s="20">
        <v>45212</v>
      </c>
      <c r="B316" s="21">
        <v>1.2219199999999999</v>
      </c>
      <c r="C316" s="21">
        <v>1.2336800000000001</v>
      </c>
      <c r="D316" s="21">
        <v>1.21221</v>
      </c>
      <c r="E316" s="21">
        <v>1.2154</v>
      </c>
      <c r="F316" s="21">
        <v>1.2294000000000003</v>
      </c>
      <c r="G316" s="21">
        <v>1.2320000000000002</v>
      </c>
      <c r="H316" s="21">
        <v>1.2198000000000002</v>
      </c>
      <c r="I316" s="22">
        <v>12</v>
      </c>
      <c r="J316" s="22">
        <v>500</v>
      </c>
      <c r="K316" s="22">
        <v>2255</v>
      </c>
      <c r="L316" s="22">
        <v>2784</v>
      </c>
      <c r="M316" s="23">
        <v>11.580833333333354</v>
      </c>
      <c r="N316" s="23">
        <v>214.70000000000101</v>
      </c>
      <c r="O316" s="22">
        <v>121.99999999999989</v>
      </c>
      <c r="P316" s="22">
        <v>307828</v>
      </c>
      <c r="Q316" s="23">
        <v>1282.6166666666666</v>
      </c>
      <c r="R316" s="23">
        <v>12.966930600838317</v>
      </c>
      <c r="S316" s="22">
        <v>37</v>
      </c>
      <c r="T316" s="22" t="s">
        <v>28</v>
      </c>
      <c r="U316" s="23">
        <v>0.42991257116692472</v>
      </c>
      <c r="V316" s="22">
        <v>770</v>
      </c>
      <c r="W316" s="22">
        <v>726</v>
      </c>
      <c r="X316" s="22">
        <v>894</v>
      </c>
      <c r="Y316" s="22">
        <v>373</v>
      </c>
      <c r="Z316" s="22" t="s">
        <v>27</v>
      </c>
      <c r="AA316" s="5"/>
      <c r="AB316" s="6" cm="1">
        <f t="array" ref="AB316">SUM(IF(B316:I316&gt;B317:I317,1,-1))</f>
        <v>-4</v>
      </c>
      <c r="AC316" s="6" cm="1">
        <f t="array" ref="AC316">SUM(IF(J316:S316&gt;J317:S317,1,-1))</f>
        <v>-4</v>
      </c>
      <c r="AD316" s="6">
        <f t="shared" si="65"/>
        <v>-8</v>
      </c>
      <c r="AE316" s="6">
        <f t="shared" si="79"/>
        <v>4</v>
      </c>
      <c r="AF316" s="6">
        <f t="shared" si="79"/>
        <v>-4</v>
      </c>
      <c r="AG316" s="6">
        <f t="shared" si="79"/>
        <v>0</v>
      </c>
      <c r="AH316" s="5"/>
      <c r="AI316" s="8" t="str">
        <f t="shared" si="66"/>
        <v>Outside</v>
      </c>
      <c r="AJ316" s="24" t="str">
        <f t="shared" si="67"/>
        <v>Up</v>
      </c>
      <c r="AK316" s="25" t="str">
        <f t="shared" si="68"/>
        <v>POC Unchanged</v>
      </c>
      <c r="AL316" s="26" t="str">
        <f t="shared" si="69"/>
        <v>In. Val</v>
      </c>
      <c r="AM316" s="26" t="str">
        <f t="shared" si="70"/>
        <v>Inside Day</v>
      </c>
      <c r="AN316" s="26" t="str">
        <f t="shared" si="71"/>
        <v>Bl. Val</v>
      </c>
      <c r="AO316" s="26" t="str">
        <f t="shared" si="72"/>
        <v>No Gap</v>
      </c>
      <c r="AP316" s="26" t="str">
        <f t="shared" si="73"/>
        <v>Bottom-Weighted</v>
      </c>
      <c r="AQ316" s="26" t="str">
        <f t="shared" si="74"/>
        <v>Skewed Mid-Low</v>
      </c>
      <c r="AR316" s="26" t="str">
        <f t="shared" si="75"/>
        <v>Closed Higher Quadrant</v>
      </c>
      <c r="AS316" s="27">
        <f t="shared" si="76"/>
        <v>1</v>
      </c>
    </row>
    <row r="317" spans="1:45" ht="15.5" x14ac:dyDescent="0.35">
      <c r="A317" s="20">
        <v>45211</v>
      </c>
      <c r="B317" s="21">
        <v>1.2186699999999999</v>
      </c>
      <c r="C317" s="21">
        <v>1.2336800000000001</v>
      </c>
      <c r="D317" s="21">
        <v>1.2105300000000001</v>
      </c>
      <c r="E317" s="21">
        <v>1.2181999999999999</v>
      </c>
      <c r="F317" s="21">
        <v>1.2294</v>
      </c>
      <c r="G317" s="21">
        <v>1.2320000000000002</v>
      </c>
      <c r="H317" s="21">
        <v>1.2204000000000002</v>
      </c>
      <c r="I317" s="22">
        <v>16</v>
      </c>
      <c r="J317" s="22">
        <v>503</v>
      </c>
      <c r="K317" s="22">
        <v>2425</v>
      </c>
      <c r="L317" s="22">
        <v>2957</v>
      </c>
      <c r="M317" s="23">
        <v>12.311666666666664</v>
      </c>
      <c r="N317" s="23">
        <v>231.50000000000003</v>
      </c>
      <c r="O317" s="22">
        <v>116.00000000000054</v>
      </c>
      <c r="P317" s="22">
        <v>322299</v>
      </c>
      <c r="Q317" s="23">
        <v>1342.9124999999999</v>
      </c>
      <c r="R317" s="23">
        <v>12.773218142548595</v>
      </c>
      <c r="S317" s="22">
        <v>25</v>
      </c>
      <c r="T317" s="22" t="s">
        <v>28</v>
      </c>
      <c r="U317" s="23">
        <v>0.40752418946479357</v>
      </c>
      <c r="V317" s="22">
        <v>856</v>
      </c>
      <c r="W317" s="22">
        <v>877</v>
      </c>
      <c r="X317" s="22">
        <v>1047</v>
      </c>
      <c r="Y317" s="22">
        <v>148</v>
      </c>
      <c r="Z317" s="22" t="s">
        <v>29</v>
      </c>
      <c r="AA317" s="5"/>
      <c r="AB317" s="6" cm="1">
        <f t="array" ref="AB317">SUM(IF(B317:I317&gt;B318:I318,1,-1))</f>
        <v>0</v>
      </c>
      <c r="AC317" s="6" cm="1">
        <f t="array" ref="AC317">SUM(IF(J317:S317&gt;J318:S318,1,-1))</f>
        <v>2</v>
      </c>
      <c r="AD317" s="6">
        <f t="shared" si="65"/>
        <v>2</v>
      </c>
      <c r="AE317" s="6">
        <f t="shared" si="79"/>
        <v>12</v>
      </c>
      <c r="AF317" s="6">
        <f t="shared" si="79"/>
        <v>-4</v>
      </c>
      <c r="AG317" s="6">
        <f t="shared" si="79"/>
        <v>8</v>
      </c>
      <c r="AH317" s="5"/>
      <c r="AI317" s="8" t="str">
        <f t="shared" si="66"/>
        <v>OL Higher</v>
      </c>
      <c r="AJ317" s="24" t="str">
        <f t="shared" si="67"/>
        <v>Up</v>
      </c>
      <c r="AK317" s="25" t="str">
        <f t="shared" si="68"/>
        <v>POC Up</v>
      </c>
      <c r="AL317" s="26" t="str">
        <f t="shared" si="69"/>
        <v>In. Val</v>
      </c>
      <c r="AM317" s="26" t="str">
        <f t="shared" si="70"/>
        <v>Inside Day</v>
      </c>
      <c r="AN317" s="26" t="str">
        <f t="shared" si="71"/>
        <v>Bl. Val</v>
      </c>
      <c r="AO317" s="26" t="str">
        <f t="shared" si="72"/>
        <v>No Gap</v>
      </c>
      <c r="AP317" s="26" t="str">
        <f t="shared" si="73"/>
        <v>Bottom-Weighted</v>
      </c>
      <c r="AQ317" s="26" t="str">
        <f t="shared" si="74"/>
        <v>Skewed Mid-Low</v>
      </c>
      <c r="AR317" s="26" t="str">
        <f t="shared" si="75"/>
        <v>Closed Higher Quadrant</v>
      </c>
      <c r="AS317" s="27">
        <f t="shared" si="76"/>
        <v>2</v>
      </c>
    </row>
    <row r="318" spans="1:45" ht="15.5" x14ac:dyDescent="0.35">
      <c r="A318" s="20">
        <v>45210</v>
      </c>
      <c r="B318" s="21">
        <v>1.21367</v>
      </c>
      <c r="C318" s="21">
        <v>1.2336800000000001</v>
      </c>
      <c r="D318" s="21">
        <v>1.2105300000000001</v>
      </c>
      <c r="E318" s="21">
        <v>1.2314700000000001</v>
      </c>
      <c r="F318" s="21">
        <v>1.2288000000000001</v>
      </c>
      <c r="G318" s="21">
        <v>1.2313000000000001</v>
      </c>
      <c r="H318" s="21">
        <v>1.2180000000000002</v>
      </c>
      <c r="I318" s="22">
        <v>48</v>
      </c>
      <c r="J318" s="22">
        <v>401</v>
      </c>
      <c r="K318" s="22">
        <v>2513</v>
      </c>
      <c r="L318" s="22">
        <v>2939</v>
      </c>
      <c r="M318" s="23">
        <v>12.25541666666663</v>
      </c>
      <c r="N318" s="23">
        <v>231.50000000000003</v>
      </c>
      <c r="O318" s="22">
        <v>132.99999999999866</v>
      </c>
      <c r="P318" s="22">
        <v>317398</v>
      </c>
      <c r="Q318" s="23">
        <v>1322.4916666666666</v>
      </c>
      <c r="R318" s="23">
        <v>12.69546436285097</v>
      </c>
      <c r="S318" s="22">
        <v>35</v>
      </c>
      <c r="T318" s="22" t="s">
        <v>28</v>
      </c>
      <c r="U318" s="23">
        <v>0.34246082891066221</v>
      </c>
      <c r="V318" s="22">
        <v>590</v>
      </c>
      <c r="W318" s="22">
        <v>760</v>
      </c>
      <c r="X318" s="22">
        <v>1002</v>
      </c>
      <c r="Y318" s="22">
        <v>562</v>
      </c>
      <c r="Z318" s="22" t="s">
        <v>31</v>
      </c>
      <c r="AA318" s="5"/>
      <c r="AB318" s="6" cm="1">
        <f t="array" ref="AB318">SUM(IF(B318:I318&gt;B319:I319,1,-1))</f>
        <v>8</v>
      </c>
      <c r="AC318" s="6" cm="1">
        <f t="array" ref="AC318">SUM(IF(J318:S318&gt;J319:S319,1,-1))</f>
        <v>-2</v>
      </c>
      <c r="AD318" s="6">
        <f t="shared" si="65"/>
        <v>6</v>
      </c>
      <c r="AE318" s="6">
        <f t="shared" si="79"/>
        <v>10</v>
      </c>
      <c r="AF318" s="6">
        <f t="shared" si="79"/>
        <v>-8</v>
      </c>
      <c r="AG318" s="6">
        <f t="shared" si="79"/>
        <v>2</v>
      </c>
      <c r="AH318" s="5"/>
      <c r="AI318" s="8" t="str">
        <f t="shared" si="66"/>
        <v>OL Higher</v>
      </c>
      <c r="AJ318" s="24" t="str">
        <f t="shared" si="67"/>
        <v>Up</v>
      </c>
      <c r="AK318" s="25" t="str">
        <f t="shared" si="68"/>
        <v>POC Up</v>
      </c>
      <c r="AL318" s="26" t="str">
        <f t="shared" si="69"/>
        <v>Ab. Val</v>
      </c>
      <c r="AM318" s="26" t="str">
        <f t="shared" si="70"/>
        <v>Upper Break</v>
      </c>
      <c r="AN318" s="26" t="str">
        <f t="shared" si="71"/>
        <v>Ab. Val</v>
      </c>
      <c r="AO318" s="26" t="str">
        <f t="shared" si="72"/>
        <v>No Gap</v>
      </c>
      <c r="AP318" s="26" t="str">
        <f t="shared" si="73"/>
        <v>Bottom-Weighted</v>
      </c>
      <c r="AQ318" s="26" t="str">
        <f t="shared" si="74"/>
        <v>Skewed Mid-Low</v>
      </c>
      <c r="AR318" s="26" t="str">
        <f t="shared" si="75"/>
        <v>Same</v>
      </c>
      <c r="AS318" s="27">
        <f t="shared" si="76"/>
        <v>0</v>
      </c>
    </row>
    <row r="319" spans="1:45" ht="15.5" x14ac:dyDescent="0.35">
      <c r="A319" s="20">
        <v>45209</v>
      </c>
      <c r="B319" s="21">
        <v>1.2077199999999999</v>
      </c>
      <c r="C319" s="21">
        <v>1.2294099999999999</v>
      </c>
      <c r="D319" s="21">
        <v>1.2037</v>
      </c>
      <c r="E319" s="21">
        <v>1.2288699999999999</v>
      </c>
      <c r="F319" s="21">
        <v>1.2137</v>
      </c>
      <c r="G319" s="21">
        <v>1.2237</v>
      </c>
      <c r="H319" s="21">
        <v>1.2119</v>
      </c>
      <c r="I319" s="22">
        <v>46</v>
      </c>
      <c r="J319" s="22">
        <v>2425</v>
      </c>
      <c r="K319" s="22">
        <v>657</v>
      </c>
      <c r="L319" s="22">
        <v>3112</v>
      </c>
      <c r="M319" s="23">
        <v>12.903333333333212</v>
      </c>
      <c r="N319" s="23">
        <v>257.099999999999</v>
      </c>
      <c r="O319" s="22">
        <v>118.00000000000033</v>
      </c>
      <c r="P319" s="22">
        <v>320832</v>
      </c>
      <c r="Q319" s="23">
        <v>1336.8</v>
      </c>
      <c r="R319" s="23">
        <v>12.104239595488185</v>
      </c>
      <c r="S319" s="22">
        <v>33</v>
      </c>
      <c r="T319" s="22" t="s">
        <v>28</v>
      </c>
      <c r="U319" s="23">
        <v>0.41122657468330309</v>
      </c>
      <c r="V319" s="22">
        <v>746</v>
      </c>
      <c r="W319" s="22">
        <v>1079</v>
      </c>
      <c r="X319" s="22">
        <v>1057</v>
      </c>
      <c r="Y319" s="22">
        <v>212</v>
      </c>
      <c r="Z319" s="22" t="s">
        <v>31</v>
      </c>
      <c r="AA319" s="5"/>
      <c r="AB319" s="6" cm="1">
        <f t="array" ref="AB319">SUM(IF(B319:I319&gt;B320:I320,1,-1))</f>
        <v>4</v>
      </c>
      <c r="AC319" s="6" cm="1">
        <f t="array" ref="AC319">SUM(IF(J319:S319&gt;J320:S320,1,-1))</f>
        <v>-4</v>
      </c>
      <c r="AD319" s="6">
        <f t="shared" si="65"/>
        <v>0</v>
      </c>
      <c r="AE319" s="6">
        <f t="shared" ref="AE319:AG334" si="80">SUM(AB319:AB321)</f>
        <v>-4</v>
      </c>
      <c r="AF319" s="6">
        <f t="shared" si="80"/>
        <v>-4</v>
      </c>
      <c r="AG319" s="6">
        <f t="shared" si="80"/>
        <v>-8</v>
      </c>
      <c r="AH319" s="5"/>
      <c r="AI319" s="8" t="str">
        <f t="shared" si="66"/>
        <v>OL Higher</v>
      </c>
      <c r="AJ319" s="24" t="str">
        <f t="shared" si="67"/>
        <v>Up</v>
      </c>
      <c r="AK319" s="25" t="str">
        <f t="shared" si="68"/>
        <v>POC Up</v>
      </c>
      <c r="AL319" s="26" t="str">
        <f t="shared" si="69"/>
        <v>In. Val</v>
      </c>
      <c r="AM319" s="26" t="str">
        <f t="shared" si="70"/>
        <v>Upper Break</v>
      </c>
      <c r="AN319" s="26" t="str">
        <f t="shared" si="71"/>
        <v>Ab. Val</v>
      </c>
      <c r="AO319" s="26" t="str">
        <f t="shared" si="72"/>
        <v>No Gap</v>
      </c>
      <c r="AP319" s="26" t="str">
        <f t="shared" si="73"/>
        <v>Top-Weighted</v>
      </c>
      <c r="AQ319" s="26" t="str">
        <f t="shared" si="74"/>
        <v>Skewed Mid-High</v>
      </c>
      <c r="AR319" s="26" t="str">
        <f t="shared" si="75"/>
        <v>Same</v>
      </c>
      <c r="AS319" s="27">
        <f t="shared" si="76"/>
        <v>0</v>
      </c>
    </row>
    <row r="320" spans="1:45" ht="15.5" x14ac:dyDescent="0.35">
      <c r="A320" s="20">
        <v>45208</v>
      </c>
      <c r="B320" s="21">
        <v>1.20896</v>
      </c>
      <c r="C320" s="21">
        <v>1.2260899999999999</v>
      </c>
      <c r="D320" s="21">
        <v>1.2037</v>
      </c>
      <c r="E320" s="21">
        <v>1.2249000000000001</v>
      </c>
      <c r="F320" s="21">
        <v>1.2078</v>
      </c>
      <c r="G320" s="21">
        <v>1.2182999999999999</v>
      </c>
      <c r="H320" s="21">
        <v>1.2052</v>
      </c>
      <c r="I320" s="22">
        <v>41</v>
      </c>
      <c r="J320" s="22">
        <v>2627</v>
      </c>
      <c r="K320" s="22">
        <v>472</v>
      </c>
      <c r="L320" s="22">
        <v>3135</v>
      </c>
      <c r="M320" s="23">
        <v>12.979999999999871</v>
      </c>
      <c r="N320" s="23">
        <v>223.8999999999991</v>
      </c>
      <c r="O320" s="22">
        <v>130.99999999999889</v>
      </c>
      <c r="P320" s="22">
        <v>322234</v>
      </c>
      <c r="Q320" s="23">
        <v>1342.6416666666667</v>
      </c>
      <c r="R320" s="23">
        <v>14.001786511835697</v>
      </c>
      <c r="S320" s="22">
        <v>29</v>
      </c>
      <c r="T320" s="22" t="s">
        <v>28</v>
      </c>
      <c r="U320" s="23">
        <v>0.41608437822017802</v>
      </c>
      <c r="V320" s="22">
        <v>514</v>
      </c>
      <c r="W320" s="22">
        <v>1065</v>
      </c>
      <c r="X320" s="22">
        <v>752</v>
      </c>
      <c r="Y320" s="22">
        <v>782</v>
      </c>
      <c r="Z320" s="22" t="s">
        <v>31</v>
      </c>
      <c r="AA320" s="5"/>
      <c r="AB320" s="6" cm="1">
        <f t="array" ref="AB320">SUM(IF(B320:I320&gt;B321:I321,1,-1))</f>
        <v>-2</v>
      </c>
      <c r="AC320" s="6" cm="1">
        <f t="array" ref="AC320">SUM(IF(J320:S320&gt;J321:S321,1,-1))</f>
        <v>-2</v>
      </c>
      <c r="AD320" s="6">
        <f t="shared" si="65"/>
        <v>-4</v>
      </c>
      <c r="AE320" s="6">
        <f t="shared" si="80"/>
        <v>-10</v>
      </c>
      <c r="AF320" s="6">
        <f t="shared" si="80"/>
        <v>-6</v>
      </c>
      <c r="AG320" s="6">
        <f t="shared" si="80"/>
        <v>-16</v>
      </c>
      <c r="AH320" s="5"/>
      <c r="AI320" s="8" t="str">
        <f t="shared" si="66"/>
        <v>Outside</v>
      </c>
      <c r="AJ320" s="24" t="str">
        <f t="shared" si="67"/>
        <v>Neutral</v>
      </c>
      <c r="AK320" s="25" t="str">
        <f t="shared" si="68"/>
        <v>POC Unchanged</v>
      </c>
      <c r="AL320" s="26" t="str">
        <f t="shared" si="69"/>
        <v>In. Val</v>
      </c>
      <c r="AM320" s="26" t="str">
        <f t="shared" si="70"/>
        <v>Inside Day</v>
      </c>
      <c r="AN320" s="26" t="str">
        <f t="shared" si="71"/>
        <v>Ab. Val</v>
      </c>
      <c r="AO320" s="26" t="str">
        <f t="shared" si="72"/>
        <v>No Gap</v>
      </c>
      <c r="AP320" s="26" t="str">
        <f t="shared" si="73"/>
        <v>Top-Weighted</v>
      </c>
      <c r="AQ320" s="26" t="str">
        <f t="shared" si="74"/>
        <v>Skewed Mid-High</v>
      </c>
      <c r="AR320" s="26" t="str">
        <f t="shared" si="75"/>
        <v>Same</v>
      </c>
      <c r="AS320" s="27">
        <f t="shared" si="76"/>
        <v>0</v>
      </c>
    </row>
    <row r="321" spans="1:45" ht="15.5" x14ac:dyDescent="0.35">
      <c r="A321" s="20">
        <v>45205</v>
      </c>
      <c r="B321" s="21">
        <v>1.21926</v>
      </c>
      <c r="C321" s="21">
        <v>1.2260899999999999</v>
      </c>
      <c r="D321" s="21">
        <v>1.2037</v>
      </c>
      <c r="E321" s="21">
        <v>1.2218899999999999</v>
      </c>
      <c r="F321" s="21">
        <v>1.2078</v>
      </c>
      <c r="G321" s="21">
        <v>1.2165999999999999</v>
      </c>
      <c r="H321" s="21">
        <v>1.2053</v>
      </c>
      <c r="I321" s="22">
        <v>8</v>
      </c>
      <c r="J321" s="22">
        <v>2630</v>
      </c>
      <c r="K321" s="22">
        <v>472</v>
      </c>
      <c r="L321" s="22">
        <v>3138</v>
      </c>
      <c r="M321" s="23">
        <v>12.976666666666524</v>
      </c>
      <c r="N321" s="23">
        <v>223.8999999999991</v>
      </c>
      <c r="O321" s="22">
        <v>112.99999999999866</v>
      </c>
      <c r="P321" s="22">
        <v>321297</v>
      </c>
      <c r="Q321" s="23">
        <v>1338.7375</v>
      </c>
      <c r="R321" s="23">
        <v>14.015185350603005</v>
      </c>
      <c r="S321" s="22">
        <v>32</v>
      </c>
      <c r="T321" s="22" t="s">
        <v>28</v>
      </c>
      <c r="U321" s="23">
        <v>0.40046216605747892</v>
      </c>
      <c r="V321" s="22">
        <v>303</v>
      </c>
      <c r="W321" s="22">
        <v>1024</v>
      </c>
      <c r="X321" s="22">
        <v>973</v>
      </c>
      <c r="Y321" s="22">
        <v>823</v>
      </c>
      <c r="Z321" s="22" t="s">
        <v>31</v>
      </c>
      <c r="AA321" s="5"/>
      <c r="AB321" s="6" cm="1">
        <f t="array" ref="AB321">SUM(IF(B321:I321&gt;B322:I322,1,-1))</f>
        <v>-6</v>
      </c>
      <c r="AC321" s="6" cm="1">
        <f t="array" ref="AC321">SUM(IF(J321:S321&gt;J322:S322,1,-1))</f>
        <v>2</v>
      </c>
      <c r="AD321" s="6">
        <f t="shared" si="65"/>
        <v>-4</v>
      </c>
      <c r="AE321" s="6">
        <f t="shared" si="80"/>
        <v>-12</v>
      </c>
      <c r="AF321" s="6">
        <f t="shared" si="80"/>
        <v>0</v>
      </c>
      <c r="AG321" s="6">
        <f t="shared" si="80"/>
        <v>-12</v>
      </c>
      <c r="AH321" s="5"/>
      <c r="AI321" s="8" t="str">
        <f t="shared" si="66"/>
        <v>OL Lower</v>
      </c>
      <c r="AJ321" s="24" t="str">
        <f t="shared" si="67"/>
        <v>Down</v>
      </c>
      <c r="AK321" s="25" t="str">
        <f t="shared" si="68"/>
        <v>POC Unchanged</v>
      </c>
      <c r="AL321" s="26" t="str">
        <f t="shared" si="69"/>
        <v>In. Val</v>
      </c>
      <c r="AM321" s="26" t="str">
        <f t="shared" si="70"/>
        <v>Inside Day</v>
      </c>
      <c r="AN321" s="26" t="str">
        <f t="shared" si="71"/>
        <v>Ab. Val</v>
      </c>
      <c r="AO321" s="26" t="str">
        <f t="shared" si="72"/>
        <v>Gap Up - Follow Through</v>
      </c>
      <c r="AP321" s="26" t="str">
        <f t="shared" si="73"/>
        <v>Top-Weighted</v>
      </c>
      <c r="AQ321" s="26" t="str">
        <f t="shared" si="74"/>
        <v>Skewed Mid-High</v>
      </c>
      <c r="AR321" s="26" t="str">
        <f t="shared" si="75"/>
        <v>Closed Lower Quadrant</v>
      </c>
      <c r="AS321" s="27">
        <f t="shared" si="76"/>
        <v>-1</v>
      </c>
    </row>
    <row r="322" spans="1:45" ht="15.5" x14ac:dyDescent="0.35">
      <c r="A322" s="20">
        <v>45204</v>
      </c>
      <c r="B322" s="21">
        <v>1.2203900000000001</v>
      </c>
      <c r="C322" s="21">
        <v>1.2271399999999999</v>
      </c>
      <c r="D322" s="21">
        <v>1.2037</v>
      </c>
      <c r="E322" s="21">
        <v>1.21868</v>
      </c>
      <c r="F322" s="21">
        <v>1.2078</v>
      </c>
      <c r="G322" s="21">
        <v>1.2178</v>
      </c>
      <c r="H322" s="21">
        <v>1.2053</v>
      </c>
      <c r="I322" s="22">
        <v>10</v>
      </c>
      <c r="J322" s="22">
        <v>2518</v>
      </c>
      <c r="K322" s="22">
        <v>472</v>
      </c>
      <c r="L322" s="22">
        <v>3026</v>
      </c>
      <c r="M322" s="23">
        <v>12.494999999999877</v>
      </c>
      <c r="N322" s="23">
        <v>234.39999999999907</v>
      </c>
      <c r="O322" s="22">
        <v>124.99999999999956</v>
      </c>
      <c r="P322" s="22">
        <v>313099</v>
      </c>
      <c r="Q322" s="23">
        <v>1304.5791666666667</v>
      </c>
      <c r="R322" s="23">
        <v>12.909556313993225</v>
      </c>
      <c r="S322" s="22">
        <v>41</v>
      </c>
      <c r="T322" s="22" t="s">
        <v>28</v>
      </c>
      <c r="U322" s="23">
        <v>0.38877912672122261</v>
      </c>
      <c r="V322" s="22">
        <v>365</v>
      </c>
      <c r="W322" s="22">
        <v>820</v>
      </c>
      <c r="X322" s="22">
        <v>998</v>
      </c>
      <c r="Y322" s="22">
        <v>843</v>
      </c>
      <c r="Z322" s="22" t="s">
        <v>32</v>
      </c>
      <c r="AA322" s="5"/>
      <c r="AB322" s="6" cm="1">
        <f t="array" ref="AB322">SUM(IF(B322:I322&gt;B323:I323,1,-1))</f>
        <v>-2</v>
      </c>
      <c r="AC322" s="6" cm="1">
        <f t="array" ref="AC322">SUM(IF(J322:S322&gt;J323:S323,1,-1))</f>
        <v>-6</v>
      </c>
      <c r="AD322" s="6">
        <f t="shared" si="65"/>
        <v>-8</v>
      </c>
      <c r="AE322" s="6">
        <f t="shared" si="80"/>
        <v>-10</v>
      </c>
      <c r="AF322" s="6">
        <f t="shared" si="80"/>
        <v>2</v>
      </c>
      <c r="AG322" s="6">
        <f t="shared" si="80"/>
        <v>-8</v>
      </c>
      <c r="AH322" s="5"/>
      <c r="AI322" s="8" t="str">
        <f t="shared" si="66"/>
        <v>OL Lower</v>
      </c>
      <c r="AJ322" s="24" t="str">
        <f t="shared" si="67"/>
        <v>Down</v>
      </c>
      <c r="AK322" s="25" t="str">
        <f t="shared" si="68"/>
        <v>POC Unchanged</v>
      </c>
      <c r="AL322" s="26" t="str">
        <f t="shared" si="69"/>
        <v>In. Val</v>
      </c>
      <c r="AM322" s="26" t="str">
        <f t="shared" si="70"/>
        <v>Inside Day</v>
      </c>
      <c r="AN322" s="26" t="str">
        <f t="shared" si="71"/>
        <v>Ab. Val</v>
      </c>
      <c r="AO322" s="26" t="str">
        <f t="shared" si="72"/>
        <v>Gap Up - Failed</v>
      </c>
      <c r="AP322" s="26" t="str">
        <f t="shared" si="73"/>
        <v>Top-Weighted</v>
      </c>
      <c r="AQ322" s="26" t="str">
        <f t="shared" si="74"/>
        <v>Skewed Mid-Low</v>
      </c>
      <c r="AR322" s="26" t="str">
        <f t="shared" si="75"/>
        <v>Closed Lower Quadrant</v>
      </c>
      <c r="AS322" s="27">
        <f t="shared" si="76"/>
        <v>-1</v>
      </c>
    </row>
    <row r="323" spans="1:45" ht="15.5" x14ac:dyDescent="0.35">
      <c r="A323" s="20">
        <v>45203</v>
      </c>
      <c r="B323" s="21">
        <v>1.21349</v>
      </c>
      <c r="C323" s="21">
        <v>1.2271399999999999</v>
      </c>
      <c r="D323" s="21">
        <v>1.2037</v>
      </c>
      <c r="E323" s="21">
        <v>1.2136499999999999</v>
      </c>
      <c r="F323" s="21">
        <v>1.2078</v>
      </c>
      <c r="G323" s="21">
        <v>1.2192000000000001</v>
      </c>
      <c r="H323" s="21">
        <v>1.2053</v>
      </c>
      <c r="I323" s="22">
        <v>8</v>
      </c>
      <c r="J323" s="22">
        <v>2556</v>
      </c>
      <c r="K323" s="22">
        <v>472</v>
      </c>
      <c r="L323" s="22">
        <v>3064</v>
      </c>
      <c r="M323" s="23">
        <v>12.648333333333243</v>
      </c>
      <c r="N323" s="23">
        <v>234.39999999999907</v>
      </c>
      <c r="O323" s="22">
        <v>139.00000000000023</v>
      </c>
      <c r="P323" s="22">
        <v>311069</v>
      </c>
      <c r="Q323" s="23">
        <v>1296.1208333333334</v>
      </c>
      <c r="R323" s="23">
        <v>13.071672354948857</v>
      </c>
      <c r="S323" s="22">
        <v>43</v>
      </c>
      <c r="T323" s="22" t="s">
        <v>28</v>
      </c>
      <c r="U323" s="23">
        <v>0.40263168354243639</v>
      </c>
      <c r="V323" s="22">
        <v>403</v>
      </c>
      <c r="W323" s="22">
        <v>991</v>
      </c>
      <c r="X323" s="22">
        <v>827</v>
      </c>
      <c r="Y323" s="22">
        <v>843</v>
      </c>
      <c r="Z323" s="22" t="s">
        <v>29</v>
      </c>
      <c r="AA323" s="5"/>
      <c r="AB323" s="6" cm="1">
        <f t="array" ref="AB323">SUM(IF(B323:I323&gt;B324:I324,1,-1))</f>
        <v>-4</v>
      </c>
      <c r="AC323" s="6" cm="1">
        <f t="array" ref="AC323">SUM(IF(J323:S323&gt;J324:S324,1,-1))</f>
        <v>4</v>
      </c>
      <c r="AD323" s="6">
        <f t="shared" si="65"/>
        <v>0</v>
      </c>
      <c r="AE323" s="6">
        <f t="shared" si="80"/>
        <v>-16</v>
      </c>
      <c r="AF323" s="6">
        <f t="shared" si="80"/>
        <v>12</v>
      </c>
      <c r="AG323" s="6">
        <f t="shared" si="80"/>
        <v>-4</v>
      </c>
      <c r="AH323" s="5"/>
      <c r="AI323" s="8" t="str">
        <f t="shared" si="66"/>
        <v>OL Lower</v>
      </c>
      <c r="AJ323" s="24" t="str">
        <f t="shared" si="67"/>
        <v>Down</v>
      </c>
      <c r="AK323" s="25" t="str">
        <f t="shared" si="68"/>
        <v>POC Down</v>
      </c>
      <c r="AL323" s="26" t="str">
        <f t="shared" si="69"/>
        <v>Bel. Val</v>
      </c>
      <c r="AM323" s="26" t="str">
        <f t="shared" si="70"/>
        <v>Lower Break</v>
      </c>
      <c r="AN323" s="26" t="str">
        <f t="shared" si="71"/>
        <v>In Val</v>
      </c>
      <c r="AO323" s="26" t="str">
        <f t="shared" si="72"/>
        <v>No Gap</v>
      </c>
      <c r="AP323" s="26" t="str">
        <f t="shared" si="73"/>
        <v>Top-Weighted</v>
      </c>
      <c r="AQ323" s="26" t="str">
        <f t="shared" si="74"/>
        <v>Skewed Mid-High</v>
      </c>
      <c r="AR323" s="26" t="str">
        <f t="shared" si="75"/>
        <v>Closed Lower Quadrant</v>
      </c>
      <c r="AS323" s="27">
        <f t="shared" si="76"/>
        <v>-1</v>
      </c>
    </row>
    <row r="324" spans="1:45" ht="15.5" x14ac:dyDescent="0.35">
      <c r="A324" s="20">
        <v>45202</v>
      </c>
      <c r="B324" s="21">
        <v>1.21458</v>
      </c>
      <c r="C324" s="21">
        <v>1.2271399999999999</v>
      </c>
      <c r="D324" s="21">
        <v>1.2052</v>
      </c>
      <c r="E324" s="21">
        <v>1.2077</v>
      </c>
      <c r="F324" s="21">
        <v>1.2143000000000002</v>
      </c>
      <c r="G324" s="21">
        <v>1.2235</v>
      </c>
      <c r="H324" s="21">
        <v>1.2108000000000001</v>
      </c>
      <c r="I324" s="22">
        <v>-8</v>
      </c>
      <c r="J324" s="22">
        <v>1622</v>
      </c>
      <c r="K324" s="22">
        <v>1253</v>
      </c>
      <c r="L324" s="22">
        <v>2913</v>
      </c>
      <c r="M324" s="23">
        <v>12.074166666666562</v>
      </c>
      <c r="N324" s="23">
        <v>219.3999999999985</v>
      </c>
      <c r="O324" s="22">
        <v>126.99999999999933</v>
      </c>
      <c r="P324" s="22">
        <v>297287</v>
      </c>
      <c r="Q324" s="23">
        <v>1238.6958333333334</v>
      </c>
      <c r="R324" s="23">
        <v>13.277119416590793</v>
      </c>
      <c r="S324" s="22">
        <v>48</v>
      </c>
      <c r="T324" s="22" t="s">
        <v>26</v>
      </c>
      <c r="U324" s="23">
        <v>0.6466070917609813</v>
      </c>
      <c r="V324" s="22">
        <v>346</v>
      </c>
      <c r="W324" s="22">
        <v>918</v>
      </c>
      <c r="X324" s="22">
        <v>987</v>
      </c>
      <c r="Y324" s="22">
        <v>662</v>
      </c>
      <c r="Z324" s="22" t="s">
        <v>27</v>
      </c>
      <c r="AA324" s="5"/>
      <c r="AB324" s="6" cm="1">
        <f t="array" ref="AB324">SUM(IF(B324:I324&gt;B325:I325,1,-1))</f>
        <v>-4</v>
      </c>
      <c r="AC324" s="6" cm="1">
        <f t="array" ref="AC324">SUM(IF(J324:S324&gt;J325:S325,1,-1))</f>
        <v>4</v>
      </c>
      <c r="AD324" s="6">
        <f t="shared" ref="AD324:AD387" si="81">SUM(AB324:AC324)</f>
        <v>0</v>
      </c>
      <c r="AE324" s="6">
        <f t="shared" si="80"/>
        <v>-12</v>
      </c>
      <c r="AF324" s="6">
        <f t="shared" si="80"/>
        <v>14</v>
      </c>
      <c r="AG324" s="6">
        <f t="shared" si="80"/>
        <v>2</v>
      </c>
      <c r="AH324" s="5"/>
      <c r="AI324" s="8" t="str">
        <f t="shared" si="66"/>
        <v>Outside</v>
      </c>
      <c r="AJ324" s="24" t="str">
        <f t="shared" si="67"/>
        <v>Neutral</v>
      </c>
      <c r="AK324" s="25" t="str">
        <f t="shared" si="68"/>
        <v>POC Down</v>
      </c>
      <c r="AL324" s="26" t="str">
        <f t="shared" si="69"/>
        <v>In. Val</v>
      </c>
      <c r="AM324" s="26" t="str">
        <f t="shared" si="70"/>
        <v>Lower Break</v>
      </c>
      <c r="AN324" s="26" t="str">
        <f t="shared" si="71"/>
        <v>Bl. Val</v>
      </c>
      <c r="AO324" s="26" t="str">
        <f t="shared" si="72"/>
        <v>No Gap</v>
      </c>
      <c r="AP324" s="26" t="str">
        <f t="shared" si="73"/>
        <v>Top-Weighted</v>
      </c>
      <c r="AQ324" s="26" t="str">
        <f t="shared" si="74"/>
        <v>Skewed Mid-Low</v>
      </c>
      <c r="AR324" s="26" t="str">
        <f t="shared" si="75"/>
        <v>Same</v>
      </c>
      <c r="AS324" s="27">
        <f t="shared" si="76"/>
        <v>0</v>
      </c>
    </row>
    <row r="325" spans="1:45" ht="15.5" x14ac:dyDescent="0.35">
      <c r="A325" s="20">
        <v>45201</v>
      </c>
      <c r="B325" s="21">
        <v>1.22123</v>
      </c>
      <c r="C325" s="21">
        <v>1.2271399999999999</v>
      </c>
      <c r="D325" s="21">
        <v>1.2079500000000001</v>
      </c>
      <c r="E325" s="21">
        <v>1.2089399999999999</v>
      </c>
      <c r="F325" s="21">
        <v>1.2187999999999999</v>
      </c>
      <c r="G325" s="21">
        <v>1.2218</v>
      </c>
      <c r="H325" s="21">
        <v>1.2138</v>
      </c>
      <c r="I325" s="22">
        <v>-19</v>
      </c>
      <c r="J325" s="22">
        <v>1148</v>
      </c>
      <c r="K325" s="22">
        <v>1594</v>
      </c>
      <c r="L325" s="22">
        <v>2787</v>
      </c>
      <c r="M325" s="23">
        <v>11.571249999999885</v>
      </c>
      <c r="N325" s="23">
        <v>191.89999999999819</v>
      </c>
      <c r="O325" s="22">
        <v>80.000000000000071</v>
      </c>
      <c r="P325" s="22">
        <v>273240</v>
      </c>
      <c r="Q325" s="23">
        <v>1138.5</v>
      </c>
      <c r="R325" s="23">
        <v>14.523189161021502</v>
      </c>
      <c r="S325" s="22">
        <v>49</v>
      </c>
      <c r="T325" s="22" t="s">
        <v>26</v>
      </c>
      <c r="U325" s="23">
        <v>0.62683334141126157</v>
      </c>
      <c r="V325" s="22">
        <v>260</v>
      </c>
      <c r="W325" s="22">
        <v>1218</v>
      </c>
      <c r="X325" s="22">
        <v>1028</v>
      </c>
      <c r="Y325" s="22">
        <v>258</v>
      </c>
      <c r="Z325" s="22" t="s">
        <v>27</v>
      </c>
      <c r="AA325" s="5"/>
      <c r="AB325" s="6" cm="1">
        <f t="array" ref="AB325">SUM(IF(B325:I325&gt;B326:I326,1,-1))</f>
        <v>-8</v>
      </c>
      <c r="AC325" s="6" cm="1">
        <f t="array" ref="AC325">SUM(IF(J325:S325&gt;J326:S326,1,-1))</f>
        <v>4</v>
      </c>
      <c r="AD325" s="6">
        <f t="shared" si="81"/>
        <v>-4</v>
      </c>
      <c r="AE325" s="6">
        <f t="shared" si="80"/>
        <v>-10</v>
      </c>
      <c r="AF325" s="6">
        <f t="shared" si="80"/>
        <v>6</v>
      </c>
      <c r="AG325" s="6">
        <f t="shared" si="80"/>
        <v>-4</v>
      </c>
      <c r="AH325" s="5"/>
      <c r="AI325" s="8" t="str">
        <f t="shared" si="66"/>
        <v>OL Lower</v>
      </c>
      <c r="AJ325" s="24" t="str">
        <f t="shared" si="67"/>
        <v>Down</v>
      </c>
      <c r="AK325" s="25" t="str">
        <f t="shared" si="68"/>
        <v>POC Down</v>
      </c>
      <c r="AL325" s="26" t="str">
        <f t="shared" si="69"/>
        <v>In. Val</v>
      </c>
      <c r="AM325" s="26" t="str">
        <f t="shared" si="70"/>
        <v>Lower Break</v>
      </c>
      <c r="AN325" s="26" t="str">
        <f t="shared" si="71"/>
        <v>Bl. Val</v>
      </c>
      <c r="AO325" s="26" t="str">
        <f t="shared" si="72"/>
        <v>No Gap</v>
      </c>
      <c r="AP325" s="26" t="str">
        <f t="shared" si="73"/>
        <v>Bottom-Weighted</v>
      </c>
      <c r="AQ325" s="26" t="str">
        <f t="shared" si="74"/>
        <v>Skewed Mid-High</v>
      </c>
      <c r="AR325" s="26" t="str">
        <f t="shared" si="75"/>
        <v>Closed Higher Quadrant</v>
      </c>
      <c r="AS325" s="27">
        <f t="shared" si="76"/>
        <v>2</v>
      </c>
    </row>
    <row r="326" spans="1:45" ht="15.5" x14ac:dyDescent="0.35">
      <c r="A326" s="20">
        <v>45198</v>
      </c>
      <c r="B326" s="21">
        <v>1.22407</v>
      </c>
      <c r="C326" s="21">
        <v>1.2271399999999999</v>
      </c>
      <c r="D326" s="21">
        <v>1.2110000000000001</v>
      </c>
      <c r="E326" s="21">
        <v>1.21923</v>
      </c>
      <c r="F326" s="21">
        <v>1.2204000000000002</v>
      </c>
      <c r="G326" s="21">
        <v>1.2263000000000002</v>
      </c>
      <c r="H326" s="21">
        <v>1.2158</v>
      </c>
      <c r="I326" s="22">
        <v>-6</v>
      </c>
      <c r="J326" s="22">
        <v>911</v>
      </c>
      <c r="K326" s="22">
        <v>1707</v>
      </c>
      <c r="L326" s="22">
        <v>2658</v>
      </c>
      <c r="M326" s="23">
        <v>11.077499999999906</v>
      </c>
      <c r="N326" s="23">
        <v>161.39999999999822</v>
      </c>
      <c r="O326" s="22">
        <v>105.00000000000176</v>
      </c>
      <c r="P326" s="22">
        <v>264552</v>
      </c>
      <c r="Q326" s="23">
        <v>1102.3</v>
      </c>
      <c r="R326" s="23">
        <v>16.468401486989031</v>
      </c>
      <c r="S326" s="22">
        <v>45</v>
      </c>
      <c r="T326" s="22" t="s">
        <v>26</v>
      </c>
      <c r="U326" s="23">
        <v>0.61350665229734447</v>
      </c>
      <c r="V326" s="22">
        <v>366</v>
      </c>
      <c r="W326" s="22">
        <v>1007</v>
      </c>
      <c r="X326" s="22">
        <v>628</v>
      </c>
      <c r="Y326" s="22">
        <v>657</v>
      </c>
      <c r="Z326" s="22" t="s">
        <v>32</v>
      </c>
      <c r="AA326" s="5"/>
      <c r="AB326" s="6" cm="1">
        <f t="array" ref="AB326">SUM(IF(B326:I326&gt;B327:I327,1,-1))</f>
        <v>0</v>
      </c>
      <c r="AC326" s="6" cm="1">
        <f t="array" ref="AC326">SUM(IF(J326:S326&gt;J327:S327,1,-1))</f>
        <v>6</v>
      </c>
      <c r="AD326" s="6">
        <f t="shared" si="81"/>
        <v>6</v>
      </c>
      <c r="AE326" s="6">
        <f t="shared" si="80"/>
        <v>-10</v>
      </c>
      <c r="AF326" s="6">
        <f t="shared" si="80"/>
        <v>-4</v>
      </c>
      <c r="AG326" s="6">
        <f t="shared" si="80"/>
        <v>-14</v>
      </c>
      <c r="AH326" s="5"/>
      <c r="AI326" s="8" t="str">
        <f t="shared" ref="AI326:AI389" si="82">IF(AND(H326&gt;=G327,G326&gt;=G327),"Higher",
IF(AND(H326&lt;=H327,G326&lt;=H327),"Lower",
IF(AND(G326&gt;=G327,H326&lt;=G327,H326&gt;H327),"OL Higher",
IF(AND(H326&lt;=H327,G326&gt;=H327,G326&lt;G327),"OL Lower",
IF(AND(G326&lt;=G327,H326&gt;=H327),"Inside",
IF(AND(G326&gt;=G327,H326&lt;=H327),"Outside","Undefined"))))))</f>
        <v>OL Higher</v>
      </c>
      <c r="AJ326" s="24" t="str">
        <f t="shared" ref="AJ326:AJ389" si="83">IF(F326 &gt;= ((C326 - D326) * 10%) + B326, "Up", IF(F326 &lt;= (B326 - (C326 - D326) * 10%), "Down", "Neutral"))</f>
        <v>Down</v>
      </c>
      <c r="AK326" s="25" t="str">
        <f t="shared" ref="AK326:AK389" si="84">IF(F326 &gt; F327, "POC Up", IF(F326 &lt; F327, "POC Down", "POC Unchanged"))</f>
        <v>POC Up</v>
      </c>
      <c r="AL326" s="26" t="str">
        <f t="shared" ref="AL326:AL389" si="85">IF(F326 &lt; H327, "Bel. Val",
IF(F326 &gt; G327, "Ab. Val",
"In. Val"))</f>
        <v>In. Val</v>
      </c>
      <c r="AM326" s="26" t="str">
        <f t="shared" ref="AM326:AM389" si="86">IF(AND(D326 &lt; D327, C326 &gt; C327), "Both Sides Expand",
IF(D326 &lt; D327, "Lower Break",
IF(C326 &gt; C327, "Upper Break", "Inside Day")))</f>
        <v>Inside Day</v>
      </c>
      <c r="AN326" s="26" t="str">
        <f t="shared" ref="AN326:AN389" si="87">IF(AND(E326 &lt; H326, E326 &lt; G326), "Bl. Val",
IF(AND(E326 &gt; G326, E326 &gt; H326), "Ab. Val",
"In Val"))</f>
        <v>In Val</v>
      </c>
      <c r="AO326" s="26" t="str">
        <f t="shared" ref="AO326:AO389" si="88">IF(AND(B326 &gt; G327, E326 &lt; G327), "Gap Up - Failed",
IF(AND(B326 &gt; G327, E326 &gt; B326), "Gap Up - Follow Through",
IF(AND(B326 &gt; G327, E326 &lt; B326), "Gap Up - Faded",
IF(AND(B326 &lt; H327, E326 &gt; H327), "Gap Down - Failed",
IF(AND(B326 &lt; H327, E326 &lt; B326), "Gap Down - Follow Through",
IF(AND(B326 &lt; H327, E326 &gt; B326), "Gap Down - Rejected",
"No Gap"))))))</f>
        <v>Gap Up - Failed</v>
      </c>
      <c r="AP326" s="26" t="str">
        <f t="shared" ref="AP326:AP389" si="89">IF(J326 &gt; K326, "Top-Weighted",
IF(K326 &gt; J326, "Bottom-Weighted",
"Balanced"))</f>
        <v>Bottom-Weighted</v>
      </c>
      <c r="AQ326" s="26" t="str">
        <f t="shared" ref="AQ326:AQ389" si="90">IF(COUNTIF(V326:Y326, MAX(V326, W326, X326, Y326)) &gt; 1, "Tie",
IF(V326 &gt; MAX(W326, X326, Y326), "Skewed High",
IF(W326 &gt; MAX(V326, X326, Y326), "Skewed Mid-High",
IF(X326 &gt; MAX(V326, W326, Y326), "Skewed Mid-Low",
IF(Y326 &gt; MAX(V326, W326, X326), "Skewed Low", "Evenly Distributed")))))</f>
        <v>Skewed Mid-High</v>
      </c>
      <c r="AR326" s="26" t="str">
        <f t="shared" ref="AR326:AR389" si="91">IF(Z326 &lt; Z327, "Closed Lower Quadrant",
IF(Z326 &gt; Z327, "Closed Higher Quadrant",
"Same"))</f>
        <v>Same</v>
      </c>
      <c r="AS326" s="27">
        <f t="shared" ref="AS326:AS389" si="92">_xlfn.NUMBERVALUE(SUBSTITUTE(Z326,"Q","")) - _xlfn.NUMBERVALUE(SUBSTITUTE(Z327,"Q",""))</f>
        <v>0</v>
      </c>
    </row>
    <row r="327" spans="1:45" ht="15.5" x14ac:dyDescent="0.35">
      <c r="A327" s="20">
        <v>45197</v>
      </c>
      <c r="B327" s="21">
        <v>1.22925</v>
      </c>
      <c r="C327" s="21">
        <v>1.2293400000000001</v>
      </c>
      <c r="D327" s="21">
        <v>1.2110000000000001</v>
      </c>
      <c r="E327" s="21">
        <v>1.22037</v>
      </c>
      <c r="F327" s="21">
        <v>1.2143000000000002</v>
      </c>
      <c r="G327" s="21">
        <v>1.2222000000000002</v>
      </c>
      <c r="H327" s="21">
        <v>1.212</v>
      </c>
      <c r="I327" s="22">
        <v>-28</v>
      </c>
      <c r="J327" s="22">
        <v>2139</v>
      </c>
      <c r="K327" s="22">
        <v>414</v>
      </c>
      <c r="L327" s="22">
        <v>2587</v>
      </c>
      <c r="M327" s="23">
        <v>10.762916666666614</v>
      </c>
      <c r="N327" s="23">
        <v>183.40000000000023</v>
      </c>
      <c r="O327" s="22">
        <v>102.00000000000209</v>
      </c>
      <c r="P327" s="22">
        <v>253883</v>
      </c>
      <c r="Q327" s="23">
        <v>1057.8458333333333</v>
      </c>
      <c r="R327" s="23">
        <v>14.105779716466721</v>
      </c>
      <c r="S327" s="22">
        <v>42</v>
      </c>
      <c r="T327" s="22" t="s">
        <v>28</v>
      </c>
      <c r="U327" s="23">
        <v>0.41762428550775405</v>
      </c>
      <c r="V327" s="22">
        <v>396</v>
      </c>
      <c r="W327" s="22">
        <v>723</v>
      </c>
      <c r="X327" s="22">
        <v>695</v>
      </c>
      <c r="Y327" s="22">
        <v>750</v>
      </c>
      <c r="Z327" s="22" t="s">
        <v>32</v>
      </c>
      <c r="AA327" s="5"/>
      <c r="AB327" s="6" cm="1">
        <f t="array" ref="AB327">SUM(IF(B327:I327&gt;B328:I328,1,-1))</f>
        <v>-2</v>
      </c>
      <c r="AC327" s="6" cm="1">
        <f t="array" ref="AC327">SUM(IF(J327:S327&gt;J328:S328,1,-1))</f>
        <v>-4</v>
      </c>
      <c r="AD327" s="6">
        <f t="shared" si="81"/>
        <v>-6</v>
      </c>
      <c r="AE327" s="6">
        <f t="shared" si="80"/>
        <v>-16</v>
      </c>
      <c r="AF327" s="6">
        <f t="shared" si="80"/>
        <v>-6</v>
      </c>
      <c r="AG327" s="6">
        <f t="shared" si="80"/>
        <v>-22</v>
      </c>
      <c r="AH327" s="5"/>
      <c r="AI327" s="8" t="str">
        <f t="shared" si="82"/>
        <v>Inside</v>
      </c>
      <c r="AJ327" s="24" t="str">
        <f t="shared" si="83"/>
        <v>Down</v>
      </c>
      <c r="AK327" s="25" t="str">
        <f t="shared" si="84"/>
        <v>POC Down</v>
      </c>
      <c r="AL327" s="26" t="str">
        <f t="shared" si="85"/>
        <v>In. Val</v>
      </c>
      <c r="AM327" s="26" t="str">
        <f t="shared" si="86"/>
        <v>Inside Day</v>
      </c>
      <c r="AN327" s="26" t="str">
        <f t="shared" si="87"/>
        <v>In Val</v>
      </c>
      <c r="AO327" s="26" t="str">
        <f t="shared" si="88"/>
        <v>Gap Up - Failed</v>
      </c>
      <c r="AP327" s="26" t="str">
        <f t="shared" si="89"/>
        <v>Top-Weighted</v>
      </c>
      <c r="AQ327" s="26" t="str">
        <f t="shared" si="90"/>
        <v>Skewed Low</v>
      </c>
      <c r="AR327" s="26" t="str">
        <f t="shared" si="91"/>
        <v>Closed Lower Quadrant</v>
      </c>
      <c r="AS327" s="27">
        <f t="shared" si="92"/>
        <v>-2</v>
      </c>
    </row>
    <row r="328" spans="1:45" ht="15.5" x14ac:dyDescent="0.35">
      <c r="A328" s="20">
        <v>45196</v>
      </c>
      <c r="B328" s="21">
        <v>1.2326600000000001</v>
      </c>
      <c r="C328" s="21">
        <v>1.2331099999999999</v>
      </c>
      <c r="D328" s="21">
        <v>1.2110000000000001</v>
      </c>
      <c r="E328" s="21">
        <v>1.21347</v>
      </c>
      <c r="F328" s="21">
        <v>1.2146000000000001</v>
      </c>
      <c r="G328" s="21">
        <v>1.2261</v>
      </c>
      <c r="H328" s="21">
        <v>1.2111000000000001</v>
      </c>
      <c r="I328" s="22">
        <v>-48</v>
      </c>
      <c r="J328" s="22">
        <v>2191</v>
      </c>
      <c r="K328" s="22">
        <v>379</v>
      </c>
      <c r="L328" s="22">
        <v>2601</v>
      </c>
      <c r="M328" s="23">
        <v>10.82166666666661</v>
      </c>
      <c r="N328" s="23">
        <v>221.09999999999852</v>
      </c>
      <c r="O328" s="22">
        <v>149.99999999999903</v>
      </c>
      <c r="P328" s="22">
        <v>258723</v>
      </c>
      <c r="Q328" s="23">
        <v>1078.0125</v>
      </c>
      <c r="R328" s="23">
        <v>11.763907734057067</v>
      </c>
      <c r="S328" s="22">
        <v>41</v>
      </c>
      <c r="T328" s="22" t="s">
        <v>28</v>
      </c>
      <c r="U328" s="23">
        <v>0.41001925470610834</v>
      </c>
      <c r="V328" s="22">
        <v>583</v>
      </c>
      <c r="W328" s="22">
        <v>761</v>
      </c>
      <c r="X328" s="22">
        <v>593</v>
      </c>
      <c r="Y328" s="22">
        <v>664</v>
      </c>
      <c r="Z328" s="22" t="s">
        <v>27</v>
      </c>
      <c r="AA328" s="5"/>
      <c r="AB328" s="6" cm="1">
        <f t="array" ref="AB328">SUM(IF(B328:I328&gt;B329:I329,1,-1))</f>
        <v>-8</v>
      </c>
      <c r="AC328" s="6" cm="1">
        <f t="array" ref="AC328">SUM(IF(J328:S328&gt;J329:S329,1,-1))</f>
        <v>-6</v>
      </c>
      <c r="AD328" s="6">
        <f t="shared" si="81"/>
        <v>-14</v>
      </c>
      <c r="AE328" s="6">
        <f t="shared" si="80"/>
        <v>-22</v>
      </c>
      <c r="AF328" s="6">
        <f t="shared" si="80"/>
        <v>4</v>
      </c>
      <c r="AG328" s="6">
        <f t="shared" si="80"/>
        <v>-18</v>
      </c>
      <c r="AH328" s="5"/>
      <c r="AI328" s="8" t="str">
        <f t="shared" si="82"/>
        <v>OL Lower</v>
      </c>
      <c r="AJ328" s="24" t="str">
        <f t="shared" si="83"/>
        <v>Down</v>
      </c>
      <c r="AK328" s="25" t="str">
        <f t="shared" si="84"/>
        <v>POC Down</v>
      </c>
      <c r="AL328" s="26" t="str">
        <f t="shared" si="85"/>
        <v>Bel. Val</v>
      </c>
      <c r="AM328" s="26" t="str">
        <f t="shared" si="86"/>
        <v>Lower Break</v>
      </c>
      <c r="AN328" s="26" t="str">
        <f t="shared" si="87"/>
        <v>In Val</v>
      </c>
      <c r="AO328" s="26" t="str">
        <f t="shared" si="88"/>
        <v>No Gap</v>
      </c>
      <c r="AP328" s="26" t="str">
        <f t="shared" si="89"/>
        <v>Top-Weighted</v>
      </c>
      <c r="AQ328" s="26" t="str">
        <f t="shared" si="90"/>
        <v>Skewed Mid-High</v>
      </c>
      <c r="AR328" s="26" t="str">
        <f t="shared" si="91"/>
        <v>Same</v>
      </c>
      <c r="AS328" s="27">
        <f t="shared" si="92"/>
        <v>0</v>
      </c>
    </row>
    <row r="329" spans="1:45" ht="15.5" x14ac:dyDescent="0.35">
      <c r="A329" s="20">
        <v>45195</v>
      </c>
      <c r="B329" s="21">
        <v>1.23925</v>
      </c>
      <c r="C329" s="21">
        <v>1.2420899999999999</v>
      </c>
      <c r="D329" s="21">
        <v>1.21424</v>
      </c>
      <c r="E329" s="21">
        <v>1.2145600000000001</v>
      </c>
      <c r="F329" s="21">
        <v>1.2240000000000002</v>
      </c>
      <c r="G329" s="21">
        <v>1.2361000000000002</v>
      </c>
      <c r="H329" s="21">
        <v>1.2195000000000003</v>
      </c>
      <c r="I329" s="22">
        <v>-43</v>
      </c>
      <c r="J329" s="22">
        <v>1762</v>
      </c>
      <c r="K329" s="22">
        <v>876</v>
      </c>
      <c r="L329" s="22">
        <v>2667</v>
      </c>
      <c r="M329" s="23">
        <v>11.127083333333289</v>
      </c>
      <c r="N329" s="23">
        <v>278.49999999999932</v>
      </c>
      <c r="O329" s="22">
        <v>165.99999999999949</v>
      </c>
      <c r="P329" s="22">
        <v>265214</v>
      </c>
      <c r="Q329" s="23">
        <v>1105.0583333333334</v>
      </c>
      <c r="R329" s="23">
        <v>9.5763016157989469</v>
      </c>
      <c r="S329" s="22">
        <v>42</v>
      </c>
      <c r="T329" s="22" t="s">
        <v>26</v>
      </c>
      <c r="U329" s="23">
        <v>0.54887867304361249</v>
      </c>
      <c r="V329" s="22">
        <v>489</v>
      </c>
      <c r="W329" s="22">
        <v>622</v>
      </c>
      <c r="X329" s="22">
        <v>941</v>
      </c>
      <c r="Y329" s="22">
        <v>598</v>
      </c>
      <c r="Z329" s="22" t="s">
        <v>27</v>
      </c>
      <c r="AA329" s="5"/>
      <c r="AB329" s="6" cm="1">
        <f t="array" ref="AB329">SUM(IF(B329:I329&gt;B330:I330,1,-1))</f>
        <v>-6</v>
      </c>
      <c r="AC329" s="6" cm="1">
        <f t="array" ref="AC329">SUM(IF(J329:S329&gt;J330:S330,1,-1))</f>
        <v>4</v>
      </c>
      <c r="AD329" s="6">
        <f t="shared" si="81"/>
        <v>-2</v>
      </c>
      <c r="AE329" s="6">
        <f t="shared" si="80"/>
        <v>-22</v>
      </c>
      <c r="AF329" s="6">
        <f t="shared" si="80"/>
        <v>14</v>
      </c>
      <c r="AG329" s="6">
        <f t="shared" si="80"/>
        <v>-8</v>
      </c>
      <c r="AH329" s="5"/>
      <c r="AI329" s="8" t="str">
        <f t="shared" si="82"/>
        <v>OL Lower</v>
      </c>
      <c r="AJ329" s="24" t="str">
        <f t="shared" si="83"/>
        <v>Down</v>
      </c>
      <c r="AK329" s="25" t="str">
        <f t="shared" si="84"/>
        <v>POC Unchanged</v>
      </c>
      <c r="AL329" s="26" t="str">
        <f t="shared" si="85"/>
        <v>In. Val</v>
      </c>
      <c r="AM329" s="26" t="str">
        <f t="shared" si="86"/>
        <v>Lower Break</v>
      </c>
      <c r="AN329" s="26" t="str">
        <f t="shared" si="87"/>
        <v>Bl. Val</v>
      </c>
      <c r="AO329" s="26" t="str">
        <f t="shared" si="88"/>
        <v>Gap Up - Failed</v>
      </c>
      <c r="AP329" s="26" t="str">
        <f t="shared" si="89"/>
        <v>Top-Weighted</v>
      </c>
      <c r="AQ329" s="26" t="str">
        <f t="shared" si="90"/>
        <v>Skewed Mid-Low</v>
      </c>
      <c r="AR329" s="26" t="str">
        <f t="shared" si="91"/>
        <v>Same</v>
      </c>
      <c r="AS329" s="27">
        <f t="shared" si="92"/>
        <v>0</v>
      </c>
    </row>
    <row r="330" spans="1:45" ht="15.5" x14ac:dyDescent="0.35">
      <c r="A330" s="20">
        <v>45194</v>
      </c>
      <c r="B330" s="21">
        <v>1.23827</v>
      </c>
      <c r="C330" s="21">
        <v>1.24241</v>
      </c>
      <c r="D330" s="21">
        <v>1.2193499999999999</v>
      </c>
      <c r="E330" s="21">
        <v>1.2212099999999999</v>
      </c>
      <c r="F330" s="21">
        <v>1.224</v>
      </c>
      <c r="G330" s="21">
        <v>1.2365000000000002</v>
      </c>
      <c r="H330" s="21">
        <v>1.2198</v>
      </c>
      <c r="I330" s="22">
        <v>-20</v>
      </c>
      <c r="J330" s="22">
        <v>2188</v>
      </c>
      <c r="K330" s="22">
        <v>411</v>
      </c>
      <c r="L330" s="22">
        <v>2628</v>
      </c>
      <c r="M330" s="23">
        <v>10.891249999999992</v>
      </c>
      <c r="N330" s="23">
        <v>230.60000000000082</v>
      </c>
      <c r="O330" s="22">
        <v>167.00000000000159</v>
      </c>
      <c r="P330" s="22">
        <v>258640</v>
      </c>
      <c r="Q330" s="23">
        <v>1077.6666666666667</v>
      </c>
      <c r="R330" s="23">
        <v>11.396357328707678</v>
      </c>
      <c r="S330" s="22">
        <v>31</v>
      </c>
      <c r="T330" s="22" t="s">
        <v>28</v>
      </c>
      <c r="U330" s="23">
        <v>0.40979533036391413</v>
      </c>
      <c r="V330" s="22">
        <v>769</v>
      </c>
      <c r="W330" s="22">
        <v>443</v>
      </c>
      <c r="X330" s="22">
        <v>775</v>
      </c>
      <c r="Y330" s="22">
        <v>641</v>
      </c>
      <c r="Z330" s="22" t="s">
        <v>27</v>
      </c>
      <c r="AA330" s="5"/>
      <c r="AB330" s="6" cm="1">
        <f t="array" ref="AB330">SUM(IF(B330:I330&gt;B331:I331,1,-1))</f>
        <v>-8</v>
      </c>
      <c r="AC330" s="6" cm="1">
        <f t="array" ref="AC330">SUM(IF(J330:S330&gt;J331:S331,1,-1))</f>
        <v>6</v>
      </c>
      <c r="AD330" s="6">
        <f t="shared" si="81"/>
        <v>-2</v>
      </c>
      <c r="AE330" s="6">
        <f t="shared" si="80"/>
        <v>-22</v>
      </c>
      <c r="AF330" s="6">
        <f t="shared" si="80"/>
        <v>16</v>
      </c>
      <c r="AG330" s="6">
        <f t="shared" si="80"/>
        <v>-6</v>
      </c>
      <c r="AH330" s="5"/>
      <c r="AI330" s="8" t="str">
        <f t="shared" si="82"/>
        <v>OL Lower</v>
      </c>
      <c r="AJ330" s="24" t="str">
        <f t="shared" si="83"/>
        <v>Down</v>
      </c>
      <c r="AK330" s="25" t="str">
        <f t="shared" si="84"/>
        <v>POC Down</v>
      </c>
      <c r="AL330" s="26" t="str">
        <f t="shared" si="85"/>
        <v>Bel. Val</v>
      </c>
      <c r="AM330" s="26" t="str">
        <f t="shared" si="86"/>
        <v>Lower Break</v>
      </c>
      <c r="AN330" s="26" t="str">
        <f t="shared" si="87"/>
        <v>In Val</v>
      </c>
      <c r="AO330" s="26" t="str">
        <f t="shared" si="88"/>
        <v>No Gap</v>
      </c>
      <c r="AP330" s="26" t="str">
        <f t="shared" si="89"/>
        <v>Top-Weighted</v>
      </c>
      <c r="AQ330" s="26" t="str">
        <f t="shared" si="90"/>
        <v>Skewed Mid-Low</v>
      </c>
      <c r="AR330" s="26" t="str">
        <f t="shared" si="91"/>
        <v>Same</v>
      </c>
      <c r="AS330" s="27">
        <f t="shared" si="92"/>
        <v>0</v>
      </c>
    </row>
    <row r="331" spans="1:45" ht="15.5" x14ac:dyDescent="0.35">
      <c r="A331" s="20">
        <v>45191</v>
      </c>
      <c r="B331" s="21">
        <v>1.2396799999999999</v>
      </c>
      <c r="C331" s="21">
        <v>1.24241</v>
      </c>
      <c r="D331" s="21">
        <v>1.2229399999999999</v>
      </c>
      <c r="E331" s="21">
        <v>1.2240599999999999</v>
      </c>
      <c r="F331" s="21">
        <v>1.2387000000000001</v>
      </c>
      <c r="G331" s="21">
        <v>1.242</v>
      </c>
      <c r="H331" s="21">
        <v>1.2289000000000001</v>
      </c>
      <c r="I331" s="22">
        <v>-5</v>
      </c>
      <c r="J331" s="22">
        <v>617</v>
      </c>
      <c r="K331" s="22">
        <v>1944</v>
      </c>
      <c r="L331" s="22">
        <v>2607</v>
      </c>
      <c r="M331" s="23">
        <v>10.848333333333303</v>
      </c>
      <c r="N331" s="23">
        <v>194.70000000000098</v>
      </c>
      <c r="O331" s="22">
        <v>130.99999999999889</v>
      </c>
      <c r="P331" s="22">
        <v>252457</v>
      </c>
      <c r="Q331" s="23">
        <v>1051.9041666666667</v>
      </c>
      <c r="R331" s="23">
        <v>13.389830508474509</v>
      </c>
      <c r="S331" s="22">
        <v>26</v>
      </c>
      <c r="T331" s="22" t="s">
        <v>28</v>
      </c>
      <c r="U331" s="23">
        <v>0.46906848637823972</v>
      </c>
      <c r="V331" s="22">
        <v>1042</v>
      </c>
      <c r="W331" s="22">
        <v>420</v>
      </c>
      <c r="X331" s="22">
        <v>523</v>
      </c>
      <c r="Y331" s="22">
        <v>622</v>
      </c>
      <c r="Z331" s="22" t="s">
        <v>27</v>
      </c>
      <c r="AA331" s="5"/>
      <c r="AB331" s="6" cm="1">
        <f t="array" ref="AB331">SUM(IF(B331:I331&gt;B332:I332,1,-1))</f>
        <v>-8</v>
      </c>
      <c r="AC331" s="6" cm="1">
        <f t="array" ref="AC331">SUM(IF(J331:S331&gt;J332:S332,1,-1))</f>
        <v>4</v>
      </c>
      <c r="AD331" s="6">
        <f t="shared" si="81"/>
        <v>-4</v>
      </c>
      <c r="AE331" s="6">
        <f t="shared" si="80"/>
        <v>-22</v>
      </c>
      <c r="AF331" s="6">
        <f t="shared" si="80"/>
        <v>10</v>
      </c>
      <c r="AG331" s="6">
        <f t="shared" si="80"/>
        <v>-12</v>
      </c>
      <c r="AH331" s="5"/>
      <c r="AI331" s="8" t="str">
        <f t="shared" si="82"/>
        <v>OL Lower</v>
      </c>
      <c r="AJ331" s="24" t="str">
        <f t="shared" si="83"/>
        <v>Neutral</v>
      </c>
      <c r="AK331" s="25" t="str">
        <f t="shared" si="84"/>
        <v>POC Down</v>
      </c>
      <c r="AL331" s="26" t="str">
        <f t="shared" si="85"/>
        <v>In. Val</v>
      </c>
      <c r="AM331" s="26" t="str">
        <f t="shared" si="86"/>
        <v>Lower Break</v>
      </c>
      <c r="AN331" s="26" t="str">
        <f t="shared" si="87"/>
        <v>Bl. Val</v>
      </c>
      <c r="AO331" s="26" t="str">
        <f t="shared" si="88"/>
        <v>No Gap</v>
      </c>
      <c r="AP331" s="26" t="str">
        <f t="shared" si="89"/>
        <v>Bottom-Weighted</v>
      </c>
      <c r="AQ331" s="26" t="str">
        <f t="shared" si="90"/>
        <v>Skewed High</v>
      </c>
      <c r="AR331" s="26" t="str">
        <f t="shared" si="91"/>
        <v>Closed Higher Quadrant</v>
      </c>
      <c r="AS331" s="27">
        <f t="shared" si="92"/>
        <v>1</v>
      </c>
    </row>
    <row r="332" spans="1:45" ht="15.5" x14ac:dyDescent="0.35">
      <c r="A332" s="20">
        <v>45190</v>
      </c>
      <c r="B332" s="21">
        <v>1.2400599999999999</v>
      </c>
      <c r="C332" s="21">
        <v>1.24454</v>
      </c>
      <c r="D332" s="21">
        <v>1.22319</v>
      </c>
      <c r="E332" s="21">
        <v>1.22923</v>
      </c>
      <c r="F332" s="21">
        <v>1.2392000000000001</v>
      </c>
      <c r="G332" s="21">
        <v>1.2431000000000001</v>
      </c>
      <c r="H332" s="21">
        <v>1.2347000000000001</v>
      </c>
      <c r="I332" s="22">
        <v>18</v>
      </c>
      <c r="J332" s="22">
        <v>789</v>
      </c>
      <c r="K332" s="22">
        <v>1698</v>
      </c>
      <c r="L332" s="22">
        <v>2543</v>
      </c>
      <c r="M332" s="23">
        <v>10.555833333333311</v>
      </c>
      <c r="N332" s="23">
        <v>213.4999999999998</v>
      </c>
      <c r="O332" s="22">
        <v>83.999999999999631</v>
      </c>
      <c r="P332" s="22">
        <v>244639</v>
      </c>
      <c r="Q332" s="23">
        <v>1019.3291666666667</v>
      </c>
      <c r="R332" s="23">
        <v>11.911007025761135</v>
      </c>
      <c r="S332" s="22">
        <v>31</v>
      </c>
      <c r="T332" s="22" t="s">
        <v>26</v>
      </c>
      <c r="U332" s="23">
        <v>0.54352730585071141</v>
      </c>
      <c r="V332" s="22">
        <v>789</v>
      </c>
      <c r="W332" s="22">
        <v>1093</v>
      </c>
      <c r="X332" s="22">
        <v>463</v>
      </c>
      <c r="Y332" s="22">
        <v>198</v>
      </c>
      <c r="Z332" s="22" t="s">
        <v>29</v>
      </c>
      <c r="AA332" s="5"/>
      <c r="AB332" s="6" cm="1">
        <f t="array" ref="AB332">SUM(IF(B332:I332&gt;B333:I333,1,-1))</f>
        <v>-6</v>
      </c>
      <c r="AC332" s="6" cm="1">
        <f t="array" ref="AC332">SUM(IF(J332:S332&gt;J333:S333,1,-1))</f>
        <v>6</v>
      </c>
      <c r="AD332" s="6">
        <f t="shared" si="81"/>
        <v>0</v>
      </c>
      <c r="AE332" s="6">
        <f t="shared" si="80"/>
        <v>-20</v>
      </c>
      <c r="AF332" s="6">
        <f t="shared" si="80"/>
        <v>0</v>
      </c>
      <c r="AG332" s="6">
        <f t="shared" si="80"/>
        <v>-20</v>
      </c>
      <c r="AH332" s="5"/>
      <c r="AI332" s="8" t="str">
        <f t="shared" si="82"/>
        <v>Outside</v>
      </c>
      <c r="AJ332" s="24" t="str">
        <f t="shared" si="83"/>
        <v>Neutral</v>
      </c>
      <c r="AK332" s="25" t="str">
        <f t="shared" si="84"/>
        <v>POC Unchanged</v>
      </c>
      <c r="AL332" s="26" t="str">
        <f t="shared" si="85"/>
        <v>In. Val</v>
      </c>
      <c r="AM332" s="26" t="str">
        <f t="shared" si="86"/>
        <v>Lower Break</v>
      </c>
      <c r="AN332" s="26" t="str">
        <f t="shared" si="87"/>
        <v>Bl. Val</v>
      </c>
      <c r="AO332" s="26" t="str">
        <f t="shared" si="88"/>
        <v>No Gap</v>
      </c>
      <c r="AP332" s="26" t="str">
        <f t="shared" si="89"/>
        <v>Bottom-Weighted</v>
      </c>
      <c r="AQ332" s="26" t="str">
        <f t="shared" si="90"/>
        <v>Skewed Mid-High</v>
      </c>
      <c r="AR332" s="26" t="str">
        <f t="shared" si="91"/>
        <v>Closed Lower Quadrant</v>
      </c>
      <c r="AS332" s="27">
        <f t="shared" si="92"/>
        <v>-1</v>
      </c>
    </row>
    <row r="333" spans="1:45" ht="15.5" x14ac:dyDescent="0.35">
      <c r="A333" s="20">
        <v>45189</v>
      </c>
      <c r="B333" s="21">
        <v>1.24892</v>
      </c>
      <c r="C333" s="21">
        <v>1.2505599999999999</v>
      </c>
      <c r="D333" s="21">
        <v>1.23234</v>
      </c>
      <c r="E333" s="21">
        <v>1.23264</v>
      </c>
      <c r="F333" s="21">
        <v>1.2391999999999999</v>
      </c>
      <c r="G333" s="21">
        <v>1.2424999999999999</v>
      </c>
      <c r="H333" s="21">
        <v>1.2370999999999999</v>
      </c>
      <c r="I333" s="22">
        <v>23</v>
      </c>
      <c r="J333" s="22">
        <v>1330</v>
      </c>
      <c r="K333" s="22">
        <v>1099</v>
      </c>
      <c r="L333" s="22">
        <v>2485</v>
      </c>
      <c r="M333" s="23">
        <v>10.308333333333271</v>
      </c>
      <c r="N333" s="23">
        <v>182.19999999999902</v>
      </c>
      <c r="O333" s="22">
        <v>54.000000000000711</v>
      </c>
      <c r="P333" s="22">
        <v>242694</v>
      </c>
      <c r="Q333" s="23">
        <v>1011.225</v>
      </c>
      <c r="R333" s="23">
        <v>13.638858397365606</v>
      </c>
      <c r="S333" s="22">
        <v>25</v>
      </c>
      <c r="T333" s="22" t="s">
        <v>26</v>
      </c>
      <c r="U333" s="23">
        <v>0.64507902915765492</v>
      </c>
      <c r="V333" s="22">
        <v>233</v>
      </c>
      <c r="W333" s="22">
        <v>368</v>
      </c>
      <c r="X333" s="22">
        <v>1571</v>
      </c>
      <c r="Y333" s="22">
        <v>303</v>
      </c>
      <c r="Z333" s="22" t="s">
        <v>27</v>
      </c>
      <c r="AA333" s="5"/>
      <c r="AB333" s="6" cm="1">
        <f t="array" ref="AB333">SUM(IF(B333:I333&gt;B334:I334,1,-1))</f>
        <v>-8</v>
      </c>
      <c r="AC333" s="6" cm="1">
        <f t="array" ref="AC333">SUM(IF(J333:S333&gt;J334:S334,1,-1))</f>
        <v>0</v>
      </c>
      <c r="AD333" s="6">
        <f t="shared" si="81"/>
        <v>-8</v>
      </c>
      <c r="AE333" s="6">
        <f t="shared" si="80"/>
        <v>-18</v>
      </c>
      <c r="AF333" s="6">
        <f t="shared" si="80"/>
        <v>-10</v>
      </c>
      <c r="AG333" s="6">
        <f t="shared" si="80"/>
        <v>-28</v>
      </c>
      <c r="AH333" s="5"/>
      <c r="AI333" s="8" t="str">
        <f t="shared" si="82"/>
        <v>OL Lower</v>
      </c>
      <c r="AJ333" s="24" t="str">
        <f t="shared" si="83"/>
        <v>Down</v>
      </c>
      <c r="AK333" s="25" t="str">
        <f t="shared" si="84"/>
        <v>POC Unchanged</v>
      </c>
      <c r="AL333" s="26" t="str">
        <f t="shared" si="85"/>
        <v>In. Val</v>
      </c>
      <c r="AM333" s="26" t="str">
        <f t="shared" si="86"/>
        <v>Lower Break</v>
      </c>
      <c r="AN333" s="26" t="str">
        <f t="shared" si="87"/>
        <v>Bl. Val</v>
      </c>
      <c r="AO333" s="26" t="str">
        <f t="shared" si="88"/>
        <v>Gap Up - Failed</v>
      </c>
      <c r="AP333" s="26" t="str">
        <f t="shared" si="89"/>
        <v>Top-Weighted</v>
      </c>
      <c r="AQ333" s="26" t="str">
        <f t="shared" si="90"/>
        <v>Skewed Mid-Low</v>
      </c>
      <c r="AR333" s="26" t="str">
        <f t="shared" si="91"/>
        <v>Same</v>
      </c>
      <c r="AS333" s="27">
        <f t="shared" si="92"/>
        <v>0</v>
      </c>
    </row>
    <row r="334" spans="1:45" ht="15.5" x14ac:dyDescent="0.35">
      <c r="A334" s="20">
        <v>45188</v>
      </c>
      <c r="B334" s="21">
        <v>1.24909</v>
      </c>
      <c r="C334" s="21">
        <v>1.2511399999999999</v>
      </c>
      <c r="D334" s="21">
        <v>1.2368600000000001</v>
      </c>
      <c r="E334" s="21">
        <v>1.2392300000000001</v>
      </c>
      <c r="F334" s="21">
        <v>1.2392000000000001</v>
      </c>
      <c r="G334" s="21">
        <v>1.2463000000000002</v>
      </c>
      <c r="H334" s="21">
        <v>1.2372000000000001</v>
      </c>
      <c r="I334" s="22">
        <v>23</v>
      </c>
      <c r="J334" s="22">
        <v>1810</v>
      </c>
      <c r="K334" s="22">
        <v>592</v>
      </c>
      <c r="L334" s="22">
        <v>2447</v>
      </c>
      <c r="M334" s="23">
        <v>10.172499999999944</v>
      </c>
      <c r="N334" s="23">
        <v>142.79999999999848</v>
      </c>
      <c r="O334" s="22">
        <v>91.00000000000108</v>
      </c>
      <c r="P334" s="22">
        <v>248048</v>
      </c>
      <c r="Q334" s="23">
        <v>1033.5333333333333</v>
      </c>
      <c r="R334" s="23">
        <v>17.135854341736877</v>
      </c>
      <c r="S334" s="22">
        <v>22</v>
      </c>
      <c r="T334" s="22" t="s">
        <v>28</v>
      </c>
      <c r="U334" s="23">
        <v>0.44244215985114815</v>
      </c>
      <c r="V334" s="22">
        <v>554</v>
      </c>
      <c r="W334" s="22">
        <v>341</v>
      </c>
      <c r="X334" s="22">
        <v>507</v>
      </c>
      <c r="Y334" s="22">
        <v>1037</v>
      </c>
      <c r="Z334" s="22" t="s">
        <v>27</v>
      </c>
      <c r="AA334" s="5"/>
      <c r="AB334" s="6" cm="1">
        <f t="array" ref="AB334">SUM(IF(B334:I334&gt;B335:I335,1,-1))</f>
        <v>-6</v>
      </c>
      <c r="AC334" s="6" cm="1">
        <f t="array" ref="AC334">SUM(IF(J334:S334&gt;J335:S335,1,-1))</f>
        <v>-6</v>
      </c>
      <c r="AD334" s="6">
        <f t="shared" si="81"/>
        <v>-12</v>
      </c>
      <c r="AE334" s="6">
        <f t="shared" si="80"/>
        <v>-12</v>
      </c>
      <c r="AF334" s="6">
        <f t="shared" si="80"/>
        <v>-12</v>
      </c>
      <c r="AG334" s="6">
        <f t="shared" si="80"/>
        <v>-24</v>
      </c>
      <c r="AH334" s="5"/>
      <c r="AI334" s="8" t="str">
        <f t="shared" si="82"/>
        <v>OL Lower</v>
      </c>
      <c r="AJ334" s="24" t="str">
        <f t="shared" si="83"/>
        <v>Down</v>
      </c>
      <c r="AK334" s="25" t="str">
        <f t="shared" si="84"/>
        <v>POC Down</v>
      </c>
      <c r="AL334" s="26" t="str">
        <f t="shared" si="85"/>
        <v>Bel. Val</v>
      </c>
      <c r="AM334" s="26" t="str">
        <f t="shared" si="86"/>
        <v>Lower Break</v>
      </c>
      <c r="AN334" s="26" t="str">
        <f t="shared" si="87"/>
        <v>In Val</v>
      </c>
      <c r="AO334" s="26" t="str">
        <f t="shared" si="88"/>
        <v>No Gap</v>
      </c>
      <c r="AP334" s="26" t="str">
        <f t="shared" si="89"/>
        <v>Top-Weighted</v>
      </c>
      <c r="AQ334" s="26" t="str">
        <f t="shared" si="90"/>
        <v>Skewed Low</v>
      </c>
      <c r="AR334" s="26" t="str">
        <f t="shared" si="91"/>
        <v>Same</v>
      </c>
      <c r="AS334" s="27">
        <f t="shared" si="92"/>
        <v>0</v>
      </c>
    </row>
    <row r="335" spans="1:45" ht="15.5" x14ac:dyDescent="0.35">
      <c r="A335" s="20">
        <v>45187</v>
      </c>
      <c r="B335" s="21">
        <v>1.2507600000000001</v>
      </c>
      <c r="C335" s="21">
        <v>1.25281</v>
      </c>
      <c r="D335" s="21">
        <v>1.23699</v>
      </c>
      <c r="E335" s="21">
        <v>1.2382500000000001</v>
      </c>
      <c r="F335" s="21">
        <v>1.2485000000000002</v>
      </c>
      <c r="G335" s="21">
        <v>1.2515000000000001</v>
      </c>
      <c r="H335" s="21">
        <v>1.2407000000000001</v>
      </c>
      <c r="I335" s="22">
        <v>30</v>
      </c>
      <c r="J335" s="22">
        <v>627</v>
      </c>
      <c r="K335" s="22">
        <v>1867</v>
      </c>
      <c r="L335" s="22">
        <v>2531</v>
      </c>
      <c r="M335" s="23">
        <v>10.510833333333284</v>
      </c>
      <c r="N335" s="23">
        <v>158.19999999999945</v>
      </c>
      <c r="O335" s="22">
        <v>107.9999999999992</v>
      </c>
      <c r="P335" s="22">
        <v>254686</v>
      </c>
      <c r="Q335" s="23">
        <v>1061.1916666666666</v>
      </c>
      <c r="R335" s="23">
        <v>15.998735777496895</v>
      </c>
      <c r="S335" s="22">
        <v>28</v>
      </c>
      <c r="T335" s="22" t="s">
        <v>28</v>
      </c>
      <c r="U335" s="23">
        <v>0.49322344595875811</v>
      </c>
      <c r="V335" s="22">
        <v>524</v>
      </c>
      <c r="W335" s="22">
        <v>814</v>
      </c>
      <c r="X335" s="22">
        <v>413</v>
      </c>
      <c r="Y335" s="22">
        <v>780</v>
      </c>
      <c r="Z335" s="22" t="s">
        <v>27</v>
      </c>
      <c r="AA335" s="5"/>
      <c r="AB335" s="6" cm="1">
        <f t="array" ref="AB335">SUM(IF(B335:I335&gt;B336:I336,1,-1))</f>
        <v>-4</v>
      </c>
      <c r="AC335" s="6" cm="1">
        <f t="array" ref="AC335">SUM(IF(J335:S335&gt;J336:S336,1,-1))</f>
        <v>-4</v>
      </c>
      <c r="AD335" s="6">
        <f t="shared" si="81"/>
        <v>-8</v>
      </c>
      <c r="AE335" s="6">
        <f t="shared" ref="AE335:AG350" si="93">SUM(AB335:AB337)</f>
        <v>-6</v>
      </c>
      <c r="AF335" s="6">
        <f t="shared" si="93"/>
        <v>0</v>
      </c>
      <c r="AG335" s="6">
        <f t="shared" si="93"/>
        <v>-6</v>
      </c>
      <c r="AH335" s="5"/>
      <c r="AI335" s="8" t="str">
        <f t="shared" si="82"/>
        <v>OL Lower</v>
      </c>
      <c r="AJ335" s="24" t="str">
        <f t="shared" si="83"/>
        <v>Down</v>
      </c>
      <c r="AK335" s="25" t="str">
        <f t="shared" si="84"/>
        <v>POC Unchanged</v>
      </c>
      <c r="AL335" s="26" t="str">
        <f t="shared" si="85"/>
        <v>In. Val</v>
      </c>
      <c r="AM335" s="26" t="str">
        <f t="shared" si="86"/>
        <v>Lower Break</v>
      </c>
      <c r="AN335" s="26" t="str">
        <f t="shared" si="87"/>
        <v>Bl. Val</v>
      </c>
      <c r="AO335" s="26" t="str">
        <f t="shared" si="88"/>
        <v>No Gap</v>
      </c>
      <c r="AP335" s="26" t="str">
        <f t="shared" si="89"/>
        <v>Bottom-Weighted</v>
      </c>
      <c r="AQ335" s="26" t="str">
        <f t="shared" si="90"/>
        <v>Skewed Mid-High</v>
      </c>
      <c r="AR335" s="26" t="str">
        <f t="shared" si="91"/>
        <v>Same</v>
      </c>
      <c r="AS335" s="27">
        <f t="shared" si="92"/>
        <v>0</v>
      </c>
    </row>
    <row r="336" spans="1:45" ht="15.5" x14ac:dyDescent="0.35">
      <c r="A336" s="20">
        <v>45184</v>
      </c>
      <c r="B336" s="21">
        <v>1.2487999999999999</v>
      </c>
      <c r="C336" s="21">
        <v>1.2547600000000001</v>
      </c>
      <c r="D336" s="21">
        <v>1.2376499999999999</v>
      </c>
      <c r="E336" s="21">
        <v>1.2396799999999999</v>
      </c>
      <c r="F336" s="21">
        <v>1.2484999999999999</v>
      </c>
      <c r="G336" s="21">
        <v>1.2538</v>
      </c>
      <c r="H336" s="21">
        <v>1.2443</v>
      </c>
      <c r="I336" s="22">
        <v>27</v>
      </c>
      <c r="J336" s="22">
        <v>1084</v>
      </c>
      <c r="K336" s="22">
        <v>1471</v>
      </c>
      <c r="L336" s="22">
        <v>2595</v>
      </c>
      <c r="M336" s="23">
        <v>10.720833333333355</v>
      </c>
      <c r="N336" s="23">
        <v>171.10000000000181</v>
      </c>
      <c r="O336" s="22">
        <v>95.000000000000639</v>
      </c>
      <c r="P336" s="22">
        <v>263918</v>
      </c>
      <c r="Q336" s="23">
        <v>1099.6583333333333</v>
      </c>
      <c r="R336" s="23">
        <v>15.166569257743848</v>
      </c>
      <c r="S336" s="22">
        <v>33</v>
      </c>
      <c r="T336" s="22" t="s">
        <v>26</v>
      </c>
      <c r="U336" s="23">
        <v>0.6366579027994389</v>
      </c>
      <c r="V336" s="22">
        <v>496</v>
      </c>
      <c r="W336" s="22">
        <v>1168</v>
      </c>
      <c r="X336" s="22">
        <v>396</v>
      </c>
      <c r="Y336" s="22">
        <v>518</v>
      </c>
      <c r="Z336" s="22" t="s">
        <v>27</v>
      </c>
      <c r="AA336" s="5"/>
      <c r="AB336" s="6" cm="1">
        <f t="array" ref="AB336">SUM(IF(B336:I336&gt;B337:I337,1,-1))</f>
        <v>-2</v>
      </c>
      <c r="AC336" s="6" cm="1">
        <f t="array" ref="AC336">SUM(IF(J336:S336&gt;J337:S337,1,-1))</f>
        <v>-2</v>
      </c>
      <c r="AD336" s="6">
        <f t="shared" si="81"/>
        <v>-4</v>
      </c>
      <c r="AE336" s="6">
        <f t="shared" si="93"/>
        <v>-6</v>
      </c>
      <c r="AF336" s="6">
        <f t="shared" si="93"/>
        <v>8</v>
      </c>
      <c r="AG336" s="6">
        <f t="shared" si="93"/>
        <v>2</v>
      </c>
      <c r="AH336" s="5"/>
      <c r="AI336" s="8" t="str">
        <f t="shared" si="82"/>
        <v>Outside</v>
      </c>
      <c r="AJ336" s="24" t="str">
        <f t="shared" si="83"/>
        <v>Neutral</v>
      </c>
      <c r="AK336" s="25" t="str">
        <f t="shared" si="84"/>
        <v>POC Unchanged</v>
      </c>
      <c r="AL336" s="26" t="str">
        <f t="shared" si="85"/>
        <v>In. Val</v>
      </c>
      <c r="AM336" s="26" t="str">
        <f t="shared" si="86"/>
        <v>Lower Break</v>
      </c>
      <c r="AN336" s="26" t="str">
        <f t="shared" si="87"/>
        <v>Bl. Val</v>
      </c>
      <c r="AO336" s="26" t="str">
        <f t="shared" si="88"/>
        <v>No Gap</v>
      </c>
      <c r="AP336" s="26" t="str">
        <f t="shared" si="89"/>
        <v>Bottom-Weighted</v>
      </c>
      <c r="AQ336" s="26" t="str">
        <f t="shared" si="90"/>
        <v>Skewed Mid-High</v>
      </c>
      <c r="AR336" s="26" t="str">
        <f t="shared" si="91"/>
        <v>Same</v>
      </c>
      <c r="AS336" s="27">
        <f t="shared" si="92"/>
        <v>0</v>
      </c>
    </row>
    <row r="337" spans="1:45" ht="15.5" x14ac:dyDescent="0.35">
      <c r="A337" s="20">
        <v>45183</v>
      </c>
      <c r="B337" s="21">
        <v>1.2474799999999999</v>
      </c>
      <c r="C337" s="21">
        <v>1.2547600000000001</v>
      </c>
      <c r="D337" s="21">
        <v>1.2396199999999999</v>
      </c>
      <c r="E337" s="21">
        <v>1.24004</v>
      </c>
      <c r="F337" s="21">
        <v>1.2484999999999999</v>
      </c>
      <c r="G337" s="21">
        <v>1.2512000000000001</v>
      </c>
      <c r="H337" s="21">
        <v>1.2461</v>
      </c>
      <c r="I337" s="22">
        <v>23</v>
      </c>
      <c r="J337" s="22">
        <v>1297</v>
      </c>
      <c r="K337" s="22">
        <v>1273</v>
      </c>
      <c r="L337" s="22">
        <v>2626</v>
      </c>
      <c r="M337" s="23">
        <v>10.847499999999934</v>
      </c>
      <c r="N337" s="23">
        <v>151.40000000000154</v>
      </c>
      <c r="O337" s="22">
        <v>51.000000000001044</v>
      </c>
      <c r="P337" s="22">
        <v>267088</v>
      </c>
      <c r="Q337" s="23">
        <v>1112.8666666666666</v>
      </c>
      <c r="R337" s="23">
        <v>17.344782034345926</v>
      </c>
      <c r="S337" s="22">
        <v>30</v>
      </c>
      <c r="T337" s="22" t="s">
        <v>33</v>
      </c>
      <c r="U337" s="23">
        <v>0.7403250269560494</v>
      </c>
      <c r="V337" s="22">
        <v>433</v>
      </c>
      <c r="W337" s="22">
        <v>1457</v>
      </c>
      <c r="X337" s="22">
        <v>500</v>
      </c>
      <c r="Y337" s="22">
        <v>236</v>
      </c>
      <c r="Z337" s="22" t="s">
        <v>27</v>
      </c>
      <c r="AA337" s="5"/>
      <c r="AB337" s="6" cm="1">
        <f t="array" ref="AB337">SUM(IF(B337:I337&gt;B338:I338,1,-1))</f>
        <v>0</v>
      </c>
      <c r="AC337" s="6" cm="1">
        <f t="array" ref="AC337">SUM(IF(J337:S337&gt;J338:S338,1,-1))</f>
        <v>6</v>
      </c>
      <c r="AD337" s="6">
        <f t="shared" si="81"/>
        <v>6</v>
      </c>
      <c r="AE337" s="6">
        <f t="shared" si="93"/>
        <v>-8</v>
      </c>
      <c r="AF337" s="6">
        <f t="shared" si="93"/>
        <v>6</v>
      </c>
      <c r="AG337" s="6">
        <f t="shared" si="93"/>
        <v>-2</v>
      </c>
      <c r="AH337" s="5"/>
      <c r="AI337" s="8" t="str">
        <f t="shared" si="82"/>
        <v>OL Higher</v>
      </c>
      <c r="AJ337" s="24" t="str">
        <f t="shared" si="83"/>
        <v>Neutral</v>
      </c>
      <c r="AK337" s="25" t="str">
        <f t="shared" si="84"/>
        <v>POC Up</v>
      </c>
      <c r="AL337" s="26" t="str">
        <f t="shared" si="85"/>
        <v>In. Val</v>
      </c>
      <c r="AM337" s="26" t="str">
        <f t="shared" si="86"/>
        <v>Lower Break</v>
      </c>
      <c r="AN337" s="26" t="str">
        <f t="shared" si="87"/>
        <v>Bl. Val</v>
      </c>
      <c r="AO337" s="26" t="str">
        <f t="shared" si="88"/>
        <v>No Gap</v>
      </c>
      <c r="AP337" s="26" t="str">
        <f t="shared" si="89"/>
        <v>Top-Weighted</v>
      </c>
      <c r="AQ337" s="26" t="str">
        <f t="shared" si="90"/>
        <v>Skewed Mid-High</v>
      </c>
      <c r="AR337" s="26" t="str">
        <f t="shared" si="91"/>
        <v>Closed Higher Quadrant</v>
      </c>
      <c r="AS337" s="27">
        <f t="shared" si="92"/>
        <v>1</v>
      </c>
    </row>
    <row r="338" spans="1:45" ht="15.5" x14ac:dyDescent="0.35">
      <c r="A338" s="20">
        <v>45182</v>
      </c>
      <c r="B338" s="21">
        <v>1.2498</v>
      </c>
      <c r="C338" s="21">
        <v>1.2547600000000001</v>
      </c>
      <c r="D338" s="21">
        <v>1.24315</v>
      </c>
      <c r="E338" s="21">
        <v>1.2488999999999999</v>
      </c>
      <c r="F338" s="21">
        <v>1.2483000000000002</v>
      </c>
      <c r="G338" s="21">
        <v>1.2501</v>
      </c>
      <c r="H338" s="21">
        <v>1.2459</v>
      </c>
      <c r="I338" s="22">
        <v>12</v>
      </c>
      <c r="J338" s="22">
        <v>1396</v>
      </c>
      <c r="K338" s="22">
        <v>1154</v>
      </c>
      <c r="L338" s="22">
        <v>2604</v>
      </c>
      <c r="M338" s="23">
        <v>10.778333333333354</v>
      </c>
      <c r="N338" s="23">
        <v>116.1000000000012</v>
      </c>
      <c r="O338" s="22">
        <v>41.999999999999815</v>
      </c>
      <c r="P338" s="22">
        <v>258413</v>
      </c>
      <c r="Q338" s="23">
        <v>1076.7208333333333</v>
      </c>
      <c r="R338" s="23">
        <v>22.42894056847522</v>
      </c>
      <c r="S338" s="22">
        <v>24</v>
      </c>
      <c r="T338" s="22" t="s">
        <v>33</v>
      </c>
      <c r="U338" s="23">
        <v>0.73028305261714599</v>
      </c>
      <c r="V338" s="22">
        <v>247</v>
      </c>
      <c r="W338" s="22">
        <v>857</v>
      </c>
      <c r="X338" s="22">
        <v>1288</v>
      </c>
      <c r="Y338" s="22">
        <v>212</v>
      </c>
      <c r="Z338" s="22" t="s">
        <v>29</v>
      </c>
      <c r="AA338" s="5"/>
      <c r="AB338" s="6" cm="1">
        <f t="array" ref="AB338">SUM(IF(B338:I338&gt;B339:I339,1,-1))</f>
        <v>-4</v>
      </c>
      <c r="AC338" s="6" cm="1">
        <f t="array" ref="AC338">SUM(IF(J338:S338&gt;J339:S339,1,-1))</f>
        <v>4</v>
      </c>
      <c r="AD338" s="6">
        <f t="shared" si="81"/>
        <v>0</v>
      </c>
      <c r="AE338" s="6">
        <f t="shared" si="93"/>
        <v>-8</v>
      </c>
      <c r="AF338" s="6">
        <f t="shared" si="93"/>
        <v>4</v>
      </c>
      <c r="AG338" s="6">
        <f t="shared" si="93"/>
        <v>-4</v>
      </c>
      <c r="AH338" s="5"/>
      <c r="AI338" s="8" t="str">
        <f t="shared" si="82"/>
        <v>OL Lower</v>
      </c>
      <c r="AJ338" s="24" t="str">
        <f t="shared" si="83"/>
        <v>Down</v>
      </c>
      <c r="AK338" s="25" t="str">
        <f t="shared" si="84"/>
        <v>POC Up</v>
      </c>
      <c r="AL338" s="26" t="str">
        <f t="shared" si="85"/>
        <v>In. Val</v>
      </c>
      <c r="AM338" s="26" t="str">
        <f t="shared" si="86"/>
        <v>Lower Break</v>
      </c>
      <c r="AN338" s="26" t="str">
        <f t="shared" si="87"/>
        <v>In Val</v>
      </c>
      <c r="AO338" s="26" t="str">
        <f t="shared" si="88"/>
        <v>No Gap</v>
      </c>
      <c r="AP338" s="26" t="str">
        <f t="shared" si="89"/>
        <v>Top-Weighted</v>
      </c>
      <c r="AQ338" s="26" t="str">
        <f t="shared" si="90"/>
        <v>Skewed Mid-Low</v>
      </c>
      <c r="AR338" s="26" t="str">
        <f t="shared" si="91"/>
        <v>Same</v>
      </c>
      <c r="AS338" s="27">
        <f t="shared" si="92"/>
        <v>0</v>
      </c>
    </row>
    <row r="339" spans="1:45" ht="15.5" x14ac:dyDescent="0.35">
      <c r="A339" s="20">
        <v>45181</v>
      </c>
      <c r="B339" s="21">
        <v>1.25695</v>
      </c>
      <c r="C339" s="21">
        <v>1.25875</v>
      </c>
      <c r="D339" s="21">
        <v>1.24451</v>
      </c>
      <c r="E339" s="21">
        <v>1.2490699999999999</v>
      </c>
      <c r="F339" s="21">
        <v>1.2482000000000002</v>
      </c>
      <c r="G339" s="21">
        <v>1.2515000000000001</v>
      </c>
      <c r="H339" s="21">
        <v>1.2459000000000002</v>
      </c>
      <c r="I339" s="22">
        <v>5</v>
      </c>
      <c r="J339" s="22">
        <v>1688</v>
      </c>
      <c r="K339" s="22">
        <v>821</v>
      </c>
      <c r="L339" s="22">
        <v>2550</v>
      </c>
      <c r="M339" s="23">
        <v>10.589583333333401</v>
      </c>
      <c r="N339" s="23">
        <v>142.40000000000032</v>
      </c>
      <c r="O339" s="22">
        <v>55.999999999998273</v>
      </c>
      <c r="P339" s="22">
        <v>252611</v>
      </c>
      <c r="Q339" s="23">
        <v>1052.5458333333333</v>
      </c>
      <c r="R339" s="23">
        <v>17.907303370786476</v>
      </c>
      <c r="S339" s="22">
        <v>22</v>
      </c>
      <c r="T339" s="22" t="s">
        <v>26</v>
      </c>
      <c r="U339" s="23">
        <v>0.53124961924386316</v>
      </c>
      <c r="V339" s="22">
        <v>275</v>
      </c>
      <c r="W339" s="22">
        <v>381</v>
      </c>
      <c r="X339" s="22">
        <v>1096</v>
      </c>
      <c r="Y339" s="22">
        <v>744</v>
      </c>
      <c r="Z339" s="22" t="s">
        <v>29</v>
      </c>
      <c r="AA339" s="5"/>
      <c r="AB339" s="6" cm="1">
        <f t="array" ref="AB339">SUM(IF(B339:I339&gt;B340:I340,1,-1))</f>
        <v>-4</v>
      </c>
      <c r="AC339" s="6" cm="1">
        <f t="array" ref="AC339">SUM(IF(J339:S339&gt;J340:S340,1,-1))</f>
        <v>-4</v>
      </c>
      <c r="AD339" s="6">
        <f t="shared" si="81"/>
        <v>-8</v>
      </c>
      <c r="AE339" s="6">
        <f t="shared" si="93"/>
        <v>-8</v>
      </c>
      <c r="AF339" s="6">
        <f t="shared" si="93"/>
        <v>-4</v>
      </c>
      <c r="AG339" s="6">
        <f t="shared" si="93"/>
        <v>-12</v>
      </c>
      <c r="AH339" s="5"/>
      <c r="AI339" s="8" t="str">
        <f t="shared" si="82"/>
        <v>Inside</v>
      </c>
      <c r="AJ339" s="24" t="str">
        <f t="shared" si="83"/>
        <v>Down</v>
      </c>
      <c r="AK339" s="25" t="str">
        <f t="shared" si="84"/>
        <v>POC Down</v>
      </c>
      <c r="AL339" s="26" t="str">
        <f t="shared" si="85"/>
        <v>In. Val</v>
      </c>
      <c r="AM339" s="26" t="str">
        <f t="shared" si="86"/>
        <v>Inside Day</v>
      </c>
      <c r="AN339" s="26" t="str">
        <f t="shared" si="87"/>
        <v>In Val</v>
      </c>
      <c r="AO339" s="26" t="str">
        <f t="shared" si="88"/>
        <v>Gap Up - Failed</v>
      </c>
      <c r="AP339" s="26" t="str">
        <f t="shared" si="89"/>
        <v>Top-Weighted</v>
      </c>
      <c r="AQ339" s="26" t="str">
        <f t="shared" si="90"/>
        <v>Skewed Mid-Low</v>
      </c>
      <c r="AR339" s="26" t="str">
        <f t="shared" si="91"/>
        <v>Same</v>
      </c>
      <c r="AS339" s="27">
        <f t="shared" si="92"/>
        <v>0</v>
      </c>
    </row>
    <row r="340" spans="1:45" ht="15.5" x14ac:dyDescent="0.35">
      <c r="A340" s="20">
        <v>45180</v>
      </c>
      <c r="B340" s="21">
        <v>1.2622199999999999</v>
      </c>
      <c r="C340" s="21">
        <v>1.26315</v>
      </c>
      <c r="D340" s="21">
        <v>1.24451</v>
      </c>
      <c r="E340" s="21">
        <v>1.25074</v>
      </c>
      <c r="F340" s="21">
        <v>1.2496000000000003</v>
      </c>
      <c r="G340" s="21">
        <v>1.2551000000000001</v>
      </c>
      <c r="H340" s="21">
        <v>1.2455000000000001</v>
      </c>
      <c r="I340" s="22">
        <v>-6</v>
      </c>
      <c r="J340" s="22">
        <v>1653</v>
      </c>
      <c r="K340" s="22">
        <v>958</v>
      </c>
      <c r="L340" s="22">
        <v>2646</v>
      </c>
      <c r="M340" s="23">
        <v>11.007083333333409</v>
      </c>
      <c r="N340" s="23">
        <v>186.39999999999989</v>
      </c>
      <c r="O340" s="22">
        <v>96.000000000000526</v>
      </c>
      <c r="P340" s="22">
        <v>264513</v>
      </c>
      <c r="Q340" s="23">
        <v>1102.1375</v>
      </c>
      <c r="R340" s="23">
        <v>14.195278969957089</v>
      </c>
      <c r="S340" s="22">
        <v>19</v>
      </c>
      <c r="T340" s="22" t="s">
        <v>26</v>
      </c>
      <c r="U340" s="23">
        <v>0.5688674015241123</v>
      </c>
      <c r="V340" s="22">
        <v>139</v>
      </c>
      <c r="W340" s="22">
        <v>790</v>
      </c>
      <c r="X340" s="22">
        <v>860</v>
      </c>
      <c r="Y340" s="22">
        <v>842</v>
      </c>
      <c r="Z340" s="22" t="s">
        <v>29</v>
      </c>
      <c r="AA340" s="5"/>
      <c r="AB340" s="6" cm="1">
        <f t="array" ref="AB340">SUM(IF(B340:I340&gt;B341:I341,1,-1))</f>
        <v>0</v>
      </c>
      <c r="AC340" s="6" cm="1">
        <f t="array" ref="AC340">SUM(IF(J340:S340&gt;J341:S341,1,-1))</f>
        <v>4</v>
      </c>
      <c r="AD340" s="6">
        <f t="shared" si="81"/>
        <v>4</v>
      </c>
      <c r="AE340" s="6">
        <f t="shared" si="93"/>
        <v>-12</v>
      </c>
      <c r="AF340" s="6">
        <f t="shared" si="93"/>
        <v>-4</v>
      </c>
      <c r="AG340" s="6">
        <f t="shared" si="93"/>
        <v>-16</v>
      </c>
      <c r="AH340" s="5"/>
      <c r="AI340" s="8" t="str">
        <f t="shared" si="82"/>
        <v>Inside</v>
      </c>
      <c r="AJ340" s="24" t="str">
        <f t="shared" si="83"/>
        <v>Down</v>
      </c>
      <c r="AK340" s="25" t="str">
        <f t="shared" si="84"/>
        <v>POC Up</v>
      </c>
      <c r="AL340" s="26" t="str">
        <f t="shared" si="85"/>
        <v>In. Val</v>
      </c>
      <c r="AM340" s="26" t="str">
        <f t="shared" si="86"/>
        <v>Inside Day</v>
      </c>
      <c r="AN340" s="26" t="str">
        <f t="shared" si="87"/>
        <v>In Val</v>
      </c>
      <c r="AO340" s="26" t="str">
        <f t="shared" si="88"/>
        <v>Gap Up - Failed</v>
      </c>
      <c r="AP340" s="26" t="str">
        <f t="shared" si="89"/>
        <v>Top-Weighted</v>
      </c>
      <c r="AQ340" s="26" t="str">
        <f t="shared" si="90"/>
        <v>Skewed Mid-Low</v>
      </c>
      <c r="AR340" s="26" t="str">
        <f t="shared" si="91"/>
        <v>Closed Lower Quadrant</v>
      </c>
      <c r="AS340" s="27">
        <f t="shared" si="92"/>
        <v>-1</v>
      </c>
    </row>
    <row r="341" spans="1:45" ht="15.5" x14ac:dyDescent="0.35">
      <c r="A341" s="20">
        <v>45177</v>
      </c>
      <c r="B341" s="21">
        <v>1.2590600000000001</v>
      </c>
      <c r="C341" s="21">
        <v>1.2642</v>
      </c>
      <c r="D341" s="21">
        <v>1.24451</v>
      </c>
      <c r="E341" s="21">
        <v>1.24878</v>
      </c>
      <c r="F341" s="21">
        <v>1.2495000000000001</v>
      </c>
      <c r="G341" s="21">
        <v>1.2564000000000002</v>
      </c>
      <c r="H341" s="21">
        <v>1.2447000000000001</v>
      </c>
      <c r="I341" s="22">
        <v>7</v>
      </c>
      <c r="J341" s="22">
        <v>1596</v>
      </c>
      <c r="K341" s="22">
        <v>884</v>
      </c>
      <c r="L341" s="22">
        <v>2512</v>
      </c>
      <c r="M341" s="23">
        <v>10.464166666666664</v>
      </c>
      <c r="N341" s="23">
        <v>196.89999999999986</v>
      </c>
      <c r="O341" s="22">
        <v>117.00000000000044</v>
      </c>
      <c r="P341" s="22">
        <v>248648</v>
      </c>
      <c r="Q341" s="23">
        <v>1036.0333333333333</v>
      </c>
      <c r="R341" s="23">
        <v>12.75774504824785</v>
      </c>
      <c r="S341" s="22">
        <v>28</v>
      </c>
      <c r="T341" s="22" t="s">
        <v>26</v>
      </c>
      <c r="U341" s="23">
        <v>0.53978579767038948</v>
      </c>
      <c r="V341" s="22">
        <v>429</v>
      </c>
      <c r="W341" s="22">
        <v>767</v>
      </c>
      <c r="X341" s="22">
        <v>421</v>
      </c>
      <c r="Y341" s="22">
        <v>884</v>
      </c>
      <c r="Z341" s="22" t="s">
        <v>27</v>
      </c>
      <c r="AA341" s="5"/>
      <c r="AB341" s="6" cm="1">
        <f t="array" ref="AB341">SUM(IF(B341:I341&gt;B342:I342,1,-1))</f>
        <v>-4</v>
      </c>
      <c r="AC341" s="6" cm="1">
        <f t="array" ref="AC341">SUM(IF(J341:S341&gt;J342:S342,1,-1))</f>
        <v>-4</v>
      </c>
      <c r="AD341" s="6">
        <f t="shared" si="81"/>
        <v>-8</v>
      </c>
      <c r="AE341" s="6">
        <f t="shared" si="93"/>
        <v>-16</v>
      </c>
      <c r="AF341" s="6">
        <f t="shared" si="93"/>
        <v>-6</v>
      </c>
      <c r="AG341" s="6">
        <f t="shared" si="93"/>
        <v>-22</v>
      </c>
      <c r="AH341" s="5"/>
      <c r="AI341" s="8" t="str">
        <f t="shared" si="82"/>
        <v>OL Lower</v>
      </c>
      <c r="AJ341" s="24" t="str">
        <f t="shared" si="83"/>
        <v>Down</v>
      </c>
      <c r="AK341" s="25" t="str">
        <f t="shared" si="84"/>
        <v>POC Down</v>
      </c>
      <c r="AL341" s="26" t="str">
        <f t="shared" si="85"/>
        <v>Bel. Val</v>
      </c>
      <c r="AM341" s="26" t="str">
        <f t="shared" si="86"/>
        <v>Inside Day</v>
      </c>
      <c r="AN341" s="26" t="str">
        <f t="shared" si="87"/>
        <v>In Val</v>
      </c>
      <c r="AO341" s="26" t="str">
        <f t="shared" si="88"/>
        <v>No Gap</v>
      </c>
      <c r="AP341" s="26" t="str">
        <f t="shared" si="89"/>
        <v>Top-Weighted</v>
      </c>
      <c r="AQ341" s="26" t="str">
        <f t="shared" si="90"/>
        <v>Skewed Low</v>
      </c>
      <c r="AR341" s="26" t="str">
        <f t="shared" si="91"/>
        <v>Same</v>
      </c>
      <c r="AS341" s="27">
        <f t="shared" si="92"/>
        <v>0</v>
      </c>
    </row>
    <row r="342" spans="1:45" ht="15.5" x14ac:dyDescent="0.35">
      <c r="A342" s="20">
        <v>45176</v>
      </c>
      <c r="B342" s="21">
        <v>1.2670699999999999</v>
      </c>
      <c r="C342" s="21">
        <v>1.2712300000000001</v>
      </c>
      <c r="D342" s="21">
        <v>1.24451</v>
      </c>
      <c r="E342" s="21">
        <v>1.2474700000000001</v>
      </c>
      <c r="F342" s="21">
        <v>1.2555000000000001</v>
      </c>
      <c r="G342" s="21">
        <v>1.2688000000000001</v>
      </c>
      <c r="H342" s="21">
        <v>1.2533000000000001</v>
      </c>
      <c r="I342" s="22">
        <v>-2</v>
      </c>
      <c r="J342" s="22">
        <v>1568</v>
      </c>
      <c r="K342" s="22">
        <v>995</v>
      </c>
      <c r="L342" s="22">
        <v>2592</v>
      </c>
      <c r="M342" s="23">
        <v>10.79083333333336</v>
      </c>
      <c r="N342" s="23">
        <v>267.20000000000078</v>
      </c>
      <c r="O342" s="22">
        <v>155.00000000000068</v>
      </c>
      <c r="P342" s="22">
        <v>260652</v>
      </c>
      <c r="Q342" s="23">
        <v>1086.05</v>
      </c>
      <c r="R342" s="23">
        <v>9.7005988023951808</v>
      </c>
      <c r="S342" s="22">
        <v>22</v>
      </c>
      <c r="T342" s="22" t="s">
        <v>26</v>
      </c>
      <c r="U342" s="23">
        <v>0.55182179321165481</v>
      </c>
      <c r="V342" s="22">
        <v>412</v>
      </c>
      <c r="W342" s="22">
        <v>703</v>
      </c>
      <c r="X342" s="22">
        <v>771</v>
      </c>
      <c r="Y342" s="22">
        <v>693</v>
      </c>
      <c r="Z342" s="22" t="s">
        <v>27</v>
      </c>
      <c r="AA342" s="5"/>
      <c r="AB342" s="6" cm="1">
        <f t="array" ref="AB342">SUM(IF(B342:I342&gt;B343:I343,1,-1))</f>
        <v>-8</v>
      </c>
      <c r="AC342" s="6" cm="1">
        <f t="array" ref="AC342">SUM(IF(J342:S342&gt;J343:S343,1,-1))</f>
        <v>-4</v>
      </c>
      <c r="AD342" s="6">
        <f t="shared" si="81"/>
        <v>-12</v>
      </c>
      <c r="AE342" s="6">
        <f t="shared" si="93"/>
        <v>-10</v>
      </c>
      <c r="AF342" s="6">
        <f t="shared" si="93"/>
        <v>-6</v>
      </c>
      <c r="AG342" s="6">
        <f t="shared" si="93"/>
        <v>-16</v>
      </c>
      <c r="AH342" s="5"/>
      <c r="AI342" s="8" t="str">
        <f t="shared" si="82"/>
        <v>OL Lower</v>
      </c>
      <c r="AJ342" s="24" t="str">
        <f t="shared" si="83"/>
        <v>Down</v>
      </c>
      <c r="AK342" s="25" t="str">
        <f t="shared" si="84"/>
        <v>POC Down</v>
      </c>
      <c r="AL342" s="26" t="str">
        <f t="shared" si="85"/>
        <v>Bel. Val</v>
      </c>
      <c r="AM342" s="26" t="str">
        <f t="shared" si="86"/>
        <v>Lower Break</v>
      </c>
      <c r="AN342" s="26" t="str">
        <f t="shared" si="87"/>
        <v>Bl. Val</v>
      </c>
      <c r="AO342" s="26" t="str">
        <f t="shared" si="88"/>
        <v>No Gap</v>
      </c>
      <c r="AP342" s="26" t="str">
        <f t="shared" si="89"/>
        <v>Top-Weighted</v>
      </c>
      <c r="AQ342" s="26" t="str">
        <f t="shared" si="90"/>
        <v>Skewed Mid-Low</v>
      </c>
      <c r="AR342" s="26" t="str">
        <f t="shared" si="91"/>
        <v>Same</v>
      </c>
      <c r="AS342" s="27">
        <f t="shared" si="92"/>
        <v>0</v>
      </c>
    </row>
    <row r="343" spans="1:45" ht="15.5" x14ac:dyDescent="0.35">
      <c r="A343" s="20">
        <v>45175</v>
      </c>
      <c r="B343" s="21">
        <v>1.2710900000000001</v>
      </c>
      <c r="C343" s="21">
        <v>1.2734000000000001</v>
      </c>
      <c r="D343" s="21">
        <v>1.24817</v>
      </c>
      <c r="E343" s="21">
        <v>1.24979</v>
      </c>
      <c r="F343" s="21">
        <v>1.2670999999999999</v>
      </c>
      <c r="G343" s="21">
        <v>1.2725</v>
      </c>
      <c r="H343" s="21">
        <v>1.2566999999999999</v>
      </c>
      <c r="I343" s="22">
        <v>3</v>
      </c>
      <c r="J343" s="22">
        <v>570</v>
      </c>
      <c r="K343" s="22">
        <v>2003</v>
      </c>
      <c r="L343" s="22">
        <v>2607</v>
      </c>
      <c r="M343" s="23">
        <v>10.780833333333407</v>
      </c>
      <c r="N343" s="23">
        <v>252.30000000000086</v>
      </c>
      <c r="O343" s="22">
        <v>158.00000000000037</v>
      </c>
      <c r="P343" s="22">
        <v>271388</v>
      </c>
      <c r="Q343" s="23">
        <v>1130.7833333333333</v>
      </c>
      <c r="R343" s="23">
        <v>10.332936979785934</v>
      </c>
      <c r="S343" s="22">
        <v>24</v>
      </c>
      <c r="T343" s="22" t="s">
        <v>28</v>
      </c>
      <c r="U343" s="23">
        <v>0.48830747674757935</v>
      </c>
      <c r="V343" s="22">
        <v>570</v>
      </c>
      <c r="W343" s="22">
        <v>749</v>
      </c>
      <c r="X343" s="22">
        <v>945</v>
      </c>
      <c r="Y343" s="22">
        <v>294</v>
      </c>
      <c r="Z343" s="22" t="s">
        <v>27</v>
      </c>
      <c r="AA343" s="5"/>
      <c r="AB343" s="6" cm="1">
        <f t="array" ref="AB343">SUM(IF(B343:I343&gt;B344:I344,1,-1))</f>
        <v>-4</v>
      </c>
      <c r="AC343" s="6" cm="1">
        <f t="array" ref="AC343">SUM(IF(J343:S343&gt;J344:S344,1,-1))</f>
        <v>2</v>
      </c>
      <c r="AD343" s="6">
        <f t="shared" si="81"/>
        <v>-2</v>
      </c>
      <c r="AE343" s="6">
        <f t="shared" si="93"/>
        <v>-4</v>
      </c>
      <c r="AF343" s="6">
        <f t="shared" si="93"/>
        <v>-10</v>
      </c>
      <c r="AG343" s="6">
        <f t="shared" si="93"/>
        <v>-14</v>
      </c>
      <c r="AH343" s="5"/>
      <c r="AI343" s="8" t="str">
        <f t="shared" si="82"/>
        <v>Outside</v>
      </c>
      <c r="AJ343" s="24" t="str">
        <f t="shared" si="83"/>
        <v>Down</v>
      </c>
      <c r="AK343" s="25" t="str">
        <f t="shared" si="84"/>
        <v>POC Unchanged</v>
      </c>
      <c r="AL343" s="26" t="str">
        <f t="shared" si="85"/>
        <v>In. Val</v>
      </c>
      <c r="AM343" s="26" t="str">
        <f t="shared" si="86"/>
        <v>Lower Break</v>
      </c>
      <c r="AN343" s="26" t="str">
        <f t="shared" si="87"/>
        <v>Bl. Val</v>
      </c>
      <c r="AO343" s="26" t="str">
        <f t="shared" si="88"/>
        <v>No Gap</v>
      </c>
      <c r="AP343" s="26" t="str">
        <f t="shared" si="89"/>
        <v>Bottom-Weighted</v>
      </c>
      <c r="AQ343" s="26" t="str">
        <f t="shared" si="90"/>
        <v>Skewed Mid-Low</v>
      </c>
      <c r="AR343" s="26" t="str">
        <f t="shared" si="91"/>
        <v>Same</v>
      </c>
      <c r="AS343" s="27">
        <f t="shared" si="92"/>
        <v>0</v>
      </c>
    </row>
    <row r="344" spans="1:45" ht="15.5" x14ac:dyDescent="0.35">
      <c r="A344" s="20">
        <v>45174</v>
      </c>
      <c r="B344" s="21">
        <v>1.26355</v>
      </c>
      <c r="C344" s="21">
        <v>1.2745299999999999</v>
      </c>
      <c r="D344" s="21">
        <v>1.2527699999999999</v>
      </c>
      <c r="E344" s="21">
        <v>1.2569300000000001</v>
      </c>
      <c r="F344" s="21">
        <v>1.2671000000000001</v>
      </c>
      <c r="G344" s="21">
        <v>1.2723000000000002</v>
      </c>
      <c r="H344" s="21">
        <v>1.2611000000000001</v>
      </c>
      <c r="I344" s="22">
        <v>15</v>
      </c>
      <c r="J344" s="22">
        <v>872</v>
      </c>
      <c r="K344" s="22">
        <v>1737</v>
      </c>
      <c r="L344" s="22">
        <v>2644</v>
      </c>
      <c r="M344" s="23">
        <v>10.96750000000001</v>
      </c>
      <c r="N344" s="23">
        <v>217.60000000000002</v>
      </c>
      <c r="O344" s="22">
        <v>112.00000000000099</v>
      </c>
      <c r="P344" s="22">
        <v>271050</v>
      </c>
      <c r="Q344" s="23">
        <v>1129.375</v>
      </c>
      <c r="R344" s="23">
        <v>12.150735294117645</v>
      </c>
      <c r="S344" s="22">
        <v>18</v>
      </c>
      <c r="T344" s="22" t="s">
        <v>26</v>
      </c>
      <c r="U344" s="23">
        <v>0.629117848920974</v>
      </c>
      <c r="V344" s="22">
        <v>480</v>
      </c>
      <c r="W344" s="22">
        <v>970</v>
      </c>
      <c r="X344" s="22">
        <v>734</v>
      </c>
      <c r="Y344" s="22">
        <v>452</v>
      </c>
      <c r="Z344" s="22" t="s">
        <v>27</v>
      </c>
      <c r="AA344" s="5"/>
      <c r="AB344" s="6" cm="1">
        <f t="array" ref="AB344">SUM(IF(B344:I344&gt;B345:I345,1,-1))</f>
        <v>2</v>
      </c>
      <c r="AC344" s="6" cm="1">
        <f t="array" ref="AC344">SUM(IF(J344:S344&gt;J345:S345,1,-1))</f>
        <v>-4</v>
      </c>
      <c r="AD344" s="6">
        <f t="shared" si="81"/>
        <v>-2</v>
      </c>
      <c r="AE344" s="6">
        <f t="shared" si="93"/>
        <v>0</v>
      </c>
      <c r="AF344" s="6">
        <f t="shared" si="93"/>
        <v>-14</v>
      </c>
      <c r="AG344" s="6">
        <f t="shared" si="93"/>
        <v>-14</v>
      </c>
      <c r="AH344" s="5"/>
      <c r="AI344" s="8" t="str">
        <f t="shared" si="82"/>
        <v>OL Higher</v>
      </c>
      <c r="AJ344" s="24" t="str">
        <f t="shared" si="83"/>
        <v>Up</v>
      </c>
      <c r="AK344" s="25" t="str">
        <f t="shared" si="84"/>
        <v>POC Up</v>
      </c>
      <c r="AL344" s="26" t="str">
        <f t="shared" si="85"/>
        <v>In. Val</v>
      </c>
      <c r="AM344" s="26" t="str">
        <f t="shared" si="86"/>
        <v>Lower Break</v>
      </c>
      <c r="AN344" s="26" t="str">
        <f t="shared" si="87"/>
        <v>Bl. Val</v>
      </c>
      <c r="AO344" s="26" t="str">
        <f t="shared" si="88"/>
        <v>No Gap</v>
      </c>
      <c r="AP344" s="26" t="str">
        <f t="shared" si="89"/>
        <v>Bottom-Weighted</v>
      </c>
      <c r="AQ344" s="26" t="str">
        <f t="shared" si="90"/>
        <v>Skewed Mid-High</v>
      </c>
      <c r="AR344" s="26" t="str">
        <f t="shared" si="91"/>
        <v>Closed Higher Quadrant</v>
      </c>
      <c r="AS344" s="27">
        <f t="shared" si="92"/>
        <v>1</v>
      </c>
    </row>
    <row r="345" spans="1:45" ht="15.5" x14ac:dyDescent="0.35">
      <c r="A345" s="20">
        <v>45173</v>
      </c>
      <c r="B345" s="21">
        <v>1.2610399999999999</v>
      </c>
      <c r="C345" s="21">
        <v>1.2745299999999999</v>
      </c>
      <c r="D345" s="21">
        <v>1.25623</v>
      </c>
      <c r="E345" s="21">
        <v>1.2622</v>
      </c>
      <c r="F345" s="21">
        <v>1.2625999999999999</v>
      </c>
      <c r="G345" s="21">
        <v>1.2677</v>
      </c>
      <c r="H345" s="21">
        <v>1.2585</v>
      </c>
      <c r="I345" s="22">
        <v>11</v>
      </c>
      <c r="J345" s="22">
        <v>1817</v>
      </c>
      <c r="K345" s="22">
        <v>860</v>
      </c>
      <c r="L345" s="22">
        <v>2721</v>
      </c>
      <c r="M345" s="23">
        <v>11.254583333333327</v>
      </c>
      <c r="N345" s="23">
        <v>182.99999999999983</v>
      </c>
      <c r="O345" s="22">
        <v>92.000000000000966</v>
      </c>
      <c r="P345" s="22">
        <v>272655</v>
      </c>
      <c r="Q345" s="23">
        <v>1136.0625</v>
      </c>
      <c r="R345" s="23">
        <v>14.868852459016408</v>
      </c>
      <c r="S345" s="22">
        <v>24</v>
      </c>
      <c r="T345" s="22" t="s">
        <v>26</v>
      </c>
      <c r="U345" s="23">
        <v>0.58326159583494996</v>
      </c>
      <c r="V345" s="22">
        <v>421</v>
      </c>
      <c r="W345" s="22">
        <v>880</v>
      </c>
      <c r="X345" s="22">
        <v>970</v>
      </c>
      <c r="Y345" s="22">
        <v>434</v>
      </c>
      <c r="Z345" s="22" t="s">
        <v>29</v>
      </c>
      <c r="AA345" s="5"/>
      <c r="AB345" s="6" cm="1">
        <f t="array" ref="AB345">SUM(IF(B345:I345&gt;B346:I346,1,-1))</f>
        <v>-2</v>
      </c>
      <c r="AC345" s="6" cm="1">
        <f t="array" ref="AC345">SUM(IF(J345:S345&gt;J346:S346,1,-1))</f>
        <v>-8</v>
      </c>
      <c r="AD345" s="6">
        <f t="shared" si="81"/>
        <v>-10</v>
      </c>
      <c r="AE345" s="6">
        <f t="shared" si="93"/>
        <v>-6</v>
      </c>
      <c r="AF345" s="6">
        <f t="shared" si="93"/>
        <v>-12</v>
      </c>
      <c r="AG345" s="6">
        <f t="shared" si="93"/>
        <v>-18</v>
      </c>
      <c r="AH345" s="5"/>
      <c r="AI345" s="8" t="str">
        <f t="shared" si="82"/>
        <v>OL Lower</v>
      </c>
      <c r="AJ345" s="24" t="str">
        <f t="shared" si="83"/>
        <v>Neutral</v>
      </c>
      <c r="AK345" s="25" t="str">
        <f t="shared" si="84"/>
        <v>POC Down</v>
      </c>
      <c r="AL345" s="26" t="str">
        <f t="shared" si="85"/>
        <v>In. Val</v>
      </c>
      <c r="AM345" s="26" t="str">
        <f t="shared" si="86"/>
        <v>Inside Day</v>
      </c>
      <c r="AN345" s="26" t="str">
        <f t="shared" si="87"/>
        <v>In Val</v>
      </c>
      <c r="AO345" s="26" t="str">
        <f t="shared" si="88"/>
        <v>No Gap</v>
      </c>
      <c r="AP345" s="26" t="str">
        <f t="shared" si="89"/>
        <v>Top-Weighted</v>
      </c>
      <c r="AQ345" s="26" t="str">
        <f t="shared" si="90"/>
        <v>Skewed Mid-Low</v>
      </c>
      <c r="AR345" s="26" t="str">
        <f t="shared" si="91"/>
        <v>Closed Lower Quadrant</v>
      </c>
      <c r="AS345" s="27">
        <f t="shared" si="92"/>
        <v>-1</v>
      </c>
    </row>
    <row r="346" spans="1:45" ht="15.5" x14ac:dyDescent="0.35">
      <c r="A346" s="20">
        <v>45170</v>
      </c>
      <c r="B346" s="21">
        <v>1.25888</v>
      </c>
      <c r="C346" s="21">
        <v>1.2745299999999999</v>
      </c>
      <c r="D346" s="21">
        <v>1.25623</v>
      </c>
      <c r="E346" s="21">
        <v>1.25905</v>
      </c>
      <c r="F346" s="21">
        <v>1.2670999999999999</v>
      </c>
      <c r="G346" s="21">
        <v>1.2688999999999999</v>
      </c>
      <c r="H346" s="21">
        <v>1.2588999999999999</v>
      </c>
      <c r="I346" s="22">
        <v>8</v>
      </c>
      <c r="J346" s="22">
        <v>874</v>
      </c>
      <c r="K346" s="22">
        <v>1904</v>
      </c>
      <c r="L346" s="22">
        <v>2813</v>
      </c>
      <c r="M346" s="23">
        <v>11.673333333333341</v>
      </c>
      <c r="N346" s="23">
        <v>182.99999999999983</v>
      </c>
      <c r="O346" s="22">
        <v>100.00000000000009</v>
      </c>
      <c r="P346" s="22">
        <v>285651</v>
      </c>
      <c r="Q346" s="23">
        <v>1190.2125000000001</v>
      </c>
      <c r="R346" s="23">
        <v>15.371584699453566</v>
      </c>
      <c r="S346" s="22">
        <v>28</v>
      </c>
      <c r="T346" s="22" t="s">
        <v>26</v>
      </c>
      <c r="U346" s="23">
        <v>0.51972601524994677</v>
      </c>
      <c r="V346" s="22">
        <v>421</v>
      </c>
      <c r="W346" s="22">
        <v>880</v>
      </c>
      <c r="X346" s="22">
        <v>723</v>
      </c>
      <c r="Y346" s="22">
        <v>772</v>
      </c>
      <c r="Z346" s="22" t="s">
        <v>27</v>
      </c>
      <c r="AA346" s="5"/>
      <c r="AB346" s="6" cm="1">
        <f t="array" ref="AB346">SUM(IF(B346:I346&gt;B347:I347,1,-1))</f>
        <v>0</v>
      </c>
      <c r="AC346" s="6" cm="1">
        <f t="array" ref="AC346">SUM(IF(J346:S346&gt;J347:S347,1,-1))</f>
        <v>-2</v>
      </c>
      <c r="AD346" s="6">
        <f t="shared" si="81"/>
        <v>-2</v>
      </c>
      <c r="AE346" s="6">
        <f t="shared" si="93"/>
        <v>-8</v>
      </c>
      <c r="AF346" s="6">
        <f t="shared" si="93"/>
        <v>-12</v>
      </c>
      <c r="AG346" s="6">
        <f t="shared" si="93"/>
        <v>-20</v>
      </c>
      <c r="AH346" s="5"/>
      <c r="AI346" s="8" t="str">
        <f t="shared" si="82"/>
        <v>OL Higher</v>
      </c>
      <c r="AJ346" s="24" t="str">
        <f t="shared" si="83"/>
        <v>Up</v>
      </c>
      <c r="AK346" s="25" t="str">
        <f t="shared" si="84"/>
        <v>POC Up</v>
      </c>
      <c r="AL346" s="26" t="str">
        <f t="shared" si="85"/>
        <v>Ab. Val</v>
      </c>
      <c r="AM346" s="26" t="str">
        <f t="shared" si="86"/>
        <v>Inside Day</v>
      </c>
      <c r="AN346" s="26" t="str">
        <f t="shared" si="87"/>
        <v>In Val</v>
      </c>
      <c r="AO346" s="26" t="str">
        <f t="shared" si="88"/>
        <v>No Gap</v>
      </c>
      <c r="AP346" s="26" t="str">
        <f t="shared" si="89"/>
        <v>Bottom-Weighted</v>
      </c>
      <c r="AQ346" s="26" t="str">
        <f t="shared" si="90"/>
        <v>Skewed Mid-High</v>
      </c>
      <c r="AR346" s="26" t="str">
        <f t="shared" si="91"/>
        <v>Closed Higher Quadrant</v>
      </c>
      <c r="AS346" s="27">
        <f t="shared" si="92"/>
        <v>2</v>
      </c>
    </row>
    <row r="347" spans="1:45" ht="15.5" x14ac:dyDescent="0.35">
      <c r="A347" s="20">
        <v>45169</v>
      </c>
      <c r="B347" s="21">
        <v>1.2592099999999999</v>
      </c>
      <c r="C347" s="21">
        <v>1.2745299999999999</v>
      </c>
      <c r="D347" s="21">
        <v>1.2547600000000001</v>
      </c>
      <c r="E347" s="21">
        <v>1.2670699999999999</v>
      </c>
      <c r="F347" s="21">
        <v>1.2586000000000002</v>
      </c>
      <c r="G347" s="21">
        <v>1.2662000000000002</v>
      </c>
      <c r="H347" s="21">
        <v>1.2563000000000002</v>
      </c>
      <c r="I347" s="22">
        <v>26</v>
      </c>
      <c r="J347" s="22">
        <v>2245</v>
      </c>
      <c r="K347" s="22">
        <v>561</v>
      </c>
      <c r="L347" s="22">
        <v>2841</v>
      </c>
      <c r="M347" s="23">
        <v>11.840000000000035</v>
      </c>
      <c r="N347" s="23">
        <v>197.69999999999843</v>
      </c>
      <c r="O347" s="22">
        <v>99.000000000000199</v>
      </c>
      <c r="P347" s="22">
        <v>287819</v>
      </c>
      <c r="Q347" s="23">
        <v>1199.2458333333334</v>
      </c>
      <c r="R347" s="23">
        <v>14.370257966616199</v>
      </c>
      <c r="S347" s="22">
        <v>20</v>
      </c>
      <c r="T347" s="22" t="s">
        <v>28</v>
      </c>
      <c r="U347" s="23">
        <v>0.40229511305369392</v>
      </c>
      <c r="V347" s="22">
        <v>417</v>
      </c>
      <c r="W347" s="22">
        <v>551</v>
      </c>
      <c r="X347" s="22">
        <v>941</v>
      </c>
      <c r="Y347" s="22">
        <v>932</v>
      </c>
      <c r="Z347" s="22" t="s">
        <v>32</v>
      </c>
      <c r="AA347" s="5"/>
      <c r="AB347" s="6" cm="1">
        <f t="array" ref="AB347">SUM(IF(B347:I347&gt;B348:I348,1,-1))</f>
        <v>-4</v>
      </c>
      <c r="AC347" s="6" cm="1">
        <f t="array" ref="AC347">SUM(IF(J347:S347&gt;J348:S348,1,-1))</f>
        <v>-2</v>
      </c>
      <c r="AD347" s="6">
        <f t="shared" si="81"/>
        <v>-6</v>
      </c>
      <c r="AE347" s="6">
        <f t="shared" si="93"/>
        <v>-10</v>
      </c>
      <c r="AF347" s="6">
        <f t="shared" si="93"/>
        <v>-8</v>
      </c>
      <c r="AG347" s="6">
        <f t="shared" si="93"/>
        <v>-18</v>
      </c>
      <c r="AH347" s="5"/>
      <c r="AI347" s="8" t="str">
        <f t="shared" si="82"/>
        <v>Outside</v>
      </c>
      <c r="AJ347" s="24" t="str">
        <f t="shared" si="83"/>
        <v>Neutral</v>
      </c>
      <c r="AK347" s="25" t="str">
        <f t="shared" si="84"/>
        <v>POC Down</v>
      </c>
      <c r="AL347" s="26" t="str">
        <f t="shared" si="85"/>
        <v>In. Val</v>
      </c>
      <c r="AM347" s="26" t="str">
        <f t="shared" si="86"/>
        <v>Inside Day</v>
      </c>
      <c r="AN347" s="26" t="str">
        <f t="shared" si="87"/>
        <v>Ab. Val</v>
      </c>
      <c r="AO347" s="26" t="str">
        <f t="shared" si="88"/>
        <v>No Gap</v>
      </c>
      <c r="AP347" s="26" t="str">
        <f t="shared" si="89"/>
        <v>Top-Weighted</v>
      </c>
      <c r="AQ347" s="26" t="str">
        <f t="shared" si="90"/>
        <v>Skewed Mid-Low</v>
      </c>
      <c r="AR347" s="26" t="str">
        <f t="shared" si="91"/>
        <v>Closed Higher Quadrant</v>
      </c>
      <c r="AS347" s="27">
        <f t="shared" si="92"/>
        <v>1</v>
      </c>
    </row>
    <row r="348" spans="1:45" ht="15.5" x14ac:dyDescent="0.35">
      <c r="A348" s="20">
        <v>45168</v>
      </c>
      <c r="B348" s="21">
        <v>1.27199</v>
      </c>
      <c r="C348" s="21">
        <v>1.2745299999999999</v>
      </c>
      <c r="D348" s="21">
        <v>1.2547600000000001</v>
      </c>
      <c r="E348" s="21">
        <v>1.2710699999999999</v>
      </c>
      <c r="F348" s="21">
        <v>1.2596000000000001</v>
      </c>
      <c r="G348" s="21">
        <v>1.2646000000000002</v>
      </c>
      <c r="H348" s="21">
        <v>1.2566000000000002</v>
      </c>
      <c r="I348" s="22">
        <v>9</v>
      </c>
      <c r="J348" s="22">
        <v>1991</v>
      </c>
      <c r="K348" s="22">
        <v>905</v>
      </c>
      <c r="L348" s="22">
        <v>2935</v>
      </c>
      <c r="M348" s="23">
        <v>12.22249999999995</v>
      </c>
      <c r="N348" s="23">
        <v>197.69999999999843</v>
      </c>
      <c r="O348" s="22">
        <v>80.000000000000071</v>
      </c>
      <c r="P348" s="22">
        <v>280912</v>
      </c>
      <c r="Q348" s="23">
        <v>1170.4666666666667</v>
      </c>
      <c r="R348" s="23">
        <v>14.845725847243417</v>
      </c>
      <c r="S348" s="22">
        <v>31</v>
      </c>
      <c r="T348" s="22" t="s">
        <v>28</v>
      </c>
      <c r="U348" s="23">
        <v>0.48043466594408241</v>
      </c>
      <c r="V348" s="22">
        <v>467</v>
      </c>
      <c r="W348" s="22">
        <v>347</v>
      </c>
      <c r="X348" s="22">
        <v>1139</v>
      </c>
      <c r="Y348" s="22">
        <v>982</v>
      </c>
      <c r="Z348" s="22" t="s">
        <v>31</v>
      </c>
      <c r="AA348" s="5"/>
      <c r="AB348" s="6" cm="1">
        <f t="array" ref="AB348">SUM(IF(B348:I348&gt;B349:I349,1,-1))</f>
        <v>-4</v>
      </c>
      <c r="AC348" s="6" cm="1">
        <f t="array" ref="AC348">SUM(IF(J348:S348&gt;J349:S349,1,-1))</f>
        <v>-8</v>
      </c>
      <c r="AD348" s="6">
        <f t="shared" si="81"/>
        <v>-12</v>
      </c>
      <c r="AE348" s="6">
        <f t="shared" si="93"/>
        <v>-8</v>
      </c>
      <c r="AF348" s="6">
        <f t="shared" si="93"/>
        <v>-14</v>
      </c>
      <c r="AG348" s="6">
        <f t="shared" si="93"/>
        <v>-22</v>
      </c>
      <c r="AH348" s="5"/>
      <c r="AI348" s="8" t="str">
        <f t="shared" si="82"/>
        <v>Inside</v>
      </c>
      <c r="AJ348" s="24" t="str">
        <f t="shared" si="83"/>
        <v>Down</v>
      </c>
      <c r="AK348" s="25" t="str">
        <f t="shared" si="84"/>
        <v>POC Unchanged</v>
      </c>
      <c r="AL348" s="26" t="str">
        <f t="shared" si="85"/>
        <v>In. Val</v>
      </c>
      <c r="AM348" s="26" t="str">
        <f t="shared" si="86"/>
        <v>Inside Day</v>
      </c>
      <c r="AN348" s="26" t="str">
        <f t="shared" si="87"/>
        <v>Ab. Val</v>
      </c>
      <c r="AO348" s="26" t="str">
        <f t="shared" si="88"/>
        <v>Gap Up - Faded</v>
      </c>
      <c r="AP348" s="26" t="str">
        <f t="shared" si="89"/>
        <v>Top-Weighted</v>
      </c>
      <c r="AQ348" s="26" t="str">
        <f t="shared" si="90"/>
        <v>Skewed Mid-Low</v>
      </c>
      <c r="AR348" s="26" t="str">
        <f t="shared" si="91"/>
        <v>Closed Lower Quadrant</v>
      </c>
      <c r="AS348" s="27">
        <f t="shared" si="92"/>
        <v>-2</v>
      </c>
    </row>
    <row r="349" spans="1:45" ht="15.5" x14ac:dyDescent="0.35">
      <c r="A349" s="20">
        <v>45167</v>
      </c>
      <c r="B349" s="21">
        <v>1.2730900000000001</v>
      </c>
      <c r="C349" s="21">
        <v>1.27641</v>
      </c>
      <c r="D349" s="21">
        <v>1.2547600000000001</v>
      </c>
      <c r="E349" s="21">
        <v>1.26353</v>
      </c>
      <c r="F349" s="21">
        <v>1.2596000000000001</v>
      </c>
      <c r="G349" s="21">
        <v>1.2654000000000001</v>
      </c>
      <c r="H349" s="21">
        <v>1.2563000000000002</v>
      </c>
      <c r="I349" s="22">
        <v>10</v>
      </c>
      <c r="J349" s="22">
        <v>2066</v>
      </c>
      <c r="K349" s="22">
        <v>905</v>
      </c>
      <c r="L349" s="22">
        <v>3010</v>
      </c>
      <c r="M349" s="23">
        <v>12.549583333333327</v>
      </c>
      <c r="N349" s="23">
        <v>216.49999999999946</v>
      </c>
      <c r="O349" s="22">
        <v>90.999999999998863</v>
      </c>
      <c r="P349" s="22">
        <v>290212</v>
      </c>
      <c r="Q349" s="23">
        <v>1209.2166666666667</v>
      </c>
      <c r="R349" s="23">
        <v>13.903002309468857</v>
      </c>
      <c r="S349" s="22">
        <v>31</v>
      </c>
      <c r="T349" s="22" t="s">
        <v>28</v>
      </c>
      <c r="U349" s="23">
        <v>0.48706278734676411</v>
      </c>
      <c r="V349" s="22">
        <v>468</v>
      </c>
      <c r="W349" s="22">
        <v>388</v>
      </c>
      <c r="X349" s="22">
        <v>1046</v>
      </c>
      <c r="Y349" s="22">
        <v>1082</v>
      </c>
      <c r="Z349" s="22" t="s">
        <v>29</v>
      </c>
      <c r="AA349" s="5"/>
      <c r="AB349" s="6" cm="1">
        <f t="array" ref="AB349">SUM(IF(B349:I349&gt;B350:I350,1,-1))</f>
        <v>-2</v>
      </c>
      <c r="AC349" s="6" cm="1">
        <f t="array" ref="AC349">SUM(IF(J349:S349&gt;J350:S350,1,-1))</f>
        <v>2</v>
      </c>
      <c r="AD349" s="6">
        <f t="shared" si="81"/>
        <v>0</v>
      </c>
      <c r="AE349" s="6">
        <f t="shared" si="93"/>
        <v>-8</v>
      </c>
      <c r="AF349" s="6">
        <f t="shared" si="93"/>
        <v>0</v>
      </c>
      <c r="AG349" s="6">
        <f t="shared" si="93"/>
        <v>-8</v>
      </c>
      <c r="AH349" s="5"/>
      <c r="AI349" s="8" t="str">
        <f t="shared" si="82"/>
        <v>Inside</v>
      </c>
      <c r="AJ349" s="24" t="str">
        <f t="shared" si="83"/>
        <v>Down</v>
      </c>
      <c r="AK349" s="25" t="str">
        <f t="shared" si="84"/>
        <v>POC Unchanged</v>
      </c>
      <c r="AL349" s="26" t="str">
        <f t="shared" si="85"/>
        <v>In. Val</v>
      </c>
      <c r="AM349" s="26" t="str">
        <f t="shared" si="86"/>
        <v>Inside Day</v>
      </c>
      <c r="AN349" s="26" t="str">
        <f t="shared" si="87"/>
        <v>In Val</v>
      </c>
      <c r="AO349" s="26" t="str">
        <f t="shared" si="88"/>
        <v>Gap Up - Failed</v>
      </c>
      <c r="AP349" s="26" t="str">
        <f t="shared" si="89"/>
        <v>Top-Weighted</v>
      </c>
      <c r="AQ349" s="26" t="str">
        <f t="shared" si="90"/>
        <v>Skewed Low</v>
      </c>
      <c r="AR349" s="26" t="str">
        <f t="shared" si="91"/>
        <v>Closed Higher Quadrant</v>
      </c>
      <c r="AS349" s="27">
        <f t="shared" si="92"/>
        <v>3</v>
      </c>
    </row>
    <row r="350" spans="1:45" ht="15.5" x14ac:dyDescent="0.35">
      <c r="A350" s="20">
        <v>45166</v>
      </c>
      <c r="B350" s="21">
        <v>1.2759400000000001</v>
      </c>
      <c r="C350" s="21">
        <v>1.27999</v>
      </c>
      <c r="D350" s="21">
        <v>1.2547600000000001</v>
      </c>
      <c r="E350" s="21">
        <v>1.2610399999999999</v>
      </c>
      <c r="F350" s="21">
        <v>1.2596000000000001</v>
      </c>
      <c r="G350" s="21">
        <v>1.2718</v>
      </c>
      <c r="H350" s="21">
        <v>1.2561000000000002</v>
      </c>
      <c r="I350" s="22">
        <v>8</v>
      </c>
      <c r="J350" s="22">
        <v>2094</v>
      </c>
      <c r="K350" s="22">
        <v>744</v>
      </c>
      <c r="L350" s="22">
        <v>2871</v>
      </c>
      <c r="M350" s="23">
        <v>11.942500000000004</v>
      </c>
      <c r="N350" s="23">
        <v>252.29999999999865</v>
      </c>
      <c r="O350" s="22">
        <v>156.99999999999824</v>
      </c>
      <c r="P350" s="22">
        <v>284083</v>
      </c>
      <c r="Q350" s="23">
        <v>1183.6791666666666</v>
      </c>
      <c r="R350" s="23">
        <v>11.379310344827648</v>
      </c>
      <c r="S350" s="22">
        <v>32</v>
      </c>
      <c r="T350" s="22" t="s">
        <v>28</v>
      </c>
      <c r="U350" s="23">
        <v>0.43857440952461585</v>
      </c>
      <c r="V350" s="22">
        <v>491</v>
      </c>
      <c r="W350" s="22">
        <v>789</v>
      </c>
      <c r="X350" s="22">
        <v>544</v>
      </c>
      <c r="Y350" s="22">
        <v>1047</v>
      </c>
      <c r="Z350" s="22" t="s">
        <v>34</v>
      </c>
      <c r="AA350" s="5"/>
      <c r="AB350" s="6" cm="1">
        <f t="array" ref="AB350">SUM(IF(B350:I350&gt;B351:I351,1,-1))</f>
        <v>-2</v>
      </c>
      <c r="AC350" s="6" cm="1">
        <f t="array" ref="AC350">SUM(IF(J350:S350&gt;J351:S351,1,-1))</f>
        <v>-8</v>
      </c>
      <c r="AD350" s="6">
        <f t="shared" si="81"/>
        <v>-10</v>
      </c>
      <c r="AE350" s="6">
        <f t="shared" si="93"/>
        <v>-10</v>
      </c>
      <c r="AF350" s="6">
        <f t="shared" si="93"/>
        <v>0</v>
      </c>
      <c r="AG350" s="6">
        <f t="shared" si="93"/>
        <v>-10</v>
      </c>
      <c r="AH350" s="5"/>
      <c r="AI350" s="8" t="str">
        <f t="shared" si="82"/>
        <v>OL Lower</v>
      </c>
      <c r="AJ350" s="24" t="str">
        <f t="shared" si="83"/>
        <v>Down</v>
      </c>
      <c r="AK350" s="25" t="str">
        <f t="shared" si="84"/>
        <v>POC Down</v>
      </c>
      <c r="AL350" s="26" t="str">
        <f t="shared" si="85"/>
        <v>Bel. Val</v>
      </c>
      <c r="AM350" s="26" t="str">
        <f t="shared" si="86"/>
        <v>Inside Day</v>
      </c>
      <c r="AN350" s="26" t="str">
        <f t="shared" si="87"/>
        <v>In Val</v>
      </c>
      <c r="AO350" s="26" t="str">
        <f t="shared" si="88"/>
        <v>No Gap</v>
      </c>
      <c r="AP350" s="26" t="str">
        <f t="shared" si="89"/>
        <v>Top-Weighted</v>
      </c>
      <c r="AQ350" s="26" t="str">
        <f t="shared" si="90"/>
        <v>Skewed Low</v>
      </c>
      <c r="AR350" s="26" t="str">
        <f t="shared" si="91"/>
        <v>Closed Lower Quadrant</v>
      </c>
      <c r="AS350" s="27">
        <f t="shared" si="92"/>
        <v>-4</v>
      </c>
    </row>
    <row r="351" spans="1:45" ht="15.5" x14ac:dyDescent="0.35">
      <c r="A351" s="20">
        <v>45163</v>
      </c>
      <c r="B351" s="21">
        <v>1.2740899999999999</v>
      </c>
      <c r="C351" s="21">
        <v>1.27999</v>
      </c>
      <c r="D351" s="21">
        <v>1.2547600000000001</v>
      </c>
      <c r="E351" s="21">
        <v>1.2588699999999999</v>
      </c>
      <c r="F351" s="21">
        <v>1.2740000000000002</v>
      </c>
      <c r="G351" s="21">
        <v>1.2795000000000001</v>
      </c>
      <c r="H351" s="21">
        <v>1.2636000000000001</v>
      </c>
      <c r="I351" s="22">
        <v>-15</v>
      </c>
      <c r="J351" s="22">
        <v>679</v>
      </c>
      <c r="K351" s="22">
        <v>2252</v>
      </c>
      <c r="L351" s="22">
        <v>2967</v>
      </c>
      <c r="M351" s="23">
        <v>12.300000000000015</v>
      </c>
      <c r="N351" s="23">
        <v>252.29999999999865</v>
      </c>
      <c r="O351" s="22">
        <v>159.00000000000026</v>
      </c>
      <c r="P351" s="22">
        <v>294328</v>
      </c>
      <c r="Q351" s="23">
        <v>1226.3666666666666</v>
      </c>
      <c r="R351" s="23">
        <v>11.759809750297329</v>
      </c>
      <c r="S351" s="22">
        <v>39</v>
      </c>
      <c r="T351" s="22" t="s">
        <v>28</v>
      </c>
      <c r="U351" s="23">
        <v>0.48592968761640482</v>
      </c>
      <c r="V351" s="22">
        <v>817</v>
      </c>
      <c r="W351" s="22">
        <v>982</v>
      </c>
      <c r="X351" s="22">
        <v>535</v>
      </c>
      <c r="Y351" s="22">
        <v>633</v>
      </c>
      <c r="Z351" s="22" t="s">
        <v>27</v>
      </c>
      <c r="AA351" s="5"/>
      <c r="AB351" s="6" cm="1">
        <f t="array" ref="AB351">SUM(IF(B351:I351&gt;B352:I352,1,-1))</f>
        <v>-4</v>
      </c>
      <c r="AC351" s="6" cm="1">
        <f t="array" ref="AC351">SUM(IF(J351:S351&gt;J352:S352,1,-1))</f>
        <v>6</v>
      </c>
      <c r="AD351" s="6">
        <f t="shared" si="81"/>
        <v>2</v>
      </c>
      <c r="AE351" s="6">
        <f t="shared" ref="AE351:AG366" si="94">SUM(AB351:AB353)</f>
        <v>-10</v>
      </c>
      <c r="AF351" s="6">
        <f t="shared" si="94"/>
        <v>14</v>
      </c>
      <c r="AG351" s="6">
        <f t="shared" si="94"/>
        <v>4</v>
      </c>
      <c r="AH351" s="5"/>
      <c r="AI351" s="8" t="str">
        <f t="shared" si="82"/>
        <v>Outside</v>
      </c>
      <c r="AJ351" s="24" t="str">
        <f t="shared" si="83"/>
        <v>Neutral</v>
      </c>
      <c r="AK351" s="25" t="str">
        <f t="shared" si="84"/>
        <v>POC Up</v>
      </c>
      <c r="AL351" s="26" t="str">
        <f t="shared" si="85"/>
        <v>In. Val</v>
      </c>
      <c r="AM351" s="26" t="str">
        <f t="shared" si="86"/>
        <v>Lower Break</v>
      </c>
      <c r="AN351" s="26" t="str">
        <f t="shared" si="87"/>
        <v>Bl. Val</v>
      </c>
      <c r="AO351" s="26" t="str">
        <f t="shared" si="88"/>
        <v>No Gap</v>
      </c>
      <c r="AP351" s="26" t="str">
        <f t="shared" si="89"/>
        <v>Bottom-Weighted</v>
      </c>
      <c r="AQ351" s="26" t="str">
        <f t="shared" si="90"/>
        <v>Skewed Mid-High</v>
      </c>
      <c r="AR351" s="26" t="str">
        <f t="shared" si="91"/>
        <v>Same</v>
      </c>
      <c r="AS351" s="27">
        <f t="shared" si="92"/>
        <v>0</v>
      </c>
    </row>
    <row r="352" spans="1:45" ht="15.5" x14ac:dyDescent="0.35">
      <c r="A352" s="20">
        <v>45162</v>
      </c>
      <c r="B352" s="21">
        <v>1.2746900000000001</v>
      </c>
      <c r="C352" s="21">
        <v>1.27999</v>
      </c>
      <c r="D352" s="21">
        <v>1.2585599999999999</v>
      </c>
      <c r="E352" s="21">
        <v>1.2592000000000001</v>
      </c>
      <c r="F352" s="21">
        <v>1.2737000000000001</v>
      </c>
      <c r="G352" s="21">
        <v>1.2773999999999999</v>
      </c>
      <c r="H352" s="21">
        <v>1.2698</v>
      </c>
      <c r="I352" s="22">
        <v>-13</v>
      </c>
      <c r="J352" s="22">
        <v>1011</v>
      </c>
      <c r="K352" s="22">
        <v>1891</v>
      </c>
      <c r="L352" s="22">
        <v>2954</v>
      </c>
      <c r="M352" s="23">
        <v>12.190416666666639</v>
      </c>
      <c r="N352" s="23">
        <v>214.30000000000061</v>
      </c>
      <c r="O352" s="22">
        <v>75.999999999998295</v>
      </c>
      <c r="P352" s="22">
        <v>291952</v>
      </c>
      <c r="Q352" s="23">
        <v>1216.4666666666667</v>
      </c>
      <c r="R352" s="23">
        <v>13.784414372375135</v>
      </c>
      <c r="S352" s="22">
        <v>33</v>
      </c>
      <c r="T352" s="22" t="s">
        <v>26</v>
      </c>
      <c r="U352" s="23">
        <v>0.57656609858832975</v>
      </c>
      <c r="V352" s="22">
        <v>636</v>
      </c>
      <c r="W352" s="22">
        <v>1591</v>
      </c>
      <c r="X352" s="22">
        <v>390</v>
      </c>
      <c r="Y352" s="22">
        <v>301</v>
      </c>
      <c r="Z352" s="22" t="s">
        <v>27</v>
      </c>
      <c r="AA352" s="5"/>
      <c r="AB352" s="6" cm="1">
        <f t="array" ref="AB352">SUM(IF(B352:I352&gt;B353:I353,1,-1))</f>
        <v>-4</v>
      </c>
      <c r="AC352" s="6" cm="1">
        <f t="array" ref="AC352">SUM(IF(J352:S352&gt;J353:S353,1,-1))</f>
        <v>2</v>
      </c>
      <c r="AD352" s="6">
        <f t="shared" si="81"/>
        <v>-2</v>
      </c>
      <c r="AE352" s="6">
        <f t="shared" si="94"/>
        <v>-2</v>
      </c>
      <c r="AF352" s="6">
        <f t="shared" si="94"/>
        <v>4</v>
      </c>
      <c r="AG352" s="6">
        <f t="shared" si="94"/>
        <v>2</v>
      </c>
      <c r="AH352" s="5"/>
      <c r="AI352" s="8" t="str">
        <f t="shared" si="82"/>
        <v>Outside</v>
      </c>
      <c r="AJ352" s="24" t="str">
        <f t="shared" si="83"/>
        <v>Neutral</v>
      </c>
      <c r="AK352" s="25" t="str">
        <f t="shared" si="84"/>
        <v>POC Unchanged</v>
      </c>
      <c r="AL352" s="26" t="str">
        <f t="shared" si="85"/>
        <v>In. Val</v>
      </c>
      <c r="AM352" s="26" t="str">
        <f t="shared" si="86"/>
        <v>Lower Break</v>
      </c>
      <c r="AN352" s="26" t="str">
        <f t="shared" si="87"/>
        <v>Bl. Val</v>
      </c>
      <c r="AO352" s="26" t="str">
        <f t="shared" si="88"/>
        <v>No Gap</v>
      </c>
      <c r="AP352" s="26" t="str">
        <f t="shared" si="89"/>
        <v>Bottom-Weighted</v>
      </c>
      <c r="AQ352" s="26" t="str">
        <f t="shared" si="90"/>
        <v>Skewed Mid-High</v>
      </c>
      <c r="AR352" s="26" t="str">
        <f t="shared" si="91"/>
        <v>Closed Higher Quadrant</v>
      </c>
      <c r="AS352" s="27">
        <f t="shared" si="92"/>
        <v>2</v>
      </c>
    </row>
    <row r="353" spans="1:45" ht="15.5" x14ac:dyDescent="0.35">
      <c r="A353" s="20">
        <v>45161</v>
      </c>
      <c r="B353" s="21">
        <v>1.2727299999999999</v>
      </c>
      <c r="C353" s="21">
        <v>1.27999</v>
      </c>
      <c r="D353" s="21">
        <v>1.26142</v>
      </c>
      <c r="E353" s="21">
        <v>1.27197</v>
      </c>
      <c r="F353" s="21">
        <v>1.2737000000000001</v>
      </c>
      <c r="G353" s="21">
        <v>1.2761</v>
      </c>
      <c r="H353" s="21">
        <v>1.2714000000000001</v>
      </c>
      <c r="I353" s="22">
        <v>16</v>
      </c>
      <c r="J353" s="22">
        <v>1311</v>
      </c>
      <c r="K353" s="22">
        <v>1505</v>
      </c>
      <c r="L353" s="22">
        <v>2878</v>
      </c>
      <c r="M353" s="23">
        <v>11.897500000000004</v>
      </c>
      <c r="N353" s="23">
        <v>185.69999999999976</v>
      </c>
      <c r="O353" s="22">
        <v>46.999999999999261</v>
      </c>
      <c r="P353" s="22">
        <v>300064</v>
      </c>
      <c r="Q353" s="23">
        <v>1250.2666666666667</v>
      </c>
      <c r="R353" s="23">
        <v>15.498115239633838</v>
      </c>
      <c r="S353" s="22">
        <v>25</v>
      </c>
      <c r="T353" s="22" t="s">
        <v>26</v>
      </c>
      <c r="U353" s="23">
        <v>0.66951862766838366</v>
      </c>
      <c r="V353" s="22">
        <v>606</v>
      </c>
      <c r="W353" s="22">
        <v>1881</v>
      </c>
      <c r="X353" s="22">
        <v>223</v>
      </c>
      <c r="Y353" s="22">
        <v>168</v>
      </c>
      <c r="Z353" s="22" t="s">
        <v>32</v>
      </c>
      <c r="AA353" s="5"/>
      <c r="AB353" s="6" cm="1">
        <f t="array" ref="AB353">SUM(IF(B353:I353&gt;B354:I354,1,-1))</f>
        <v>-2</v>
      </c>
      <c r="AC353" s="6" cm="1">
        <f t="array" ref="AC353">SUM(IF(J353:S353&gt;J354:S354,1,-1))</f>
        <v>6</v>
      </c>
      <c r="AD353" s="6">
        <f t="shared" si="81"/>
        <v>4</v>
      </c>
      <c r="AE353" s="6">
        <f t="shared" si="94"/>
        <v>4</v>
      </c>
      <c r="AF353" s="6">
        <f t="shared" si="94"/>
        <v>-4</v>
      </c>
      <c r="AG353" s="6">
        <f t="shared" si="94"/>
        <v>0</v>
      </c>
      <c r="AH353" s="5"/>
      <c r="AI353" s="8" t="str">
        <f t="shared" si="82"/>
        <v>Outside</v>
      </c>
      <c r="AJ353" s="24" t="str">
        <f t="shared" si="83"/>
        <v>Neutral</v>
      </c>
      <c r="AK353" s="25" t="str">
        <f t="shared" si="84"/>
        <v>POC Unchanged</v>
      </c>
      <c r="AL353" s="26" t="str">
        <f t="shared" si="85"/>
        <v>In. Val</v>
      </c>
      <c r="AM353" s="26" t="str">
        <f t="shared" si="86"/>
        <v>Lower Break</v>
      </c>
      <c r="AN353" s="26" t="str">
        <f t="shared" si="87"/>
        <v>In Val</v>
      </c>
      <c r="AO353" s="26" t="str">
        <f t="shared" si="88"/>
        <v>No Gap</v>
      </c>
      <c r="AP353" s="26" t="str">
        <f t="shared" si="89"/>
        <v>Bottom-Weighted</v>
      </c>
      <c r="AQ353" s="26" t="str">
        <f t="shared" si="90"/>
        <v>Skewed Mid-High</v>
      </c>
      <c r="AR353" s="26" t="str">
        <f t="shared" si="91"/>
        <v>Closed Lower Quadrant</v>
      </c>
      <c r="AS353" s="27">
        <f t="shared" si="92"/>
        <v>-1</v>
      </c>
    </row>
    <row r="354" spans="1:45" ht="15.5" x14ac:dyDescent="0.35">
      <c r="A354" s="20">
        <v>45160</v>
      </c>
      <c r="B354" s="21">
        <v>1.26997</v>
      </c>
      <c r="C354" s="21">
        <v>1.27999</v>
      </c>
      <c r="D354" s="21">
        <v>1.26868</v>
      </c>
      <c r="E354" s="21">
        <v>1.2730699999999999</v>
      </c>
      <c r="F354" s="21">
        <v>1.2737000000000001</v>
      </c>
      <c r="G354" s="21">
        <v>1.2759</v>
      </c>
      <c r="H354" s="21">
        <v>1.2719</v>
      </c>
      <c r="I354" s="22">
        <v>6</v>
      </c>
      <c r="J354" s="22">
        <v>1429</v>
      </c>
      <c r="K354" s="22">
        <v>1265</v>
      </c>
      <c r="L354" s="22">
        <v>2764</v>
      </c>
      <c r="M354" s="23">
        <v>11.444583333333332</v>
      </c>
      <c r="N354" s="23">
        <v>113.09999999999931</v>
      </c>
      <c r="O354" s="22">
        <v>40.000000000000036</v>
      </c>
      <c r="P354" s="22">
        <v>295435</v>
      </c>
      <c r="Q354" s="23">
        <v>1230.9791666666667</v>
      </c>
      <c r="R354" s="23">
        <v>24.438549955791483</v>
      </c>
      <c r="S354" s="22">
        <v>16</v>
      </c>
      <c r="T354" s="22" t="s">
        <v>33</v>
      </c>
      <c r="U354" s="23">
        <v>0.75320790121525782</v>
      </c>
      <c r="V354" s="22">
        <v>202</v>
      </c>
      <c r="W354" s="22">
        <v>858</v>
      </c>
      <c r="X354" s="22">
        <v>1374</v>
      </c>
      <c r="Y354" s="22">
        <v>290</v>
      </c>
      <c r="Z354" s="22" t="s">
        <v>29</v>
      </c>
      <c r="AA354" s="5"/>
      <c r="AB354" s="6" cm="1">
        <f t="array" ref="AB354">SUM(IF(B354:I354&gt;B355:I355,1,-1))</f>
        <v>4</v>
      </c>
      <c r="AC354" s="6" cm="1">
        <f t="array" ref="AC354">SUM(IF(J354:S354&gt;J355:S355,1,-1))</f>
        <v>-4</v>
      </c>
      <c r="AD354" s="6">
        <f t="shared" si="81"/>
        <v>0</v>
      </c>
      <c r="AE354" s="6">
        <f t="shared" si="94"/>
        <v>6</v>
      </c>
      <c r="AF354" s="6">
        <f t="shared" si="94"/>
        <v>-8</v>
      </c>
      <c r="AG354" s="6">
        <f t="shared" si="94"/>
        <v>-2</v>
      </c>
      <c r="AH354" s="5"/>
      <c r="AI354" s="8" t="str">
        <f t="shared" si="82"/>
        <v>OL Higher</v>
      </c>
      <c r="AJ354" s="24" t="str">
        <f t="shared" si="83"/>
        <v>Up</v>
      </c>
      <c r="AK354" s="25" t="str">
        <f t="shared" si="84"/>
        <v>POC Unchanged</v>
      </c>
      <c r="AL354" s="26" t="str">
        <f t="shared" si="85"/>
        <v>In. Val</v>
      </c>
      <c r="AM354" s="26" t="str">
        <f t="shared" si="86"/>
        <v>Upper Break</v>
      </c>
      <c r="AN354" s="26" t="str">
        <f t="shared" si="87"/>
        <v>In Val</v>
      </c>
      <c r="AO354" s="26" t="str">
        <f t="shared" si="88"/>
        <v>Gap Down - Failed</v>
      </c>
      <c r="AP354" s="26" t="str">
        <f t="shared" si="89"/>
        <v>Top-Weighted</v>
      </c>
      <c r="AQ354" s="26" t="str">
        <f t="shared" si="90"/>
        <v>Skewed Mid-Low</v>
      </c>
      <c r="AR354" s="26" t="str">
        <f t="shared" si="91"/>
        <v>Closed Higher Quadrant</v>
      </c>
      <c r="AS354" s="27">
        <f t="shared" si="92"/>
        <v>2</v>
      </c>
    </row>
    <row r="355" spans="1:45" ht="15.5" x14ac:dyDescent="0.35">
      <c r="A355" s="20">
        <v>45159</v>
      </c>
      <c r="B355" s="21">
        <v>1.26851</v>
      </c>
      <c r="C355" s="21">
        <v>1.2786900000000001</v>
      </c>
      <c r="D355" s="21">
        <v>1.26749</v>
      </c>
      <c r="E355" s="21">
        <v>1.2759100000000001</v>
      </c>
      <c r="F355" s="21">
        <v>1.2737000000000001</v>
      </c>
      <c r="G355" s="21">
        <v>1.2758</v>
      </c>
      <c r="H355" s="21">
        <v>1.2714000000000001</v>
      </c>
      <c r="I355" s="22">
        <v>4</v>
      </c>
      <c r="J355" s="22">
        <v>1102</v>
      </c>
      <c r="K355" s="22">
        <v>1724</v>
      </c>
      <c r="L355" s="22">
        <v>2890</v>
      </c>
      <c r="M355" s="23">
        <v>11.992083333333358</v>
      </c>
      <c r="N355" s="23">
        <v>112.00000000000099</v>
      </c>
      <c r="O355" s="22">
        <v>43.999999999999595</v>
      </c>
      <c r="P355" s="22">
        <v>313371</v>
      </c>
      <c r="Q355" s="23">
        <v>1305.7125000000001</v>
      </c>
      <c r="R355" s="23">
        <v>25.8035714285712</v>
      </c>
      <c r="S355" s="22">
        <v>14</v>
      </c>
      <c r="T355" s="22" t="s">
        <v>33</v>
      </c>
      <c r="U355" s="23">
        <v>0.7010464838811401</v>
      </c>
      <c r="V355" s="22">
        <v>179</v>
      </c>
      <c r="W355" s="22">
        <v>1323</v>
      </c>
      <c r="X355" s="22">
        <v>995</v>
      </c>
      <c r="Y355" s="22">
        <v>393</v>
      </c>
      <c r="Z355" s="22" t="s">
        <v>31</v>
      </c>
      <c r="AA355" s="5"/>
      <c r="AB355" s="6" cm="1">
        <f t="array" ref="AB355">SUM(IF(B355:I355&gt;B356:I356,1,-1))</f>
        <v>2</v>
      </c>
      <c r="AC355" s="6" cm="1">
        <f t="array" ref="AC355">SUM(IF(J355:S355&gt;J356:S356,1,-1))</f>
        <v>-6</v>
      </c>
      <c r="AD355" s="6">
        <f t="shared" si="81"/>
        <v>-4</v>
      </c>
      <c r="AE355" s="6">
        <f t="shared" si="94"/>
        <v>2</v>
      </c>
      <c r="AF355" s="6">
        <f t="shared" si="94"/>
        <v>-12</v>
      </c>
      <c r="AG355" s="6">
        <f t="shared" si="94"/>
        <v>-10</v>
      </c>
      <c r="AH355" s="5"/>
      <c r="AI355" s="8" t="str">
        <f t="shared" si="82"/>
        <v>OL Higher</v>
      </c>
      <c r="AJ355" s="24" t="str">
        <f t="shared" si="83"/>
        <v>Up</v>
      </c>
      <c r="AK355" s="25" t="str">
        <f t="shared" si="84"/>
        <v>POC Unchanged</v>
      </c>
      <c r="AL355" s="26" t="str">
        <f t="shared" si="85"/>
        <v>In. Val</v>
      </c>
      <c r="AM355" s="26" t="str">
        <f t="shared" si="86"/>
        <v>Inside Day</v>
      </c>
      <c r="AN355" s="26" t="str">
        <f t="shared" si="87"/>
        <v>Ab. Val</v>
      </c>
      <c r="AO355" s="26" t="str">
        <f t="shared" si="88"/>
        <v>Gap Down - Failed</v>
      </c>
      <c r="AP355" s="26" t="str">
        <f t="shared" si="89"/>
        <v>Bottom-Weighted</v>
      </c>
      <c r="AQ355" s="26" t="str">
        <f t="shared" si="90"/>
        <v>Skewed Mid-High</v>
      </c>
      <c r="AR355" s="26" t="str">
        <f t="shared" si="91"/>
        <v>Closed Lower Quadrant</v>
      </c>
      <c r="AS355" s="27">
        <f t="shared" si="92"/>
        <v>-1</v>
      </c>
    </row>
    <row r="356" spans="1:45" ht="15.5" x14ac:dyDescent="0.35">
      <c r="A356" s="20">
        <v>45156</v>
      </c>
      <c r="B356" s="21">
        <v>1.2693700000000001</v>
      </c>
      <c r="C356" s="21">
        <v>1.2786900000000001</v>
      </c>
      <c r="D356" s="21">
        <v>1.2616000000000001</v>
      </c>
      <c r="E356" s="21">
        <v>1.2740499999999999</v>
      </c>
      <c r="F356" s="21">
        <v>1.2737000000000001</v>
      </c>
      <c r="G356" s="21">
        <v>1.2751000000000001</v>
      </c>
      <c r="H356" s="21">
        <v>1.2691000000000001</v>
      </c>
      <c r="I356" s="22">
        <v>2</v>
      </c>
      <c r="J356" s="22">
        <v>793</v>
      </c>
      <c r="K356" s="22">
        <v>2135</v>
      </c>
      <c r="L356" s="22">
        <v>2974</v>
      </c>
      <c r="M356" s="23">
        <v>12.342083333333317</v>
      </c>
      <c r="N356" s="23">
        <v>170.90000000000049</v>
      </c>
      <c r="O356" s="22">
        <v>60.000000000000057</v>
      </c>
      <c r="P356" s="22">
        <v>321208</v>
      </c>
      <c r="Q356" s="23">
        <v>1338.3666666666666</v>
      </c>
      <c r="R356" s="23">
        <v>17.401989467524817</v>
      </c>
      <c r="S356" s="22">
        <v>21</v>
      </c>
      <c r="T356" s="22" t="s">
        <v>28</v>
      </c>
      <c r="U356" s="23">
        <v>0.45722193811878881</v>
      </c>
      <c r="V356" s="22">
        <v>512</v>
      </c>
      <c r="W356" s="22">
        <v>1527</v>
      </c>
      <c r="X356" s="22">
        <v>836</v>
      </c>
      <c r="Y356" s="22">
        <v>99</v>
      </c>
      <c r="Z356" s="22" t="s">
        <v>32</v>
      </c>
      <c r="AA356" s="5"/>
      <c r="AB356" s="6" cm="1">
        <f t="array" ref="AB356">SUM(IF(B356:I356&gt;B357:I357,1,-1))</f>
        <v>0</v>
      </c>
      <c r="AC356" s="6" cm="1">
        <f t="array" ref="AC356">SUM(IF(J356:S356&gt;J357:S357,1,-1))</f>
        <v>2</v>
      </c>
      <c r="AD356" s="6">
        <f t="shared" si="81"/>
        <v>2</v>
      </c>
      <c r="AE356" s="6">
        <f t="shared" si="94"/>
        <v>0</v>
      </c>
      <c r="AF356" s="6">
        <f t="shared" si="94"/>
        <v>-4</v>
      </c>
      <c r="AG356" s="6">
        <f t="shared" si="94"/>
        <v>-4</v>
      </c>
      <c r="AH356" s="5"/>
      <c r="AI356" s="8" t="str">
        <f t="shared" si="82"/>
        <v>OL Higher</v>
      </c>
      <c r="AJ356" s="24" t="str">
        <f t="shared" si="83"/>
        <v>Up</v>
      </c>
      <c r="AK356" s="25" t="str">
        <f t="shared" si="84"/>
        <v>POC Up</v>
      </c>
      <c r="AL356" s="26" t="str">
        <f t="shared" si="85"/>
        <v>In. Val</v>
      </c>
      <c r="AM356" s="26" t="str">
        <f t="shared" si="86"/>
        <v>Inside Day</v>
      </c>
      <c r="AN356" s="26" t="str">
        <f t="shared" si="87"/>
        <v>In Val</v>
      </c>
      <c r="AO356" s="26" t="str">
        <f t="shared" si="88"/>
        <v>No Gap</v>
      </c>
      <c r="AP356" s="26" t="str">
        <f t="shared" si="89"/>
        <v>Bottom-Weighted</v>
      </c>
      <c r="AQ356" s="26" t="str">
        <f t="shared" si="90"/>
        <v>Skewed Mid-High</v>
      </c>
      <c r="AR356" s="26" t="str">
        <f t="shared" si="91"/>
        <v>Closed Higher Quadrant</v>
      </c>
      <c r="AS356" s="27">
        <f t="shared" si="92"/>
        <v>1</v>
      </c>
    </row>
    <row r="357" spans="1:45" ht="15.5" x14ac:dyDescent="0.35">
      <c r="A357" s="20">
        <v>45155</v>
      </c>
      <c r="B357" s="21">
        <v>1.2669699999999999</v>
      </c>
      <c r="C357" s="21">
        <v>1.2786900000000001</v>
      </c>
      <c r="D357" s="21">
        <v>1.2616000000000001</v>
      </c>
      <c r="E357" s="21">
        <v>1.27467</v>
      </c>
      <c r="F357" s="21">
        <v>1.2697000000000001</v>
      </c>
      <c r="G357" s="21">
        <v>1.2737000000000001</v>
      </c>
      <c r="H357" s="21">
        <v>1.268</v>
      </c>
      <c r="I357" s="22">
        <v>11</v>
      </c>
      <c r="J357" s="22">
        <v>1897</v>
      </c>
      <c r="K357" s="22">
        <v>1002</v>
      </c>
      <c r="L357" s="22">
        <v>2950</v>
      </c>
      <c r="M357" s="23">
        <v>12.243750000000043</v>
      </c>
      <c r="N357" s="23">
        <v>170.90000000000049</v>
      </c>
      <c r="O357" s="22">
        <v>57.000000000000384</v>
      </c>
      <c r="P357" s="22">
        <v>321737</v>
      </c>
      <c r="Q357" s="23">
        <v>1340.5708333333334</v>
      </c>
      <c r="R357" s="23">
        <v>17.261556465769406</v>
      </c>
      <c r="S357" s="22">
        <v>18</v>
      </c>
      <c r="T357" s="22" t="s">
        <v>26</v>
      </c>
      <c r="U357" s="23">
        <v>0.57279077712226301</v>
      </c>
      <c r="V357" s="22">
        <v>388</v>
      </c>
      <c r="W357" s="22">
        <v>1318</v>
      </c>
      <c r="X357" s="22">
        <v>1145</v>
      </c>
      <c r="Y357" s="22">
        <v>99</v>
      </c>
      <c r="Z357" s="22" t="s">
        <v>31</v>
      </c>
      <c r="AA357" s="5"/>
      <c r="AB357" s="6" cm="1">
        <f t="array" ref="AB357">SUM(IF(B357:I357&gt;B358:I358,1,-1))</f>
        <v>0</v>
      </c>
      <c r="AC357" s="6" cm="1">
        <f t="array" ref="AC357">SUM(IF(J357:S357&gt;J358:S358,1,-1))</f>
        <v>-8</v>
      </c>
      <c r="AD357" s="6">
        <f t="shared" si="81"/>
        <v>-8</v>
      </c>
      <c r="AE357" s="6">
        <f t="shared" si="94"/>
        <v>-2</v>
      </c>
      <c r="AF357" s="6">
        <f t="shared" si="94"/>
        <v>-2</v>
      </c>
      <c r="AG357" s="6">
        <f t="shared" si="94"/>
        <v>-4</v>
      </c>
      <c r="AH357" s="5"/>
      <c r="AI357" s="8" t="str">
        <f t="shared" si="82"/>
        <v>OL Higher</v>
      </c>
      <c r="AJ357" s="24" t="str">
        <f t="shared" si="83"/>
        <v>Up</v>
      </c>
      <c r="AK357" s="25" t="str">
        <f t="shared" si="84"/>
        <v>POC Unchanged</v>
      </c>
      <c r="AL357" s="26" t="str">
        <f t="shared" si="85"/>
        <v>In. Val</v>
      </c>
      <c r="AM357" s="26" t="str">
        <f t="shared" si="86"/>
        <v>Inside Day</v>
      </c>
      <c r="AN357" s="26" t="str">
        <f t="shared" si="87"/>
        <v>Ab. Val</v>
      </c>
      <c r="AO357" s="26" t="str">
        <f t="shared" si="88"/>
        <v>Gap Down - Failed</v>
      </c>
      <c r="AP357" s="26" t="str">
        <f t="shared" si="89"/>
        <v>Top-Weighted</v>
      </c>
      <c r="AQ357" s="26" t="str">
        <f t="shared" si="90"/>
        <v>Skewed Mid-High</v>
      </c>
      <c r="AR357" s="26" t="str">
        <f t="shared" si="91"/>
        <v>Closed Lower Quadrant</v>
      </c>
      <c r="AS357" s="27">
        <f t="shared" si="92"/>
        <v>-1</v>
      </c>
    </row>
    <row r="358" spans="1:45" ht="15.5" x14ac:dyDescent="0.35">
      <c r="A358" s="20">
        <v>45154</v>
      </c>
      <c r="B358" s="21">
        <v>1.27193</v>
      </c>
      <c r="C358" s="21">
        <v>1.2818000000000001</v>
      </c>
      <c r="D358" s="21">
        <v>1.2616000000000001</v>
      </c>
      <c r="E358" s="21">
        <v>1.27271</v>
      </c>
      <c r="F358" s="21">
        <v>1.2697000000000001</v>
      </c>
      <c r="G358" s="21">
        <v>1.2736000000000001</v>
      </c>
      <c r="H358" s="21">
        <v>1.2676000000000001</v>
      </c>
      <c r="I358" s="22">
        <v>-1</v>
      </c>
      <c r="J358" s="22">
        <v>1908</v>
      </c>
      <c r="K358" s="22">
        <v>1125</v>
      </c>
      <c r="L358" s="22">
        <v>3085</v>
      </c>
      <c r="M358" s="23">
        <v>12.806250000000055</v>
      </c>
      <c r="N358" s="23">
        <v>201.99999999999994</v>
      </c>
      <c r="O358" s="22">
        <v>60.000000000000057</v>
      </c>
      <c r="P358" s="22">
        <v>329873</v>
      </c>
      <c r="Q358" s="23">
        <v>1374.4708333333333</v>
      </c>
      <c r="R358" s="23">
        <v>15.272277227722777</v>
      </c>
      <c r="S358" s="22">
        <v>19</v>
      </c>
      <c r="T358" s="22" t="s">
        <v>26</v>
      </c>
      <c r="U358" s="23">
        <v>0.60128545149068124</v>
      </c>
      <c r="V358" s="22">
        <v>121</v>
      </c>
      <c r="W358" s="22">
        <v>1064</v>
      </c>
      <c r="X358" s="22">
        <v>1762</v>
      </c>
      <c r="Y358" s="22">
        <v>138</v>
      </c>
      <c r="Z358" s="22" t="s">
        <v>32</v>
      </c>
      <c r="AA358" s="5"/>
      <c r="AB358" s="6" cm="1">
        <f t="array" ref="AB358">SUM(IF(B358:I358&gt;B359:I359,1,-1))</f>
        <v>0</v>
      </c>
      <c r="AC358" s="6" cm="1">
        <f t="array" ref="AC358">SUM(IF(J358:S358&gt;J359:S359,1,-1))</f>
        <v>2</v>
      </c>
      <c r="AD358" s="6">
        <f t="shared" si="81"/>
        <v>2</v>
      </c>
      <c r="AE358" s="6">
        <f t="shared" si="94"/>
        <v>-8</v>
      </c>
      <c r="AF358" s="6">
        <f t="shared" si="94"/>
        <v>12</v>
      </c>
      <c r="AG358" s="6">
        <f t="shared" si="94"/>
        <v>4</v>
      </c>
      <c r="AH358" s="5"/>
      <c r="AI358" s="8" t="str">
        <f t="shared" si="82"/>
        <v>OL Higher</v>
      </c>
      <c r="AJ358" s="24" t="str">
        <f t="shared" si="83"/>
        <v>Down</v>
      </c>
      <c r="AK358" s="25" t="str">
        <f t="shared" si="84"/>
        <v>POC Up</v>
      </c>
      <c r="AL358" s="26" t="str">
        <f t="shared" si="85"/>
        <v>In. Val</v>
      </c>
      <c r="AM358" s="26" t="str">
        <f t="shared" si="86"/>
        <v>Inside Day</v>
      </c>
      <c r="AN358" s="26" t="str">
        <f t="shared" si="87"/>
        <v>In Val</v>
      </c>
      <c r="AO358" s="26" t="str">
        <f t="shared" si="88"/>
        <v>No Gap</v>
      </c>
      <c r="AP358" s="26" t="str">
        <f t="shared" si="89"/>
        <v>Top-Weighted</v>
      </c>
      <c r="AQ358" s="26" t="str">
        <f t="shared" si="90"/>
        <v>Skewed Mid-Low</v>
      </c>
      <c r="AR358" s="26" t="str">
        <f t="shared" si="91"/>
        <v>Closed Lower Quadrant</v>
      </c>
      <c r="AS358" s="27">
        <f t="shared" si="92"/>
        <v>-1</v>
      </c>
    </row>
    <row r="359" spans="1:45" ht="15.5" x14ac:dyDescent="0.35">
      <c r="A359" s="20">
        <v>45153</v>
      </c>
      <c r="B359" s="21">
        <v>1.2743100000000001</v>
      </c>
      <c r="C359" s="21">
        <v>1.2818000000000001</v>
      </c>
      <c r="D359" s="21">
        <v>1.2616000000000001</v>
      </c>
      <c r="E359" s="21">
        <v>1.26996</v>
      </c>
      <c r="F359" s="21">
        <v>1.2685</v>
      </c>
      <c r="G359" s="21">
        <v>1.2736000000000001</v>
      </c>
      <c r="H359" s="21">
        <v>1.2675000000000001</v>
      </c>
      <c r="I359" s="22">
        <v>-6</v>
      </c>
      <c r="J359" s="22">
        <v>2390</v>
      </c>
      <c r="K359" s="22">
        <v>569</v>
      </c>
      <c r="L359" s="22">
        <v>3009</v>
      </c>
      <c r="M359" s="23">
        <v>12.434583333333405</v>
      </c>
      <c r="N359" s="23">
        <v>201.99999999999994</v>
      </c>
      <c r="O359" s="22">
        <v>60.999999999999943</v>
      </c>
      <c r="P359" s="22">
        <v>312498</v>
      </c>
      <c r="Q359" s="23">
        <v>1302.075</v>
      </c>
      <c r="R359" s="23">
        <v>14.8960396039604</v>
      </c>
      <c r="S359" s="22">
        <v>24</v>
      </c>
      <c r="T359" s="22" t="s">
        <v>28</v>
      </c>
      <c r="U359" s="23">
        <v>0.40916674971726608</v>
      </c>
      <c r="V359" s="22">
        <v>154</v>
      </c>
      <c r="W359" s="22">
        <v>1037</v>
      </c>
      <c r="X359" s="22">
        <v>1680</v>
      </c>
      <c r="Y359" s="22">
        <v>138</v>
      </c>
      <c r="Z359" s="22" t="s">
        <v>29</v>
      </c>
      <c r="AA359" s="5"/>
      <c r="AB359" s="6" cm="1">
        <f t="array" ref="AB359">SUM(IF(B359:I359&gt;B360:I360,1,-1))</f>
        <v>-2</v>
      </c>
      <c r="AC359" s="6" cm="1">
        <f t="array" ref="AC359">SUM(IF(J359:S359&gt;J360:S360,1,-1))</f>
        <v>4</v>
      </c>
      <c r="AD359" s="6">
        <f t="shared" si="81"/>
        <v>2</v>
      </c>
      <c r="AE359" s="6">
        <f t="shared" si="94"/>
        <v>-8</v>
      </c>
      <c r="AF359" s="6">
        <f t="shared" si="94"/>
        <v>4</v>
      </c>
      <c r="AG359" s="6">
        <f t="shared" si="94"/>
        <v>-4</v>
      </c>
      <c r="AH359" s="5"/>
      <c r="AI359" s="8" t="str">
        <f t="shared" si="82"/>
        <v>Inside</v>
      </c>
      <c r="AJ359" s="24" t="str">
        <f t="shared" si="83"/>
        <v>Down</v>
      </c>
      <c r="AK359" s="25" t="str">
        <f t="shared" si="84"/>
        <v>POC Down</v>
      </c>
      <c r="AL359" s="26" t="str">
        <f t="shared" si="85"/>
        <v>In. Val</v>
      </c>
      <c r="AM359" s="26" t="str">
        <f t="shared" si="86"/>
        <v>Inside Day</v>
      </c>
      <c r="AN359" s="26" t="str">
        <f t="shared" si="87"/>
        <v>In Val</v>
      </c>
      <c r="AO359" s="26" t="str">
        <f t="shared" si="88"/>
        <v>No Gap</v>
      </c>
      <c r="AP359" s="26" t="str">
        <f t="shared" si="89"/>
        <v>Top-Weighted</v>
      </c>
      <c r="AQ359" s="26" t="str">
        <f t="shared" si="90"/>
        <v>Skewed Mid-Low</v>
      </c>
      <c r="AR359" s="26" t="str">
        <f t="shared" si="91"/>
        <v>Same</v>
      </c>
      <c r="AS359" s="27">
        <f t="shared" si="92"/>
        <v>0</v>
      </c>
    </row>
    <row r="360" spans="1:45" ht="15.5" x14ac:dyDescent="0.35">
      <c r="A360" s="20">
        <v>45152</v>
      </c>
      <c r="B360" s="21">
        <v>1.2780899999999999</v>
      </c>
      <c r="C360" s="21">
        <v>1.2818000000000001</v>
      </c>
      <c r="D360" s="21">
        <v>1.2616000000000001</v>
      </c>
      <c r="E360" s="21">
        <v>1.2685</v>
      </c>
      <c r="F360" s="21">
        <v>1.2694000000000001</v>
      </c>
      <c r="G360" s="21">
        <v>1.2747000000000002</v>
      </c>
      <c r="H360" s="21">
        <v>1.2674000000000001</v>
      </c>
      <c r="I360" s="22">
        <v>-12</v>
      </c>
      <c r="J360" s="22">
        <v>2043</v>
      </c>
      <c r="K360" s="22">
        <v>817</v>
      </c>
      <c r="L360" s="22">
        <v>2900</v>
      </c>
      <c r="M360" s="23">
        <v>11.965416666666783</v>
      </c>
      <c r="N360" s="23">
        <v>201.99999999999994</v>
      </c>
      <c r="O360" s="22">
        <v>73.000000000000838</v>
      </c>
      <c r="P360" s="22">
        <v>293701</v>
      </c>
      <c r="Q360" s="23">
        <v>1223.7541666666666</v>
      </c>
      <c r="R360" s="23">
        <v>14.35643564356436</v>
      </c>
      <c r="S360" s="22">
        <v>20</v>
      </c>
      <c r="T360" s="22" t="s">
        <v>26</v>
      </c>
      <c r="U360" s="23">
        <v>0.52336939297162388</v>
      </c>
      <c r="V360" s="22">
        <v>184</v>
      </c>
      <c r="W360" s="22">
        <v>1216</v>
      </c>
      <c r="X360" s="22">
        <v>1362</v>
      </c>
      <c r="Y360" s="22">
        <v>138</v>
      </c>
      <c r="Z360" s="22" t="s">
        <v>29</v>
      </c>
      <c r="AA360" s="5"/>
      <c r="AB360" s="6" cm="1">
        <f t="array" ref="AB360">SUM(IF(B360:I360&gt;B361:I361,1,-1))</f>
        <v>-6</v>
      </c>
      <c r="AC360" s="6" cm="1">
        <f t="array" ref="AC360">SUM(IF(J360:S360&gt;J361:S361,1,-1))</f>
        <v>6</v>
      </c>
      <c r="AD360" s="6">
        <f t="shared" si="81"/>
        <v>0</v>
      </c>
      <c r="AE360" s="6">
        <f t="shared" si="94"/>
        <v>-6</v>
      </c>
      <c r="AF360" s="6">
        <f t="shared" si="94"/>
        <v>-6</v>
      </c>
      <c r="AG360" s="6">
        <f t="shared" si="94"/>
        <v>-12</v>
      </c>
      <c r="AH360" s="5"/>
      <c r="AI360" s="8" t="str">
        <f t="shared" si="82"/>
        <v>OL Lower</v>
      </c>
      <c r="AJ360" s="24" t="str">
        <f t="shared" si="83"/>
        <v>Down</v>
      </c>
      <c r="AK360" s="25" t="str">
        <f t="shared" si="84"/>
        <v>POC Down</v>
      </c>
      <c r="AL360" s="26" t="str">
        <f t="shared" si="85"/>
        <v>Bel. Val</v>
      </c>
      <c r="AM360" s="26" t="str">
        <f t="shared" si="86"/>
        <v>Lower Break</v>
      </c>
      <c r="AN360" s="26" t="str">
        <f t="shared" si="87"/>
        <v>In Val</v>
      </c>
      <c r="AO360" s="26" t="str">
        <f t="shared" si="88"/>
        <v>Gap Up - Failed</v>
      </c>
      <c r="AP360" s="26" t="str">
        <f t="shared" si="89"/>
        <v>Top-Weighted</v>
      </c>
      <c r="AQ360" s="26" t="str">
        <f t="shared" si="90"/>
        <v>Skewed Mid-Low</v>
      </c>
      <c r="AR360" s="26" t="str">
        <f t="shared" si="91"/>
        <v>Closed Lower Quadrant</v>
      </c>
      <c r="AS360" s="27">
        <f t="shared" si="92"/>
        <v>-1</v>
      </c>
    </row>
    <row r="361" spans="1:45" ht="15.5" x14ac:dyDescent="0.35">
      <c r="A361" s="20">
        <v>45149</v>
      </c>
      <c r="B361" s="21">
        <v>1.27484</v>
      </c>
      <c r="C361" s="21">
        <v>1.2818000000000001</v>
      </c>
      <c r="D361" s="21">
        <v>1.2663199999999999</v>
      </c>
      <c r="E361" s="21">
        <v>1.26935</v>
      </c>
      <c r="F361" s="21">
        <v>1.2744</v>
      </c>
      <c r="G361" s="21">
        <v>1.2772999999999999</v>
      </c>
      <c r="H361" s="21">
        <v>1.2706999999999999</v>
      </c>
      <c r="I361" s="22">
        <v>-2</v>
      </c>
      <c r="J361" s="22">
        <v>976</v>
      </c>
      <c r="K361" s="22">
        <v>1768</v>
      </c>
      <c r="L361" s="22">
        <v>2781</v>
      </c>
      <c r="M361" s="23">
        <v>11.472083333333467</v>
      </c>
      <c r="N361" s="23">
        <v>154.8000000000016</v>
      </c>
      <c r="O361" s="22">
        <v>65.999999999999389</v>
      </c>
      <c r="P361" s="22">
        <v>278712</v>
      </c>
      <c r="Q361" s="23">
        <v>1161.3</v>
      </c>
      <c r="R361" s="23">
        <v>17.96511627906958</v>
      </c>
      <c r="S361" s="22">
        <v>19</v>
      </c>
      <c r="T361" s="22" t="s">
        <v>26</v>
      </c>
      <c r="U361" s="23">
        <v>0.63612616449065906</v>
      </c>
      <c r="V361" s="22">
        <v>115</v>
      </c>
      <c r="W361" s="22">
        <v>1004</v>
      </c>
      <c r="X361" s="22">
        <v>1128</v>
      </c>
      <c r="Y361" s="22">
        <v>534</v>
      </c>
      <c r="Z361" s="22" t="s">
        <v>27</v>
      </c>
      <c r="AA361" s="5"/>
      <c r="AB361" s="6" cm="1">
        <f t="array" ref="AB361">SUM(IF(B361:I361&gt;B362:I362,1,-1))</f>
        <v>0</v>
      </c>
      <c r="AC361" s="6" cm="1">
        <f t="array" ref="AC361">SUM(IF(J361:S361&gt;J362:S362,1,-1))</f>
        <v>-6</v>
      </c>
      <c r="AD361" s="6">
        <f t="shared" si="81"/>
        <v>-6</v>
      </c>
      <c r="AE361" s="6">
        <f t="shared" si="94"/>
        <v>-2</v>
      </c>
      <c r="AF361" s="6">
        <f t="shared" si="94"/>
        <v>-16</v>
      </c>
      <c r="AG361" s="6">
        <f t="shared" si="94"/>
        <v>-18</v>
      </c>
      <c r="AH361" s="5"/>
      <c r="AI361" s="8" t="str">
        <f t="shared" si="82"/>
        <v>Outside</v>
      </c>
      <c r="AJ361" s="24" t="str">
        <f t="shared" si="83"/>
        <v>Neutral</v>
      </c>
      <c r="AK361" s="25" t="str">
        <f t="shared" si="84"/>
        <v>POC Down</v>
      </c>
      <c r="AL361" s="26" t="str">
        <f t="shared" si="85"/>
        <v>In. Val</v>
      </c>
      <c r="AM361" s="26" t="str">
        <f t="shared" si="86"/>
        <v>Inside Day</v>
      </c>
      <c r="AN361" s="26" t="str">
        <f t="shared" si="87"/>
        <v>Bl. Val</v>
      </c>
      <c r="AO361" s="26" t="str">
        <f t="shared" si="88"/>
        <v>No Gap</v>
      </c>
      <c r="AP361" s="26" t="str">
        <f t="shared" si="89"/>
        <v>Bottom-Weighted</v>
      </c>
      <c r="AQ361" s="26" t="str">
        <f t="shared" si="90"/>
        <v>Skewed Mid-Low</v>
      </c>
      <c r="AR361" s="26" t="str">
        <f t="shared" si="91"/>
        <v>Same</v>
      </c>
      <c r="AS361" s="27">
        <f t="shared" si="92"/>
        <v>0</v>
      </c>
    </row>
    <row r="362" spans="1:45" ht="15.5" x14ac:dyDescent="0.35">
      <c r="A362" s="20">
        <v>45148</v>
      </c>
      <c r="B362" s="21">
        <v>1.27153</v>
      </c>
      <c r="C362" s="21">
        <v>1.2818000000000001</v>
      </c>
      <c r="D362" s="21">
        <v>1.2663199999999999</v>
      </c>
      <c r="E362" s="21">
        <v>1.26695</v>
      </c>
      <c r="F362" s="21">
        <v>1.2745</v>
      </c>
      <c r="G362" s="21">
        <v>1.2770999999999999</v>
      </c>
      <c r="H362" s="21">
        <v>1.2715000000000001</v>
      </c>
      <c r="I362" s="22">
        <v>-25</v>
      </c>
      <c r="J362" s="22">
        <v>1210</v>
      </c>
      <c r="K362" s="22">
        <v>1565</v>
      </c>
      <c r="L362" s="22">
        <v>2820</v>
      </c>
      <c r="M362" s="23">
        <v>11.596250000000076</v>
      </c>
      <c r="N362" s="23">
        <v>154.8000000000016</v>
      </c>
      <c r="O362" s="22">
        <v>55.999999999998273</v>
      </c>
      <c r="P362" s="22">
        <v>280351</v>
      </c>
      <c r="Q362" s="23">
        <v>1168.1291666666666</v>
      </c>
      <c r="R362" s="23">
        <v>18.217054263565704</v>
      </c>
      <c r="S362" s="22">
        <v>19</v>
      </c>
      <c r="T362" s="22" t="s">
        <v>33</v>
      </c>
      <c r="U362" s="23">
        <v>0.75733564581266222</v>
      </c>
      <c r="V362" s="22">
        <v>149</v>
      </c>
      <c r="W362" s="22">
        <v>1272</v>
      </c>
      <c r="X362" s="22">
        <v>1124</v>
      </c>
      <c r="Y362" s="22">
        <v>275</v>
      </c>
      <c r="Z362" s="22" t="s">
        <v>27</v>
      </c>
      <c r="AA362" s="5"/>
      <c r="AB362" s="6" cm="1">
        <f t="array" ref="AB362">SUM(IF(B362:I362&gt;B363:I363,1,-1))</f>
        <v>0</v>
      </c>
      <c r="AC362" s="6" cm="1">
        <f t="array" ref="AC362">SUM(IF(J362:S362&gt;J363:S363,1,-1))</f>
        <v>-6</v>
      </c>
      <c r="AD362" s="6">
        <f t="shared" si="81"/>
        <v>-6</v>
      </c>
      <c r="AE362" s="6">
        <f t="shared" si="94"/>
        <v>-10</v>
      </c>
      <c r="AF362" s="6">
        <f t="shared" si="94"/>
        <v>-16</v>
      </c>
      <c r="AG362" s="6">
        <f t="shared" si="94"/>
        <v>-26</v>
      </c>
      <c r="AH362" s="5"/>
      <c r="AI362" s="8" t="str">
        <f t="shared" si="82"/>
        <v>OL Higher</v>
      </c>
      <c r="AJ362" s="24" t="str">
        <f t="shared" si="83"/>
        <v>Up</v>
      </c>
      <c r="AK362" s="25" t="str">
        <f t="shared" si="84"/>
        <v>POC Unchanged</v>
      </c>
      <c r="AL362" s="26" t="str">
        <f t="shared" si="85"/>
        <v>In. Val</v>
      </c>
      <c r="AM362" s="26" t="str">
        <f t="shared" si="86"/>
        <v>Upper Break</v>
      </c>
      <c r="AN362" s="26" t="str">
        <f t="shared" si="87"/>
        <v>Bl. Val</v>
      </c>
      <c r="AO362" s="26" t="str">
        <f t="shared" si="88"/>
        <v>No Gap</v>
      </c>
      <c r="AP362" s="26" t="str">
        <f t="shared" si="89"/>
        <v>Bottom-Weighted</v>
      </c>
      <c r="AQ362" s="26" t="str">
        <f t="shared" si="90"/>
        <v>Skewed Mid-High</v>
      </c>
      <c r="AR362" s="26" t="str">
        <f t="shared" si="91"/>
        <v>Closed Higher Quadrant</v>
      </c>
      <c r="AS362" s="27">
        <f t="shared" si="92"/>
        <v>2</v>
      </c>
    </row>
    <row r="363" spans="1:45" ht="15.5" x14ac:dyDescent="0.35">
      <c r="A363" s="20">
        <v>45147</v>
      </c>
      <c r="B363" s="21">
        <v>1.2718499999999999</v>
      </c>
      <c r="C363" s="21">
        <v>1.2791999999999999</v>
      </c>
      <c r="D363" s="21">
        <v>1.2619899999999999</v>
      </c>
      <c r="E363" s="21">
        <v>1.2719100000000001</v>
      </c>
      <c r="F363" s="21">
        <v>1.2745</v>
      </c>
      <c r="G363" s="21">
        <v>1.2764</v>
      </c>
      <c r="H363" s="21">
        <v>1.2696000000000001</v>
      </c>
      <c r="I363" s="22">
        <v>-16</v>
      </c>
      <c r="J363" s="22">
        <v>894</v>
      </c>
      <c r="K363" s="22">
        <v>1920</v>
      </c>
      <c r="L363" s="22">
        <v>2853</v>
      </c>
      <c r="M363" s="23">
        <v>11.745000000000044</v>
      </c>
      <c r="N363" s="23">
        <v>172.09999999999948</v>
      </c>
      <c r="O363" s="22">
        <v>67.999999999999176</v>
      </c>
      <c r="P363" s="22">
        <v>285518</v>
      </c>
      <c r="Q363" s="23">
        <v>1189.6583333333333</v>
      </c>
      <c r="R363" s="23">
        <v>16.577571179546826</v>
      </c>
      <c r="S363" s="22">
        <v>21</v>
      </c>
      <c r="T363" s="22" t="s">
        <v>28</v>
      </c>
      <c r="U363" s="23">
        <v>0.47871297351212722</v>
      </c>
      <c r="V363" s="22">
        <v>774</v>
      </c>
      <c r="W363" s="22">
        <v>1326</v>
      </c>
      <c r="X363" s="22">
        <v>562</v>
      </c>
      <c r="Y363" s="22">
        <v>163</v>
      </c>
      <c r="Z363" s="22" t="s">
        <v>32</v>
      </c>
      <c r="AA363" s="5"/>
      <c r="AB363" s="6" cm="1">
        <f t="array" ref="AB363">SUM(IF(B363:I363&gt;B364:I364,1,-1))</f>
        <v>-2</v>
      </c>
      <c r="AC363" s="6" cm="1">
        <f t="array" ref="AC363">SUM(IF(J363:S363&gt;J364:S364,1,-1))</f>
        <v>-4</v>
      </c>
      <c r="AD363" s="6">
        <f t="shared" si="81"/>
        <v>-6</v>
      </c>
      <c r="AE363" s="6">
        <f t="shared" si="94"/>
        <v>-10</v>
      </c>
      <c r="AF363" s="6">
        <f t="shared" si="94"/>
        <v>-16</v>
      </c>
      <c r="AG363" s="6">
        <f t="shared" si="94"/>
        <v>-26</v>
      </c>
      <c r="AH363" s="5"/>
      <c r="AI363" s="8" t="str">
        <f t="shared" si="82"/>
        <v>Inside</v>
      </c>
      <c r="AJ363" s="24" t="str">
        <f t="shared" si="83"/>
        <v>Up</v>
      </c>
      <c r="AK363" s="25" t="str">
        <f t="shared" si="84"/>
        <v>POC Up</v>
      </c>
      <c r="AL363" s="26" t="str">
        <f t="shared" si="85"/>
        <v>In. Val</v>
      </c>
      <c r="AM363" s="26" t="str">
        <f t="shared" si="86"/>
        <v>Inside Day</v>
      </c>
      <c r="AN363" s="26" t="str">
        <f t="shared" si="87"/>
        <v>In Val</v>
      </c>
      <c r="AO363" s="26" t="str">
        <f t="shared" si="88"/>
        <v>No Gap</v>
      </c>
      <c r="AP363" s="26" t="str">
        <f t="shared" si="89"/>
        <v>Bottom-Weighted</v>
      </c>
      <c r="AQ363" s="26" t="str">
        <f t="shared" si="90"/>
        <v>Skewed Mid-High</v>
      </c>
      <c r="AR363" s="26" t="str">
        <f t="shared" si="91"/>
        <v>Same</v>
      </c>
      <c r="AS363" s="27">
        <f t="shared" si="92"/>
        <v>0</v>
      </c>
    </row>
    <row r="364" spans="1:45" ht="15.5" x14ac:dyDescent="0.35">
      <c r="A364" s="20">
        <v>45146</v>
      </c>
      <c r="B364" s="21">
        <v>1.2794300000000001</v>
      </c>
      <c r="C364" s="21">
        <v>1.27986</v>
      </c>
      <c r="D364" s="21">
        <v>1.2619899999999999</v>
      </c>
      <c r="E364" s="21">
        <v>1.2742899999999999</v>
      </c>
      <c r="F364" s="21">
        <v>1.2704</v>
      </c>
      <c r="G364" s="21">
        <v>1.2772000000000001</v>
      </c>
      <c r="H364" s="21">
        <v>1.2695000000000001</v>
      </c>
      <c r="I364" s="22">
        <v>-25</v>
      </c>
      <c r="J364" s="22">
        <v>2164</v>
      </c>
      <c r="K364" s="22">
        <v>740</v>
      </c>
      <c r="L364" s="22">
        <v>2939</v>
      </c>
      <c r="M364" s="23">
        <v>12.161666666666672</v>
      </c>
      <c r="N364" s="23">
        <v>178.70000000000053</v>
      </c>
      <c r="O364" s="22">
        <v>77.000000000000398</v>
      </c>
      <c r="P364" s="22">
        <v>301997</v>
      </c>
      <c r="Q364" s="23">
        <v>1258.3208333333334</v>
      </c>
      <c r="R364" s="23">
        <v>16.446558477895866</v>
      </c>
      <c r="S364" s="22">
        <v>18</v>
      </c>
      <c r="T364" s="22" t="s">
        <v>28</v>
      </c>
      <c r="U364" s="23">
        <v>0.40094804276451246</v>
      </c>
      <c r="V364" s="22">
        <v>877</v>
      </c>
      <c r="W364" s="22">
        <v>1135</v>
      </c>
      <c r="X364" s="22">
        <v>749</v>
      </c>
      <c r="Y364" s="22">
        <v>178</v>
      </c>
      <c r="Z364" s="22" t="s">
        <v>32</v>
      </c>
      <c r="AA364" s="5"/>
      <c r="AB364" s="6" cm="1">
        <f t="array" ref="AB364">SUM(IF(B364:I364&gt;B365:I365,1,-1))</f>
        <v>-8</v>
      </c>
      <c r="AC364" s="6" cm="1">
        <f t="array" ref="AC364">SUM(IF(J364:S364&gt;J365:S365,1,-1))</f>
        <v>-6</v>
      </c>
      <c r="AD364" s="6">
        <f t="shared" si="81"/>
        <v>-14</v>
      </c>
      <c r="AE364" s="6">
        <f t="shared" si="94"/>
        <v>-12</v>
      </c>
      <c r="AF364" s="6">
        <f t="shared" si="94"/>
        <v>-16</v>
      </c>
      <c r="AG364" s="6">
        <f t="shared" si="94"/>
        <v>-28</v>
      </c>
      <c r="AH364" s="5"/>
      <c r="AI364" s="8" t="str">
        <f t="shared" si="82"/>
        <v>OL Lower</v>
      </c>
      <c r="AJ364" s="24" t="str">
        <f t="shared" si="83"/>
        <v>Down</v>
      </c>
      <c r="AK364" s="25" t="str">
        <f t="shared" si="84"/>
        <v>POC Down</v>
      </c>
      <c r="AL364" s="26" t="str">
        <f t="shared" si="85"/>
        <v>In. Val</v>
      </c>
      <c r="AM364" s="26" t="str">
        <f t="shared" si="86"/>
        <v>Inside Day</v>
      </c>
      <c r="AN364" s="26" t="str">
        <f t="shared" si="87"/>
        <v>In Val</v>
      </c>
      <c r="AO364" s="26" t="str">
        <f t="shared" si="88"/>
        <v>Gap Up - Failed</v>
      </c>
      <c r="AP364" s="26" t="str">
        <f t="shared" si="89"/>
        <v>Top-Weighted</v>
      </c>
      <c r="AQ364" s="26" t="str">
        <f t="shared" si="90"/>
        <v>Skewed Mid-High</v>
      </c>
      <c r="AR364" s="26" t="str">
        <f t="shared" si="91"/>
        <v>Same</v>
      </c>
      <c r="AS364" s="27">
        <f t="shared" si="92"/>
        <v>0</v>
      </c>
    </row>
    <row r="365" spans="1:45" ht="15.5" x14ac:dyDescent="0.35">
      <c r="A365" s="20">
        <v>45145</v>
      </c>
      <c r="B365" s="21">
        <v>1.2831399999999999</v>
      </c>
      <c r="C365" s="21">
        <v>1.28382</v>
      </c>
      <c r="D365" s="21">
        <v>1.2619899999999999</v>
      </c>
      <c r="E365" s="21">
        <v>1.27807</v>
      </c>
      <c r="F365" s="21">
        <v>1.2771000000000001</v>
      </c>
      <c r="G365" s="21">
        <v>1.2794000000000001</v>
      </c>
      <c r="H365" s="21">
        <v>1.2702</v>
      </c>
      <c r="I365" s="22">
        <v>-24</v>
      </c>
      <c r="J365" s="22">
        <v>822</v>
      </c>
      <c r="K365" s="22">
        <v>2112</v>
      </c>
      <c r="L365" s="22">
        <v>2973</v>
      </c>
      <c r="M365" s="23">
        <v>12.304166666666543</v>
      </c>
      <c r="N365" s="23">
        <v>218.30000000000015</v>
      </c>
      <c r="O365" s="22">
        <v>92.000000000000966</v>
      </c>
      <c r="P365" s="22">
        <v>304317</v>
      </c>
      <c r="Q365" s="23">
        <v>1267.9875</v>
      </c>
      <c r="R365" s="23">
        <v>13.618873110398525</v>
      </c>
      <c r="S365" s="22">
        <v>26</v>
      </c>
      <c r="T365" s="22" t="s">
        <v>28</v>
      </c>
      <c r="U365" s="23">
        <v>0.4801836477849426</v>
      </c>
      <c r="V365" s="22">
        <v>440</v>
      </c>
      <c r="W365" s="22">
        <v>1272</v>
      </c>
      <c r="X365" s="22">
        <v>1015</v>
      </c>
      <c r="Y365" s="22">
        <v>246</v>
      </c>
      <c r="Z365" s="22" t="s">
        <v>32</v>
      </c>
      <c r="AA365" s="5"/>
      <c r="AB365" s="6" cm="1">
        <f t="array" ref="AB365">SUM(IF(B365:I365&gt;B366:I366,1,-1))</f>
        <v>0</v>
      </c>
      <c r="AC365" s="6" cm="1">
        <f t="array" ref="AC365">SUM(IF(J365:S365&gt;J366:S366,1,-1))</f>
        <v>-6</v>
      </c>
      <c r="AD365" s="6">
        <f t="shared" si="81"/>
        <v>-6</v>
      </c>
      <c r="AE365" s="6">
        <f t="shared" si="94"/>
        <v>-12</v>
      </c>
      <c r="AF365" s="6">
        <f t="shared" si="94"/>
        <v>-12</v>
      </c>
      <c r="AG365" s="6">
        <f t="shared" si="94"/>
        <v>-24</v>
      </c>
      <c r="AH365" s="5"/>
      <c r="AI365" s="8" t="str">
        <f t="shared" si="82"/>
        <v>Inside</v>
      </c>
      <c r="AJ365" s="24" t="str">
        <f t="shared" si="83"/>
        <v>Down</v>
      </c>
      <c r="AK365" s="25" t="str">
        <f t="shared" si="84"/>
        <v>POC Up</v>
      </c>
      <c r="AL365" s="26" t="str">
        <f t="shared" si="85"/>
        <v>In. Val</v>
      </c>
      <c r="AM365" s="26" t="str">
        <f t="shared" si="86"/>
        <v>Inside Day</v>
      </c>
      <c r="AN365" s="26" t="str">
        <f t="shared" si="87"/>
        <v>In Val</v>
      </c>
      <c r="AO365" s="26" t="str">
        <f t="shared" si="88"/>
        <v>Gap Up - Failed</v>
      </c>
      <c r="AP365" s="26" t="str">
        <f t="shared" si="89"/>
        <v>Bottom-Weighted</v>
      </c>
      <c r="AQ365" s="26" t="str">
        <f t="shared" si="90"/>
        <v>Skewed Mid-High</v>
      </c>
      <c r="AR365" s="26" t="str">
        <f t="shared" si="91"/>
        <v>Same</v>
      </c>
      <c r="AS365" s="27">
        <f t="shared" si="92"/>
        <v>0</v>
      </c>
    </row>
    <row r="366" spans="1:45" ht="15.5" x14ac:dyDescent="0.35">
      <c r="A366" s="20">
        <v>45142</v>
      </c>
      <c r="B366" s="21">
        <v>1.28532</v>
      </c>
      <c r="C366" s="21">
        <v>1.28722</v>
      </c>
      <c r="D366" s="21">
        <v>1.2619899999999999</v>
      </c>
      <c r="E366" s="21">
        <v>1.27481</v>
      </c>
      <c r="F366" s="21">
        <v>1.2704</v>
      </c>
      <c r="G366" s="21">
        <v>1.2798</v>
      </c>
      <c r="H366" s="21">
        <v>1.266</v>
      </c>
      <c r="I366" s="22">
        <v>-41</v>
      </c>
      <c r="J366" s="22">
        <v>2315</v>
      </c>
      <c r="K366" s="22">
        <v>659</v>
      </c>
      <c r="L366" s="22">
        <v>3004</v>
      </c>
      <c r="M366" s="23">
        <v>12.419166666666538</v>
      </c>
      <c r="N366" s="23">
        <v>252.30000000000086</v>
      </c>
      <c r="O366" s="22">
        <v>138.00000000000034</v>
      </c>
      <c r="P366" s="22">
        <v>306330</v>
      </c>
      <c r="Q366" s="23">
        <v>1276.375</v>
      </c>
      <c r="R366" s="23">
        <v>11.906460562821996</v>
      </c>
      <c r="S366" s="22">
        <v>35</v>
      </c>
      <c r="T366" s="22" t="s">
        <v>28</v>
      </c>
      <c r="U366" s="23">
        <v>0.44581901146739022</v>
      </c>
      <c r="V366" s="22">
        <v>741</v>
      </c>
      <c r="W366" s="22">
        <v>903</v>
      </c>
      <c r="X366" s="22">
        <v>1057</v>
      </c>
      <c r="Y366" s="22">
        <v>289</v>
      </c>
      <c r="Z366" s="22" t="s">
        <v>32</v>
      </c>
      <c r="AA366" s="5"/>
      <c r="AB366" s="6" cm="1">
        <f t="array" ref="AB366">SUM(IF(B366:I366&gt;B367:I367,1,-1))</f>
        <v>-4</v>
      </c>
      <c r="AC366" s="6" cm="1">
        <f t="array" ref="AC366">SUM(IF(J366:S366&gt;J367:S367,1,-1))</f>
        <v>-4</v>
      </c>
      <c r="AD366" s="6">
        <f t="shared" si="81"/>
        <v>-8</v>
      </c>
      <c r="AE366" s="6">
        <f t="shared" si="94"/>
        <v>-18</v>
      </c>
      <c r="AF366" s="6">
        <f t="shared" si="94"/>
        <v>-12</v>
      </c>
      <c r="AG366" s="6">
        <f t="shared" si="94"/>
        <v>-30</v>
      </c>
      <c r="AH366" s="5"/>
      <c r="AI366" s="8" t="str">
        <f t="shared" si="82"/>
        <v>OL Lower</v>
      </c>
      <c r="AJ366" s="24" t="str">
        <f t="shared" si="83"/>
        <v>Down</v>
      </c>
      <c r="AK366" s="25" t="str">
        <f t="shared" si="84"/>
        <v>POC Down</v>
      </c>
      <c r="AL366" s="26" t="str">
        <f t="shared" si="85"/>
        <v>Bel. Val</v>
      </c>
      <c r="AM366" s="26" t="str">
        <f t="shared" si="86"/>
        <v>Inside Day</v>
      </c>
      <c r="AN366" s="26" t="str">
        <f t="shared" si="87"/>
        <v>In Val</v>
      </c>
      <c r="AO366" s="26" t="str">
        <f t="shared" si="88"/>
        <v>No Gap</v>
      </c>
      <c r="AP366" s="26" t="str">
        <f t="shared" si="89"/>
        <v>Top-Weighted</v>
      </c>
      <c r="AQ366" s="26" t="str">
        <f t="shared" si="90"/>
        <v>Skewed Mid-Low</v>
      </c>
      <c r="AR366" s="26" t="str">
        <f t="shared" si="91"/>
        <v>Closed Lower Quadrant</v>
      </c>
      <c r="AS366" s="27">
        <f t="shared" si="92"/>
        <v>-1</v>
      </c>
    </row>
    <row r="367" spans="1:45" ht="15.5" x14ac:dyDescent="0.35">
      <c r="A367" s="20">
        <v>45141</v>
      </c>
      <c r="B367" s="21">
        <v>1.2793000000000001</v>
      </c>
      <c r="C367" s="21">
        <v>1.28867</v>
      </c>
      <c r="D367" s="21">
        <v>1.2619899999999999</v>
      </c>
      <c r="E367" s="21">
        <v>1.2715099999999999</v>
      </c>
      <c r="F367" s="21">
        <v>1.2856000000000001</v>
      </c>
      <c r="G367" s="21">
        <v>1.2883</v>
      </c>
      <c r="H367" s="21">
        <v>1.2730000000000001</v>
      </c>
      <c r="I367" s="22">
        <v>-26</v>
      </c>
      <c r="J367" s="22">
        <v>413</v>
      </c>
      <c r="K367" s="22">
        <v>2644</v>
      </c>
      <c r="L367" s="22">
        <v>3099</v>
      </c>
      <c r="M367" s="23">
        <v>12.818749999999916</v>
      </c>
      <c r="N367" s="23">
        <v>266.80000000000035</v>
      </c>
      <c r="O367" s="22">
        <v>152.99999999999869</v>
      </c>
      <c r="P367" s="22">
        <v>323096</v>
      </c>
      <c r="Q367" s="23">
        <v>1346.2333333333333</v>
      </c>
      <c r="R367" s="23">
        <v>11.615442278860554</v>
      </c>
      <c r="S367" s="22">
        <v>30</v>
      </c>
      <c r="T367" s="22" t="s">
        <v>28</v>
      </c>
      <c r="U367" s="23">
        <v>0.34741897217814682</v>
      </c>
      <c r="V367" s="22">
        <v>1076</v>
      </c>
      <c r="W367" s="22">
        <v>1002</v>
      </c>
      <c r="X367" s="22">
        <v>685</v>
      </c>
      <c r="Y367" s="22">
        <v>324</v>
      </c>
      <c r="Z367" s="22" t="s">
        <v>29</v>
      </c>
      <c r="AA367" s="5"/>
      <c r="AB367" s="6" cm="1">
        <f t="array" ref="AB367">SUM(IF(B367:I367&gt;B368:I368,1,-1))</f>
        <v>-8</v>
      </c>
      <c r="AC367" s="6" cm="1">
        <f t="array" ref="AC367">SUM(IF(J367:S367&gt;J368:S368,1,-1))</f>
        <v>-2</v>
      </c>
      <c r="AD367" s="6">
        <f t="shared" si="81"/>
        <v>-10</v>
      </c>
      <c r="AE367" s="6">
        <f t="shared" ref="AE367:AG382" si="95">SUM(AB367:AB369)</f>
        <v>-18</v>
      </c>
      <c r="AF367" s="6">
        <f t="shared" si="95"/>
        <v>-2</v>
      </c>
      <c r="AG367" s="6">
        <f t="shared" si="95"/>
        <v>-20</v>
      </c>
      <c r="AH367" s="5"/>
      <c r="AI367" s="8" t="str">
        <f t="shared" si="82"/>
        <v>Outside</v>
      </c>
      <c r="AJ367" s="24" t="str">
        <f t="shared" si="83"/>
        <v>Up</v>
      </c>
      <c r="AK367" s="25" t="str">
        <f t="shared" si="84"/>
        <v>POC Unchanged</v>
      </c>
      <c r="AL367" s="26" t="str">
        <f t="shared" si="85"/>
        <v>In. Val</v>
      </c>
      <c r="AM367" s="26" t="str">
        <f t="shared" si="86"/>
        <v>Lower Break</v>
      </c>
      <c r="AN367" s="26" t="str">
        <f t="shared" si="87"/>
        <v>Bl. Val</v>
      </c>
      <c r="AO367" s="26" t="str">
        <f t="shared" si="88"/>
        <v>No Gap</v>
      </c>
      <c r="AP367" s="26" t="str">
        <f t="shared" si="89"/>
        <v>Bottom-Weighted</v>
      </c>
      <c r="AQ367" s="26" t="str">
        <f t="shared" si="90"/>
        <v>Skewed High</v>
      </c>
      <c r="AR367" s="26" t="str">
        <f t="shared" si="91"/>
        <v>Closed Lower Quadrant</v>
      </c>
      <c r="AS367" s="27">
        <f t="shared" si="92"/>
        <v>-1</v>
      </c>
    </row>
    <row r="368" spans="1:45" ht="15.5" x14ac:dyDescent="0.35">
      <c r="A368" s="20">
        <v>45140</v>
      </c>
      <c r="B368" s="21">
        <v>1.29267</v>
      </c>
      <c r="C368" s="21">
        <v>1.2995399999999999</v>
      </c>
      <c r="D368" s="21">
        <v>1.26799</v>
      </c>
      <c r="E368" s="21">
        <v>1.2718400000000001</v>
      </c>
      <c r="F368" s="21">
        <v>1.2856000000000001</v>
      </c>
      <c r="G368" s="21">
        <v>1.2883</v>
      </c>
      <c r="H368" s="21">
        <v>1.2770000000000001</v>
      </c>
      <c r="I368" s="22">
        <v>-23</v>
      </c>
      <c r="J368" s="22">
        <v>903</v>
      </c>
      <c r="K368" s="22">
        <v>2166</v>
      </c>
      <c r="L368" s="22">
        <v>3114</v>
      </c>
      <c r="M368" s="23">
        <v>12.883749999999898</v>
      </c>
      <c r="N368" s="23">
        <v>315.49999999999966</v>
      </c>
      <c r="O368" s="22">
        <v>112.99999999999866</v>
      </c>
      <c r="P368" s="22">
        <v>326932</v>
      </c>
      <c r="Q368" s="23">
        <v>1362.2166666666667</v>
      </c>
      <c r="R368" s="23">
        <v>9.8700475435816273</v>
      </c>
      <c r="S368" s="22">
        <v>28</v>
      </c>
      <c r="T368" s="22" t="s">
        <v>26</v>
      </c>
      <c r="U368" s="23">
        <v>0.53076312570661932</v>
      </c>
      <c r="V368" s="22">
        <v>367</v>
      </c>
      <c r="W368" s="22">
        <v>1026</v>
      </c>
      <c r="X368" s="22">
        <v>1373</v>
      </c>
      <c r="Y368" s="22">
        <v>348</v>
      </c>
      <c r="Z368" s="22" t="s">
        <v>27</v>
      </c>
      <c r="AA368" s="5"/>
      <c r="AB368" s="6" cm="1">
        <f t="array" ref="AB368">SUM(IF(B368:I368&gt;B369:I369,1,-1))</f>
        <v>-6</v>
      </c>
      <c r="AC368" s="6" cm="1">
        <f t="array" ref="AC368">SUM(IF(J368:S368&gt;J369:S369,1,-1))</f>
        <v>-6</v>
      </c>
      <c r="AD368" s="6">
        <f t="shared" si="81"/>
        <v>-12</v>
      </c>
      <c r="AE368" s="6">
        <f t="shared" si="95"/>
        <v>-10</v>
      </c>
      <c r="AF368" s="6">
        <f t="shared" si="95"/>
        <v>-6</v>
      </c>
      <c r="AG368" s="6">
        <f t="shared" si="95"/>
        <v>-16</v>
      </c>
      <c r="AH368" s="5"/>
      <c r="AI368" s="8" t="str">
        <f t="shared" si="82"/>
        <v>OL Lower</v>
      </c>
      <c r="AJ368" s="24" t="str">
        <f t="shared" si="83"/>
        <v>Down</v>
      </c>
      <c r="AK368" s="25" t="str">
        <f t="shared" si="84"/>
        <v>POC Unchanged</v>
      </c>
      <c r="AL368" s="26" t="str">
        <f t="shared" si="85"/>
        <v>In. Val</v>
      </c>
      <c r="AM368" s="26" t="str">
        <f t="shared" si="86"/>
        <v>Lower Break</v>
      </c>
      <c r="AN368" s="26" t="str">
        <f t="shared" si="87"/>
        <v>Bl. Val</v>
      </c>
      <c r="AO368" s="26" t="str">
        <f t="shared" si="88"/>
        <v>No Gap</v>
      </c>
      <c r="AP368" s="26" t="str">
        <f t="shared" si="89"/>
        <v>Bottom-Weighted</v>
      </c>
      <c r="AQ368" s="26" t="str">
        <f t="shared" si="90"/>
        <v>Skewed Mid-Low</v>
      </c>
      <c r="AR368" s="26" t="str">
        <f t="shared" si="91"/>
        <v>Same</v>
      </c>
      <c r="AS368" s="27">
        <f t="shared" si="92"/>
        <v>0</v>
      </c>
    </row>
    <row r="369" spans="1:45" ht="15.5" x14ac:dyDescent="0.35">
      <c r="A369" s="20">
        <v>45139</v>
      </c>
      <c r="B369" s="21">
        <v>1.28931</v>
      </c>
      <c r="C369" s="21">
        <v>1.2995399999999999</v>
      </c>
      <c r="D369" s="21">
        <v>1.27407</v>
      </c>
      <c r="E369" s="21">
        <v>1.2794099999999999</v>
      </c>
      <c r="F369" s="21">
        <v>1.2856000000000001</v>
      </c>
      <c r="G369" s="21">
        <v>1.296</v>
      </c>
      <c r="H369" s="21">
        <v>1.2814000000000001</v>
      </c>
      <c r="I369" s="22">
        <v>-11</v>
      </c>
      <c r="J369" s="22">
        <v>1521</v>
      </c>
      <c r="K369" s="22">
        <v>1585</v>
      </c>
      <c r="L369" s="22">
        <v>3151</v>
      </c>
      <c r="M369" s="23">
        <v>12.990833333333237</v>
      </c>
      <c r="N369" s="23">
        <v>254.69999999999882</v>
      </c>
      <c r="O369" s="22">
        <v>145.99999999999946</v>
      </c>
      <c r="P369" s="22">
        <v>328678</v>
      </c>
      <c r="Q369" s="23">
        <v>1369.4916666666666</v>
      </c>
      <c r="R369" s="23">
        <v>12.371417353749566</v>
      </c>
      <c r="S369" s="22">
        <v>33</v>
      </c>
      <c r="T369" s="22" t="s">
        <v>33</v>
      </c>
      <c r="U369" s="23">
        <v>0.70311828518972364</v>
      </c>
      <c r="V369" s="22">
        <v>465</v>
      </c>
      <c r="W369" s="22">
        <v>689</v>
      </c>
      <c r="X369" s="22">
        <v>1277</v>
      </c>
      <c r="Y369" s="22">
        <v>703</v>
      </c>
      <c r="Z369" s="22" t="s">
        <v>27</v>
      </c>
      <c r="AA369" s="5"/>
      <c r="AB369" s="6" cm="1">
        <f t="array" ref="AB369">SUM(IF(B369:I369&gt;B370:I370,1,-1))</f>
        <v>-4</v>
      </c>
      <c r="AC369" s="6" cm="1">
        <f t="array" ref="AC369">SUM(IF(J369:S369&gt;J370:S370,1,-1))</f>
        <v>6</v>
      </c>
      <c r="AD369" s="6">
        <f t="shared" si="81"/>
        <v>2</v>
      </c>
      <c r="AE369" s="6">
        <f t="shared" si="95"/>
        <v>-8</v>
      </c>
      <c r="AF369" s="6">
        <f t="shared" si="95"/>
        <v>4</v>
      </c>
      <c r="AG369" s="6">
        <f t="shared" si="95"/>
        <v>-4</v>
      </c>
      <c r="AH369" s="5"/>
      <c r="AI369" s="8" t="str">
        <f t="shared" si="82"/>
        <v>Outside</v>
      </c>
      <c r="AJ369" s="24" t="str">
        <f t="shared" si="83"/>
        <v>Down</v>
      </c>
      <c r="AK369" s="25" t="str">
        <f t="shared" si="84"/>
        <v>POC Unchanged</v>
      </c>
      <c r="AL369" s="26" t="str">
        <f t="shared" si="85"/>
        <v>In. Val</v>
      </c>
      <c r="AM369" s="26" t="str">
        <f t="shared" si="86"/>
        <v>Lower Break</v>
      </c>
      <c r="AN369" s="26" t="str">
        <f t="shared" si="87"/>
        <v>Bl. Val</v>
      </c>
      <c r="AO369" s="26" t="str">
        <f t="shared" si="88"/>
        <v>No Gap</v>
      </c>
      <c r="AP369" s="26" t="str">
        <f t="shared" si="89"/>
        <v>Bottom-Weighted</v>
      </c>
      <c r="AQ369" s="26" t="str">
        <f t="shared" si="90"/>
        <v>Skewed Mid-Low</v>
      </c>
      <c r="AR369" s="26" t="str">
        <f t="shared" si="91"/>
        <v>Closed Higher Quadrant</v>
      </c>
      <c r="AS369" s="27">
        <f t="shared" si="92"/>
        <v>1</v>
      </c>
    </row>
    <row r="370" spans="1:45" ht="15.5" x14ac:dyDescent="0.35">
      <c r="A370" s="20">
        <v>45138</v>
      </c>
      <c r="B370" s="21">
        <v>1.2811699999999999</v>
      </c>
      <c r="C370" s="21">
        <v>1.2995399999999999</v>
      </c>
      <c r="D370" s="21">
        <v>1.27627</v>
      </c>
      <c r="E370" s="21">
        <v>1.28311</v>
      </c>
      <c r="F370" s="21">
        <v>1.2856000000000001</v>
      </c>
      <c r="G370" s="21">
        <v>1.2930999999999999</v>
      </c>
      <c r="H370" s="21">
        <v>1.2823</v>
      </c>
      <c r="I370" s="22">
        <v>16</v>
      </c>
      <c r="J370" s="22">
        <v>1693</v>
      </c>
      <c r="K370" s="22">
        <v>1391</v>
      </c>
      <c r="L370" s="22">
        <v>3135</v>
      </c>
      <c r="M370" s="23">
        <v>12.904166666666669</v>
      </c>
      <c r="N370" s="23">
        <v>232.69999999999902</v>
      </c>
      <c r="O370" s="22">
        <v>107.9999999999992</v>
      </c>
      <c r="P370" s="22">
        <v>324595</v>
      </c>
      <c r="Q370" s="23">
        <v>1352.4791666666667</v>
      </c>
      <c r="R370" s="23">
        <v>13.472281908036155</v>
      </c>
      <c r="S370" s="22">
        <v>32</v>
      </c>
      <c r="T370" s="22" t="s">
        <v>26</v>
      </c>
      <c r="U370" s="23">
        <v>0.64369900084625409</v>
      </c>
      <c r="V370" s="22">
        <v>402</v>
      </c>
      <c r="W370" s="22">
        <v>733</v>
      </c>
      <c r="X370" s="22">
        <v>1542</v>
      </c>
      <c r="Y370" s="22">
        <v>458</v>
      </c>
      <c r="Z370" s="22" t="s">
        <v>29</v>
      </c>
      <c r="AA370" s="5"/>
      <c r="AB370" s="6" cm="1">
        <f t="array" ref="AB370">SUM(IF(B370:I370&gt;B371:I371,1,-1))</f>
        <v>0</v>
      </c>
      <c r="AC370" s="6" cm="1">
        <f t="array" ref="AC370">SUM(IF(J370:S370&gt;J371:S371,1,-1))</f>
        <v>-6</v>
      </c>
      <c r="AD370" s="6">
        <f t="shared" si="81"/>
        <v>-6</v>
      </c>
      <c r="AE370" s="6">
        <f t="shared" si="95"/>
        <v>-6</v>
      </c>
      <c r="AF370" s="6">
        <f t="shared" si="95"/>
        <v>4</v>
      </c>
      <c r="AG370" s="6">
        <f t="shared" si="95"/>
        <v>-2</v>
      </c>
      <c r="AH370" s="5"/>
      <c r="AI370" s="8" t="str">
        <f t="shared" si="82"/>
        <v>OL Higher</v>
      </c>
      <c r="AJ370" s="24" t="str">
        <f t="shared" si="83"/>
        <v>Up</v>
      </c>
      <c r="AK370" s="25" t="str">
        <f t="shared" si="84"/>
        <v>POC Up</v>
      </c>
      <c r="AL370" s="26" t="str">
        <f t="shared" si="85"/>
        <v>In. Val</v>
      </c>
      <c r="AM370" s="26" t="str">
        <f t="shared" si="86"/>
        <v>Inside Day</v>
      </c>
      <c r="AN370" s="26" t="str">
        <f t="shared" si="87"/>
        <v>In Val</v>
      </c>
      <c r="AO370" s="26" t="str">
        <f t="shared" si="88"/>
        <v>Gap Down - Failed</v>
      </c>
      <c r="AP370" s="26" t="str">
        <f t="shared" si="89"/>
        <v>Top-Weighted</v>
      </c>
      <c r="AQ370" s="26" t="str">
        <f t="shared" si="90"/>
        <v>Skewed Mid-Low</v>
      </c>
      <c r="AR370" s="26" t="str">
        <f t="shared" si="91"/>
        <v>Same</v>
      </c>
      <c r="AS370" s="27">
        <f t="shared" si="92"/>
        <v>0</v>
      </c>
    </row>
    <row r="371" spans="1:45" ht="15.5" x14ac:dyDescent="0.35">
      <c r="A371" s="20">
        <v>45135</v>
      </c>
      <c r="B371" s="21">
        <v>1.2851900000000001</v>
      </c>
      <c r="C371" s="21">
        <v>1.2995399999999999</v>
      </c>
      <c r="D371" s="21">
        <v>1.27627</v>
      </c>
      <c r="E371" s="21">
        <v>1.2853000000000001</v>
      </c>
      <c r="F371" s="21">
        <v>1.2837000000000001</v>
      </c>
      <c r="G371" s="21">
        <v>1.2923</v>
      </c>
      <c r="H371" s="21">
        <v>1.2811999999999999</v>
      </c>
      <c r="I371" s="22">
        <v>14</v>
      </c>
      <c r="J371" s="22">
        <v>2157</v>
      </c>
      <c r="K371" s="22">
        <v>1024</v>
      </c>
      <c r="L371" s="22">
        <v>3216</v>
      </c>
      <c r="M371" s="23">
        <v>13.246666666666675</v>
      </c>
      <c r="N371" s="23">
        <v>232.69999999999902</v>
      </c>
      <c r="O371" s="22">
        <v>111.00000000000109</v>
      </c>
      <c r="P371" s="22">
        <v>337309</v>
      </c>
      <c r="Q371" s="23">
        <v>1405.4541666666667</v>
      </c>
      <c r="R371" s="23">
        <v>13.820369574559576</v>
      </c>
      <c r="S371" s="22">
        <v>29</v>
      </c>
      <c r="T371" s="22" t="s">
        <v>28</v>
      </c>
      <c r="U371" s="23">
        <v>0.48521086069512204</v>
      </c>
      <c r="V371" s="22">
        <v>402</v>
      </c>
      <c r="W371" s="22">
        <v>737</v>
      </c>
      <c r="X371" s="22">
        <v>1481</v>
      </c>
      <c r="Y371" s="22">
        <v>596</v>
      </c>
      <c r="Z371" s="22" t="s">
        <v>29</v>
      </c>
      <c r="AA371" s="5"/>
      <c r="AB371" s="6" cm="1">
        <f t="array" ref="AB371">SUM(IF(B371:I371&gt;B372:I372,1,-1))</f>
        <v>-4</v>
      </c>
      <c r="AC371" s="6" cm="1">
        <f t="array" ref="AC371">SUM(IF(J371:S371&gt;J372:S372,1,-1))</f>
        <v>4</v>
      </c>
      <c r="AD371" s="6">
        <f t="shared" si="81"/>
        <v>0</v>
      </c>
      <c r="AE371" s="6">
        <f t="shared" si="95"/>
        <v>-10</v>
      </c>
      <c r="AF371" s="6">
        <f t="shared" si="95"/>
        <v>2</v>
      </c>
      <c r="AG371" s="6">
        <f t="shared" si="95"/>
        <v>-8</v>
      </c>
      <c r="AH371" s="5"/>
      <c r="AI371" s="8" t="str">
        <f t="shared" si="82"/>
        <v>Outside</v>
      </c>
      <c r="AJ371" s="24" t="str">
        <f t="shared" si="83"/>
        <v>Neutral</v>
      </c>
      <c r="AK371" s="25" t="str">
        <f t="shared" si="84"/>
        <v>POC Unchanged</v>
      </c>
      <c r="AL371" s="26" t="str">
        <f t="shared" si="85"/>
        <v>In. Val</v>
      </c>
      <c r="AM371" s="26" t="str">
        <f t="shared" si="86"/>
        <v>Lower Break</v>
      </c>
      <c r="AN371" s="26" t="str">
        <f t="shared" si="87"/>
        <v>In Val</v>
      </c>
      <c r="AO371" s="26" t="str">
        <f t="shared" si="88"/>
        <v>No Gap</v>
      </c>
      <c r="AP371" s="26" t="str">
        <f t="shared" si="89"/>
        <v>Top-Weighted</v>
      </c>
      <c r="AQ371" s="26" t="str">
        <f t="shared" si="90"/>
        <v>Skewed Mid-Low</v>
      </c>
      <c r="AR371" s="26" t="str">
        <f t="shared" si="91"/>
        <v>Closed Lower Quadrant</v>
      </c>
      <c r="AS371" s="27">
        <f t="shared" si="92"/>
        <v>-1</v>
      </c>
    </row>
    <row r="372" spans="1:45" ht="15.5" x14ac:dyDescent="0.35">
      <c r="A372" s="20">
        <v>45134</v>
      </c>
      <c r="B372" s="21">
        <v>1.2872300000000001</v>
      </c>
      <c r="C372" s="21">
        <v>1.2995399999999999</v>
      </c>
      <c r="D372" s="21">
        <v>1.27817</v>
      </c>
      <c r="E372" s="21">
        <v>1.27928</v>
      </c>
      <c r="F372" s="21">
        <v>1.2837000000000001</v>
      </c>
      <c r="G372" s="21">
        <v>1.2907</v>
      </c>
      <c r="H372" s="21">
        <v>1.2815000000000001</v>
      </c>
      <c r="I372" s="22">
        <v>15</v>
      </c>
      <c r="J372" s="22">
        <v>2290</v>
      </c>
      <c r="K372" s="22">
        <v>727</v>
      </c>
      <c r="L372" s="22">
        <v>3055</v>
      </c>
      <c r="M372" s="23">
        <v>12.592916666666666</v>
      </c>
      <c r="N372" s="23">
        <v>213.69999999999888</v>
      </c>
      <c r="O372" s="22">
        <v>91.999999999998749</v>
      </c>
      <c r="P372" s="22">
        <v>313119</v>
      </c>
      <c r="Q372" s="23">
        <v>1304.6624999999999</v>
      </c>
      <c r="R372" s="23">
        <v>14.295741693963576</v>
      </c>
      <c r="S372" s="22">
        <v>29</v>
      </c>
      <c r="T372" s="22" t="s">
        <v>28</v>
      </c>
      <c r="U372" s="23">
        <v>0.44324819187830317</v>
      </c>
      <c r="V372" s="22">
        <v>367</v>
      </c>
      <c r="W372" s="22">
        <v>685</v>
      </c>
      <c r="X372" s="22">
        <v>1291</v>
      </c>
      <c r="Y372" s="22">
        <v>692</v>
      </c>
      <c r="Z372" s="22" t="s">
        <v>27</v>
      </c>
      <c r="AA372" s="5"/>
      <c r="AB372" s="6" cm="1">
        <f t="array" ref="AB372">SUM(IF(B372:I372&gt;B373:I373,1,-1))</f>
        <v>-2</v>
      </c>
      <c r="AC372" s="6" cm="1">
        <f t="array" ref="AC372">SUM(IF(J372:S372&gt;J373:S373,1,-1))</f>
        <v>6</v>
      </c>
      <c r="AD372" s="6">
        <f t="shared" si="81"/>
        <v>4</v>
      </c>
      <c r="AE372" s="6">
        <f t="shared" si="95"/>
        <v>-10</v>
      </c>
      <c r="AF372" s="6">
        <f t="shared" si="95"/>
        <v>-8</v>
      </c>
      <c r="AG372" s="6">
        <f t="shared" si="95"/>
        <v>-18</v>
      </c>
      <c r="AH372" s="5"/>
      <c r="AI372" s="8" t="str">
        <f t="shared" si="82"/>
        <v>Outside</v>
      </c>
      <c r="AJ372" s="24" t="str">
        <f t="shared" si="83"/>
        <v>Down</v>
      </c>
      <c r="AK372" s="25" t="str">
        <f t="shared" si="84"/>
        <v>POC Down</v>
      </c>
      <c r="AL372" s="26" t="str">
        <f t="shared" si="85"/>
        <v>In. Val</v>
      </c>
      <c r="AM372" s="26" t="str">
        <f t="shared" si="86"/>
        <v>Both Sides Expand</v>
      </c>
      <c r="AN372" s="26" t="str">
        <f t="shared" si="87"/>
        <v>Bl. Val</v>
      </c>
      <c r="AO372" s="26" t="str">
        <f t="shared" si="88"/>
        <v>No Gap</v>
      </c>
      <c r="AP372" s="26" t="str">
        <f t="shared" si="89"/>
        <v>Top-Weighted</v>
      </c>
      <c r="AQ372" s="26" t="str">
        <f t="shared" si="90"/>
        <v>Skewed Mid-Low</v>
      </c>
      <c r="AR372" s="26" t="str">
        <f t="shared" si="91"/>
        <v>Closed Higher Quadrant</v>
      </c>
      <c r="AS372" s="27">
        <f t="shared" si="92"/>
        <v>3</v>
      </c>
    </row>
    <row r="373" spans="1:45" ht="15.5" x14ac:dyDescent="0.35">
      <c r="A373" s="20">
        <v>45133</v>
      </c>
      <c r="B373" s="21">
        <v>1.2937000000000001</v>
      </c>
      <c r="C373" s="21">
        <v>1.2964100000000001</v>
      </c>
      <c r="D373" s="21">
        <v>1.2797499999999999</v>
      </c>
      <c r="E373" s="21">
        <v>1.2926500000000001</v>
      </c>
      <c r="F373" s="21">
        <v>1.2852000000000001</v>
      </c>
      <c r="G373" s="21">
        <v>1.2898000000000001</v>
      </c>
      <c r="H373" s="21">
        <v>1.2816000000000001</v>
      </c>
      <c r="I373" s="22">
        <v>5</v>
      </c>
      <c r="J373" s="22">
        <v>1830</v>
      </c>
      <c r="K373" s="22">
        <v>1024</v>
      </c>
      <c r="L373" s="22">
        <v>2893</v>
      </c>
      <c r="M373" s="23">
        <v>11.92375</v>
      </c>
      <c r="N373" s="23">
        <v>166.60000000000119</v>
      </c>
      <c r="O373" s="22">
        <v>81.999999999999858</v>
      </c>
      <c r="P373" s="22">
        <v>291834</v>
      </c>
      <c r="Q373" s="23">
        <v>1215.9749999999999</v>
      </c>
      <c r="R373" s="23">
        <v>17.364945978391233</v>
      </c>
      <c r="S373" s="22">
        <v>17</v>
      </c>
      <c r="T373" s="22" t="s">
        <v>26</v>
      </c>
      <c r="U373" s="23">
        <v>0.59096256829785931</v>
      </c>
      <c r="V373" s="22">
        <v>336</v>
      </c>
      <c r="W373" s="22">
        <v>743</v>
      </c>
      <c r="X373" s="22">
        <v>1143</v>
      </c>
      <c r="Y373" s="22">
        <v>671</v>
      </c>
      <c r="Z373" s="22" t="s">
        <v>31</v>
      </c>
      <c r="AA373" s="5"/>
      <c r="AB373" s="6" cm="1">
        <f t="array" ref="AB373">SUM(IF(B373:I373&gt;B374:I374,1,-1))</f>
        <v>-4</v>
      </c>
      <c r="AC373" s="6" cm="1">
        <f t="array" ref="AC373">SUM(IF(J373:S373&gt;J374:S374,1,-1))</f>
        <v>-8</v>
      </c>
      <c r="AD373" s="6">
        <f t="shared" si="81"/>
        <v>-12</v>
      </c>
      <c r="AE373" s="6">
        <f t="shared" si="95"/>
        <v>-16</v>
      </c>
      <c r="AF373" s="6">
        <f t="shared" si="95"/>
        <v>-12</v>
      </c>
      <c r="AG373" s="6">
        <f t="shared" si="95"/>
        <v>-28</v>
      </c>
      <c r="AH373" s="5"/>
      <c r="AI373" s="8" t="str">
        <f t="shared" si="82"/>
        <v>Inside</v>
      </c>
      <c r="AJ373" s="24" t="str">
        <f t="shared" si="83"/>
        <v>Down</v>
      </c>
      <c r="AK373" s="25" t="str">
        <f t="shared" si="84"/>
        <v>POC Unchanged</v>
      </c>
      <c r="AL373" s="26" t="str">
        <f t="shared" si="85"/>
        <v>In. Val</v>
      </c>
      <c r="AM373" s="26" t="str">
        <f t="shared" si="86"/>
        <v>Inside Day</v>
      </c>
      <c r="AN373" s="26" t="str">
        <f t="shared" si="87"/>
        <v>Ab. Val</v>
      </c>
      <c r="AO373" s="26" t="str">
        <f t="shared" si="88"/>
        <v>Gap Up - Faded</v>
      </c>
      <c r="AP373" s="26" t="str">
        <f t="shared" si="89"/>
        <v>Top-Weighted</v>
      </c>
      <c r="AQ373" s="26" t="str">
        <f t="shared" si="90"/>
        <v>Skewed Mid-Low</v>
      </c>
      <c r="AR373" s="26" t="str">
        <f t="shared" si="91"/>
        <v>Closed Lower Quadrant</v>
      </c>
      <c r="AS373" s="27">
        <f t="shared" si="92"/>
        <v>-2</v>
      </c>
    </row>
    <row r="374" spans="1:45" ht="15.5" x14ac:dyDescent="0.35">
      <c r="A374" s="20">
        <v>45132</v>
      </c>
      <c r="B374" s="21">
        <v>1.30332</v>
      </c>
      <c r="C374" s="21">
        <v>1.3038400000000001</v>
      </c>
      <c r="D374" s="21">
        <v>1.2797499999999999</v>
      </c>
      <c r="E374" s="21">
        <v>1.28929</v>
      </c>
      <c r="F374" s="21">
        <v>1.2852000000000001</v>
      </c>
      <c r="G374" s="21">
        <v>1.2905</v>
      </c>
      <c r="H374" s="21">
        <v>1.2813000000000001</v>
      </c>
      <c r="I374" s="22">
        <v>19</v>
      </c>
      <c r="J374" s="22">
        <v>1953</v>
      </c>
      <c r="K374" s="22">
        <v>1024</v>
      </c>
      <c r="L374" s="22">
        <v>3016</v>
      </c>
      <c r="M374" s="23">
        <v>12.439166666666649</v>
      </c>
      <c r="N374" s="23">
        <v>240.90000000000168</v>
      </c>
      <c r="O374" s="22">
        <v>91.999999999998749</v>
      </c>
      <c r="P374" s="22">
        <v>298277</v>
      </c>
      <c r="Q374" s="23">
        <v>1242.8208333333334</v>
      </c>
      <c r="R374" s="23">
        <v>12.51971772519709</v>
      </c>
      <c r="S374" s="22">
        <v>21</v>
      </c>
      <c r="T374" s="22" t="s">
        <v>26</v>
      </c>
      <c r="U374" s="23">
        <v>0.52312277515501826</v>
      </c>
      <c r="V374" s="22">
        <v>155</v>
      </c>
      <c r="W374" s="22">
        <v>538</v>
      </c>
      <c r="X374" s="22">
        <v>1086</v>
      </c>
      <c r="Y374" s="22">
        <v>1237</v>
      </c>
      <c r="Z374" s="22" t="s">
        <v>29</v>
      </c>
      <c r="AA374" s="5"/>
      <c r="AB374" s="6" cm="1">
        <f t="array" ref="AB374">SUM(IF(B374:I374&gt;B375:I375,1,-1))</f>
        <v>-4</v>
      </c>
      <c r="AC374" s="6" cm="1">
        <f t="array" ref="AC374">SUM(IF(J374:S374&gt;J375:S375,1,-1))</f>
        <v>-6</v>
      </c>
      <c r="AD374" s="6">
        <f t="shared" si="81"/>
        <v>-10</v>
      </c>
      <c r="AE374" s="6">
        <f t="shared" si="95"/>
        <v>-18</v>
      </c>
      <c r="AF374" s="6">
        <f t="shared" si="95"/>
        <v>-8</v>
      </c>
      <c r="AG374" s="6">
        <f t="shared" si="95"/>
        <v>-26</v>
      </c>
      <c r="AH374" s="5"/>
      <c r="AI374" s="8" t="str">
        <f t="shared" si="82"/>
        <v>OL Lower</v>
      </c>
      <c r="AJ374" s="24" t="str">
        <f t="shared" si="83"/>
        <v>Down</v>
      </c>
      <c r="AK374" s="25" t="str">
        <f t="shared" si="84"/>
        <v>POC Down</v>
      </c>
      <c r="AL374" s="26" t="str">
        <f t="shared" si="85"/>
        <v>In. Val</v>
      </c>
      <c r="AM374" s="26" t="str">
        <f t="shared" si="86"/>
        <v>Inside Day</v>
      </c>
      <c r="AN374" s="26" t="str">
        <f t="shared" si="87"/>
        <v>In Val</v>
      </c>
      <c r="AO374" s="26" t="str">
        <f t="shared" si="88"/>
        <v>Gap Up - Failed</v>
      </c>
      <c r="AP374" s="26" t="str">
        <f t="shared" si="89"/>
        <v>Top-Weighted</v>
      </c>
      <c r="AQ374" s="26" t="str">
        <f t="shared" si="90"/>
        <v>Skewed Low</v>
      </c>
      <c r="AR374" s="26" t="str">
        <f t="shared" si="91"/>
        <v>Closed Lower Quadrant</v>
      </c>
      <c r="AS374" s="27">
        <f t="shared" si="92"/>
        <v>-1</v>
      </c>
    </row>
    <row r="375" spans="1:45" ht="15.5" x14ac:dyDescent="0.35">
      <c r="A375" s="20">
        <v>45131</v>
      </c>
      <c r="B375" s="21">
        <v>1.30715</v>
      </c>
      <c r="C375" s="21">
        <v>1.3125199999999999</v>
      </c>
      <c r="D375" s="21">
        <v>1.2797499999999999</v>
      </c>
      <c r="E375" s="21">
        <v>1.2811399999999999</v>
      </c>
      <c r="F375" s="21">
        <v>1.2858000000000001</v>
      </c>
      <c r="G375" s="21">
        <v>1.2958000000000001</v>
      </c>
      <c r="H375" s="21">
        <v>1.2816000000000001</v>
      </c>
      <c r="I375" s="22">
        <v>9</v>
      </c>
      <c r="J375" s="22">
        <v>2225</v>
      </c>
      <c r="K375" s="22">
        <v>845</v>
      </c>
      <c r="L375" s="22">
        <v>3103</v>
      </c>
      <c r="M375" s="23">
        <v>12.834583333333262</v>
      </c>
      <c r="N375" s="23">
        <v>327.69999999999965</v>
      </c>
      <c r="O375" s="22">
        <v>141.99999999999991</v>
      </c>
      <c r="P375" s="22">
        <v>312336</v>
      </c>
      <c r="Q375" s="23">
        <v>1301.4000000000001</v>
      </c>
      <c r="R375" s="23">
        <v>9.4690265486725771</v>
      </c>
      <c r="S375" s="22">
        <v>34</v>
      </c>
      <c r="T375" s="22" t="s">
        <v>28</v>
      </c>
      <c r="U375" s="23">
        <v>0.43245232775452619</v>
      </c>
      <c r="V375" s="22">
        <v>543</v>
      </c>
      <c r="W375" s="22">
        <v>292</v>
      </c>
      <c r="X375" s="22">
        <v>935</v>
      </c>
      <c r="Y375" s="22">
        <v>1333</v>
      </c>
      <c r="Z375" s="22" t="s">
        <v>27</v>
      </c>
      <c r="AA375" s="5"/>
      <c r="AB375" s="6" cm="1">
        <f t="array" ref="AB375">SUM(IF(B375:I375&gt;B376:I376,1,-1))</f>
        <v>-8</v>
      </c>
      <c r="AC375" s="6" cm="1">
        <f t="array" ref="AC375">SUM(IF(J375:S375&gt;J376:S376,1,-1))</f>
        <v>2</v>
      </c>
      <c r="AD375" s="6">
        <f t="shared" si="81"/>
        <v>-6</v>
      </c>
      <c r="AE375" s="6">
        <f t="shared" si="95"/>
        <v>-18</v>
      </c>
      <c r="AF375" s="6">
        <f t="shared" si="95"/>
        <v>-4</v>
      </c>
      <c r="AG375" s="6">
        <f t="shared" si="95"/>
        <v>-22</v>
      </c>
      <c r="AH375" s="5"/>
      <c r="AI375" s="8" t="str">
        <f t="shared" si="82"/>
        <v>OL Lower</v>
      </c>
      <c r="AJ375" s="24" t="str">
        <f t="shared" si="83"/>
        <v>Down</v>
      </c>
      <c r="AK375" s="25" t="str">
        <f t="shared" si="84"/>
        <v>POC Down</v>
      </c>
      <c r="AL375" s="26" t="str">
        <f t="shared" si="85"/>
        <v>Bel. Val</v>
      </c>
      <c r="AM375" s="26" t="str">
        <f t="shared" si="86"/>
        <v>Lower Break</v>
      </c>
      <c r="AN375" s="26" t="str">
        <f t="shared" si="87"/>
        <v>Bl. Val</v>
      </c>
      <c r="AO375" s="26" t="str">
        <f t="shared" si="88"/>
        <v>No Gap</v>
      </c>
      <c r="AP375" s="26" t="str">
        <f t="shared" si="89"/>
        <v>Top-Weighted</v>
      </c>
      <c r="AQ375" s="26" t="str">
        <f t="shared" si="90"/>
        <v>Skewed Low</v>
      </c>
      <c r="AR375" s="26" t="str">
        <f t="shared" si="91"/>
        <v>Same</v>
      </c>
      <c r="AS375" s="27">
        <f t="shared" si="92"/>
        <v>0</v>
      </c>
    </row>
    <row r="376" spans="1:45" ht="15.5" x14ac:dyDescent="0.35">
      <c r="A376" s="20">
        <v>45128</v>
      </c>
      <c r="B376" s="21">
        <v>1.30891</v>
      </c>
      <c r="C376" s="21">
        <v>1.3125199999999999</v>
      </c>
      <c r="D376" s="21">
        <v>1.28155</v>
      </c>
      <c r="E376" s="21">
        <v>1.28518</v>
      </c>
      <c r="F376" s="21">
        <v>1.3088000000000002</v>
      </c>
      <c r="G376" s="21">
        <v>1.3125</v>
      </c>
      <c r="H376" s="21">
        <v>1.2896000000000001</v>
      </c>
      <c r="I376" s="22">
        <v>17</v>
      </c>
      <c r="J376" s="22">
        <v>429</v>
      </c>
      <c r="K376" s="22">
        <v>2546</v>
      </c>
      <c r="L376" s="22">
        <v>3014</v>
      </c>
      <c r="M376" s="23">
        <v>12.494583333333244</v>
      </c>
      <c r="N376" s="23">
        <v>309.69999999999942</v>
      </c>
      <c r="O376" s="22">
        <v>228.9999999999992</v>
      </c>
      <c r="P376" s="22">
        <v>300912</v>
      </c>
      <c r="Q376" s="23">
        <v>1253.8</v>
      </c>
      <c r="R376" s="23">
        <v>9.731998708427529</v>
      </c>
      <c r="S376" s="22">
        <v>34</v>
      </c>
      <c r="T376" s="22" t="s">
        <v>28</v>
      </c>
      <c r="U376" s="23">
        <v>0.39017332024387974</v>
      </c>
      <c r="V376" s="22">
        <v>1038</v>
      </c>
      <c r="W376" s="22">
        <v>281</v>
      </c>
      <c r="X376" s="22">
        <v>831</v>
      </c>
      <c r="Y376" s="22">
        <v>862</v>
      </c>
      <c r="Z376" s="22" t="s">
        <v>27</v>
      </c>
      <c r="AA376" s="5"/>
      <c r="AB376" s="6" cm="1">
        <f t="array" ref="AB376">SUM(IF(B376:I376&gt;B377:I377,1,-1))</f>
        <v>-6</v>
      </c>
      <c r="AC376" s="6" cm="1">
        <f t="array" ref="AC376">SUM(IF(J376:S376&gt;J377:S377,1,-1))</f>
        <v>-4</v>
      </c>
      <c r="AD376" s="6">
        <f t="shared" si="81"/>
        <v>-10</v>
      </c>
      <c r="AE376" s="6">
        <f t="shared" si="95"/>
        <v>-14</v>
      </c>
      <c r="AF376" s="6">
        <f t="shared" si="95"/>
        <v>-2</v>
      </c>
      <c r="AG376" s="6">
        <f t="shared" si="95"/>
        <v>-16</v>
      </c>
      <c r="AH376" s="5"/>
      <c r="AI376" s="8" t="str">
        <f t="shared" si="82"/>
        <v>OL Lower</v>
      </c>
      <c r="AJ376" s="24" t="str">
        <f t="shared" si="83"/>
        <v>Neutral</v>
      </c>
      <c r="AK376" s="25" t="str">
        <f t="shared" si="84"/>
        <v>POC Unchanged</v>
      </c>
      <c r="AL376" s="26" t="str">
        <f t="shared" si="85"/>
        <v>In. Val</v>
      </c>
      <c r="AM376" s="26" t="str">
        <f t="shared" si="86"/>
        <v>Lower Break</v>
      </c>
      <c r="AN376" s="26" t="str">
        <f t="shared" si="87"/>
        <v>Bl. Val</v>
      </c>
      <c r="AO376" s="26" t="str">
        <f t="shared" si="88"/>
        <v>No Gap</v>
      </c>
      <c r="AP376" s="26" t="str">
        <f t="shared" si="89"/>
        <v>Bottom-Weighted</v>
      </c>
      <c r="AQ376" s="26" t="str">
        <f t="shared" si="90"/>
        <v>Skewed High</v>
      </c>
      <c r="AR376" s="26" t="str">
        <f t="shared" si="91"/>
        <v>Same</v>
      </c>
      <c r="AS376" s="27">
        <f t="shared" si="92"/>
        <v>0</v>
      </c>
    </row>
    <row r="377" spans="1:45" ht="15.5" x14ac:dyDescent="0.35">
      <c r="A377" s="20">
        <v>45127</v>
      </c>
      <c r="B377" s="21">
        <v>1.31281</v>
      </c>
      <c r="C377" s="21">
        <v>1.3141799999999999</v>
      </c>
      <c r="D377" s="21">
        <v>1.28396</v>
      </c>
      <c r="E377" s="21">
        <v>1.2871999999999999</v>
      </c>
      <c r="F377" s="21">
        <v>1.3088</v>
      </c>
      <c r="G377" s="21">
        <v>1.3141</v>
      </c>
      <c r="H377" s="21">
        <v>1.2941</v>
      </c>
      <c r="I377" s="22">
        <v>9</v>
      </c>
      <c r="J377" s="22">
        <v>970</v>
      </c>
      <c r="K377" s="22">
        <v>2011</v>
      </c>
      <c r="L377" s="22">
        <v>3022</v>
      </c>
      <c r="M377" s="23">
        <v>12.522916666666521</v>
      </c>
      <c r="N377" s="23">
        <v>302.19999999999914</v>
      </c>
      <c r="O377" s="22">
        <v>200.00000000000017</v>
      </c>
      <c r="P377" s="22">
        <v>304097</v>
      </c>
      <c r="Q377" s="23">
        <v>1267.0708333333334</v>
      </c>
      <c r="R377" s="23">
        <v>10.000000000000028</v>
      </c>
      <c r="S377" s="22">
        <v>37</v>
      </c>
      <c r="T377" s="22" t="s">
        <v>28</v>
      </c>
      <c r="U377" s="23">
        <v>0.48266158338264803</v>
      </c>
      <c r="V377" s="22">
        <v>1531</v>
      </c>
      <c r="W377" s="22">
        <v>325</v>
      </c>
      <c r="X377" s="22">
        <v>576</v>
      </c>
      <c r="Y377" s="22">
        <v>590</v>
      </c>
      <c r="Z377" s="22" t="s">
        <v>27</v>
      </c>
      <c r="AA377" s="5"/>
      <c r="AB377" s="6" cm="1">
        <f t="array" ref="AB377">SUM(IF(B377:I377&gt;B378:I378,1,-1))</f>
        <v>-4</v>
      </c>
      <c r="AC377" s="6" cm="1">
        <f t="array" ref="AC377">SUM(IF(J377:S377&gt;J378:S378,1,-1))</f>
        <v>-2</v>
      </c>
      <c r="AD377" s="6">
        <f t="shared" si="81"/>
        <v>-6</v>
      </c>
      <c r="AE377" s="6">
        <f t="shared" si="95"/>
        <v>-10</v>
      </c>
      <c r="AF377" s="6">
        <f t="shared" si="95"/>
        <v>4</v>
      </c>
      <c r="AG377" s="6">
        <f t="shared" si="95"/>
        <v>-6</v>
      </c>
      <c r="AH377" s="5"/>
      <c r="AI377" s="8" t="str">
        <f t="shared" si="82"/>
        <v>Outside</v>
      </c>
      <c r="AJ377" s="24" t="str">
        <f t="shared" si="83"/>
        <v>Down</v>
      </c>
      <c r="AK377" s="25" t="str">
        <f t="shared" si="84"/>
        <v>POC Down</v>
      </c>
      <c r="AL377" s="26" t="str">
        <f t="shared" si="85"/>
        <v>In. Val</v>
      </c>
      <c r="AM377" s="26" t="str">
        <f t="shared" si="86"/>
        <v>Lower Break</v>
      </c>
      <c r="AN377" s="26" t="str">
        <f t="shared" si="87"/>
        <v>Bl. Val</v>
      </c>
      <c r="AO377" s="26" t="str">
        <f t="shared" si="88"/>
        <v>No Gap</v>
      </c>
      <c r="AP377" s="26" t="str">
        <f t="shared" si="89"/>
        <v>Bottom-Weighted</v>
      </c>
      <c r="AQ377" s="26" t="str">
        <f t="shared" si="90"/>
        <v>Skewed High</v>
      </c>
      <c r="AR377" s="26" t="str">
        <f t="shared" si="91"/>
        <v>Closed Higher Quadrant</v>
      </c>
      <c r="AS377" s="27">
        <f t="shared" si="92"/>
        <v>1</v>
      </c>
    </row>
    <row r="378" spans="1:45" ht="15.5" x14ac:dyDescent="0.35">
      <c r="A378" s="20">
        <v>45126</v>
      </c>
      <c r="B378" s="21">
        <v>1.29955</v>
      </c>
      <c r="C378" s="21">
        <v>1.3141799999999999</v>
      </c>
      <c r="D378" s="21">
        <v>1.2867299999999999</v>
      </c>
      <c r="E378" s="21">
        <v>1.2936700000000001</v>
      </c>
      <c r="F378" s="21">
        <v>1.3090999999999999</v>
      </c>
      <c r="G378" s="21">
        <v>1.3134999999999999</v>
      </c>
      <c r="H378" s="21">
        <v>1.3028999999999999</v>
      </c>
      <c r="I378" s="22">
        <v>35</v>
      </c>
      <c r="J378" s="22">
        <v>1097</v>
      </c>
      <c r="K378" s="22">
        <v>1985</v>
      </c>
      <c r="L378" s="22">
        <v>3126</v>
      </c>
      <c r="M378" s="23">
        <v>12.969583333333135</v>
      </c>
      <c r="N378" s="23">
        <v>274.49999999999977</v>
      </c>
      <c r="O378" s="22">
        <v>105.99999999999943</v>
      </c>
      <c r="P378" s="22">
        <v>308033</v>
      </c>
      <c r="Q378" s="23">
        <v>1283.4708333333333</v>
      </c>
      <c r="R378" s="23">
        <v>11.387978142076513</v>
      </c>
      <c r="S378" s="22">
        <v>33</v>
      </c>
      <c r="T378" s="22" t="s">
        <v>26</v>
      </c>
      <c r="U378" s="23">
        <v>0.51944622460689405</v>
      </c>
      <c r="V378" s="22">
        <v>1689</v>
      </c>
      <c r="W378" s="22">
        <v>720</v>
      </c>
      <c r="X378" s="22">
        <v>310</v>
      </c>
      <c r="Y378" s="22">
        <v>370</v>
      </c>
      <c r="Z378" s="22" t="s">
        <v>29</v>
      </c>
      <c r="AA378" s="5"/>
      <c r="AB378" s="6" cm="1">
        <f t="array" ref="AB378">SUM(IF(B378:I378&gt;B379:I379,1,-1))</f>
        <v>-4</v>
      </c>
      <c r="AC378" s="6" cm="1">
        <f t="array" ref="AC378">SUM(IF(J378:S378&gt;J379:S379,1,-1))</f>
        <v>4</v>
      </c>
      <c r="AD378" s="6">
        <f t="shared" si="81"/>
        <v>0</v>
      </c>
      <c r="AE378" s="6">
        <f t="shared" si="95"/>
        <v>-8</v>
      </c>
      <c r="AF378" s="6">
        <f t="shared" si="95"/>
        <v>0</v>
      </c>
      <c r="AG378" s="6">
        <f t="shared" si="95"/>
        <v>-8</v>
      </c>
      <c r="AH378" s="5"/>
      <c r="AI378" s="8" t="str">
        <f t="shared" si="82"/>
        <v>Outside</v>
      </c>
      <c r="AJ378" s="24" t="str">
        <f t="shared" si="83"/>
        <v>Up</v>
      </c>
      <c r="AK378" s="25" t="str">
        <f t="shared" si="84"/>
        <v>POC Unchanged</v>
      </c>
      <c r="AL378" s="26" t="str">
        <f t="shared" si="85"/>
        <v>In. Val</v>
      </c>
      <c r="AM378" s="26" t="str">
        <f t="shared" si="86"/>
        <v>Lower Break</v>
      </c>
      <c r="AN378" s="26" t="str">
        <f t="shared" si="87"/>
        <v>Bl. Val</v>
      </c>
      <c r="AO378" s="26" t="str">
        <f t="shared" si="88"/>
        <v>Gap Down - Follow Through</v>
      </c>
      <c r="AP378" s="26" t="str">
        <f t="shared" si="89"/>
        <v>Bottom-Weighted</v>
      </c>
      <c r="AQ378" s="26" t="str">
        <f t="shared" si="90"/>
        <v>Skewed High</v>
      </c>
      <c r="AR378" s="26" t="str">
        <f t="shared" si="91"/>
        <v>Closed Higher Quadrant</v>
      </c>
      <c r="AS378" s="27">
        <f t="shared" si="92"/>
        <v>1</v>
      </c>
    </row>
    <row r="379" spans="1:45" ht="15.5" x14ac:dyDescent="0.35">
      <c r="A379" s="20">
        <v>45125</v>
      </c>
      <c r="B379" s="21">
        <v>1.29335</v>
      </c>
      <c r="C379" s="21">
        <v>1.3141799999999999</v>
      </c>
      <c r="D379" s="21">
        <v>1.29036</v>
      </c>
      <c r="E379" s="21">
        <v>1.3033300000000001</v>
      </c>
      <c r="F379" s="21">
        <v>1.3090999999999999</v>
      </c>
      <c r="G379" s="21">
        <v>1.3135000000000001</v>
      </c>
      <c r="H379" s="21">
        <v>1.3038000000000001</v>
      </c>
      <c r="I379" s="22">
        <v>20</v>
      </c>
      <c r="J379" s="22">
        <v>1099</v>
      </c>
      <c r="K379" s="22">
        <v>1837</v>
      </c>
      <c r="L379" s="22">
        <v>2980</v>
      </c>
      <c r="M379" s="23">
        <v>12.334166666666507</v>
      </c>
      <c r="N379" s="23">
        <v>238.19999999999953</v>
      </c>
      <c r="O379" s="22">
        <v>97.000000000000426</v>
      </c>
      <c r="P379" s="22">
        <v>300197</v>
      </c>
      <c r="Q379" s="23">
        <v>1250.8208333333334</v>
      </c>
      <c r="R379" s="23">
        <v>12.51049538203193</v>
      </c>
      <c r="S379" s="22">
        <v>33</v>
      </c>
      <c r="T379" s="22" t="s">
        <v>26</v>
      </c>
      <c r="U379" s="23">
        <v>0.56252893611958521</v>
      </c>
      <c r="V379" s="22">
        <v>1459</v>
      </c>
      <c r="W379" s="22">
        <v>740</v>
      </c>
      <c r="X379" s="22">
        <v>443</v>
      </c>
      <c r="Y379" s="22">
        <v>338</v>
      </c>
      <c r="Z379" s="22" t="s">
        <v>32</v>
      </c>
      <c r="AA379" s="5"/>
      <c r="AB379" s="6" cm="1">
        <f t="array" ref="AB379">SUM(IF(B379:I379&gt;B380:I380,1,-1))</f>
        <v>-2</v>
      </c>
      <c r="AC379" s="6" cm="1">
        <f t="array" ref="AC379">SUM(IF(J379:S379&gt;J380:S380,1,-1))</f>
        <v>2</v>
      </c>
      <c r="AD379" s="6">
        <f t="shared" si="81"/>
        <v>0</v>
      </c>
      <c r="AE379" s="6">
        <f t="shared" si="95"/>
        <v>0</v>
      </c>
      <c r="AF379" s="6">
        <f t="shared" si="95"/>
        <v>-6</v>
      </c>
      <c r="AG379" s="6">
        <f t="shared" si="95"/>
        <v>-6</v>
      </c>
      <c r="AH379" s="5"/>
      <c r="AI379" s="8" t="str">
        <f t="shared" si="82"/>
        <v>Inside</v>
      </c>
      <c r="AJ379" s="24" t="str">
        <f t="shared" si="83"/>
        <v>Up</v>
      </c>
      <c r="AK379" s="25" t="str">
        <f t="shared" si="84"/>
        <v>POC Unchanged</v>
      </c>
      <c r="AL379" s="26" t="str">
        <f t="shared" si="85"/>
        <v>In. Val</v>
      </c>
      <c r="AM379" s="26" t="str">
        <f t="shared" si="86"/>
        <v>Inside Day</v>
      </c>
      <c r="AN379" s="26" t="str">
        <f t="shared" si="87"/>
        <v>Bl. Val</v>
      </c>
      <c r="AO379" s="26" t="str">
        <f t="shared" si="88"/>
        <v>Gap Down - Failed</v>
      </c>
      <c r="AP379" s="26" t="str">
        <f t="shared" si="89"/>
        <v>Bottom-Weighted</v>
      </c>
      <c r="AQ379" s="26" t="str">
        <f t="shared" si="90"/>
        <v>Skewed High</v>
      </c>
      <c r="AR379" s="26" t="str">
        <f t="shared" si="91"/>
        <v>Closed Higher Quadrant</v>
      </c>
      <c r="AS379" s="27">
        <f t="shared" si="92"/>
        <v>1</v>
      </c>
    </row>
    <row r="380" spans="1:45" ht="15.5" x14ac:dyDescent="0.35">
      <c r="A380" s="20">
        <v>45124</v>
      </c>
      <c r="B380" s="21">
        <v>1.2863500000000001</v>
      </c>
      <c r="C380" s="21">
        <v>1.3141799999999999</v>
      </c>
      <c r="D380" s="21">
        <v>1.2857700000000001</v>
      </c>
      <c r="E380" s="21">
        <v>1.3071299999999999</v>
      </c>
      <c r="F380" s="21">
        <v>1.3091000000000002</v>
      </c>
      <c r="G380" s="21">
        <v>1.3141</v>
      </c>
      <c r="H380" s="21">
        <v>1.296</v>
      </c>
      <c r="I380" s="22">
        <v>27</v>
      </c>
      <c r="J380" s="22">
        <v>864</v>
      </c>
      <c r="K380" s="22">
        <v>2014</v>
      </c>
      <c r="L380" s="22">
        <v>2907</v>
      </c>
      <c r="M380" s="23">
        <v>12.067499999999843</v>
      </c>
      <c r="N380" s="23">
        <v>284.09999999999826</v>
      </c>
      <c r="O380" s="22">
        <v>181.00000000000006</v>
      </c>
      <c r="P380" s="22">
        <v>289317</v>
      </c>
      <c r="Q380" s="23">
        <v>1205.4875</v>
      </c>
      <c r="R380" s="23">
        <v>10.232312565997951</v>
      </c>
      <c r="S380" s="22">
        <v>43</v>
      </c>
      <c r="T380" s="22" t="s">
        <v>28</v>
      </c>
      <c r="U380" s="23">
        <v>0.49040959580598426</v>
      </c>
      <c r="V380" s="22">
        <v>1286</v>
      </c>
      <c r="W380" s="22">
        <v>394</v>
      </c>
      <c r="X380" s="22">
        <v>589</v>
      </c>
      <c r="Y380" s="22">
        <v>638</v>
      </c>
      <c r="Z380" s="22" t="s">
        <v>31</v>
      </c>
      <c r="AA380" s="5"/>
      <c r="AB380" s="6" cm="1">
        <f t="array" ref="AB380">SUM(IF(B380:I380&gt;B381:I381,1,-1))</f>
        <v>-2</v>
      </c>
      <c r="AC380" s="6" cm="1">
        <f t="array" ref="AC380">SUM(IF(J380:S380&gt;J381:S381,1,-1))</f>
        <v>-6</v>
      </c>
      <c r="AD380" s="6">
        <f t="shared" si="81"/>
        <v>-8</v>
      </c>
      <c r="AE380" s="6">
        <f t="shared" si="95"/>
        <v>8</v>
      </c>
      <c r="AF380" s="6">
        <f t="shared" si="95"/>
        <v>-6</v>
      </c>
      <c r="AG380" s="6">
        <f t="shared" si="95"/>
        <v>2</v>
      </c>
      <c r="AH380" s="5"/>
      <c r="AI380" s="8" t="str">
        <f t="shared" si="82"/>
        <v>OL Higher</v>
      </c>
      <c r="AJ380" s="24" t="str">
        <f t="shared" si="83"/>
        <v>Up</v>
      </c>
      <c r="AK380" s="25" t="str">
        <f t="shared" si="84"/>
        <v>POC Down</v>
      </c>
      <c r="AL380" s="26" t="str">
        <f t="shared" si="85"/>
        <v>In. Val</v>
      </c>
      <c r="AM380" s="26" t="str">
        <f t="shared" si="86"/>
        <v>Inside Day</v>
      </c>
      <c r="AN380" s="26" t="str">
        <f t="shared" si="87"/>
        <v>In Val</v>
      </c>
      <c r="AO380" s="26" t="str">
        <f t="shared" si="88"/>
        <v>Gap Down - Failed</v>
      </c>
      <c r="AP380" s="26" t="str">
        <f t="shared" si="89"/>
        <v>Bottom-Weighted</v>
      </c>
      <c r="AQ380" s="26" t="str">
        <f t="shared" si="90"/>
        <v>Skewed High</v>
      </c>
      <c r="AR380" s="26" t="str">
        <f t="shared" si="91"/>
        <v>Same</v>
      </c>
      <c r="AS380" s="27">
        <f t="shared" si="92"/>
        <v>0</v>
      </c>
    </row>
    <row r="381" spans="1:45" ht="15.5" x14ac:dyDescent="0.35">
      <c r="A381" s="20">
        <v>45121</v>
      </c>
      <c r="B381" s="21">
        <v>1.2837400000000001</v>
      </c>
      <c r="C381" s="21">
        <v>1.3141799999999999</v>
      </c>
      <c r="D381" s="21">
        <v>1.27498</v>
      </c>
      <c r="E381" s="21">
        <v>1.3088900000000001</v>
      </c>
      <c r="F381" s="21">
        <v>1.3107000000000002</v>
      </c>
      <c r="G381" s="21">
        <v>1.3141</v>
      </c>
      <c r="H381" s="21">
        <v>1.2902000000000002</v>
      </c>
      <c r="I381" s="22">
        <v>33</v>
      </c>
      <c r="J381" s="22">
        <v>528</v>
      </c>
      <c r="K381" s="22">
        <v>2370</v>
      </c>
      <c r="L381" s="22">
        <v>2923</v>
      </c>
      <c r="M381" s="23">
        <v>12.162083333333239</v>
      </c>
      <c r="N381" s="23">
        <v>391.99999999999903</v>
      </c>
      <c r="O381" s="22">
        <v>238.9999999999981</v>
      </c>
      <c r="P381" s="22">
        <v>292187</v>
      </c>
      <c r="Q381" s="23">
        <v>1217.4458333333334</v>
      </c>
      <c r="R381" s="23">
        <v>7.4566326530612432</v>
      </c>
      <c r="S381" s="22">
        <v>64</v>
      </c>
      <c r="T381" s="22" t="s">
        <v>28</v>
      </c>
      <c r="U381" s="23">
        <v>0.38992362729760854</v>
      </c>
      <c r="V381" s="22">
        <v>992</v>
      </c>
      <c r="W381" s="22">
        <v>636</v>
      </c>
      <c r="X381" s="22">
        <v>825</v>
      </c>
      <c r="Y381" s="22">
        <v>461</v>
      </c>
      <c r="Z381" s="22" t="s">
        <v>31</v>
      </c>
      <c r="AA381" s="5"/>
      <c r="AB381" s="6" cm="1">
        <f t="array" ref="AB381">SUM(IF(B381:I381&gt;B382:I382,1,-1))</f>
        <v>4</v>
      </c>
      <c r="AC381" s="6" cm="1">
        <f t="array" ref="AC381">SUM(IF(J381:S381&gt;J382:S382,1,-1))</f>
        <v>-2</v>
      </c>
      <c r="AD381" s="6">
        <f t="shared" si="81"/>
        <v>2</v>
      </c>
      <c r="AE381" s="6">
        <f t="shared" si="95"/>
        <v>12</v>
      </c>
      <c r="AF381" s="6">
        <f t="shared" si="95"/>
        <v>6</v>
      </c>
      <c r="AG381" s="6">
        <f t="shared" si="95"/>
        <v>18</v>
      </c>
      <c r="AH381" s="5"/>
      <c r="AI381" s="8" t="str">
        <f t="shared" si="82"/>
        <v>OL Higher</v>
      </c>
      <c r="AJ381" s="24" t="str">
        <f t="shared" si="83"/>
        <v>Up</v>
      </c>
      <c r="AK381" s="25" t="str">
        <f t="shared" si="84"/>
        <v>POC Up</v>
      </c>
      <c r="AL381" s="26" t="str">
        <f t="shared" si="85"/>
        <v>Ab. Val</v>
      </c>
      <c r="AM381" s="26" t="str">
        <f t="shared" si="86"/>
        <v>Upper Break</v>
      </c>
      <c r="AN381" s="26" t="str">
        <f t="shared" si="87"/>
        <v>In Val</v>
      </c>
      <c r="AO381" s="26" t="str">
        <f t="shared" si="88"/>
        <v>No Gap</v>
      </c>
      <c r="AP381" s="26" t="str">
        <f t="shared" si="89"/>
        <v>Bottom-Weighted</v>
      </c>
      <c r="AQ381" s="26" t="str">
        <f t="shared" si="90"/>
        <v>Skewed High</v>
      </c>
      <c r="AR381" s="26" t="str">
        <f t="shared" si="91"/>
        <v>Same</v>
      </c>
      <c r="AS381" s="27">
        <f t="shared" si="92"/>
        <v>0</v>
      </c>
    </row>
    <row r="382" spans="1:45" ht="15.5" x14ac:dyDescent="0.35">
      <c r="A382" s="20">
        <v>45120</v>
      </c>
      <c r="B382" s="21">
        <v>1.2741499999999999</v>
      </c>
      <c r="C382" s="21">
        <v>1.31402</v>
      </c>
      <c r="D382" s="21">
        <v>1.2725500000000001</v>
      </c>
      <c r="E382" s="21">
        <v>1.3127800000000001</v>
      </c>
      <c r="F382" s="21">
        <v>1.2991999999999999</v>
      </c>
      <c r="G382" s="21">
        <v>1.3028999999999999</v>
      </c>
      <c r="H382" s="21">
        <v>1.2784</v>
      </c>
      <c r="I382" s="22">
        <v>46</v>
      </c>
      <c r="J382" s="22">
        <v>692</v>
      </c>
      <c r="K382" s="22">
        <v>2217</v>
      </c>
      <c r="L382" s="22">
        <v>2928</v>
      </c>
      <c r="M382" s="23">
        <v>12.115416666666592</v>
      </c>
      <c r="N382" s="23">
        <v>414.69999999999897</v>
      </c>
      <c r="O382" s="22">
        <v>244.99999999999966</v>
      </c>
      <c r="P382" s="22">
        <v>297704</v>
      </c>
      <c r="Q382" s="23">
        <v>1240.4333333333334</v>
      </c>
      <c r="R382" s="23">
        <v>7.0605256812153536</v>
      </c>
      <c r="S382" s="22">
        <v>63</v>
      </c>
      <c r="T382" s="22" t="s">
        <v>28</v>
      </c>
      <c r="U382" s="23">
        <v>0.39768540009441161</v>
      </c>
      <c r="V382" s="22">
        <v>454</v>
      </c>
      <c r="W382" s="22">
        <v>706</v>
      </c>
      <c r="X382" s="22">
        <v>908</v>
      </c>
      <c r="Y382" s="22">
        <v>841</v>
      </c>
      <c r="Z382" s="22" t="s">
        <v>31</v>
      </c>
      <c r="AA382" s="5"/>
      <c r="AB382" s="6" cm="1">
        <f t="array" ref="AB382">SUM(IF(B382:I382&gt;B383:I383,1,-1))</f>
        <v>6</v>
      </c>
      <c r="AC382" s="6" cm="1">
        <f t="array" ref="AC382">SUM(IF(J382:S382&gt;J383:S383,1,-1))</f>
        <v>2</v>
      </c>
      <c r="AD382" s="6">
        <f t="shared" si="81"/>
        <v>8</v>
      </c>
      <c r="AE382" s="6">
        <f t="shared" si="95"/>
        <v>12</v>
      </c>
      <c r="AF382" s="6">
        <f t="shared" si="95"/>
        <v>14</v>
      </c>
      <c r="AG382" s="6">
        <f t="shared" si="95"/>
        <v>26</v>
      </c>
      <c r="AH382" s="5"/>
      <c r="AI382" s="8" t="str">
        <f t="shared" si="82"/>
        <v>OL Higher</v>
      </c>
      <c r="AJ382" s="24" t="str">
        <f t="shared" si="83"/>
        <v>Up</v>
      </c>
      <c r="AK382" s="25" t="str">
        <f t="shared" si="84"/>
        <v>POC Up</v>
      </c>
      <c r="AL382" s="26" t="str">
        <f t="shared" si="85"/>
        <v>Ab. Val</v>
      </c>
      <c r="AM382" s="26" t="str">
        <f t="shared" si="86"/>
        <v>Upper Break</v>
      </c>
      <c r="AN382" s="26" t="str">
        <f t="shared" si="87"/>
        <v>Ab. Val</v>
      </c>
      <c r="AO382" s="26" t="str">
        <f t="shared" si="88"/>
        <v>No Gap</v>
      </c>
      <c r="AP382" s="26" t="str">
        <f t="shared" si="89"/>
        <v>Bottom-Weighted</v>
      </c>
      <c r="AQ382" s="26" t="str">
        <f t="shared" si="90"/>
        <v>Skewed Mid-Low</v>
      </c>
      <c r="AR382" s="26" t="str">
        <f t="shared" si="91"/>
        <v>Same</v>
      </c>
      <c r="AS382" s="27">
        <f t="shared" si="92"/>
        <v>0</v>
      </c>
    </row>
    <row r="383" spans="1:45" ht="15.5" x14ac:dyDescent="0.35">
      <c r="A383" s="20">
        <v>45119</v>
      </c>
      <c r="B383" s="21">
        <v>1.2703899999999999</v>
      </c>
      <c r="C383" s="21">
        <v>1.3</v>
      </c>
      <c r="D383" s="21">
        <v>1.2673099999999999</v>
      </c>
      <c r="E383" s="21">
        <v>1.29952</v>
      </c>
      <c r="F383" s="21">
        <v>1.2739</v>
      </c>
      <c r="G383" s="21">
        <v>1.2899</v>
      </c>
      <c r="H383" s="21">
        <v>1.2689000000000001</v>
      </c>
      <c r="I383" s="22">
        <v>52</v>
      </c>
      <c r="J383" s="22">
        <v>2314</v>
      </c>
      <c r="K383" s="22">
        <v>567</v>
      </c>
      <c r="L383" s="22">
        <v>2903</v>
      </c>
      <c r="M383" s="23">
        <v>12.040416666666673</v>
      </c>
      <c r="N383" s="23">
        <v>326.90000000000106</v>
      </c>
      <c r="O383" s="22">
        <v>209.99999999999909</v>
      </c>
      <c r="P383" s="22">
        <v>307339</v>
      </c>
      <c r="Q383" s="23">
        <v>1280.5791666666667</v>
      </c>
      <c r="R383" s="23">
        <v>8.8803915570510572</v>
      </c>
      <c r="S383" s="22">
        <v>48</v>
      </c>
      <c r="T383" s="22" t="s">
        <v>28</v>
      </c>
      <c r="U383" s="23">
        <v>0.42712234108700647</v>
      </c>
      <c r="V383" s="22">
        <v>638</v>
      </c>
      <c r="W383" s="22">
        <v>683</v>
      </c>
      <c r="X383" s="22">
        <v>802</v>
      </c>
      <c r="Y383" s="22">
        <v>780</v>
      </c>
      <c r="Z383" s="22" t="s">
        <v>31</v>
      </c>
      <c r="AA383" s="5"/>
      <c r="AB383" s="6" cm="1">
        <f t="array" ref="AB383">SUM(IF(B383:I383&gt;B384:I384,1,-1))</f>
        <v>2</v>
      </c>
      <c r="AC383" s="6" cm="1">
        <f t="array" ref="AC383">SUM(IF(J383:S383&gt;J384:S384,1,-1))</f>
        <v>6</v>
      </c>
      <c r="AD383" s="6">
        <f t="shared" si="81"/>
        <v>8</v>
      </c>
      <c r="AE383" s="6">
        <f t="shared" ref="AE383:AG398" si="96">SUM(AB383:AB385)</f>
        <v>8</v>
      </c>
      <c r="AF383" s="6">
        <f t="shared" si="96"/>
        <v>14</v>
      </c>
      <c r="AG383" s="6">
        <f t="shared" si="96"/>
        <v>22</v>
      </c>
      <c r="AH383" s="5"/>
      <c r="AI383" s="8" t="str">
        <f t="shared" si="82"/>
        <v>Outside</v>
      </c>
      <c r="AJ383" s="24" t="str">
        <f t="shared" si="83"/>
        <v>Up</v>
      </c>
      <c r="AK383" s="25" t="str">
        <f t="shared" si="84"/>
        <v>POC Up</v>
      </c>
      <c r="AL383" s="26" t="str">
        <f t="shared" si="85"/>
        <v>In. Val</v>
      </c>
      <c r="AM383" s="26" t="str">
        <f t="shared" si="86"/>
        <v>Upper Break</v>
      </c>
      <c r="AN383" s="26" t="str">
        <f t="shared" si="87"/>
        <v>Ab. Val</v>
      </c>
      <c r="AO383" s="26" t="str">
        <f t="shared" si="88"/>
        <v>No Gap</v>
      </c>
      <c r="AP383" s="26" t="str">
        <f t="shared" si="89"/>
        <v>Top-Weighted</v>
      </c>
      <c r="AQ383" s="26" t="str">
        <f t="shared" si="90"/>
        <v>Skewed Mid-Low</v>
      </c>
      <c r="AR383" s="26" t="str">
        <f t="shared" si="91"/>
        <v>Same</v>
      </c>
      <c r="AS383" s="27">
        <f t="shared" si="92"/>
        <v>0</v>
      </c>
    </row>
    <row r="384" spans="1:45" ht="15.5" x14ac:dyDescent="0.35">
      <c r="A384" s="20">
        <v>45118</v>
      </c>
      <c r="B384" s="21">
        <v>1.27169</v>
      </c>
      <c r="C384" s="21">
        <v>1.29389</v>
      </c>
      <c r="D384" s="21">
        <v>1.2673099999999999</v>
      </c>
      <c r="E384" s="21">
        <v>1.2933300000000001</v>
      </c>
      <c r="F384" s="21">
        <v>1.2703</v>
      </c>
      <c r="G384" s="21">
        <v>1.2830000000000001</v>
      </c>
      <c r="H384" s="21">
        <v>1.2690000000000001</v>
      </c>
      <c r="I384" s="22">
        <v>45</v>
      </c>
      <c r="J384" s="22">
        <v>2503</v>
      </c>
      <c r="K384" s="22">
        <v>282</v>
      </c>
      <c r="L384" s="22">
        <v>2822</v>
      </c>
      <c r="M384" s="23">
        <v>11.6975</v>
      </c>
      <c r="N384" s="23">
        <v>265.80000000000047</v>
      </c>
      <c r="O384" s="22">
        <v>140.00000000000011</v>
      </c>
      <c r="P384" s="22">
        <v>295582</v>
      </c>
      <c r="Q384" s="23">
        <v>1231.5916666666667</v>
      </c>
      <c r="R384" s="23">
        <v>10.617005267118115</v>
      </c>
      <c r="S384" s="22">
        <v>44</v>
      </c>
      <c r="T384" s="22" t="s">
        <v>28</v>
      </c>
      <c r="U384" s="23">
        <v>0.33304903306412903</v>
      </c>
      <c r="V384" s="22">
        <v>523</v>
      </c>
      <c r="W384" s="22">
        <v>555</v>
      </c>
      <c r="X384" s="22">
        <v>637</v>
      </c>
      <c r="Y384" s="22">
        <v>1095</v>
      </c>
      <c r="Z384" s="22" t="s">
        <v>31</v>
      </c>
      <c r="AA384" s="5"/>
      <c r="AB384" s="6" cm="1">
        <f t="array" ref="AB384">SUM(IF(B384:I384&gt;B385:I385,1,-1))</f>
        <v>4</v>
      </c>
      <c r="AC384" s="6" cm="1">
        <f t="array" ref="AC384">SUM(IF(J384:S384&gt;J385:S385,1,-1))</f>
        <v>6</v>
      </c>
      <c r="AD384" s="6">
        <f t="shared" si="81"/>
        <v>10</v>
      </c>
      <c r="AE384" s="6">
        <f t="shared" si="96"/>
        <v>12</v>
      </c>
      <c r="AF384" s="6">
        <f t="shared" si="96"/>
        <v>6</v>
      </c>
      <c r="AG384" s="6">
        <f t="shared" si="96"/>
        <v>18</v>
      </c>
      <c r="AH384" s="5"/>
      <c r="AI384" s="8" t="str">
        <f t="shared" si="82"/>
        <v>OL Higher</v>
      </c>
      <c r="AJ384" s="24" t="str">
        <f t="shared" si="83"/>
        <v>Neutral</v>
      </c>
      <c r="AK384" s="25" t="str">
        <f t="shared" si="84"/>
        <v>POC Unchanged</v>
      </c>
      <c r="AL384" s="26" t="str">
        <f t="shared" si="85"/>
        <v>In. Val</v>
      </c>
      <c r="AM384" s="26" t="str">
        <f t="shared" si="86"/>
        <v>Upper Break</v>
      </c>
      <c r="AN384" s="26" t="str">
        <f t="shared" si="87"/>
        <v>Ab. Val</v>
      </c>
      <c r="AO384" s="26" t="str">
        <f t="shared" si="88"/>
        <v>No Gap</v>
      </c>
      <c r="AP384" s="26" t="str">
        <f t="shared" si="89"/>
        <v>Top-Weighted</v>
      </c>
      <c r="AQ384" s="26" t="str">
        <f t="shared" si="90"/>
        <v>Skewed Low</v>
      </c>
      <c r="AR384" s="26" t="str">
        <f t="shared" si="91"/>
        <v>Same</v>
      </c>
      <c r="AS384" s="27">
        <f t="shared" si="92"/>
        <v>0</v>
      </c>
    </row>
    <row r="385" spans="1:45" ht="15.5" x14ac:dyDescent="0.35">
      <c r="A385" s="20">
        <v>45117</v>
      </c>
      <c r="B385" s="21">
        <v>1.26918</v>
      </c>
      <c r="C385" s="21">
        <v>1.2867999999999999</v>
      </c>
      <c r="D385" s="21">
        <v>1.2673099999999999</v>
      </c>
      <c r="E385" s="21">
        <v>1.28634</v>
      </c>
      <c r="F385" s="21">
        <v>1.2703</v>
      </c>
      <c r="G385" s="21">
        <v>1.2774000000000001</v>
      </c>
      <c r="H385" s="21">
        <v>1.2687000000000002</v>
      </c>
      <c r="I385" s="22">
        <v>41</v>
      </c>
      <c r="J385" s="22">
        <v>2145</v>
      </c>
      <c r="K385" s="22">
        <v>442</v>
      </c>
      <c r="L385" s="22">
        <v>2630</v>
      </c>
      <c r="M385" s="23">
        <v>10.86666666666672</v>
      </c>
      <c r="N385" s="23">
        <v>194.90000000000006</v>
      </c>
      <c r="O385" s="22">
        <v>86.999999999999304</v>
      </c>
      <c r="P385" s="22">
        <v>277069</v>
      </c>
      <c r="Q385" s="23">
        <v>1154.4541666666667</v>
      </c>
      <c r="R385" s="23">
        <v>13.494099538224726</v>
      </c>
      <c r="S385" s="22">
        <v>26</v>
      </c>
      <c r="T385" s="22" t="s">
        <v>28</v>
      </c>
      <c r="U385" s="23">
        <v>0.37343509511626988</v>
      </c>
      <c r="V385" s="22">
        <v>336</v>
      </c>
      <c r="W385" s="22">
        <v>467</v>
      </c>
      <c r="X385" s="22">
        <v>745</v>
      </c>
      <c r="Y385" s="22">
        <v>1082</v>
      </c>
      <c r="Z385" s="22" t="s">
        <v>31</v>
      </c>
      <c r="AA385" s="5"/>
      <c r="AB385" s="6" cm="1">
        <f t="array" ref="AB385">SUM(IF(B385:I385&gt;B386:I386,1,-1))</f>
        <v>2</v>
      </c>
      <c r="AC385" s="6" cm="1">
        <f t="array" ref="AC385">SUM(IF(J385:S385&gt;J386:S386,1,-1))</f>
        <v>2</v>
      </c>
      <c r="AD385" s="6">
        <f t="shared" si="81"/>
        <v>4</v>
      </c>
      <c r="AE385" s="6">
        <f t="shared" si="96"/>
        <v>10</v>
      </c>
      <c r="AF385" s="6">
        <f t="shared" si="96"/>
        <v>4</v>
      </c>
      <c r="AG385" s="6">
        <f t="shared" si="96"/>
        <v>14</v>
      </c>
      <c r="AH385" s="5"/>
      <c r="AI385" s="8" t="str">
        <f t="shared" si="82"/>
        <v>OL Higher</v>
      </c>
      <c r="AJ385" s="24" t="str">
        <f t="shared" si="83"/>
        <v>Neutral</v>
      </c>
      <c r="AK385" s="25" t="str">
        <f t="shared" si="84"/>
        <v>POC Unchanged</v>
      </c>
      <c r="AL385" s="26" t="str">
        <f t="shared" si="85"/>
        <v>In. Val</v>
      </c>
      <c r="AM385" s="26" t="str">
        <f t="shared" si="86"/>
        <v>Upper Break</v>
      </c>
      <c r="AN385" s="26" t="str">
        <f t="shared" si="87"/>
        <v>Ab. Val</v>
      </c>
      <c r="AO385" s="26" t="str">
        <f t="shared" si="88"/>
        <v>No Gap</v>
      </c>
      <c r="AP385" s="26" t="str">
        <f t="shared" si="89"/>
        <v>Top-Weighted</v>
      </c>
      <c r="AQ385" s="26" t="str">
        <f t="shared" si="90"/>
        <v>Skewed Low</v>
      </c>
      <c r="AR385" s="26" t="str">
        <f t="shared" si="91"/>
        <v>Same</v>
      </c>
      <c r="AS385" s="27">
        <f t="shared" si="92"/>
        <v>0</v>
      </c>
    </row>
    <row r="386" spans="1:45" ht="15.5" x14ac:dyDescent="0.35">
      <c r="A386" s="20">
        <v>45114</v>
      </c>
      <c r="B386" s="21">
        <v>1.2693399999999999</v>
      </c>
      <c r="C386" s="21">
        <v>1.2848900000000001</v>
      </c>
      <c r="D386" s="21">
        <v>1.2658</v>
      </c>
      <c r="E386" s="21">
        <v>1.2837099999999999</v>
      </c>
      <c r="F386" s="21">
        <v>1.2703</v>
      </c>
      <c r="G386" s="21">
        <v>1.2743</v>
      </c>
      <c r="H386" s="21">
        <v>1.2685999999999999</v>
      </c>
      <c r="I386" s="22">
        <v>47</v>
      </c>
      <c r="J386" s="22">
        <v>1644</v>
      </c>
      <c r="K386" s="22">
        <v>909</v>
      </c>
      <c r="L386" s="22">
        <v>2604</v>
      </c>
      <c r="M386" s="23">
        <v>10.748333333333314</v>
      </c>
      <c r="N386" s="23">
        <v>190.90000000000052</v>
      </c>
      <c r="O386" s="22">
        <v>57.000000000000384</v>
      </c>
      <c r="P386" s="22">
        <v>277493</v>
      </c>
      <c r="Q386" s="23">
        <v>1156.2208333333333</v>
      </c>
      <c r="R386" s="23">
        <v>13.640649554740666</v>
      </c>
      <c r="S386" s="22">
        <v>19</v>
      </c>
      <c r="T386" s="22" t="s">
        <v>28</v>
      </c>
      <c r="U386" s="23">
        <v>0.48977914464484773</v>
      </c>
      <c r="V386" s="22">
        <v>177</v>
      </c>
      <c r="W386" s="22">
        <v>260</v>
      </c>
      <c r="X386" s="22">
        <v>1112</v>
      </c>
      <c r="Y386" s="22">
        <v>1055</v>
      </c>
      <c r="Z386" s="22" t="s">
        <v>31</v>
      </c>
      <c r="AA386" s="5"/>
      <c r="AB386" s="6" cm="1">
        <f t="array" ref="AB386">SUM(IF(B386:I386&gt;B387:I387,1,-1))</f>
        <v>6</v>
      </c>
      <c r="AC386" s="6" cm="1">
        <f t="array" ref="AC386">SUM(IF(J386:S386&gt;J387:S387,1,-1))</f>
        <v>-2</v>
      </c>
      <c r="AD386" s="6">
        <f t="shared" si="81"/>
        <v>4</v>
      </c>
      <c r="AE386" s="6">
        <f t="shared" si="96"/>
        <v>4</v>
      </c>
      <c r="AF386" s="6">
        <f t="shared" si="96"/>
        <v>-4</v>
      </c>
      <c r="AG386" s="6">
        <f t="shared" si="96"/>
        <v>0</v>
      </c>
      <c r="AH386" s="5"/>
      <c r="AI386" s="8" t="str">
        <f t="shared" si="82"/>
        <v>OL Higher</v>
      </c>
      <c r="AJ386" s="24" t="str">
        <f t="shared" si="83"/>
        <v>Neutral</v>
      </c>
      <c r="AK386" s="25" t="str">
        <f t="shared" si="84"/>
        <v>POC Up</v>
      </c>
      <c r="AL386" s="26" t="str">
        <f t="shared" si="85"/>
        <v>In. Val</v>
      </c>
      <c r="AM386" s="26" t="str">
        <f t="shared" si="86"/>
        <v>Upper Break</v>
      </c>
      <c r="AN386" s="26" t="str">
        <f t="shared" si="87"/>
        <v>Ab. Val</v>
      </c>
      <c r="AO386" s="26" t="str">
        <f t="shared" si="88"/>
        <v>No Gap</v>
      </c>
      <c r="AP386" s="26" t="str">
        <f t="shared" si="89"/>
        <v>Top-Weighted</v>
      </c>
      <c r="AQ386" s="26" t="str">
        <f t="shared" si="90"/>
        <v>Skewed Mid-Low</v>
      </c>
      <c r="AR386" s="26" t="str">
        <f t="shared" si="91"/>
        <v>Same</v>
      </c>
      <c r="AS386" s="27">
        <f t="shared" si="92"/>
        <v>0</v>
      </c>
    </row>
    <row r="387" spans="1:45" ht="15.5" x14ac:dyDescent="0.35">
      <c r="A387" s="20">
        <v>45113</v>
      </c>
      <c r="B387" s="21">
        <v>1.26129</v>
      </c>
      <c r="C387" s="21">
        <v>1.27803</v>
      </c>
      <c r="D387" s="21">
        <v>1.2599</v>
      </c>
      <c r="E387" s="21">
        <v>1.27413</v>
      </c>
      <c r="F387" s="21">
        <v>1.2695000000000001</v>
      </c>
      <c r="G387" s="21">
        <v>1.2733000000000001</v>
      </c>
      <c r="H387" s="21">
        <v>1.2683</v>
      </c>
      <c r="I387" s="22">
        <v>56</v>
      </c>
      <c r="J387" s="22">
        <v>1645</v>
      </c>
      <c r="K387" s="22">
        <v>952</v>
      </c>
      <c r="L387" s="22">
        <v>2654</v>
      </c>
      <c r="M387" s="23">
        <v>10.930000000000069</v>
      </c>
      <c r="N387" s="23">
        <v>181.29999999999978</v>
      </c>
      <c r="O387" s="22">
        <v>50.000000000001151</v>
      </c>
      <c r="P387" s="22">
        <v>275815</v>
      </c>
      <c r="Q387" s="23">
        <v>1149.2291666666667</v>
      </c>
      <c r="R387" s="23">
        <v>14.638720353006084</v>
      </c>
      <c r="S387" s="22">
        <v>22</v>
      </c>
      <c r="T387" s="22" t="s">
        <v>26</v>
      </c>
      <c r="U387" s="23">
        <v>0.61338761776436901</v>
      </c>
      <c r="V387" s="22">
        <v>226</v>
      </c>
      <c r="W387" s="22">
        <v>1703</v>
      </c>
      <c r="X387" s="22">
        <v>439</v>
      </c>
      <c r="Y387" s="22">
        <v>286</v>
      </c>
      <c r="Z387" s="22" t="s">
        <v>31</v>
      </c>
      <c r="AA387" s="5"/>
      <c r="AB387" s="6" cm="1">
        <f t="array" ref="AB387">SUM(IF(B387:I387&gt;B388:I388,1,-1))</f>
        <v>2</v>
      </c>
      <c r="AC387" s="6" cm="1">
        <f t="array" ref="AC387">SUM(IF(J387:S387&gt;J388:S388,1,-1))</f>
        <v>4</v>
      </c>
      <c r="AD387" s="6">
        <f t="shared" si="81"/>
        <v>6</v>
      </c>
      <c r="AE387" s="6">
        <f t="shared" si="96"/>
        <v>-6</v>
      </c>
      <c r="AF387" s="6">
        <f t="shared" si="96"/>
        <v>-6</v>
      </c>
      <c r="AG387" s="6">
        <f t="shared" si="96"/>
        <v>-12</v>
      </c>
      <c r="AH387" s="5"/>
      <c r="AI387" s="8" t="str">
        <f t="shared" si="82"/>
        <v>Inside</v>
      </c>
      <c r="AJ387" s="24" t="str">
        <f t="shared" si="83"/>
        <v>Up</v>
      </c>
      <c r="AK387" s="25" t="str">
        <f t="shared" si="84"/>
        <v>POC Unchanged</v>
      </c>
      <c r="AL387" s="26" t="str">
        <f t="shared" si="85"/>
        <v>In. Val</v>
      </c>
      <c r="AM387" s="26" t="str">
        <f t="shared" si="86"/>
        <v>Upper Break</v>
      </c>
      <c r="AN387" s="26" t="str">
        <f t="shared" si="87"/>
        <v>Ab. Val</v>
      </c>
      <c r="AO387" s="26" t="str">
        <f t="shared" si="88"/>
        <v>Gap Down - Failed</v>
      </c>
      <c r="AP387" s="26" t="str">
        <f t="shared" si="89"/>
        <v>Top-Weighted</v>
      </c>
      <c r="AQ387" s="26" t="str">
        <f t="shared" si="90"/>
        <v>Skewed Mid-High</v>
      </c>
      <c r="AR387" s="26" t="str">
        <f t="shared" si="91"/>
        <v>Same</v>
      </c>
      <c r="AS387" s="27">
        <f t="shared" si="92"/>
        <v>0</v>
      </c>
    </row>
    <row r="388" spans="1:45" ht="15.5" x14ac:dyDescent="0.35">
      <c r="A388" s="20">
        <v>45112</v>
      </c>
      <c r="B388" s="21">
        <v>1.26414</v>
      </c>
      <c r="C388" s="21">
        <v>1.27389</v>
      </c>
      <c r="D388" s="21">
        <v>1.25905</v>
      </c>
      <c r="E388" s="21">
        <v>1.27037</v>
      </c>
      <c r="F388" s="21">
        <v>1.2695000000000001</v>
      </c>
      <c r="G388" s="21">
        <v>1.2734000000000001</v>
      </c>
      <c r="H388" s="21">
        <v>1.2647000000000002</v>
      </c>
      <c r="I388" s="22">
        <v>28</v>
      </c>
      <c r="J388" s="22">
        <v>1056</v>
      </c>
      <c r="K388" s="22">
        <v>1429</v>
      </c>
      <c r="L388" s="22">
        <v>2532</v>
      </c>
      <c r="M388" s="23">
        <v>10.45375000000004</v>
      </c>
      <c r="N388" s="23">
        <v>148.39999999999964</v>
      </c>
      <c r="O388" s="22">
        <v>86.999999999999304</v>
      </c>
      <c r="P388" s="22">
        <v>265334</v>
      </c>
      <c r="Q388" s="23">
        <v>1105.5583333333334</v>
      </c>
      <c r="R388" s="23">
        <v>17.061994609164461</v>
      </c>
      <c r="S388" s="22">
        <v>20</v>
      </c>
      <c r="T388" s="22" t="s">
        <v>26</v>
      </c>
      <c r="U388" s="23">
        <v>0.61999211424345391</v>
      </c>
      <c r="V388" s="22">
        <v>797</v>
      </c>
      <c r="W388" s="22">
        <v>811</v>
      </c>
      <c r="X388" s="22">
        <v>407</v>
      </c>
      <c r="Y388" s="22">
        <v>474</v>
      </c>
      <c r="Z388" s="22" t="s">
        <v>31</v>
      </c>
      <c r="AA388" s="5"/>
      <c r="AB388" s="6" cm="1">
        <f t="array" ref="AB388">SUM(IF(B388:I388&gt;B389:I389,1,-1))</f>
        <v>-4</v>
      </c>
      <c r="AC388" s="6" cm="1">
        <f t="array" ref="AC388">SUM(IF(J388:S388&gt;J389:S389,1,-1))</f>
        <v>-6</v>
      </c>
      <c r="AD388" s="6">
        <f t="shared" ref="AD388:AD451" si="97">SUM(AB388:AC388)</f>
        <v>-10</v>
      </c>
      <c r="AE388" s="6">
        <f t="shared" si="96"/>
        <v>-14</v>
      </c>
      <c r="AF388" s="6">
        <f t="shared" si="96"/>
        <v>-12</v>
      </c>
      <c r="AG388" s="6">
        <f t="shared" si="96"/>
        <v>-26</v>
      </c>
      <c r="AH388" s="5"/>
      <c r="AI388" s="8" t="str">
        <f t="shared" si="82"/>
        <v>Inside</v>
      </c>
      <c r="AJ388" s="24" t="str">
        <f t="shared" si="83"/>
        <v>Up</v>
      </c>
      <c r="AK388" s="25" t="str">
        <f t="shared" si="84"/>
        <v>POC Unchanged</v>
      </c>
      <c r="AL388" s="26" t="str">
        <f t="shared" si="85"/>
        <v>In. Val</v>
      </c>
      <c r="AM388" s="26" t="str">
        <f t="shared" si="86"/>
        <v>Inside Day</v>
      </c>
      <c r="AN388" s="26" t="str">
        <f t="shared" si="87"/>
        <v>In Val</v>
      </c>
      <c r="AO388" s="26" t="str">
        <f t="shared" si="88"/>
        <v>No Gap</v>
      </c>
      <c r="AP388" s="26" t="str">
        <f t="shared" si="89"/>
        <v>Bottom-Weighted</v>
      </c>
      <c r="AQ388" s="26" t="str">
        <f t="shared" si="90"/>
        <v>Skewed Mid-High</v>
      </c>
      <c r="AR388" s="26" t="str">
        <f t="shared" si="91"/>
        <v>Same</v>
      </c>
      <c r="AS388" s="27">
        <f t="shared" si="92"/>
        <v>0</v>
      </c>
    </row>
    <row r="389" spans="1:45" ht="15.5" x14ac:dyDescent="0.35">
      <c r="A389" s="20">
        <v>45111</v>
      </c>
      <c r="B389" s="21">
        <v>1.27454</v>
      </c>
      <c r="C389" s="21">
        <v>1.27515</v>
      </c>
      <c r="D389" s="21">
        <v>1.25905</v>
      </c>
      <c r="E389" s="21">
        <v>1.2716700000000001</v>
      </c>
      <c r="F389" s="21">
        <v>1.2695000000000001</v>
      </c>
      <c r="G389" s="21">
        <v>1.2736000000000001</v>
      </c>
      <c r="H389" s="21">
        <v>1.2637</v>
      </c>
      <c r="I389" s="22">
        <v>11</v>
      </c>
      <c r="J389" s="22">
        <v>832</v>
      </c>
      <c r="K389" s="22">
        <v>1732</v>
      </c>
      <c r="L389" s="22">
        <v>2606</v>
      </c>
      <c r="M389" s="23">
        <v>10.784583333333355</v>
      </c>
      <c r="N389" s="23">
        <v>161.00000000000003</v>
      </c>
      <c r="O389" s="22">
        <v>99.000000000000199</v>
      </c>
      <c r="P389" s="22">
        <v>278760</v>
      </c>
      <c r="Q389" s="23">
        <v>1161.5</v>
      </c>
      <c r="R389" s="23">
        <v>16.186335403726705</v>
      </c>
      <c r="S389" s="22">
        <v>21</v>
      </c>
      <c r="T389" s="22" t="s">
        <v>26</v>
      </c>
      <c r="U389" s="23">
        <v>0.56120975473578893</v>
      </c>
      <c r="V389" s="22">
        <v>410</v>
      </c>
      <c r="W389" s="22">
        <v>960</v>
      </c>
      <c r="X389" s="22">
        <v>629</v>
      </c>
      <c r="Y389" s="22">
        <v>607</v>
      </c>
      <c r="Z389" s="22" t="s">
        <v>31</v>
      </c>
      <c r="AA389" s="5"/>
      <c r="AB389" s="6" cm="1">
        <f t="array" ref="AB389">SUM(IF(B389:I389&gt;B390:I390,1,-1))</f>
        <v>-4</v>
      </c>
      <c r="AC389" s="6" cm="1">
        <f t="array" ref="AC389">SUM(IF(J389:S389&gt;J390:S390,1,-1))</f>
        <v>-4</v>
      </c>
      <c r="AD389" s="6">
        <f t="shared" si="97"/>
        <v>-8</v>
      </c>
      <c r="AE389" s="6">
        <f t="shared" si="96"/>
        <v>-12</v>
      </c>
      <c r="AF389" s="6">
        <f t="shared" si="96"/>
        <v>-12</v>
      </c>
      <c r="AG389" s="6">
        <f t="shared" si="96"/>
        <v>-24</v>
      </c>
      <c r="AH389" s="5"/>
      <c r="AI389" s="8" t="str">
        <f t="shared" si="82"/>
        <v>OL Lower</v>
      </c>
      <c r="AJ389" s="24" t="str">
        <f t="shared" si="83"/>
        <v>Down</v>
      </c>
      <c r="AK389" s="25" t="str">
        <f t="shared" si="84"/>
        <v>POC Unchanged</v>
      </c>
      <c r="AL389" s="26" t="str">
        <f t="shared" si="85"/>
        <v>In. Val</v>
      </c>
      <c r="AM389" s="26" t="str">
        <f t="shared" si="86"/>
        <v>Inside Day</v>
      </c>
      <c r="AN389" s="26" t="str">
        <f t="shared" si="87"/>
        <v>In Val</v>
      </c>
      <c r="AO389" s="26" t="str">
        <f t="shared" si="88"/>
        <v>No Gap</v>
      </c>
      <c r="AP389" s="26" t="str">
        <f t="shared" si="89"/>
        <v>Bottom-Weighted</v>
      </c>
      <c r="AQ389" s="26" t="str">
        <f t="shared" si="90"/>
        <v>Skewed Mid-High</v>
      </c>
      <c r="AR389" s="26" t="str">
        <f t="shared" si="91"/>
        <v>Closed Lower Quadrant</v>
      </c>
      <c r="AS389" s="27">
        <f t="shared" si="92"/>
        <v>-1</v>
      </c>
    </row>
    <row r="390" spans="1:45" ht="15.5" x14ac:dyDescent="0.35">
      <c r="A390" s="20">
        <v>45110</v>
      </c>
      <c r="B390" s="21">
        <v>1.27102</v>
      </c>
      <c r="C390" s="21">
        <v>1.2759</v>
      </c>
      <c r="D390" s="21">
        <v>1.25905</v>
      </c>
      <c r="E390" s="21">
        <v>1.2691600000000001</v>
      </c>
      <c r="F390" s="21">
        <v>1.2695000000000001</v>
      </c>
      <c r="G390" s="21">
        <v>1.2755000000000001</v>
      </c>
      <c r="H390" s="21">
        <v>1.2639</v>
      </c>
      <c r="I390" s="22">
        <v>16</v>
      </c>
      <c r="J390" s="22">
        <v>1037</v>
      </c>
      <c r="K390" s="22">
        <v>1644</v>
      </c>
      <c r="L390" s="22">
        <v>2712</v>
      </c>
      <c r="M390" s="23">
        <v>11.278333333333361</v>
      </c>
      <c r="N390" s="23">
        <v>168.50000000000031</v>
      </c>
      <c r="O390" s="22">
        <v>116.00000000000054</v>
      </c>
      <c r="P390" s="22">
        <v>307869</v>
      </c>
      <c r="Q390" s="23">
        <v>1282.7874999999999</v>
      </c>
      <c r="R390" s="23">
        <v>16.094955489614215</v>
      </c>
      <c r="S390" s="22">
        <v>19</v>
      </c>
      <c r="T390" s="22" t="s">
        <v>26</v>
      </c>
      <c r="U390" s="23">
        <v>0.60862576752303865</v>
      </c>
      <c r="V390" s="22">
        <v>644</v>
      </c>
      <c r="W390" s="22">
        <v>778</v>
      </c>
      <c r="X390" s="22">
        <v>642</v>
      </c>
      <c r="Y390" s="22">
        <v>648</v>
      </c>
      <c r="Z390" s="22" t="s">
        <v>32</v>
      </c>
      <c r="AA390" s="5"/>
      <c r="AB390" s="6" cm="1">
        <f t="array" ref="AB390">SUM(IF(B390:I390&gt;B391:I391,1,-1))</f>
        <v>-6</v>
      </c>
      <c r="AC390" s="6" cm="1">
        <f t="array" ref="AC390">SUM(IF(J390:S390&gt;J391:S391,1,-1))</f>
        <v>-2</v>
      </c>
      <c r="AD390" s="6">
        <f t="shared" si="97"/>
        <v>-8</v>
      </c>
      <c r="AE390" s="6">
        <f t="shared" si="96"/>
        <v>-14</v>
      </c>
      <c r="AF390" s="6">
        <f t="shared" si="96"/>
        <v>-12</v>
      </c>
      <c r="AG390" s="6">
        <f t="shared" si="96"/>
        <v>-26</v>
      </c>
      <c r="AH390" s="5"/>
      <c r="AI390" s="8" t="str">
        <f t="shared" ref="AI390:AI453" si="98">IF(AND(H390&gt;=G391,G390&gt;=G391),"Higher",
IF(AND(H390&lt;=H391,G390&lt;=H391),"Lower",
IF(AND(G390&gt;=G391,H390&lt;=G391,H390&gt;H391),"OL Higher",
IF(AND(H390&lt;=H391,G390&gt;=H391,G390&lt;G391),"OL Lower",
IF(AND(G390&lt;=G391,H390&gt;=H391),"Inside",
IF(AND(G390&gt;=G391,H390&lt;=H391),"Outside","Undefined"))))))</f>
        <v>OL Lower</v>
      </c>
      <c r="AJ390" s="24" t="str">
        <f t="shared" ref="AJ390:AJ453" si="99">IF(F390 &gt;= ((C390 - D390) * 10%) + B390, "Up", IF(F390 &lt;= (B390 - (C390 - D390) * 10%), "Down", "Neutral"))</f>
        <v>Neutral</v>
      </c>
      <c r="AK390" s="25" t="str">
        <f t="shared" ref="AK390:AK453" si="100">IF(F390 &gt; F391, "POC Up", IF(F390 &lt; F391, "POC Down", "POC Unchanged"))</f>
        <v>POC Down</v>
      </c>
      <c r="AL390" s="26" t="str">
        <f t="shared" ref="AL390:AL453" si="101">IF(F390 &lt; H391, "Bel. Val",
IF(F390 &gt; G391, "Ab. Val",
"In. Val"))</f>
        <v>In. Val</v>
      </c>
      <c r="AM390" s="26" t="str">
        <f t="shared" ref="AM390:AM453" si="102">IF(AND(D390 &lt; D391, C390 &gt; C391), "Both Sides Expand",
IF(D390 &lt; D391, "Lower Break",
IF(C390 &gt; C391, "Upper Break", "Inside Day")))</f>
        <v>Inside Day</v>
      </c>
      <c r="AN390" s="26" t="str">
        <f t="shared" ref="AN390:AN453" si="103">IF(AND(E390 &lt; H390, E390 &lt; G390), "Bl. Val",
IF(AND(E390 &gt; G390, E390 &gt; H390), "Ab. Val",
"In Val"))</f>
        <v>In Val</v>
      </c>
      <c r="AO390" s="26" t="str">
        <f t="shared" ref="AO390:AO453" si="104">IF(AND(B390 &gt; G391, E390 &lt; G391), "Gap Up - Failed",
IF(AND(B390 &gt; G391, E390 &gt; B390), "Gap Up - Follow Through",
IF(AND(B390 &gt; G391, E390 &lt; B390), "Gap Up - Faded",
IF(AND(B390 &lt; H391, E390 &gt; H391), "Gap Down - Failed",
IF(AND(B390 &lt; H391, E390 &lt; B390), "Gap Down - Follow Through",
IF(AND(B390 &lt; H391, E390 &gt; B390), "Gap Down - Rejected",
"No Gap"))))))</f>
        <v>No Gap</v>
      </c>
      <c r="AP390" s="26" t="str">
        <f t="shared" ref="AP390:AP453" si="105">IF(J390 &gt; K390, "Top-Weighted",
IF(K390 &gt; J390, "Bottom-Weighted",
"Balanced"))</f>
        <v>Bottom-Weighted</v>
      </c>
      <c r="AQ390" s="26" t="str">
        <f t="shared" ref="AQ390:AQ453" si="106">IF(COUNTIF(V390:Y390, MAX(V390, W390, X390, Y390)) &gt; 1, "Tie",
IF(V390 &gt; MAX(W390, X390, Y390), "Skewed High",
IF(W390 &gt; MAX(V390, X390, Y390), "Skewed Mid-High",
IF(X390 &gt; MAX(V390, W390, Y390), "Skewed Mid-Low",
IF(Y390 &gt; MAX(V390, W390, X390), "Skewed Low", "Evenly Distributed")))))</f>
        <v>Skewed Mid-High</v>
      </c>
      <c r="AR390" s="26" t="str">
        <f t="shared" ref="AR390:AR453" si="107">IF(Z390 &lt; Z391, "Closed Lower Quadrant",
IF(Z390 &gt; Z391, "Closed Higher Quadrant",
"Same"))</f>
        <v>Same</v>
      </c>
      <c r="AS390" s="27">
        <f t="shared" ref="AS390:AS453" si="108">_xlfn.NUMBERVALUE(SUBSTITUTE(Z390,"Q","")) - _xlfn.NUMBERVALUE(SUBSTITUTE(Z391,"Q",""))</f>
        <v>0</v>
      </c>
    </row>
    <row r="391" spans="1:45" ht="15.5" x14ac:dyDescent="0.35">
      <c r="A391" s="20">
        <v>45107</v>
      </c>
      <c r="B391" s="21">
        <v>1.27288</v>
      </c>
      <c r="C391" s="21">
        <v>1.2759</v>
      </c>
      <c r="D391" s="21">
        <v>1.25905</v>
      </c>
      <c r="E391" s="21">
        <v>1.2693099999999999</v>
      </c>
      <c r="F391" s="21">
        <v>1.2731000000000001</v>
      </c>
      <c r="G391" s="21">
        <v>1.2757000000000001</v>
      </c>
      <c r="H391" s="21">
        <v>1.2639</v>
      </c>
      <c r="I391" s="22">
        <v>-4</v>
      </c>
      <c r="J391" s="22">
        <v>499</v>
      </c>
      <c r="K391" s="22">
        <v>2153</v>
      </c>
      <c r="L391" s="22">
        <v>2694</v>
      </c>
      <c r="M391" s="23">
        <v>11.168333333333409</v>
      </c>
      <c r="N391" s="23">
        <v>168.50000000000031</v>
      </c>
      <c r="O391" s="22">
        <v>118.00000000000033</v>
      </c>
      <c r="P391" s="22">
        <v>314852</v>
      </c>
      <c r="Q391" s="23">
        <v>1311.8833333333334</v>
      </c>
      <c r="R391" s="23">
        <v>15.98813056379819</v>
      </c>
      <c r="S391" s="22">
        <v>22</v>
      </c>
      <c r="T391" s="22" t="s">
        <v>28</v>
      </c>
      <c r="U391" s="23">
        <v>0.40485142602173718</v>
      </c>
      <c r="V391" s="22">
        <v>913</v>
      </c>
      <c r="W391" s="22">
        <v>599</v>
      </c>
      <c r="X391" s="22">
        <v>534</v>
      </c>
      <c r="Y391" s="22">
        <v>648</v>
      </c>
      <c r="Z391" s="22" t="s">
        <v>32</v>
      </c>
      <c r="AA391" s="5"/>
      <c r="AB391" s="6" cm="1">
        <f t="array" ref="AB391">SUM(IF(B391:I391&gt;B392:I392,1,-1))</f>
        <v>-2</v>
      </c>
      <c r="AC391" s="6" cm="1">
        <f t="array" ref="AC391">SUM(IF(J391:S391&gt;J392:S392,1,-1))</f>
        <v>-6</v>
      </c>
      <c r="AD391" s="6">
        <f t="shared" si="97"/>
        <v>-8</v>
      </c>
      <c r="AE391" s="6">
        <f t="shared" si="96"/>
        <v>-12</v>
      </c>
      <c r="AF391" s="6">
        <f t="shared" si="96"/>
        <v>-12</v>
      </c>
      <c r="AG391" s="6">
        <f t="shared" si="96"/>
        <v>-24</v>
      </c>
      <c r="AH391" s="5"/>
      <c r="AI391" s="8" t="str">
        <f t="shared" si="98"/>
        <v>OL Lower</v>
      </c>
      <c r="AJ391" s="24" t="str">
        <f t="shared" si="99"/>
        <v>Neutral</v>
      </c>
      <c r="AK391" s="25" t="str">
        <f t="shared" si="100"/>
        <v>POC Up</v>
      </c>
      <c r="AL391" s="26" t="str">
        <f t="shared" si="101"/>
        <v>In. Val</v>
      </c>
      <c r="AM391" s="26" t="str">
        <f t="shared" si="102"/>
        <v>Inside Day</v>
      </c>
      <c r="AN391" s="26" t="str">
        <f t="shared" si="103"/>
        <v>In Val</v>
      </c>
      <c r="AO391" s="26" t="str">
        <f t="shared" si="104"/>
        <v>No Gap</v>
      </c>
      <c r="AP391" s="26" t="str">
        <f t="shared" si="105"/>
        <v>Bottom-Weighted</v>
      </c>
      <c r="AQ391" s="26" t="str">
        <f t="shared" si="106"/>
        <v>Skewed High</v>
      </c>
      <c r="AR391" s="26" t="str">
        <f t="shared" si="107"/>
        <v>Closed Lower Quadrant</v>
      </c>
      <c r="AS391" s="27">
        <f t="shared" si="108"/>
        <v>-2</v>
      </c>
    </row>
    <row r="392" spans="1:45" ht="15.5" x14ac:dyDescent="0.35">
      <c r="A392" s="20">
        <v>45106</v>
      </c>
      <c r="B392" s="21">
        <v>1.27464</v>
      </c>
      <c r="C392" s="21">
        <v>1.2759</v>
      </c>
      <c r="D392" s="21">
        <v>1.25905</v>
      </c>
      <c r="E392" s="21">
        <v>1.2612699999999999</v>
      </c>
      <c r="F392" s="21">
        <v>1.2711000000000001</v>
      </c>
      <c r="G392" s="21">
        <v>1.2759</v>
      </c>
      <c r="H392" s="21">
        <v>1.2662000000000002</v>
      </c>
      <c r="I392" s="22">
        <v>-26</v>
      </c>
      <c r="J392" s="22">
        <v>1325</v>
      </c>
      <c r="K392" s="22">
        <v>1331</v>
      </c>
      <c r="L392" s="22">
        <v>2708</v>
      </c>
      <c r="M392" s="23">
        <v>11.215416666666691</v>
      </c>
      <c r="N392" s="23">
        <v>168.50000000000031</v>
      </c>
      <c r="O392" s="22">
        <v>96.999999999998195</v>
      </c>
      <c r="P392" s="22">
        <v>326401</v>
      </c>
      <c r="Q392" s="23">
        <v>1360.0041666666666</v>
      </c>
      <c r="R392" s="23">
        <v>16.071216617210652</v>
      </c>
      <c r="S392" s="22">
        <v>22</v>
      </c>
      <c r="T392" s="22" t="s">
        <v>26</v>
      </c>
      <c r="U392" s="23">
        <v>0.66291825225964374</v>
      </c>
      <c r="V392" s="22">
        <v>1112</v>
      </c>
      <c r="W392" s="22">
        <v>761</v>
      </c>
      <c r="X392" s="22">
        <v>398</v>
      </c>
      <c r="Y392" s="22">
        <v>437</v>
      </c>
      <c r="Z392" s="22" t="s">
        <v>27</v>
      </c>
      <c r="AA392" s="5"/>
      <c r="AB392" s="6" cm="1">
        <f t="array" ref="AB392">SUM(IF(B392:I392&gt;B393:I393,1,-1))</f>
        <v>-6</v>
      </c>
      <c r="AC392" s="6" cm="1">
        <f t="array" ref="AC392">SUM(IF(J392:S392&gt;J393:S393,1,-1))</f>
        <v>-4</v>
      </c>
      <c r="AD392" s="6">
        <f t="shared" si="97"/>
        <v>-10</v>
      </c>
      <c r="AE392" s="6">
        <f t="shared" si="96"/>
        <v>-12</v>
      </c>
      <c r="AF392" s="6">
        <f t="shared" si="96"/>
        <v>-10</v>
      </c>
      <c r="AG392" s="6">
        <f t="shared" si="96"/>
        <v>-22</v>
      </c>
      <c r="AH392" s="5"/>
      <c r="AI392" s="8" t="str">
        <f t="shared" si="98"/>
        <v>Outside</v>
      </c>
      <c r="AJ392" s="24" t="str">
        <f t="shared" si="99"/>
        <v>Down</v>
      </c>
      <c r="AK392" s="25" t="str">
        <f t="shared" si="100"/>
        <v>POC Unchanged</v>
      </c>
      <c r="AL392" s="26" t="str">
        <f t="shared" si="101"/>
        <v>In. Val</v>
      </c>
      <c r="AM392" s="26" t="str">
        <f t="shared" si="102"/>
        <v>Lower Break</v>
      </c>
      <c r="AN392" s="26" t="str">
        <f t="shared" si="103"/>
        <v>Bl. Val</v>
      </c>
      <c r="AO392" s="26" t="str">
        <f t="shared" si="104"/>
        <v>No Gap</v>
      </c>
      <c r="AP392" s="26" t="str">
        <f t="shared" si="105"/>
        <v>Bottom-Weighted</v>
      </c>
      <c r="AQ392" s="26" t="str">
        <f t="shared" si="106"/>
        <v>Skewed High</v>
      </c>
      <c r="AR392" s="26" t="str">
        <f t="shared" si="107"/>
        <v>Same</v>
      </c>
      <c r="AS392" s="27">
        <f t="shared" si="108"/>
        <v>0</v>
      </c>
    </row>
    <row r="393" spans="1:45" ht="15.5" x14ac:dyDescent="0.35">
      <c r="A393" s="20">
        <v>45105</v>
      </c>
      <c r="B393" s="21">
        <v>1.27702</v>
      </c>
      <c r="C393" s="21">
        <v>1.2841100000000001</v>
      </c>
      <c r="D393" s="21">
        <v>1.26061</v>
      </c>
      <c r="E393" s="21">
        <v>1.2641199999999999</v>
      </c>
      <c r="F393" s="21">
        <v>1.2711000000000001</v>
      </c>
      <c r="G393" s="21">
        <v>1.2755000000000001</v>
      </c>
      <c r="H393" s="21">
        <v>1.2702000000000002</v>
      </c>
      <c r="I393" s="22">
        <v>-17</v>
      </c>
      <c r="J393" s="22">
        <v>1983</v>
      </c>
      <c r="K393" s="22">
        <v>791</v>
      </c>
      <c r="L393" s="22">
        <v>2826</v>
      </c>
      <c r="M393" s="23">
        <v>11.709583333333374</v>
      </c>
      <c r="N393" s="23">
        <v>235.00000000000077</v>
      </c>
      <c r="O393" s="22">
        <v>52.999999999998607</v>
      </c>
      <c r="P393" s="22">
        <v>340378</v>
      </c>
      <c r="Q393" s="23">
        <v>1418.2416666666666</v>
      </c>
      <c r="R393" s="23">
        <v>12.025531914893577</v>
      </c>
      <c r="S393" s="22">
        <v>30</v>
      </c>
      <c r="T393" s="22" t="s">
        <v>26</v>
      </c>
      <c r="U393" s="23">
        <v>0.53350914047556619</v>
      </c>
      <c r="V393" s="22">
        <v>111</v>
      </c>
      <c r="W393" s="22">
        <v>1392</v>
      </c>
      <c r="X393" s="22">
        <v>996</v>
      </c>
      <c r="Y393" s="22">
        <v>284</v>
      </c>
      <c r="Z393" s="22" t="s">
        <v>27</v>
      </c>
      <c r="AA393" s="5"/>
      <c r="AB393" s="6" cm="1">
        <f t="array" ref="AB393">SUM(IF(B393:I393&gt;B394:I394,1,-1))</f>
        <v>-4</v>
      </c>
      <c r="AC393" s="6" cm="1">
        <f t="array" ref="AC393">SUM(IF(J393:S393&gt;J394:S394,1,-1))</f>
        <v>-2</v>
      </c>
      <c r="AD393" s="6">
        <f t="shared" si="97"/>
        <v>-6</v>
      </c>
      <c r="AE393" s="6">
        <f t="shared" si="96"/>
        <v>-12</v>
      </c>
      <c r="AF393" s="6">
        <f t="shared" si="96"/>
        <v>-4</v>
      </c>
      <c r="AG393" s="6">
        <f t="shared" si="96"/>
        <v>-16</v>
      </c>
      <c r="AH393" s="5"/>
      <c r="AI393" s="8" t="str">
        <f t="shared" si="98"/>
        <v>Outside</v>
      </c>
      <c r="AJ393" s="24" t="str">
        <f t="shared" si="99"/>
        <v>Down</v>
      </c>
      <c r="AK393" s="25" t="str">
        <f t="shared" si="100"/>
        <v>POC Unchanged</v>
      </c>
      <c r="AL393" s="26" t="str">
        <f t="shared" si="101"/>
        <v>In. Val</v>
      </c>
      <c r="AM393" s="26" t="str">
        <f t="shared" si="102"/>
        <v>Lower Break</v>
      </c>
      <c r="AN393" s="26" t="str">
        <f t="shared" si="103"/>
        <v>Bl. Val</v>
      </c>
      <c r="AO393" s="26" t="str">
        <f t="shared" si="104"/>
        <v>Gap Up - Failed</v>
      </c>
      <c r="AP393" s="26" t="str">
        <f t="shared" si="105"/>
        <v>Top-Weighted</v>
      </c>
      <c r="AQ393" s="26" t="str">
        <f t="shared" si="106"/>
        <v>Skewed Mid-High</v>
      </c>
      <c r="AR393" s="26" t="str">
        <f t="shared" si="107"/>
        <v>Closed Higher Quadrant</v>
      </c>
      <c r="AS393" s="27">
        <f t="shared" si="108"/>
        <v>1</v>
      </c>
    </row>
    <row r="394" spans="1:45" ht="15.5" x14ac:dyDescent="0.35">
      <c r="A394" s="20">
        <v>45104</v>
      </c>
      <c r="B394" s="21">
        <v>1.2765200000000001</v>
      </c>
      <c r="C394" s="21">
        <v>1.2841100000000001</v>
      </c>
      <c r="D394" s="21">
        <v>1.26841</v>
      </c>
      <c r="E394" s="21">
        <v>1.27451</v>
      </c>
      <c r="F394" s="21">
        <v>1.2710999999999999</v>
      </c>
      <c r="G394" s="21">
        <v>1.2752999999999999</v>
      </c>
      <c r="H394" s="21">
        <v>1.2703</v>
      </c>
      <c r="I394" s="22">
        <v>5</v>
      </c>
      <c r="J394" s="22">
        <v>2448</v>
      </c>
      <c r="K394" s="22">
        <v>462</v>
      </c>
      <c r="L394" s="22">
        <v>2966</v>
      </c>
      <c r="M394" s="23">
        <v>12.2266666666667</v>
      </c>
      <c r="N394" s="23">
        <v>157.00000000000048</v>
      </c>
      <c r="O394" s="22">
        <v>49.999999999998934</v>
      </c>
      <c r="P394" s="22">
        <v>357029</v>
      </c>
      <c r="Q394" s="23">
        <v>1487.6208333333334</v>
      </c>
      <c r="R394" s="23">
        <v>18.891719745222872</v>
      </c>
      <c r="S394" s="22">
        <v>13</v>
      </c>
      <c r="T394" s="22" t="s">
        <v>30</v>
      </c>
      <c r="U394" s="23">
        <v>0.28249559300404742</v>
      </c>
      <c r="V394" s="22">
        <v>40</v>
      </c>
      <c r="W394" s="22">
        <v>465</v>
      </c>
      <c r="X394" s="22">
        <v>1383</v>
      </c>
      <c r="Y394" s="22">
        <v>1078</v>
      </c>
      <c r="Z394" s="22" t="s">
        <v>29</v>
      </c>
      <c r="AA394" s="5"/>
      <c r="AB394" s="6" cm="1">
        <f t="array" ref="AB394">SUM(IF(B394:I394&gt;B395:I395,1,-1))</f>
        <v>-2</v>
      </c>
      <c r="AC394" s="6" cm="1">
        <f t="array" ref="AC394">SUM(IF(J394:S394&gt;J395:S395,1,-1))</f>
        <v>-4</v>
      </c>
      <c r="AD394" s="6">
        <f t="shared" si="97"/>
        <v>-6</v>
      </c>
      <c r="AE394" s="6">
        <f t="shared" si="96"/>
        <v>-14</v>
      </c>
      <c r="AF394" s="6">
        <f t="shared" si="96"/>
        <v>2</v>
      </c>
      <c r="AG394" s="6">
        <f t="shared" si="96"/>
        <v>-12</v>
      </c>
      <c r="AH394" s="5"/>
      <c r="AI394" s="8" t="str">
        <f t="shared" si="98"/>
        <v>Inside</v>
      </c>
      <c r="AJ394" s="24" t="str">
        <f t="shared" si="99"/>
        <v>Down</v>
      </c>
      <c r="AK394" s="25" t="str">
        <f t="shared" si="100"/>
        <v>POC Unchanged</v>
      </c>
      <c r="AL394" s="26" t="str">
        <f t="shared" si="101"/>
        <v>In. Val</v>
      </c>
      <c r="AM394" s="26" t="str">
        <f t="shared" si="102"/>
        <v>Inside Day</v>
      </c>
      <c r="AN394" s="26" t="str">
        <f t="shared" si="103"/>
        <v>In Val</v>
      </c>
      <c r="AO394" s="26" t="str">
        <f t="shared" si="104"/>
        <v>Gap Up - Failed</v>
      </c>
      <c r="AP394" s="26" t="str">
        <f t="shared" si="105"/>
        <v>Top-Weighted</v>
      </c>
      <c r="AQ394" s="26" t="str">
        <f t="shared" si="106"/>
        <v>Skewed Mid-Low</v>
      </c>
      <c r="AR394" s="26" t="str">
        <f t="shared" si="107"/>
        <v>Closed Lower Quadrant</v>
      </c>
      <c r="AS394" s="27">
        <f t="shared" si="108"/>
        <v>-1</v>
      </c>
    </row>
    <row r="395" spans="1:45" ht="15.5" x14ac:dyDescent="0.35">
      <c r="A395" s="20">
        <v>45103</v>
      </c>
      <c r="B395" s="21">
        <v>1.27929</v>
      </c>
      <c r="C395" s="21">
        <v>1.2841100000000001</v>
      </c>
      <c r="D395" s="21">
        <v>1.26841</v>
      </c>
      <c r="E395" s="21">
        <v>1.27102</v>
      </c>
      <c r="F395" s="21">
        <v>1.2710999999999999</v>
      </c>
      <c r="G395" s="21">
        <v>1.2763</v>
      </c>
      <c r="H395" s="21">
        <v>1.2702</v>
      </c>
      <c r="I395" s="22">
        <v>-24</v>
      </c>
      <c r="J395" s="22">
        <v>2580</v>
      </c>
      <c r="K395" s="22">
        <v>442</v>
      </c>
      <c r="L395" s="22">
        <v>3074</v>
      </c>
      <c r="M395" s="23">
        <v>12.659583333333364</v>
      </c>
      <c r="N395" s="23">
        <v>157.00000000000048</v>
      </c>
      <c r="O395" s="22">
        <v>60.999999999999943</v>
      </c>
      <c r="P395" s="22">
        <v>355835</v>
      </c>
      <c r="Q395" s="23">
        <v>1482.6458333333333</v>
      </c>
      <c r="R395" s="23">
        <v>19.579617834394845</v>
      </c>
      <c r="S395" s="22">
        <v>20</v>
      </c>
      <c r="T395" s="22" t="s">
        <v>28</v>
      </c>
      <c r="U395" s="23">
        <v>0.3164842927209649</v>
      </c>
      <c r="V395" s="22">
        <v>50</v>
      </c>
      <c r="W395" s="22">
        <v>779</v>
      </c>
      <c r="X395" s="22">
        <v>1239</v>
      </c>
      <c r="Y395" s="22">
        <v>1006</v>
      </c>
      <c r="Z395" s="22" t="s">
        <v>27</v>
      </c>
      <c r="AA395" s="5"/>
      <c r="AB395" s="6" cm="1">
        <f t="array" ref="AB395">SUM(IF(B395:I395&gt;B396:I396,1,-1))</f>
        <v>-6</v>
      </c>
      <c r="AC395" s="6" cm="1">
        <f t="array" ref="AC395">SUM(IF(J395:S395&gt;J396:S396,1,-1))</f>
        <v>2</v>
      </c>
      <c r="AD395" s="6">
        <f t="shared" si="97"/>
        <v>-4</v>
      </c>
      <c r="AE395" s="6">
        <f t="shared" si="96"/>
        <v>-16</v>
      </c>
      <c r="AF395" s="6">
        <f t="shared" si="96"/>
        <v>8</v>
      </c>
      <c r="AG395" s="6">
        <f t="shared" si="96"/>
        <v>-8</v>
      </c>
      <c r="AH395" s="5"/>
      <c r="AI395" s="8" t="str">
        <f t="shared" si="98"/>
        <v>OL Lower</v>
      </c>
      <c r="AJ395" s="24" t="str">
        <f t="shared" si="99"/>
        <v>Down</v>
      </c>
      <c r="AK395" s="25" t="str">
        <f t="shared" si="100"/>
        <v>POC Down</v>
      </c>
      <c r="AL395" s="26" t="str">
        <f t="shared" si="101"/>
        <v>In. Val</v>
      </c>
      <c r="AM395" s="26" t="str">
        <f t="shared" si="102"/>
        <v>Inside Day</v>
      </c>
      <c r="AN395" s="26" t="str">
        <f t="shared" si="103"/>
        <v>In Val</v>
      </c>
      <c r="AO395" s="26" t="str">
        <f t="shared" si="104"/>
        <v>Gap Up - Failed</v>
      </c>
      <c r="AP395" s="26" t="str">
        <f t="shared" si="105"/>
        <v>Top-Weighted</v>
      </c>
      <c r="AQ395" s="26" t="str">
        <f t="shared" si="106"/>
        <v>Skewed Mid-Low</v>
      </c>
      <c r="AR395" s="26" t="str">
        <f t="shared" si="107"/>
        <v>Closed Higher Quadrant</v>
      </c>
      <c r="AS395" s="27">
        <f t="shared" si="108"/>
        <v>1</v>
      </c>
    </row>
    <row r="396" spans="1:45" ht="15.5" x14ac:dyDescent="0.35">
      <c r="A396" s="20">
        <v>45100</v>
      </c>
      <c r="B396" s="21">
        <v>1.2830699999999999</v>
      </c>
      <c r="C396" s="21">
        <v>1.2841100000000001</v>
      </c>
      <c r="D396" s="21">
        <v>1.26841</v>
      </c>
      <c r="E396" s="21">
        <v>1.2728600000000001</v>
      </c>
      <c r="F396" s="21">
        <v>1.2758</v>
      </c>
      <c r="G396" s="21">
        <v>1.2786999999999999</v>
      </c>
      <c r="H396" s="21">
        <v>1.2710999999999999</v>
      </c>
      <c r="I396" s="22">
        <v>-32</v>
      </c>
      <c r="J396" s="22">
        <v>1384</v>
      </c>
      <c r="K396" s="22">
        <v>1598</v>
      </c>
      <c r="L396" s="22">
        <v>3017</v>
      </c>
      <c r="M396" s="23">
        <v>12.444999999999975</v>
      </c>
      <c r="N396" s="23">
        <v>157.00000000000048</v>
      </c>
      <c r="O396" s="22">
        <v>76.000000000000512</v>
      </c>
      <c r="P396" s="22">
        <v>336963</v>
      </c>
      <c r="Q396" s="23">
        <v>1404.0125</v>
      </c>
      <c r="R396" s="23">
        <v>19.216560509554082</v>
      </c>
      <c r="S396" s="22">
        <v>29</v>
      </c>
      <c r="T396" s="22" t="s">
        <v>33</v>
      </c>
      <c r="U396" s="23">
        <v>0.71955492649429031</v>
      </c>
      <c r="V396" s="22">
        <v>313</v>
      </c>
      <c r="W396" s="22">
        <v>943</v>
      </c>
      <c r="X396" s="22">
        <v>1038</v>
      </c>
      <c r="Y396" s="22">
        <v>723</v>
      </c>
      <c r="Z396" s="22" t="s">
        <v>29</v>
      </c>
      <c r="AA396" s="5"/>
      <c r="AB396" s="6" cm="1">
        <f t="array" ref="AB396">SUM(IF(B396:I396&gt;B397:I397,1,-1))</f>
        <v>-6</v>
      </c>
      <c r="AC396" s="6" cm="1">
        <f t="array" ref="AC396">SUM(IF(J396:S396&gt;J397:S397,1,-1))</f>
        <v>4</v>
      </c>
      <c r="AD396" s="6">
        <f t="shared" si="97"/>
        <v>-2</v>
      </c>
      <c r="AE396" s="6">
        <f t="shared" si="96"/>
        <v>-10</v>
      </c>
      <c r="AF396" s="6">
        <f t="shared" si="96"/>
        <v>8</v>
      </c>
      <c r="AG396" s="6">
        <f t="shared" si="96"/>
        <v>-2</v>
      </c>
      <c r="AH396" s="5"/>
      <c r="AI396" s="8" t="str">
        <f t="shared" si="98"/>
        <v>OL Lower</v>
      </c>
      <c r="AJ396" s="24" t="str">
        <f t="shared" si="99"/>
        <v>Down</v>
      </c>
      <c r="AK396" s="25" t="str">
        <f t="shared" si="100"/>
        <v>POC Down</v>
      </c>
      <c r="AL396" s="26" t="str">
        <f t="shared" si="101"/>
        <v>In. Val</v>
      </c>
      <c r="AM396" s="26" t="str">
        <f t="shared" si="102"/>
        <v>Lower Break</v>
      </c>
      <c r="AN396" s="26" t="str">
        <f t="shared" si="103"/>
        <v>In Val</v>
      </c>
      <c r="AO396" s="26" t="str">
        <f t="shared" si="104"/>
        <v>Gap Up - Failed</v>
      </c>
      <c r="AP396" s="26" t="str">
        <f t="shared" si="105"/>
        <v>Bottom-Weighted</v>
      </c>
      <c r="AQ396" s="26" t="str">
        <f t="shared" si="106"/>
        <v>Skewed Mid-Low</v>
      </c>
      <c r="AR396" s="26" t="str">
        <f t="shared" si="107"/>
        <v>Same</v>
      </c>
      <c r="AS396" s="27">
        <f t="shared" si="108"/>
        <v>0</v>
      </c>
    </row>
    <row r="397" spans="1:45" ht="15.5" x14ac:dyDescent="0.35">
      <c r="A397" s="20">
        <v>45099</v>
      </c>
      <c r="B397" s="21">
        <v>1.27844</v>
      </c>
      <c r="C397" s="21">
        <v>1.28478</v>
      </c>
      <c r="D397" s="21">
        <v>1.26908</v>
      </c>
      <c r="E397" s="21">
        <v>1.2746200000000001</v>
      </c>
      <c r="F397" s="21">
        <v>1.2779</v>
      </c>
      <c r="G397" s="21">
        <v>1.2803000000000002</v>
      </c>
      <c r="H397" s="21">
        <v>1.2726000000000002</v>
      </c>
      <c r="I397" s="22">
        <v>-21</v>
      </c>
      <c r="J397" s="22">
        <v>1313</v>
      </c>
      <c r="K397" s="22">
        <v>1633</v>
      </c>
      <c r="L397" s="22">
        <v>2983</v>
      </c>
      <c r="M397" s="23">
        <v>12.387083333333363</v>
      </c>
      <c r="N397" s="23">
        <v>157.00000000000048</v>
      </c>
      <c r="O397" s="22">
        <v>77.000000000000398</v>
      </c>
      <c r="P397" s="22">
        <v>312456</v>
      </c>
      <c r="Q397" s="23">
        <v>1301.9000000000001</v>
      </c>
      <c r="R397" s="23">
        <v>18.999999999999943</v>
      </c>
      <c r="S397" s="22">
        <v>21</v>
      </c>
      <c r="T397" s="22" t="s">
        <v>33</v>
      </c>
      <c r="U397" s="23">
        <v>0.7067326836114084</v>
      </c>
      <c r="V397" s="22">
        <v>558</v>
      </c>
      <c r="W397" s="22">
        <v>1057</v>
      </c>
      <c r="X397" s="22">
        <v>1030</v>
      </c>
      <c r="Y397" s="22">
        <v>338</v>
      </c>
      <c r="Z397" s="22" t="s">
        <v>29</v>
      </c>
      <c r="AA397" s="5"/>
      <c r="AB397" s="6" cm="1">
        <f t="array" ref="AB397">SUM(IF(B397:I397&gt;B398:I398,1,-1))</f>
        <v>-4</v>
      </c>
      <c r="AC397" s="6" cm="1">
        <f t="array" ref="AC397">SUM(IF(J397:S397&gt;J398:S398,1,-1))</f>
        <v>2</v>
      </c>
      <c r="AD397" s="6">
        <f t="shared" si="97"/>
        <v>-2</v>
      </c>
      <c r="AE397" s="6">
        <f t="shared" si="96"/>
        <v>-6</v>
      </c>
      <c r="AF397" s="6">
        <f t="shared" si="96"/>
        <v>6</v>
      </c>
      <c r="AG397" s="6">
        <f t="shared" si="96"/>
        <v>0</v>
      </c>
      <c r="AH397" s="5"/>
      <c r="AI397" s="8" t="str">
        <f t="shared" si="98"/>
        <v>OL Lower</v>
      </c>
      <c r="AJ397" s="24" t="str">
        <f t="shared" si="99"/>
        <v>Neutral</v>
      </c>
      <c r="AK397" s="25" t="str">
        <f t="shared" si="100"/>
        <v>POC Unchanged</v>
      </c>
      <c r="AL397" s="26" t="str">
        <f t="shared" si="101"/>
        <v>In. Val</v>
      </c>
      <c r="AM397" s="26" t="str">
        <f t="shared" si="102"/>
        <v>Inside Day</v>
      </c>
      <c r="AN397" s="26" t="str">
        <f t="shared" si="103"/>
        <v>In Val</v>
      </c>
      <c r="AO397" s="26" t="str">
        <f t="shared" si="104"/>
        <v>No Gap</v>
      </c>
      <c r="AP397" s="26" t="str">
        <f t="shared" si="105"/>
        <v>Bottom-Weighted</v>
      </c>
      <c r="AQ397" s="26" t="str">
        <f t="shared" si="106"/>
        <v>Skewed Mid-High</v>
      </c>
      <c r="AR397" s="26" t="str">
        <f t="shared" si="107"/>
        <v>Closed Higher Quadrant</v>
      </c>
      <c r="AS397" s="27">
        <f t="shared" si="108"/>
        <v>1</v>
      </c>
    </row>
    <row r="398" spans="1:45" ht="15.5" x14ac:dyDescent="0.35">
      <c r="A398" s="20">
        <v>45098</v>
      </c>
      <c r="B398" s="21">
        <v>1.2670399999999999</v>
      </c>
      <c r="C398" s="21">
        <v>1.28478</v>
      </c>
      <c r="D398" s="21">
        <v>1.2629300000000001</v>
      </c>
      <c r="E398" s="21">
        <v>1.2769999999999999</v>
      </c>
      <c r="F398" s="21">
        <v>1.2779</v>
      </c>
      <c r="G398" s="21">
        <v>1.2834000000000001</v>
      </c>
      <c r="H398" s="21">
        <v>1.2735000000000001</v>
      </c>
      <c r="I398" s="22">
        <v>3</v>
      </c>
      <c r="J398" s="22">
        <v>1219</v>
      </c>
      <c r="K398" s="22">
        <v>1659</v>
      </c>
      <c r="L398" s="22">
        <v>2913</v>
      </c>
      <c r="M398" s="23">
        <v>12.131666666666689</v>
      </c>
      <c r="N398" s="23">
        <v>218.49999999999926</v>
      </c>
      <c r="O398" s="22">
        <v>99.000000000000199</v>
      </c>
      <c r="P398" s="22">
        <v>285732</v>
      </c>
      <c r="Q398" s="23">
        <v>1190.55</v>
      </c>
      <c r="R398" s="23">
        <v>13.33180778032041</v>
      </c>
      <c r="S398" s="22">
        <v>24</v>
      </c>
      <c r="T398" s="22" t="s">
        <v>26</v>
      </c>
      <c r="U398" s="23">
        <v>0.6167486857372364</v>
      </c>
      <c r="V398" s="22">
        <v>799</v>
      </c>
      <c r="W398" s="22">
        <v>1232</v>
      </c>
      <c r="X398" s="22">
        <v>516</v>
      </c>
      <c r="Y398" s="22">
        <v>364</v>
      </c>
      <c r="Z398" s="22" t="s">
        <v>32</v>
      </c>
      <c r="AA398" s="5"/>
      <c r="AB398" s="6" cm="1">
        <f t="array" ref="AB398">SUM(IF(B398:I398&gt;B399:I399,1,-1))</f>
        <v>0</v>
      </c>
      <c r="AC398" s="6" cm="1">
        <f t="array" ref="AC398">SUM(IF(J398:S398&gt;J399:S399,1,-1))</f>
        <v>2</v>
      </c>
      <c r="AD398" s="6">
        <f t="shared" si="97"/>
        <v>2</v>
      </c>
      <c r="AE398" s="6">
        <f t="shared" si="96"/>
        <v>-2</v>
      </c>
      <c r="AF398" s="6">
        <f t="shared" si="96"/>
        <v>2</v>
      </c>
      <c r="AG398" s="6">
        <f t="shared" si="96"/>
        <v>0</v>
      </c>
      <c r="AH398" s="5"/>
      <c r="AI398" s="8" t="str">
        <f t="shared" si="98"/>
        <v>Inside</v>
      </c>
      <c r="AJ398" s="24" t="str">
        <f t="shared" si="99"/>
        <v>Up</v>
      </c>
      <c r="AK398" s="25" t="str">
        <f t="shared" si="100"/>
        <v>POC Down</v>
      </c>
      <c r="AL398" s="26" t="str">
        <f t="shared" si="101"/>
        <v>In. Val</v>
      </c>
      <c r="AM398" s="26" t="str">
        <f t="shared" si="102"/>
        <v>Inside Day</v>
      </c>
      <c r="AN398" s="26" t="str">
        <f t="shared" si="103"/>
        <v>In Val</v>
      </c>
      <c r="AO398" s="26" t="str">
        <f t="shared" si="104"/>
        <v>Gap Down - Failed</v>
      </c>
      <c r="AP398" s="26" t="str">
        <f t="shared" si="105"/>
        <v>Bottom-Weighted</v>
      </c>
      <c r="AQ398" s="26" t="str">
        <f t="shared" si="106"/>
        <v>Skewed Mid-High</v>
      </c>
      <c r="AR398" s="26" t="str">
        <f t="shared" si="107"/>
        <v>Same</v>
      </c>
      <c r="AS398" s="27">
        <f t="shared" si="108"/>
        <v>0</v>
      </c>
    </row>
    <row r="399" spans="1:45" ht="15.5" x14ac:dyDescent="0.35">
      <c r="A399" s="20">
        <v>45097</v>
      </c>
      <c r="B399" s="21">
        <v>1.26064</v>
      </c>
      <c r="C399" s="21">
        <v>1.28478</v>
      </c>
      <c r="D399" s="21">
        <v>1.26004</v>
      </c>
      <c r="E399" s="21">
        <v>1.2764899999999999</v>
      </c>
      <c r="F399" s="21">
        <v>1.2786</v>
      </c>
      <c r="G399" s="21">
        <v>1.2847</v>
      </c>
      <c r="H399" s="21">
        <v>1.2684</v>
      </c>
      <c r="I399" s="22">
        <v>24</v>
      </c>
      <c r="J399" s="22">
        <v>982</v>
      </c>
      <c r="K399" s="22">
        <v>1748</v>
      </c>
      <c r="L399" s="22">
        <v>2761</v>
      </c>
      <c r="M399" s="23">
        <v>11.42000000000005</v>
      </c>
      <c r="N399" s="23">
        <v>247.39999999999984</v>
      </c>
      <c r="O399" s="22">
        <v>162.9999999999998</v>
      </c>
      <c r="P399" s="22">
        <v>261280</v>
      </c>
      <c r="Q399" s="23">
        <v>1088.6666666666667</v>
      </c>
      <c r="R399" s="23">
        <v>11.160064672594995</v>
      </c>
      <c r="S399" s="22">
        <v>35</v>
      </c>
      <c r="T399" s="22" t="s">
        <v>26</v>
      </c>
      <c r="U399" s="23">
        <v>0.54497275295123915</v>
      </c>
      <c r="V399" s="22">
        <v>1013</v>
      </c>
      <c r="W399" s="22">
        <v>764</v>
      </c>
      <c r="X399" s="22">
        <v>353</v>
      </c>
      <c r="Y399" s="22">
        <v>631</v>
      </c>
      <c r="Z399" s="22" t="s">
        <v>32</v>
      </c>
      <c r="AA399" s="5"/>
      <c r="AB399" s="6" cm="1">
        <f t="array" ref="AB399">SUM(IF(B399:I399&gt;B400:I400,1,-1))</f>
        <v>-2</v>
      </c>
      <c r="AC399" s="6" cm="1">
        <f t="array" ref="AC399">SUM(IF(J399:S399&gt;J400:S400,1,-1))</f>
        <v>2</v>
      </c>
      <c r="AD399" s="6">
        <f t="shared" si="97"/>
        <v>0</v>
      </c>
      <c r="AE399" s="6">
        <f t="shared" ref="AE399:AG414" si="109">SUM(AB399:AB401)</f>
        <v>2</v>
      </c>
      <c r="AF399" s="6">
        <f t="shared" si="109"/>
        <v>6</v>
      </c>
      <c r="AG399" s="6">
        <f t="shared" si="109"/>
        <v>8</v>
      </c>
      <c r="AH399" s="5"/>
      <c r="AI399" s="8" t="str">
        <f t="shared" si="98"/>
        <v>OL Higher</v>
      </c>
      <c r="AJ399" s="24" t="str">
        <f t="shared" si="99"/>
        <v>Up</v>
      </c>
      <c r="AK399" s="25" t="str">
        <f t="shared" si="100"/>
        <v>POC Down</v>
      </c>
      <c r="AL399" s="26" t="str">
        <f t="shared" si="101"/>
        <v>In. Val</v>
      </c>
      <c r="AM399" s="26" t="str">
        <f t="shared" si="102"/>
        <v>Inside Day</v>
      </c>
      <c r="AN399" s="26" t="str">
        <f t="shared" si="103"/>
        <v>In Val</v>
      </c>
      <c r="AO399" s="26" t="str">
        <f t="shared" si="104"/>
        <v>Gap Down - Failed</v>
      </c>
      <c r="AP399" s="26" t="str">
        <f t="shared" si="105"/>
        <v>Bottom-Weighted</v>
      </c>
      <c r="AQ399" s="26" t="str">
        <f t="shared" si="106"/>
        <v>Skewed High</v>
      </c>
      <c r="AR399" s="26" t="str">
        <f t="shared" si="107"/>
        <v>Closed Higher Quadrant</v>
      </c>
      <c r="AS399" s="27">
        <f t="shared" si="108"/>
        <v>1</v>
      </c>
    </row>
    <row r="400" spans="1:45" ht="15.5" x14ac:dyDescent="0.35">
      <c r="A400" s="20">
        <v>45096</v>
      </c>
      <c r="B400" s="21">
        <v>1.25143</v>
      </c>
      <c r="C400" s="21">
        <v>1.28478</v>
      </c>
      <c r="D400" s="21">
        <v>1.2513000000000001</v>
      </c>
      <c r="E400" s="21">
        <v>1.2792600000000001</v>
      </c>
      <c r="F400" s="21">
        <v>1.2818000000000001</v>
      </c>
      <c r="G400" s="21">
        <v>1.2847000000000002</v>
      </c>
      <c r="H400" s="21">
        <v>1.2643</v>
      </c>
      <c r="I400" s="22">
        <v>65</v>
      </c>
      <c r="J400" s="22">
        <v>302</v>
      </c>
      <c r="K400" s="22">
        <v>2329</v>
      </c>
      <c r="L400" s="22">
        <v>2657</v>
      </c>
      <c r="M400" s="23">
        <v>11.025833333333328</v>
      </c>
      <c r="N400" s="23">
        <v>334.79999999999956</v>
      </c>
      <c r="O400" s="22">
        <v>204.00000000000196</v>
      </c>
      <c r="P400" s="22">
        <v>254234</v>
      </c>
      <c r="Q400" s="23">
        <v>1059.3083333333334</v>
      </c>
      <c r="R400" s="23">
        <v>7.9360812425328655</v>
      </c>
      <c r="S400" s="22">
        <v>47</v>
      </c>
      <c r="T400" s="22" t="s">
        <v>28</v>
      </c>
      <c r="U400" s="23">
        <v>0.35977602209795068</v>
      </c>
      <c r="V400" s="22">
        <v>1114</v>
      </c>
      <c r="W400" s="22">
        <v>230</v>
      </c>
      <c r="X400" s="22">
        <v>967</v>
      </c>
      <c r="Y400" s="22">
        <v>346</v>
      </c>
      <c r="Z400" s="22" t="s">
        <v>31</v>
      </c>
      <c r="AA400" s="5"/>
      <c r="AB400" s="6" cm="1">
        <f t="array" ref="AB400">SUM(IF(B400:I400&gt;B401:I401,1,-1))</f>
        <v>0</v>
      </c>
      <c r="AC400" s="6" cm="1">
        <f t="array" ref="AC400">SUM(IF(J400:S400&gt;J401:S401,1,-1))</f>
        <v>-2</v>
      </c>
      <c r="AD400" s="6">
        <f t="shared" si="97"/>
        <v>-2</v>
      </c>
      <c r="AE400" s="6">
        <f t="shared" si="109"/>
        <v>6</v>
      </c>
      <c r="AF400" s="6">
        <f t="shared" si="109"/>
        <v>10</v>
      </c>
      <c r="AG400" s="6">
        <f t="shared" si="109"/>
        <v>16</v>
      </c>
      <c r="AH400" s="5"/>
      <c r="AI400" s="8" t="str">
        <f t="shared" si="98"/>
        <v>OL Higher</v>
      </c>
      <c r="AJ400" s="24" t="str">
        <f t="shared" si="99"/>
        <v>Up</v>
      </c>
      <c r="AK400" s="25" t="str">
        <f t="shared" si="100"/>
        <v>POC Up</v>
      </c>
      <c r="AL400" s="26" t="str">
        <f t="shared" si="101"/>
        <v>Ab. Val</v>
      </c>
      <c r="AM400" s="26" t="str">
        <f t="shared" si="102"/>
        <v>Inside Day</v>
      </c>
      <c r="AN400" s="26" t="str">
        <f t="shared" si="103"/>
        <v>In Val</v>
      </c>
      <c r="AO400" s="26" t="str">
        <f t="shared" si="104"/>
        <v>No Gap</v>
      </c>
      <c r="AP400" s="26" t="str">
        <f t="shared" si="105"/>
        <v>Bottom-Weighted</v>
      </c>
      <c r="AQ400" s="26" t="str">
        <f t="shared" si="106"/>
        <v>Skewed High</v>
      </c>
      <c r="AR400" s="26" t="str">
        <f t="shared" si="107"/>
        <v>Same</v>
      </c>
      <c r="AS400" s="27">
        <f t="shared" si="108"/>
        <v>0</v>
      </c>
    </row>
    <row r="401" spans="1:45" ht="15.5" x14ac:dyDescent="0.35">
      <c r="A401" s="20">
        <v>45093</v>
      </c>
      <c r="B401" s="21">
        <v>1.25793</v>
      </c>
      <c r="C401" s="21">
        <v>1.28478</v>
      </c>
      <c r="D401" s="21">
        <v>1.2486699999999999</v>
      </c>
      <c r="E401" s="21">
        <v>1.28304</v>
      </c>
      <c r="F401" s="21">
        <v>1.2608000000000001</v>
      </c>
      <c r="G401" s="21">
        <v>1.2696000000000001</v>
      </c>
      <c r="H401" s="21">
        <v>1.2488000000000001</v>
      </c>
      <c r="I401" s="22">
        <v>79</v>
      </c>
      <c r="J401" s="22">
        <v>1729</v>
      </c>
      <c r="K401" s="22">
        <v>918</v>
      </c>
      <c r="L401" s="22">
        <v>2668</v>
      </c>
      <c r="M401" s="23">
        <v>11.077500000000001</v>
      </c>
      <c r="N401" s="23">
        <v>361.10000000000088</v>
      </c>
      <c r="O401" s="22">
        <v>207.99999999999929</v>
      </c>
      <c r="P401" s="22">
        <v>252635</v>
      </c>
      <c r="Q401" s="23">
        <v>1052.6458333333333</v>
      </c>
      <c r="R401" s="23">
        <v>7.3885350318471161</v>
      </c>
      <c r="S401" s="22">
        <v>54</v>
      </c>
      <c r="T401" s="22" t="s">
        <v>26</v>
      </c>
      <c r="U401" s="23">
        <v>0.56418824460786421</v>
      </c>
      <c r="V401" s="22">
        <v>700</v>
      </c>
      <c r="W401" s="22">
        <v>306</v>
      </c>
      <c r="X401" s="22">
        <v>1064</v>
      </c>
      <c r="Y401" s="22">
        <v>598</v>
      </c>
      <c r="Z401" s="22" t="s">
        <v>31</v>
      </c>
      <c r="AA401" s="5"/>
      <c r="AB401" s="6" cm="1">
        <f t="array" ref="AB401">SUM(IF(B401:I401&gt;B402:I402,1,-1))</f>
        <v>4</v>
      </c>
      <c r="AC401" s="6" cm="1">
        <f t="array" ref="AC401">SUM(IF(J401:S401&gt;J402:S402,1,-1))</f>
        <v>6</v>
      </c>
      <c r="AD401" s="6">
        <f t="shared" si="97"/>
        <v>10</v>
      </c>
      <c r="AE401" s="6">
        <f t="shared" si="109"/>
        <v>12</v>
      </c>
      <c r="AF401" s="6">
        <f t="shared" si="109"/>
        <v>16</v>
      </c>
      <c r="AG401" s="6">
        <f t="shared" si="109"/>
        <v>28</v>
      </c>
      <c r="AH401" s="5"/>
      <c r="AI401" s="8" t="str">
        <f t="shared" si="98"/>
        <v>Outside</v>
      </c>
      <c r="AJ401" s="24" t="str">
        <f t="shared" si="99"/>
        <v>Neutral</v>
      </c>
      <c r="AK401" s="25" t="str">
        <f t="shared" si="100"/>
        <v>POC Up</v>
      </c>
      <c r="AL401" s="26" t="str">
        <f t="shared" si="101"/>
        <v>In. Val</v>
      </c>
      <c r="AM401" s="26" t="str">
        <f t="shared" si="102"/>
        <v>Upper Break</v>
      </c>
      <c r="AN401" s="26" t="str">
        <f t="shared" si="103"/>
        <v>Ab. Val</v>
      </c>
      <c r="AO401" s="26" t="str">
        <f t="shared" si="104"/>
        <v>No Gap</v>
      </c>
      <c r="AP401" s="26" t="str">
        <f t="shared" si="105"/>
        <v>Top-Weighted</v>
      </c>
      <c r="AQ401" s="26" t="str">
        <f t="shared" si="106"/>
        <v>Skewed Mid-Low</v>
      </c>
      <c r="AR401" s="26" t="str">
        <f t="shared" si="107"/>
        <v>Same</v>
      </c>
      <c r="AS401" s="27">
        <f t="shared" si="108"/>
        <v>0</v>
      </c>
    </row>
    <row r="402" spans="1:45" ht="15.5" x14ac:dyDescent="0.35">
      <c r="A402" s="20">
        <v>45092</v>
      </c>
      <c r="B402" s="21">
        <v>1.2557700000000001</v>
      </c>
      <c r="C402" s="21">
        <v>1.2790299999999999</v>
      </c>
      <c r="D402" s="21">
        <v>1.2486699999999999</v>
      </c>
      <c r="E402" s="21">
        <v>1.2784500000000001</v>
      </c>
      <c r="F402" s="21">
        <v>1.2574000000000001</v>
      </c>
      <c r="G402" s="21">
        <v>1.2648000000000001</v>
      </c>
      <c r="H402" s="21">
        <v>1.2488000000000001</v>
      </c>
      <c r="I402" s="22">
        <v>70</v>
      </c>
      <c r="J402" s="22">
        <v>1641</v>
      </c>
      <c r="K402" s="22">
        <v>817</v>
      </c>
      <c r="L402" s="22">
        <v>2491</v>
      </c>
      <c r="M402" s="23">
        <v>10.336249999999907</v>
      </c>
      <c r="N402" s="23">
        <v>303.59999999999945</v>
      </c>
      <c r="O402" s="22">
        <v>160.00000000000014</v>
      </c>
      <c r="P402" s="22">
        <v>242548</v>
      </c>
      <c r="Q402" s="23">
        <v>1010.6166666666667</v>
      </c>
      <c r="R402" s="23">
        <v>8.2048748353096332</v>
      </c>
      <c r="S402" s="22">
        <v>54</v>
      </c>
      <c r="T402" s="22" t="s">
        <v>26</v>
      </c>
      <c r="U402" s="23">
        <v>0.5556718290534487</v>
      </c>
      <c r="V402" s="22">
        <v>185</v>
      </c>
      <c r="W402" s="22">
        <v>727</v>
      </c>
      <c r="X402" s="22">
        <v>981</v>
      </c>
      <c r="Y402" s="22">
        <v>570</v>
      </c>
      <c r="Z402" s="22" t="s">
        <v>31</v>
      </c>
      <c r="AA402" s="5"/>
      <c r="AB402" s="6" cm="1">
        <f t="array" ref="AB402">SUM(IF(B402:I402&gt;B403:I403,1,-1))</f>
        <v>2</v>
      </c>
      <c r="AC402" s="6" cm="1">
        <f t="array" ref="AC402">SUM(IF(J402:S402&gt;J403:S403,1,-1))</f>
        <v>6</v>
      </c>
      <c r="AD402" s="6">
        <f t="shared" si="97"/>
        <v>8</v>
      </c>
      <c r="AE402" s="6">
        <f t="shared" si="109"/>
        <v>14</v>
      </c>
      <c r="AF402" s="6">
        <f t="shared" si="109"/>
        <v>14</v>
      </c>
      <c r="AG402" s="6">
        <f t="shared" si="109"/>
        <v>28</v>
      </c>
      <c r="AH402" s="5"/>
      <c r="AI402" s="8" t="str">
        <f t="shared" si="98"/>
        <v>Outside</v>
      </c>
      <c r="AJ402" s="24" t="str">
        <f t="shared" si="99"/>
        <v>Neutral</v>
      </c>
      <c r="AK402" s="25" t="str">
        <f t="shared" si="100"/>
        <v>POC Unchanged</v>
      </c>
      <c r="AL402" s="26" t="str">
        <f t="shared" si="101"/>
        <v>In. Val</v>
      </c>
      <c r="AM402" s="26" t="str">
        <f t="shared" si="102"/>
        <v>Upper Break</v>
      </c>
      <c r="AN402" s="26" t="str">
        <f t="shared" si="103"/>
        <v>Ab. Val</v>
      </c>
      <c r="AO402" s="26" t="str">
        <f t="shared" si="104"/>
        <v>No Gap</v>
      </c>
      <c r="AP402" s="26" t="str">
        <f t="shared" si="105"/>
        <v>Top-Weighted</v>
      </c>
      <c r="AQ402" s="26" t="str">
        <f t="shared" si="106"/>
        <v>Skewed Mid-Low</v>
      </c>
      <c r="AR402" s="26" t="str">
        <f t="shared" si="107"/>
        <v>Same</v>
      </c>
      <c r="AS402" s="27">
        <f t="shared" si="108"/>
        <v>0</v>
      </c>
    </row>
    <row r="403" spans="1:45" ht="15.5" x14ac:dyDescent="0.35">
      <c r="A403" s="20">
        <v>45091</v>
      </c>
      <c r="B403" s="21">
        <v>1.2444</v>
      </c>
      <c r="C403" s="21">
        <v>1.26986</v>
      </c>
      <c r="D403" s="21">
        <v>1.2441</v>
      </c>
      <c r="E403" s="21">
        <v>1.26702</v>
      </c>
      <c r="F403" s="21">
        <v>1.2574000000000001</v>
      </c>
      <c r="G403" s="21">
        <v>1.2621</v>
      </c>
      <c r="H403" s="21">
        <v>1.2493000000000001</v>
      </c>
      <c r="I403" s="22">
        <v>87</v>
      </c>
      <c r="J403" s="22">
        <v>1060</v>
      </c>
      <c r="K403" s="22">
        <v>1322</v>
      </c>
      <c r="L403" s="22">
        <v>2415</v>
      </c>
      <c r="M403" s="23">
        <v>9.9187499999998838</v>
      </c>
      <c r="N403" s="23">
        <v>257.60000000000002</v>
      </c>
      <c r="O403" s="22">
        <v>127.99999999999923</v>
      </c>
      <c r="P403" s="22">
        <v>239624</v>
      </c>
      <c r="Q403" s="23">
        <v>998.43333333333328</v>
      </c>
      <c r="R403" s="23">
        <v>9.375</v>
      </c>
      <c r="S403" s="22">
        <v>50</v>
      </c>
      <c r="T403" s="22" t="s">
        <v>33</v>
      </c>
      <c r="U403" s="23">
        <v>0.726393482612396</v>
      </c>
      <c r="V403" s="22">
        <v>382</v>
      </c>
      <c r="W403" s="22">
        <v>779</v>
      </c>
      <c r="X403" s="22">
        <v>815</v>
      </c>
      <c r="Y403" s="22">
        <v>406</v>
      </c>
      <c r="Z403" s="22" t="s">
        <v>31</v>
      </c>
      <c r="AA403" s="5"/>
      <c r="AB403" s="6" cm="1">
        <f t="array" ref="AB403">SUM(IF(B403:I403&gt;B404:I404,1,-1))</f>
        <v>6</v>
      </c>
      <c r="AC403" s="6" cm="1">
        <f t="array" ref="AC403">SUM(IF(J403:S403&gt;J404:S404,1,-1))</f>
        <v>4</v>
      </c>
      <c r="AD403" s="6">
        <f t="shared" si="97"/>
        <v>10</v>
      </c>
      <c r="AE403" s="6">
        <f t="shared" si="109"/>
        <v>16</v>
      </c>
      <c r="AF403" s="6">
        <f t="shared" si="109"/>
        <v>6</v>
      </c>
      <c r="AG403" s="6">
        <f t="shared" si="109"/>
        <v>22</v>
      </c>
      <c r="AH403" s="5"/>
      <c r="AI403" s="8" t="str">
        <f t="shared" si="98"/>
        <v>OL Higher</v>
      </c>
      <c r="AJ403" s="24" t="str">
        <f t="shared" si="99"/>
        <v>Up</v>
      </c>
      <c r="AK403" s="25" t="str">
        <f t="shared" si="100"/>
        <v>POC Unchanged</v>
      </c>
      <c r="AL403" s="26" t="str">
        <f t="shared" si="101"/>
        <v>In. Val</v>
      </c>
      <c r="AM403" s="26" t="str">
        <f t="shared" si="102"/>
        <v>Upper Break</v>
      </c>
      <c r="AN403" s="26" t="str">
        <f t="shared" si="103"/>
        <v>Ab. Val</v>
      </c>
      <c r="AO403" s="26" t="str">
        <f t="shared" si="104"/>
        <v>Gap Down - Failed</v>
      </c>
      <c r="AP403" s="26" t="str">
        <f t="shared" si="105"/>
        <v>Bottom-Weighted</v>
      </c>
      <c r="AQ403" s="26" t="str">
        <f t="shared" si="106"/>
        <v>Skewed Mid-Low</v>
      </c>
      <c r="AR403" s="26" t="str">
        <f t="shared" si="107"/>
        <v>Same</v>
      </c>
      <c r="AS403" s="27">
        <f t="shared" si="108"/>
        <v>0</v>
      </c>
    </row>
    <row r="404" spans="1:45" ht="15.5" x14ac:dyDescent="0.35">
      <c r="A404" s="20">
        <v>45090</v>
      </c>
      <c r="B404" s="21">
        <v>1.2428999999999999</v>
      </c>
      <c r="C404" s="21">
        <v>1.2624299999999999</v>
      </c>
      <c r="D404" s="21">
        <v>1.2393799999999999</v>
      </c>
      <c r="E404" s="21">
        <v>1.2606200000000001</v>
      </c>
      <c r="F404" s="21">
        <v>1.2574000000000001</v>
      </c>
      <c r="G404" s="21">
        <v>1.2611000000000001</v>
      </c>
      <c r="H404" s="21">
        <v>1.2469000000000001</v>
      </c>
      <c r="I404" s="22">
        <v>67</v>
      </c>
      <c r="J404" s="22">
        <v>517</v>
      </c>
      <c r="K404" s="22">
        <v>1851</v>
      </c>
      <c r="L404" s="22">
        <v>2401</v>
      </c>
      <c r="M404" s="23">
        <v>9.8866666666665353</v>
      </c>
      <c r="N404" s="23">
        <v>230.50000000000014</v>
      </c>
      <c r="O404" s="22">
        <v>141.99999999999991</v>
      </c>
      <c r="P404" s="22">
        <v>229194</v>
      </c>
      <c r="Q404" s="23">
        <v>954.97500000000002</v>
      </c>
      <c r="R404" s="23">
        <v>10.416485900216914</v>
      </c>
      <c r="S404" s="22">
        <v>42</v>
      </c>
      <c r="T404" s="22" t="s">
        <v>28</v>
      </c>
      <c r="U404" s="23">
        <v>0.44021589395556893</v>
      </c>
      <c r="V404" s="22">
        <v>708</v>
      </c>
      <c r="W404" s="22">
        <v>720</v>
      </c>
      <c r="X404" s="22">
        <v>526</v>
      </c>
      <c r="Y404" s="22">
        <v>447</v>
      </c>
      <c r="Z404" s="22" t="s">
        <v>31</v>
      </c>
      <c r="AA404" s="5"/>
      <c r="AB404" s="6" cm="1">
        <f t="array" ref="AB404">SUM(IF(B404:I404&gt;B405:I405,1,-1))</f>
        <v>6</v>
      </c>
      <c r="AC404" s="6" cm="1">
        <f t="array" ref="AC404">SUM(IF(J404:S404&gt;J405:S405,1,-1))</f>
        <v>4</v>
      </c>
      <c r="AD404" s="6">
        <f t="shared" si="97"/>
        <v>10</v>
      </c>
      <c r="AE404" s="6">
        <f t="shared" si="109"/>
        <v>8</v>
      </c>
      <c r="AF404" s="6">
        <f t="shared" si="109"/>
        <v>-2</v>
      </c>
      <c r="AG404" s="6">
        <f t="shared" si="109"/>
        <v>6</v>
      </c>
      <c r="AH404" s="5"/>
      <c r="AI404" s="8" t="str">
        <f t="shared" si="98"/>
        <v>OL Higher</v>
      </c>
      <c r="AJ404" s="24" t="str">
        <f t="shared" si="99"/>
        <v>Up</v>
      </c>
      <c r="AK404" s="25" t="str">
        <f t="shared" si="100"/>
        <v>POC Up</v>
      </c>
      <c r="AL404" s="26" t="str">
        <f t="shared" si="101"/>
        <v>Ab. Val</v>
      </c>
      <c r="AM404" s="26" t="str">
        <f t="shared" si="102"/>
        <v>Upper Break</v>
      </c>
      <c r="AN404" s="26" t="str">
        <f t="shared" si="103"/>
        <v>In Val</v>
      </c>
      <c r="AO404" s="26" t="str">
        <f t="shared" si="104"/>
        <v>No Gap</v>
      </c>
      <c r="AP404" s="26" t="str">
        <f t="shared" si="105"/>
        <v>Bottom-Weighted</v>
      </c>
      <c r="AQ404" s="26" t="str">
        <f t="shared" si="106"/>
        <v>Skewed Mid-High</v>
      </c>
      <c r="AR404" s="26" t="str">
        <f t="shared" si="107"/>
        <v>Closed Lower Quadrant</v>
      </c>
      <c r="AS404" s="27">
        <f t="shared" si="108"/>
        <v>-1</v>
      </c>
    </row>
    <row r="405" spans="1:45" ht="15.5" x14ac:dyDescent="0.35">
      <c r="A405" s="20">
        <v>45089</v>
      </c>
      <c r="B405" s="21">
        <v>1.24319</v>
      </c>
      <c r="C405" s="21">
        <v>1.2599</v>
      </c>
      <c r="D405" s="21">
        <v>1.2391300000000001</v>
      </c>
      <c r="E405" s="21">
        <v>1.2514099999999999</v>
      </c>
      <c r="F405" s="21">
        <v>1.2446000000000002</v>
      </c>
      <c r="G405" s="21">
        <v>1.2545000000000002</v>
      </c>
      <c r="H405" s="21">
        <v>1.2394000000000001</v>
      </c>
      <c r="I405" s="22">
        <v>43</v>
      </c>
      <c r="J405" s="22">
        <v>1559</v>
      </c>
      <c r="K405" s="22">
        <v>738</v>
      </c>
      <c r="L405" s="22">
        <v>2324</v>
      </c>
      <c r="M405" s="23">
        <v>9.5829166666665717</v>
      </c>
      <c r="N405" s="23">
        <v>207.69999999999956</v>
      </c>
      <c r="O405" s="22">
        <v>151.00000000000114</v>
      </c>
      <c r="P405" s="22">
        <v>215953</v>
      </c>
      <c r="Q405" s="23">
        <v>899.80416666666667</v>
      </c>
      <c r="R405" s="23">
        <v>11.189215214251348</v>
      </c>
      <c r="S405" s="22">
        <v>38</v>
      </c>
      <c r="T405" s="22" t="s">
        <v>26</v>
      </c>
      <c r="U405" s="23">
        <v>0.53956348297807977</v>
      </c>
      <c r="V405" s="22">
        <v>660</v>
      </c>
      <c r="W405" s="22">
        <v>379</v>
      </c>
      <c r="X405" s="22">
        <v>594</v>
      </c>
      <c r="Y405" s="22">
        <v>668</v>
      </c>
      <c r="Z405" s="22" t="s">
        <v>32</v>
      </c>
      <c r="AA405" s="5"/>
      <c r="AB405" s="6" cm="1">
        <f t="array" ref="AB405">SUM(IF(B405:I405&gt;B406:I406,1,-1))</f>
        <v>4</v>
      </c>
      <c r="AC405" s="6" cm="1">
        <f t="array" ref="AC405">SUM(IF(J405:S405&gt;J406:S406,1,-1))</f>
        <v>-2</v>
      </c>
      <c r="AD405" s="6">
        <f t="shared" si="97"/>
        <v>2</v>
      </c>
      <c r="AE405" s="6">
        <f t="shared" si="109"/>
        <v>4</v>
      </c>
      <c r="AF405" s="6">
        <f t="shared" si="109"/>
        <v>-8</v>
      </c>
      <c r="AG405" s="6">
        <f t="shared" si="109"/>
        <v>-4</v>
      </c>
      <c r="AH405" s="5"/>
      <c r="AI405" s="8" t="str">
        <f t="shared" si="98"/>
        <v>OL Higher</v>
      </c>
      <c r="AJ405" s="24" t="str">
        <f t="shared" si="99"/>
        <v>Neutral</v>
      </c>
      <c r="AK405" s="25" t="str">
        <f t="shared" si="100"/>
        <v>POC Up</v>
      </c>
      <c r="AL405" s="26" t="str">
        <f t="shared" si="101"/>
        <v>In. Val</v>
      </c>
      <c r="AM405" s="26" t="str">
        <f t="shared" si="102"/>
        <v>Upper Break</v>
      </c>
      <c r="AN405" s="26" t="str">
        <f t="shared" si="103"/>
        <v>In Val</v>
      </c>
      <c r="AO405" s="26" t="str">
        <f t="shared" si="104"/>
        <v>No Gap</v>
      </c>
      <c r="AP405" s="26" t="str">
        <f t="shared" si="105"/>
        <v>Top-Weighted</v>
      </c>
      <c r="AQ405" s="26" t="str">
        <f t="shared" si="106"/>
        <v>Skewed Low</v>
      </c>
      <c r="AR405" s="26" t="str">
        <f t="shared" si="107"/>
        <v>Closed Higher Quadrant</v>
      </c>
      <c r="AS405" s="27">
        <f t="shared" si="108"/>
        <v>1</v>
      </c>
    </row>
    <row r="406" spans="1:45" ht="15.5" x14ac:dyDescent="0.35">
      <c r="A406" s="20">
        <v>45086</v>
      </c>
      <c r="B406" s="21">
        <v>1.24299</v>
      </c>
      <c r="C406" s="21">
        <v>1.25898</v>
      </c>
      <c r="D406" s="21">
        <v>1.23681</v>
      </c>
      <c r="E406" s="21">
        <v>1.2579100000000001</v>
      </c>
      <c r="F406" s="21">
        <v>1.2431000000000001</v>
      </c>
      <c r="G406" s="21">
        <v>1.2482000000000002</v>
      </c>
      <c r="H406" s="21">
        <v>1.2383000000000002</v>
      </c>
      <c r="I406" s="22">
        <v>50</v>
      </c>
      <c r="J406" s="22">
        <v>1512</v>
      </c>
      <c r="K406" s="22">
        <v>862</v>
      </c>
      <c r="L406" s="22">
        <v>2416</v>
      </c>
      <c r="M406" s="23">
        <v>10.011249999999935</v>
      </c>
      <c r="N406" s="23">
        <v>221.70000000000022</v>
      </c>
      <c r="O406" s="22">
        <v>99.000000000000199</v>
      </c>
      <c r="P406" s="22">
        <v>222556</v>
      </c>
      <c r="Q406" s="23">
        <v>927.31666666666672</v>
      </c>
      <c r="R406" s="23">
        <v>10.897609382047802</v>
      </c>
      <c r="S406" s="22">
        <v>35</v>
      </c>
      <c r="T406" s="22" t="s">
        <v>26</v>
      </c>
      <c r="U406" s="23">
        <v>0.58393582152902379</v>
      </c>
      <c r="V406" s="22">
        <v>542</v>
      </c>
      <c r="W406" s="22">
        <v>152</v>
      </c>
      <c r="X406" s="22">
        <v>1066</v>
      </c>
      <c r="Y406" s="22">
        <v>628</v>
      </c>
      <c r="Z406" s="22" t="s">
        <v>31</v>
      </c>
      <c r="AA406" s="5"/>
      <c r="AB406" s="6" cm="1">
        <f t="array" ref="AB406">SUM(IF(B406:I406&gt;B407:I407,1,-1))</f>
        <v>-2</v>
      </c>
      <c r="AC406" s="6" cm="1">
        <f t="array" ref="AC406">SUM(IF(J406:S406&gt;J407:S407,1,-1))</f>
        <v>-4</v>
      </c>
      <c r="AD406" s="6">
        <f t="shared" si="97"/>
        <v>-6</v>
      </c>
      <c r="AE406" s="6">
        <f t="shared" si="109"/>
        <v>4</v>
      </c>
      <c r="AF406" s="6">
        <f t="shared" si="109"/>
        <v>-12</v>
      </c>
      <c r="AG406" s="6">
        <f t="shared" si="109"/>
        <v>-8</v>
      </c>
      <c r="AH406" s="5"/>
      <c r="AI406" s="8" t="str">
        <f t="shared" si="98"/>
        <v>Outside</v>
      </c>
      <c r="AJ406" s="24" t="str">
        <f t="shared" si="99"/>
        <v>Neutral</v>
      </c>
      <c r="AK406" s="25" t="str">
        <f t="shared" si="100"/>
        <v>POC Unchanged</v>
      </c>
      <c r="AL406" s="26" t="str">
        <f t="shared" si="101"/>
        <v>In. Val</v>
      </c>
      <c r="AM406" s="26" t="str">
        <f t="shared" si="102"/>
        <v>Upper Break</v>
      </c>
      <c r="AN406" s="26" t="str">
        <f t="shared" si="103"/>
        <v>Ab. Val</v>
      </c>
      <c r="AO406" s="26" t="str">
        <f t="shared" si="104"/>
        <v>No Gap</v>
      </c>
      <c r="AP406" s="26" t="str">
        <f t="shared" si="105"/>
        <v>Top-Weighted</v>
      </c>
      <c r="AQ406" s="26" t="str">
        <f t="shared" si="106"/>
        <v>Skewed Mid-Low</v>
      </c>
      <c r="AR406" s="26" t="str">
        <f t="shared" si="107"/>
        <v>Same</v>
      </c>
      <c r="AS406" s="27">
        <f t="shared" si="108"/>
        <v>0</v>
      </c>
    </row>
    <row r="407" spans="1:45" ht="15.5" x14ac:dyDescent="0.35">
      <c r="A407" s="20">
        <v>45085</v>
      </c>
      <c r="B407" s="21">
        <v>1.2525999999999999</v>
      </c>
      <c r="C407" s="21">
        <v>1.25631</v>
      </c>
      <c r="D407" s="21">
        <v>1.23681</v>
      </c>
      <c r="E407" s="21">
        <v>1.25576</v>
      </c>
      <c r="F407" s="21">
        <v>1.2431000000000001</v>
      </c>
      <c r="G407" s="21">
        <v>1.2482000000000002</v>
      </c>
      <c r="H407" s="21">
        <v>1.2394000000000001</v>
      </c>
      <c r="I407" s="22">
        <v>22</v>
      </c>
      <c r="J407" s="22">
        <v>1643</v>
      </c>
      <c r="K407" s="22">
        <v>867</v>
      </c>
      <c r="L407" s="22">
        <v>2553</v>
      </c>
      <c r="M407" s="23">
        <v>10.539166666666654</v>
      </c>
      <c r="N407" s="23">
        <v>195.00000000000074</v>
      </c>
      <c r="O407" s="22">
        <v>88.000000000001407</v>
      </c>
      <c r="P407" s="22">
        <v>231657</v>
      </c>
      <c r="Q407" s="23">
        <v>965.23749999999995</v>
      </c>
      <c r="R407" s="23">
        <v>13.092307692307642</v>
      </c>
      <c r="S407" s="22">
        <v>34</v>
      </c>
      <c r="T407" s="22" t="s">
        <v>26</v>
      </c>
      <c r="U407" s="23">
        <v>0.57441197421361978</v>
      </c>
      <c r="V407" s="22">
        <v>482</v>
      </c>
      <c r="W407" s="22">
        <v>323</v>
      </c>
      <c r="X407" s="22">
        <v>1251</v>
      </c>
      <c r="Y407" s="22">
        <v>497</v>
      </c>
      <c r="Z407" s="22" t="s">
        <v>31</v>
      </c>
      <c r="AA407" s="5"/>
      <c r="AB407" s="6" cm="1">
        <f t="array" ref="AB407">SUM(IF(B407:I407&gt;B408:I408,1,-1))</f>
        <v>2</v>
      </c>
      <c r="AC407" s="6" cm="1">
        <f t="array" ref="AC407">SUM(IF(J407:S407&gt;J408:S408,1,-1))</f>
        <v>-2</v>
      </c>
      <c r="AD407" s="6">
        <f t="shared" si="97"/>
        <v>0</v>
      </c>
      <c r="AE407" s="6">
        <f t="shared" si="109"/>
        <v>6</v>
      </c>
      <c r="AF407" s="6">
        <f t="shared" si="109"/>
        <v>-12</v>
      </c>
      <c r="AG407" s="6">
        <f t="shared" si="109"/>
        <v>-6</v>
      </c>
      <c r="AH407" s="5"/>
      <c r="AI407" s="8" t="str">
        <f t="shared" si="98"/>
        <v>Outside</v>
      </c>
      <c r="AJ407" s="24" t="str">
        <f t="shared" si="99"/>
        <v>Down</v>
      </c>
      <c r="AK407" s="25" t="str">
        <f t="shared" si="100"/>
        <v>POC Unchanged</v>
      </c>
      <c r="AL407" s="26" t="str">
        <f t="shared" si="101"/>
        <v>In. Val</v>
      </c>
      <c r="AM407" s="26" t="str">
        <f t="shared" si="102"/>
        <v>Upper Break</v>
      </c>
      <c r="AN407" s="26" t="str">
        <f t="shared" si="103"/>
        <v>Ab. Val</v>
      </c>
      <c r="AO407" s="26" t="str">
        <f t="shared" si="104"/>
        <v>Gap Up - Follow Through</v>
      </c>
      <c r="AP407" s="26" t="str">
        <f t="shared" si="105"/>
        <v>Top-Weighted</v>
      </c>
      <c r="AQ407" s="26" t="str">
        <f t="shared" si="106"/>
        <v>Skewed Mid-Low</v>
      </c>
      <c r="AR407" s="26" t="str">
        <f t="shared" si="107"/>
        <v>Closed Lower Quadrant</v>
      </c>
      <c r="AS407" s="27">
        <f t="shared" si="108"/>
        <v>-2</v>
      </c>
    </row>
    <row r="408" spans="1:45" ht="15.5" x14ac:dyDescent="0.35">
      <c r="A408" s="20">
        <v>45084</v>
      </c>
      <c r="B408" s="21">
        <v>1.24451</v>
      </c>
      <c r="C408" s="21">
        <v>1.2544200000000001</v>
      </c>
      <c r="D408" s="21">
        <v>1.23681</v>
      </c>
      <c r="E408" s="21">
        <v>1.24438</v>
      </c>
      <c r="F408" s="21">
        <v>1.2431000000000001</v>
      </c>
      <c r="G408" s="21">
        <v>1.2477</v>
      </c>
      <c r="H408" s="21">
        <v>1.2394000000000001</v>
      </c>
      <c r="I408" s="22">
        <v>-2</v>
      </c>
      <c r="J408" s="22">
        <v>1610</v>
      </c>
      <c r="K408" s="22">
        <v>968</v>
      </c>
      <c r="L408" s="22">
        <v>2632</v>
      </c>
      <c r="M408" s="23">
        <v>10.895833333333382</v>
      </c>
      <c r="N408" s="23">
        <v>176.10000000000124</v>
      </c>
      <c r="O408" s="22">
        <v>82.999999999999744</v>
      </c>
      <c r="P408" s="22">
        <v>240120</v>
      </c>
      <c r="Q408" s="23">
        <v>1000.5</v>
      </c>
      <c r="R408" s="23">
        <v>14.946053378761961</v>
      </c>
      <c r="S408" s="22">
        <v>26</v>
      </c>
      <c r="T408" s="22" t="s">
        <v>26</v>
      </c>
      <c r="U408" s="23">
        <v>0.61329328045098008</v>
      </c>
      <c r="V408" s="22">
        <v>527</v>
      </c>
      <c r="W408" s="22">
        <v>373</v>
      </c>
      <c r="X408" s="22">
        <v>1275</v>
      </c>
      <c r="Y408" s="22">
        <v>453</v>
      </c>
      <c r="Z408" s="22" t="s">
        <v>29</v>
      </c>
      <c r="AA408" s="5"/>
      <c r="AB408" s="6" cm="1">
        <f t="array" ref="AB408">SUM(IF(B408:I408&gt;B409:I409,1,-1))</f>
        <v>4</v>
      </c>
      <c r="AC408" s="6" cm="1">
        <f t="array" ref="AC408">SUM(IF(J408:S408&gt;J409:S409,1,-1))</f>
        <v>-6</v>
      </c>
      <c r="AD408" s="6">
        <f t="shared" si="97"/>
        <v>-2</v>
      </c>
      <c r="AE408" s="6">
        <f t="shared" si="109"/>
        <v>0</v>
      </c>
      <c r="AF408" s="6">
        <f t="shared" si="109"/>
        <v>-8</v>
      </c>
      <c r="AG408" s="6">
        <f t="shared" si="109"/>
        <v>-8</v>
      </c>
      <c r="AH408" s="5"/>
      <c r="AI408" s="8" t="str">
        <f t="shared" si="98"/>
        <v>OL Higher</v>
      </c>
      <c r="AJ408" s="24" t="str">
        <f t="shared" si="99"/>
        <v>Neutral</v>
      </c>
      <c r="AK408" s="25" t="str">
        <f t="shared" si="100"/>
        <v>POC Unchanged</v>
      </c>
      <c r="AL408" s="26" t="str">
        <f t="shared" si="101"/>
        <v>In. Val</v>
      </c>
      <c r="AM408" s="26" t="str">
        <f t="shared" si="102"/>
        <v>Inside Day</v>
      </c>
      <c r="AN408" s="26" t="str">
        <f t="shared" si="103"/>
        <v>In Val</v>
      </c>
      <c r="AO408" s="26" t="str">
        <f t="shared" si="104"/>
        <v>No Gap</v>
      </c>
      <c r="AP408" s="26" t="str">
        <f t="shared" si="105"/>
        <v>Top-Weighted</v>
      </c>
      <c r="AQ408" s="26" t="str">
        <f t="shared" si="106"/>
        <v>Skewed Mid-Low</v>
      </c>
      <c r="AR408" s="26" t="str">
        <f t="shared" si="107"/>
        <v>Same</v>
      </c>
      <c r="AS408" s="27">
        <f t="shared" si="108"/>
        <v>0</v>
      </c>
    </row>
    <row r="409" spans="1:45" ht="15.5" x14ac:dyDescent="0.35">
      <c r="A409" s="20">
        <v>45083</v>
      </c>
      <c r="B409" s="21">
        <v>1.2412000000000001</v>
      </c>
      <c r="C409" s="21">
        <v>1.2544200000000001</v>
      </c>
      <c r="D409" s="21">
        <v>1.2347600000000001</v>
      </c>
      <c r="E409" s="21">
        <v>1.2428699999999999</v>
      </c>
      <c r="F409" s="21">
        <v>1.2431000000000001</v>
      </c>
      <c r="G409" s="21">
        <v>1.2458000000000002</v>
      </c>
      <c r="H409" s="21">
        <v>1.2366000000000001</v>
      </c>
      <c r="I409" s="22">
        <v>-3</v>
      </c>
      <c r="J409" s="22">
        <v>1311</v>
      </c>
      <c r="K409" s="22">
        <v>1442</v>
      </c>
      <c r="L409" s="22">
        <v>2800</v>
      </c>
      <c r="M409" s="23">
        <v>11.615416666666684</v>
      </c>
      <c r="N409" s="23">
        <v>196.60000000000011</v>
      </c>
      <c r="O409" s="22">
        <v>92.000000000000966</v>
      </c>
      <c r="P409" s="22">
        <v>252985</v>
      </c>
      <c r="Q409" s="23">
        <v>1054.1041666666667</v>
      </c>
      <c r="R409" s="23">
        <v>14.24211597151576</v>
      </c>
      <c r="S409" s="22">
        <v>32</v>
      </c>
      <c r="T409" s="22" t="s">
        <v>26</v>
      </c>
      <c r="U409" s="23">
        <v>0.66530032035747633</v>
      </c>
      <c r="V409" s="22">
        <v>547</v>
      </c>
      <c r="W409" s="22">
        <v>342</v>
      </c>
      <c r="X409" s="22">
        <v>1326</v>
      </c>
      <c r="Y409" s="22">
        <v>585</v>
      </c>
      <c r="Z409" s="22" t="s">
        <v>29</v>
      </c>
      <c r="AA409" s="5"/>
      <c r="AB409" s="6" cm="1">
        <f t="array" ref="AB409">SUM(IF(B409:I409&gt;B410:I410,1,-1))</f>
        <v>0</v>
      </c>
      <c r="AC409" s="6" cm="1">
        <f t="array" ref="AC409">SUM(IF(J409:S409&gt;J410:S410,1,-1))</f>
        <v>-4</v>
      </c>
      <c r="AD409" s="6">
        <f t="shared" si="97"/>
        <v>-4</v>
      </c>
      <c r="AE409" s="6">
        <f t="shared" si="109"/>
        <v>0</v>
      </c>
      <c r="AF409" s="6">
        <f t="shared" si="109"/>
        <v>-4</v>
      </c>
      <c r="AG409" s="6">
        <f t="shared" si="109"/>
        <v>-4</v>
      </c>
      <c r="AH409" s="5"/>
      <c r="AI409" s="8" t="str">
        <f t="shared" si="98"/>
        <v>OL Higher</v>
      </c>
      <c r="AJ409" s="24" t="str">
        <f t="shared" si="99"/>
        <v>Neutral</v>
      </c>
      <c r="AK409" s="25" t="str">
        <f t="shared" si="100"/>
        <v>POC Unchanged</v>
      </c>
      <c r="AL409" s="26" t="str">
        <f t="shared" si="101"/>
        <v>In. Val</v>
      </c>
      <c r="AM409" s="26" t="str">
        <f t="shared" si="102"/>
        <v>Inside Day</v>
      </c>
      <c r="AN409" s="26" t="str">
        <f t="shared" si="103"/>
        <v>In Val</v>
      </c>
      <c r="AO409" s="26" t="str">
        <f t="shared" si="104"/>
        <v>No Gap</v>
      </c>
      <c r="AP409" s="26" t="str">
        <f t="shared" si="105"/>
        <v>Bottom-Weighted</v>
      </c>
      <c r="AQ409" s="26" t="str">
        <f t="shared" si="106"/>
        <v>Skewed Mid-Low</v>
      </c>
      <c r="AR409" s="26" t="str">
        <f t="shared" si="107"/>
        <v>Same</v>
      </c>
      <c r="AS409" s="27">
        <f t="shared" si="108"/>
        <v>0</v>
      </c>
    </row>
    <row r="410" spans="1:45" ht="15.5" x14ac:dyDescent="0.35">
      <c r="A410" s="20">
        <v>45082</v>
      </c>
      <c r="B410" s="21">
        <v>1.2347300000000001</v>
      </c>
      <c r="C410" s="21">
        <v>1.2544200000000001</v>
      </c>
      <c r="D410" s="21">
        <v>1.23268</v>
      </c>
      <c r="E410" s="21">
        <v>1.24316</v>
      </c>
      <c r="F410" s="21">
        <v>1.2431000000000001</v>
      </c>
      <c r="G410" s="21">
        <v>1.2451000000000001</v>
      </c>
      <c r="H410" s="21">
        <v>1.2350000000000001</v>
      </c>
      <c r="I410" s="22">
        <v>10</v>
      </c>
      <c r="J410" s="22">
        <v>1217</v>
      </c>
      <c r="K410" s="22">
        <v>1687</v>
      </c>
      <c r="L410" s="22">
        <v>2954</v>
      </c>
      <c r="M410" s="23">
        <v>12.233750000000017</v>
      </c>
      <c r="N410" s="23">
        <v>217.40000000000092</v>
      </c>
      <c r="O410" s="22">
        <v>100.99999999999997</v>
      </c>
      <c r="P410" s="22">
        <v>261382</v>
      </c>
      <c r="Q410" s="23">
        <v>1089.0916666666667</v>
      </c>
      <c r="R410" s="23">
        <v>13.587856485740513</v>
      </c>
      <c r="S410" s="22">
        <v>27</v>
      </c>
      <c r="T410" s="22" t="s">
        <v>26</v>
      </c>
      <c r="U410" s="23">
        <v>0.61723946963506915</v>
      </c>
      <c r="V410" s="22">
        <v>565</v>
      </c>
      <c r="W410" s="22">
        <v>484</v>
      </c>
      <c r="X410" s="22">
        <v>1387</v>
      </c>
      <c r="Y410" s="22">
        <v>499</v>
      </c>
      <c r="Z410" s="22" t="s">
        <v>29</v>
      </c>
      <c r="AA410" s="5"/>
      <c r="AB410" s="6" cm="1">
        <f t="array" ref="AB410">SUM(IF(B410:I410&gt;B411:I411,1,-1))</f>
        <v>-4</v>
      </c>
      <c r="AC410" s="6" cm="1">
        <f t="array" ref="AC410">SUM(IF(J410:S410&gt;J411:S411,1,-1))</f>
        <v>2</v>
      </c>
      <c r="AD410" s="6">
        <f t="shared" si="97"/>
        <v>-2</v>
      </c>
      <c r="AE410" s="6">
        <f t="shared" si="109"/>
        <v>2</v>
      </c>
      <c r="AF410" s="6">
        <f t="shared" si="109"/>
        <v>2</v>
      </c>
      <c r="AG410" s="6">
        <f t="shared" si="109"/>
        <v>4</v>
      </c>
      <c r="AH410" s="5"/>
      <c r="AI410" s="8" t="str">
        <f t="shared" si="98"/>
        <v>OL Lower</v>
      </c>
      <c r="AJ410" s="24" t="str">
        <f t="shared" si="99"/>
        <v>Up</v>
      </c>
      <c r="AK410" s="25" t="str">
        <f t="shared" si="100"/>
        <v>POC Down</v>
      </c>
      <c r="AL410" s="26" t="str">
        <f t="shared" si="101"/>
        <v>In. Val</v>
      </c>
      <c r="AM410" s="26" t="str">
        <f t="shared" si="102"/>
        <v>Inside Day</v>
      </c>
      <c r="AN410" s="26" t="str">
        <f t="shared" si="103"/>
        <v>In Val</v>
      </c>
      <c r="AO410" s="26" t="str">
        <f t="shared" si="104"/>
        <v>Gap Down - Failed</v>
      </c>
      <c r="AP410" s="26" t="str">
        <f t="shared" si="105"/>
        <v>Bottom-Weighted</v>
      </c>
      <c r="AQ410" s="26" t="str">
        <f t="shared" si="106"/>
        <v>Skewed Mid-Low</v>
      </c>
      <c r="AR410" s="26" t="str">
        <f t="shared" si="107"/>
        <v>Same</v>
      </c>
      <c r="AS410" s="27">
        <f t="shared" si="108"/>
        <v>0</v>
      </c>
    </row>
    <row r="411" spans="1:45" ht="15.5" x14ac:dyDescent="0.35">
      <c r="A411" s="20">
        <v>45079</v>
      </c>
      <c r="B411" s="21">
        <v>1.23451</v>
      </c>
      <c r="C411" s="21">
        <v>1.2544200000000001</v>
      </c>
      <c r="D411" s="21">
        <v>1.23268</v>
      </c>
      <c r="E411" s="21">
        <v>1.2429699999999999</v>
      </c>
      <c r="F411" s="21">
        <v>1.2525000000000002</v>
      </c>
      <c r="G411" s="21">
        <v>1.2542000000000002</v>
      </c>
      <c r="H411" s="21">
        <v>1.2384000000000002</v>
      </c>
      <c r="I411" s="22">
        <v>10</v>
      </c>
      <c r="J411" s="22">
        <v>307</v>
      </c>
      <c r="K411" s="22">
        <v>2385</v>
      </c>
      <c r="L411" s="22">
        <v>2719</v>
      </c>
      <c r="M411" s="23">
        <v>11.242499999999998</v>
      </c>
      <c r="N411" s="23">
        <v>217.40000000000092</v>
      </c>
      <c r="O411" s="22">
        <v>158.00000000000037</v>
      </c>
      <c r="P411" s="22">
        <v>234242</v>
      </c>
      <c r="Q411" s="23">
        <v>976.00833333333333</v>
      </c>
      <c r="R411" s="23">
        <v>12.506899724010987</v>
      </c>
      <c r="S411" s="22">
        <v>31</v>
      </c>
      <c r="T411" s="22" t="s">
        <v>28</v>
      </c>
      <c r="U411" s="23">
        <v>0.32668364809510675</v>
      </c>
      <c r="V411" s="22">
        <v>565</v>
      </c>
      <c r="W411" s="22">
        <v>451</v>
      </c>
      <c r="X411" s="22">
        <v>918</v>
      </c>
      <c r="Y411" s="22">
        <v>774</v>
      </c>
      <c r="Z411" s="22" t="s">
        <v>29</v>
      </c>
      <c r="AA411" s="5"/>
      <c r="AB411" s="6" cm="1">
        <f t="array" ref="AB411">SUM(IF(B411:I411&gt;B412:I412,1,-1))</f>
        <v>4</v>
      </c>
      <c r="AC411" s="6" cm="1">
        <f t="array" ref="AC411">SUM(IF(J411:S411&gt;J412:S412,1,-1))</f>
        <v>-2</v>
      </c>
      <c r="AD411" s="6">
        <f t="shared" si="97"/>
        <v>2</v>
      </c>
      <c r="AE411" s="6">
        <f t="shared" si="109"/>
        <v>6</v>
      </c>
      <c r="AF411" s="6">
        <f t="shared" si="109"/>
        <v>-8</v>
      </c>
      <c r="AG411" s="6">
        <f t="shared" si="109"/>
        <v>-2</v>
      </c>
      <c r="AH411" s="5"/>
      <c r="AI411" s="8" t="str">
        <f t="shared" si="98"/>
        <v>OL Higher</v>
      </c>
      <c r="AJ411" s="24" t="str">
        <f t="shared" si="99"/>
        <v>Up</v>
      </c>
      <c r="AK411" s="25" t="str">
        <f t="shared" si="100"/>
        <v>POC Up</v>
      </c>
      <c r="AL411" s="26" t="str">
        <f t="shared" si="101"/>
        <v>Ab. Val</v>
      </c>
      <c r="AM411" s="26" t="str">
        <f t="shared" si="102"/>
        <v>Upper Break</v>
      </c>
      <c r="AN411" s="26" t="str">
        <f t="shared" si="103"/>
        <v>In Val</v>
      </c>
      <c r="AO411" s="26" t="str">
        <f t="shared" si="104"/>
        <v>No Gap</v>
      </c>
      <c r="AP411" s="26" t="str">
        <f t="shared" si="105"/>
        <v>Bottom-Weighted</v>
      </c>
      <c r="AQ411" s="26" t="str">
        <f t="shared" si="106"/>
        <v>Skewed Mid-Low</v>
      </c>
      <c r="AR411" s="26" t="str">
        <f t="shared" si="107"/>
        <v>Closed Higher Quadrant</v>
      </c>
      <c r="AS411" s="27">
        <f t="shared" si="108"/>
        <v>2</v>
      </c>
    </row>
    <row r="412" spans="1:45" ht="15.5" x14ac:dyDescent="0.35">
      <c r="A412" s="20">
        <v>45078</v>
      </c>
      <c r="B412" s="21">
        <v>1.2316400000000001</v>
      </c>
      <c r="C412" s="21">
        <v>1.2539100000000001</v>
      </c>
      <c r="D412" s="21">
        <v>1.2310700000000001</v>
      </c>
      <c r="E412" s="21">
        <v>1.25258</v>
      </c>
      <c r="F412" s="21">
        <v>1.2348000000000001</v>
      </c>
      <c r="G412" s="21">
        <v>1.2421000000000002</v>
      </c>
      <c r="H412" s="21">
        <v>1.2328000000000001</v>
      </c>
      <c r="I412" s="22">
        <v>59</v>
      </c>
      <c r="J412" s="22">
        <v>2227</v>
      </c>
      <c r="K412" s="22">
        <v>457</v>
      </c>
      <c r="L412" s="22">
        <v>2726</v>
      </c>
      <c r="M412" s="23">
        <v>11.245416666666619</v>
      </c>
      <c r="N412" s="23">
        <v>228.39999999999972</v>
      </c>
      <c r="O412" s="22">
        <v>93.000000000000853</v>
      </c>
      <c r="P412" s="22">
        <v>236413</v>
      </c>
      <c r="Q412" s="23">
        <v>985.05416666666667</v>
      </c>
      <c r="R412" s="23">
        <v>11.935201401050803</v>
      </c>
      <c r="S412" s="22">
        <v>29</v>
      </c>
      <c r="T412" s="22" t="s">
        <v>28</v>
      </c>
      <c r="U412" s="23">
        <v>0.37137590278115101</v>
      </c>
      <c r="V412" s="22">
        <v>217</v>
      </c>
      <c r="W412" s="22">
        <v>498</v>
      </c>
      <c r="X412" s="22">
        <v>936</v>
      </c>
      <c r="Y412" s="22">
        <v>1075</v>
      </c>
      <c r="Z412" s="22" t="s">
        <v>31</v>
      </c>
      <c r="AA412" s="5"/>
      <c r="AB412" s="6" cm="1">
        <f t="array" ref="AB412">SUM(IF(B412:I412&gt;B413:I413,1,-1))</f>
        <v>2</v>
      </c>
      <c r="AC412" s="6" cm="1">
        <f t="array" ref="AC412">SUM(IF(J412:S412&gt;J413:S413,1,-1))</f>
        <v>2</v>
      </c>
      <c r="AD412" s="6">
        <f t="shared" si="97"/>
        <v>4</v>
      </c>
      <c r="AE412" s="6">
        <f t="shared" si="109"/>
        <v>0</v>
      </c>
      <c r="AF412" s="6">
        <f t="shared" si="109"/>
        <v>-8</v>
      </c>
      <c r="AG412" s="6">
        <f t="shared" si="109"/>
        <v>-8</v>
      </c>
      <c r="AH412" s="5"/>
      <c r="AI412" s="8" t="str">
        <f t="shared" si="98"/>
        <v>Outside</v>
      </c>
      <c r="AJ412" s="24" t="str">
        <f t="shared" si="99"/>
        <v>Up</v>
      </c>
      <c r="AK412" s="25" t="str">
        <f t="shared" si="100"/>
        <v>POC Unchanged</v>
      </c>
      <c r="AL412" s="26" t="str">
        <f t="shared" si="101"/>
        <v>In. Val</v>
      </c>
      <c r="AM412" s="26" t="str">
        <f t="shared" si="102"/>
        <v>Upper Break</v>
      </c>
      <c r="AN412" s="26" t="str">
        <f t="shared" si="103"/>
        <v>Ab. Val</v>
      </c>
      <c r="AO412" s="26" t="str">
        <f t="shared" si="104"/>
        <v>Gap Down - Failed</v>
      </c>
      <c r="AP412" s="26" t="str">
        <f t="shared" si="105"/>
        <v>Top-Weighted</v>
      </c>
      <c r="AQ412" s="26" t="str">
        <f t="shared" si="106"/>
        <v>Skewed Low</v>
      </c>
      <c r="AR412" s="26" t="str">
        <f t="shared" si="107"/>
        <v>Same</v>
      </c>
      <c r="AS412" s="27">
        <f t="shared" si="108"/>
        <v>0</v>
      </c>
    </row>
    <row r="413" spans="1:45" ht="15.5" x14ac:dyDescent="0.35">
      <c r="A413" s="20">
        <v>45077</v>
      </c>
      <c r="B413" s="21">
        <v>1.2369600000000001</v>
      </c>
      <c r="C413" s="21">
        <v>1.2448999999999999</v>
      </c>
      <c r="D413" s="21">
        <v>1.2307699999999999</v>
      </c>
      <c r="E413" s="21">
        <v>1.2444900000000001</v>
      </c>
      <c r="F413" s="21">
        <v>1.2348000000000001</v>
      </c>
      <c r="G413" s="21">
        <v>1.2392000000000001</v>
      </c>
      <c r="H413" s="21">
        <v>1.2328000000000001</v>
      </c>
      <c r="I413" s="22">
        <v>35</v>
      </c>
      <c r="J413" s="22">
        <v>1900</v>
      </c>
      <c r="K413" s="22">
        <v>777</v>
      </c>
      <c r="L413" s="22">
        <v>2732</v>
      </c>
      <c r="M413" s="23">
        <v>11.275416666666629</v>
      </c>
      <c r="N413" s="23">
        <v>141.29999999999976</v>
      </c>
      <c r="O413" s="22">
        <v>63.999999999999616</v>
      </c>
      <c r="P413" s="22">
        <v>234515</v>
      </c>
      <c r="Q413" s="23">
        <v>977.14583333333337</v>
      </c>
      <c r="R413" s="23">
        <v>19.334748761500386</v>
      </c>
      <c r="S413" s="22">
        <v>21</v>
      </c>
      <c r="T413" s="22" t="s">
        <v>26</v>
      </c>
      <c r="U413" s="23">
        <v>0.50581611242125213</v>
      </c>
      <c r="V413" s="22">
        <v>318</v>
      </c>
      <c r="W413" s="22">
        <v>578</v>
      </c>
      <c r="X413" s="22">
        <v>1246</v>
      </c>
      <c r="Y413" s="22">
        <v>572</v>
      </c>
      <c r="Z413" s="22" t="s">
        <v>31</v>
      </c>
      <c r="AA413" s="5"/>
      <c r="AB413" s="6" cm="1">
        <f t="array" ref="AB413">SUM(IF(B413:I413&gt;B414:I414,1,-1))</f>
        <v>0</v>
      </c>
      <c r="AC413" s="6" cm="1">
        <f t="array" ref="AC413">SUM(IF(J413:S413&gt;J414:S414,1,-1))</f>
        <v>-8</v>
      </c>
      <c r="AD413" s="6">
        <f t="shared" si="97"/>
        <v>-8</v>
      </c>
      <c r="AE413" s="6">
        <f t="shared" si="109"/>
        <v>-8</v>
      </c>
      <c r="AF413" s="6">
        <f t="shared" si="109"/>
        <v>-16</v>
      </c>
      <c r="AG413" s="6">
        <f t="shared" si="109"/>
        <v>-24</v>
      </c>
      <c r="AH413" s="5"/>
      <c r="AI413" s="8" t="str">
        <f t="shared" si="98"/>
        <v>OL Higher</v>
      </c>
      <c r="AJ413" s="24" t="str">
        <f t="shared" si="99"/>
        <v>Down</v>
      </c>
      <c r="AK413" s="25" t="str">
        <f t="shared" si="100"/>
        <v>POC Unchanged</v>
      </c>
      <c r="AL413" s="26" t="str">
        <f t="shared" si="101"/>
        <v>In. Val</v>
      </c>
      <c r="AM413" s="26" t="str">
        <f t="shared" si="102"/>
        <v>Inside Day</v>
      </c>
      <c r="AN413" s="26" t="str">
        <f t="shared" si="103"/>
        <v>Ab. Val</v>
      </c>
      <c r="AO413" s="26" t="str">
        <f t="shared" si="104"/>
        <v>No Gap</v>
      </c>
      <c r="AP413" s="26" t="str">
        <f t="shared" si="105"/>
        <v>Top-Weighted</v>
      </c>
      <c r="AQ413" s="26" t="str">
        <f t="shared" si="106"/>
        <v>Skewed Mid-Low</v>
      </c>
      <c r="AR413" s="26" t="str">
        <f t="shared" si="107"/>
        <v>Closed Lower Quadrant</v>
      </c>
      <c r="AS413" s="27">
        <f t="shared" si="108"/>
        <v>-1</v>
      </c>
    </row>
    <row r="414" spans="1:45" ht="15.5" x14ac:dyDescent="0.35">
      <c r="A414" s="20">
        <v>45076</v>
      </c>
      <c r="B414" s="21">
        <v>1.24159</v>
      </c>
      <c r="C414" s="21">
        <v>1.24685</v>
      </c>
      <c r="D414" s="21">
        <v>1.2307699999999999</v>
      </c>
      <c r="E414" s="21">
        <v>1.2411799999999999</v>
      </c>
      <c r="F414" s="21">
        <v>1.2348000000000001</v>
      </c>
      <c r="G414" s="21">
        <v>1.2391000000000001</v>
      </c>
      <c r="H414" s="21">
        <v>1.2321000000000002</v>
      </c>
      <c r="I414" s="22">
        <v>32</v>
      </c>
      <c r="J414" s="22">
        <v>1909</v>
      </c>
      <c r="K414" s="22">
        <v>777</v>
      </c>
      <c r="L414" s="22">
        <v>2740</v>
      </c>
      <c r="M414" s="23">
        <v>11.301666666666691</v>
      </c>
      <c r="N414" s="23">
        <v>160.80000000000095</v>
      </c>
      <c r="O414" s="22">
        <v>69.999999999998948</v>
      </c>
      <c r="P414" s="22">
        <v>237738</v>
      </c>
      <c r="Q414" s="23">
        <v>990.57500000000005</v>
      </c>
      <c r="R414" s="23">
        <v>17.039800995024773</v>
      </c>
      <c r="S414" s="22">
        <v>24</v>
      </c>
      <c r="T414" s="22" t="s">
        <v>26</v>
      </c>
      <c r="U414" s="23">
        <v>0.50414322843120285</v>
      </c>
      <c r="V414" s="22">
        <v>168</v>
      </c>
      <c r="W414" s="22">
        <v>586</v>
      </c>
      <c r="X414" s="22">
        <v>1209</v>
      </c>
      <c r="Y414" s="22">
        <v>777</v>
      </c>
      <c r="Z414" s="22" t="s">
        <v>32</v>
      </c>
      <c r="AA414" s="5"/>
      <c r="AB414" s="6" cm="1">
        <f t="array" ref="AB414">SUM(IF(B414:I414&gt;B415:I415,1,-1))</f>
        <v>-2</v>
      </c>
      <c r="AC414" s="6" cm="1">
        <f t="array" ref="AC414">SUM(IF(J414:S414&gt;J415:S415,1,-1))</f>
        <v>-2</v>
      </c>
      <c r="AD414" s="6">
        <f t="shared" si="97"/>
        <v>-4</v>
      </c>
      <c r="AE414" s="6">
        <f t="shared" si="109"/>
        <v>-10</v>
      </c>
      <c r="AF414" s="6">
        <f t="shared" si="109"/>
        <v>-12</v>
      </c>
      <c r="AG414" s="6">
        <f t="shared" si="109"/>
        <v>-22</v>
      </c>
      <c r="AH414" s="5"/>
      <c r="AI414" s="8" t="str">
        <f t="shared" si="98"/>
        <v>OL Lower</v>
      </c>
      <c r="AJ414" s="24" t="str">
        <f t="shared" si="99"/>
        <v>Down</v>
      </c>
      <c r="AK414" s="25" t="str">
        <f t="shared" si="100"/>
        <v>POC Up</v>
      </c>
      <c r="AL414" s="26" t="str">
        <f t="shared" si="101"/>
        <v>In. Val</v>
      </c>
      <c r="AM414" s="26" t="str">
        <f t="shared" si="102"/>
        <v>Inside Day</v>
      </c>
      <c r="AN414" s="26" t="str">
        <f t="shared" si="103"/>
        <v>Ab. Val</v>
      </c>
      <c r="AO414" s="26" t="str">
        <f t="shared" si="104"/>
        <v>Gap Up - Faded</v>
      </c>
      <c r="AP414" s="26" t="str">
        <f t="shared" si="105"/>
        <v>Top-Weighted</v>
      </c>
      <c r="AQ414" s="26" t="str">
        <f t="shared" si="106"/>
        <v>Skewed Mid-Low</v>
      </c>
      <c r="AR414" s="26" t="str">
        <f t="shared" si="107"/>
        <v>Closed Higher Quadrant</v>
      </c>
      <c r="AS414" s="27">
        <f t="shared" si="108"/>
        <v>2</v>
      </c>
    </row>
    <row r="415" spans="1:45" ht="15.5" x14ac:dyDescent="0.35">
      <c r="A415" s="20">
        <v>45075</v>
      </c>
      <c r="B415" s="21">
        <v>1.24335</v>
      </c>
      <c r="C415" s="21">
        <v>1.24685</v>
      </c>
      <c r="D415" s="21">
        <v>1.2307699999999999</v>
      </c>
      <c r="E415" s="21">
        <v>1.23472</v>
      </c>
      <c r="F415" s="21">
        <v>1.2346000000000001</v>
      </c>
      <c r="G415" s="21">
        <v>1.2405000000000002</v>
      </c>
      <c r="H415" s="21">
        <v>1.2326000000000001</v>
      </c>
      <c r="I415" s="22">
        <v>12</v>
      </c>
      <c r="J415" s="22">
        <v>2029</v>
      </c>
      <c r="K415" s="22">
        <v>610</v>
      </c>
      <c r="L415" s="22">
        <v>2686</v>
      </c>
      <c r="M415" s="23">
        <v>11.103333333333353</v>
      </c>
      <c r="N415" s="23">
        <v>160.80000000000095</v>
      </c>
      <c r="O415" s="22">
        <v>79.000000000000185</v>
      </c>
      <c r="P415" s="22">
        <v>239744</v>
      </c>
      <c r="Q415" s="23">
        <v>998.93333333333328</v>
      </c>
      <c r="R415" s="23">
        <v>16.703980099502388</v>
      </c>
      <c r="S415" s="22">
        <v>27</v>
      </c>
      <c r="T415" s="22" t="s">
        <v>28</v>
      </c>
      <c r="U415" s="23">
        <v>0.44093951118518943</v>
      </c>
      <c r="V415" s="22">
        <v>212</v>
      </c>
      <c r="W415" s="22">
        <v>649</v>
      </c>
      <c r="X415" s="22">
        <v>1123</v>
      </c>
      <c r="Y415" s="22">
        <v>702</v>
      </c>
      <c r="Z415" s="22" t="s">
        <v>34</v>
      </c>
      <c r="AA415" s="5"/>
      <c r="AB415" s="6" cm="1">
        <f t="array" ref="AB415">SUM(IF(B415:I415&gt;B416:I416,1,-1))</f>
        <v>-6</v>
      </c>
      <c r="AC415" s="6" cm="1">
        <f t="array" ref="AC415">SUM(IF(J415:S415&gt;J416:S416,1,-1))</f>
        <v>-6</v>
      </c>
      <c r="AD415" s="6">
        <f t="shared" si="97"/>
        <v>-12</v>
      </c>
      <c r="AE415" s="6">
        <f t="shared" ref="AE415:AG430" si="110">SUM(AB415:AB417)</f>
        <v>-12</v>
      </c>
      <c r="AF415" s="6">
        <f t="shared" si="110"/>
        <v>-4</v>
      </c>
      <c r="AG415" s="6">
        <f t="shared" si="110"/>
        <v>-16</v>
      </c>
      <c r="AH415" s="5"/>
      <c r="AI415" s="8" t="str">
        <f t="shared" si="98"/>
        <v>OL Lower</v>
      </c>
      <c r="AJ415" s="24" t="str">
        <f t="shared" si="99"/>
        <v>Down</v>
      </c>
      <c r="AK415" s="25" t="str">
        <f t="shared" si="100"/>
        <v>POC Down</v>
      </c>
      <c r="AL415" s="26" t="str">
        <f t="shared" si="101"/>
        <v>Bel. Val</v>
      </c>
      <c r="AM415" s="26" t="str">
        <f t="shared" si="102"/>
        <v>Inside Day</v>
      </c>
      <c r="AN415" s="26" t="str">
        <f t="shared" si="103"/>
        <v>In Val</v>
      </c>
      <c r="AO415" s="26" t="str">
        <f t="shared" si="104"/>
        <v>No Gap</v>
      </c>
      <c r="AP415" s="26" t="str">
        <f t="shared" si="105"/>
        <v>Top-Weighted</v>
      </c>
      <c r="AQ415" s="26" t="str">
        <f t="shared" si="106"/>
        <v>Skewed Mid-Low</v>
      </c>
      <c r="AR415" s="26" t="str">
        <f t="shared" si="107"/>
        <v>Closed Lower Quadrant</v>
      </c>
      <c r="AS415" s="27">
        <f t="shared" si="108"/>
        <v>-4</v>
      </c>
    </row>
    <row r="416" spans="1:45" ht="15.5" x14ac:dyDescent="0.35">
      <c r="A416" s="20">
        <v>45072</v>
      </c>
      <c r="B416" s="21">
        <v>1.2460500000000001</v>
      </c>
      <c r="C416" s="21">
        <v>1.24719</v>
      </c>
      <c r="D416" s="21">
        <v>1.2307699999999999</v>
      </c>
      <c r="E416" s="21">
        <v>1.2344900000000001</v>
      </c>
      <c r="F416" s="21">
        <v>1.2425000000000002</v>
      </c>
      <c r="G416" s="21">
        <v>1.2449000000000001</v>
      </c>
      <c r="H416" s="21">
        <v>1.2350000000000001</v>
      </c>
      <c r="I416" s="22">
        <v>16</v>
      </c>
      <c r="J416" s="22">
        <v>738</v>
      </c>
      <c r="K416" s="22">
        <v>2154</v>
      </c>
      <c r="L416" s="22">
        <v>2926</v>
      </c>
      <c r="M416" s="23">
        <v>12.120416666666662</v>
      </c>
      <c r="N416" s="23">
        <v>164.20000000000101</v>
      </c>
      <c r="O416" s="22">
        <v>99.000000000000199</v>
      </c>
      <c r="P416" s="22">
        <v>269861</v>
      </c>
      <c r="Q416" s="23">
        <v>1124.4208333333333</v>
      </c>
      <c r="R416" s="23">
        <v>17.819732034104639</v>
      </c>
      <c r="S416" s="22">
        <v>26</v>
      </c>
      <c r="T416" s="22" t="s">
        <v>28</v>
      </c>
      <c r="U416" s="23">
        <v>0.48706797241726962</v>
      </c>
      <c r="V416" s="22">
        <v>589</v>
      </c>
      <c r="W416" s="22">
        <v>803</v>
      </c>
      <c r="X416" s="22">
        <v>925</v>
      </c>
      <c r="Y416" s="22">
        <v>609</v>
      </c>
      <c r="Z416" s="22" t="s">
        <v>27</v>
      </c>
      <c r="AA416" s="5"/>
      <c r="AB416" s="6" cm="1">
        <f t="array" ref="AB416">SUM(IF(B416:I416&gt;B417:I417,1,-1))</f>
        <v>-2</v>
      </c>
      <c r="AC416" s="6" cm="1">
        <f t="array" ref="AC416">SUM(IF(J416:S416&gt;J417:S417,1,-1))</f>
        <v>-4</v>
      </c>
      <c r="AD416" s="6">
        <f t="shared" si="97"/>
        <v>-6</v>
      </c>
      <c r="AE416" s="6">
        <f t="shared" si="110"/>
        <v>-12</v>
      </c>
      <c r="AF416" s="6">
        <f t="shared" si="110"/>
        <v>8</v>
      </c>
      <c r="AG416" s="6">
        <f t="shared" si="110"/>
        <v>-4</v>
      </c>
      <c r="AH416" s="5"/>
      <c r="AI416" s="8" t="str">
        <f t="shared" si="98"/>
        <v>OL Lower</v>
      </c>
      <c r="AJ416" s="24" t="str">
        <f t="shared" si="99"/>
        <v>Down</v>
      </c>
      <c r="AK416" s="25" t="str">
        <f t="shared" si="100"/>
        <v>POC Down</v>
      </c>
      <c r="AL416" s="26" t="str">
        <f t="shared" si="101"/>
        <v>In. Val</v>
      </c>
      <c r="AM416" s="26" t="str">
        <f t="shared" si="102"/>
        <v>Inside Day</v>
      </c>
      <c r="AN416" s="26" t="str">
        <f t="shared" si="103"/>
        <v>Bl. Val</v>
      </c>
      <c r="AO416" s="26" t="str">
        <f t="shared" si="104"/>
        <v>No Gap</v>
      </c>
      <c r="AP416" s="26" t="str">
        <f t="shared" si="105"/>
        <v>Bottom-Weighted</v>
      </c>
      <c r="AQ416" s="26" t="str">
        <f t="shared" si="106"/>
        <v>Skewed Mid-Low</v>
      </c>
      <c r="AR416" s="26" t="str">
        <f t="shared" si="107"/>
        <v>Same</v>
      </c>
      <c r="AS416" s="27">
        <f t="shared" si="108"/>
        <v>0</v>
      </c>
    </row>
    <row r="417" spans="1:45" ht="15.5" x14ac:dyDescent="0.35">
      <c r="A417" s="20">
        <v>45071</v>
      </c>
      <c r="B417" s="21">
        <v>1.2411300000000001</v>
      </c>
      <c r="C417" s="21">
        <v>1.2483500000000001</v>
      </c>
      <c r="D417" s="21">
        <v>1.2307699999999999</v>
      </c>
      <c r="E417" s="21">
        <v>1.2316100000000001</v>
      </c>
      <c r="F417" s="21">
        <v>1.2433000000000001</v>
      </c>
      <c r="G417" s="21">
        <v>1.2467000000000001</v>
      </c>
      <c r="H417" s="21">
        <v>1.2379000000000002</v>
      </c>
      <c r="I417" s="22">
        <v>-4</v>
      </c>
      <c r="J417" s="22">
        <v>809</v>
      </c>
      <c r="K417" s="22">
        <v>2140</v>
      </c>
      <c r="L417" s="22">
        <v>2991</v>
      </c>
      <c r="M417" s="23">
        <v>12.425833333333321</v>
      </c>
      <c r="N417" s="23">
        <v>175.80000000000152</v>
      </c>
      <c r="O417" s="22">
        <v>87.99999999999919</v>
      </c>
      <c r="P417" s="22">
        <v>270546</v>
      </c>
      <c r="Q417" s="23">
        <v>1127.2750000000001</v>
      </c>
      <c r="R417" s="23">
        <v>17.013651877132958</v>
      </c>
      <c r="S417" s="22">
        <v>31</v>
      </c>
      <c r="T417" s="22" t="s">
        <v>26</v>
      </c>
      <c r="U417" s="23">
        <v>0.52471952646701803</v>
      </c>
      <c r="V417" s="22">
        <v>613</v>
      </c>
      <c r="W417" s="22">
        <v>1279</v>
      </c>
      <c r="X417" s="22">
        <v>710</v>
      </c>
      <c r="Y417" s="22">
        <v>365</v>
      </c>
      <c r="Z417" s="22" t="s">
        <v>27</v>
      </c>
      <c r="AA417" s="5"/>
      <c r="AB417" s="6" cm="1">
        <f t="array" ref="AB417">SUM(IF(B417:I417&gt;B418:I418,1,-1))</f>
        <v>-4</v>
      </c>
      <c r="AC417" s="6" cm="1">
        <f t="array" ref="AC417">SUM(IF(J417:S417&gt;J418:S418,1,-1))</f>
        <v>6</v>
      </c>
      <c r="AD417" s="6">
        <f t="shared" si="97"/>
        <v>2</v>
      </c>
      <c r="AE417" s="6">
        <f t="shared" si="110"/>
        <v>-16</v>
      </c>
      <c r="AF417" s="6">
        <f t="shared" si="110"/>
        <v>12</v>
      </c>
      <c r="AG417" s="6">
        <f t="shared" si="110"/>
        <v>-4</v>
      </c>
      <c r="AH417" s="5"/>
      <c r="AI417" s="8" t="str">
        <f t="shared" si="98"/>
        <v>Outside</v>
      </c>
      <c r="AJ417" s="24" t="str">
        <f t="shared" si="99"/>
        <v>Up</v>
      </c>
      <c r="AK417" s="25" t="str">
        <f t="shared" si="100"/>
        <v>POC Unchanged</v>
      </c>
      <c r="AL417" s="26" t="str">
        <f t="shared" si="101"/>
        <v>In. Val</v>
      </c>
      <c r="AM417" s="26" t="str">
        <f t="shared" si="102"/>
        <v>Lower Break</v>
      </c>
      <c r="AN417" s="26" t="str">
        <f t="shared" si="103"/>
        <v>Bl. Val</v>
      </c>
      <c r="AO417" s="26" t="str">
        <f t="shared" si="104"/>
        <v>No Gap</v>
      </c>
      <c r="AP417" s="26" t="str">
        <f t="shared" si="105"/>
        <v>Bottom-Weighted</v>
      </c>
      <c r="AQ417" s="26" t="str">
        <f t="shared" si="106"/>
        <v>Skewed Mid-High</v>
      </c>
      <c r="AR417" s="26" t="str">
        <f t="shared" si="107"/>
        <v>Same</v>
      </c>
      <c r="AS417" s="27">
        <f t="shared" si="108"/>
        <v>0</v>
      </c>
    </row>
    <row r="418" spans="1:45" ht="15.5" x14ac:dyDescent="0.35">
      <c r="A418" s="20">
        <v>45070</v>
      </c>
      <c r="B418" s="21">
        <v>1.2481899999999999</v>
      </c>
      <c r="C418" s="21">
        <v>1.24926</v>
      </c>
      <c r="D418" s="21">
        <v>1.2351799999999999</v>
      </c>
      <c r="E418" s="21">
        <v>1.2369399999999999</v>
      </c>
      <c r="F418" s="21">
        <v>1.2433000000000001</v>
      </c>
      <c r="G418" s="21">
        <v>1.2457</v>
      </c>
      <c r="H418" s="21">
        <v>1.2396</v>
      </c>
      <c r="I418" s="22">
        <v>-11</v>
      </c>
      <c r="J418" s="22">
        <v>1082</v>
      </c>
      <c r="K418" s="22">
        <v>1795</v>
      </c>
      <c r="L418" s="22">
        <v>2927</v>
      </c>
      <c r="M418" s="23">
        <v>12.130833333333294</v>
      </c>
      <c r="N418" s="23">
        <v>140.80000000000092</v>
      </c>
      <c r="O418" s="22">
        <v>60.999999999999943</v>
      </c>
      <c r="P418" s="22">
        <v>261308</v>
      </c>
      <c r="Q418" s="23">
        <v>1088.7833333333333</v>
      </c>
      <c r="R418" s="23">
        <v>20.788352272727138</v>
      </c>
      <c r="S418" s="22">
        <v>28</v>
      </c>
      <c r="T418" s="22" t="s">
        <v>26</v>
      </c>
      <c r="U418" s="23">
        <v>0.66805447847677391</v>
      </c>
      <c r="V418" s="22">
        <v>381</v>
      </c>
      <c r="W418" s="22">
        <v>1190</v>
      </c>
      <c r="X418" s="22">
        <v>952</v>
      </c>
      <c r="Y418" s="22">
        <v>364</v>
      </c>
      <c r="Z418" s="22" t="s">
        <v>27</v>
      </c>
      <c r="AA418" s="5"/>
      <c r="AB418" s="6" cm="1">
        <f t="array" ref="AB418">SUM(IF(B418:I418&gt;B419:I419,1,-1))</f>
        <v>-6</v>
      </c>
      <c r="AC418" s="6" cm="1">
        <f t="array" ref="AC418">SUM(IF(J418:S418&gt;J419:S419,1,-1))</f>
        <v>6</v>
      </c>
      <c r="AD418" s="6">
        <f t="shared" si="97"/>
        <v>0</v>
      </c>
      <c r="AE418" s="6">
        <f t="shared" si="110"/>
        <v>-18</v>
      </c>
      <c r="AF418" s="6">
        <f t="shared" si="110"/>
        <v>8</v>
      </c>
      <c r="AG418" s="6">
        <f t="shared" si="110"/>
        <v>-10</v>
      </c>
      <c r="AH418" s="5"/>
      <c r="AI418" s="8" t="str">
        <f t="shared" si="98"/>
        <v>OL Lower</v>
      </c>
      <c r="AJ418" s="24" t="str">
        <f t="shared" si="99"/>
        <v>Down</v>
      </c>
      <c r="AK418" s="25" t="str">
        <f t="shared" si="100"/>
        <v>POC Unchanged</v>
      </c>
      <c r="AL418" s="26" t="str">
        <f t="shared" si="101"/>
        <v>In. Val</v>
      </c>
      <c r="AM418" s="26" t="str">
        <f t="shared" si="102"/>
        <v>Lower Break</v>
      </c>
      <c r="AN418" s="26" t="str">
        <f t="shared" si="103"/>
        <v>Bl. Val</v>
      </c>
      <c r="AO418" s="26" t="str">
        <f t="shared" si="104"/>
        <v>Gap Up - Failed</v>
      </c>
      <c r="AP418" s="26" t="str">
        <f t="shared" si="105"/>
        <v>Bottom-Weighted</v>
      </c>
      <c r="AQ418" s="26" t="str">
        <f t="shared" si="106"/>
        <v>Skewed Mid-High</v>
      </c>
      <c r="AR418" s="26" t="str">
        <f t="shared" si="107"/>
        <v>Closed Higher Quadrant</v>
      </c>
      <c r="AS418" s="27">
        <f t="shared" si="108"/>
        <v>1</v>
      </c>
    </row>
    <row r="419" spans="1:45" ht="15.5" x14ac:dyDescent="0.35">
      <c r="A419" s="20">
        <v>45069</v>
      </c>
      <c r="B419" s="21">
        <v>1.2483599999999999</v>
      </c>
      <c r="C419" s="21">
        <v>1.25098</v>
      </c>
      <c r="D419" s="21">
        <v>1.23726</v>
      </c>
      <c r="E419" s="21">
        <v>1.2415799999999999</v>
      </c>
      <c r="F419" s="21">
        <v>1.2433000000000001</v>
      </c>
      <c r="G419" s="21">
        <v>1.2462</v>
      </c>
      <c r="H419" s="21">
        <v>1.2401</v>
      </c>
      <c r="I419" s="22">
        <v>-22</v>
      </c>
      <c r="J419" s="22">
        <v>1538</v>
      </c>
      <c r="K419" s="22">
        <v>1223</v>
      </c>
      <c r="L419" s="22">
        <v>2811</v>
      </c>
      <c r="M419" s="23">
        <v>11.639583333333286</v>
      </c>
      <c r="N419" s="23">
        <v>137.19999999999953</v>
      </c>
      <c r="O419" s="22">
        <v>60.999999999999943</v>
      </c>
      <c r="P419" s="22">
        <v>243629</v>
      </c>
      <c r="Q419" s="23">
        <v>1015.1208333333333</v>
      </c>
      <c r="R419" s="23">
        <v>20.488338192419896</v>
      </c>
      <c r="S419" s="22">
        <v>20</v>
      </c>
      <c r="T419" s="22" t="s">
        <v>33</v>
      </c>
      <c r="U419" s="23">
        <v>0.74510185697875719</v>
      </c>
      <c r="V419" s="22">
        <v>308</v>
      </c>
      <c r="W419" s="22">
        <v>900</v>
      </c>
      <c r="X419" s="22">
        <v>1213</v>
      </c>
      <c r="Y419" s="22">
        <v>390</v>
      </c>
      <c r="Z419" s="22" t="s">
        <v>29</v>
      </c>
      <c r="AA419" s="5"/>
      <c r="AB419" s="6" cm="1">
        <f t="array" ref="AB419">SUM(IF(B419:I419&gt;B420:I420,1,-1))</f>
        <v>-6</v>
      </c>
      <c r="AC419" s="6" cm="1">
        <f t="array" ref="AC419">SUM(IF(J419:S419&gt;J420:S420,1,-1))</f>
        <v>0</v>
      </c>
      <c r="AD419" s="6">
        <f t="shared" si="97"/>
        <v>-6</v>
      </c>
      <c r="AE419" s="6">
        <f t="shared" si="110"/>
        <v>-16</v>
      </c>
      <c r="AF419" s="6">
        <f t="shared" si="110"/>
        <v>6</v>
      </c>
      <c r="AG419" s="6">
        <f t="shared" si="110"/>
        <v>-10</v>
      </c>
      <c r="AH419" s="5"/>
      <c r="AI419" s="8" t="str">
        <f t="shared" si="98"/>
        <v>OL Lower</v>
      </c>
      <c r="AJ419" s="24" t="str">
        <f t="shared" si="99"/>
        <v>Down</v>
      </c>
      <c r="AK419" s="25" t="str">
        <f t="shared" si="100"/>
        <v>POC Down</v>
      </c>
      <c r="AL419" s="26" t="str">
        <f t="shared" si="101"/>
        <v>In. Val</v>
      </c>
      <c r="AM419" s="26" t="str">
        <f t="shared" si="102"/>
        <v>Lower Break</v>
      </c>
      <c r="AN419" s="26" t="str">
        <f t="shared" si="103"/>
        <v>In Val</v>
      </c>
      <c r="AO419" s="26" t="str">
        <f t="shared" si="104"/>
        <v>No Gap</v>
      </c>
      <c r="AP419" s="26" t="str">
        <f t="shared" si="105"/>
        <v>Top-Weighted</v>
      </c>
      <c r="AQ419" s="26" t="str">
        <f t="shared" si="106"/>
        <v>Skewed Mid-Low</v>
      </c>
      <c r="AR419" s="26" t="str">
        <f t="shared" si="107"/>
        <v>Same</v>
      </c>
      <c r="AS419" s="27">
        <f t="shared" si="108"/>
        <v>0</v>
      </c>
    </row>
    <row r="420" spans="1:45" ht="15.5" x14ac:dyDescent="0.35">
      <c r="A420" s="20">
        <v>45068</v>
      </c>
      <c r="B420" s="21">
        <v>1.2524599999999999</v>
      </c>
      <c r="C420" s="21">
        <v>1.25461</v>
      </c>
      <c r="D420" s="21">
        <v>1.2391099999999999</v>
      </c>
      <c r="E420" s="21">
        <v>1.2433399999999999</v>
      </c>
      <c r="F420" s="21">
        <v>1.2436</v>
      </c>
      <c r="G420" s="21">
        <v>1.2490000000000001</v>
      </c>
      <c r="H420" s="21">
        <v>1.242</v>
      </c>
      <c r="I420" s="22">
        <v>-27</v>
      </c>
      <c r="J420" s="22">
        <v>1944</v>
      </c>
      <c r="K420" s="22">
        <v>858</v>
      </c>
      <c r="L420" s="22">
        <v>2842</v>
      </c>
      <c r="M420" s="23">
        <v>11.773749999999879</v>
      </c>
      <c r="N420" s="23">
        <v>155.00000000000068</v>
      </c>
      <c r="O420" s="22">
        <v>70.000000000001165</v>
      </c>
      <c r="P420" s="22">
        <v>234543</v>
      </c>
      <c r="Q420" s="23">
        <v>977.26250000000005</v>
      </c>
      <c r="R420" s="23">
        <v>18.335483870967661</v>
      </c>
      <c r="S420" s="22">
        <v>19</v>
      </c>
      <c r="T420" s="22" t="s">
        <v>28</v>
      </c>
      <c r="U420" s="23">
        <v>0.46894636150067448</v>
      </c>
      <c r="V420" s="22">
        <v>288</v>
      </c>
      <c r="W420" s="22">
        <v>697</v>
      </c>
      <c r="X420" s="22">
        <v>1214</v>
      </c>
      <c r="Y420" s="22">
        <v>643</v>
      </c>
      <c r="Z420" s="22" t="s">
        <v>29</v>
      </c>
      <c r="AA420" s="5"/>
      <c r="AB420" s="6" cm="1">
        <f t="array" ref="AB420">SUM(IF(B420:I420&gt;B421:I421,1,-1))</f>
        <v>-6</v>
      </c>
      <c r="AC420" s="6" cm="1">
        <f t="array" ref="AC420">SUM(IF(J420:S420&gt;J421:S421,1,-1))</f>
        <v>2</v>
      </c>
      <c r="AD420" s="6">
        <f t="shared" si="97"/>
        <v>-4</v>
      </c>
      <c r="AE420" s="6">
        <f t="shared" si="110"/>
        <v>-18</v>
      </c>
      <c r="AF420" s="6">
        <f t="shared" si="110"/>
        <v>4</v>
      </c>
      <c r="AG420" s="6">
        <f t="shared" si="110"/>
        <v>-14</v>
      </c>
      <c r="AH420" s="5"/>
      <c r="AI420" s="8" t="str">
        <f t="shared" si="98"/>
        <v>OL Lower</v>
      </c>
      <c r="AJ420" s="24" t="str">
        <f t="shared" si="99"/>
        <v>Down</v>
      </c>
      <c r="AK420" s="25" t="str">
        <f t="shared" si="100"/>
        <v>POC Down</v>
      </c>
      <c r="AL420" s="26" t="str">
        <f t="shared" si="101"/>
        <v>In. Val</v>
      </c>
      <c r="AM420" s="26" t="str">
        <f t="shared" si="102"/>
        <v>Inside Day</v>
      </c>
      <c r="AN420" s="26" t="str">
        <f t="shared" si="103"/>
        <v>In Val</v>
      </c>
      <c r="AO420" s="26" t="str">
        <f t="shared" si="104"/>
        <v>Gap Up - Failed</v>
      </c>
      <c r="AP420" s="26" t="str">
        <f t="shared" si="105"/>
        <v>Top-Weighted</v>
      </c>
      <c r="AQ420" s="26" t="str">
        <f t="shared" si="106"/>
        <v>Skewed Mid-Low</v>
      </c>
      <c r="AR420" s="26" t="str">
        <f t="shared" si="107"/>
        <v>Same</v>
      </c>
      <c r="AS420" s="27">
        <f t="shared" si="108"/>
        <v>0</v>
      </c>
    </row>
    <row r="421" spans="1:45" ht="15.5" x14ac:dyDescent="0.35">
      <c r="A421" s="20">
        <v>45065</v>
      </c>
      <c r="B421" s="21">
        <v>1.24509</v>
      </c>
      <c r="C421" s="21">
        <v>1.25461</v>
      </c>
      <c r="D421" s="21">
        <v>1.2391099999999999</v>
      </c>
      <c r="E421" s="21">
        <v>1.24603</v>
      </c>
      <c r="F421" s="21">
        <v>1.2483000000000002</v>
      </c>
      <c r="G421" s="21">
        <v>1.2510000000000001</v>
      </c>
      <c r="H421" s="21">
        <v>1.2421</v>
      </c>
      <c r="I421" s="22">
        <v>-18</v>
      </c>
      <c r="J421" s="22">
        <v>918</v>
      </c>
      <c r="K421" s="22">
        <v>1739</v>
      </c>
      <c r="L421" s="22">
        <v>2695</v>
      </c>
      <c r="M421" s="23">
        <v>11.166666666666593</v>
      </c>
      <c r="N421" s="23">
        <v>155.00000000000068</v>
      </c>
      <c r="O421" s="22">
        <v>89.000000000001307</v>
      </c>
      <c r="P421" s="22">
        <v>220190</v>
      </c>
      <c r="Q421" s="23">
        <v>917.45833333333337</v>
      </c>
      <c r="R421" s="23">
        <v>17.387096774193473</v>
      </c>
      <c r="S421" s="22">
        <v>24</v>
      </c>
      <c r="T421" s="22" t="s">
        <v>26</v>
      </c>
      <c r="U421" s="23">
        <v>0.60524183951570032</v>
      </c>
      <c r="V421" s="22">
        <v>469</v>
      </c>
      <c r="W421" s="22">
        <v>825</v>
      </c>
      <c r="X421" s="22">
        <v>884</v>
      </c>
      <c r="Y421" s="22">
        <v>517</v>
      </c>
      <c r="Z421" s="22" t="s">
        <v>29</v>
      </c>
      <c r="AA421" s="5"/>
      <c r="AB421" s="6" cm="1">
        <f t="array" ref="AB421">SUM(IF(B421:I421&gt;B422:I422,1,-1))</f>
        <v>-4</v>
      </c>
      <c r="AC421" s="6" cm="1">
        <f t="array" ref="AC421">SUM(IF(J421:S421&gt;J422:S422,1,-1))</f>
        <v>4</v>
      </c>
      <c r="AD421" s="6">
        <f t="shared" si="97"/>
        <v>0</v>
      </c>
      <c r="AE421" s="6">
        <f t="shared" si="110"/>
        <v>-16</v>
      </c>
      <c r="AF421" s="6">
        <f t="shared" si="110"/>
        <v>0</v>
      </c>
      <c r="AG421" s="6">
        <f t="shared" si="110"/>
        <v>-16</v>
      </c>
      <c r="AH421" s="5"/>
      <c r="AI421" s="8" t="str">
        <f t="shared" si="98"/>
        <v>OL Lower</v>
      </c>
      <c r="AJ421" s="24" t="str">
        <f t="shared" si="99"/>
        <v>Up</v>
      </c>
      <c r="AK421" s="25" t="str">
        <f t="shared" si="100"/>
        <v>POC Unchanged</v>
      </c>
      <c r="AL421" s="26" t="str">
        <f t="shared" si="101"/>
        <v>In. Val</v>
      </c>
      <c r="AM421" s="26" t="str">
        <f t="shared" si="102"/>
        <v>Inside Day</v>
      </c>
      <c r="AN421" s="26" t="str">
        <f t="shared" si="103"/>
        <v>In Val</v>
      </c>
      <c r="AO421" s="26" t="str">
        <f t="shared" si="104"/>
        <v>No Gap</v>
      </c>
      <c r="AP421" s="26" t="str">
        <f t="shared" si="105"/>
        <v>Bottom-Weighted</v>
      </c>
      <c r="AQ421" s="26" t="str">
        <f t="shared" si="106"/>
        <v>Skewed Mid-Low</v>
      </c>
      <c r="AR421" s="26" t="str">
        <f t="shared" si="107"/>
        <v>Closed Lower Quadrant</v>
      </c>
      <c r="AS421" s="27">
        <f t="shared" si="108"/>
        <v>-1</v>
      </c>
    </row>
    <row r="422" spans="1:45" ht="15.5" x14ac:dyDescent="0.35">
      <c r="A422" s="20">
        <v>45064</v>
      </c>
      <c r="B422" s="21">
        <v>1.2507200000000001</v>
      </c>
      <c r="C422" s="21">
        <v>1.25461</v>
      </c>
      <c r="D422" s="21">
        <v>1.2391099999999999</v>
      </c>
      <c r="E422" s="21">
        <v>1.2411099999999999</v>
      </c>
      <c r="F422" s="21">
        <v>1.2483000000000002</v>
      </c>
      <c r="G422" s="21">
        <v>1.252</v>
      </c>
      <c r="H422" s="21">
        <v>1.2438</v>
      </c>
      <c r="I422" s="22">
        <v>-26</v>
      </c>
      <c r="J422" s="22">
        <v>1305</v>
      </c>
      <c r="K422" s="22">
        <v>1273</v>
      </c>
      <c r="L422" s="22">
        <v>2616</v>
      </c>
      <c r="M422" s="23">
        <v>10.824166666666645</v>
      </c>
      <c r="N422" s="23">
        <v>155.00000000000068</v>
      </c>
      <c r="O422" s="22">
        <v>81.999999999999858</v>
      </c>
      <c r="P422" s="22">
        <v>209045</v>
      </c>
      <c r="Q422" s="23">
        <v>871.02083333333337</v>
      </c>
      <c r="R422" s="23">
        <v>16.877419354838636</v>
      </c>
      <c r="S422" s="22">
        <v>27</v>
      </c>
      <c r="T422" s="22" t="s">
        <v>33</v>
      </c>
      <c r="U422" s="23">
        <v>0.75222094236120529</v>
      </c>
      <c r="V422" s="22">
        <v>784</v>
      </c>
      <c r="W422" s="22">
        <v>896</v>
      </c>
      <c r="X422" s="22">
        <v>684</v>
      </c>
      <c r="Y422" s="22">
        <v>252</v>
      </c>
      <c r="Z422" s="22" t="s">
        <v>27</v>
      </c>
      <c r="AA422" s="5"/>
      <c r="AB422" s="6" cm="1">
        <f t="array" ref="AB422">SUM(IF(B422:I422&gt;B423:I423,1,-1))</f>
        <v>-8</v>
      </c>
      <c r="AC422" s="6" cm="1">
        <f t="array" ref="AC422">SUM(IF(J422:S422&gt;J423:S423,1,-1))</f>
        <v>-2</v>
      </c>
      <c r="AD422" s="6">
        <f t="shared" si="97"/>
        <v>-10</v>
      </c>
      <c r="AE422" s="6">
        <f t="shared" si="110"/>
        <v>-18</v>
      </c>
      <c r="AF422" s="6">
        <f t="shared" si="110"/>
        <v>-2</v>
      </c>
      <c r="AG422" s="6">
        <f t="shared" si="110"/>
        <v>-20</v>
      </c>
      <c r="AH422" s="5"/>
      <c r="AI422" s="8" t="str">
        <f t="shared" si="98"/>
        <v>OL Lower</v>
      </c>
      <c r="AJ422" s="24" t="str">
        <f t="shared" si="99"/>
        <v>Down</v>
      </c>
      <c r="AK422" s="25" t="str">
        <f t="shared" si="100"/>
        <v>POC Down</v>
      </c>
      <c r="AL422" s="26" t="str">
        <f t="shared" si="101"/>
        <v>In. Val</v>
      </c>
      <c r="AM422" s="26" t="str">
        <f t="shared" si="102"/>
        <v>Lower Break</v>
      </c>
      <c r="AN422" s="26" t="str">
        <f t="shared" si="103"/>
        <v>Bl. Val</v>
      </c>
      <c r="AO422" s="26" t="str">
        <f t="shared" si="104"/>
        <v>No Gap</v>
      </c>
      <c r="AP422" s="26" t="str">
        <f t="shared" si="105"/>
        <v>Top-Weighted</v>
      </c>
      <c r="AQ422" s="26" t="str">
        <f t="shared" si="106"/>
        <v>Skewed Mid-High</v>
      </c>
      <c r="AR422" s="26" t="str">
        <f t="shared" si="107"/>
        <v>Closed Higher Quadrant</v>
      </c>
      <c r="AS422" s="27">
        <f t="shared" si="108"/>
        <v>1</v>
      </c>
    </row>
    <row r="423" spans="1:45" ht="15.5" x14ac:dyDescent="0.35">
      <c r="A423" s="20">
        <v>45063</v>
      </c>
      <c r="B423" s="21">
        <v>1.26254</v>
      </c>
      <c r="C423" s="21">
        <v>1.2640400000000001</v>
      </c>
      <c r="D423" s="21">
        <v>1.2420599999999999</v>
      </c>
      <c r="E423" s="21">
        <v>1.24817</v>
      </c>
      <c r="F423" s="21">
        <v>1.2511000000000001</v>
      </c>
      <c r="G423" s="21">
        <v>1.2535000000000001</v>
      </c>
      <c r="H423" s="21">
        <v>1.2458</v>
      </c>
      <c r="I423" s="22">
        <v>-8</v>
      </c>
      <c r="J423" s="22">
        <v>1199</v>
      </c>
      <c r="K423" s="22">
        <v>1463</v>
      </c>
      <c r="L423" s="22">
        <v>2703</v>
      </c>
      <c r="M423" s="23">
        <v>11.162499999999973</v>
      </c>
      <c r="N423" s="23">
        <v>219.80000000000109</v>
      </c>
      <c r="O423" s="22">
        <v>77.000000000000398</v>
      </c>
      <c r="P423" s="22">
        <v>222204</v>
      </c>
      <c r="Q423" s="23">
        <v>925.85</v>
      </c>
      <c r="R423" s="23">
        <v>12.29754322111004</v>
      </c>
      <c r="S423" s="22">
        <v>24</v>
      </c>
      <c r="T423" s="22" t="s">
        <v>26</v>
      </c>
      <c r="U423" s="23">
        <v>0.62894091012146514</v>
      </c>
      <c r="V423" s="22">
        <v>219</v>
      </c>
      <c r="W423" s="22">
        <v>336</v>
      </c>
      <c r="X423" s="22">
        <v>1517</v>
      </c>
      <c r="Y423" s="22">
        <v>622</v>
      </c>
      <c r="Z423" s="22" t="s">
        <v>29</v>
      </c>
      <c r="AA423" s="5"/>
      <c r="AB423" s="6" cm="1">
        <f t="array" ref="AB423">SUM(IF(B423:I423&gt;B424:I424,1,-1))</f>
        <v>-4</v>
      </c>
      <c r="AC423" s="6" cm="1">
        <f t="array" ref="AC423">SUM(IF(J423:S423&gt;J424:S424,1,-1))</f>
        <v>-2</v>
      </c>
      <c r="AD423" s="6">
        <f t="shared" si="97"/>
        <v>-6</v>
      </c>
      <c r="AE423" s="6">
        <f t="shared" si="110"/>
        <v>-10</v>
      </c>
      <c r="AF423" s="6">
        <f t="shared" si="110"/>
        <v>4</v>
      </c>
      <c r="AG423" s="6">
        <f t="shared" si="110"/>
        <v>-6</v>
      </c>
      <c r="AH423" s="5"/>
      <c r="AI423" s="8" t="str">
        <f t="shared" si="98"/>
        <v>Inside</v>
      </c>
      <c r="AJ423" s="24" t="str">
        <f t="shared" si="99"/>
        <v>Down</v>
      </c>
      <c r="AK423" s="25" t="str">
        <f t="shared" si="100"/>
        <v>POC Unchanged</v>
      </c>
      <c r="AL423" s="26" t="str">
        <f t="shared" si="101"/>
        <v>In. Val</v>
      </c>
      <c r="AM423" s="26" t="str">
        <f t="shared" si="102"/>
        <v>Lower Break</v>
      </c>
      <c r="AN423" s="26" t="str">
        <f t="shared" si="103"/>
        <v>In Val</v>
      </c>
      <c r="AO423" s="26" t="str">
        <f t="shared" si="104"/>
        <v>Gap Up - Failed</v>
      </c>
      <c r="AP423" s="26" t="str">
        <f t="shared" si="105"/>
        <v>Bottom-Weighted</v>
      </c>
      <c r="AQ423" s="26" t="str">
        <f t="shared" si="106"/>
        <v>Skewed Mid-Low</v>
      </c>
      <c r="AR423" s="26" t="str">
        <f t="shared" si="107"/>
        <v>Closed Lower Quadrant</v>
      </c>
      <c r="AS423" s="27">
        <f t="shared" si="108"/>
        <v>-1</v>
      </c>
    </row>
    <row r="424" spans="1:45" ht="15.5" x14ac:dyDescent="0.35">
      <c r="A424" s="20">
        <v>45062</v>
      </c>
      <c r="B424" s="21">
        <v>1.2623899999999999</v>
      </c>
      <c r="C424" s="21">
        <v>1.2679499999999999</v>
      </c>
      <c r="D424" s="21">
        <v>1.2437400000000001</v>
      </c>
      <c r="E424" s="21">
        <v>1.2483900000000001</v>
      </c>
      <c r="F424" s="21">
        <v>1.2511000000000001</v>
      </c>
      <c r="G424" s="21">
        <v>1.2582</v>
      </c>
      <c r="H424" s="21">
        <v>1.2441</v>
      </c>
      <c r="I424" s="22">
        <v>-8</v>
      </c>
      <c r="J424" s="22">
        <v>1720</v>
      </c>
      <c r="K424" s="22">
        <v>869</v>
      </c>
      <c r="L424" s="22">
        <v>2630</v>
      </c>
      <c r="M424" s="23">
        <v>10.891249999999964</v>
      </c>
      <c r="N424" s="23">
        <v>242.09999999999843</v>
      </c>
      <c r="O424" s="22">
        <v>141</v>
      </c>
      <c r="P424" s="22">
        <v>223074</v>
      </c>
      <c r="Q424" s="23">
        <v>929.47500000000002</v>
      </c>
      <c r="R424" s="23">
        <v>10.863279636513907</v>
      </c>
      <c r="S424" s="22">
        <v>25</v>
      </c>
      <c r="T424" s="22" t="s">
        <v>26</v>
      </c>
      <c r="U424" s="23">
        <v>0.58742485445952031</v>
      </c>
      <c r="V424" s="22">
        <v>464</v>
      </c>
      <c r="W424" s="22">
        <v>450</v>
      </c>
      <c r="X424" s="22">
        <v>1144</v>
      </c>
      <c r="Y424" s="22">
        <v>572</v>
      </c>
      <c r="Z424" s="22" t="s">
        <v>27</v>
      </c>
      <c r="AA424" s="5"/>
      <c r="AB424" s="6" cm="1">
        <f t="array" ref="AB424">SUM(IF(B424:I424&gt;B425:I425,1,-1))</f>
        <v>-6</v>
      </c>
      <c r="AC424" s="6" cm="1">
        <f t="array" ref="AC424">SUM(IF(J424:S424&gt;J425:S425,1,-1))</f>
        <v>2</v>
      </c>
      <c r="AD424" s="6">
        <f t="shared" si="97"/>
        <v>-4</v>
      </c>
      <c r="AE424" s="6">
        <f t="shared" si="110"/>
        <v>-10</v>
      </c>
      <c r="AF424" s="6">
        <f t="shared" si="110"/>
        <v>4</v>
      </c>
      <c r="AG424" s="6">
        <f t="shared" si="110"/>
        <v>-6</v>
      </c>
      <c r="AH424" s="5"/>
      <c r="AI424" s="8" t="str">
        <f t="shared" si="98"/>
        <v>OL Lower</v>
      </c>
      <c r="AJ424" s="24" t="str">
        <f t="shared" si="99"/>
        <v>Down</v>
      </c>
      <c r="AK424" s="25" t="str">
        <f t="shared" si="100"/>
        <v>POC Down</v>
      </c>
      <c r="AL424" s="26" t="str">
        <f t="shared" si="101"/>
        <v>Bel. Val</v>
      </c>
      <c r="AM424" s="26" t="str">
        <f t="shared" si="102"/>
        <v>Inside Day</v>
      </c>
      <c r="AN424" s="26" t="str">
        <f t="shared" si="103"/>
        <v>In Val</v>
      </c>
      <c r="AO424" s="26" t="str">
        <f t="shared" si="104"/>
        <v>No Gap</v>
      </c>
      <c r="AP424" s="26" t="str">
        <f t="shared" si="105"/>
        <v>Top-Weighted</v>
      </c>
      <c r="AQ424" s="26" t="str">
        <f t="shared" si="106"/>
        <v>Skewed Mid-Low</v>
      </c>
      <c r="AR424" s="26" t="str">
        <f t="shared" si="107"/>
        <v>Closed Higher Quadrant</v>
      </c>
      <c r="AS424" s="27">
        <f t="shared" si="108"/>
        <v>1</v>
      </c>
    </row>
    <row r="425" spans="1:45" ht="15.5" x14ac:dyDescent="0.35">
      <c r="A425" s="20">
        <v>45061</v>
      </c>
      <c r="B425" s="21">
        <v>1.26118</v>
      </c>
      <c r="C425" s="21">
        <v>1.2679499999999999</v>
      </c>
      <c r="D425" s="21">
        <v>1.2437400000000001</v>
      </c>
      <c r="E425" s="21">
        <v>1.2524299999999999</v>
      </c>
      <c r="F425" s="21">
        <v>1.262</v>
      </c>
      <c r="G425" s="21">
        <v>1.2679</v>
      </c>
      <c r="H425" s="21">
        <v>1.2517</v>
      </c>
      <c r="I425" s="22">
        <v>10</v>
      </c>
      <c r="J425" s="22">
        <v>517</v>
      </c>
      <c r="K425" s="22">
        <v>1994</v>
      </c>
      <c r="L425" s="22">
        <v>2552</v>
      </c>
      <c r="M425" s="23">
        <v>10.550416666666738</v>
      </c>
      <c r="N425" s="23">
        <v>242.09999999999843</v>
      </c>
      <c r="O425" s="22">
        <v>161.99999999999991</v>
      </c>
      <c r="P425" s="22">
        <v>221459</v>
      </c>
      <c r="Q425" s="23">
        <v>922.74583333333328</v>
      </c>
      <c r="R425" s="23">
        <v>10.54109871953745</v>
      </c>
      <c r="S425" s="22">
        <v>28</v>
      </c>
      <c r="T425" s="22" t="s">
        <v>28</v>
      </c>
      <c r="U425" s="23">
        <v>0.4916309316195111</v>
      </c>
      <c r="V425" s="22">
        <v>597</v>
      </c>
      <c r="W425" s="22">
        <v>807</v>
      </c>
      <c r="X425" s="22">
        <v>793</v>
      </c>
      <c r="Y425" s="22">
        <v>355</v>
      </c>
      <c r="Z425" s="22" t="s">
        <v>29</v>
      </c>
      <c r="AA425" s="5"/>
      <c r="AB425" s="6" cm="1">
        <f t="array" ref="AB425">SUM(IF(B425:I425&gt;B426:I426,1,-1))</f>
        <v>0</v>
      </c>
      <c r="AC425" s="6" cm="1">
        <f t="array" ref="AC425">SUM(IF(J425:S425&gt;J426:S426,1,-1))</f>
        <v>4</v>
      </c>
      <c r="AD425" s="6">
        <f t="shared" si="97"/>
        <v>4</v>
      </c>
      <c r="AE425" s="6">
        <f t="shared" si="110"/>
        <v>-8</v>
      </c>
      <c r="AF425" s="6">
        <f t="shared" si="110"/>
        <v>0</v>
      </c>
      <c r="AG425" s="6">
        <f t="shared" si="110"/>
        <v>-8</v>
      </c>
      <c r="AH425" s="5"/>
      <c r="AI425" s="8" t="str">
        <f t="shared" si="98"/>
        <v>Outside</v>
      </c>
      <c r="AJ425" s="24" t="str">
        <f t="shared" si="99"/>
        <v>Neutral</v>
      </c>
      <c r="AK425" s="25" t="str">
        <f t="shared" si="100"/>
        <v>POC Up</v>
      </c>
      <c r="AL425" s="26" t="str">
        <f t="shared" si="101"/>
        <v>In. Val</v>
      </c>
      <c r="AM425" s="26" t="str">
        <f t="shared" si="102"/>
        <v>Inside Day</v>
      </c>
      <c r="AN425" s="26" t="str">
        <f t="shared" si="103"/>
        <v>In Val</v>
      </c>
      <c r="AO425" s="26" t="str">
        <f t="shared" si="104"/>
        <v>No Gap</v>
      </c>
      <c r="AP425" s="26" t="str">
        <f t="shared" si="105"/>
        <v>Bottom-Weighted</v>
      </c>
      <c r="AQ425" s="26" t="str">
        <f t="shared" si="106"/>
        <v>Skewed Mid-High</v>
      </c>
      <c r="AR425" s="26" t="str">
        <f t="shared" si="107"/>
        <v>Closed Lower Quadrant</v>
      </c>
      <c r="AS425" s="27">
        <f t="shared" si="108"/>
        <v>-1</v>
      </c>
    </row>
    <row r="426" spans="1:45" ht="15.5" x14ac:dyDescent="0.35">
      <c r="A426" s="20">
        <v>45058</v>
      </c>
      <c r="B426" s="21">
        <v>1.26295</v>
      </c>
      <c r="C426" s="21">
        <v>1.2679499999999999</v>
      </c>
      <c r="D426" s="21">
        <v>1.2437400000000001</v>
      </c>
      <c r="E426" s="21">
        <v>1.2450699999999999</v>
      </c>
      <c r="F426" s="21">
        <v>1.2615000000000001</v>
      </c>
      <c r="G426" s="21">
        <v>1.2674000000000001</v>
      </c>
      <c r="H426" s="21">
        <v>1.2565999999999999</v>
      </c>
      <c r="I426" s="22">
        <v>1</v>
      </c>
      <c r="J426" s="22">
        <v>1078</v>
      </c>
      <c r="K426" s="22">
        <v>1421</v>
      </c>
      <c r="L426" s="22">
        <v>2547</v>
      </c>
      <c r="M426" s="23">
        <v>10.529583333333417</v>
      </c>
      <c r="N426" s="23">
        <v>242.09999999999843</v>
      </c>
      <c r="O426" s="22">
        <v>108.00000000000142</v>
      </c>
      <c r="P426" s="22">
        <v>219759</v>
      </c>
      <c r="Q426" s="23">
        <v>915.66250000000002</v>
      </c>
      <c r="R426" s="23">
        <v>10.520446096654343</v>
      </c>
      <c r="S426" s="22">
        <v>35</v>
      </c>
      <c r="T426" s="22" t="s">
        <v>26</v>
      </c>
      <c r="U426" s="23">
        <v>0.60773009299695668</v>
      </c>
      <c r="V426" s="22">
        <v>942</v>
      </c>
      <c r="W426" s="22">
        <v>859</v>
      </c>
      <c r="X426" s="22">
        <v>571</v>
      </c>
      <c r="Y426" s="22">
        <v>175</v>
      </c>
      <c r="Z426" s="22" t="s">
        <v>27</v>
      </c>
      <c r="AA426" s="5"/>
      <c r="AB426" s="6" cm="1">
        <f t="array" ref="AB426">SUM(IF(B426:I426&gt;B427:I427,1,-1))</f>
        <v>-4</v>
      </c>
      <c r="AC426" s="6" cm="1">
        <f t="array" ref="AC426">SUM(IF(J426:S426&gt;J427:S427,1,-1))</f>
        <v>-2</v>
      </c>
      <c r="AD426" s="6">
        <f t="shared" si="97"/>
        <v>-6</v>
      </c>
      <c r="AE426" s="6">
        <f t="shared" si="110"/>
        <v>-4</v>
      </c>
      <c r="AF426" s="6">
        <f t="shared" si="110"/>
        <v>-10</v>
      </c>
      <c r="AG426" s="6">
        <f t="shared" si="110"/>
        <v>-14</v>
      </c>
      <c r="AH426" s="5"/>
      <c r="AI426" s="8" t="str">
        <f t="shared" si="98"/>
        <v>Outside</v>
      </c>
      <c r="AJ426" s="24" t="str">
        <f t="shared" si="99"/>
        <v>Neutral</v>
      </c>
      <c r="AK426" s="25" t="str">
        <f t="shared" si="100"/>
        <v>POC Unchanged</v>
      </c>
      <c r="AL426" s="26" t="str">
        <f t="shared" si="101"/>
        <v>In. Val</v>
      </c>
      <c r="AM426" s="26" t="str">
        <f t="shared" si="102"/>
        <v>Lower Break</v>
      </c>
      <c r="AN426" s="26" t="str">
        <f t="shared" si="103"/>
        <v>Bl. Val</v>
      </c>
      <c r="AO426" s="26" t="str">
        <f t="shared" si="104"/>
        <v>No Gap</v>
      </c>
      <c r="AP426" s="26" t="str">
        <f t="shared" si="105"/>
        <v>Bottom-Weighted</v>
      </c>
      <c r="AQ426" s="26" t="str">
        <f t="shared" si="106"/>
        <v>Skewed High</v>
      </c>
      <c r="AR426" s="26" t="str">
        <f t="shared" si="107"/>
        <v>Same</v>
      </c>
      <c r="AS426" s="27">
        <f t="shared" si="108"/>
        <v>0</v>
      </c>
    </row>
    <row r="427" spans="1:45" ht="15.5" x14ac:dyDescent="0.35">
      <c r="A427" s="20">
        <v>45057</v>
      </c>
      <c r="B427" s="21">
        <v>1.2582599999999999</v>
      </c>
      <c r="C427" s="21">
        <v>1.2679499999999999</v>
      </c>
      <c r="D427" s="21">
        <v>1.24963</v>
      </c>
      <c r="E427" s="21">
        <v>1.25071</v>
      </c>
      <c r="F427" s="21">
        <v>1.2615000000000001</v>
      </c>
      <c r="G427" s="21">
        <v>1.2651000000000001</v>
      </c>
      <c r="H427" s="21">
        <v>1.2597</v>
      </c>
      <c r="I427" s="22">
        <v>10</v>
      </c>
      <c r="J427" s="22">
        <v>1280</v>
      </c>
      <c r="K427" s="22">
        <v>1241</v>
      </c>
      <c r="L427" s="22">
        <v>2579</v>
      </c>
      <c r="M427" s="23">
        <v>10.685000000000082</v>
      </c>
      <c r="N427" s="23">
        <v>183.19999999999891</v>
      </c>
      <c r="O427" s="22">
        <v>54.000000000000711</v>
      </c>
      <c r="P427" s="22">
        <v>230089</v>
      </c>
      <c r="Q427" s="23">
        <v>958.70416666666665</v>
      </c>
      <c r="R427" s="23">
        <v>14.077510917030651</v>
      </c>
      <c r="S427" s="22">
        <v>16</v>
      </c>
      <c r="T427" s="22" t="s">
        <v>26</v>
      </c>
      <c r="U427" s="23">
        <v>0.64602536678080458</v>
      </c>
      <c r="V427" s="22">
        <v>522</v>
      </c>
      <c r="W427" s="22">
        <v>1554</v>
      </c>
      <c r="X427" s="22">
        <v>310</v>
      </c>
      <c r="Y427" s="22">
        <v>193</v>
      </c>
      <c r="Z427" s="22" t="s">
        <v>27</v>
      </c>
      <c r="AA427" s="5"/>
      <c r="AB427" s="6" cm="1">
        <f t="array" ref="AB427">SUM(IF(B427:I427&gt;B428:I428,1,-1))</f>
        <v>-4</v>
      </c>
      <c r="AC427" s="6" cm="1">
        <f t="array" ref="AC427">SUM(IF(J427:S427&gt;J428:S428,1,-1))</f>
        <v>-2</v>
      </c>
      <c r="AD427" s="6">
        <f t="shared" si="97"/>
        <v>-6</v>
      </c>
      <c r="AE427" s="6">
        <f t="shared" si="110"/>
        <v>2</v>
      </c>
      <c r="AF427" s="6">
        <f t="shared" si="110"/>
        <v>-14</v>
      </c>
      <c r="AG427" s="6">
        <f t="shared" si="110"/>
        <v>-12</v>
      </c>
      <c r="AH427" s="5"/>
      <c r="AI427" s="8" t="str">
        <f t="shared" si="98"/>
        <v>Inside</v>
      </c>
      <c r="AJ427" s="24" t="str">
        <f t="shared" si="99"/>
        <v>Up</v>
      </c>
      <c r="AK427" s="25" t="str">
        <f t="shared" si="100"/>
        <v>POC Unchanged</v>
      </c>
      <c r="AL427" s="26" t="str">
        <f t="shared" si="101"/>
        <v>In. Val</v>
      </c>
      <c r="AM427" s="26" t="str">
        <f t="shared" si="102"/>
        <v>Lower Break</v>
      </c>
      <c r="AN427" s="26" t="str">
        <f t="shared" si="103"/>
        <v>Bl. Val</v>
      </c>
      <c r="AO427" s="26" t="str">
        <f t="shared" si="104"/>
        <v>Gap Down - Follow Through</v>
      </c>
      <c r="AP427" s="26" t="str">
        <f t="shared" si="105"/>
        <v>Top-Weighted</v>
      </c>
      <c r="AQ427" s="26" t="str">
        <f t="shared" si="106"/>
        <v>Skewed Mid-High</v>
      </c>
      <c r="AR427" s="26" t="str">
        <f t="shared" si="107"/>
        <v>Closed Higher Quadrant</v>
      </c>
      <c r="AS427" s="27">
        <f t="shared" si="108"/>
        <v>2</v>
      </c>
    </row>
    <row r="428" spans="1:45" ht="15.5" x14ac:dyDescent="0.35">
      <c r="A428" s="20">
        <v>45056</v>
      </c>
      <c r="B428" s="21">
        <v>1.25685</v>
      </c>
      <c r="C428" s="21">
        <v>1.2679499999999999</v>
      </c>
      <c r="D428" s="21">
        <v>1.2547699999999999</v>
      </c>
      <c r="E428" s="21">
        <v>1.2625299999999999</v>
      </c>
      <c r="F428" s="21">
        <v>1.2615000000000001</v>
      </c>
      <c r="G428" s="21">
        <v>1.2654000000000001</v>
      </c>
      <c r="H428" s="21">
        <v>1.2590000000000001</v>
      </c>
      <c r="I428" s="22">
        <v>22</v>
      </c>
      <c r="J428" s="22">
        <v>1193</v>
      </c>
      <c r="K428" s="22">
        <v>1309</v>
      </c>
      <c r="L428" s="22">
        <v>2557</v>
      </c>
      <c r="M428" s="23">
        <v>10.639583333333377</v>
      </c>
      <c r="N428" s="23">
        <v>131.7999999999997</v>
      </c>
      <c r="O428" s="22">
        <v>63.999999999999616</v>
      </c>
      <c r="P428" s="22">
        <v>247992</v>
      </c>
      <c r="Q428" s="23">
        <v>1033.3</v>
      </c>
      <c r="R428" s="23">
        <v>19.400606980273185</v>
      </c>
      <c r="S428" s="22">
        <v>17</v>
      </c>
      <c r="T428" s="22" t="s">
        <v>33</v>
      </c>
      <c r="U428" s="23">
        <v>0.73684098622283134</v>
      </c>
      <c r="V428" s="22">
        <v>215</v>
      </c>
      <c r="W428" s="22">
        <v>1083</v>
      </c>
      <c r="X428" s="22">
        <v>792</v>
      </c>
      <c r="Y428" s="22">
        <v>447</v>
      </c>
      <c r="Z428" s="22" t="s">
        <v>32</v>
      </c>
      <c r="AA428" s="5"/>
      <c r="AB428" s="6" cm="1">
        <f t="array" ref="AB428">SUM(IF(B428:I428&gt;B429:I429,1,-1))</f>
        <v>4</v>
      </c>
      <c r="AC428" s="6" cm="1">
        <f t="array" ref="AC428">SUM(IF(J428:S428&gt;J429:S429,1,-1))</f>
        <v>-6</v>
      </c>
      <c r="AD428" s="6">
        <f t="shared" si="97"/>
        <v>-2</v>
      </c>
      <c r="AE428" s="6">
        <f t="shared" si="110"/>
        <v>6</v>
      </c>
      <c r="AF428" s="6">
        <f t="shared" si="110"/>
        <v>-14</v>
      </c>
      <c r="AG428" s="6">
        <f t="shared" si="110"/>
        <v>-8</v>
      </c>
      <c r="AH428" s="5"/>
      <c r="AI428" s="8" t="str">
        <f t="shared" si="98"/>
        <v>OL Higher</v>
      </c>
      <c r="AJ428" s="24" t="str">
        <f t="shared" si="99"/>
        <v>Up</v>
      </c>
      <c r="AK428" s="25" t="str">
        <f t="shared" si="100"/>
        <v>POC Unchanged</v>
      </c>
      <c r="AL428" s="26" t="str">
        <f t="shared" si="101"/>
        <v>In. Val</v>
      </c>
      <c r="AM428" s="26" t="str">
        <f t="shared" si="102"/>
        <v>Upper Break</v>
      </c>
      <c r="AN428" s="26" t="str">
        <f t="shared" si="103"/>
        <v>In Val</v>
      </c>
      <c r="AO428" s="26" t="str">
        <f t="shared" si="104"/>
        <v>No Gap</v>
      </c>
      <c r="AP428" s="26" t="str">
        <f t="shared" si="105"/>
        <v>Bottom-Weighted</v>
      </c>
      <c r="AQ428" s="26" t="str">
        <f t="shared" si="106"/>
        <v>Skewed Mid-High</v>
      </c>
      <c r="AR428" s="26" t="str">
        <f t="shared" si="107"/>
        <v>Closed Higher Quadrant</v>
      </c>
      <c r="AS428" s="27">
        <f t="shared" si="108"/>
        <v>1</v>
      </c>
    </row>
    <row r="429" spans="1:45" ht="15.5" x14ac:dyDescent="0.35">
      <c r="A429" s="20">
        <v>45055</v>
      </c>
      <c r="B429" s="21">
        <v>1.24762</v>
      </c>
      <c r="C429" s="21">
        <v>1.26684</v>
      </c>
      <c r="D429" s="21">
        <v>1.2467600000000001</v>
      </c>
      <c r="E429" s="21">
        <v>1.2623899999999999</v>
      </c>
      <c r="F429" s="21">
        <v>1.2615000000000001</v>
      </c>
      <c r="G429" s="21">
        <v>1.2652000000000001</v>
      </c>
      <c r="H429" s="21">
        <v>1.2566000000000002</v>
      </c>
      <c r="I429" s="22">
        <v>49</v>
      </c>
      <c r="J429" s="22">
        <v>753</v>
      </c>
      <c r="K429" s="22">
        <v>1883</v>
      </c>
      <c r="L429" s="22">
        <v>2678</v>
      </c>
      <c r="M429" s="23">
        <v>11.156666666666712</v>
      </c>
      <c r="N429" s="23">
        <v>200.79999999999876</v>
      </c>
      <c r="O429" s="22">
        <v>85.999999999999403</v>
      </c>
      <c r="P429" s="22">
        <v>269418</v>
      </c>
      <c r="Q429" s="23">
        <v>1122.575</v>
      </c>
      <c r="R429" s="23">
        <v>13.336653386454266</v>
      </c>
      <c r="S429" s="22">
        <v>26</v>
      </c>
      <c r="T429" s="22" t="s">
        <v>28</v>
      </c>
      <c r="U429" s="23">
        <v>0.47545992074068083</v>
      </c>
      <c r="V429" s="22">
        <v>655</v>
      </c>
      <c r="W429" s="22">
        <v>1243</v>
      </c>
      <c r="X429" s="22">
        <v>469</v>
      </c>
      <c r="Y429" s="22">
        <v>311</v>
      </c>
      <c r="Z429" s="22" t="s">
        <v>31</v>
      </c>
      <c r="AA429" s="5"/>
      <c r="AB429" s="6" cm="1">
        <f t="array" ref="AB429">SUM(IF(B429:I429&gt;B430:I430,1,-1))</f>
        <v>2</v>
      </c>
      <c r="AC429" s="6" cm="1">
        <f t="array" ref="AC429">SUM(IF(J429:S429&gt;J430:S430,1,-1))</f>
        <v>-6</v>
      </c>
      <c r="AD429" s="6">
        <f t="shared" si="97"/>
        <v>-4</v>
      </c>
      <c r="AE429" s="6">
        <f t="shared" si="110"/>
        <v>6</v>
      </c>
      <c r="AF429" s="6">
        <f t="shared" si="110"/>
        <v>-10</v>
      </c>
      <c r="AG429" s="6">
        <f t="shared" si="110"/>
        <v>-4</v>
      </c>
      <c r="AH429" s="5"/>
      <c r="AI429" s="8" t="str">
        <f t="shared" si="98"/>
        <v>Inside</v>
      </c>
      <c r="AJ429" s="24" t="str">
        <f t="shared" si="99"/>
        <v>Up</v>
      </c>
      <c r="AK429" s="25" t="str">
        <f t="shared" si="100"/>
        <v>POC Up</v>
      </c>
      <c r="AL429" s="26" t="str">
        <f t="shared" si="101"/>
        <v>In. Val</v>
      </c>
      <c r="AM429" s="26" t="str">
        <f t="shared" si="102"/>
        <v>Inside Day</v>
      </c>
      <c r="AN429" s="26" t="str">
        <f t="shared" si="103"/>
        <v>In Val</v>
      </c>
      <c r="AO429" s="26" t="str">
        <f t="shared" si="104"/>
        <v>Gap Down - Failed</v>
      </c>
      <c r="AP429" s="26" t="str">
        <f t="shared" si="105"/>
        <v>Bottom-Weighted</v>
      </c>
      <c r="AQ429" s="26" t="str">
        <f t="shared" si="106"/>
        <v>Skewed Mid-High</v>
      </c>
      <c r="AR429" s="26" t="str">
        <f t="shared" si="107"/>
        <v>Same</v>
      </c>
      <c r="AS429" s="27">
        <f t="shared" si="108"/>
        <v>0</v>
      </c>
    </row>
    <row r="430" spans="1:45" ht="15.5" x14ac:dyDescent="0.35">
      <c r="A430" s="20">
        <v>45054</v>
      </c>
      <c r="B430" s="21">
        <v>1.24844</v>
      </c>
      <c r="C430" s="21">
        <v>1.26684</v>
      </c>
      <c r="D430" s="21">
        <v>1.24352</v>
      </c>
      <c r="E430" s="21">
        <v>1.2612000000000001</v>
      </c>
      <c r="F430" s="21">
        <v>1.2568000000000001</v>
      </c>
      <c r="G430" s="21">
        <v>1.2668000000000001</v>
      </c>
      <c r="H430" s="21">
        <v>1.2511000000000001</v>
      </c>
      <c r="I430" s="22">
        <v>42</v>
      </c>
      <c r="J430" s="22">
        <v>1389</v>
      </c>
      <c r="K430" s="22">
        <v>1372</v>
      </c>
      <c r="L430" s="22">
        <v>2789</v>
      </c>
      <c r="M430" s="23">
        <v>11.575416666666644</v>
      </c>
      <c r="N430" s="23">
        <v>233.20000000000007</v>
      </c>
      <c r="O430" s="22">
        <v>157.00000000000048</v>
      </c>
      <c r="P430" s="22">
        <v>286622</v>
      </c>
      <c r="Q430" s="23">
        <v>1194.2583333333334</v>
      </c>
      <c r="R430" s="23">
        <v>11.959691252144079</v>
      </c>
      <c r="S430" s="22">
        <v>28</v>
      </c>
      <c r="T430" s="22" t="s">
        <v>26</v>
      </c>
      <c r="U430" s="23">
        <v>0.67861512442649363</v>
      </c>
      <c r="V430" s="22">
        <v>643</v>
      </c>
      <c r="W430" s="22">
        <v>1058</v>
      </c>
      <c r="X430" s="22">
        <v>521</v>
      </c>
      <c r="Y430" s="22">
        <v>567</v>
      </c>
      <c r="Z430" s="22" t="s">
        <v>31</v>
      </c>
      <c r="AA430" s="5"/>
      <c r="AB430" s="6" cm="1">
        <f t="array" ref="AB430">SUM(IF(B430:I430&gt;B431:I431,1,-1))</f>
        <v>0</v>
      </c>
      <c r="AC430" s="6" cm="1">
        <f t="array" ref="AC430">SUM(IF(J430:S430&gt;J431:S431,1,-1))</f>
        <v>-2</v>
      </c>
      <c r="AD430" s="6">
        <f t="shared" si="97"/>
        <v>-2</v>
      </c>
      <c r="AE430" s="6">
        <f t="shared" si="110"/>
        <v>8</v>
      </c>
      <c r="AF430" s="6">
        <f t="shared" si="110"/>
        <v>-4</v>
      </c>
      <c r="AG430" s="6">
        <f t="shared" si="110"/>
        <v>4</v>
      </c>
      <c r="AH430" s="5"/>
      <c r="AI430" s="8" t="str">
        <f t="shared" si="98"/>
        <v>OL Higher</v>
      </c>
      <c r="AJ430" s="24" t="str">
        <f t="shared" si="99"/>
        <v>Up</v>
      </c>
      <c r="AK430" s="25" t="str">
        <f t="shared" si="100"/>
        <v>POC Unchanged</v>
      </c>
      <c r="AL430" s="26" t="str">
        <f t="shared" si="101"/>
        <v>In. Val</v>
      </c>
      <c r="AM430" s="26" t="str">
        <f t="shared" si="102"/>
        <v>Upper Break</v>
      </c>
      <c r="AN430" s="26" t="str">
        <f t="shared" si="103"/>
        <v>In Val</v>
      </c>
      <c r="AO430" s="26" t="str">
        <f t="shared" si="104"/>
        <v>Gap Down - Failed</v>
      </c>
      <c r="AP430" s="26" t="str">
        <f t="shared" si="105"/>
        <v>Top-Weighted</v>
      </c>
      <c r="AQ430" s="26" t="str">
        <f t="shared" si="106"/>
        <v>Skewed Mid-High</v>
      </c>
      <c r="AR430" s="26" t="str">
        <f t="shared" si="107"/>
        <v>Same</v>
      </c>
      <c r="AS430" s="27">
        <f t="shared" si="108"/>
        <v>0</v>
      </c>
    </row>
    <row r="431" spans="1:45" ht="15.5" x14ac:dyDescent="0.35">
      <c r="A431" s="20">
        <v>45051</v>
      </c>
      <c r="B431" s="21">
        <v>1.2557799999999999</v>
      </c>
      <c r="C431" s="21">
        <v>1.26519</v>
      </c>
      <c r="D431" s="21">
        <v>1.24352</v>
      </c>
      <c r="E431" s="21">
        <v>1.2629300000000001</v>
      </c>
      <c r="F431" s="21">
        <v>1.2568000000000001</v>
      </c>
      <c r="G431" s="21">
        <v>1.2598</v>
      </c>
      <c r="H431" s="21">
        <v>1.2484999999999999</v>
      </c>
      <c r="I431" s="22">
        <v>27</v>
      </c>
      <c r="J431" s="22">
        <v>993</v>
      </c>
      <c r="K431" s="22">
        <v>1875</v>
      </c>
      <c r="L431" s="22">
        <v>2898</v>
      </c>
      <c r="M431" s="23">
        <v>12.009166666666664</v>
      </c>
      <c r="N431" s="23">
        <v>216.70000000000078</v>
      </c>
      <c r="O431" s="22">
        <v>113.00000000000088</v>
      </c>
      <c r="P431" s="22">
        <v>298668</v>
      </c>
      <c r="Q431" s="23">
        <v>1244.45</v>
      </c>
      <c r="R431" s="23">
        <v>13.373327180433732</v>
      </c>
      <c r="S431" s="22">
        <v>27</v>
      </c>
      <c r="T431" s="22" t="s">
        <v>26</v>
      </c>
      <c r="U431" s="23">
        <v>0.54719727681248942</v>
      </c>
      <c r="V431" s="22">
        <v>406</v>
      </c>
      <c r="W431" s="22">
        <v>1131</v>
      </c>
      <c r="X431" s="22">
        <v>787</v>
      </c>
      <c r="Y431" s="22">
        <v>574</v>
      </c>
      <c r="Z431" s="22" t="s">
        <v>31</v>
      </c>
      <c r="AA431" s="5"/>
      <c r="AB431" s="6" cm="1">
        <f t="array" ref="AB431">SUM(IF(B431:I431&gt;B432:I432,1,-1))</f>
        <v>4</v>
      </c>
      <c r="AC431" s="6" cm="1">
        <f t="array" ref="AC431">SUM(IF(J431:S431&gt;J432:S432,1,-1))</f>
        <v>-2</v>
      </c>
      <c r="AD431" s="6">
        <f t="shared" si="97"/>
        <v>2</v>
      </c>
      <c r="AE431" s="6">
        <f t="shared" ref="AE431:AG446" si="111">SUM(AB431:AB433)</f>
        <v>14</v>
      </c>
      <c r="AF431" s="6">
        <f t="shared" si="111"/>
        <v>4</v>
      </c>
      <c r="AG431" s="6">
        <f t="shared" si="111"/>
        <v>18</v>
      </c>
      <c r="AH431" s="5"/>
      <c r="AI431" s="8" t="str">
        <f t="shared" si="98"/>
        <v>Outside</v>
      </c>
      <c r="AJ431" s="24" t="str">
        <f t="shared" si="99"/>
        <v>Neutral</v>
      </c>
      <c r="AK431" s="25" t="str">
        <f t="shared" si="100"/>
        <v>POC Up</v>
      </c>
      <c r="AL431" s="26" t="str">
        <f t="shared" si="101"/>
        <v>In. Val</v>
      </c>
      <c r="AM431" s="26" t="str">
        <f t="shared" si="102"/>
        <v>Upper Break</v>
      </c>
      <c r="AN431" s="26" t="str">
        <f t="shared" si="103"/>
        <v>Ab. Val</v>
      </c>
      <c r="AO431" s="26" t="str">
        <f t="shared" si="104"/>
        <v>No Gap</v>
      </c>
      <c r="AP431" s="26" t="str">
        <f t="shared" si="105"/>
        <v>Bottom-Weighted</v>
      </c>
      <c r="AQ431" s="26" t="str">
        <f t="shared" si="106"/>
        <v>Skewed Mid-High</v>
      </c>
      <c r="AR431" s="26" t="str">
        <f t="shared" si="107"/>
        <v>Same</v>
      </c>
      <c r="AS431" s="27">
        <f t="shared" si="108"/>
        <v>0</v>
      </c>
    </row>
    <row r="432" spans="1:45" ht="15.5" x14ac:dyDescent="0.35">
      <c r="A432" s="20">
        <v>45050</v>
      </c>
      <c r="B432" s="21">
        <v>1.24966</v>
      </c>
      <c r="C432" s="21">
        <v>1.2598199999999999</v>
      </c>
      <c r="D432" s="21">
        <v>1.24352</v>
      </c>
      <c r="E432" s="21">
        <v>1.25824</v>
      </c>
      <c r="F432" s="21">
        <v>1.2563</v>
      </c>
      <c r="G432" s="21">
        <v>1.2590000000000001</v>
      </c>
      <c r="H432" s="21">
        <v>1.2489000000000001</v>
      </c>
      <c r="I432" s="22">
        <v>26</v>
      </c>
      <c r="J432" s="22">
        <v>681</v>
      </c>
      <c r="K432" s="22">
        <v>2309</v>
      </c>
      <c r="L432" s="22">
        <v>3027</v>
      </c>
      <c r="M432" s="23">
        <v>12.539999999999996</v>
      </c>
      <c r="N432" s="23">
        <v>162.9999999999998</v>
      </c>
      <c r="O432" s="22">
        <v>100.99999999999997</v>
      </c>
      <c r="P432" s="22">
        <v>316858</v>
      </c>
      <c r="Q432" s="23">
        <v>1320.2416666666666</v>
      </c>
      <c r="R432" s="23">
        <v>18.570552147239287</v>
      </c>
      <c r="S432" s="22">
        <v>24</v>
      </c>
      <c r="T432" s="22" t="s">
        <v>28</v>
      </c>
      <c r="U432" s="23">
        <v>0.48338229140818428</v>
      </c>
      <c r="V432" s="22">
        <v>877</v>
      </c>
      <c r="W432" s="22">
        <v>639</v>
      </c>
      <c r="X432" s="22">
        <v>946</v>
      </c>
      <c r="Y432" s="22">
        <v>565</v>
      </c>
      <c r="Z432" s="22" t="s">
        <v>31</v>
      </c>
      <c r="AA432" s="5"/>
      <c r="AB432" s="6" cm="1">
        <f t="array" ref="AB432">SUM(IF(B432:I432&gt;B433:I433,1,-1))</f>
        <v>4</v>
      </c>
      <c r="AC432" s="6" cm="1">
        <f t="array" ref="AC432">SUM(IF(J432:S432&gt;J433:S433,1,-1))</f>
        <v>0</v>
      </c>
      <c r="AD432" s="6">
        <f t="shared" si="97"/>
        <v>4</v>
      </c>
      <c r="AE432" s="6">
        <f t="shared" si="111"/>
        <v>10</v>
      </c>
      <c r="AF432" s="6">
        <f t="shared" si="111"/>
        <v>8</v>
      </c>
      <c r="AG432" s="6">
        <f t="shared" si="111"/>
        <v>18</v>
      </c>
      <c r="AH432" s="5"/>
      <c r="AI432" s="8" t="str">
        <f t="shared" si="98"/>
        <v>OL Higher</v>
      </c>
      <c r="AJ432" s="24" t="str">
        <f t="shared" si="99"/>
        <v>Up</v>
      </c>
      <c r="AK432" s="25" t="str">
        <f t="shared" si="100"/>
        <v>POC Up</v>
      </c>
      <c r="AL432" s="26" t="str">
        <f t="shared" si="101"/>
        <v>Ab. Val</v>
      </c>
      <c r="AM432" s="26" t="str">
        <f t="shared" si="102"/>
        <v>Upper Break</v>
      </c>
      <c r="AN432" s="26" t="str">
        <f t="shared" si="103"/>
        <v>In Val</v>
      </c>
      <c r="AO432" s="26" t="str">
        <f t="shared" si="104"/>
        <v>No Gap</v>
      </c>
      <c r="AP432" s="26" t="str">
        <f t="shared" si="105"/>
        <v>Bottom-Weighted</v>
      </c>
      <c r="AQ432" s="26" t="str">
        <f t="shared" si="106"/>
        <v>Skewed Mid-Low</v>
      </c>
      <c r="AR432" s="26" t="str">
        <f t="shared" si="107"/>
        <v>Same</v>
      </c>
      <c r="AS432" s="27">
        <f t="shared" si="108"/>
        <v>0</v>
      </c>
    </row>
    <row r="433" spans="1:45" ht="15.5" x14ac:dyDescent="0.35">
      <c r="A433" s="20">
        <v>45049</v>
      </c>
      <c r="B433" s="21">
        <v>1.24705</v>
      </c>
      <c r="C433" s="21">
        <v>1.2589600000000001</v>
      </c>
      <c r="D433" s="21">
        <v>1.24352</v>
      </c>
      <c r="E433" s="21">
        <v>1.2568299999999999</v>
      </c>
      <c r="F433" s="21">
        <v>1.2473000000000001</v>
      </c>
      <c r="G433" s="21">
        <v>1.2526000000000002</v>
      </c>
      <c r="H433" s="21">
        <v>1.2454000000000001</v>
      </c>
      <c r="I433" s="22">
        <v>42</v>
      </c>
      <c r="J433" s="22">
        <v>2182</v>
      </c>
      <c r="K433" s="22">
        <v>815</v>
      </c>
      <c r="L433" s="22">
        <v>3051</v>
      </c>
      <c r="M433" s="23">
        <v>12.619583333333406</v>
      </c>
      <c r="N433" s="23">
        <v>154.4000000000012</v>
      </c>
      <c r="O433" s="22">
        <v>72.000000000000952</v>
      </c>
      <c r="P433" s="22">
        <v>301877</v>
      </c>
      <c r="Q433" s="23">
        <v>1257.8208333333334</v>
      </c>
      <c r="R433" s="23">
        <v>19.760362694300365</v>
      </c>
      <c r="S433" s="22">
        <v>25</v>
      </c>
      <c r="T433" s="22" t="s">
        <v>28</v>
      </c>
      <c r="U433" s="23">
        <v>0.45003735259223282</v>
      </c>
      <c r="V433" s="22">
        <v>455</v>
      </c>
      <c r="W433" s="22">
        <v>536</v>
      </c>
      <c r="X433" s="22">
        <v>1191</v>
      </c>
      <c r="Y433" s="22">
        <v>869</v>
      </c>
      <c r="Z433" s="22" t="s">
        <v>31</v>
      </c>
      <c r="AA433" s="5"/>
      <c r="AB433" s="6" cm="1">
        <f t="array" ref="AB433">SUM(IF(B433:I433&gt;B434:I434,1,-1))</f>
        <v>6</v>
      </c>
      <c r="AC433" s="6" cm="1">
        <f t="array" ref="AC433">SUM(IF(J433:S433&gt;J434:S434,1,-1))</f>
        <v>6</v>
      </c>
      <c r="AD433" s="6">
        <f t="shared" si="97"/>
        <v>12</v>
      </c>
      <c r="AE433" s="6">
        <f t="shared" si="111"/>
        <v>4</v>
      </c>
      <c r="AF433" s="6">
        <f t="shared" si="111"/>
        <v>6</v>
      </c>
      <c r="AG433" s="6">
        <f t="shared" si="111"/>
        <v>10</v>
      </c>
      <c r="AH433" s="5"/>
      <c r="AI433" s="8" t="str">
        <f t="shared" si="98"/>
        <v>OL Higher</v>
      </c>
      <c r="AJ433" s="24" t="str">
        <f t="shared" si="99"/>
        <v>Neutral</v>
      </c>
      <c r="AK433" s="25" t="str">
        <f t="shared" si="100"/>
        <v>POC Unchanged</v>
      </c>
      <c r="AL433" s="26" t="str">
        <f t="shared" si="101"/>
        <v>In. Val</v>
      </c>
      <c r="AM433" s="26" t="str">
        <f t="shared" si="102"/>
        <v>Upper Break</v>
      </c>
      <c r="AN433" s="26" t="str">
        <f t="shared" si="103"/>
        <v>Ab. Val</v>
      </c>
      <c r="AO433" s="26" t="str">
        <f t="shared" si="104"/>
        <v>No Gap</v>
      </c>
      <c r="AP433" s="26" t="str">
        <f t="shared" si="105"/>
        <v>Top-Weighted</v>
      </c>
      <c r="AQ433" s="26" t="str">
        <f t="shared" si="106"/>
        <v>Skewed Mid-Low</v>
      </c>
      <c r="AR433" s="26" t="str">
        <f t="shared" si="107"/>
        <v>Closed Lower Quadrant</v>
      </c>
      <c r="AS433" s="27">
        <f t="shared" si="108"/>
        <v>-2</v>
      </c>
    </row>
    <row r="434" spans="1:45" ht="15.5" x14ac:dyDescent="0.35">
      <c r="A434" s="20">
        <v>45048</v>
      </c>
      <c r="B434" s="21">
        <v>1.2413799999999999</v>
      </c>
      <c r="C434" s="21">
        <v>1.2583500000000001</v>
      </c>
      <c r="D434" s="21">
        <v>1.24024</v>
      </c>
      <c r="E434" s="21">
        <v>1.2476</v>
      </c>
      <c r="F434" s="21">
        <v>1.2473000000000001</v>
      </c>
      <c r="G434" s="21">
        <v>1.2503</v>
      </c>
      <c r="H434" s="21">
        <v>1.2447999999999999</v>
      </c>
      <c r="I434" s="22">
        <v>27</v>
      </c>
      <c r="J434" s="22">
        <v>1742</v>
      </c>
      <c r="K434" s="22">
        <v>1199</v>
      </c>
      <c r="L434" s="22">
        <v>3009</v>
      </c>
      <c r="M434" s="23">
        <v>12.431666666666748</v>
      </c>
      <c r="N434" s="23">
        <v>181.1000000000007</v>
      </c>
      <c r="O434" s="22">
        <v>55.000000000000604</v>
      </c>
      <c r="P434" s="22">
        <v>293455</v>
      </c>
      <c r="Q434" s="23">
        <v>1222.7291666666667</v>
      </c>
      <c r="R434" s="23">
        <v>16.615129762562056</v>
      </c>
      <c r="S434" s="22">
        <v>20</v>
      </c>
      <c r="T434" s="22" t="s">
        <v>26</v>
      </c>
      <c r="U434" s="23">
        <v>0.63267571809945811</v>
      </c>
      <c r="V434" s="22">
        <v>383</v>
      </c>
      <c r="W434" s="22">
        <v>581</v>
      </c>
      <c r="X434" s="22">
        <v>1829</v>
      </c>
      <c r="Y434" s="22">
        <v>203</v>
      </c>
      <c r="Z434" s="22" t="s">
        <v>29</v>
      </c>
      <c r="AA434" s="5"/>
      <c r="AB434" s="6" cm="1">
        <f t="array" ref="AB434">SUM(IF(B434:I434&gt;B435:I435,1,-1))</f>
        <v>0</v>
      </c>
      <c r="AC434" s="6" cm="1">
        <f t="array" ref="AC434">SUM(IF(J434:S434&gt;J435:S435,1,-1))</f>
        <v>2</v>
      </c>
      <c r="AD434" s="6">
        <f t="shared" si="97"/>
        <v>2</v>
      </c>
      <c r="AE434" s="6">
        <f t="shared" si="111"/>
        <v>2</v>
      </c>
      <c r="AF434" s="6">
        <f t="shared" si="111"/>
        <v>4</v>
      </c>
      <c r="AG434" s="6">
        <f t="shared" si="111"/>
        <v>6</v>
      </c>
      <c r="AH434" s="5"/>
      <c r="AI434" s="8" t="str">
        <f t="shared" si="98"/>
        <v>Inside</v>
      </c>
      <c r="AJ434" s="24" t="str">
        <f t="shared" si="99"/>
        <v>Up</v>
      </c>
      <c r="AK434" s="25" t="str">
        <f t="shared" si="100"/>
        <v>POC Up</v>
      </c>
      <c r="AL434" s="26" t="str">
        <f t="shared" si="101"/>
        <v>In. Val</v>
      </c>
      <c r="AM434" s="26" t="str">
        <f t="shared" si="102"/>
        <v>Inside Day</v>
      </c>
      <c r="AN434" s="26" t="str">
        <f t="shared" si="103"/>
        <v>In Val</v>
      </c>
      <c r="AO434" s="26" t="str">
        <f t="shared" si="104"/>
        <v>Gap Down - Failed</v>
      </c>
      <c r="AP434" s="26" t="str">
        <f t="shared" si="105"/>
        <v>Top-Weighted</v>
      </c>
      <c r="AQ434" s="26" t="str">
        <f t="shared" si="106"/>
        <v>Skewed Mid-Low</v>
      </c>
      <c r="AR434" s="26" t="str">
        <f t="shared" si="107"/>
        <v>Closed Higher Quadrant</v>
      </c>
      <c r="AS434" s="27">
        <f t="shared" si="108"/>
        <v>3</v>
      </c>
    </row>
    <row r="435" spans="1:45" ht="15.5" x14ac:dyDescent="0.35">
      <c r="A435" s="20">
        <v>45047</v>
      </c>
      <c r="B435" s="21">
        <v>1.24986</v>
      </c>
      <c r="C435" s="21">
        <v>1.2583500000000001</v>
      </c>
      <c r="D435" s="21">
        <v>1.23864</v>
      </c>
      <c r="E435" s="21">
        <v>1.2484200000000001</v>
      </c>
      <c r="F435" s="21">
        <v>1.2471000000000001</v>
      </c>
      <c r="G435" s="21">
        <v>1.2526000000000002</v>
      </c>
      <c r="H435" s="21">
        <v>1.2438000000000002</v>
      </c>
      <c r="I435" s="22">
        <v>17</v>
      </c>
      <c r="J435" s="22">
        <v>1697</v>
      </c>
      <c r="K435" s="22">
        <v>1203</v>
      </c>
      <c r="L435" s="22">
        <v>2957</v>
      </c>
      <c r="M435" s="23">
        <v>12.258750000000132</v>
      </c>
      <c r="N435" s="23">
        <v>197.10000000000116</v>
      </c>
      <c r="O435" s="22">
        <v>87.99999999999919</v>
      </c>
      <c r="P435" s="22">
        <v>282762</v>
      </c>
      <c r="Q435" s="23">
        <v>1178.175</v>
      </c>
      <c r="R435" s="23">
        <v>15.002536783358613</v>
      </c>
      <c r="S435" s="22">
        <v>24</v>
      </c>
      <c r="T435" s="22" t="s">
        <v>26</v>
      </c>
      <c r="U435" s="23">
        <v>0.67061079234327603</v>
      </c>
      <c r="V435" s="22">
        <v>411</v>
      </c>
      <c r="W435" s="22">
        <v>746</v>
      </c>
      <c r="X435" s="22">
        <v>1416</v>
      </c>
      <c r="Y435" s="22">
        <v>384</v>
      </c>
      <c r="Z435" s="22" t="s">
        <v>34</v>
      </c>
      <c r="AA435" s="5"/>
      <c r="AB435" s="6" cm="1">
        <f t="array" ref="AB435">SUM(IF(B435:I435&gt;B436:I436,1,-1))</f>
        <v>-2</v>
      </c>
      <c r="AC435" s="6" cm="1">
        <f t="array" ref="AC435">SUM(IF(J435:S435&gt;J436:S436,1,-1))</f>
        <v>-2</v>
      </c>
      <c r="AD435" s="6">
        <f t="shared" si="97"/>
        <v>-4</v>
      </c>
      <c r="AE435" s="6">
        <f t="shared" si="111"/>
        <v>6</v>
      </c>
      <c r="AF435" s="6">
        <f t="shared" si="111"/>
        <v>6</v>
      </c>
      <c r="AG435" s="6">
        <f t="shared" si="111"/>
        <v>12</v>
      </c>
      <c r="AH435" s="5"/>
      <c r="AI435" s="8" t="str">
        <f t="shared" si="98"/>
        <v>OL Higher</v>
      </c>
      <c r="AJ435" s="24" t="str">
        <f t="shared" si="99"/>
        <v>Down</v>
      </c>
      <c r="AK435" s="25" t="str">
        <f t="shared" si="100"/>
        <v>POC Unchanged</v>
      </c>
      <c r="AL435" s="26" t="str">
        <f t="shared" si="101"/>
        <v>In. Val</v>
      </c>
      <c r="AM435" s="26" t="str">
        <f t="shared" si="102"/>
        <v>Inside Day</v>
      </c>
      <c r="AN435" s="26" t="str">
        <f t="shared" si="103"/>
        <v>In Val</v>
      </c>
      <c r="AO435" s="26" t="str">
        <f t="shared" si="104"/>
        <v>Gap Up - Failed</v>
      </c>
      <c r="AP435" s="26" t="str">
        <f t="shared" si="105"/>
        <v>Top-Weighted</v>
      </c>
      <c r="AQ435" s="26" t="str">
        <f t="shared" si="106"/>
        <v>Skewed Mid-Low</v>
      </c>
      <c r="AR435" s="26" t="str">
        <f t="shared" si="107"/>
        <v>Closed Lower Quadrant</v>
      </c>
      <c r="AS435" s="27">
        <f t="shared" si="108"/>
        <v>-1</v>
      </c>
    </row>
    <row r="436" spans="1:45" ht="15.5" x14ac:dyDescent="0.35">
      <c r="A436" s="20">
        <v>45044</v>
      </c>
      <c r="B436" s="21">
        <v>1.24474</v>
      </c>
      <c r="C436" s="21">
        <v>1.2583500000000001</v>
      </c>
      <c r="D436" s="21">
        <v>1.23864</v>
      </c>
      <c r="E436" s="21">
        <v>1.25576</v>
      </c>
      <c r="F436" s="21">
        <v>1.2471000000000001</v>
      </c>
      <c r="G436" s="21">
        <v>1.2497000000000003</v>
      </c>
      <c r="H436" s="21">
        <v>1.2437000000000002</v>
      </c>
      <c r="I436" s="22">
        <v>32</v>
      </c>
      <c r="J436" s="22">
        <v>1276</v>
      </c>
      <c r="K436" s="22">
        <v>1630</v>
      </c>
      <c r="L436" s="22">
        <v>2965</v>
      </c>
      <c r="M436" s="23">
        <v>12.32708333333346</v>
      </c>
      <c r="N436" s="23">
        <v>197.10000000000116</v>
      </c>
      <c r="O436" s="22">
        <v>60.000000000000057</v>
      </c>
      <c r="P436" s="22">
        <v>280165</v>
      </c>
      <c r="Q436" s="23">
        <v>1167.3541666666667</v>
      </c>
      <c r="R436" s="23">
        <v>15.043125317097831</v>
      </c>
      <c r="S436" s="22">
        <v>32</v>
      </c>
      <c r="T436" s="22" t="s">
        <v>26</v>
      </c>
      <c r="U436" s="23">
        <v>0.69379604098210002</v>
      </c>
      <c r="V436" s="22">
        <v>200</v>
      </c>
      <c r="W436" s="22">
        <v>484</v>
      </c>
      <c r="X436" s="22">
        <v>1766</v>
      </c>
      <c r="Y436" s="22">
        <v>515</v>
      </c>
      <c r="Z436" s="22" t="s">
        <v>31</v>
      </c>
      <c r="AA436" s="5"/>
      <c r="AB436" s="6" cm="1">
        <f t="array" ref="AB436">SUM(IF(B436:I436&gt;B437:I437,1,-1))</f>
        <v>4</v>
      </c>
      <c r="AC436" s="6" cm="1">
        <f t="array" ref="AC436">SUM(IF(J436:S436&gt;J437:S437,1,-1))</f>
        <v>4</v>
      </c>
      <c r="AD436" s="6">
        <f t="shared" si="97"/>
        <v>8</v>
      </c>
      <c r="AE436" s="6">
        <f t="shared" si="111"/>
        <v>12</v>
      </c>
      <c r="AF436" s="6">
        <f t="shared" si="111"/>
        <v>10</v>
      </c>
      <c r="AG436" s="6">
        <f t="shared" si="111"/>
        <v>22</v>
      </c>
      <c r="AH436" s="5"/>
      <c r="AI436" s="8" t="str">
        <f t="shared" si="98"/>
        <v>OL Higher</v>
      </c>
      <c r="AJ436" s="24" t="str">
        <f t="shared" si="99"/>
        <v>Up</v>
      </c>
      <c r="AK436" s="25" t="str">
        <f t="shared" si="100"/>
        <v>POC Down</v>
      </c>
      <c r="AL436" s="26" t="str">
        <f t="shared" si="101"/>
        <v>In. Val</v>
      </c>
      <c r="AM436" s="26" t="str">
        <f t="shared" si="102"/>
        <v>Upper Break</v>
      </c>
      <c r="AN436" s="26" t="str">
        <f t="shared" si="103"/>
        <v>Ab. Val</v>
      </c>
      <c r="AO436" s="26" t="str">
        <f t="shared" si="104"/>
        <v>No Gap</v>
      </c>
      <c r="AP436" s="26" t="str">
        <f t="shared" si="105"/>
        <v>Bottom-Weighted</v>
      </c>
      <c r="AQ436" s="26" t="str">
        <f t="shared" si="106"/>
        <v>Skewed Mid-Low</v>
      </c>
      <c r="AR436" s="26" t="str">
        <f t="shared" si="107"/>
        <v>Same</v>
      </c>
      <c r="AS436" s="27">
        <f t="shared" si="108"/>
        <v>0</v>
      </c>
    </row>
    <row r="437" spans="1:45" ht="15.5" x14ac:dyDescent="0.35">
      <c r="A437" s="20">
        <v>45043</v>
      </c>
      <c r="B437" s="21">
        <v>1.2440100000000001</v>
      </c>
      <c r="C437" s="21">
        <v>1.2515000000000001</v>
      </c>
      <c r="D437" s="21">
        <v>1.2366699999999999</v>
      </c>
      <c r="E437" s="21">
        <v>1.2496499999999999</v>
      </c>
      <c r="F437" s="21">
        <v>1.2473000000000001</v>
      </c>
      <c r="G437" s="21">
        <v>1.2492000000000001</v>
      </c>
      <c r="H437" s="21">
        <v>1.2424000000000002</v>
      </c>
      <c r="I437" s="22">
        <v>34</v>
      </c>
      <c r="J437" s="22">
        <v>660</v>
      </c>
      <c r="K437" s="22">
        <v>2116</v>
      </c>
      <c r="L437" s="22">
        <v>2825</v>
      </c>
      <c r="M437" s="23">
        <v>11.741250000000091</v>
      </c>
      <c r="N437" s="23">
        <v>148.30000000000121</v>
      </c>
      <c r="O437" s="22">
        <v>67.999999999999176</v>
      </c>
      <c r="P437" s="22">
        <v>259255</v>
      </c>
      <c r="Q437" s="23">
        <v>1080.2291666666667</v>
      </c>
      <c r="R437" s="23">
        <v>19.049224544841383</v>
      </c>
      <c r="S437" s="22">
        <v>26</v>
      </c>
      <c r="T437" s="22" t="s">
        <v>28</v>
      </c>
      <c r="U437" s="23">
        <v>0.45901495323064251</v>
      </c>
      <c r="V437" s="22">
        <v>497</v>
      </c>
      <c r="W437" s="22">
        <v>1181</v>
      </c>
      <c r="X437" s="22">
        <v>745</v>
      </c>
      <c r="Y437" s="22">
        <v>337</v>
      </c>
      <c r="Z437" s="22" t="s">
        <v>31</v>
      </c>
      <c r="AA437" s="5"/>
      <c r="AB437" s="6" cm="1">
        <f t="array" ref="AB437">SUM(IF(B437:I437&gt;B438:I438,1,-1))</f>
        <v>4</v>
      </c>
      <c r="AC437" s="6" cm="1">
        <f t="array" ref="AC437">SUM(IF(J437:S437&gt;J438:S438,1,-1))</f>
        <v>4</v>
      </c>
      <c r="AD437" s="6">
        <f t="shared" si="97"/>
        <v>8</v>
      </c>
      <c r="AE437" s="6">
        <f t="shared" si="111"/>
        <v>8</v>
      </c>
      <c r="AF437" s="6">
        <f t="shared" si="111"/>
        <v>10</v>
      </c>
      <c r="AG437" s="6">
        <f t="shared" si="111"/>
        <v>18</v>
      </c>
      <c r="AH437" s="5"/>
      <c r="AI437" s="8" t="str">
        <f t="shared" si="98"/>
        <v>OL Higher</v>
      </c>
      <c r="AJ437" s="24" t="str">
        <f t="shared" si="99"/>
        <v>Up</v>
      </c>
      <c r="AK437" s="25" t="str">
        <f t="shared" si="100"/>
        <v>POC Up</v>
      </c>
      <c r="AL437" s="26" t="str">
        <f t="shared" si="101"/>
        <v>In. Val</v>
      </c>
      <c r="AM437" s="26" t="str">
        <f t="shared" si="102"/>
        <v>Inside Day</v>
      </c>
      <c r="AN437" s="26" t="str">
        <f t="shared" si="103"/>
        <v>Ab. Val</v>
      </c>
      <c r="AO437" s="26" t="str">
        <f t="shared" si="104"/>
        <v>No Gap</v>
      </c>
      <c r="AP437" s="26" t="str">
        <f t="shared" si="105"/>
        <v>Bottom-Weighted</v>
      </c>
      <c r="AQ437" s="26" t="str">
        <f t="shared" si="106"/>
        <v>Skewed Mid-High</v>
      </c>
      <c r="AR437" s="26" t="str">
        <f t="shared" si="107"/>
        <v>Closed Lower Quadrant</v>
      </c>
      <c r="AS437" s="27">
        <f t="shared" si="108"/>
        <v>-1</v>
      </c>
    </row>
    <row r="438" spans="1:45" ht="15.5" x14ac:dyDescent="0.35">
      <c r="A438" s="20">
        <v>45042</v>
      </c>
      <c r="B438" s="21">
        <v>1.2427900000000001</v>
      </c>
      <c r="C438" s="21">
        <v>1.2515000000000001</v>
      </c>
      <c r="D438" s="21">
        <v>1.2366699999999999</v>
      </c>
      <c r="E438" s="21">
        <v>1.2470300000000001</v>
      </c>
      <c r="F438" s="21">
        <v>1.2432000000000001</v>
      </c>
      <c r="G438" s="21">
        <v>1.2486000000000002</v>
      </c>
      <c r="H438" s="21">
        <v>1.2419000000000002</v>
      </c>
      <c r="I438" s="22">
        <v>-2</v>
      </c>
      <c r="J438" s="22">
        <v>1666</v>
      </c>
      <c r="K438" s="22">
        <v>1069</v>
      </c>
      <c r="L438" s="22">
        <v>2781</v>
      </c>
      <c r="M438" s="23">
        <v>11.550833333333372</v>
      </c>
      <c r="N438" s="23">
        <v>148.30000000000121</v>
      </c>
      <c r="O438" s="22">
        <v>66.999999999999289</v>
      </c>
      <c r="P438" s="22">
        <v>248490</v>
      </c>
      <c r="Q438" s="23">
        <v>1035.375</v>
      </c>
      <c r="R438" s="23">
        <v>18.752528658125268</v>
      </c>
      <c r="S438" s="22">
        <v>28</v>
      </c>
      <c r="T438" s="22" t="s">
        <v>26</v>
      </c>
      <c r="U438" s="23">
        <v>0.62664289918127769</v>
      </c>
      <c r="V438" s="22">
        <v>316</v>
      </c>
      <c r="W438" s="22">
        <v>990</v>
      </c>
      <c r="X438" s="22">
        <v>1071</v>
      </c>
      <c r="Y438" s="22">
        <v>337</v>
      </c>
      <c r="Z438" s="22" t="s">
        <v>32</v>
      </c>
      <c r="AA438" s="5"/>
      <c r="AB438" s="6" cm="1">
        <f t="array" ref="AB438">SUM(IF(B438:I438&gt;B439:I439,1,-1))</f>
        <v>4</v>
      </c>
      <c r="AC438" s="6" cm="1">
        <f t="array" ref="AC438">SUM(IF(J438:S438&gt;J439:S439,1,-1))</f>
        <v>2</v>
      </c>
      <c r="AD438" s="6">
        <f t="shared" si="97"/>
        <v>6</v>
      </c>
      <c r="AE438" s="6">
        <f t="shared" si="111"/>
        <v>6</v>
      </c>
      <c r="AF438" s="6">
        <f t="shared" si="111"/>
        <v>2</v>
      </c>
      <c r="AG438" s="6">
        <f t="shared" si="111"/>
        <v>8</v>
      </c>
      <c r="AH438" s="5"/>
      <c r="AI438" s="8" t="str">
        <f t="shared" si="98"/>
        <v>OL Higher</v>
      </c>
      <c r="AJ438" s="24" t="str">
        <f t="shared" si="99"/>
        <v>Neutral</v>
      </c>
      <c r="AK438" s="25" t="str">
        <f t="shared" si="100"/>
        <v>POC Down</v>
      </c>
      <c r="AL438" s="26" t="str">
        <f t="shared" si="101"/>
        <v>In. Val</v>
      </c>
      <c r="AM438" s="26" t="str">
        <f t="shared" si="102"/>
        <v>Upper Break</v>
      </c>
      <c r="AN438" s="26" t="str">
        <f t="shared" si="103"/>
        <v>In Val</v>
      </c>
      <c r="AO438" s="26" t="str">
        <f t="shared" si="104"/>
        <v>No Gap</v>
      </c>
      <c r="AP438" s="26" t="str">
        <f t="shared" si="105"/>
        <v>Top-Weighted</v>
      </c>
      <c r="AQ438" s="26" t="str">
        <f t="shared" si="106"/>
        <v>Skewed Mid-Low</v>
      </c>
      <c r="AR438" s="26" t="str">
        <f t="shared" si="107"/>
        <v>Closed Lower Quadrant</v>
      </c>
      <c r="AS438" s="27">
        <f t="shared" si="108"/>
        <v>-1</v>
      </c>
    </row>
    <row r="439" spans="1:45" ht="15.5" x14ac:dyDescent="0.35">
      <c r="A439" s="20">
        <v>45041</v>
      </c>
      <c r="B439" s="21">
        <v>1.2424200000000001</v>
      </c>
      <c r="C439" s="21">
        <v>1.2506900000000001</v>
      </c>
      <c r="D439" s="21">
        <v>1.2366699999999999</v>
      </c>
      <c r="E439" s="21">
        <v>1.24136</v>
      </c>
      <c r="F439" s="21">
        <v>1.2439000000000002</v>
      </c>
      <c r="G439" s="21">
        <v>1.2456</v>
      </c>
      <c r="H439" s="21">
        <v>1.2404000000000002</v>
      </c>
      <c r="I439" s="22">
        <v>-20</v>
      </c>
      <c r="J439" s="22">
        <v>1131</v>
      </c>
      <c r="K439" s="22">
        <v>1612</v>
      </c>
      <c r="L439" s="22">
        <v>2803</v>
      </c>
      <c r="M439" s="23">
        <v>11.644999999999998</v>
      </c>
      <c r="N439" s="23">
        <v>140.20000000000144</v>
      </c>
      <c r="O439" s="22">
        <v>51.999999999998714</v>
      </c>
      <c r="P439" s="22">
        <v>240855</v>
      </c>
      <c r="Q439" s="23">
        <v>1003.5625</v>
      </c>
      <c r="R439" s="23">
        <v>19.992867332382104</v>
      </c>
      <c r="S439" s="22">
        <v>24</v>
      </c>
      <c r="T439" s="22" t="s">
        <v>26</v>
      </c>
      <c r="U439" s="23">
        <v>0.6981953614499018</v>
      </c>
      <c r="V439" s="22">
        <v>229</v>
      </c>
      <c r="W439" s="22">
        <v>1073</v>
      </c>
      <c r="X439" s="22">
        <v>1187</v>
      </c>
      <c r="Y439" s="22">
        <v>289</v>
      </c>
      <c r="Z439" s="22" t="s">
        <v>29</v>
      </c>
      <c r="AA439" s="5"/>
      <c r="AB439" s="6" cm="1">
        <f t="array" ref="AB439">SUM(IF(B439:I439&gt;B440:I440,1,-1))</f>
        <v>0</v>
      </c>
      <c r="AC439" s="6" cm="1">
        <f t="array" ref="AC439">SUM(IF(J439:S439&gt;J440:S440,1,-1))</f>
        <v>4</v>
      </c>
      <c r="AD439" s="6">
        <f t="shared" si="97"/>
        <v>4</v>
      </c>
      <c r="AE439" s="6">
        <f t="shared" si="111"/>
        <v>0</v>
      </c>
      <c r="AF439" s="6">
        <f t="shared" si="111"/>
        <v>-6</v>
      </c>
      <c r="AG439" s="6">
        <f t="shared" si="111"/>
        <v>-6</v>
      </c>
      <c r="AH439" s="5"/>
      <c r="AI439" s="8" t="str">
        <f t="shared" si="98"/>
        <v>Outside</v>
      </c>
      <c r="AJ439" s="24" t="str">
        <f t="shared" si="99"/>
        <v>Up</v>
      </c>
      <c r="AK439" s="25" t="str">
        <f t="shared" si="100"/>
        <v>POC Up</v>
      </c>
      <c r="AL439" s="26" t="str">
        <f t="shared" si="101"/>
        <v>In. Val</v>
      </c>
      <c r="AM439" s="26" t="str">
        <f t="shared" si="102"/>
        <v>Upper Break</v>
      </c>
      <c r="AN439" s="26" t="str">
        <f t="shared" si="103"/>
        <v>In Val</v>
      </c>
      <c r="AO439" s="26" t="str">
        <f t="shared" si="104"/>
        <v>No Gap</v>
      </c>
      <c r="AP439" s="26" t="str">
        <f t="shared" si="105"/>
        <v>Bottom-Weighted</v>
      </c>
      <c r="AQ439" s="26" t="str">
        <f t="shared" si="106"/>
        <v>Skewed Mid-Low</v>
      </c>
      <c r="AR439" s="26" t="str">
        <f t="shared" si="107"/>
        <v>Closed Higher Quadrant</v>
      </c>
      <c r="AS439" s="27">
        <f t="shared" si="108"/>
        <v>2</v>
      </c>
    </row>
    <row r="440" spans="1:45" ht="15.5" x14ac:dyDescent="0.35">
      <c r="A440" s="20">
        <v>45040</v>
      </c>
      <c r="B440" s="21">
        <v>1.23732</v>
      </c>
      <c r="C440" s="21">
        <v>1.2499199999999999</v>
      </c>
      <c r="D440" s="21">
        <v>1.2366699999999999</v>
      </c>
      <c r="E440" s="21">
        <v>1.2498400000000001</v>
      </c>
      <c r="F440" s="21">
        <v>1.2428000000000001</v>
      </c>
      <c r="G440" s="21">
        <v>1.2455000000000001</v>
      </c>
      <c r="H440" s="21">
        <v>1.2414000000000001</v>
      </c>
      <c r="I440" s="22">
        <v>10</v>
      </c>
      <c r="J440" s="22">
        <v>1608</v>
      </c>
      <c r="K440" s="22">
        <v>1063</v>
      </c>
      <c r="L440" s="22">
        <v>2740</v>
      </c>
      <c r="M440" s="23">
        <v>11.385833333333325</v>
      </c>
      <c r="N440" s="23">
        <v>132.49999999999983</v>
      </c>
      <c r="O440" s="22">
        <v>40.999999999999929</v>
      </c>
      <c r="P440" s="22">
        <v>238164</v>
      </c>
      <c r="Q440" s="23">
        <v>992.35</v>
      </c>
      <c r="R440" s="23">
        <v>20.679245283018894</v>
      </c>
      <c r="S440" s="22">
        <v>25</v>
      </c>
      <c r="T440" s="22" t="s">
        <v>33</v>
      </c>
      <c r="U440" s="23">
        <v>0.72935085833717761</v>
      </c>
      <c r="V440" s="22">
        <v>117</v>
      </c>
      <c r="W440" s="22">
        <v>1235</v>
      </c>
      <c r="X440" s="22">
        <v>1079</v>
      </c>
      <c r="Y440" s="22">
        <v>293</v>
      </c>
      <c r="Z440" s="22" t="s">
        <v>31</v>
      </c>
      <c r="AA440" s="5"/>
      <c r="AB440" s="6" cm="1">
        <f t="array" ref="AB440">SUM(IF(B440:I440&gt;B441:I441,1,-1))</f>
        <v>2</v>
      </c>
      <c r="AC440" s="6" cm="1">
        <f t="array" ref="AC440">SUM(IF(J440:S440&gt;J441:S441,1,-1))</f>
        <v>-4</v>
      </c>
      <c r="AD440" s="6">
        <f t="shared" si="97"/>
        <v>-2</v>
      </c>
      <c r="AE440" s="6">
        <f t="shared" si="111"/>
        <v>0</v>
      </c>
      <c r="AF440" s="6">
        <f t="shared" si="111"/>
        <v>-12</v>
      </c>
      <c r="AG440" s="6">
        <f t="shared" si="111"/>
        <v>-12</v>
      </c>
      <c r="AH440" s="5"/>
      <c r="AI440" s="8" t="str">
        <f t="shared" si="98"/>
        <v>OL Higher</v>
      </c>
      <c r="AJ440" s="24" t="str">
        <f t="shared" si="99"/>
        <v>Up</v>
      </c>
      <c r="AK440" s="25" t="str">
        <f t="shared" si="100"/>
        <v>POC Unchanged</v>
      </c>
      <c r="AL440" s="26" t="str">
        <f t="shared" si="101"/>
        <v>In. Val</v>
      </c>
      <c r="AM440" s="26" t="str">
        <f t="shared" si="102"/>
        <v>Upper Break</v>
      </c>
      <c r="AN440" s="26" t="str">
        <f t="shared" si="103"/>
        <v>Ab. Val</v>
      </c>
      <c r="AO440" s="26" t="str">
        <f t="shared" si="104"/>
        <v>Gap Down - Failed</v>
      </c>
      <c r="AP440" s="26" t="str">
        <f t="shared" si="105"/>
        <v>Top-Weighted</v>
      </c>
      <c r="AQ440" s="26" t="str">
        <f t="shared" si="106"/>
        <v>Skewed Mid-High</v>
      </c>
      <c r="AR440" s="26" t="str">
        <f t="shared" si="107"/>
        <v>Same</v>
      </c>
      <c r="AS440" s="27">
        <f t="shared" si="108"/>
        <v>0</v>
      </c>
    </row>
    <row r="441" spans="1:45" ht="15.5" x14ac:dyDescent="0.35">
      <c r="A441" s="20">
        <v>45037</v>
      </c>
      <c r="B441" s="21">
        <v>1.24011</v>
      </c>
      <c r="C441" s="21">
        <v>1.2473799999999999</v>
      </c>
      <c r="D441" s="21">
        <v>1.23529</v>
      </c>
      <c r="E441" s="21">
        <v>1.24472</v>
      </c>
      <c r="F441" s="21">
        <v>1.2428000000000001</v>
      </c>
      <c r="G441" s="21">
        <v>1.2450000000000001</v>
      </c>
      <c r="H441" s="21">
        <v>1.2401</v>
      </c>
      <c r="I441" s="22">
        <v>17</v>
      </c>
      <c r="J441" s="22">
        <v>1164</v>
      </c>
      <c r="K441" s="22">
        <v>1539</v>
      </c>
      <c r="L441" s="22">
        <v>2766</v>
      </c>
      <c r="M441" s="23">
        <v>11.44666666666666</v>
      </c>
      <c r="N441" s="23">
        <v>120.89999999999934</v>
      </c>
      <c r="O441" s="22">
        <v>49.000000000001265</v>
      </c>
      <c r="P441" s="22">
        <v>246175</v>
      </c>
      <c r="Q441" s="23">
        <v>1025.7291666666667</v>
      </c>
      <c r="R441" s="23">
        <v>22.878411910670099</v>
      </c>
      <c r="S441" s="22">
        <v>22</v>
      </c>
      <c r="T441" s="22" t="s">
        <v>26</v>
      </c>
      <c r="U441" s="23">
        <v>0.67236446321164822</v>
      </c>
      <c r="V441" s="22">
        <v>407</v>
      </c>
      <c r="W441" s="22">
        <v>1344</v>
      </c>
      <c r="X441" s="22">
        <v>679</v>
      </c>
      <c r="Y441" s="22">
        <v>296</v>
      </c>
      <c r="Z441" s="22" t="s">
        <v>31</v>
      </c>
      <c r="AA441" s="5"/>
      <c r="AB441" s="6" cm="1">
        <f t="array" ref="AB441">SUM(IF(B441:I441&gt;B442:I442,1,-1))</f>
        <v>-2</v>
      </c>
      <c r="AC441" s="6" cm="1">
        <f t="array" ref="AC441">SUM(IF(J441:S441&gt;J442:S442,1,-1))</f>
        <v>-6</v>
      </c>
      <c r="AD441" s="6">
        <f t="shared" si="97"/>
        <v>-8</v>
      </c>
      <c r="AE441" s="6">
        <f t="shared" si="111"/>
        <v>-4</v>
      </c>
      <c r="AF441" s="6">
        <f t="shared" si="111"/>
        <v>-10</v>
      </c>
      <c r="AG441" s="6">
        <f t="shared" si="111"/>
        <v>-14</v>
      </c>
      <c r="AH441" s="5"/>
      <c r="AI441" s="8" t="str">
        <f t="shared" si="98"/>
        <v>Inside</v>
      </c>
      <c r="AJ441" s="24" t="str">
        <f t="shared" si="99"/>
        <v>Up</v>
      </c>
      <c r="AK441" s="25" t="str">
        <f t="shared" si="100"/>
        <v>POC Unchanged</v>
      </c>
      <c r="AL441" s="26" t="str">
        <f t="shared" si="101"/>
        <v>In. Val</v>
      </c>
      <c r="AM441" s="26" t="str">
        <f t="shared" si="102"/>
        <v>Inside Day</v>
      </c>
      <c r="AN441" s="26" t="str">
        <f t="shared" si="103"/>
        <v>In Val</v>
      </c>
      <c r="AO441" s="26" t="str">
        <f t="shared" si="104"/>
        <v>No Gap</v>
      </c>
      <c r="AP441" s="26" t="str">
        <f t="shared" si="105"/>
        <v>Bottom-Weighted</v>
      </c>
      <c r="AQ441" s="26" t="str">
        <f t="shared" si="106"/>
        <v>Skewed Mid-High</v>
      </c>
      <c r="AR441" s="26" t="str">
        <f t="shared" si="107"/>
        <v>Closed Lower Quadrant</v>
      </c>
      <c r="AS441" s="27">
        <f t="shared" si="108"/>
        <v>-2</v>
      </c>
    </row>
    <row r="442" spans="1:45" ht="15.5" x14ac:dyDescent="0.35">
      <c r="A442" s="20">
        <v>45036</v>
      </c>
      <c r="B442" s="21">
        <v>1.2524200000000001</v>
      </c>
      <c r="C442" s="21">
        <v>1.2545999999999999</v>
      </c>
      <c r="D442" s="21">
        <v>1.23529</v>
      </c>
      <c r="E442" s="21">
        <v>1.244</v>
      </c>
      <c r="F442" s="21">
        <v>1.2428000000000001</v>
      </c>
      <c r="G442" s="21">
        <v>1.2458</v>
      </c>
      <c r="H442" s="21">
        <v>1.2398</v>
      </c>
      <c r="I442" s="22">
        <v>0</v>
      </c>
      <c r="J442" s="22">
        <v>1432</v>
      </c>
      <c r="K442" s="22">
        <v>1294</v>
      </c>
      <c r="L442" s="22">
        <v>2784</v>
      </c>
      <c r="M442" s="23">
        <v>11.530416666666664</v>
      </c>
      <c r="N442" s="23">
        <v>193.0999999999994</v>
      </c>
      <c r="O442" s="22">
        <v>60.000000000000057</v>
      </c>
      <c r="P442" s="22">
        <v>254701</v>
      </c>
      <c r="Q442" s="23">
        <v>1061.2541666666666</v>
      </c>
      <c r="R442" s="23">
        <v>14.417400310719879</v>
      </c>
      <c r="S442" s="22">
        <v>27</v>
      </c>
      <c r="T442" s="22" t="s">
        <v>33</v>
      </c>
      <c r="U442" s="23">
        <v>0.71308038975869426</v>
      </c>
      <c r="V442" s="22">
        <v>264</v>
      </c>
      <c r="W442" s="22">
        <v>349</v>
      </c>
      <c r="X442" s="22">
        <v>1737</v>
      </c>
      <c r="Y442" s="22">
        <v>434</v>
      </c>
      <c r="Z442" s="22" t="s">
        <v>29</v>
      </c>
      <c r="AA442" s="5"/>
      <c r="AB442" s="6" cm="1">
        <f t="array" ref="AB442">SUM(IF(B442:I442&gt;B443:I443,1,-1))</f>
        <v>0</v>
      </c>
      <c r="AC442" s="6" cm="1">
        <f t="array" ref="AC442">SUM(IF(J442:S442&gt;J443:S443,1,-1))</f>
        <v>-2</v>
      </c>
      <c r="AD442" s="6">
        <f t="shared" si="97"/>
        <v>-2</v>
      </c>
      <c r="AE442" s="6">
        <f t="shared" si="111"/>
        <v>-2</v>
      </c>
      <c r="AF442" s="6">
        <f t="shared" si="111"/>
        <v>-8</v>
      </c>
      <c r="AG442" s="6">
        <f t="shared" si="111"/>
        <v>-10</v>
      </c>
      <c r="AH442" s="5"/>
      <c r="AI442" s="8" t="str">
        <f t="shared" si="98"/>
        <v>Inside</v>
      </c>
      <c r="AJ442" s="24" t="str">
        <f t="shared" si="99"/>
        <v>Down</v>
      </c>
      <c r="AK442" s="25" t="str">
        <f t="shared" si="100"/>
        <v>POC Up</v>
      </c>
      <c r="AL442" s="26" t="str">
        <f t="shared" si="101"/>
        <v>In. Val</v>
      </c>
      <c r="AM442" s="26" t="str">
        <f t="shared" si="102"/>
        <v>Inside Day</v>
      </c>
      <c r="AN442" s="26" t="str">
        <f t="shared" si="103"/>
        <v>In Val</v>
      </c>
      <c r="AO442" s="26" t="str">
        <f t="shared" si="104"/>
        <v>Gap Up - Failed</v>
      </c>
      <c r="AP442" s="26" t="str">
        <f t="shared" si="105"/>
        <v>Top-Weighted</v>
      </c>
      <c r="AQ442" s="26" t="str">
        <f t="shared" si="106"/>
        <v>Skewed Mid-Low</v>
      </c>
      <c r="AR442" s="26" t="str">
        <f t="shared" si="107"/>
        <v>Same</v>
      </c>
      <c r="AS442" s="27">
        <f t="shared" si="108"/>
        <v>0</v>
      </c>
    </row>
    <row r="443" spans="1:45" ht="15.5" x14ac:dyDescent="0.35">
      <c r="A443" s="20">
        <v>45035</v>
      </c>
      <c r="B443" s="21">
        <v>1.24916</v>
      </c>
      <c r="C443" s="21">
        <v>1.2545999999999999</v>
      </c>
      <c r="D443" s="21">
        <v>1.23529</v>
      </c>
      <c r="E443" s="21">
        <v>1.24275</v>
      </c>
      <c r="F443" s="21">
        <v>1.2426000000000001</v>
      </c>
      <c r="G443" s="21">
        <v>1.2482</v>
      </c>
      <c r="H443" s="21">
        <v>1.2356</v>
      </c>
      <c r="I443" s="22">
        <v>15</v>
      </c>
      <c r="J443" s="22">
        <v>1582</v>
      </c>
      <c r="K443" s="22">
        <v>1103</v>
      </c>
      <c r="L443" s="22">
        <v>2721</v>
      </c>
      <c r="M443" s="23">
        <v>11.272916666666708</v>
      </c>
      <c r="N443" s="23">
        <v>193.0999999999994</v>
      </c>
      <c r="O443" s="22">
        <v>125.99999999999945</v>
      </c>
      <c r="P443" s="22">
        <v>256417</v>
      </c>
      <c r="Q443" s="23">
        <v>1068.4041666666667</v>
      </c>
      <c r="R443" s="23">
        <v>14.091144484722985</v>
      </c>
      <c r="S443" s="22">
        <v>31</v>
      </c>
      <c r="T443" s="22" t="s">
        <v>26</v>
      </c>
      <c r="U443" s="23">
        <v>0.64332505981795973</v>
      </c>
      <c r="V443" s="22">
        <v>639</v>
      </c>
      <c r="W443" s="22">
        <v>388</v>
      </c>
      <c r="X443" s="22">
        <v>1260</v>
      </c>
      <c r="Y443" s="22">
        <v>434</v>
      </c>
      <c r="Z443" s="22" t="s">
        <v>29</v>
      </c>
      <c r="AA443" s="5"/>
      <c r="AB443" s="6" cm="1">
        <f t="array" ref="AB443">SUM(IF(B443:I443&gt;B444:I444,1,-1))</f>
        <v>-2</v>
      </c>
      <c r="AC443" s="6" cm="1">
        <f t="array" ref="AC443">SUM(IF(J443:S443&gt;J444:S444,1,-1))</f>
        <v>-2</v>
      </c>
      <c r="AD443" s="6">
        <f t="shared" si="97"/>
        <v>-4</v>
      </c>
      <c r="AE443" s="6">
        <f t="shared" si="111"/>
        <v>-6</v>
      </c>
      <c r="AF443" s="6">
        <f t="shared" si="111"/>
        <v>0</v>
      </c>
      <c r="AG443" s="6">
        <f t="shared" si="111"/>
        <v>-6</v>
      </c>
      <c r="AH443" s="5"/>
      <c r="AI443" s="8" t="str">
        <f t="shared" si="98"/>
        <v>OL Lower</v>
      </c>
      <c r="AJ443" s="24" t="str">
        <f t="shared" si="99"/>
        <v>Down</v>
      </c>
      <c r="AK443" s="25" t="str">
        <f t="shared" si="100"/>
        <v>POC Up</v>
      </c>
      <c r="AL443" s="26" t="str">
        <f t="shared" si="101"/>
        <v>In. Val</v>
      </c>
      <c r="AM443" s="26" t="str">
        <f t="shared" si="102"/>
        <v>Inside Day</v>
      </c>
      <c r="AN443" s="26" t="str">
        <f t="shared" si="103"/>
        <v>In Val</v>
      </c>
      <c r="AO443" s="26" t="str">
        <f t="shared" si="104"/>
        <v>Gap Up - Failed</v>
      </c>
      <c r="AP443" s="26" t="str">
        <f t="shared" si="105"/>
        <v>Top-Weighted</v>
      </c>
      <c r="AQ443" s="26" t="str">
        <f t="shared" si="106"/>
        <v>Skewed Mid-Low</v>
      </c>
      <c r="AR443" s="26" t="str">
        <f t="shared" si="107"/>
        <v>Same</v>
      </c>
      <c r="AS443" s="27">
        <f t="shared" si="108"/>
        <v>0</v>
      </c>
    </row>
    <row r="444" spans="1:45" ht="15.5" x14ac:dyDescent="0.35">
      <c r="A444" s="20">
        <v>45034</v>
      </c>
      <c r="B444" s="21">
        <v>1.24292</v>
      </c>
      <c r="C444" s="21">
        <v>1.2545999999999999</v>
      </c>
      <c r="D444" s="21">
        <v>1.23529</v>
      </c>
      <c r="E444" s="21">
        <v>1.2423999999999999</v>
      </c>
      <c r="F444" s="21">
        <v>1.2425000000000002</v>
      </c>
      <c r="G444" s="21">
        <v>1.2488000000000001</v>
      </c>
      <c r="H444" s="21">
        <v>1.2361</v>
      </c>
      <c r="I444" s="22">
        <v>37</v>
      </c>
      <c r="J444" s="22">
        <v>1641</v>
      </c>
      <c r="K444" s="22">
        <v>1020</v>
      </c>
      <c r="L444" s="22">
        <v>2696</v>
      </c>
      <c r="M444" s="23">
        <v>11.164166666666679</v>
      </c>
      <c r="N444" s="23">
        <v>193.0999999999994</v>
      </c>
      <c r="O444" s="22">
        <v>127.00000000000156</v>
      </c>
      <c r="P444" s="22">
        <v>260210</v>
      </c>
      <c r="Q444" s="23">
        <v>1084.2083333333333</v>
      </c>
      <c r="R444" s="23">
        <v>13.96167788710517</v>
      </c>
      <c r="S444" s="22">
        <v>40</v>
      </c>
      <c r="T444" s="22" t="s">
        <v>26</v>
      </c>
      <c r="U444" s="23">
        <v>0.63547996828034903</v>
      </c>
      <c r="V444" s="22">
        <v>639</v>
      </c>
      <c r="W444" s="22">
        <v>524</v>
      </c>
      <c r="X444" s="22">
        <v>1115</v>
      </c>
      <c r="Y444" s="22">
        <v>418</v>
      </c>
      <c r="Z444" s="22" t="s">
        <v>29</v>
      </c>
      <c r="AA444" s="5"/>
      <c r="AB444" s="6" cm="1">
        <f t="array" ref="AB444">SUM(IF(B444:I444&gt;B445:I445,1,-1))</f>
        <v>0</v>
      </c>
      <c r="AC444" s="6" cm="1">
        <f t="array" ref="AC444">SUM(IF(J444:S444&gt;J445:S445,1,-1))</f>
        <v>-4</v>
      </c>
      <c r="AD444" s="6">
        <f t="shared" si="97"/>
        <v>-4</v>
      </c>
      <c r="AE444" s="6">
        <f t="shared" si="111"/>
        <v>-6</v>
      </c>
      <c r="AF444" s="6">
        <f t="shared" si="111"/>
        <v>10</v>
      </c>
      <c r="AG444" s="6">
        <f t="shared" si="111"/>
        <v>4</v>
      </c>
      <c r="AH444" s="5"/>
      <c r="AI444" s="8" t="str">
        <f t="shared" si="98"/>
        <v>OL Lower</v>
      </c>
      <c r="AJ444" s="24" t="str">
        <f t="shared" si="99"/>
        <v>Neutral</v>
      </c>
      <c r="AK444" s="25" t="str">
        <f t="shared" si="100"/>
        <v>POC Up</v>
      </c>
      <c r="AL444" s="26" t="str">
        <f t="shared" si="101"/>
        <v>In. Val</v>
      </c>
      <c r="AM444" s="26" t="str">
        <f t="shared" si="102"/>
        <v>Inside Day</v>
      </c>
      <c r="AN444" s="26" t="str">
        <f t="shared" si="103"/>
        <v>In Val</v>
      </c>
      <c r="AO444" s="26" t="str">
        <f t="shared" si="104"/>
        <v>No Gap</v>
      </c>
      <c r="AP444" s="26" t="str">
        <f t="shared" si="105"/>
        <v>Top-Weighted</v>
      </c>
      <c r="AQ444" s="26" t="str">
        <f t="shared" si="106"/>
        <v>Skewed Mid-Low</v>
      </c>
      <c r="AR444" s="26" t="str">
        <f t="shared" si="107"/>
        <v>Closed Lower Quadrant</v>
      </c>
      <c r="AS444" s="27">
        <f t="shared" si="108"/>
        <v>-1</v>
      </c>
    </row>
    <row r="445" spans="1:45" ht="15.5" x14ac:dyDescent="0.35">
      <c r="A445" s="20">
        <v>45033</v>
      </c>
      <c r="B445" s="21">
        <v>1.2391099999999999</v>
      </c>
      <c r="C445" s="21">
        <v>1.2545999999999999</v>
      </c>
      <c r="D445" s="21">
        <v>1.23529</v>
      </c>
      <c r="E445" s="21">
        <v>1.2373000000000001</v>
      </c>
      <c r="F445" s="21">
        <v>1.2411000000000001</v>
      </c>
      <c r="G445" s="21">
        <v>1.2501</v>
      </c>
      <c r="H445" s="21">
        <v>1.2390000000000001</v>
      </c>
      <c r="I445" s="22">
        <v>36</v>
      </c>
      <c r="J445" s="22">
        <v>2090</v>
      </c>
      <c r="K445" s="22">
        <v>624</v>
      </c>
      <c r="L445" s="22">
        <v>2749</v>
      </c>
      <c r="M445" s="23">
        <v>11.386666666666656</v>
      </c>
      <c r="N445" s="23">
        <v>193.0999999999994</v>
      </c>
      <c r="O445" s="22">
        <v>110.99999999999888</v>
      </c>
      <c r="P445" s="22">
        <v>261215</v>
      </c>
      <c r="Q445" s="23">
        <v>1088.3958333333333</v>
      </c>
      <c r="R445" s="23">
        <v>14.236147074054939</v>
      </c>
      <c r="S445" s="22">
        <v>38</v>
      </c>
      <c r="T445" s="22" t="s">
        <v>28</v>
      </c>
      <c r="U445" s="23">
        <v>0.43727244229721335</v>
      </c>
      <c r="V445" s="22">
        <v>639</v>
      </c>
      <c r="W445" s="22">
        <v>533</v>
      </c>
      <c r="X445" s="22">
        <v>1219</v>
      </c>
      <c r="Y445" s="22">
        <v>358</v>
      </c>
      <c r="Z445" s="22" t="s">
        <v>27</v>
      </c>
      <c r="AA445" s="5"/>
      <c r="AB445" s="6" cm="1">
        <f t="array" ref="AB445">SUM(IF(B445:I445&gt;B446:I446,1,-1))</f>
        <v>-4</v>
      </c>
      <c r="AC445" s="6" cm="1">
        <f t="array" ref="AC445">SUM(IF(J445:S445&gt;J446:S446,1,-1))</f>
        <v>6</v>
      </c>
      <c r="AD445" s="6">
        <f t="shared" si="97"/>
        <v>2</v>
      </c>
      <c r="AE445" s="6">
        <f t="shared" si="111"/>
        <v>-4</v>
      </c>
      <c r="AF445" s="6">
        <f t="shared" si="111"/>
        <v>16</v>
      </c>
      <c r="AG445" s="6">
        <f t="shared" si="111"/>
        <v>12</v>
      </c>
      <c r="AH445" s="5"/>
      <c r="AI445" s="8" t="str">
        <f t="shared" si="98"/>
        <v>OL Lower</v>
      </c>
      <c r="AJ445" s="24" t="str">
        <f t="shared" si="99"/>
        <v>Up</v>
      </c>
      <c r="AK445" s="25" t="str">
        <f t="shared" si="100"/>
        <v>POC Down</v>
      </c>
      <c r="AL445" s="26" t="str">
        <f t="shared" si="101"/>
        <v>In. Val</v>
      </c>
      <c r="AM445" s="26" t="str">
        <f t="shared" si="102"/>
        <v>Inside Day</v>
      </c>
      <c r="AN445" s="26" t="str">
        <f t="shared" si="103"/>
        <v>Bl. Val</v>
      </c>
      <c r="AO445" s="26" t="str">
        <f t="shared" si="104"/>
        <v>Gap Down - Follow Through</v>
      </c>
      <c r="AP445" s="26" t="str">
        <f t="shared" si="105"/>
        <v>Top-Weighted</v>
      </c>
      <c r="AQ445" s="26" t="str">
        <f t="shared" si="106"/>
        <v>Skewed Mid-Low</v>
      </c>
      <c r="AR445" s="26" t="str">
        <f t="shared" si="107"/>
        <v>Closed Higher Quadrant</v>
      </c>
      <c r="AS445" s="27">
        <f t="shared" si="108"/>
        <v>1</v>
      </c>
    </row>
    <row r="446" spans="1:45" ht="15.5" x14ac:dyDescent="0.35">
      <c r="A446" s="20">
        <v>45030</v>
      </c>
      <c r="B446" s="21">
        <v>1.24305</v>
      </c>
      <c r="C446" s="21">
        <v>1.2545999999999999</v>
      </c>
      <c r="D446" s="21">
        <v>1.2343999999999999</v>
      </c>
      <c r="E446" s="21">
        <v>1.2400899999999999</v>
      </c>
      <c r="F446" s="21">
        <v>1.2430000000000001</v>
      </c>
      <c r="G446" s="21">
        <v>1.2507000000000001</v>
      </c>
      <c r="H446" s="21">
        <v>1.2397000000000002</v>
      </c>
      <c r="I446" s="22">
        <v>31</v>
      </c>
      <c r="J446" s="22">
        <v>1548</v>
      </c>
      <c r="K446" s="22">
        <v>1143</v>
      </c>
      <c r="L446" s="22">
        <v>2726</v>
      </c>
      <c r="M446" s="23">
        <v>11.309166666666592</v>
      </c>
      <c r="N446" s="23">
        <v>201.99999999999994</v>
      </c>
      <c r="O446" s="22">
        <v>109.99999999999899</v>
      </c>
      <c r="P446" s="22">
        <v>247496</v>
      </c>
      <c r="Q446" s="23">
        <v>1031.2333333333333</v>
      </c>
      <c r="R446" s="23">
        <v>13.495049504950499</v>
      </c>
      <c r="S446" s="22">
        <v>35</v>
      </c>
      <c r="T446" s="22" t="s">
        <v>26</v>
      </c>
      <c r="U446" s="23">
        <v>0.58679216981904225</v>
      </c>
      <c r="V446" s="22">
        <v>653</v>
      </c>
      <c r="W446" s="22">
        <v>556</v>
      </c>
      <c r="X446" s="22">
        <v>1238</v>
      </c>
      <c r="Y446" s="22">
        <v>279</v>
      </c>
      <c r="Z446" s="22" t="s">
        <v>29</v>
      </c>
      <c r="AA446" s="5"/>
      <c r="AB446" s="6" cm="1">
        <f t="array" ref="AB446">SUM(IF(B446:I446&gt;B447:I447,1,-1))</f>
        <v>-2</v>
      </c>
      <c r="AC446" s="6" cm="1">
        <f t="array" ref="AC446">SUM(IF(J446:S446&gt;J447:S447,1,-1))</f>
        <v>8</v>
      </c>
      <c r="AD446" s="6">
        <f t="shared" si="97"/>
        <v>6</v>
      </c>
      <c r="AE446" s="6">
        <f t="shared" si="111"/>
        <v>-4</v>
      </c>
      <c r="AF446" s="6">
        <f t="shared" si="111"/>
        <v>4</v>
      </c>
      <c r="AG446" s="6">
        <f t="shared" si="111"/>
        <v>0</v>
      </c>
      <c r="AH446" s="5"/>
      <c r="AI446" s="8" t="str">
        <f t="shared" si="98"/>
        <v>OL Higher</v>
      </c>
      <c r="AJ446" s="24" t="str">
        <f t="shared" si="99"/>
        <v>Neutral</v>
      </c>
      <c r="AK446" s="25" t="str">
        <f t="shared" si="100"/>
        <v>POC Down</v>
      </c>
      <c r="AL446" s="26" t="str">
        <f t="shared" si="101"/>
        <v>In. Val</v>
      </c>
      <c r="AM446" s="26" t="str">
        <f t="shared" si="102"/>
        <v>Upper Break</v>
      </c>
      <c r="AN446" s="26" t="str">
        <f t="shared" si="103"/>
        <v>In Val</v>
      </c>
      <c r="AO446" s="26" t="str">
        <f t="shared" si="104"/>
        <v>No Gap</v>
      </c>
      <c r="AP446" s="26" t="str">
        <f t="shared" si="105"/>
        <v>Top-Weighted</v>
      </c>
      <c r="AQ446" s="26" t="str">
        <f t="shared" si="106"/>
        <v>Skewed Mid-Low</v>
      </c>
      <c r="AR446" s="26" t="str">
        <f t="shared" si="107"/>
        <v>Closed Higher Quadrant</v>
      </c>
      <c r="AS446" s="27">
        <f t="shared" si="108"/>
        <v>2</v>
      </c>
    </row>
    <row r="447" spans="1:45" ht="15.5" x14ac:dyDescent="0.35">
      <c r="A447" s="20">
        <v>45029</v>
      </c>
      <c r="B447" s="21">
        <v>1.24325</v>
      </c>
      <c r="C447" s="21">
        <v>1.25369</v>
      </c>
      <c r="D447" s="21">
        <v>1.2343999999999999</v>
      </c>
      <c r="E447" s="21">
        <v>1.2524</v>
      </c>
      <c r="F447" s="21">
        <v>1.2432000000000001</v>
      </c>
      <c r="G447" s="21">
        <v>1.2488000000000001</v>
      </c>
      <c r="H447" s="21">
        <v>1.2395000000000003</v>
      </c>
      <c r="I447" s="22">
        <v>45</v>
      </c>
      <c r="J447" s="22">
        <v>1193</v>
      </c>
      <c r="K447" s="22">
        <v>1307</v>
      </c>
      <c r="L447" s="22">
        <v>2541</v>
      </c>
      <c r="M447" s="23">
        <v>10.547916666666591</v>
      </c>
      <c r="N447" s="23">
        <v>192.90000000000029</v>
      </c>
      <c r="O447" s="22">
        <v>92.999999999998636</v>
      </c>
      <c r="P447" s="22">
        <v>202367</v>
      </c>
      <c r="Q447" s="23">
        <v>843.19583333333333</v>
      </c>
      <c r="R447" s="23">
        <v>13.172628304821131</v>
      </c>
      <c r="S447" s="22">
        <v>28</v>
      </c>
      <c r="T447" s="22" t="s">
        <v>26</v>
      </c>
      <c r="U447" s="23">
        <v>0.68313174623858419</v>
      </c>
      <c r="V447" s="22">
        <v>474</v>
      </c>
      <c r="W447" s="22">
        <v>441</v>
      </c>
      <c r="X447" s="22">
        <v>1330</v>
      </c>
      <c r="Y447" s="22">
        <v>275</v>
      </c>
      <c r="Z447" s="22" t="s">
        <v>31</v>
      </c>
      <c r="AA447" s="5"/>
      <c r="AB447" s="6" cm="1">
        <f t="array" ref="AB447">SUM(IF(B447:I447&gt;B448:I448,1,-1))</f>
        <v>2</v>
      </c>
      <c r="AC447" s="6" cm="1">
        <f t="array" ref="AC447">SUM(IF(J447:S447&gt;J448:S448,1,-1))</f>
        <v>2</v>
      </c>
      <c r="AD447" s="6">
        <f t="shared" si="97"/>
        <v>4</v>
      </c>
      <c r="AE447" s="6">
        <f t="shared" ref="AE447:AG462" si="112">SUM(AB447:AB449)</f>
        <v>-4</v>
      </c>
      <c r="AF447" s="6">
        <f t="shared" si="112"/>
        <v>-8</v>
      </c>
      <c r="AG447" s="6">
        <f t="shared" si="112"/>
        <v>-12</v>
      </c>
      <c r="AH447" s="5"/>
      <c r="AI447" s="8" t="str">
        <f t="shared" si="98"/>
        <v>Outside</v>
      </c>
      <c r="AJ447" s="24" t="str">
        <f t="shared" si="99"/>
        <v>Neutral</v>
      </c>
      <c r="AK447" s="25" t="str">
        <f t="shared" si="100"/>
        <v>POC Up</v>
      </c>
      <c r="AL447" s="26" t="str">
        <f t="shared" si="101"/>
        <v>In. Val</v>
      </c>
      <c r="AM447" s="26" t="str">
        <f t="shared" si="102"/>
        <v>Upper Break</v>
      </c>
      <c r="AN447" s="26" t="str">
        <f t="shared" si="103"/>
        <v>Ab. Val</v>
      </c>
      <c r="AO447" s="26" t="str">
        <f t="shared" si="104"/>
        <v>No Gap</v>
      </c>
      <c r="AP447" s="26" t="str">
        <f t="shared" si="105"/>
        <v>Bottom-Weighted</v>
      </c>
      <c r="AQ447" s="26" t="str">
        <f t="shared" si="106"/>
        <v>Skewed Mid-Low</v>
      </c>
      <c r="AR447" s="26" t="str">
        <f t="shared" si="107"/>
        <v>Same</v>
      </c>
      <c r="AS447" s="27">
        <f t="shared" si="108"/>
        <v>0</v>
      </c>
    </row>
    <row r="448" spans="1:45" ht="15.5" x14ac:dyDescent="0.35">
      <c r="A448" s="20">
        <v>45028</v>
      </c>
      <c r="B448" s="21">
        <v>1.2462200000000001</v>
      </c>
      <c r="C448" s="21">
        <v>1.2494799999999999</v>
      </c>
      <c r="D448" s="21">
        <v>1.2343999999999999</v>
      </c>
      <c r="E448" s="21">
        <v>1.24915</v>
      </c>
      <c r="F448" s="21">
        <v>1.2430000000000001</v>
      </c>
      <c r="G448" s="21">
        <v>1.2458000000000002</v>
      </c>
      <c r="H448" s="21">
        <v>1.2401000000000002</v>
      </c>
      <c r="I448" s="22">
        <v>35</v>
      </c>
      <c r="J448" s="22">
        <v>1231</v>
      </c>
      <c r="K448" s="22">
        <v>1300</v>
      </c>
      <c r="L448" s="22">
        <v>2579</v>
      </c>
      <c r="M448" s="23">
        <v>10.714583333333259</v>
      </c>
      <c r="N448" s="23">
        <v>150.79999999999981</v>
      </c>
      <c r="O448" s="22">
        <v>57.000000000000384</v>
      </c>
      <c r="P448" s="22">
        <v>196826</v>
      </c>
      <c r="Q448" s="23">
        <v>820.10833333333335</v>
      </c>
      <c r="R448" s="23">
        <v>17.102122015915139</v>
      </c>
      <c r="S448" s="22">
        <v>14</v>
      </c>
      <c r="T448" s="22" t="s">
        <v>33</v>
      </c>
      <c r="U448" s="23">
        <v>0.76756642847107304</v>
      </c>
      <c r="V448" s="22">
        <v>455</v>
      </c>
      <c r="W448" s="22">
        <v>1220</v>
      </c>
      <c r="X448" s="22">
        <v>623</v>
      </c>
      <c r="Y448" s="22">
        <v>214</v>
      </c>
      <c r="Z448" s="22" t="s">
        <v>31</v>
      </c>
      <c r="AA448" s="5"/>
      <c r="AB448" s="6" cm="1">
        <f t="array" ref="AB448">SUM(IF(B448:I448&gt;B449:I449,1,-1))</f>
        <v>-4</v>
      </c>
      <c r="AC448" s="6" cm="1">
        <f t="array" ref="AC448">SUM(IF(J448:S448&gt;J449:S449,1,-1))</f>
        <v>-6</v>
      </c>
      <c r="AD448" s="6">
        <f t="shared" si="97"/>
        <v>-10</v>
      </c>
      <c r="AE448" s="6">
        <f t="shared" si="112"/>
        <v>-6</v>
      </c>
      <c r="AF448" s="6">
        <f t="shared" si="112"/>
        <v>-18</v>
      </c>
      <c r="AG448" s="6">
        <f t="shared" si="112"/>
        <v>-24</v>
      </c>
      <c r="AH448" s="5"/>
      <c r="AI448" s="8" t="str">
        <f t="shared" si="98"/>
        <v>OL Lower</v>
      </c>
      <c r="AJ448" s="24" t="str">
        <f t="shared" si="99"/>
        <v>Down</v>
      </c>
      <c r="AK448" s="25" t="str">
        <f t="shared" si="100"/>
        <v>POC Down</v>
      </c>
      <c r="AL448" s="26" t="str">
        <f t="shared" si="101"/>
        <v>In. Val</v>
      </c>
      <c r="AM448" s="26" t="str">
        <f t="shared" si="102"/>
        <v>Inside Day</v>
      </c>
      <c r="AN448" s="26" t="str">
        <f t="shared" si="103"/>
        <v>Ab. Val</v>
      </c>
      <c r="AO448" s="26" t="str">
        <f t="shared" si="104"/>
        <v>No Gap</v>
      </c>
      <c r="AP448" s="26" t="str">
        <f t="shared" si="105"/>
        <v>Bottom-Weighted</v>
      </c>
      <c r="AQ448" s="26" t="str">
        <f t="shared" si="106"/>
        <v>Skewed Mid-High</v>
      </c>
      <c r="AR448" s="26" t="str">
        <f t="shared" si="107"/>
        <v>Closed Higher Quadrant</v>
      </c>
      <c r="AS448" s="27">
        <f t="shared" si="108"/>
        <v>1</v>
      </c>
    </row>
    <row r="449" spans="1:45" ht="15.5" x14ac:dyDescent="0.35">
      <c r="A449" s="20">
        <v>45027</v>
      </c>
      <c r="B449" s="21">
        <v>1.24987</v>
      </c>
      <c r="C449" s="21">
        <v>1.2513799999999999</v>
      </c>
      <c r="D449" s="21">
        <v>1.2343999999999999</v>
      </c>
      <c r="E449" s="21">
        <v>1.2428999999999999</v>
      </c>
      <c r="F449" s="21">
        <v>1.2433000000000001</v>
      </c>
      <c r="G449" s="21">
        <v>1.2474000000000001</v>
      </c>
      <c r="H449" s="21">
        <v>1.2404000000000002</v>
      </c>
      <c r="I449" s="22">
        <v>5</v>
      </c>
      <c r="J449" s="22">
        <v>1398</v>
      </c>
      <c r="K449" s="22">
        <v>1211</v>
      </c>
      <c r="L449" s="22">
        <v>2649</v>
      </c>
      <c r="M449" s="23">
        <v>11.009999999999973</v>
      </c>
      <c r="N449" s="23">
        <v>169.79999999999995</v>
      </c>
      <c r="O449" s="22">
        <v>69.999999999998948</v>
      </c>
      <c r="P449" s="22">
        <v>197968</v>
      </c>
      <c r="Q449" s="23">
        <v>824.86666666666667</v>
      </c>
      <c r="R449" s="23">
        <v>15.600706713780923</v>
      </c>
      <c r="S449" s="22">
        <v>16</v>
      </c>
      <c r="T449" s="22" t="s">
        <v>33</v>
      </c>
      <c r="U449" s="23">
        <v>0.73171112868047639</v>
      </c>
      <c r="V449" s="22">
        <v>475</v>
      </c>
      <c r="W449" s="22">
        <v>1107</v>
      </c>
      <c r="X449" s="22">
        <v>821</v>
      </c>
      <c r="Y449" s="22">
        <v>246</v>
      </c>
      <c r="Z449" s="22" t="s">
        <v>34</v>
      </c>
      <c r="AA449" s="5"/>
      <c r="AB449" s="6" cm="1">
        <f t="array" ref="AB449">SUM(IF(B449:I449&gt;B450:I450,1,-1))</f>
        <v>-2</v>
      </c>
      <c r="AC449" s="6" cm="1">
        <f t="array" ref="AC449">SUM(IF(J449:S449&gt;J450:S450,1,-1))</f>
        <v>-4</v>
      </c>
      <c r="AD449" s="6">
        <f t="shared" si="97"/>
        <v>-6</v>
      </c>
      <c r="AE449" s="6">
        <f t="shared" si="112"/>
        <v>-6</v>
      </c>
      <c r="AF449" s="6">
        <f t="shared" si="112"/>
        <v>-22</v>
      </c>
      <c r="AG449" s="6">
        <f t="shared" si="112"/>
        <v>-28</v>
      </c>
      <c r="AH449" s="5"/>
      <c r="AI449" s="8" t="str">
        <f t="shared" si="98"/>
        <v>OL Lower</v>
      </c>
      <c r="AJ449" s="24" t="str">
        <f t="shared" si="99"/>
        <v>Down</v>
      </c>
      <c r="AK449" s="25" t="str">
        <f t="shared" si="100"/>
        <v>POC Down</v>
      </c>
      <c r="AL449" s="26" t="str">
        <f t="shared" si="101"/>
        <v>In. Val</v>
      </c>
      <c r="AM449" s="26" t="str">
        <f t="shared" si="102"/>
        <v>Inside Day</v>
      </c>
      <c r="AN449" s="26" t="str">
        <f t="shared" si="103"/>
        <v>In Val</v>
      </c>
      <c r="AO449" s="26" t="str">
        <f t="shared" si="104"/>
        <v>No Gap</v>
      </c>
      <c r="AP449" s="26" t="str">
        <f t="shared" si="105"/>
        <v>Top-Weighted</v>
      </c>
      <c r="AQ449" s="26" t="str">
        <f t="shared" si="106"/>
        <v>Skewed Mid-High</v>
      </c>
      <c r="AR449" s="26" t="str">
        <f t="shared" si="107"/>
        <v>Closed Lower Quadrant</v>
      </c>
      <c r="AS449" s="27">
        <f t="shared" si="108"/>
        <v>-3</v>
      </c>
    </row>
    <row r="450" spans="1:45" ht="15.5" x14ac:dyDescent="0.35">
      <c r="A450" s="20">
        <v>45026</v>
      </c>
      <c r="B450" s="21">
        <v>1.242</v>
      </c>
      <c r="C450" s="21">
        <v>1.2524999999999999</v>
      </c>
      <c r="D450" s="21">
        <v>1.2343999999999999</v>
      </c>
      <c r="E450" s="21">
        <v>1.23909</v>
      </c>
      <c r="F450" s="21">
        <v>1.2460000000000002</v>
      </c>
      <c r="G450" s="21">
        <v>1.2506000000000002</v>
      </c>
      <c r="H450" s="21">
        <v>1.2421000000000002</v>
      </c>
      <c r="I450" s="22">
        <v>2</v>
      </c>
      <c r="J450" s="22">
        <v>1159</v>
      </c>
      <c r="K450" s="22">
        <v>1563</v>
      </c>
      <c r="L450" s="22">
        <v>2752</v>
      </c>
      <c r="M450" s="23">
        <v>11.435833333333347</v>
      </c>
      <c r="N450" s="23">
        <v>181.00000000000006</v>
      </c>
      <c r="O450" s="22">
        <v>84.999999999999517</v>
      </c>
      <c r="P450" s="22">
        <v>210171</v>
      </c>
      <c r="Q450" s="23">
        <v>875.71249999999998</v>
      </c>
      <c r="R450" s="23">
        <v>15.204419889502757</v>
      </c>
      <c r="S450" s="22">
        <v>13</v>
      </c>
      <c r="T450" s="22" t="s">
        <v>26</v>
      </c>
      <c r="U450" s="23">
        <v>0.6660911485922878</v>
      </c>
      <c r="V450" s="22">
        <v>702</v>
      </c>
      <c r="W450" s="22">
        <v>1003</v>
      </c>
      <c r="X450" s="22">
        <v>770</v>
      </c>
      <c r="Y450" s="22">
        <v>255</v>
      </c>
      <c r="Z450" s="22" t="s">
        <v>29</v>
      </c>
      <c r="AA450" s="5"/>
      <c r="AB450" s="6" cm="1">
        <f t="array" ref="AB450">SUM(IF(B450:I450&gt;B451:I451,1,-1))</f>
        <v>0</v>
      </c>
      <c r="AC450" s="6" cm="1">
        <f t="array" ref="AC450">SUM(IF(J450:S450&gt;J451:S451,1,-1))</f>
        <v>-8</v>
      </c>
      <c r="AD450" s="6">
        <f t="shared" si="97"/>
        <v>-8</v>
      </c>
      <c r="AE450" s="6">
        <f t="shared" si="112"/>
        <v>-4</v>
      </c>
      <c r="AF450" s="6">
        <f t="shared" si="112"/>
        <v>-20</v>
      </c>
      <c r="AG450" s="6">
        <f t="shared" si="112"/>
        <v>-24</v>
      </c>
      <c r="AH450" s="5"/>
      <c r="AI450" s="8" t="str">
        <f t="shared" si="98"/>
        <v>Inside</v>
      </c>
      <c r="AJ450" s="24" t="str">
        <f t="shared" si="99"/>
        <v>Up</v>
      </c>
      <c r="AK450" s="25" t="str">
        <f t="shared" si="100"/>
        <v>POC Up</v>
      </c>
      <c r="AL450" s="26" t="str">
        <f t="shared" si="101"/>
        <v>In. Val</v>
      </c>
      <c r="AM450" s="26" t="str">
        <f t="shared" si="102"/>
        <v>Inside Day</v>
      </c>
      <c r="AN450" s="26" t="str">
        <f t="shared" si="103"/>
        <v>Bl. Val</v>
      </c>
      <c r="AO450" s="26" t="str">
        <f t="shared" si="104"/>
        <v>No Gap</v>
      </c>
      <c r="AP450" s="26" t="str">
        <f t="shared" si="105"/>
        <v>Bottom-Weighted</v>
      </c>
      <c r="AQ450" s="26" t="str">
        <f t="shared" si="106"/>
        <v>Skewed Mid-High</v>
      </c>
      <c r="AR450" s="26" t="str">
        <f t="shared" si="107"/>
        <v>Closed Higher Quadrant</v>
      </c>
      <c r="AS450" s="27">
        <f t="shared" si="108"/>
        <v>1</v>
      </c>
    </row>
    <row r="451" spans="1:45" ht="15.5" x14ac:dyDescent="0.35">
      <c r="A451" s="20">
        <v>45023</v>
      </c>
      <c r="B451" s="21">
        <v>1.2285900000000001</v>
      </c>
      <c r="C451" s="21">
        <v>1.2524999999999999</v>
      </c>
      <c r="D451" s="21">
        <v>1.2274</v>
      </c>
      <c r="E451" s="21">
        <v>1.2430300000000001</v>
      </c>
      <c r="F451" s="21">
        <v>1.2459</v>
      </c>
      <c r="G451" s="21">
        <v>1.2507000000000001</v>
      </c>
      <c r="H451" s="21">
        <v>1.2416</v>
      </c>
      <c r="I451" s="22">
        <v>30</v>
      </c>
      <c r="J451" s="22">
        <v>1194</v>
      </c>
      <c r="K451" s="22">
        <v>1616</v>
      </c>
      <c r="L451" s="22">
        <v>2840</v>
      </c>
      <c r="M451" s="23">
        <v>11.733333333333391</v>
      </c>
      <c r="N451" s="23">
        <v>250.99999999999901</v>
      </c>
      <c r="O451" s="22">
        <v>91.00000000000108</v>
      </c>
      <c r="P451" s="22">
        <v>229040</v>
      </c>
      <c r="Q451" s="23">
        <v>954.33333333333337</v>
      </c>
      <c r="R451" s="23">
        <v>11.314741035856619</v>
      </c>
      <c r="S451" s="22">
        <v>28</v>
      </c>
      <c r="T451" s="22" t="s">
        <v>26</v>
      </c>
      <c r="U451" s="23">
        <v>0.56968765656773745</v>
      </c>
      <c r="V451" s="22">
        <v>1106</v>
      </c>
      <c r="W451" s="22">
        <v>1262</v>
      </c>
      <c r="X451" s="22">
        <v>241</v>
      </c>
      <c r="Y451" s="22">
        <v>231</v>
      </c>
      <c r="Z451" s="22" t="s">
        <v>32</v>
      </c>
      <c r="AA451" s="5"/>
      <c r="AB451" s="6" cm="1">
        <f t="array" ref="AB451">SUM(IF(B451:I451&gt;B452:I452,1,-1))</f>
        <v>-4</v>
      </c>
      <c r="AC451" s="6" cm="1">
        <f t="array" ref="AC451">SUM(IF(J451:S451&gt;J452:S452,1,-1))</f>
        <v>-10</v>
      </c>
      <c r="AD451" s="6">
        <f t="shared" si="97"/>
        <v>-14</v>
      </c>
      <c r="AE451" s="6">
        <f t="shared" si="112"/>
        <v>-10</v>
      </c>
      <c r="AF451" s="6">
        <f t="shared" si="112"/>
        <v>-12</v>
      </c>
      <c r="AG451" s="6">
        <f t="shared" si="112"/>
        <v>-22</v>
      </c>
      <c r="AH451" s="5"/>
      <c r="AI451" s="8" t="str">
        <f t="shared" si="98"/>
        <v>Inside</v>
      </c>
      <c r="AJ451" s="24" t="str">
        <f t="shared" si="99"/>
        <v>Up</v>
      </c>
      <c r="AK451" s="25" t="str">
        <f t="shared" si="100"/>
        <v>POC Unchanged</v>
      </c>
      <c r="AL451" s="26" t="str">
        <f t="shared" si="101"/>
        <v>In. Val</v>
      </c>
      <c r="AM451" s="26" t="str">
        <f t="shared" si="102"/>
        <v>Inside Day</v>
      </c>
      <c r="AN451" s="26" t="str">
        <f t="shared" si="103"/>
        <v>In Val</v>
      </c>
      <c r="AO451" s="26" t="str">
        <f t="shared" si="104"/>
        <v>Gap Down - Failed</v>
      </c>
      <c r="AP451" s="26" t="str">
        <f t="shared" si="105"/>
        <v>Bottom-Weighted</v>
      </c>
      <c r="AQ451" s="26" t="str">
        <f t="shared" si="106"/>
        <v>Skewed Mid-High</v>
      </c>
      <c r="AR451" s="26" t="str">
        <f t="shared" si="107"/>
        <v>Same</v>
      </c>
      <c r="AS451" s="27">
        <f t="shared" si="108"/>
        <v>0</v>
      </c>
    </row>
    <row r="452" spans="1:45" ht="15.5" x14ac:dyDescent="0.35">
      <c r="A452" s="20">
        <v>45022</v>
      </c>
      <c r="B452" s="21">
        <v>1.23861</v>
      </c>
      <c r="C452" s="21">
        <v>1.2524999999999999</v>
      </c>
      <c r="D452" s="21">
        <v>1.2274</v>
      </c>
      <c r="E452" s="21">
        <v>1.24326</v>
      </c>
      <c r="F452" s="21">
        <v>1.2459</v>
      </c>
      <c r="G452" s="21">
        <v>1.2512000000000001</v>
      </c>
      <c r="H452" s="21">
        <v>1.2389000000000001</v>
      </c>
      <c r="I452" s="22">
        <v>10</v>
      </c>
      <c r="J452" s="22">
        <v>1194</v>
      </c>
      <c r="K452" s="22">
        <v>1907</v>
      </c>
      <c r="L452" s="22">
        <v>3131</v>
      </c>
      <c r="M452" s="23">
        <v>12.945833333333445</v>
      </c>
      <c r="N452" s="23">
        <v>250.99999999999901</v>
      </c>
      <c r="O452" s="22">
        <v>122.99999999999977</v>
      </c>
      <c r="P452" s="22">
        <v>270532</v>
      </c>
      <c r="Q452" s="23">
        <v>1127.2166666666667</v>
      </c>
      <c r="R452" s="23">
        <v>12.474103585657421</v>
      </c>
      <c r="S452" s="22">
        <v>33</v>
      </c>
      <c r="T452" s="22" t="s">
        <v>26</v>
      </c>
      <c r="U452" s="23">
        <v>0.51110797371684136</v>
      </c>
      <c r="V452" s="22">
        <v>1106</v>
      </c>
      <c r="W452" s="22">
        <v>937</v>
      </c>
      <c r="X452" s="22">
        <v>722</v>
      </c>
      <c r="Y452" s="22">
        <v>366</v>
      </c>
      <c r="Z452" s="22" t="s">
        <v>32</v>
      </c>
      <c r="AA452" s="5"/>
      <c r="AB452" s="6" cm="1">
        <f t="array" ref="AB452">SUM(IF(B452:I452&gt;B453:I453,1,-1))</f>
        <v>0</v>
      </c>
      <c r="AC452" s="6" cm="1">
        <f t="array" ref="AC452">SUM(IF(J452:S452&gt;J453:S453,1,-1))</f>
        <v>-2</v>
      </c>
      <c r="AD452" s="6">
        <f t="shared" ref="AD452:AD515" si="113">SUM(AB452:AC452)</f>
        <v>-2</v>
      </c>
      <c r="AE452" s="6">
        <f t="shared" si="112"/>
        <v>-2</v>
      </c>
      <c r="AF452" s="6">
        <f t="shared" si="112"/>
        <v>4</v>
      </c>
      <c r="AG452" s="6">
        <f t="shared" si="112"/>
        <v>2</v>
      </c>
      <c r="AH452" s="5"/>
      <c r="AI452" s="8" t="str">
        <f t="shared" si="98"/>
        <v>OL Higher</v>
      </c>
      <c r="AJ452" s="24" t="str">
        <f t="shared" si="99"/>
        <v>Up</v>
      </c>
      <c r="AK452" s="25" t="str">
        <f t="shared" si="100"/>
        <v>POC Up</v>
      </c>
      <c r="AL452" s="26" t="str">
        <f t="shared" si="101"/>
        <v>In. Val</v>
      </c>
      <c r="AM452" s="26" t="str">
        <f t="shared" si="102"/>
        <v>Inside Day</v>
      </c>
      <c r="AN452" s="26" t="str">
        <f t="shared" si="103"/>
        <v>In Val</v>
      </c>
      <c r="AO452" s="26" t="str">
        <f t="shared" si="104"/>
        <v>No Gap</v>
      </c>
      <c r="AP452" s="26" t="str">
        <f t="shared" si="105"/>
        <v>Bottom-Weighted</v>
      </c>
      <c r="AQ452" s="26" t="str">
        <f t="shared" si="106"/>
        <v>Skewed High</v>
      </c>
      <c r="AR452" s="26" t="str">
        <f t="shared" si="107"/>
        <v>Same</v>
      </c>
      <c r="AS452" s="27">
        <f t="shared" si="108"/>
        <v>0</v>
      </c>
    </row>
    <row r="453" spans="1:45" ht="15.5" x14ac:dyDescent="0.35">
      <c r="A453" s="20">
        <v>45021</v>
      </c>
      <c r="B453" s="21">
        <v>1.23099</v>
      </c>
      <c r="C453" s="21">
        <v>1.2524999999999999</v>
      </c>
      <c r="D453" s="21">
        <v>1.2274</v>
      </c>
      <c r="E453" s="21">
        <v>1.2462</v>
      </c>
      <c r="F453" s="21">
        <v>1.238</v>
      </c>
      <c r="G453" s="21">
        <v>1.2464</v>
      </c>
      <c r="H453" s="21">
        <v>1.2276</v>
      </c>
      <c r="I453" s="22">
        <v>40</v>
      </c>
      <c r="J453" s="22">
        <v>1921</v>
      </c>
      <c r="K453" s="22">
        <v>1161</v>
      </c>
      <c r="L453" s="22">
        <v>3113</v>
      </c>
      <c r="M453" s="23">
        <v>12.882083333333396</v>
      </c>
      <c r="N453" s="23">
        <v>250.99999999999901</v>
      </c>
      <c r="O453" s="22">
        <v>187.99999999999929</v>
      </c>
      <c r="P453" s="22">
        <v>278380</v>
      </c>
      <c r="Q453" s="23">
        <v>1159.9166666666667</v>
      </c>
      <c r="R453" s="23">
        <v>12.40239043824706</v>
      </c>
      <c r="S453" s="22">
        <v>37</v>
      </c>
      <c r="T453" s="22" t="s">
        <v>26</v>
      </c>
      <c r="U453" s="23">
        <v>0.64655565851731944</v>
      </c>
      <c r="V453" s="22">
        <v>954</v>
      </c>
      <c r="W453" s="22">
        <v>541</v>
      </c>
      <c r="X453" s="22">
        <v>1092</v>
      </c>
      <c r="Y453" s="22">
        <v>526</v>
      </c>
      <c r="Z453" s="22" t="s">
        <v>32</v>
      </c>
      <c r="AA453" s="5"/>
      <c r="AB453" s="6" cm="1">
        <f t="array" ref="AB453">SUM(IF(B453:I453&gt;B454:I454,1,-1))</f>
        <v>-6</v>
      </c>
      <c r="AC453" s="6" cm="1">
        <f t="array" ref="AC453">SUM(IF(J453:S453&gt;J454:S454,1,-1))</f>
        <v>0</v>
      </c>
      <c r="AD453" s="6">
        <f t="shared" si="113"/>
        <v>-6</v>
      </c>
      <c r="AE453" s="6">
        <f t="shared" si="112"/>
        <v>0</v>
      </c>
      <c r="AF453" s="6">
        <f t="shared" si="112"/>
        <v>8</v>
      </c>
      <c r="AG453" s="6">
        <f t="shared" si="112"/>
        <v>8</v>
      </c>
      <c r="AH453" s="5"/>
      <c r="AI453" s="8" t="str">
        <f t="shared" si="98"/>
        <v>Outside</v>
      </c>
      <c r="AJ453" s="24" t="str">
        <f t="shared" si="99"/>
        <v>Up</v>
      </c>
      <c r="AK453" s="25" t="str">
        <f t="shared" si="100"/>
        <v>POC Unchanged</v>
      </c>
      <c r="AL453" s="26" t="str">
        <f t="shared" si="101"/>
        <v>In. Val</v>
      </c>
      <c r="AM453" s="26" t="str">
        <f t="shared" si="102"/>
        <v>Inside Day</v>
      </c>
      <c r="AN453" s="26" t="str">
        <f t="shared" si="103"/>
        <v>In Val</v>
      </c>
      <c r="AO453" s="26" t="str">
        <f t="shared" si="104"/>
        <v>No Gap</v>
      </c>
      <c r="AP453" s="26" t="str">
        <f t="shared" si="105"/>
        <v>Top-Weighted</v>
      </c>
      <c r="AQ453" s="26" t="str">
        <f t="shared" si="106"/>
        <v>Skewed Mid-Low</v>
      </c>
      <c r="AR453" s="26" t="str">
        <f t="shared" si="107"/>
        <v>Closed Higher Quadrant</v>
      </c>
      <c r="AS453" s="27">
        <f t="shared" si="108"/>
        <v>1</v>
      </c>
    </row>
    <row r="454" spans="1:45" ht="15.5" x14ac:dyDescent="0.35">
      <c r="A454" s="20">
        <v>45020</v>
      </c>
      <c r="B454" s="21">
        <v>1.2329699999999999</v>
      </c>
      <c r="C454" s="21">
        <v>1.2524999999999999</v>
      </c>
      <c r="D454" s="21">
        <v>1.2274</v>
      </c>
      <c r="E454" s="21">
        <v>1.2498899999999999</v>
      </c>
      <c r="F454" s="21">
        <v>1.238</v>
      </c>
      <c r="G454" s="21">
        <v>1.2411000000000001</v>
      </c>
      <c r="H454" s="21">
        <v>1.2307000000000001</v>
      </c>
      <c r="I454" s="22">
        <v>43</v>
      </c>
      <c r="J454" s="22">
        <v>1250</v>
      </c>
      <c r="K454" s="22">
        <v>1751</v>
      </c>
      <c r="L454" s="22">
        <v>3032</v>
      </c>
      <c r="M454" s="23">
        <v>12.561666666666675</v>
      </c>
      <c r="N454" s="23">
        <v>250.99999999999901</v>
      </c>
      <c r="O454" s="22">
        <v>103.99999999999964</v>
      </c>
      <c r="P454" s="22">
        <v>278797</v>
      </c>
      <c r="Q454" s="23">
        <v>1161.6541666666667</v>
      </c>
      <c r="R454" s="23">
        <v>12.079681274900446</v>
      </c>
      <c r="S454" s="22">
        <v>41</v>
      </c>
      <c r="T454" s="22" t="s">
        <v>26</v>
      </c>
      <c r="U454" s="23">
        <v>0.5955464208073713</v>
      </c>
      <c r="V454" s="22">
        <v>448</v>
      </c>
      <c r="W454" s="22">
        <v>376</v>
      </c>
      <c r="X454" s="22">
        <v>1186</v>
      </c>
      <c r="Y454" s="22">
        <v>1022</v>
      </c>
      <c r="Z454" s="22" t="s">
        <v>31</v>
      </c>
      <c r="AA454" s="5"/>
      <c r="AB454" s="6" cm="1">
        <f t="array" ref="AB454">SUM(IF(B454:I454&gt;B455:I455,1,-1))</f>
        <v>4</v>
      </c>
      <c r="AC454" s="6" cm="1">
        <f t="array" ref="AC454">SUM(IF(J454:S454&gt;J455:S455,1,-1))</f>
        <v>6</v>
      </c>
      <c r="AD454" s="6">
        <f t="shared" si="113"/>
        <v>10</v>
      </c>
      <c r="AE454" s="6">
        <f t="shared" si="112"/>
        <v>8</v>
      </c>
      <c r="AF454" s="6">
        <f t="shared" si="112"/>
        <v>8</v>
      </c>
      <c r="AG454" s="6">
        <f t="shared" si="112"/>
        <v>16</v>
      </c>
      <c r="AH454" s="5"/>
      <c r="AI454" s="8" t="str">
        <f t="shared" ref="AI454:AI520" si="114">IF(AND(H454&gt;=G455,G454&gt;=G455),"Higher",
IF(AND(H454&lt;=H455,G454&lt;=H455),"Lower",
IF(AND(G454&gt;=G455,H454&lt;=G455,H454&gt;H455),"OL Higher",
IF(AND(H454&lt;=H455,G454&gt;=H455,G454&lt;G455),"OL Lower",
IF(AND(G454&lt;=G455,H454&gt;=H455),"Inside",
IF(AND(G454&gt;=G455,H454&lt;=H455),"Outside","Undefined"))))))</f>
        <v>OL Higher</v>
      </c>
      <c r="AJ454" s="24" t="str">
        <f t="shared" ref="AJ454:AJ520" si="115">IF(F454 &gt;= ((C454 - D454) * 10%) + B454, "Up", IF(F454 &lt;= (B454 - (C454 - D454) * 10%), "Down", "Neutral"))</f>
        <v>Up</v>
      </c>
      <c r="AK454" s="25" t="str">
        <f t="shared" ref="AK454:AK520" si="116">IF(F454 &gt; F455, "POC Up", IF(F454 &lt; F455, "POC Down", "POC Unchanged"))</f>
        <v>POC Up</v>
      </c>
      <c r="AL454" s="26" t="str">
        <f t="shared" ref="AL454:AL520" si="117">IF(F454 &lt; H455, "Bel. Val",
IF(F454 &gt; G455, "Ab. Val",
"In. Val"))</f>
        <v>Ab. Val</v>
      </c>
      <c r="AM454" s="26" t="str">
        <f t="shared" ref="AM454:AM520" si="118">IF(AND(D454 &lt; D455, C454 &gt; C455), "Both Sides Expand",
IF(D454 &lt; D455, "Lower Break",
IF(C454 &gt; C455, "Upper Break", "Inside Day")))</f>
        <v>Upper Break</v>
      </c>
      <c r="AN454" s="26" t="str">
        <f t="shared" ref="AN454:AN520" si="119">IF(AND(E454 &lt; H454, E454 &lt; G454), "Bl. Val",
IF(AND(E454 &gt; G454, E454 &gt; H454), "Ab. Val",
"In Val"))</f>
        <v>Ab. Val</v>
      </c>
      <c r="AO454" s="26" t="str">
        <f t="shared" ref="AO454:AO520" si="120">IF(AND(B454 &gt; G455, E454 &lt; G455), "Gap Up - Failed",
IF(AND(B454 &gt; G455, E454 &gt; B454), "Gap Up - Follow Through",
IF(AND(B454 &gt; G455, E454 &lt; B454), "Gap Up - Faded",
IF(AND(B454 &lt; H455, E454 &gt; H455), "Gap Down - Failed",
IF(AND(B454 &lt; H455, E454 &lt; B454), "Gap Down - Follow Through",
IF(AND(B454 &lt; H455, E454 &gt; B454), "Gap Down - Rejected",
"No Gap"))))))</f>
        <v>No Gap</v>
      </c>
      <c r="AP454" s="26" t="str">
        <f t="shared" ref="AP454:AP520" si="121">IF(J454 &gt; K454, "Top-Weighted",
IF(K454 &gt; J454, "Bottom-Weighted",
"Balanced"))</f>
        <v>Bottom-Weighted</v>
      </c>
      <c r="AQ454" s="26" t="str">
        <f t="shared" ref="AQ454:AQ520" si="122">IF(COUNTIF(V454:Y454, MAX(V454, W454, X454, Y454)) &gt; 1, "Tie",
IF(V454 &gt; MAX(W454, X454, Y454), "Skewed High",
IF(W454 &gt; MAX(V454, X454, Y454), "Skewed Mid-High",
IF(X454 &gt; MAX(V454, W454, Y454), "Skewed Mid-Low",
IF(Y454 &gt; MAX(V454, W454, X454), "Skewed Low", "Evenly Distributed")))))</f>
        <v>Skewed Mid-Low</v>
      </c>
      <c r="AR454" s="26" t="str">
        <f t="shared" ref="AR454:AR520" si="123">IF(Z454 &lt; Z455, "Closed Lower Quadrant",
IF(Z454 &gt; Z455, "Closed Higher Quadrant",
"Same"))</f>
        <v>Same</v>
      </c>
      <c r="AS454" s="27">
        <f t="shared" ref="AS454:AS520" si="124">_xlfn.NUMBERVALUE(SUBSTITUTE(Z454,"Q","")) - _xlfn.NUMBERVALUE(SUBSTITUTE(Z455,"Q",""))</f>
        <v>0</v>
      </c>
    </row>
    <row r="455" spans="1:45" ht="15.5" x14ac:dyDescent="0.35">
      <c r="A455" s="20">
        <v>45019</v>
      </c>
      <c r="B455" s="21">
        <v>1.2296100000000001</v>
      </c>
      <c r="C455" s="21">
        <v>1.2424999999999999</v>
      </c>
      <c r="D455" s="21">
        <v>1.2274</v>
      </c>
      <c r="E455" s="21">
        <v>1.2419899999999999</v>
      </c>
      <c r="F455" s="21">
        <v>1.2315</v>
      </c>
      <c r="G455" s="21">
        <v>1.2377</v>
      </c>
      <c r="H455" s="21">
        <v>1.2296</v>
      </c>
      <c r="I455" s="22">
        <v>46</v>
      </c>
      <c r="J455" s="22">
        <v>2170</v>
      </c>
      <c r="K455" s="22">
        <v>689</v>
      </c>
      <c r="L455" s="22">
        <v>2905</v>
      </c>
      <c r="M455" s="23">
        <v>12.027916666666712</v>
      </c>
      <c r="N455" s="23">
        <v>150.99999999999892</v>
      </c>
      <c r="O455" s="22">
        <v>80.999999999999957</v>
      </c>
      <c r="P455" s="22">
        <v>263580</v>
      </c>
      <c r="Q455" s="23">
        <v>1098.25</v>
      </c>
      <c r="R455" s="23">
        <v>19.238410596026629</v>
      </c>
      <c r="S455" s="22">
        <v>36</v>
      </c>
      <c r="T455" s="22" t="s">
        <v>28</v>
      </c>
      <c r="U455" s="23">
        <v>0.46522750151891129</v>
      </c>
      <c r="V455" s="22">
        <v>415</v>
      </c>
      <c r="W455" s="22">
        <v>751</v>
      </c>
      <c r="X455" s="22">
        <v>1181</v>
      </c>
      <c r="Y455" s="22">
        <v>558</v>
      </c>
      <c r="Z455" s="22" t="s">
        <v>31</v>
      </c>
      <c r="AA455" s="5"/>
      <c r="AB455" s="6" cm="1">
        <f t="array" ref="AB455">SUM(IF(B455:I455&gt;B456:I456,1,-1))</f>
        <v>2</v>
      </c>
      <c r="AC455" s="6" cm="1">
        <f t="array" ref="AC455">SUM(IF(J455:S455&gt;J456:S456,1,-1))</f>
        <v>2</v>
      </c>
      <c r="AD455" s="6">
        <f t="shared" si="113"/>
        <v>4</v>
      </c>
      <c r="AE455" s="6">
        <f t="shared" si="112"/>
        <v>6</v>
      </c>
      <c r="AF455" s="6">
        <f t="shared" si="112"/>
        <v>0</v>
      </c>
      <c r="AG455" s="6">
        <f t="shared" si="112"/>
        <v>6</v>
      </c>
      <c r="AH455" s="5"/>
      <c r="AI455" s="8" t="str">
        <f t="shared" si="114"/>
        <v>OL Lower</v>
      </c>
      <c r="AJ455" s="24" t="str">
        <f t="shared" si="115"/>
        <v>Up</v>
      </c>
      <c r="AK455" s="25" t="str">
        <f t="shared" si="116"/>
        <v>POC Unchanged</v>
      </c>
      <c r="AL455" s="26" t="str">
        <f t="shared" si="117"/>
        <v>In. Val</v>
      </c>
      <c r="AM455" s="26" t="str">
        <f t="shared" si="118"/>
        <v>Upper Break</v>
      </c>
      <c r="AN455" s="26" t="str">
        <f t="shared" si="119"/>
        <v>Ab. Val</v>
      </c>
      <c r="AO455" s="26" t="str">
        <f t="shared" si="120"/>
        <v>Gap Down - Failed</v>
      </c>
      <c r="AP455" s="26" t="str">
        <f t="shared" si="121"/>
        <v>Top-Weighted</v>
      </c>
      <c r="AQ455" s="26" t="str">
        <f t="shared" si="122"/>
        <v>Skewed Mid-Low</v>
      </c>
      <c r="AR455" s="26" t="str">
        <f t="shared" si="123"/>
        <v>Closed Lower Quadrant</v>
      </c>
      <c r="AS455" s="27">
        <f t="shared" si="124"/>
        <v>-2</v>
      </c>
    </row>
    <row r="456" spans="1:45" ht="15.5" x14ac:dyDescent="0.35">
      <c r="A456" s="20">
        <v>45016</v>
      </c>
      <c r="B456" s="21">
        <v>1.22448</v>
      </c>
      <c r="C456" s="21">
        <v>1.2422500000000001</v>
      </c>
      <c r="D456" s="21">
        <v>1.22187</v>
      </c>
      <c r="E456" s="21">
        <v>1.22855</v>
      </c>
      <c r="F456" s="21">
        <v>1.2315</v>
      </c>
      <c r="G456" s="21">
        <v>1.2384999999999999</v>
      </c>
      <c r="H456" s="21">
        <v>1.2297</v>
      </c>
      <c r="I456" s="22">
        <v>25</v>
      </c>
      <c r="J456" s="22">
        <v>1767</v>
      </c>
      <c r="K456" s="22">
        <v>1069</v>
      </c>
      <c r="L456" s="22">
        <v>2879</v>
      </c>
      <c r="M456" s="23">
        <v>11.917083333333348</v>
      </c>
      <c r="N456" s="23">
        <v>203.80000000000064</v>
      </c>
      <c r="O456" s="22">
        <v>87.99999999999919</v>
      </c>
      <c r="P456" s="22">
        <v>260023</v>
      </c>
      <c r="Q456" s="23">
        <v>1083.4291666666666</v>
      </c>
      <c r="R456" s="23">
        <v>14.126594700686903</v>
      </c>
      <c r="S456" s="22">
        <v>39</v>
      </c>
      <c r="T456" s="22" t="s">
        <v>26</v>
      </c>
      <c r="U456" s="23">
        <v>0.61919413227139841</v>
      </c>
      <c r="V456" s="22">
        <v>546</v>
      </c>
      <c r="W456" s="22">
        <v>1032</v>
      </c>
      <c r="X456" s="22">
        <v>947</v>
      </c>
      <c r="Y456" s="22">
        <v>354</v>
      </c>
      <c r="Z456" s="22" t="s">
        <v>29</v>
      </c>
      <c r="AA456" s="5"/>
      <c r="AB456" s="6" cm="1">
        <f t="array" ref="AB456">SUM(IF(B456:I456&gt;B457:I457,1,-1))</f>
        <v>2</v>
      </c>
      <c r="AC456" s="6" cm="1">
        <f t="array" ref="AC456">SUM(IF(J456:S456&gt;J457:S457,1,-1))</f>
        <v>0</v>
      </c>
      <c r="AD456" s="6">
        <f t="shared" si="113"/>
        <v>2</v>
      </c>
      <c r="AE456" s="6">
        <f t="shared" si="112"/>
        <v>6</v>
      </c>
      <c r="AF456" s="6">
        <f t="shared" si="112"/>
        <v>-6</v>
      </c>
      <c r="AG456" s="6">
        <f t="shared" si="112"/>
        <v>0</v>
      </c>
      <c r="AH456" s="5"/>
      <c r="AI456" s="8" t="str">
        <f t="shared" si="114"/>
        <v>OL Higher</v>
      </c>
      <c r="AJ456" s="24" t="str">
        <f t="shared" si="115"/>
        <v>Up</v>
      </c>
      <c r="AK456" s="25" t="str">
        <f t="shared" si="116"/>
        <v>POC Up</v>
      </c>
      <c r="AL456" s="26" t="str">
        <f t="shared" si="117"/>
        <v>In. Val</v>
      </c>
      <c r="AM456" s="26" t="str">
        <f t="shared" si="118"/>
        <v>Upper Break</v>
      </c>
      <c r="AN456" s="26" t="str">
        <f t="shared" si="119"/>
        <v>Bl. Val</v>
      </c>
      <c r="AO456" s="26" t="str">
        <f t="shared" si="120"/>
        <v>Gap Down - Failed</v>
      </c>
      <c r="AP456" s="26" t="str">
        <f t="shared" si="121"/>
        <v>Top-Weighted</v>
      </c>
      <c r="AQ456" s="26" t="str">
        <f t="shared" si="122"/>
        <v>Skewed Mid-High</v>
      </c>
      <c r="AR456" s="26" t="str">
        <f t="shared" si="123"/>
        <v>Closed Higher Quadrant</v>
      </c>
      <c r="AS456" s="27">
        <f t="shared" si="124"/>
        <v>2</v>
      </c>
    </row>
    <row r="457" spans="1:45" ht="15.5" x14ac:dyDescent="0.35">
      <c r="A457" s="20">
        <v>45015</v>
      </c>
      <c r="B457" s="21">
        <v>1.228</v>
      </c>
      <c r="C457" s="21">
        <v>1.2392700000000001</v>
      </c>
      <c r="D457" s="21">
        <v>1.21899</v>
      </c>
      <c r="E457" s="21">
        <v>1.23858</v>
      </c>
      <c r="F457" s="21">
        <v>1.2314000000000001</v>
      </c>
      <c r="G457" s="21">
        <v>1.2362000000000002</v>
      </c>
      <c r="H457" s="21">
        <v>1.2249000000000001</v>
      </c>
      <c r="I457" s="22">
        <v>51</v>
      </c>
      <c r="J457" s="22">
        <v>1167</v>
      </c>
      <c r="K457" s="22">
        <v>1629</v>
      </c>
      <c r="L457" s="22">
        <v>2837</v>
      </c>
      <c r="M457" s="23">
        <v>11.76458333333329</v>
      </c>
      <c r="N457" s="23">
        <v>202.80000000000075</v>
      </c>
      <c r="O457" s="22">
        <v>113.00000000000088</v>
      </c>
      <c r="P457" s="22">
        <v>278198</v>
      </c>
      <c r="Q457" s="23">
        <v>1159.1583333333333</v>
      </c>
      <c r="R457" s="23">
        <v>13.989151873767206</v>
      </c>
      <c r="S457" s="22">
        <v>39</v>
      </c>
      <c r="T457" s="22" t="s">
        <v>26</v>
      </c>
      <c r="U457" s="23">
        <v>0.64228740268584072</v>
      </c>
      <c r="V457" s="22">
        <v>435</v>
      </c>
      <c r="W457" s="22">
        <v>1162</v>
      </c>
      <c r="X457" s="22">
        <v>714</v>
      </c>
      <c r="Y457" s="22">
        <v>489</v>
      </c>
      <c r="Z457" s="22" t="s">
        <v>31</v>
      </c>
      <c r="AA457" s="5"/>
      <c r="AB457" s="6" cm="1">
        <f t="array" ref="AB457">SUM(IF(B457:I457&gt;B458:I458,1,-1))</f>
        <v>2</v>
      </c>
      <c r="AC457" s="6" cm="1">
        <f t="array" ref="AC457">SUM(IF(J457:S457&gt;J458:S458,1,-1))</f>
        <v>-2</v>
      </c>
      <c r="AD457" s="6">
        <f t="shared" si="113"/>
        <v>0</v>
      </c>
      <c r="AE457" s="6">
        <f t="shared" si="112"/>
        <v>10</v>
      </c>
      <c r="AF457" s="6">
        <f t="shared" si="112"/>
        <v>-10</v>
      </c>
      <c r="AG457" s="6">
        <f t="shared" si="112"/>
        <v>0</v>
      </c>
      <c r="AH457" s="5"/>
      <c r="AI457" s="8" t="str">
        <f t="shared" si="114"/>
        <v>Outside</v>
      </c>
      <c r="AJ457" s="24" t="str">
        <f t="shared" si="115"/>
        <v>Up</v>
      </c>
      <c r="AK457" s="25" t="str">
        <f t="shared" si="116"/>
        <v>POC Unchanged</v>
      </c>
      <c r="AL457" s="26" t="str">
        <f t="shared" si="117"/>
        <v>In. Val</v>
      </c>
      <c r="AM457" s="26" t="str">
        <f t="shared" si="118"/>
        <v>Upper Break</v>
      </c>
      <c r="AN457" s="26" t="str">
        <f t="shared" si="119"/>
        <v>Ab. Val</v>
      </c>
      <c r="AO457" s="26" t="str">
        <f t="shared" si="120"/>
        <v>No Gap</v>
      </c>
      <c r="AP457" s="26" t="str">
        <f t="shared" si="121"/>
        <v>Bottom-Weighted</v>
      </c>
      <c r="AQ457" s="26" t="str">
        <f t="shared" si="122"/>
        <v>Skewed Mid-High</v>
      </c>
      <c r="AR457" s="26" t="str">
        <f t="shared" si="123"/>
        <v>Closed Lower Quadrant</v>
      </c>
      <c r="AS457" s="27">
        <f t="shared" si="124"/>
        <v>-1</v>
      </c>
    </row>
    <row r="458" spans="1:45" ht="15.5" x14ac:dyDescent="0.35">
      <c r="A458" s="20">
        <v>45014</v>
      </c>
      <c r="B458" s="21">
        <v>1.2277400000000001</v>
      </c>
      <c r="C458" s="21">
        <v>1.23613</v>
      </c>
      <c r="D458" s="21">
        <v>1.21899</v>
      </c>
      <c r="E458" s="21">
        <v>1.2309600000000001</v>
      </c>
      <c r="F458" s="21">
        <v>1.2314000000000001</v>
      </c>
      <c r="G458" s="21">
        <v>1.234</v>
      </c>
      <c r="H458" s="21">
        <v>1.2267000000000001</v>
      </c>
      <c r="I458" s="22">
        <v>29</v>
      </c>
      <c r="J458" s="22">
        <v>989</v>
      </c>
      <c r="K458" s="22">
        <v>2080</v>
      </c>
      <c r="L458" s="22">
        <v>3126</v>
      </c>
      <c r="M458" s="23">
        <v>12.983750000000008</v>
      </c>
      <c r="N458" s="23">
        <v>171.39999999999932</v>
      </c>
      <c r="O458" s="22">
        <v>72.999999999998622</v>
      </c>
      <c r="P458" s="22">
        <v>306238</v>
      </c>
      <c r="Q458" s="23">
        <v>1275.9916666666666</v>
      </c>
      <c r="R458" s="23">
        <v>18.238039673278951</v>
      </c>
      <c r="S458" s="22">
        <v>22</v>
      </c>
      <c r="T458" s="22" t="s">
        <v>28</v>
      </c>
      <c r="U458" s="23">
        <v>0.49326056070435187</v>
      </c>
      <c r="V458" s="22">
        <v>782</v>
      </c>
      <c r="W458" s="22">
        <v>1350</v>
      </c>
      <c r="X458" s="22">
        <v>608</v>
      </c>
      <c r="Y458" s="22">
        <v>386</v>
      </c>
      <c r="Z458" s="22" t="s">
        <v>32</v>
      </c>
      <c r="AA458" s="5"/>
      <c r="AB458" s="6" cm="1">
        <f t="array" ref="AB458">SUM(IF(B458:I458&gt;B459:I459,1,-1))</f>
        <v>2</v>
      </c>
      <c r="AC458" s="6" cm="1">
        <f t="array" ref="AC458">SUM(IF(J458:S458&gt;J459:S459,1,-1))</f>
        <v>-4</v>
      </c>
      <c r="AD458" s="6">
        <f t="shared" si="113"/>
        <v>-2</v>
      </c>
      <c r="AE458" s="6">
        <f t="shared" si="112"/>
        <v>10</v>
      </c>
      <c r="AF458" s="6">
        <f t="shared" si="112"/>
        <v>-14</v>
      </c>
      <c r="AG458" s="6">
        <f t="shared" si="112"/>
        <v>-4</v>
      </c>
      <c r="AH458" s="5"/>
      <c r="AI458" s="8" t="str">
        <f t="shared" si="114"/>
        <v>OL Higher</v>
      </c>
      <c r="AJ458" s="24" t="str">
        <f t="shared" si="115"/>
        <v>Up</v>
      </c>
      <c r="AK458" s="25" t="str">
        <f t="shared" si="116"/>
        <v>POC Up</v>
      </c>
      <c r="AL458" s="26" t="str">
        <f t="shared" si="117"/>
        <v>In. Val</v>
      </c>
      <c r="AM458" s="26" t="str">
        <f t="shared" si="118"/>
        <v>Upper Break</v>
      </c>
      <c r="AN458" s="26" t="str">
        <f t="shared" si="119"/>
        <v>In Val</v>
      </c>
      <c r="AO458" s="26" t="str">
        <f t="shared" si="120"/>
        <v>No Gap</v>
      </c>
      <c r="AP458" s="26" t="str">
        <f t="shared" si="121"/>
        <v>Bottom-Weighted</v>
      </c>
      <c r="AQ458" s="26" t="str">
        <f t="shared" si="122"/>
        <v>Skewed Mid-High</v>
      </c>
      <c r="AR458" s="26" t="str">
        <f t="shared" si="123"/>
        <v>Closed Higher Quadrant</v>
      </c>
      <c r="AS458" s="27">
        <f t="shared" si="124"/>
        <v>1</v>
      </c>
    </row>
    <row r="459" spans="1:45" ht="15.5" x14ac:dyDescent="0.35">
      <c r="A459" s="20">
        <v>45013</v>
      </c>
      <c r="B459" s="21">
        <v>1.22248</v>
      </c>
      <c r="C459" s="21">
        <v>1.23489</v>
      </c>
      <c r="D459" s="21">
        <v>1.21899</v>
      </c>
      <c r="E459" s="21">
        <v>1.2329399999999999</v>
      </c>
      <c r="F459" s="21">
        <v>1.2285000000000001</v>
      </c>
      <c r="G459" s="21">
        <v>1.2333000000000001</v>
      </c>
      <c r="H459" s="21">
        <v>1.2245000000000001</v>
      </c>
      <c r="I459" s="22">
        <v>42</v>
      </c>
      <c r="J459" s="22">
        <v>1389</v>
      </c>
      <c r="K459" s="22">
        <v>1889</v>
      </c>
      <c r="L459" s="22">
        <v>3323</v>
      </c>
      <c r="M459" s="23">
        <v>13.77250000000004</v>
      </c>
      <c r="N459" s="23">
        <v>159.00000000000026</v>
      </c>
      <c r="O459" s="22">
        <v>87.99999999999919</v>
      </c>
      <c r="P459" s="22">
        <v>332926</v>
      </c>
      <c r="Q459" s="23">
        <v>1387.1916666666666</v>
      </c>
      <c r="R459" s="23">
        <v>20.899371069182358</v>
      </c>
      <c r="S459" s="22">
        <v>20</v>
      </c>
      <c r="T459" s="22" t="s">
        <v>26</v>
      </c>
      <c r="U459" s="23">
        <v>0.64277590148689256</v>
      </c>
      <c r="V459" s="22">
        <v>750</v>
      </c>
      <c r="W459" s="22">
        <v>1239</v>
      </c>
      <c r="X459" s="22">
        <v>860</v>
      </c>
      <c r="Y459" s="22">
        <v>474</v>
      </c>
      <c r="Z459" s="22" t="s">
        <v>31</v>
      </c>
      <c r="AA459" s="5"/>
      <c r="AB459" s="6" cm="1">
        <f t="array" ref="AB459">SUM(IF(B459:I459&gt;B460:I460,1,-1))</f>
        <v>6</v>
      </c>
      <c r="AC459" s="6" cm="1">
        <f t="array" ref="AC459">SUM(IF(J459:S459&gt;J460:S460,1,-1))</f>
        <v>-4</v>
      </c>
      <c r="AD459" s="6">
        <f t="shared" si="113"/>
        <v>2</v>
      </c>
      <c r="AE459" s="6">
        <f t="shared" si="112"/>
        <v>6</v>
      </c>
      <c r="AF459" s="6">
        <f t="shared" si="112"/>
        <v>-14</v>
      </c>
      <c r="AG459" s="6">
        <f t="shared" si="112"/>
        <v>-8</v>
      </c>
      <c r="AH459" s="5"/>
      <c r="AI459" s="8" t="str">
        <f t="shared" si="114"/>
        <v>OL Higher</v>
      </c>
      <c r="AJ459" s="24" t="str">
        <f t="shared" si="115"/>
        <v>Up</v>
      </c>
      <c r="AK459" s="25" t="str">
        <f t="shared" si="116"/>
        <v>POC Up</v>
      </c>
      <c r="AL459" s="26" t="str">
        <f t="shared" si="117"/>
        <v>In. Val</v>
      </c>
      <c r="AM459" s="26" t="str">
        <f t="shared" si="118"/>
        <v>Upper Break</v>
      </c>
      <c r="AN459" s="26" t="str">
        <f t="shared" si="119"/>
        <v>In Val</v>
      </c>
      <c r="AO459" s="26" t="str">
        <f t="shared" si="120"/>
        <v>No Gap</v>
      </c>
      <c r="AP459" s="26" t="str">
        <f t="shared" si="121"/>
        <v>Bottom-Weighted</v>
      </c>
      <c r="AQ459" s="26" t="str">
        <f t="shared" si="122"/>
        <v>Skewed Mid-High</v>
      </c>
      <c r="AR459" s="26" t="str">
        <f t="shared" si="123"/>
        <v>Closed Lower Quadrant</v>
      </c>
      <c r="AS459" s="27">
        <f t="shared" si="124"/>
        <v>-1</v>
      </c>
    </row>
    <row r="460" spans="1:45" ht="15.5" x14ac:dyDescent="0.35">
      <c r="A460" s="20">
        <v>45012</v>
      </c>
      <c r="B460" s="21">
        <v>1.2273700000000001</v>
      </c>
      <c r="C460" s="21">
        <v>1.2342</v>
      </c>
      <c r="D460" s="21">
        <v>1.21784</v>
      </c>
      <c r="E460" s="21">
        <v>1.22959</v>
      </c>
      <c r="F460" s="21">
        <v>1.2279</v>
      </c>
      <c r="G460" s="21">
        <v>1.2297</v>
      </c>
      <c r="H460" s="21">
        <v>1.2221</v>
      </c>
      <c r="I460" s="22">
        <v>13</v>
      </c>
      <c r="J460" s="22">
        <v>1151</v>
      </c>
      <c r="K460" s="22">
        <v>2193</v>
      </c>
      <c r="L460" s="22">
        <v>3389</v>
      </c>
      <c r="M460" s="23">
        <v>13.98541666666663</v>
      </c>
      <c r="N460" s="23">
        <v>163.59999999999931</v>
      </c>
      <c r="O460" s="22">
        <v>76.000000000000512</v>
      </c>
      <c r="P460" s="22">
        <v>339185</v>
      </c>
      <c r="Q460" s="23">
        <v>1413.2708333333333</v>
      </c>
      <c r="R460" s="23">
        <v>20.715158924205465</v>
      </c>
      <c r="S460" s="22">
        <v>24</v>
      </c>
      <c r="T460" s="22" t="s">
        <v>26</v>
      </c>
      <c r="U460" s="23">
        <v>0.56322273712847826</v>
      </c>
      <c r="V460" s="22">
        <v>507</v>
      </c>
      <c r="W460" s="22">
        <v>1249</v>
      </c>
      <c r="X460" s="22">
        <v>1230</v>
      </c>
      <c r="Y460" s="22">
        <v>403</v>
      </c>
      <c r="Z460" s="22" t="s">
        <v>32</v>
      </c>
      <c r="AA460" s="5"/>
      <c r="AB460" s="6" cm="1">
        <f t="array" ref="AB460">SUM(IF(B460:I460&gt;B461:I461,1,-1))</f>
        <v>2</v>
      </c>
      <c r="AC460" s="6" cm="1">
        <f t="array" ref="AC460">SUM(IF(J460:S460&gt;J461:S461,1,-1))</f>
        <v>-6</v>
      </c>
      <c r="AD460" s="6">
        <f t="shared" si="113"/>
        <v>-4</v>
      </c>
      <c r="AE460" s="6">
        <f t="shared" si="112"/>
        <v>6</v>
      </c>
      <c r="AF460" s="6">
        <f t="shared" si="112"/>
        <v>-12</v>
      </c>
      <c r="AG460" s="6">
        <f t="shared" si="112"/>
        <v>-6</v>
      </c>
      <c r="AH460" s="5"/>
      <c r="AI460" s="8" t="str">
        <f t="shared" si="114"/>
        <v>Inside</v>
      </c>
      <c r="AJ460" s="24" t="str">
        <f t="shared" si="115"/>
        <v>Neutral</v>
      </c>
      <c r="AK460" s="25" t="str">
        <f t="shared" si="116"/>
        <v>POC Up</v>
      </c>
      <c r="AL460" s="26" t="str">
        <f t="shared" si="117"/>
        <v>In. Val</v>
      </c>
      <c r="AM460" s="26" t="str">
        <f t="shared" si="118"/>
        <v>Inside Day</v>
      </c>
      <c r="AN460" s="26" t="str">
        <f t="shared" si="119"/>
        <v>In Val</v>
      </c>
      <c r="AO460" s="26" t="str">
        <f t="shared" si="120"/>
        <v>No Gap</v>
      </c>
      <c r="AP460" s="26" t="str">
        <f t="shared" si="121"/>
        <v>Bottom-Weighted</v>
      </c>
      <c r="AQ460" s="26" t="str">
        <f t="shared" si="122"/>
        <v>Skewed Mid-High</v>
      </c>
      <c r="AR460" s="26" t="str">
        <f t="shared" si="123"/>
        <v>Closed Lower Quadrant</v>
      </c>
      <c r="AS460" s="27">
        <f t="shared" si="124"/>
        <v>-1</v>
      </c>
    </row>
    <row r="461" spans="1:45" ht="15.5" x14ac:dyDescent="0.35">
      <c r="A461" s="20">
        <v>45009</v>
      </c>
      <c r="B461" s="21">
        <v>1.21868</v>
      </c>
      <c r="C461" s="21">
        <v>1.2342</v>
      </c>
      <c r="D461" s="21">
        <v>1.2166600000000001</v>
      </c>
      <c r="E461" s="21">
        <v>1.2244600000000001</v>
      </c>
      <c r="F461" s="21">
        <v>1.2275</v>
      </c>
      <c r="G461" s="21">
        <v>1.2306000000000001</v>
      </c>
      <c r="H461" s="21">
        <v>1.2214</v>
      </c>
      <c r="I461" s="22">
        <v>22</v>
      </c>
      <c r="J461" s="22">
        <v>1187</v>
      </c>
      <c r="K461" s="22">
        <v>2272</v>
      </c>
      <c r="L461" s="22">
        <v>3499</v>
      </c>
      <c r="M461" s="23">
        <v>14.50541666666668</v>
      </c>
      <c r="N461" s="23">
        <v>175.3999999999989</v>
      </c>
      <c r="O461" s="22">
        <v>92.000000000000966</v>
      </c>
      <c r="P461" s="22">
        <v>359075</v>
      </c>
      <c r="Q461" s="23">
        <v>1496.1458333333333</v>
      </c>
      <c r="R461" s="23">
        <v>19.94868871151666</v>
      </c>
      <c r="S461" s="22">
        <v>22</v>
      </c>
      <c r="T461" s="22" t="s">
        <v>26</v>
      </c>
      <c r="U461" s="23">
        <v>0.57290950936800822</v>
      </c>
      <c r="V461" s="22">
        <v>553</v>
      </c>
      <c r="W461" s="22">
        <v>1173</v>
      </c>
      <c r="X461" s="22">
        <v>1200</v>
      </c>
      <c r="Y461" s="22">
        <v>556</v>
      </c>
      <c r="Z461" s="22" t="s">
        <v>29</v>
      </c>
      <c r="AA461" s="5"/>
      <c r="AB461" s="6" cm="1">
        <f t="array" ref="AB461">SUM(IF(B461:I461&gt;B462:I462,1,-1))</f>
        <v>-2</v>
      </c>
      <c r="AC461" s="6" cm="1">
        <f t="array" ref="AC461">SUM(IF(J461:S461&gt;J462:S462,1,-1))</f>
        <v>-4</v>
      </c>
      <c r="AD461" s="6">
        <f t="shared" si="113"/>
        <v>-6</v>
      </c>
      <c r="AE461" s="6">
        <f t="shared" si="112"/>
        <v>10</v>
      </c>
      <c r="AF461" s="6">
        <f t="shared" si="112"/>
        <v>-8</v>
      </c>
      <c r="AG461" s="6">
        <f t="shared" si="112"/>
        <v>2</v>
      </c>
      <c r="AH461" s="5"/>
      <c r="AI461" s="8" t="str">
        <f t="shared" si="114"/>
        <v>Inside</v>
      </c>
      <c r="AJ461" s="24" t="str">
        <f t="shared" si="115"/>
        <v>Up</v>
      </c>
      <c r="AK461" s="25" t="str">
        <f t="shared" si="116"/>
        <v>POC Unchanged</v>
      </c>
      <c r="AL461" s="26" t="str">
        <f t="shared" si="117"/>
        <v>In. Val</v>
      </c>
      <c r="AM461" s="26" t="str">
        <f t="shared" si="118"/>
        <v>Inside Day</v>
      </c>
      <c r="AN461" s="26" t="str">
        <f t="shared" si="119"/>
        <v>In Val</v>
      </c>
      <c r="AO461" s="26" t="str">
        <f t="shared" si="120"/>
        <v>Gap Down - Failed</v>
      </c>
      <c r="AP461" s="26" t="str">
        <f t="shared" si="121"/>
        <v>Bottom-Weighted</v>
      </c>
      <c r="AQ461" s="26" t="str">
        <f t="shared" si="122"/>
        <v>Skewed Mid-Low</v>
      </c>
      <c r="AR461" s="26" t="str">
        <f t="shared" si="123"/>
        <v>Closed Higher Quadrant</v>
      </c>
      <c r="AS461" s="27">
        <f t="shared" si="124"/>
        <v>1</v>
      </c>
    </row>
    <row r="462" spans="1:45" ht="15.5" x14ac:dyDescent="0.35">
      <c r="A462" s="20">
        <v>45008</v>
      </c>
      <c r="B462" s="21">
        <v>1.2109399999999999</v>
      </c>
      <c r="C462" s="21">
        <v>1.2342</v>
      </c>
      <c r="D462" s="21">
        <v>1.2101500000000001</v>
      </c>
      <c r="E462" s="21">
        <v>1.22801</v>
      </c>
      <c r="F462" s="21">
        <v>1.2275</v>
      </c>
      <c r="G462" s="21">
        <v>1.2331999999999999</v>
      </c>
      <c r="H462" s="21">
        <v>1.22</v>
      </c>
      <c r="I462" s="22">
        <v>38</v>
      </c>
      <c r="J462" s="22">
        <v>1109</v>
      </c>
      <c r="K462" s="22">
        <v>2370</v>
      </c>
      <c r="L462" s="22">
        <v>3512</v>
      </c>
      <c r="M462" s="23">
        <v>14.504583333333358</v>
      </c>
      <c r="N462" s="23">
        <v>240.49999999999903</v>
      </c>
      <c r="O462" s="22">
        <v>131.99999999999878</v>
      </c>
      <c r="P462" s="22">
        <v>359835</v>
      </c>
      <c r="Q462" s="23">
        <v>1499.3125</v>
      </c>
      <c r="R462" s="23">
        <v>14.602910602910661</v>
      </c>
      <c r="S462" s="22">
        <v>39</v>
      </c>
      <c r="T462" s="22" t="s">
        <v>26</v>
      </c>
      <c r="U462" s="23">
        <v>0.55682877810626219</v>
      </c>
      <c r="V462" s="22">
        <v>939</v>
      </c>
      <c r="W462" s="22">
        <v>1282</v>
      </c>
      <c r="X462" s="22">
        <v>870</v>
      </c>
      <c r="Y462" s="22">
        <v>421</v>
      </c>
      <c r="Z462" s="22" t="s">
        <v>32</v>
      </c>
      <c r="AA462" s="5"/>
      <c r="AB462" s="6" cm="1">
        <f t="array" ref="AB462">SUM(IF(B462:I462&gt;B463:I463,1,-1))</f>
        <v>6</v>
      </c>
      <c r="AC462" s="6" cm="1">
        <f t="array" ref="AC462">SUM(IF(J462:S462&gt;J463:S463,1,-1))</f>
        <v>-2</v>
      </c>
      <c r="AD462" s="6">
        <f t="shared" si="113"/>
        <v>4</v>
      </c>
      <c r="AE462" s="6">
        <f t="shared" si="112"/>
        <v>4</v>
      </c>
      <c r="AF462" s="6">
        <f t="shared" si="112"/>
        <v>-8</v>
      </c>
      <c r="AG462" s="6">
        <f t="shared" si="112"/>
        <v>-4</v>
      </c>
      <c r="AH462" s="5"/>
      <c r="AI462" s="8" t="str">
        <f t="shared" si="114"/>
        <v>OL Higher</v>
      </c>
      <c r="AJ462" s="24" t="str">
        <f t="shared" si="115"/>
        <v>Up</v>
      </c>
      <c r="AK462" s="25" t="str">
        <f t="shared" si="116"/>
        <v>POC Unchanged</v>
      </c>
      <c r="AL462" s="26" t="str">
        <f t="shared" si="117"/>
        <v>In. Val</v>
      </c>
      <c r="AM462" s="26" t="str">
        <f t="shared" si="118"/>
        <v>Upper Break</v>
      </c>
      <c r="AN462" s="26" t="str">
        <f t="shared" si="119"/>
        <v>In Val</v>
      </c>
      <c r="AO462" s="26" t="str">
        <f t="shared" si="120"/>
        <v>Gap Down - Failed</v>
      </c>
      <c r="AP462" s="26" t="str">
        <f t="shared" si="121"/>
        <v>Bottom-Weighted</v>
      </c>
      <c r="AQ462" s="26" t="str">
        <f t="shared" si="122"/>
        <v>Skewed Mid-High</v>
      </c>
      <c r="AR462" s="26" t="str">
        <f t="shared" si="123"/>
        <v>Closed Higher Quadrant</v>
      </c>
      <c r="AS462" s="27">
        <f t="shared" si="124"/>
        <v>1</v>
      </c>
    </row>
    <row r="463" spans="1:45" ht="15.5" x14ac:dyDescent="0.35">
      <c r="A463" s="20">
        <v>45007</v>
      </c>
      <c r="B463" s="21">
        <v>1.20668</v>
      </c>
      <c r="C463" s="21">
        <v>1.23349</v>
      </c>
      <c r="D463" s="21">
        <v>1.20269</v>
      </c>
      <c r="E463" s="21">
        <v>1.2277199999999999</v>
      </c>
      <c r="F463" s="21">
        <v>1.2275</v>
      </c>
      <c r="G463" s="21">
        <v>1.2297</v>
      </c>
      <c r="H463" s="21">
        <v>1.2136</v>
      </c>
      <c r="I463" s="22">
        <v>37</v>
      </c>
      <c r="J463" s="22">
        <v>319</v>
      </c>
      <c r="K463" s="22">
        <v>3162</v>
      </c>
      <c r="L463" s="22">
        <v>3508</v>
      </c>
      <c r="M463" s="23">
        <v>14.493749999999945</v>
      </c>
      <c r="N463" s="23">
        <v>307.99999999999937</v>
      </c>
      <c r="O463" s="22">
        <v>161.00000000000003</v>
      </c>
      <c r="P463" s="22">
        <v>401098</v>
      </c>
      <c r="Q463" s="23">
        <v>1671.2416666666666</v>
      </c>
      <c r="R463" s="23">
        <v>11.389610389610413</v>
      </c>
      <c r="S463" s="22">
        <v>50</v>
      </c>
      <c r="T463" s="22" t="s">
        <v>28</v>
      </c>
      <c r="U463" s="23">
        <v>0.30524336456494633</v>
      </c>
      <c r="V463" s="22">
        <v>668</v>
      </c>
      <c r="W463" s="22">
        <v>1374</v>
      </c>
      <c r="X463" s="22">
        <v>791</v>
      </c>
      <c r="Y463" s="22">
        <v>654</v>
      </c>
      <c r="Z463" s="22" t="s">
        <v>31</v>
      </c>
      <c r="AA463" s="5"/>
      <c r="AB463" s="6" cm="1">
        <f t="array" ref="AB463">SUM(IF(B463:I463&gt;B464:I464,1,-1))</f>
        <v>6</v>
      </c>
      <c r="AC463" s="6" cm="1">
        <f t="array" ref="AC463">SUM(IF(J463:S463&gt;J464:S464,1,-1))</f>
        <v>-2</v>
      </c>
      <c r="AD463" s="6">
        <f t="shared" si="113"/>
        <v>4</v>
      </c>
      <c r="AE463" s="6">
        <f t="shared" ref="AE463:AG478" si="125">SUM(AB463:AB465)</f>
        <v>0</v>
      </c>
      <c r="AF463" s="6">
        <f t="shared" si="125"/>
        <v>-8</v>
      </c>
      <c r="AG463" s="6">
        <f t="shared" si="125"/>
        <v>-8</v>
      </c>
      <c r="AH463" s="5"/>
      <c r="AI463" s="8" t="str">
        <f t="shared" si="114"/>
        <v>OL Higher</v>
      </c>
      <c r="AJ463" s="24" t="str">
        <f t="shared" si="115"/>
        <v>Up</v>
      </c>
      <c r="AK463" s="25" t="str">
        <f t="shared" si="116"/>
        <v>POC Up</v>
      </c>
      <c r="AL463" s="26" t="str">
        <f t="shared" si="117"/>
        <v>Ab. Val</v>
      </c>
      <c r="AM463" s="26" t="str">
        <f t="shared" si="118"/>
        <v>Upper Break</v>
      </c>
      <c r="AN463" s="26" t="str">
        <f t="shared" si="119"/>
        <v>In Val</v>
      </c>
      <c r="AO463" s="26" t="str">
        <f t="shared" si="120"/>
        <v>No Gap</v>
      </c>
      <c r="AP463" s="26" t="str">
        <f t="shared" si="121"/>
        <v>Bottom-Weighted</v>
      </c>
      <c r="AQ463" s="26" t="str">
        <f t="shared" si="122"/>
        <v>Skewed Mid-High</v>
      </c>
      <c r="AR463" s="26" t="str">
        <f t="shared" si="123"/>
        <v>Same</v>
      </c>
      <c r="AS463" s="27">
        <f t="shared" si="124"/>
        <v>0</v>
      </c>
    </row>
    <row r="464" spans="1:45" ht="15.5" x14ac:dyDescent="0.35">
      <c r="A464" s="20">
        <v>45006</v>
      </c>
      <c r="B464" s="21">
        <v>1.21502</v>
      </c>
      <c r="C464" s="21">
        <v>1.22845</v>
      </c>
      <c r="D464" s="21">
        <v>1.2010000000000001</v>
      </c>
      <c r="E464" s="21">
        <v>1.2224600000000001</v>
      </c>
      <c r="F464" s="21">
        <v>1.2071000000000001</v>
      </c>
      <c r="G464" s="21">
        <v>1.2193000000000001</v>
      </c>
      <c r="H464" s="21">
        <v>1.204</v>
      </c>
      <c r="I464" s="22">
        <v>21</v>
      </c>
      <c r="J464" s="22">
        <v>2896</v>
      </c>
      <c r="K464" s="22">
        <v>767</v>
      </c>
      <c r="L464" s="22">
        <v>3697</v>
      </c>
      <c r="M464" s="23">
        <v>15.251249999999965</v>
      </c>
      <c r="N464" s="23">
        <v>274.49999999999977</v>
      </c>
      <c r="O464" s="22">
        <v>153.00000000000091</v>
      </c>
      <c r="P464" s="22">
        <v>478018</v>
      </c>
      <c r="Q464" s="23">
        <v>1991.7416666666666</v>
      </c>
      <c r="R464" s="23">
        <v>13.468123861566495</v>
      </c>
      <c r="S464" s="22">
        <v>33</v>
      </c>
      <c r="T464" s="22" t="s">
        <v>28</v>
      </c>
      <c r="U464" s="23">
        <v>0.43987026570435211</v>
      </c>
      <c r="V464" s="22">
        <v>729</v>
      </c>
      <c r="W464" s="22">
        <v>1089</v>
      </c>
      <c r="X464" s="22">
        <v>887</v>
      </c>
      <c r="Y464" s="22">
        <v>992</v>
      </c>
      <c r="Z464" s="22" t="s">
        <v>31</v>
      </c>
      <c r="AA464" s="5"/>
      <c r="AB464" s="6" cm="1">
        <f t="array" ref="AB464">SUM(IF(B464:I464&gt;B465:I465,1,-1))</f>
        <v>-8</v>
      </c>
      <c r="AC464" s="6" cm="1">
        <f t="array" ref="AC464">SUM(IF(J464:S464&gt;J465:S465,1,-1))</f>
        <v>-4</v>
      </c>
      <c r="AD464" s="6">
        <f t="shared" si="113"/>
        <v>-12</v>
      </c>
      <c r="AE464" s="6">
        <f t="shared" si="125"/>
        <v>-4</v>
      </c>
      <c r="AF464" s="6">
        <f t="shared" si="125"/>
        <v>-12</v>
      </c>
      <c r="AG464" s="6">
        <f t="shared" si="125"/>
        <v>-16</v>
      </c>
      <c r="AH464" s="5"/>
      <c r="AI464" s="8" t="str">
        <f t="shared" si="114"/>
        <v>OL Lower</v>
      </c>
      <c r="AJ464" s="24" t="str">
        <f t="shared" si="115"/>
        <v>Down</v>
      </c>
      <c r="AK464" s="25" t="str">
        <f t="shared" si="116"/>
        <v>POC Down</v>
      </c>
      <c r="AL464" s="26" t="str">
        <f t="shared" si="117"/>
        <v>Bel. Val</v>
      </c>
      <c r="AM464" s="26" t="str">
        <f t="shared" si="118"/>
        <v>Inside Day</v>
      </c>
      <c r="AN464" s="26" t="str">
        <f t="shared" si="119"/>
        <v>Ab. Val</v>
      </c>
      <c r="AO464" s="26" t="str">
        <f t="shared" si="120"/>
        <v>No Gap</v>
      </c>
      <c r="AP464" s="26" t="str">
        <f t="shared" si="121"/>
        <v>Top-Weighted</v>
      </c>
      <c r="AQ464" s="26" t="str">
        <f t="shared" si="122"/>
        <v>Skewed Mid-High</v>
      </c>
      <c r="AR464" s="26" t="str">
        <f t="shared" si="123"/>
        <v>Same</v>
      </c>
      <c r="AS464" s="27">
        <f t="shared" si="124"/>
        <v>0</v>
      </c>
    </row>
    <row r="465" spans="1:45" ht="15.5" x14ac:dyDescent="0.35">
      <c r="A465" s="20">
        <v>45005</v>
      </c>
      <c r="B465" s="21">
        <v>1.2166699999999999</v>
      </c>
      <c r="C465" s="21">
        <v>1.22845</v>
      </c>
      <c r="D465" s="21">
        <v>1.2010000000000001</v>
      </c>
      <c r="E465" s="21">
        <v>1.2273499999999999</v>
      </c>
      <c r="F465" s="21">
        <v>1.2154</v>
      </c>
      <c r="G465" s="21">
        <v>1.2202000000000002</v>
      </c>
      <c r="H465" s="21">
        <v>1.2072000000000001</v>
      </c>
      <c r="I465" s="22">
        <v>32</v>
      </c>
      <c r="J465" s="22">
        <v>1652</v>
      </c>
      <c r="K465" s="22">
        <v>2197</v>
      </c>
      <c r="L465" s="22">
        <v>3901</v>
      </c>
      <c r="M465" s="23">
        <v>16.121249999999986</v>
      </c>
      <c r="N465" s="23">
        <v>274.49999999999977</v>
      </c>
      <c r="O465" s="22">
        <v>130.00000000000122</v>
      </c>
      <c r="P465" s="22">
        <v>566345</v>
      </c>
      <c r="Q465" s="23">
        <v>2359.7708333333335</v>
      </c>
      <c r="R465" s="23">
        <v>14.2112932604736</v>
      </c>
      <c r="S465" s="22">
        <v>31</v>
      </c>
      <c r="T465" s="22" t="s">
        <v>26</v>
      </c>
      <c r="U465" s="23">
        <v>0.65209485635104125</v>
      </c>
      <c r="V465" s="22">
        <v>321</v>
      </c>
      <c r="W465" s="22">
        <v>1640</v>
      </c>
      <c r="X465" s="22">
        <v>948</v>
      </c>
      <c r="Y465" s="22">
        <v>992</v>
      </c>
      <c r="Z465" s="22" t="s">
        <v>31</v>
      </c>
      <c r="AA465" s="5"/>
      <c r="AB465" s="6" cm="1">
        <f t="array" ref="AB465">SUM(IF(B465:I465&gt;B466:I466,1,-1))</f>
        <v>2</v>
      </c>
      <c r="AC465" s="6" cm="1">
        <f t="array" ref="AC465">SUM(IF(J465:S465&gt;J466:S466,1,-1))</f>
        <v>-2</v>
      </c>
      <c r="AD465" s="6">
        <f t="shared" si="113"/>
        <v>0</v>
      </c>
      <c r="AE465" s="6">
        <f t="shared" si="125"/>
        <v>4</v>
      </c>
      <c r="AF465" s="6">
        <f t="shared" si="125"/>
        <v>-6</v>
      </c>
      <c r="AG465" s="6">
        <f t="shared" si="125"/>
        <v>-2</v>
      </c>
      <c r="AH465" s="5"/>
      <c r="AI465" s="8" t="str">
        <f t="shared" si="114"/>
        <v>Outside</v>
      </c>
      <c r="AJ465" s="24" t="str">
        <f t="shared" si="115"/>
        <v>Neutral</v>
      </c>
      <c r="AK465" s="25" t="str">
        <f t="shared" si="116"/>
        <v>POC Unchanged</v>
      </c>
      <c r="AL465" s="26" t="str">
        <f t="shared" si="117"/>
        <v>In. Val</v>
      </c>
      <c r="AM465" s="26" t="str">
        <f t="shared" si="118"/>
        <v>Upper Break</v>
      </c>
      <c r="AN465" s="26" t="str">
        <f t="shared" si="119"/>
        <v>Ab. Val</v>
      </c>
      <c r="AO465" s="26" t="str">
        <f t="shared" si="120"/>
        <v>No Gap</v>
      </c>
      <c r="AP465" s="26" t="str">
        <f t="shared" si="121"/>
        <v>Bottom-Weighted</v>
      </c>
      <c r="AQ465" s="26" t="str">
        <f t="shared" si="122"/>
        <v>Skewed Mid-High</v>
      </c>
      <c r="AR465" s="26" t="str">
        <f t="shared" si="123"/>
        <v>Same</v>
      </c>
      <c r="AS465" s="27">
        <f t="shared" si="124"/>
        <v>0</v>
      </c>
    </row>
    <row r="466" spans="1:45" ht="15.5" x14ac:dyDescent="0.35">
      <c r="A466" s="20">
        <v>45002</v>
      </c>
      <c r="B466" s="21">
        <v>1.2075499999999999</v>
      </c>
      <c r="C466" s="21">
        <v>1.2203299999999999</v>
      </c>
      <c r="D466" s="21">
        <v>1.2010000000000001</v>
      </c>
      <c r="E466" s="21">
        <v>1.2186600000000001</v>
      </c>
      <c r="F466" s="21">
        <v>1.2154</v>
      </c>
      <c r="G466" s="21">
        <v>1.2186000000000001</v>
      </c>
      <c r="H466" s="21">
        <v>1.2077</v>
      </c>
      <c r="I466" s="22">
        <v>10</v>
      </c>
      <c r="J466" s="22">
        <v>1202</v>
      </c>
      <c r="K466" s="22">
        <v>3010</v>
      </c>
      <c r="L466" s="22">
        <v>4270</v>
      </c>
      <c r="M466" s="23">
        <v>17.650833333333317</v>
      </c>
      <c r="N466" s="23">
        <v>193.29999999999848</v>
      </c>
      <c r="O466" s="22">
        <v>109.00000000000132</v>
      </c>
      <c r="P466" s="22">
        <v>662495</v>
      </c>
      <c r="Q466" s="23">
        <v>2760.3958333333335</v>
      </c>
      <c r="R466" s="23">
        <v>22.090015519917401</v>
      </c>
      <c r="S466" s="22">
        <v>19</v>
      </c>
      <c r="T466" s="22" t="s">
        <v>28</v>
      </c>
      <c r="U466" s="23">
        <v>0.4914605712009128</v>
      </c>
      <c r="V466" s="22">
        <v>1202</v>
      </c>
      <c r="W466" s="22">
        <v>1213</v>
      </c>
      <c r="X466" s="22">
        <v>1381</v>
      </c>
      <c r="Y466" s="22">
        <v>474</v>
      </c>
      <c r="Z466" s="22" t="s">
        <v>31</v>
      </c>
      <c r="AA466" s="5"/>
      <c r="AB466" s="6" cm="1">
        <f t="array" ref="AB466">SUM(IF(B466:I466&gt;B467:I467,1,-1))</f>
        <v>2</v>
      </c>
      <c r="AC466" s="6" cm="1">
        <f t="array" ref="AC466">SUM(IF(J466:S466&gt;J467:S467,1,-1))</f>
        <v>-6</v>
      </c>
      <c r="AD466" s="6">
        <f t="shared" si="113"/>
        <v>-4</v>
      </c>
      <c r="AE466" s="6">
        <f t="shared" si="125"/>
        <v>0</v>
      </c>
      <c r="AF466" s="6">
        <f t="shared" si="125"/>
        <v>0</v>
      </c>
      <c r="AG466" s="6">
        <f t="shared" si="125"/>
        <v>0</v>
      </c>
      <c r="AH466" s="5"/>
      <c r="AI466" s="8" t="str">
        <f t="shared" si="114"/>
        <v>Inside</v>
      </c>
      <c r="AJ466" s="24" t="str">
        <f t="shared" si="115"/>
        <v>Up</v>
      </c>
      <c r="AK466" s="25" t="str">
        <f t="shared" si="116"/>
        <v>POC Unchanged</v>
      </c>
      <c r="AL466" s="26" t="str">
        <f t="shared" si="117"/>
        <v>In. Val</v>
      </c>
      <c r="AM466" s="26" t="str">
        <f t="shared" si="118"/>
        <v>Inside Day</v>
      </c>
      <c r="AN466" s="26" t="str">
        <f t="shared" si="119"/>
        <v>Ab. Val</v>
      </c>
      <c r="AO466" s="26" t="str">
        <f t="shared" si="120"/>
        <v>No Gap</v>
      </c>
      <c r="AP466" s="26" t="str">
        <f t="shared" si="121"/>
        <v>Bottom-Weighted</v>
      </c>
      <c r="AQ466" s="26" t="str">
        <f t="shared" si="122"/>
        <v>Skewed Mid-Low</v>
      </c>
      <c r="AR466" s="26" t="str">
        <f t="shared" si="123"/>
        <v>Closed Lower Quadrant</v>
      </c>
      <c r="AS466" s="27">
        <f t="shared" si="124"/>
        <v>-1</v>
      </c>
    </row>
    <row r="467" spans="1:45" ht="15.5" x14ac:dyDescent="0.35">
      <c r="A467" s="20">
        <v>45001</v>
      </c>
      <c r="B467" s="21">
        <v>1.1922200000000001</v>
      </c>
      <c r="C467" s="21">
        <v>1.2203299999999999</v>
      </c>
      <c r="D467" s="21">
        <v>1.19075</v>
      </c>
      <c r="E467" s="21">
        <v>1.2109300000000001</v>
      </c>
      <c r="F467" s="21">
        <v>1.2154</v>
      </c>
      <c r="G467" s="21">
        <v>1.2198</v>
      </c>
      <c r="H467" s="21">
        <v>1.2063000000000001</v>
      </c>
      <c r="I467" s="22">
        <v>5</v>
      </c>
      <c r="J467" s="22">
        <v>911</v>
      </c>
      <c r="K467" s="22">
        <v>3669</v>
      </c>
      <c r="L467" s="22">
        <v>4629</v>
      </c>
      <c r="M467" s="23">
        <v>19.022314049586758</v>
      </c>
      <c r="N467" s="23">
        <v>295.79999999999939</v>
      </c>
      <c r="O467" s="22">
        <v>134.99999999999847</v>
      </c>
      <c r="P467" s="22">
        <v>740890</v>
      </c>
      <c r="Q467" s="23">
        <v>3061.5289256198348</v>
      </c>
      <c r="R467" s="23">
        <v>15.649087221095368</v>
      </c>
      <c r="S467" s="22">
        <v>21</v>
      </c>
      <c r="T467" s="22" t="s">
        <v>28</v>
      </c>
      <c r="U467" s="23">
        <v>0.35891112207163239</v>
      </c>
      <c r="V467" s="22">
        <v>1366</v>
      </c>
      <c r="W467" s="22">
        <v>2135</v>
      </c>
      <c r="X467" s="22">
        <v>797</v>
      </c>
      <c r="Y467" s="22">
        <v>331</v>
      </c>
      <c r="Z467" s="22" t="s">
        <v>32</v>
      </c>
      <c r="AA467" s="5"/>
      <c r="AB467" s="6" cm="1">
        <f t="array" ref="AB467">SUM(IF(B467:I467&gt;B468:I468,1,-1))</f>
        <v>0</v>
      </c>
      <c r="AC467" s="6" cm="1">
        <f t="array" ref="AC467">SUM(IF(J467:S467&gt;J468:S468,1,-1))</f>
        <v>2</v>
      </c>
      <c r="AD467" s="6">
        <f t="shared" si="113"/>
        <v>2</v>
      </c>
      <c r="AE467" s="6">
        <f t="shared" si="125"/>
        <v>0</v>
      </c>
      <c r="AF467" s="6">
        <f t="shared" si="125"/>
        <v>8</v>
      </c>
      <c r="AG467" s="6">
        <f t="shared" si="125"/>
        <v>8</v>
      </c>
      <c r="AH467" s="5"/>
      <c r="AI467" s="8" t="str">
        <f t="shared" si="114"/>
        <v>OL Higher</v>
      </c>
      <c r="AJ467" s="24" t="str">
        <f t="shared" si="115"/>
        <v>Up</v>
      </c>
      <c r="AK467" s="25" t="str">
        <f t="shared" si="116"/>
        <v>POC Unchanged</v>
      </c>
      <c r="AL467" s="26" t="str">
        <f t="shared" si="117"/>
        <v>In. Val</v>
      </c>
      <c r="AM467" s="26" t="str">
        <f t="shared" si="118"/>
        <v>Inside Day</v>
      </c>
      <c r="AN467" s="26" t="str">
        <f t="shared" si="119"/>
        <v>In Val</v>
      </c>
      <c r="AO467" s="26" t="str">
        <f t="shared" si="120"/>
        <v>Gap Down - Failed</v>
      </c>
      <c r="AP467" s="26" t="str">
        <f t="shared" si="121"/>
        <v>Bottom-Weighted</v>
      </c>
      <c r="AQ467" s="26" t="str">
        <f t="shared" si="122"/>
        <v>Skewed Mid-High</v>
      </c>
      <c r="AR467" s="26" t="str">
        <f t="shared" si="123"/>
        <v>Same</v>
      </c>
      <c r="AS467" s="27">
        <f t="shared" si="124"/>
        <v>0</v>
      </c>
    </row>
    <row r="468" spans="1:45" ht="15.5" x14ac:dyDescent="0.35">
      <c r="A468" s="20">
        <v>45000</v>
      </c>
      <c r="B468" s="21">
        <v>1.18489</v>
      </c>
      <c r="C468" s="21">
        <v>1.2203299999999999</v>
      </c>
      <c r="D468" s="21">
        <v>1.1831700000000001</v>
      </c>
      <c r="E468" s="21">
        <v>1.2066699999999999</v>
      </c>
      <c r="F468" s="21">
        <v>1.2154</v>
      </c>
      <c r="G468" s="21">
        <v>1.2198</v>
      </c>
      <c r="H468" s="21">
        <v>1.2034</v>
      </c>
      <c r="I468" s="22">
        <v>12</v>
      </c>
      <c r="J468" s="22">
        <v>915</v>
      </c>
      <c r="K468" s="22">
        <v>3487</v>
      </c>
      <c r="L468" s="22">
        <v>4451</v>
      </c>
      <c r="M468" s="23">
        <v>18.271487603305793</v>
      </c>
      <c r="N468" s="23">
        <v>371.5999999999986</v>
      </c>
      <c r="O468" s="22">
        <v>163.99999999999972</v>
      </c>
      <c r="P468" s="22">
        <v>687802</v>
      </c>
      <c r="Q468" s="23">
        <v>2842.1570247933882</v>
      </c>
      <c r="R468" s="23">
        <v>11.977933261571627</v>
      </c>
      <c r="S468" s="22">
        <v>30</v>
      </c>
      <c r="T468" s="22" t="s">
        <v>28</v>
      </c>
      <c r="U468" s="23">
        <v>0.37250814214534622</v>
      </c>
      <c r="V468" s="22">
        <v>1589</v>
      </c>
      <c r="W468" s="22">
        <v>1714</v>
      </c>
      <c r="X468" s="22">
        <v>476</v>
      </c>
      <c r="Y468" s="22">
        <v>672</v>
      </c>
      <c r="Z468" s="22" t="s">
        <v>32</v>
      </c>
      <c r="AA468" s="5"/>
      <c r="AB468" s="6" cm="1">
        <f t="array" ref="AB468">SUM(IF(B468:I468&gt;B469:I469,1,-1))</f>
        <v>-2</v>
      </c>
      <c r="AC468" s="6" cm="1">
        <f t="array" ref="AC468">SUM(IF(J468:S468&gt;J469:S469,1,-1))</f>
        <v>4</v>
      </c>
      <c r="AD468" s="6">
        <f t="shared" si="113"/>
        <v>2</v>
      </c>
      <c r="AE468" s="6">
        <f t="shared" si="125"/>
        <v>-2</v>
      </c>
      <c r="AF468" s="6">
        <f t="shared" si="125"/>
        <v>12</v>
      </c>
      <c r="AG468" s="6">
        <f t="shared" si="125"/>
        <v>10</v>
      </c>
      <c r="AH468" s="5"/>
      <c r="AI468" s="8" t="str">
        <f t="shared" si="114"/>
        <v>Inside</v>
      </c>
      <c r="AJ468" s="24" t="str">
        <f t="shared" si="115"/>
        <v>Up</v>
      </c>
      <c r="AK468" s="25" t="str">
        <f t="shared" si="116"/>
        <v>POC Unchanged</v>
      </c>
      <c r="AL468" s="26" t="str">
        <f t="shared" si="117"/>
        <v>In. Val</v>
      </c>
      <c r="AM468" s="26" t="str">
        <f t="shared" si="118"/>
        <v>Inside Day</v>
      </c>
      <c r="AN468" s="26" t="str">
        <f t="shared" si="119"/>
        <v>In Val</v>
      </c>
      <c r="AO468" s="26" t="str">
        <f t="shared" si="120"/>
        <v>Gap Down - Failed</v>
      </c>
      <c r="AP468" s="26" t="str">
        <f t="shared" si="121"/>
        <v>Bottom-Weighted</v>
      </c>
      <c r="AQ468" s="26" t="str">
        <f t="shared" si="122"/>
        <v>Skewed Mid-High</v>
      </c>
      <c r="AR468" s="26" t="str">
        <f t="shared" si="123"/>
        <v>Closed Higher Quadrant</v>
      </c>
      <c r="AS468" s="27">
        <f t="shared" si="124"/>
        <v>1</v>
      </c>
    </row>
    <row r="469" spans="1:45" ht="15.5" x14ac:dyDescent="0.35">
      <c r="A469" s="20">
        <v>44999</v>
      </c>
      <c r="B469" s="21">
        <v>1.18262</v>
      </c>
      <c r="C469" s="21">
        <v>1.2203299999999999</v>
      </c>
      <c r="D469" s="21">
        <v>1.1802600000000001</v>
      </c>
      <c r="E469" s="21">
        <v>1.2150399999999999</v>
      </c>
      <c r="F469" s="21">
        <v>1.2154</v>
      </c>
      <c r="G469" s="21">
        <v>1.2203000000000002</v>
      </c>
      <c r="H469" s="21">
        <v>1.1922000000000001</v>
      </c>
      <c r="I469" s="22">
        <v>41</v>
      </c>
      <c r="J469" s="22">
        <v>779</v>
      </c>
      <c r="K469" s="22">
        <v>3259</v>
      </c>
      <c r="L469" s="22">
        <v>4074</v>
      </c>
      <c r="M469" s="23">
        <v>16.769421487603317</v>
      </c>
      <c r="N469" s="23">
        <v>400.69999999999828</v>
      </c>
      <c r="O469" s="22">
        <v>281.00000000000011</v>
      </c>
      <c r="P469" s="22">
        <v>603078</v>
      </c>
      <c r="Q469" s="23">
        <v>2492.0578512396696</v>
      </c>
      <c r="R469" s="23">
        <v>10.167207387072667</v>
      </c>
      <c r="S469" s="22">
        <v>41</v>
      </c>
      <c r="T469" s="22" t="s">
        <v>28</v>
      </c>
      <c r="U469" s="23">
        <v>0.37136516801185926</v>
      </c>
      <c r="V469" s="22">
        <v>1375</v>
      </c>
      <c r="W469" s="22">
        <v>1010</v>
      </c>
      <c r="X469" s="22">
        <v>747</v>
      </c>
      <c r="Y469" s="22">
        <v>942</v>
      </c>
      <c r="Z469" s="22" t="s">
        <v>31</v>
      </c>
      <c r="AA469" s="5"/>
      <c r="AB469" s="6" cm="1">
        <f t="array" ref="AB469">SUM(IF(B469:I469&gt;B470:I470,1,-1))</f>
        <v>2</v>
      </c>
      <c r="AC469" s="6" cm="1">
        <f t="array" ref="AC469">SUM(IF(J469:S469&gt;J470:S470,1,-1))</f>
        <v>2</v>
      </c>
      <c r="AD469" s="6">
        <f t="shared" si="113"/>
        <v>4</v>
      </c>
      <c r="AE469" s="6">
        <f t="shared" si="125"/>
        <v>2</v>
      </c>
      <c r="AF469" s="6">
        <f t="shared" si="125"/>
        <v>12</v>
      </c>
      <c r="AG469" s="6">
        <f t="shared" si="125"/>
        <v>14</v>
      </c>
      <c r="AH469" s="5"/>
      <c r="AI469" s="8" t="str">
        <f t="shared" si="114"/>
        <v>OL Higher</v>
      </c>
      <c r="AJ469" s="24" t="str">
        <f t="shared" si="115"/>
        <v>Up</v>
      </c>
      <c r="AK469" s="25" t="str">
        <f t="shared" si="116"/>
        <v>POC Up</v>
      </c>
      <c r="AL469" s="26" t="str">
        <f t="shared" si="117"/>
        <v>Ab. Val</v>
      </c>
      <c r="AM469" s="26" t="str">
        <f t="shared" si="118"/>
        <v>Upper Break</v>
      </c>
      <c r="AN469" s="26" t="str">
        <f t="shared" si="119"/>
        <v>In Val</v>
      </c>
      <c r="AO469" s="26" t="str">
        <f t="shared" si="120"/>
        <v>No Gap</v>
      </c>
      <c r="AP469" s="26" t="str">
        <f t="shared" si="121"/>
        <v>Bottom-Weighted</v>
      </c>
      <c r="AQ469" s="26" t="str">
        <f t="shared" si="122"/>
        <v>Skewed High</v>
      </c>
      <c r="AR469" s="26" t="str">
        <f t="shared" si="123"/>
        <v>Same</v>
      </c>
      <c r="AS469" s="27">
        <f t="shared" si="124"/>
        <v>0</v>
      </c>
    </row>
    <row r="470" spans="1:45" ht="15.5" x14ac:dyDescent="0.35">
      <c r="A470" s="20">
        <v>44998</v>
      </c>
      <c r="B470" s="21">
        <v>1.20244</v>
      </c>
      <c r="C470" s="21">
        <v>1.2199199999999999</v>
      </c>
      <c r="D470" s="21">
        <v>1.1802600000000001</v>
      </c>
      <c r="E470" s="21">
        <v>1.21665</v>
      </c>
      <c r="F470" s="21">
        <v>1.1829000000000001</v>
      </c>
      <c r="G470" s="21">
        <v>1.2064000000000001</v>
      </c>
      <c r="H470" s="21">
        <v>1.1811</v>
      </c>
      <c r="I470" s="22">
        <v>25</v>
      </c>
      <c r="J470" s="22">
        <v>3807</v>
      </c>
      <c r="K470" s="22">
        <v>263</v>
      </c>
      <c r="L470" s="22">
        <v>4101</v>
      </c>
      <c r="M470" s="23">
        <v>16.871487603305724</v>
      </c>
      <c r="N470" s="23">
        <v>396.59999999999809</v>
      </c>
      <c r="O470" s="22">
        <v>253.00000000000099</v>
      </c>
      <c r="P470" s="22">
        <v>558038</v>
      </c>
      <c r="Q470" s="23">
        <v>2305.9421487603304</v>
      </c>
      <c r="R470" s="23">
        <v>10.340393343419112</v>
      </c>
      <c r="S470" s="22">
        <v>38</v>
      </c>
      <c r="T470" s="22" t="s">
        <v>28</v>
      </c>
      <c r="U470" s="23">
        <v>0.33402543681654984</v>
      </c>
      <c r="V470" s="22">
        <v>644</v>
      </c>
      <c r="W470" s="22">
        <v>1266</v>
      </c>
      <c r="X470" s="22">
        <v>956</v>
      </c>
      <c r="Y470" s="22">
        <v>1223</v>
      </c>
      <c r="Z470" s="22" t="s">
        <v>31</v>
      </c>
      <c r="AA470" s="5"/>
      <c r="AB470" s="6" cm="1">
        <f t="array" ref="AB470">SUM(IF(B470:I470&gt;B471:I471,1,-1))</f>
        <v>-2</v>
      </c>
      <c r="AC470" s="6" cm="1">
        <f t="array" ref="AC470">SUM(IF(J470:S470&gt;J471:S471,1,-1))</f>
        <v>6</v>
      </c>
      <c r="AD470" s="6">
        <f t="shared" si="113"/>
        <v>4</v>
      </c>
      <c r="AE470" s="6">
        <f t="shared" si="125"/>
        <v>-2</v>
      </c>
      <c r="AF470" s="6">
        <f t="shared" si="125"/>
        <v>4</v>
      </c>
      <c r="AG470" s="6">
        <f t="shared" si="125"/>
        <v>2</v>
      </c>
      <c r="AH470" s="5"/>
      <c r="AI470" s="8" t="str">
        <f t="shared" si="114"/>
        <v>OL Lower</v>
      </c>
      <c r="AJ470" s="24" t="str">
        <f t="shared" si="115"/>
        <v>Down</v>
      </c>
      <c r="AK470" s="25" t="str">
        <f t="shared" si="116"/>
        <v>POC Down</v>
      </c>
      <c r="AL470" s="26" t="str">
        <f t="shared" si="117"/>
        <v>Bel. Val</v>
      </c>
      <c r="AM470" s="26" t="str">
        <f t="shared" si="118"/>
        <v>Upper Break</v>
      </c>
      <c r="AN470" s="26" t="str">
        <f t="shared" si="119"/>
        <v>Ab. Val</v>
      </c>
      <c r="AO470" s="26" t="str">
        <f t="shared" si="120"/>
        <v>No Gap</v>
      </c>
      <c r="AP470" s="26" t="str">
        <f t="shared" si="121"/>
        <v>Top-Weighted</v>
      </c>
      <c r="AQ470" s="26" t="str">
        <f t="shared" si="122"/>
        <v>Skewed Mid-High</v>
      </c>
      <c r="AR470" s="26" t="str">
        <f t="shared" si="123"/>
        <v>Same</v>
      </c>
      <c r="AS470" s="27">
        <f t="shared" si="124"/>
        <v>0</v>
      </c>
    </row>
    <row r="471" spans="1:45" ht="15.5" x14ac:dyDescent="0.35">
      <c r="A471" s="20">
        <v>44995</v>
      </c>
      <c r="B471" s="21">
        <v>1.2027099999999999</v>
      </c>
      <c r="C471" s="21">
        <v>1.21132</v>
      </c>
      <c r="D471" s="21">
        <v>1.1802600000000001</v>
      </c>
      <c r="E471" s="21">
        <v>1.20753</v>
      </c>
      <c r="F471" s="21">
        <v>1.2035000000000002</v>
      </c>
      <c r="G471" s="21">
        <v>1.2110000000000001</v>
      </c>
      <c r="H471" s="21">
        <v>1.1880000000000002</v>
      </c>
      <c r="I471" s="22">
        <v>19</v>
      </c>
      <c r="J471" s="22">
        <v>643</v>
      </c>
      <c r="K471" s="22">
        <v>2925</v>
      </c>
      <c r="L471" s="22">
        <v>3604</v>
      </c>
      <c r="M471" s="23">
        <v>14.869421487603194</v>
      </c>
      <c r="N471" s="23">
        <v>310.59999999999866</v>
      </c>
      <c r="O471" s="22">
        <v>229.99999999999909</v>
      </c>
      <c r="P471" s="22">
        <v>450654</v>
      </c>
      <c r="Q471" s="23">
        <v>1862.206611570248</v>
      </c>
      <c r="R471" s="23">
        <v>11.603348358016792</v>
      </c>
      <c r="S471" s="22">
        <v>31</v>
      </c>
      <c r="T471" s="22" t="s">
        <v>28</v>
      </c>
      <c r="U471" s="23">
        <v>0.47636167800766643</v>
      </c>
      <c r="V471" s="22">
        <v>643</v>
      </c>
      <c r="W471" s="22">
        <v>1075</v>
      </c>
      <c r="X471" s="22">
        <v>767</v>
      </c>
      <c r="Y471" s="22">
        <v>1079</v>
      </c>
      <c r="Z471" s="22" t="s">
        <v>31</v>
      </c>
      <c r="AA471" s="5"/>
      <c r="AB471" s="6" cm="1">
        <f t="array" ref="AB471">SUM(IF(B471:I471&gt;B472:I472,1,-1))</f>
        <v>2</v>
      </c>
      <c r="AC471" s="6" cm="1">
        <f t="array" ref="AC471">SUM(IF(J471:S471&gt;J472:S472,1,-1))</f>
        <v>4</v>
      </c>
      <c r="AD471" s="6">
        <f t="shared" si="113"/>
        <v>6</v>
      </c>
      <c r="AE471" s="6">
        <f t="shared" si="125"/>
        <v>-2</v>
      </c>
      <c r="AF471" s="6">
        <f t="shared" si="125"/>
        <v>-8</v>
      </c>
      <c r="AG471" s="6">
        <f t="shared" si="125"/>
        <v>-10</v>
      </c>
      <c r="AH471" s="5"/>
      <c r="AI471" s="8" t="str">
        <f t="shared" si="114"/>
        <v>OL Higher</v>
      </c>
      <c r="AJ471" s="24" t="str">
        <f t="shared" si="115"/>
        <v>Neutral</v>
      </c>
      <c r="AK471" s="25" t="str">
        <f t="shared" si="116"/>
        <v>POC Unchanged</v>
      </c>
      <c r="AL471" s="26" t="str">
        <f t="shared" si="117"/>
        <v>In. Val</v>
      </c>
      <c r="AM471" s="26" t="str">
        <f t="shared" si="118"/>
        <v>Upper Break</v>
      </c>
      <c r="AN471" s="26" t="str">
        <f t="shared" si="119"/>
        <v>In Val</v>
      </c>
      <c r="AO471" s="26" t="str">
        <f t="shared" si="120"/>
        <v>No Gap</v>
      </c>
      <c r="AP471" s="26" t="str">
        <f t="shared" si="121"/>
        <v>Bottom-Weighted</v>
      </c>
      <c r="AQ471" s="26" t="str">
        <f t="shared" si="122"/>
        <v>Skewed Low</v>
      </c>
      <c r="AR471" s="26" t="str">
        <f t="shared" si="123"/>
        <v>Closed Lower Quadrant</v>
      </c>
      <c r="AS471" s="27">
        <f t="shared" si="124"/>
        <v>-2</v>
      </c>
    </row>
    <row r="472" spans="1:45" ht="15.5" x14ac:dyDescent="0.35">
      <c r="A472" s="20">
        <v>44994</v>
      </c>
      <c r="B472" s="21">
        <v>1.1948799999999999</v>
      </c>
      <c r="C472" s="21">
        <v>1.2064299999999999</v>
      </c>
      <c r="D472" s="21">
        <v>1.1802600000000001</v>
      </c>
      <c r="E472" s="21">
        <v>1.19224</v>
      </c>
      <c r="F472" s="21">
        <v>1.2035000000000002</v>
      </c>
      <c r="G472" s="21">
        <v>1.2064000000000001</v>
      </c>
      <c r="H472" s="21">
        <v>1.1866000000000001</v>
      </c>
      <c r="I472" s="22">
        <v>20</v>
      </c>
      <c r="J472" s="22">
        <v>275</v>
      </c>
      <c r="K472" s="22">
        <v>2931</v>
      </c>
      <c r="L472" s="22">
        <v>3238</v>
      </c>
      <c r="M472" s="23">
        <v>13.481666666666539</v>
      </c>
      <c r="N472" s="23">
        <v>261.69999999999806</v>
      </c>
      <c r="O472" s="22">
        <v>198.0000000000004</v>
      </c>
      <c r="P472" s="22">
        <v>367091</v>
      </c>
      <c r="Q472" s="23">
        <v>1529.5458333333333</v>
      </c>
      <c r="R472" s="23">
        <v>12.372946121513275</v>
      </c>
      <c r="S472" s="22">
        <v>32</v>
      </c>
      <c r="T472" s="22" t="s">
        <v>28</v>
      </c>
      <c r="U472" s="23">
        <v>0.36791637576371528</v>
      </c>
      <c r="V472" s="22">
        <v>1044</v>
      </c>
      <c r="W472" s="22">
        <v>621</v>
      </c>
      <c r="X472" s="22">
        <v>567</v>
      </c>
      <c r="Y472" s="22">
        <v>988</v>
      </c>
      <c r="Z472" s="22" t="s">
        <v>29</v>
      </c>
      <c r="AA472" s="5"/>
      <c r="AB472" s="6" cm="1">
        <f t="array" ref="AB472">SUM(IF(B472:I472&gt;B473:I473,1,-1))</f>
        <v>-2</v>
      </c>
      <c r="AC472" s="6" cm="1">
        <f t="array" ref="AC472">SUM(IF(J472:S472&gt;J473:S473,1,-1))</f>
        <v>-6</v>
      </c>
      <c r="AD472" s="6">
        <f t="shared" si="113"/>
        <v>-8</v>
      </c>
      <c r="AE472" s="6">
        <f t="shared" si="125"/>
        <v>-12</v>
      </c>
      <c r="AF472" s="6">
        <f t="shared" si="125"/>
        <v>-8</v>
      </c>
      <c r="AG472" s="6">
        <f t="shared" si="125"/>
        <v>-20</v>
      </c>
      <c r="AH472" s="5"/>
      <c r="AI472" s="8" t="str">
        <f t="shared" si="114"/>
        <v>Outside</v>
      </c>
      <c r="AJ472" s="24" t="str">
        <f t="shared" si="115"/>
        <v>Up</v>
      </c>
      <c r="AK472" s="25" t="str">
        <f t="shared" si="116"/>
        <v>POC Unchanged</v>
      </c>
      <c r="AL472" s="26" t="str">
        <f t="shared" si="117"/>
        <v>In. Val</v>
      </c>
      <c r="AM472" s="26" t="str">
        <f t="shared" si="118"/>
        <v>Inside Day</v>
      </c>
      <c r="AN472" s="26" t="str">
        <f t="shared" si="119"/>
        <v>In Val</v>
      </c>
      <c r="AO472" s="26" t="str">
        <f t="shared" si="120"/>
        <v>No Gap</v>
      </c>
      <c r="AP472" s="26" t="str">
        <f t="shared" si="121"/>
        <v>Bottom-Weighted</v>
      </c>
      <c r="AQ472" s="26" t="str">
        <f t="shared" si="122"/>
        <v>Skewed High</v>
      </c>
      <c r="AR472" s="26" t="str">
        <f t="shared" si="123"/>
        <v>Closed Lower Quadrant</v>
      </c>
      <c r="AS472" s="27">
        <f t="shared" si="124"/>
        <v>-1</v>
      </c>
    </row>
    <row r="473" spans="1:45" ht="15.5" x14ac:dyDescent="0.35">
      <c r="A473" s="20">
        <v>44993</v>
      </c>
      <c r="B473" s="21">
        <v>1.2025699999999999</v>
      </c>
      <c r="C473" s="21">
        <v>1.2064299999999999</v>
      </c>
      <c r="D473" s="21">
        <v>1.1802600000000001</v>
      </c>
      <c r="E473" s="21">
        <v>1.1848700000000001</v>
      </c>
      <c r="F473" s="21">
        <v>1.2035000000000002</v>
      </c>
      <c r="G473" s="21">
        <v>1.2046000000000001</v>
      </c>
      <c r="H473" s="21">
        <v>1.1932</v>
      </c>
      <c r="I473" s="22">
        <v>-5</v>
      </c>
      <c r="J473" s="22">
        <v>275</v>
      </c>
      <c r="K473" s="22">
        <v>3075</v>
      </c>
      <c r="L473" s="22">
        <v>3383</v>
      </c>
      <c r="M473" s="23">
        <v>14.074999999999884</v>
      </c>
      <c r="N473" s="23">
        <v>261.69999999999806</v>
      </c>
      <c r="O473" s="22">
        <v>114.00000000000077</v>
      </c>
      <c r="P473" s="22">
        <v>384436</v>
      </c>
      <c r="Q473" s="23">
        <v>1601.8166666666666</v>
      </c>
      <c r="R473" s="23">
        <v>12.927015666794135</v>
      </c>
      <c r="S473" s="22">
        <v>28</v>
      </c>
      <c r="T473" s="22" t="s">
        <v>30</v>
      </c>
      <c r="U473" s="23">
        <v>0.29023686220066691</v>
      </c>
      <c r="V473" s="22">
        <v>1175</v>
      </c>
      <c r="W473" s="22">
        <v>1198</v>
      </c>
      <c r="X473" s="22">
        <v>177</v>
      </c>
      <c r="Y473" s="22">
        <v>804</v>
      </c>
      <c r="Z473" s="22" t="s">
        <v>27</v>
      </c>
      <c r="AA473" s="5"/>
      <c r="AB473" s="6" cm="1">
        <f t="array" ref="AB473">SUM(IF(B473:I473&gt;B474:I474,1,-1))</f>
        <v>-2</v>
      </c>
      <c r="AC473" s="6" cm="1">
        <f t="array" ref="AC473">SUM(IF(J473:S473&gt;J474:S474,1,-1))</f>
        <v>-6</v>
      </c>
      <c r="AD473" s="6">
        <f t="shared" si="113"/>
        <v>-8</v>
      </c>
      <c r="AE473" s="6">
        <f t="shared" si="125"/>
        <v>-10</v>
      </c>
      <c r="AF473" s="6">
        <f t="shared" si="125"/>
        <v>-10</v>
      </c>
      <c r="AG473" s="6">
        <f t="shared" si="125"/>
        <v>-20</v>
      </c>
      <c r="AH473" s="5"/>
      <c r="AI473" s="8" t="str">
        <f t="shared" si="114"/>
        <v>OL Lower</v>
      </c>
      <c r="AJ473" s="24" t="str">
        <f t="shared" si="115"/>
        <v>Neutral</v>
      </c>
      <c r="AK473" s="25" t="str">
        <f t="shared" si="116"/>
        <v>POC Up</v>
      </c>
      <c r="AL473" s="26" t="str">
        <f t="shared" si="117"/>
        <v>In. Val</v>
      </c>
      <c r="AM473" s="26" t="str">
        <f t="shared" si="118"/>
        <v>Lower Break</v>
      </c>
      <c r="AN473" s="26" t="str">
        <f t="shared" si="119"/>
        <v>Bl. Val</v>
      </c>
      <c r="AO473" s="26" t="str">
        <f t="shared" si="120"/>
        <v>No Gap</v>
      </c>
      <c r="AP473" s="26" t="str">
        <f t="shared" si="121"/>
        <v>Bottom-Weighted</v>
      </c>
      <c r="AQ473" s="26" t="str">
        <f t="shared" si="122"/>
        <v>Skewed Mid-High</v>
      </c>
      <c r="AR473" s="26" t="str">
        <f t="shared" si="123"/>
        <v>Same</v>
      </c>
      <c r="AS473" s="27">
        <f t="shared" si="124"/>
        <v>0</v>
      </c>
    </row>
    <row r="474" spans="1:45" ht="15.5" x14ac:dyDescent="0.35">
      <c r="A474" s="20">
        <v>44992</v>
      </c>
      <c r="B474" s="21">
        <v>1.2032499999999999</v>
      </c>
      <c r="C474" s="21">
        <v>1.2088399999999999</v>
      </c>
      <c r="D474" s="21">
        <v>1.1816500000000001</v>
      </c>
      <c r="E474" s="21">
        <v>1.1826399999999999</v>
      </c>
      <c r="F474" s="21">
        <v>1.2024999999999999</v>
      </c>
      <c r="G474" s="21">
        <v>1.2046999999999999</v>
      </c>
      <c r="H474" s="21">
        <v>1.1963999999999999</v>
      </c>
      <c r="I474" s="22">
        <v>-14</v>
      </c>
      <c r="J474" s="22">
        <v>1056</v>
      </c>
      <c r="K474" s="22">
        <v>2571</v>
      </c>
      <c r="L474" s="22">
        <v>3672</v>
      </c>
      <c r="M474" s="23">
        <v>15.235416666666548</v>
      </c>
      <c r="N474" s="23">
        <v>271.89999999999827</v>
      </c>
      <c r="O474" s="22">
        <v>82.999999999999744</v>
      </c>
      <c r="P474" s="22">
        <v>400729</v>
      </c>
      <c r="Q474" s="23">
        <v>1669.7041666666667</v>
      </c>
      <c r="R474" s="23">
        <v>13.50496506068416</v>
      </c>
      <c r="S474" s="22">
        <v>31</v>
      </c>
      <c r="T474" s="22" t="s">
        <v>28</v>
      </c>
      <c r="U474" s="23">
        <v>0.43854577918873527</v>
      </c>
      <c r="V474" s="22">
        <v>1224</v>
      </c>
      <c r="W474" s="22">
        <v>1747</v>
      </c>
      <c r="X474" s="22">
        <v>414</v>
      </c>
      <c r="Y474" s="22">
        <v>246</v>
      </c>
      <c r="Z474" s="22" t="s">
        <v>27</v>
      </c>
      <c r="AA474" s="5"/>
      <c r="AB474" s="6" cm="1">
        <f t="array" ref="AB474">SUM(IF(B474:I474&gt;B475:I475,1,-1))</f>
        <v>-8</v>
      </c>
      <c r="AC474" s="6" cm="1">
        <f t="array" ref="AC474">SUM(IF(J474:S474&gt;J475:S475,1,-1))</f>
        <v>4</v>
      </c>
      <c r="AD474" s="6">
        <f t="shared" si="113"/>
        <v>-4</v>
      </c>
      <c r="AE474" s="6">
        <f t="shared" si="125"/>
        <v>-12</v>
      </c>
      <c r="AF474" s="6">
        <f t="shared" si="125"/>
        <v>-10</v>
      </c>
      <c r="AG474" s="6">
        <f t="shared" si="125"/>
        <v>-22</v>
      </c>
      <c r="AH474" s="5"/>
      <c r="AI474" s="8" t="str">
        <f t="shared" si="114"/>
        <v>OL Lower</v>
      </c>
      <c r="AJ474" s="24" t="str">
        <f t="shared" si="115"/>
        <v>Neutral</v>
      </c>
      <c r="AK474" s="25" t="str">
        <f t="shared" si="116"/>
        <v>POC Down</v>
      </c>
      <c r="AL474" s="26" t="str">
        <f t="shared" si="117"/>
        <v>In. Val</v>
      </c>
      <c r="AM474" s="26" t="str">
        <f t="shared" si="118"/>
        <v>Lower Break</v>
      </c>
      <c r="AN474" s="26" t="str">
        <f t="shared" si="119"/>
        <v>Bl. Val</v>
      </c>
      <c r="AO474" s="26" t="str">
        <f t="shared" si="120"/>
        <v>No Gap</v>
      </c>
      <c r="AP474" s="26" t="str">
        <f t="shared" si="121"/>
        <v>Bottom-Weighted</v>
      </c>
      <c r="AQ474" s="26" t="str">
        <f t="shared" si="122"/>
        <v>Skewed Mid-High</v>
      </c>
      <c r="AR474" s="26" t="str">
        <f t="shared" si="123"/>
        <v>Closed Higher Quadrant</v>
      </c>
      <c r="AS474" s="27">
        <f t="shared" si="124"/>
        <v>1</v>
      </c>
    </row>
    <row r="475" spans="1:45" ht="15.5" x14ac:dyDescent="0.35">
      <c r="A475" s="20">
        <v>44991</v>
      </c>
      <c r="B475" s="21">
        <v>1.20618</v>
      </c>
      <c r="C475" s="21">
        <v>1.2142900000000001</v>
      </c>
      <c r="D475" s="21">
        <v>1.1924399999999999</v>
      </c>
      <c r="E475" s="21">
        <v>1.2024600000000001</v>
      </c>
      <c r="F475" s="21">
        <v>1.2032</v>
      </c>
      <c r="G475" s="21">
        <v>1.2059000000000002</v>
      </c>
      <c r="H475" s="21">
        <v>1.1964000000000001</v>
      </c>
      <c r="I475" s="22">
        <v>-11</v>
      </c>
      <c r="J475" s="22">
        <v>1298</v>
      </c>
      <c r="K475" s="22">
        <v>2284</v>
      </c>
      <c r="L475" s="22">
        <v>3628</v>
      </c>
      <c r="M475" s="23">
        <v>15.10291666666666</v>
      </c>
      <c r="N475" s="23">
        <v>218.50000000000148</v>
      </c>
      <c r="O475" s="22">
        <v>95.000000000000639</v>
      </c>
      <c r="P475" s="22">
        <v>380783</v>
      </c>
      <c r="Q475" s="23">
        <v>1586.5958333333333</v>
      </c>
      <c r="R475" s="23">
        <v>16.6041189931349</v>
      </c>
      <c r="S475" s="22">
        <v>29</v>
      </c>
      <c r="T475" s="22" t="s">
        <v>26</v>
      </c>
      <c r="U475" s="23">
        <v>0.61061521688210463</v>
      </c>
      <c r="V475" s="22">
        <v>317</v>
      </c>
      <c r="W475" s="22">
        <v>938</v>
      </c>
      <c r="X475" s="22">
        <v>1591</v>
      </c>
      <c r="Y475" s="22">
        <v>760</v>
      </c>
      <c r="Z475" s="22" t="s">
        <v>29</v>
      </c>
      <c r="AA475" s="5"/>
      <c r="AB475" s="6" cm="1">
        <f t="array" ref="AB475">SUM(IF(B475:I475&gt;B476:I476,1,-1))</f>
        <v>0</v>
      </c>
      <c r="AC475" s="6" cm="1">
        <f t="array" ref="AC475">SUM(IF(J475:S475&gt;J476:S476,1,-1))</f>
        <v>-8</v>
      </c>
      <c r="AD475" s="6">
        <f t="shared" si="113"/>
        <v>-8</v>
      </c>
      <c r="AE475" s="6">
        <f t="shared" si="125"/>
        <v>-12</v>
      </c>
      <c r="AF475" s="6">
        <f t="shared" si="125"/>
        <v>-10</v>
      </c>
      <c r="AG475" s="6">
        <f t="shared" si="125"/>
        <v>-22</v>
      </c>
      <c r="AH475" s="5"/>
      <c r="AI475" s="8" t="str">
        <f t="shared" si="114"/>
        <v>Inside</v>
      </c>
      <c r="AJ475" s="24" t="str">
        <f t="shared" si="115"/>
        <v>Down</v>
      </c>
      <c r="AK475" s="25" t="str">
        <f t="shared" si="116"/>
        <v>POC Up</v>
      </c>
      <c r="AL475" s="26" t="str">
        <f t="shared" si="117"/>
        <v>In. Val</v>
      </c>
      <c r="AM475" s="26" t="str">
        <f t="shared" si="118"/>
        <v>Inside Day</v>
      </c>
      <c r="AN475" s="26" t="str">
        <f t="shared" si="119"/>
        <v>In Val</v>
      </c>
      <c r="AO475" s="26" t="str">
        <f t="shared" si="120"/>
        <v>Gap Up - Failed</v>
      </c>
      <c r="AP475" s="26" t="str">
        <f t="shared" si="121"/>
        <v>Bottom-Weighted</v>
      </c>
      <c r="AQ475" s="26" t="str">
        <f t="shared" si="122"/>
        <v>Skewed Mid-Low</v>
      </c>
      <c r="AR475" s="26" t="str">
        <f t="shared" si="123"/>
        <v>Same</v>
      </c>
      <c r="AS475" s="27">
        <f t="shared" si="124"/>
        <v>0</v>
      </c>
    </row>
    <row r="476" spans="1:45" ht="15.5" x14ac:dyDescent="0.35">
      <c r="A476" s="20">
        <v>44988</v>
      </c>
      <c r="B476" s="21">
        <v>1.19496</v>
      </c>
      <c r="C476" s="21">
        <v>1.2142900000000001</v>
      </c>
      <c r="D476" s="21">
        <v>1.1922299999999999</v>
      </c>
      <c r="E476" s="21">
        <v>1.2025600000000001</v>
      </c>
      <c r="F476" s="21">
        <v>1.2019000000000002</v>
      </c>
      <c r="G476" s="21">
        <v>1.2061000000000002</v>
      </c>
      <c r="H476" s="21">
        <v>1.1955000000000002</v>
      </c>
      <c r="I476" s="22">
        <v>11</v>
      </c>
      <c r="J476" s="22">
        <v>1713</v>
      </c>
      <c r="K476" s="22">
        <v>2003</v>
      </c>
      <c r="L476" s="22">
        <v>3750</v>
      </c>
      <c r="M476" s="23">
        <v>15.565000000000042</v>
      </c>
      <c r="N476" s="23">
        <v>220.6000000000019</v>
      </c>
      <c r="O476" s="22">
        <v>105.99999999999943</v>
      </c>
      <c r="P476" s="22">
        <v>390792</v>
      </c>
      <c r="Q476" s="23">
        <v>1628.3</v>
      </c>
      <c r="R476" s="23">
        <v>16.999093381686162</v>
      </c>
      <c r="S476" s="22">
        <v>29</v>
      </c>
      <c r="T476" s="22" t="s">
        <v>26</v>
      </c>
      <c r="U476" s="23">
        <v>0.69861006768808587</v>
      </c>
      <c r="V476" s="22">
        <v>326</v>
      </c>
      <c r="W476" s="22">
        <v>992</v>
      </c>
      <c r="X476" s="22">
        <v>1399</v>
      </c>
      <c r="Y476" s="22">
        <v>1002</v>
      </c>
      <c r="Z476" s="22" t="s">
        <v>29</v>
      </c>
      <c r="AA476" s="5"/>
      <c r="AB476" s="6" cm="1">
        <f t="array" ref="AB476">SUM(IF(B476:I476&gt;B477:I477,1,-1))</f>
        <v>-4</v>
      </c>
      <c r="AC476" s="6" cm="1">
        <f t="array" ref="AC476">SUM(IF(J476:S476&gt;J477:S477,1,-1))</f>
        <v>-6</v>
      </c>
      <c r="AD476" s="6">
        <f t="shared" si="113"/>
        <v>-10</v>
      </c>
      <c r="AE476" s="6">
        <f t="shared" si="125"/>
        <v>-18</v>
      </c>
      <c r="AF476" s="6">
        <f t="shared" si="125"/>
        <v>2</v>
      </c>
      <c r="AG476" s="6">
        <f t="shared" si="125"/>
        <v>-16</v>
      </c>
      <c r="AH476" s="5"/>
      <c r="AI476" s="8" t="str">
        <f t="shared" si="114"/>
        <v>OL Lower</v>
      </c>
      <c r="AJ476" s="24" t="str">
        <f t="shared" si="115"/>
        <v>Up</v>
      </c>
      <c r="AK476" s="25" t="str">
        <f t="shared" si="116"/>
        <v>POC Unchanged</v>
      </c>
      <c r="AL476" s="26" t="str">
        <f t="shared" si="117"/>
        <v>In. Val</v>
      </c>
      <c r="AM476" s="26" t="str">
        <f t="shared" si="118"/>
        <v>Inside Day</v>
      </c>
      <c r="AN476" s="26" t="str">
        <f t="shared" si="119"/>
        <v>In Val</v>
      </c>
      <c r="AO476" s="26" t="str">
        <f t="shared" si="120"/>
        <v>Gap Down - Failed</v>
      </c>
      <c r="AP476" s="26" t="str">
        <f t="shared" si="121"/>
        <v>Bottom-Weighted</v>
      </c>
      <c r="AQ476" s="26" t="str">
        <f t="shared" si="122"/>
        <v>Skewed Mid-Low</v>
      </c>
      <c r="AR476" s="26" t="str">
        <f t="shared" si="123"/>
        <v>Closed Lower Quadrant</v>
      </c>
      <c r="AS476" s="27">
        <f t="shared" si="124"/>
        <v>-1</v>
      </c>
    </row>
    <row r="477" spans="1:45" ht="15.5" x14ac:dyDescent="0.35">
      <c r="A477" s="20">
        <v>44987</v>
      </c>
      <c r="B477" s="21">
        <v>1.2016100000000001</v>
      </c>
      <c r="C477" s="21">
        <v>1.2142900000000001</v>
      </c>
      <c r="D477" s="21">
        <v>1.1922299999999999</v>
      </c>
      <c r="E477" s="21">
        <v>1.1949000000000001</v>
      </c>
      <c r="F477" s="21">
        <v>1.2019000000000002</v>
      </c>
      <c r="G477" s="21">
        <v>1.2087000000000001</v>
      </c>
      <c r="H477" s="21">
        <v>1.1958000000000002</v>
      </c>
      <c r="I477" s="22">
        <v>-21</v>
      </c>
      <c r="J477" s="22">
        <v>1789</v>
      </c>
      <c r="K477" s="22">
        <v>1949</v>
      </c>
      <c r="L477" s="22">
        <v>3788</v>
      </c>
      <c r="M477" s="23">
        <v>15.700416666666717</v>
      </c>
      <c r="N477" s="23">
        <v>220.6000000000019</v>
      </c>
      <c r="O477" s="22">
        <v>128.99999999999912</v>
      </c>
      <c r="P477" s="22">
        <v>411975</v>
      </c>
      <c r="Q477" s="23">
        <v>1716.5625</v>
      </c>
      <c r="R477" s="23">
        <v>17.171350861287252</v>
      </c>
      <c r="S477" s="22">
        <v>28</v>
      </c>
      <c r="T477" s="22" t="s">
        <v>26</v>
      </c>
      <c r="U477" s="23">
        <v>0.69585341657809607</v>
      </c>
      <c r="V477" s="22">
        <v>326</v>
      </c>
      <c r="W477" s="22">
        <v>955</v>
      </c>
      <c r="X477" s="22">
        <v>1335</v>
      </c>
      <c r="Y477" s="22">
        <v>1149</v>
      </c>
      <c r="Z477" s="22" t="s">
        <v>27</v>
      </c>
      <c r="AA477" s="5"/>
      <c r="AB477" s="6" cm="1">
        <f t="array" ref="AB477">SUM(IF(B477:I477&gt;B478:I478,1,-1))</f>
        <v>-8</v>
      </c>
      <c r="AC477" s="6" cm="1">
        <f t="array" ref="AC477">SUM(IF(J477:S477&gt;J478:S478,1,-1))</f>
        <v>4</v>
      </c>
      <c r="AD477" s="6">
        <f t="shared" si="113"/>
        <v>-4</v>
      </c>
      <c r="AE477" s="6">
        <f t="shared" si="125"/>
        <v>-16</v>
      </c>
      <c r="AF477" s="6">
        <f t="shared" si="125"/>
        <v>2</v>
      </c>
      <c r="AG477" s="6">
        <f t="shared" si="125"/>
        <v>-14</v>
      </c>
      <c r="AH477" s="5"/>
      <c r="AI477" s="8" t="str">
        <f t="shared" si="114"/>
        <v>OL Lower</v>
      </c>
      <c r="AJ477" s="24" t="str">
        <f t="shared" si="115"/>
        <v>Neutral</v>
      </c>
      <c r="AK477" s="25" t="str">
        <f t="shared" si="116"/>
        <v>POC Down</v>
      </c>
      <c r="AL477" s="26" t="str">
        <f t="shared" si="117"/>
        <v>In. Val</v>
      </c>
      <c r="AM477" s="26" t="str">
        <f t="shared" si="118"/>
        <v>Inside Day</v>
      </c>
      <c r="AN477" s="26" t="str">
        <f t="shared" si="119"/>
        <v>Bl. Val</v>
      </c>
      <c r="AO477" s="26" t="str">
        <f t="shared" si="120"/>
        <v>No Gap</v>
      </c>
      <c r="AP477" s="26" t="str">
        <f t="shared" si="121"/>
        <v>Bottom-Weighted</v>
      </c>
      <c r="AQ477" s="26" t="str">
        <f t="shared" si="122"/>
        <v>Skewed Mid-Low</v>
      </c>
      <c r="AR477" s="26" t="str">
        <f t="shared" si="123"/>
        <v>Closed Higher Quadrant</v>
      </c>
      <c r="AS477" s="27">
        <f t="shared" si="124"/>
        <v>1</v>
      </c>
    </row>
    <row r="478" spans="1:45" ht="15.5" x14ac:dyDescent="0.35">
      <c r="A478" s="20">
        <v>44986</v>
      </c>
      <c r="B478" s="21">
        <v>1.2046699999999999</v>
      </c>
      <c r="C478" s="21">
        <v>1.2142900000000001</v>
      </c>
      <c r="D478" s="21">
        <v>1.1922299999999999</v>
      </c>
      <c r="E478" s="21">
        <v>1.20259</v>
      </c>
      <c r="F478" s="21">
        <v>1.2020000000000002</v>
      </c>
      <c r="G478" s="21">
        <v>1.2095000000000002</v>
      </c>
      <c r="H478" s="21">
        <v>1.1996000000000002</v>
      </c>
      <c r="I478" s="22">
        <v>-1</v>
      </c>
      <c r="J478" s="22">
        <v>2199</v>
      </c>
      <c r="K478" s="22">
        <v>1396</v>
      </c>
      <c r="L478" s="22">
        <v>3656</v>
      </c>
      <c r="M478" s="23">
        <v>15.169166666666705</v>
      </c>
      <c r="N478" s="23">
        <v>220.6000000000019</v>
      </c>
      <c r="O478" s="22">
        <v>99.000000000000199</v>
      </c>
      <c r="P478" s="22">
        <v>397245</v>
      </c>
      <c r="Q478" s="23">
        <v>1655.1875</v>
      </c>
      <c r="R478" s="23">
        <v>16.572982774251898</v>
      </c>
      <c r="S478" s="22">
        <v>29</v>
      </c>
      <c r="T478" s="22" t="s">
        <v>26</v>
      </c>
      <c r="U478" s="23">
        <v>0.64567273510033751</v>
      </c>
      <c r="V478" s="22">
        <v>326</v>
      </c>
      <c r="W478" s="22">
        <v>1315</v>
      </c>
      <c r="X478" s="22">
        <v>1363</v>
      </c>
      <c r="Y478" s="22">
        <v>639</v>
      </c>
      <c r="Z478" s="22" t="s">
        <v>29</v>
      </c>
      <c r="AA478" s="5"/>
      <c r="AB478" s="6" cm="1">
        <f t="array" ref="AB478">SUM(IF(B478:I478&gt;B479:I479,1,-1))</f>
        <v>-6</v>
      </c>
      <c r="AC478" s="6" cm="1">
        <f t="array" ref="AC478">SUM(IF(J478:S478&gt;J479:S479,1,-1))</f>
        <v>4</v>
      </c>
      <c r="AD478" s="6">
        <f t="shared" si="113"/>
        <v>-2</v>
      </c>
      <c r="AE478" s="6">
        <f t="shared" si="125"/>
        <v>-8</v>
      </c>
      <c r="AF478" s="6">
        <f t="shared" si="125"/>
        <v>4</v>
      </c>
      <c r="AG478" s="6">
        <f t="shared" si="125"/>
        <v>-4</v>
      </c>
      <c r="AH478" s="5"/>
      <c r="AI478" s="8" t="str">
        <f t="shared" si="114"/>
        <v>OL Lower</v>
      </c>
      <c r="AJ478" s="24" t="str">
        <f t="shared" si="115"/>
        <v>Down</v>
      </c>
      <c r="AK478" s="25" t="str">
        <f t="shared" si="116"/>
        <v>POC Unchanged</v>
      </c>
      <c r="AL478" s="26" t="str">
        <f t="shared" si="117"/>
        <v>In. Val</v>
      </c>
      <c r="AM478" s="26" t="str">
        <f t="shared" si="118"/>
        <v>Inside Day</v>
      </c>
      <c r="AN478" s="26" t="str">
        <f t="shared" si="119"/>
        <v>In Val</v>
      </c>
      <c r="AO478" s="26" t="str">
        <f t="shared" si="120"/>
        <v>No Gap</v>
      </c>
      <c r="AP478" s="26" t="str">
        <f t="shared" si="121"/>
        <v>Top-Weighted</v>
      </c>
      <c r="AQ478" s="26" t="str">
        <f t="shared" si="122"/>
        <v>Skewed Mid-Low</v>
      </c>
      <c r="AR478" s="26" t="str">
        <f t="shared" si="123"/>
        <v>Closed Higher Quadrant</v>
      </c>
      <c r="AS478" s="27">
        <f t="shared" si="124"/>
        <v>3</v>
      </c>
    </row>
    <row r="479" spans="1:45" ht="15.5" x14ac:dyDescent="0.35">
      <c r="A479" s="20">
        <v>44985</v>
      </c>
      <c r="B479" s="21">
        <v>1.21088</v>
      </c>
      <c r="C479" s="21">
        <v>1.2142900000000001</v>
      </c>
      <c r="D479" s="21">
        <v>1.1922299999999999</v>
      </c>
      <c r="E479" s="21">
        <v>1.2032400000000001</v>
      </c>
      <c r="F479" s="21">
        <v>1.2020000000000002</v>
      </c>
      <c r="G479" s="21">
        <v>1.2117000000000002</v>
      </c>
      <c r="H479" s="21">
        <v>1.2011000000000001</v>
      </c>
      <c r="I479" s="22">
        <v>-12</v>
      </c>
      <c r="J479" s="22">
        <v>2338</v>
      </c>
      <c r="K479" s="22">
        <v>1101</v>
      </c>
      <c r="L479" s="22">
        <v>3482</v>
      </c>
      <c r="M479" s="23">
        <v>14.423750000000087</v>
      </c>
      <c r="N479" s="23">
        <v>220.6000000000019</v>
      </c>
      <c r="O479" s="22">
        <v>106.00000000000165</v>
      </c>
      <c r="P479" s="22">
        <v>390927</v>
      </c>
      <c r="Q479" s="23">
        <v>1628.8625</v>
      </c>
      <c r="R479" s="23">
        <v>15.784224841341659</v>
      </c>
      <c r="S479" s="22">
        <v>26</v>
      </c>
      <c r="T479" s="22" t="s">
        <v>26</v>
      </c>
      <c r="U479" s="23">
        <v>0.5038229455297617</v>
      </c>
      <c r="V479" s="22">
        <v>677</v>
      </c>
      <c r="W479" s="22">
        <v>1268</v>
      </c>
      <c r="X479" s="22">
        <v>906</v>
      </c>
      <c r="Y479" s="22">
        <v>620</v>
      </c>
      <c r="Z479" s="22" t="s">
        <v>34</v>
      </c>
      <c r="AA479" s="5"/>
      <c r="AB479" s="6" cm="1">
        <f t="array" ref="AB479">SUM(IF(B479:I479&gt;B480:I480,1,-1))</f>
        <v>-2</v>
      </c>
      <c r="AC479" s="6" cm="1">
        <f t="array" ref="AC479">SUM(IF(J479:S479&gt;J480:S480,1,-1))</f>
        <v>-6</v>
      </c>
      <c r="AD479" s="6">
        <f t="shared" si="113"/>
        <v>-8</v>
      </c>
      <c r="AE479" s="6">
        <f t="shared" ref="AE479:AG494" si="126">SUM(AB479:AB481)</f>
        <v>-4</v>
      </c>
      <c r="AF479" s="6">
        <f t="shared" si="126"/>
        <v>-2</v>
      </c>
      <c r="AG479" s="6">
        <f t="shared" si="126"/>
        <v>-6</v>
      </c>
      <c r="AH479" s="5"/>
      <c r="AI479" s="8" t="str">
        <f t="shared" si="114"/>
        <v>OL Higher</v>
      </c>
      <c r="AJ479" s="24" t="str">
        <f t="shared" si="115"/>
        <v>Down</v>
      </c>
      <c r="AK479" s="25" t="str">
        <f t="shared" si="116"/>
        <v>POC Down</v>
      </c>
      <c r="AL479" s="26" t="str">
        <f t="shared" si="117"/>
        <v>In. Val</v>
      </c>
      <c r="AM479" s="26" t="str">
        <f t="shared" si="118"/>
        <v>Inside Day</v>
      </c>
      <c r="AN479" s="26" t="str">
        <f t="shared" si="119"/>
        <v>In Val</v>
      </c>
      <c r="AO479" s="26" t="str">
        <f t="shared" si="120"/>
        <v>No Gap</v>
      </c>
      <c r="AP479" s="26" t="str">
        <f t="shared" si="121"/>
        <v>Top-Weighted</v>
      </c>
      <c r="AQ479" s="26" t="str">
        <f t="shared" si="122"/>
        <v>Skewed Mid-High</v>
      </c>
      <c r="AR479" s="26" t="str">
        <f t="shared" si="123"/>
        <v>Closed Lower Quadrant</v>
      </c>
      <c r="AS479" s="27">
        <f t="shared" si="124"/>
        <v>-2</v>
      </c>
    </row>
    <row r="480" spans="1:45" ht="15.5" x14ac:dyDescent="0.35">
      <c r="A480" s="20">
        <v>44984</v>
      </c>
      <c r="B480" s="21">
        <v>1.2037800000000001</v>
      </c>
      <c r="C480" s="21">
        <v>1.2146999999999999</v>
      </c>
      <c r="D480" s="21">
        <v>1.1922299999999999</v>
      </c>
      <c r="E480" s="21">
        <v>1.20617</v>
      </c>
      <c r="F480" s="21">
        <v>1.2022000000000002</v>
      </c>
      <c r="G480" s="21">
        <v>1.2115000000000002</v>
      </c>
      <c r="H480" s="21">
        <v>1.2005000000000001</v>
      </c>
      <c r="I480" s="22">
        <v>4</v>
      </c>
      <c r="J480" s="22">
        <v>2253</v>
      </c>
      <c r="K480" s="22">
        <v>1329</v>
      </c>
      <c r="L480" s="22">
        <v>3635</v>
      </c>
      <c r="M480" s="23">
        <v>15.064999999999985</v>
      </c>
      <c r="N480" s="23">
        <v>224.6999999999999</v>
      </c>
      <c r="O480" s="22">
        <v>110.00000000000121</v>
      </c>
      <c r="P480" s="22">
        <v>410695</v>
      </c>
      <c r="Q480" s="23">
        <v>1711.2291666666667</v>
      </c>
      <c r="R480" s="23">
        <v>16.177125055629734</v>
      </c>
      <c r="S480" s="22">
        <v>16</v>
      </c>
      <c r="T480" s="22" t="s">
        <v>26</v>
      </c>
      <c r="U480" s="23">
        <v>0.59176830118784551</v>
      </c>
      <c r="V480" s="22">
        <v>806</v>
      </c>
      <c r="W480" s="22">
        <v>1041</v>
      </c>
      <c r="X480" s="22">
        <v>1127</v>
      </c>
      <c r="Y480" s="22">
        <v>631</v>
      </c>
      <c r="Z480" s="22" t="s">
        <v>32</v>
      </c>
      <c r="AA480" s="5"/>
      <c r="AB480" s="6" cm="1">
        <f t="array" ref="AB480">SUM(IF(B480:I480&gt;B481:I481,1,-1))</f>
        <v>0</v>
      </c>
      <c r="AC480" s="6" cm="1">
        <f t="array" ref="AC480">SUM(IF(J480:S480&gt;J481:S481,1,-1))</f>
        <v>6</v>
      </c>
      <c r="AD480" s="6">
        <f t="shared" si="113"/>
        <v>6</v>
      </c>
      <c r="AE480" s="6">
        <f t="shared" si="126"/>
        <v>-2</v>
      </c>
      <c r="AF480" s="6">
        <f t="shared" si="126"/>
        <v>-6</v>
      </c>
      <c r="AG480" s="6">
        <f t="shared" si="126"/>
        <v>-8</v>
      </c>
      <c r="AH480" s="5"/>
      <c r="AI480" s="8" t="str">
        <f t="shared" si="114"/>
        <v>Outside</v>
      </c>
      <c r="AJ480" s="24" t="str">
        <f t="shared" si="115"/>
        <v>Neutral</v>
      </c>
      <c r="AK480" s="25" t="str">
        <f t="shared" si="116"/>
        <v>POC Down</v>
      </c>
      <c r="AL480" s="26" t="str">
        <f t="shared" si="117"/>
        <v>In. Val</v>
      </c>
      <c r="AM480" s="26" t="str">
        <f t="shared" si="118"/>
        <v>Lower Break</v>
      </c>
      <c r="AN480" s="26" t="str">
        <f t="shared" si="119"/>
        <v>In Val</v>
      </c>
      <c r="AO480" s="26" t="str">
        <f t="shared" si="120"/>
        <v>No Gap</v>
      </c>
      <c r="AP480" s="26" t="str">
        <f t="shared" si="121"/>
        <v>Top-Weighted</v>
      </c>
      <c r="AQ480" s="26" t="str">
        <f t="shared" si="122"/>
        <v>Skewed Mid-Low</v>
      </c>
      <c r="AR480" s="26" t="str">
        <f t="shared" si="123"/>
        <v>Closed Lower Quadrant</v>
      </c>
      <c r="AS480" s="27">
        <f t="shared" si="124"/>
        <v>-2</v>
      </c>
    </row>
    <row r="481" spans="1:45" ht="15.5" x14ac:dyDescent="0.35">
      <c r="A481" s="20">
        <v>44981</v>
      </c>
      <c r="B481" s="21">
        <v>1.2028700000000001</v>
      </c>
      <c r="C481" s="21">
        <v>1.2146999999999999</v>
      </c>
      <c r="D481" s="21">
        <v>1.19279</v>
      </c>
      <c r="E481" s="21">
        <v>1.19495</v>
      </c>
      <c r="F481" s="21">
        <v>1.2023000000000001</v>
      </c>
      <c r="G481" s="21">
        <v>1.2105000000000001</v>
      </c>
      <c r="H481" s="21">
        <v>1.2008000000000001</v>
      </c>
      <c r="I481" s="22">
        <v>0</v>
      </c>
      <c r="J481" s="22">
        <v>2361</v>
      </c>
      <c r="K481" s="22">
        <v>990</v>
      </c>
      <c r="L481" s="22">
        <v>3409</v>
      </c>
      <c r="M481" s="23">
        <v>14.117083333333344</v>
      </c>
      <c r="N481" s="23">
        <v>219.09999999999874</v>
      </c>
      <c r="O481" s="22">
        <v>97.000000000000426</v>
      </c>
      <c r="P481" s="22">
        <v>368882</v>
      </c>
      <c r="Q481" s="23">
        <v>1537.0083333333334</v>
      </c>
      <c r="R481" s="23">
        <v>15.559105431309993</v>
      </c>
      <c r="S481" s="22">
        <v>20</v>
      </c>
      <c r="T481" s="22" t="s">
        <v>26</v>
      </c>
      <c r="U481" s="23">
        <v>0.54117936455494742</v>
      </c>
      <c r="V481" s="22">
        <v>785</v>
      </c>
      <c r="W481" s="22">
        <v>947</v>
      </c>
      <c r="X481" s="22">
        <v>1317</v>
      </c>
      <c r="Y481" s="22">
        <v>360</v>
      </c>
      <c r="Z481" s="22" t="s">
        <v>27</v>
      </c>
      <c r="AA481" s="5"/>
      <c r="AB481" s="6" cm="1">
        <f t="array" ref="AB481">SUM(IF(B481:I481&gt;B482:I482,1,-1))</f>
        <v>-2</v>
      </c>
      <c r="AC481" s="6" cm="1">
        <f t="array" ref="AC481">SUM(IF(J481:S481&gt;J482:S482,1,-1))</f>
        <v>-2</v>
      </c>
      <c r="AD481" s="6">
        <f t="shared" si="113"/>
        <v>-4</v>
      </c>
      <c r="AE481" s="6">
        <f t="shared" si="126"/>
        <v>-4</v>
      </c>
      <c r="AF481" s="6">
        <f t="shared" si="126"/>
        <v>-14</v>
      </c>
      <c r="AG481" s="6">
        <f t="shared" si="126"/>
        <v>-18</v>
      </c>
      <c r="AH481" s="5"/>
      <c r="AI481" s="8" t="str">
        <f t="shared" si="114"/>
        <v>OL Higher</v>
      </c>
      <c r="AJ481" s="24" t="str">
        <f t="shared" si="115"/>
        <v>Neutral</v>
      </c>
      <c r="AK481" s="25" t="str">
        <f t="shared" si="116"/>
        <v>POC Down</v>
      </c>
      <c r="AL481" s="26" t="str">
        <f t="shared" si="117"/>
        <v>In. Val</v>
      </c>
      <c r="AM481" s="26" t="str">
        <f t="shared" si="118"/>
        <v>Inside Day</v>
      </c>
      <c r="AN481" s="26" t="str">
        <f t="shared" si="119"/>
        <v>Bl. Val</v>
      </c>
      <c r="AO481" s="26" t="str">
        <f t="shared" si="120"/>
        <v>No Gap</v>
      </c>
      <c r="AP481" s="26" t="str">
        <f t="shared" si="121"/>
        <v>Top-Weighted</v>
      </c>
      <c r="AQ481" s="26" t="str">
        <f t="shared" si="122"/>
        <v>Skewed Mid-Low</v>
      </c>
      <c r="AR481" s="26" t="str">
        <f t="shared" si="123"/>
        <v>Closed Higher Quadrant</v>
      </c>
      <c r="AS481" s="27">
        <f t="shared" si="124"/>
        <v>1</v>
      </c>
    </row>
    <row r="482" spans="1:45" ht="15.5" x14ac:dyDescent="0.35">
      <c r="A482" s="20">
        <v>44980</v>
      </c>
      <c r="B482" s="21">
        <v>1.1973800000000001</v>
      </c>
      <c r="C482" s="21">
        <v>1.2146999999999999</v>
      </c>
      <c r="D482" s="21">
        <v>1.1914499999999999</v>
      </c>
      <c r="E482" s="21">
        <v>1.20163</v>
      </c>
      <c r="F482" s="21">
        <v>1.2027000000000001</v>
      </c>
      <c r="G482" s="21">
        <v>1.2104999999999999</v>
      </c>
      <c r="H482" s="21">
        <v>1.2003999999999999</v>
      </c>
      <c r="I482" s="22">
        <v>14</v>
      </c>
      <c r="J482" s="22">
        <v>2219</v>
      </c>
      <c r="K482" s="22">
        <v>1171</v>
      </c>
      <c r="L482" s="22">
        <v>3441</v>
      </c>
      <c r="M482" s="23">
        <v>14.24875000000004</v>
      </c>
      <c r="N482" s="23">
        <v>232.49999999999994</v>
      </c>
      <c r="O482" s="22">
        <v>100.99999999999997</v>
      </c>
      <c r="P482" s="22">
        <v>356090</v>
      </c>
      <c r="Q482" s="23">
        <v>1483.7083333333333</v>
      </c>
      <c r="R482" s="23">
        <v>14.800000000000004</v>
      </c>
      <c r="S482" s="22">
        <v>20</v>
      </c>
      <c r="T482" s="22" t="s">
        <v>26</v>
      </c>
      <c r="U482" s="23">
        <v>0.57916569518659688</v>
      </c>
      <c r="V482" s="22">
        <v>832</v>
      </c>
      <c r="W482" s="22">
        <v>1242</v>
      </c>
      <c r="X482" s="22">
        <v>998</v>
      </c>
      <c r="Y482" s="22">
        <v>369</v>
      </c>
      <c r="Z482" s="22" t="s">
        <v>29</v>
      </c>
      <c r="AA482" s="5"/>
      <c r="AB482" s="6" cm="1">
        <f t="array" ref="AB482">SUM(IF(B482:I482&gt;B483:I483,1,-1))</f>
        <v>0</v>
      </c>
      <c r="AC482" s="6" cm="1">
        <f t="array" ref="AC482">SUM(IF(J482:S482&gt;J483:S483,1,-1))</f>
        <v>-10</v>
      </c>
      <c r="AD482" s="6">
        <f t="shared" si="113"/>
        <v>-10</v>
      </c>
      <c r="AE482" s="6">
        <f t="shared" si="126"/>
        <v>-4</v>
      </c>
      <c r="AF482" s="6">
        <f t="shared" si="126"/>
        <v>-14</v>
      </c>
      <c r="AG482" s="6">
        <f t="shared" si="126"/>
        <v>-18</v>
      </c>
      <c r="AH482" s="5"/>
      <c r="AI482" s="8" t="str">
        <f t="shared" si="114"/>
        <v>OL Higher</v>
      </c>
      <c r="AJ482" s="24" t="str">
        <f t="shared" si="115"/>
        <v>Up</v>
      </c>
      <c r="AK482" s="25" t="str">
        <f t="shared" si="116"/>
        <v>POC Up</v>
      </c>
      <c r="AL482" s="26" t="str">
        <f t="shared" si="117"/>
        <v>In. Val</v>
      </c>
      <c r="AM482" s="26" t="str">
        <f t="shared" si="118"/>
        <v>Inside Day</v>
      </c>
      <c r="AN482" s="26" t="str">
        <f t="shared" si="119"/>
        <v>In Val</v>
      </c>
      <c r="AO482" s="26" t="str">
        <f t="shared" si="120"/>
        <v>Gap Down - Failed</v>
      </c>
      <c r="AP482" s="26" t="str">
        <f t="shared" si="121"/>
        <v>Top-Weighted</v>
      </c>
      <c r="AQ482" s="26" t="str">
        <f t="shared" si="122"/>
        <v>Skewed Mid-High</v>
      </c>
      <c r="AR482" s="26" t="str">
        <f t="shared" si="123"/>
        <v>Closed Higher Quadrant</v>
      </c>
      <c r="AS482" s="27">
        <f t="shared" si="124"/>
        <v>1</v>
      </c>
    </row>
    <row r="483" spans="1:45" ht="15.5" x14ac:dyDescent="0.35">
      <c r="A483" s="20">
        <v>44979</v>
      </c>
      <c r="B483" s="21">
        <v>1.20366</v>
      </c>
      <c r="C483" s="21">
        <v>1.2146999999999999</v>
      </c>
      <c r="D483" s="21">
        <v>1.1914499999999999</v>
      </c>
      <c r="E483" s="21">
        <v>1.2046399999999999</v>
      </c>
      <c r="F483" s="21">
        <v>1.2023999999999999</v>
      </c>
      <c r="G483" s="21">
        <v>1.2101</v>
      </c>
      <c r="H483" s="21">
        <v>1.1980999999999999</v>
      </c>
      <c r="I483" s="22">
        <v>-1</v>
      </c>
      <c r="J483" s="22">
        <v>2279</v>
      </c>
      <c r="K483" s="22">
        <v>1208</v>
      </c>
      <c r="L483" s="22">
        <v>3533</v>
      </c>
      <c r="M483" s="23">
        <v>14.642083333333398</v>
      </c>
      <c r="N483" s="23">
        <v>232.49999999999994</v>
      </c>
      <c r="O483" s="22">
        <v>120.00000000000011</v>
      </c>
      <c r="P483" s="22">
        <v>369270</v>
      </c>
      <c r="Q483" s="23">
        <v>1538.625</v>
      </c>
      <c r="R483" s="23">
        <v>15.195698924731186</v>
      </c>
      <c r="S483" s="22">
        <v>21</v>
      </c>
      <c r="T483" s="22" t="s">
        <v>26</v>
      </c>
      <c r="U483" s="23">
        <v>0.63000645292433965</v>
      </c>
      <c r="V483" s="22">
        <v>832</v>
      </c>
      <c r="W483" s="22">
        <v>1186</v>
      </c>
      <c r="X483" s="22">
        <v>1136</v>
      </c>
      <c r="Y483" s="22">
        <v>379</v>
      </c>
      <c r="Z483" s="22" t="s">
        <v>32</v>
      </c>
      <c r="AA483" s="5"/>
      <c r="AB483" s="6" cm="1">
        <f t="array" ref="AB483">SUM(IF(B483:I483&gt;B484:I484,1,-1))</f>
        <v>-2</v>
      </c>
      <c r="AC483" s="6" cm="1">
        <f t="array" ref="AC483">SUM(IF(J483:S483&gt;J484:S484,1,-1))</f>
        <v>-2</v>
      </c>
      <c r="AD483" s="6">
        <f t="shared" si="113"/>
        <v>-4</v>
      </c>
      <c r="AE483" s="6">
        <f t="shared" si="126"/>
        <v>-8</v>
      </c>
      <c r="AF483" s="6">
        <f t="shared" si="126"/>
        <v>-12</v>
      </c>
      <c r="AG483" s="6">
        <f t="shared" si="126"/>
        <v>-20</v>
      </c>
      <c r="AH483" s="5"/>
      <c r="AI483" s="8" t="str">
        <f t="shared" si="114"/>
        <v>OL Higher</v>
      </c>
      <c r="AJ483" s="24" t="str">
        <f t="shared" si="115"/>
        <v>Neutral</v>
      </c>
      <c r="AK483" s="25" t="str">
        <f t="shared" si="116"/>
        <v>POC Unchanged</v>
      </c>
      <c r="AL483" s="26" t="str">
        <f t="shared" si="117"/>
        <v>In. Val</v>
      </c>
      <c r="AM483" s="26" t="str">
        <f t="shared" si="118"/>
        <v>Inside Day</v>
      </c>
      <c r="AN483" s="26" t="str">
        <f t="shared" si="119"/>
        <v>In Val</v>
      </c>
      <c r="AO483" s="26" t="str">
        <f t="shared" si="120"/>
        <v>No Gap</v>
      </c>
      <c r="AP483" s="26" t="str">
        <f t="shared" si="121"/>
        <v>Top-Weighted</v>
      </c>
      <c r="AQ483" s="26" t="str">
        <f t="shared" si="122"/>
        <v>Skewed Mid-High</v>
      </c>
      <c r="AR483" s="26" t="str">
        <f t="shared" si="123"/>
        <v>Same</v>
      </c>
      <c r="AS483" s="27">
        <f t="shared" si="124"/>
        <v>0</v>
      </c>
    </row>
    <row r="484" spans="1:45" ht="15.5" x14ac:dyDescent="0.35">
      <c r="A484" s="20">
        <v>44978</v>
      </c>
      <c r="B484" s="21">
        <v>1.21732</v>
      </c>
      <c r="C484" s="21">
        <v>1.21814</v>
      </c>
      <c r="D484" s="21">
        <v>1.1914499999999999</v>
      </c>
      <c r="E484" s="21">
        <v>1.21086</v>
      </c>
      <c r="F484" s="21">
        <v>1.2023999999999999</v>
      </c>
      <c r="G484" s="21">
        <v>1.2090000000000001</v>
      </c>
      <c r="H484" s="21">
        <v>1.1970000000000001</v>
      </c>
      <c r="I484" s="22">
        <v>-6</v>
      </c>
      <c r="J484" s="22">
        <v>2098</v>
      </c>
      <c r="K484" s="22">
        <v>1453</v>
      </c>
      <c r="L484" s="22">
        <v>3607</v>
      </c>
      <c r="M484" s="23">
        <v>14.985833333333346</v>
      </c>
      <c r="N484" s="23">
        <v>266.900000000001</v>
      </c>
      <c r="O484" s="22">
        <v>120.00000000000011</v>
      </c>
      <c r="P484" s="22">
        <v>368361</v>
      </c>
      <c r="Q484" s="23">
        <v>1534.8375000000001</v>
      </c>
      <c r="R484" s="23">
        <v>13.514424878231496</v>
      </c>
      <c r="S484" s="22">
        <v>33</v>
      </c>
      <c r="T484" s="22" t="s">
        <v>26</v>
      </c>
      <c r="U484" s="23">
        <v>0.67537811315067087</v>
      </c>
      <c r="V484" s="22">
        <v>298</v>
      </c>
      <c r="W484" s="22">
        <v>893</v>
      </c>
      <c r="X484" s="22">
        <v>1950</v>
      </c>
      <c r="Y484" s="22">
        <v>455</v>
      </c>
      <c r="Z484" s="22" t="s">
        <v>32</v>
      </c>
      <c r="AA484" s="5"/>
      <c r="AB484" s="6" cm="1">
        <f t="array" ref="AB484">SUM(IF(B484:I484&gt;B485:I485,1,-1))</f>
        <v>-2</v>
      </c>
      <c r="AC484" s="6" cm="1">
        <f t="array" ref="AC484">SUM(IF(J484:S484&gt;J485:S485,1,-1))</f>
        <v>-2</v>
      </c>
      <c r="AD484" s="6">
        <f t="shared" si="113"/>
        <v>-4</v>
      </c>
      <c r="AE484" s="6">
        <f t="shared" si="126"/>
        <v>-10</v>
      </c>
      <c r="AF484" s="6">
        <f t="shared" si="126"/>
        <v>-8</v>
      </c>
      <c r="AG484" s="6">
        <f t="shared" si="126"/>
        <v>-18</v>
      </c>
      <c r="AH484" s="5"/>
      <c r="AI484" s="8" t="str">
        <f t="shared" si="114"/>
        <v>Inside</v>
      </c>
      <c r="AJ484" s="24" t="str">
        <f t="shared" si="115"/>
        <v>Down</v>
      </c>
      <c r="AK484" s="25" t="str">
        <f t="shared" si="116"/>
        <v>POC Unchanged</v>
      </c>
      <c r="AL484" s="26" t="str">
        <f t="shared" si="117"/>
        <v>In. Val</v>
      </c>
      <c r="AM484" s="26" t="str">
        <f t="shared" si="118"/>
        <v>Inside Day</v>
      </c>
      <c r="AN484" s="26" t="str">
        <f t="shared" si="119"/>
        <v>Ab. Val</v>
      </c>
      <c r="AO484" s="26" t="str">
        <f t="shared" si="120"/>
        <v>Gap Up - Failed</v>
      </c>
      <c r="AP484" s="26" t="str">
        <f t="shared" si="121"/>
        <v>Top-Weighted</v>
      </c>
      <c r="AQ484" s="26" t="str">
        <f t="shared" si="122"/>
        <v>Skewed Mid-Low</v>
      </c>
      <c r="AR484" s="26" t="str">
        <f t="shared" si="123"/>
        <v>Closed Lower Quadrant</v>
      </c>
      <c r="AS484" s="27">
        <f t="shared" si="124"/>
        <v>-1</v>
      </c>
    </row>
    <row r="485" spans="1:45" ht="15.5" x14ac:dyDescent="0.35">
      <c r="A485" s="20">
        <v>44977</v>
      </c>
      <c r="B485" s="21">
        <v>1.21499</v>
      </c>
      <c r="C485" s="21">
        <v>1.22695</v>
      </c>
      <c r="D485" s="21">
        <v>1.1914499999999999</v>
      </c>
      <c r="E485" s="21">
        <v>1.20381</v>
      </c>
      <c r="F485" s="21">
        <v>1.2023999999999999</v>
      </c>
      <c r="G485" s="21">
        <v>1.2118</v>
      </c>
      <c r="H485" s="21">
        <v>1.1918</v>
      </c>
      <c r="I485" s="22">
        <v>17</v>
      </c>
      <c r="J485" s="22">
        <v>2303</v>
      </c>
      <c r="K485" s="22">
        <v>1253</v>
      </c>
      <c r="L485" s="22">
        <v>3598</v>
      </c>
      <c r="M485" s="23">
        <v>14.957083333333362</v>
      </c>
      <c r="N485" s="23">
        <v>355.00000000000085</v>
      </c>
      <c r="O485" s="22">
        <v>200.00000000000017</v>
      </c>
      <c r="P485" s="22">
        <v>390440</v>
      </c>
      <c r="Q485" s="23">
        <v>1626.8333333333333</v>
      </c>
      <c r="R485" s="23">
        <v>10.135211267605609</v>
      </c>
      <c r="S485" s="22">
        <v>41</v>
      </c>
      <c r="T485" s="22" t="s">
        <v>26</v>
      </c>
      <c r="U485" s="23">
        <v>0.60239069414989388</v>
      </c>
      <c r="V485" s="22">
        <v>334</v>
      </c>
      <c r="W485" s="22">
        <v>829</v>
      </c>
      <c r="X485" s="22">
        <v>1673</v>
      </c>
      <c r="Y485" s="22">
        <v>745</v>
      </c>
      <c r="Z485" s="22" t="s">
        <v>29</v>
      </c>
      <c r="AA485" s="5"/>
      <c r="AB485" s="6" cm="1">
        <f t="array" ref="AB485">SUM(IF(B485:I485&gt;B486:I486,1,-1))</f>
        <v>-4</v>
      </c>
      <c r="AC485" s="6" cm="1">
        <f t="array" ref="AC485">SUM(IF(J485:S485&gt;J486:S486,1,-1))</f>
        <v>-8</v>
      </c>
      <c r="AD485" s="6">
        <f t="shared" si="113"/>
        <v>-12</v>
      </c>
      <c r="AE485" s="6">
        <f t="shared" si="126"/>
        <v>-14</v>
      </c>
      <c r="AF485" s="6">
        <f t="shared" si="126"/>
        <v>0</v>
      </c>
      <c r="AG485" s="6">
        <f t="shared" si="126"/>
        <v>-14</v>
      </c>
      <c r="AH485" s="5"/>
      <c r="AI485" s="8" t="str">
        <f t="shared" si="114"/>
        <v>OL Lower</v>
      </c>
      <c r="AJ485" s="24" t="str">
        <f t="shared" si="115"/>
        <v>Down</v>
      </c>
      <c r="AK485" s="25" t="str">
        <f t="shared" si="116"/>
        <v>POC Down</v>
      </c>
      <c r="AL485" s="26" t="str">
        <f t="shared" si="117"/>
        <v>In. Val</v>
      </c>
      <c r="AM485" s="26" t="str">
        <f t="shared" si="118"/>
        <v>Inside Day</v>
      </c>
      <c r="AN485" s="26" t="str">
        <f t="shared" si="119"/>
        <v>In Val</v>
      </c>
      <c r="AO485" s="26" t="str">
        <f t="shared" si="120"/>
        <v>Gap Up - Failed</v>
      </c>
      <c r="AP485" s="26" t="str">
        <f t="shared" si="121"/>
        <v>Top-Weighted</v>
      </c>
      <c r="AQ485" s="26" t="str">
        <f t="shared" si="122"/>
        <v>Skewed Mid-Low</v>
      </c>
      <c r="AR485" s="26" t="str">
        <f t="shared" si="123"/>
        <v>Same</v>
      </c>
      <c r="AS485" s="27">
        <f t="shared" si="124"/>
        <v>0</v>
      </c>
    </row>
    <row r="486" spans="1:45" ht="15.5" x14ac:dyDescent="0.35">
      <c r="A486" s="20">
        <v>44974</v>
      </c>
      <c r="B486" s="21">
        <v>1.2051000000000001</v>
      </c>
      <c r="C486" s="21">
        <v>1.22695</v>
      </c>
      <c r="D486" s="21">
        <v>1.1914499999999999</v>
      </c>
      <c r="E486" s="21">
        <v>1.20285</v>
      </c>
      <c r="F486" s="21">
        <v>1.2042999999999999</v>
      </c>
      <c r="G486" s="21">
        <v>1.2135</v>
      </c>
      <c r="H486" s="21">
        <v>1.1920999999999999</v>
      </c>
      <c r="I486" s="22">
        <v>27</v>
      </c>
      <c r="J486" s="22">
        <v>2105</v>
      </c>
      <c r="K486" s="22">
        <v>1619</v>
      </c>
      <c r="L486" s="22">
        <v>3765</v>
      </c>
      <c r="M486" s="23">
        <v>15.641666666666683</v>
      </c>
      <c r="N486" s="23">
        <v>355.00000000000085</v>
      </c>
      <c r="O486" s="22">
        <v>214.00000000000085</v>
      </c>
      <c r="P486" s="22">
        <v>419485</v>
      </c>
      <c r="Q486" s="23">
        <v>1747.8541666666667</v>
      </c>
      <c r="R486" s="23">
        <v>10.605633802816875</v>
      </c>
      <c r="S486" s="22">
        <v>42</v>
      </c>
      <c r="T486" s="22" t="s">
        <v>26</v>
      </c>
      <c r="U486" s="23">
        <v>0.6229079888383825</v>
      </c>
      <c r="V486" s="22">
        <v>334</v>
      </c>
      <c r="W486" s="22">
        <v>1100</v>
      </c>
      <c r="X486" s="22">
        <v>1569</v>
      </c>
      <c r="Y486" s="22">
        <v>745</v>
      </c>
      <c r="Z486" s="22" t="s">
        <v>29</v>
      </c>
      <c r="AA486" s="5"/>
      <c r="AB486" s="6" cm="1">
        <f t="array" ref="AB486">SUM(IF(B486:I486&gt;B487:I487,1,-1))</f>
        <v>-4</v>
      </c>
      <c r="AC486" s="6" cm="1">
        <f t="array" ref="AC486">SUM(IF(J486:S486&gt;J487:S487,1,-1))</f>
        <v>2</v>
      </c>
      <c r="AD486" s="6">
        <f t="shared" si="113"/>
        <v>-2</v>
      </c>
      <c r="AE486" s="6">
        <f t="shared" si="126"/>
        <v>-10</v>
      </c>
      <c r="AF486" s="6">
        <f t="shared" si="126"/>
        <v>14</v>
      </c>
      <c r="AG486" s="6">
        <f t="shared" si="126"/>
        <v>4</v>
      </c>
      <c r="AH486" s="5"/>
      <c r="AI486" s="8" t="str">
        <f t="shared" si="114"/>
        <v>OL Lower</v>
      </c>
      <c r="AJ486" s="24" t="str">
        <f t="shared" si="115"/>
        <v>Neutral</v>
      </c>
      <c r="AK486" s="25" t="str">
        <f t="shared" si="116"/>
        <v>POC Down</v>
      </c>
      <c r="AL486" s="26" t="str">
        <f t="shared" si="117"/>
        <v>In. Val</v>
      </c>
      <c r="AM486" s="26" t="str">
        <f t="shared" si="118"/>
        <v>Lower Break</v>
      </c>
      <c r="AN486" s="26" t="str">
        <f t="shared" si="119"/>
        <v>In Val</v>
      </c>
      <c r="AO486" s="26" t="str">
        <f t="shared" si="120"/>
        <v>No Gap</v>
      </c>
      <c r="AP486" s="26" t="str">
        <f t="shared" si="121"/>
        <v>Top-Weighted</v>
      </c>
      <c r="AQ486" s="26" t="str">
        <f t="shared" si="122"/>
        <v>Skewed Mid-Low</v>
      </c>
      <c r="AR486" s="26" t="str">
        <f t="shared" si="123"/>
        <v>Closed Lower Quadrant</v>
      </c>
      <c r="AS486" s="27">
        <f t="shared" si="124"/>
        <v>-1</v>
      </c>
    </row>
    <row r="487" spans="1:45" ht="15.5" x14ac:dyDescent="0.35">
      <c r="A487" s="20">
        <v>44973</v>
      </c>
      <c r="B487" s="21">
        <v>1.21153</v>
      </c>
      <c r="C487" s="21">
        <v>1.22695</v>
      </c>
      <c r="D487" s="21">
        <v>1.19651</v>
      </c>
      <c r="E487" s="21">
        <v>1.19736</v>
      </c>
      <c r="F487" s="21">
        <v>1.2049000000000001</v>
      </c>
      <c r="G487" s="21">
        <v>1.2140000000000002</v>
      </c>
      <c r="H487" s="21">
        <v>1.1990000000000001</v>
      </c>
      <c r="I487" s="22">
        <v>17</v>
      </c>
      <c r="J487" s="22">
        <v>2595</v>
      </c>
      <c r="K487" s="22">
        <v>1133</v>
      </c>
      <c r="L487" s="22">
        <v>3770</v>
      </c>
      <c r="M487" s="23">
        <v>15.677500000000038</v>
      </c>
      <c r="N487" s="23">
        <v>304.4000000000002</v>
      </c>
      <c r="O487" s="22">
        <v>150.00000000000125</v>
      </c>
      <c r="P487" s="22">
        <v>418695</v>
      </c>
      <c r="Q487" s="23">
        <v>1744.5625</v>
      </c>
      <c r="R487" s="23">
        <v>12.385019710906693</v>
      </c>
      <c r="S487" s="22">
        <v>40</v>
      </c>
      <c r="T487" s="22" t="s">
        <v>26</v>
      </c>
      <c r="U487" s="23">
        <v>0.51211822233270621</v>
      </c>
      <c r="V487" s="22">
        <v>230</v>
      </c>
      <c r="W487" s="22">
        <v>1121</v>
      </c>
      <c r="X487" s="22">
        <v>1506</v>
      </c>
      <c r="Y487" s="22">
        <v>899</v>
      </c>
      <c r="Z487" s="22" t="s">
        <v>27</v>
      </c>
      <c r="AA487" s="5"/>
      <c r="AB487" s="6" cm="1">
        <f t="array" ref="AB487">SUM(IF(B487:I487&gt;B488:I488,1,-1))</f>
        <v>-6</v>
      </c>
      <c r="AC487" s="6" cm="1">
        <f t="array" ref="AC487">SUM(IF(J487:S487&gt;J488:S488,1,-1))</f>
        <v>6</v>
      </c>
      <c r="AD487" s="6">
        <f t="shared" si="113"/>
        <v>0</v>
      </c>
      <c r="AE487" s="6">
        <f t="shared" si="126"/>
        <v>2</v>
      </c>
      <c r="AF487" s="6">
        <f t="shared" si="126"/>
        <v>18</v>
      </c>
      <c r="AG487" s="6">
        <f t="shared" si="126"/>
        <v>20</v>
      </c>
      <c r="AH487" s="5"/>
      <c r="AI487" s="8" t="str">
        <f t="shared" si="114"/>
        <v>OL Lower</v>
      </c>
      <c r="AJ487" s="24" t="str">
        <f t="shared" si="115"/>
        <v>Down</v>
      </c>
      <c r="AK487" s="25" t="str">
        <f t="shared" si="116"/>
        <v>POC Down</v>
      </c>
      <c r="AL487" s="26" t="str">
        <f t="shared" si="117"/>
        <v>Bel. Val</v>
      </c>
      <c r="AM487" s="26" t="str">
        <f t="shared" si="118"/>
        <v>Lower Break</v>
      </c>
      <c r="AN487" s="26" t="str">
        <f t="shared" si="119"/>
        <v>Bl. Val</v>
      </c>
      <c r="AO487" s="26" t="str">
        <f t="shared" si="120"/>
        <v>No Gap</v>
      </c>
      <c r="AP487" s="26" t="str">
        <f t="shared" si="121"/>
        <v>Top-Weighted</v>
      </c>
      <c r="AQ487" s="26" t="str">
        <f t="shared" si="122"/>
        <v>Skewed Mid-Low</v>
      </c>
      <c r="AR487" s="26" t="str">
        <f t="shared" si="123"/>
        <v>Same</v>
      </c>
      <c r="AS487" s="27">
        <f t="shared" si="124"/>
        <v>0</v>
      </c>
    </row>
    <row r="488" spans="1:45" ht="15.5" x14ac:dyDescent="0.35">
      <c r="A488" s="20">
        <v>44972</v>
      </c>
      <c r="B488" s="21">
        <v>1.20703</v>
      </c>
      <c r="C488" s="21">
        <v>1.22695</v>
      </c>
      <c r="D488" s="21">
        <v>1.1989300000000001</v>
      </c>
      <c r="E488" s="21">
        <v>1.2036500000000001</v>
      </c>
      <c r="F488" s="21">
        <v>1.2147000000000001</v>
      </c>
      <c r="G488" s="21">
        <v>1.2193000000000001</v>
      </c>
      <c r="H488" s="21">
        <v>1.2070000000000001</v>
      </c>
      <c r="I488" s="22">
        <v>19</v>
      </c>
      <c r="J488" s="22">
        <v>1071</v>
      </c>
      <c r="K488" s="22">
        <v>2556</v>
      </c>
      <c r="L488" s="22">
        <v>3659</v>
      </c>
      <c r="M488" s="23">
        <v>15.200833333333385</v>
      </c>
      <c r="N488" s="23">
        <v>280.19999999999936</v>
      </c>
      <c r="O488" s="22">
        <v>122.99999999999977</v>
      </c>
      <c r="P488" s="22">
        <v>402016</v>
      </c>
      <c r="Q488" s="23">
        <v>1675.0666666666666</v>
      </c>
      <c r="R488" s="23">
        <v>13.058529621698817</v>
      </c>
      <c r="S488" s="22">
        <v>38</v>
      </c>
      <c r="T488" s="22" t="s">
        <v>26</v>
      </c>
      <c r="U488" s="23">
        <v>0.54432468503946685</v>
      </c>
      <c r="V488" s="22">
        <v>187</v>
      </c>
      <c r="W488" s="22">
        <v>1373</v>
      </c>
      <c r="X488" s="22">
        <v>1340</v>
      </c>
      <c r="Y488" s="22">
        <v>759</v>
      </c>
      <c r="Z488" s="22" t="s">
        <v>27</v>
      </c>
      <c r="AA488" s="5"/>
      <c r="AB488" s="6" cm="1">
        <f t="array" ref="AB488">SUM(IF(B488:I488&gt;B489:I489,1,-1))</f>
        <v>0</v>
      </c>
      <c r="AC488" s="6" cm="1">
        <f t="array" ref="AC488">SUM(IF(J488:S488&gt;J489:S489,1,-1))</f>
        <v>6</v>
      </c>
      <c r="AD488" s="6">
        <f t="shared" si="113"/>
        <v>6</v>
      </c>
      <c r="AE488" s="6">
        <f t="shared" si="126"/>
        <v>8</v>
      </c>
      <c r="AF488" s="6">
        <f t="shared" si="126"/>
        <v>4</v>
      </c>
      <c r="AG488" s="6">
        <f t="shared" si="126"/>
        <v>12</v>
      </c>
      <c r="AH488" s="5"/>
      <c r="AI488" s="8" t="str">
        <f t="shared" si="114"/>
        <v>OL Higher</v>
      </c>
      <c r="AJ488" s="24" t="str">
        <f t="shared" si="115"/>
        <v>Up</v>
      </c>
      <c r="AK488" s="25" t="str">
        <f t="shared" si="116"/>
        <v>POC Up</v>
      </c>
      <c r="AL488" s="26" t="str">
        <f t="shared" si="117"/>
        <v>In. Val</v>
      </c>
      <c r="AM488" s="26" t="str">
        <f t="shared" si="118"/>
        <v>Lower Break</v>
      </c>
      <c r="AN488" s="26" t="str">
        <f t="shared" si="119"/>
        <v>Bl. Val</v>
      </c>
      <c r="AO488" s="26" t="str">
        <f t="shared" si="120"/>
        <v>No Gap</v>
      </c>
      <c r="AP488" s="26" t="str">
        <f t="shared" si="121"/>
        <v>Bottom-Weighted</v>
      </c>
      <c r="AQ488" s="26" t="str">
        <f t="shared" si="122"/>
        <v>Skewed Mid-High</v>
      </c>
      <c r="AR488" s="26" t="str">
        <f t="shared" si="123"/>
        <v>Closed Higher Quadrant</v>
      </c>
      <c r="AS488" s="27">
        <f t="shared" si="124"/>
        <v>2</v>
      </c>
    </row>
    <row r="489" spans="1:45" ht="15.5" x14ac:dyDescent="0.35">
      <c r="A489" s="20">
        <v>44971</v>
      </c>
      <c r="B489" s="21">
        <v>1.2053199999999999</v>
      </c>
      <c r="C489" s="21">
        <v>1.22695</v>
      </c>
      <c r="D489" s="21">
        <v>1.20302</v>
      </c>
      <c r="E489" s="21">
        <v>1.2171700000000001</v>
      </c>
      <c r="F489" s="21">
        <v>1.2095</v>
      </c>
      <c r="G489" s="21">
        <v>1.2181</v>
      </c>
      <c r="H489" s="21">
        <v>1.2069000000000001</v>
      </c>
      <c r="I489" s="22">
        <v>24</v>
      </c>
      <c r="J489" s="22">
        <v>2230</v>
      </c>
      <c r="K489" s="22">
        <v>1318</v>
      </c>
      <c r="L489" s="22">
        <v>3586</v>
      </c>
      <c r="M489" s="23">
        <v>14.846250000000042</v>
      </c>
      <c r="N489" s="23">
        <v>239.30000000000007</v>
      </c>
      <c r="O489" s="22">
        <v>111.99999999999876</v>
      </c>
      <c r="P489" s="22">
        <v>385147</v>
      </c>
      <c r="Q489" s="23">
        <v>1604.7791666666667</v>
      </c>
      <c r="R489" s="23">
        <v>14.985374007521935</v>
      </c>
      <c r="S489" s="22">
        <v>26</v>
      </c>
      <c r="T489" s="22" t="s">
        <v>26</v>
      </c>
      <c r="U489" s="23">
        <v>0.52244427638409741</v>
      </c>
      <c r="V489" s="22">
        <v>105</v>
      </c>
      <c r="W489" s="22">
        <v>803</v>
      </c>
      <c r="X489" s="22">
        <v>1498</v>
      </c>
      <c r="Y489" s="22">
        <v>1180</v>
      </c>
      <c r="Z489" s="22" t="s">
        <v>32</v>
      </c>
      <c r="AA489" s="5"/>
      <c r="AB489" s="6" cm="1">
        <f t="array" ref="AB489">SUM(IF(B489:I489&gt;B490:I490,1,-1))</f>
        <v>8</v>
      </c>
      <c r="AC489" s="6" cm="1">
        <f t="array" ref="AC489">SUM(IF(J489:S489&gt;J490:S490,1,-1))</f>
        <v>6</v>
      </c>
      <c r="AD489" s="6">
        <f t="shared" si="113"/>
        <v>14</v>
      </c>
      <c r="AE489" s="6">
        <f t="shared" si="126"/>
        <v>6</v>
      </c>
      <c r="AF489" s="6">
        <f t="shared" si="126"/>
        <v>-6</v>
      </c>
      <c r="AG489" s="6">
        <f t="shared" si="126"/>
        <v>0</v>
      </c>
      <c r="AH489" s="5"/>
      <c r="AI489" s="8" t="str">
        <f t="shared" si="114"/>
        <v>OL Higher</v>
      </c>
      <c r="AJ489" s="24" t="str">
        <f t="shared" si="115"/>
        <v>Up</v>
      </c>
      <c r="AK489" s="25" t="str">
        <f t="shared" si="116"/>
        <v>POC Up</v>
      </c>
      <c r="AL489" s="26" t="str">
        <f t="shared" si="117"/>
        <v>In. Val</v>
      </c>
      <c r="AM489" s="26" t="str">
        <f t="shared" si="118"/>
        <v>Upper Break</v>
      </c>
      <c r="AN489" s="26" t="str">
        <f t="shared" si="119"/>
        <v>In Val</v>
      </c>
      <c r="AO489" s="26" t="str">
        <f t="shared" si="120"/>
        <v>No Gap</v>
      </c>
      <c r="AP489" s="26" t="str">
        <f t="shared" si="121"/>
        <v>Top-Weighted</v>
      </c>
      <c r="AQ489" s="26" t="str">
        <f t="shared" si="122"/>
        <v>Skewed Mid-Low</v>
      </c>
      <c r="AR489" s="26" t="str">
        <f t="shared" si="123"/>
        <v>Closed Higher Quadrant</v>
      </c>
      <c r="AS489" s="27">
        <f t="shared" si="124"/>
        <v>1</v>
      </c>
    </row>
    <row r="490" spans="1:45" ht="15.5" x14ac:dyDescent="0.35">
      <c r="A490" s="20">
        <v>44970</v>
      </c>
      <c r="B490" s="21">
        <v>1.20258</v>
      </c>
      <c r="C490" s="21">
        <v>1.2193400000000001</v>
      </c>
      <c r="D490" s="21">
        <v>1.19608</v>
      </c>
      <c r="E490" s="21">
        <v>1.2150099999999999</v>
      </c>
      <c r="F490" s="21">
        <v>1.2048999999999999</v>
      </c>
      <c r="G490" s="21">
        <v>1.2126999999999999</v>
      </c>
      <c r="H490" s="21">
        <v>1.2032</v>
      </c>
      <c r="I490" s="22">
        <v>11</v>
      </c>
      <c r="J490" s="22">
        <v>2543</v>
      </c>
      <c r="K490" s="22">
        <v>976</v>
      </c>
      <c r="L490" s="22">
        <v>3566</v>
      </c>
      <c r="M490" s="23">
        <v>14.727500000000051</v>
      </c>
      <c r="N490" s="23">
        <v>232.60000000000059</v>
      </c>
      <c r="O490" s="22">
        <v>94.999999999998423</v>
      </c>
      <c r="P490" s="22">
        <v>373742</v>
      </c>
      <c r="Q490" s="23">
        <v>1557.2583333333334</v>
      </c>
      <c r="R490" s="23">
        <v>15.33104041272567</v>
      </c>
      <c r="S490" s="22">
        <v>24</v>
      </c>
      <c r="T490" s="22" t="s">
        <v>28</v>
      </c>
      <c r="U490" s="23">
        <v>0.49204152978413113</v>
      </c>
      <c r="V490" s="22">
        <v>370</v>
      </c>
      <c r="W490" s="22">
        <v>1489</v>
      </c>
      <c r="X490" s="22">
        <v>1306</v>
      </c>
      <c r="Y490" s="22">
        <v>401</v>
      </c>
      <c r="Z490" s="22" t="s">
        <v>31</v>
      </c>
      <c r="AA490" s="5"/>
      <c r="AB490" s="6" cm="1">
        <f t="array" ref="AB490">SUM(IF(B490:I490&gt;B491:I491,1,-1))</f>
        <v>0</v>
      </c>
      <c r="AC490" s="6" cm="1">
        <f t="array" ref="AC490">SUM(IF(J490:S490&gt;J491:S491,1,-1))</f>
        <v>-8</v>
      </c>
      <c r="AD490" s="6">
        <f t="shared" si="113"/>
        <v>-8</v>
      </c>
      <c r="AE490" s="6">
        <f t="shared" si="126"/>
        <v>-4</v>
      </c>
      <c r="AF490" s="6">
        <f t="shared" si="126"/>
        <v>-20</v>
      </c>
      <c r="AG490" s="6">
        <f t="shared" si="126"/>
        <v>-24</v>
      </c>
      <c r="AH490" s="5"/>
      <c r="AI490" s="8" t="str">
        <f t="shared" si="114"/>
        <v>OL Higher</v>
      </c>
      <c r="AJ490" s="24" t="str">
        <f t="shared" si="115"/>
        <v>Neutral</v>
      </c>
      <c r="AK490" s="25" t="str">
        <f t="shared" si="116"/>
        <v>POC Down</v>
      </c>
      <c r="AL490" s="26" t="str">
        <f t="shared" si="117"/>
        <v>In. Val</v>
      </c>
      <c r="AM490" s="26" t="str">
        <f t="shared" si="118"/>
        <v>Inside Day</v>
      </c>
      <c r="AN490" s="26" t="str">
        <f t="shared" si="119"/>
        <v>Ab. Val</v>
      </c>
      <c r="AO490" s="26" t="str">
        <f t="shared" si="120"/>
        <v>No Gap</v>
      </c>
      <c r="AP490" s="26" t="str">
        <f t="shared" si="121"/>
        <v>Top-Weighted</v>
      </c>
      <c r="AQ490" s="26" t="str">
        <f t="shared" si="122"/>
        <v>Skewed Mid-High</v>
      </c>
      <c r="AR490" s="26" t="str">
        <f t="shared" si="123"/>
        <v>Closed Lower Quadrant</v>
      </c>
      <c r="AS490" s="27">
        <f t="shared" si="124"/>
        <v>-2</v>
      </c>
    </row>
    <row r="491" spans="1:45" ht="15.5" x14ac:dyDescent="0.35">
      <c r="A491" s="20">
        <v>44967</v>
      </c>
      <c r="B491" s="21">
        <v>1.2042999999999999</v>
      </c>
      <c r="C491" s="21">
        <v>1.2193400000000001</v>
      </c>
      <c r="D491" s="21">
        <v>1.19608</v>
      </c>
      <c r="E491" s="21">
        <v>1.2050799999999999</v>
      </c>
      <c r="F491" s="21">
        <v>1.2052</v>
      </c>
      <c r="G491" s="21">
        <v>1.2103999999999999</v>
      </c>
      <c r="H491" s="21">
        <v>1.2007999999999999</v>
      </c>
      <c r="I491" s="22">
        <v>2</v>
      </c>
      <c r="J491" s="22">
        <v>2268</v>
      </c>
      <c r="K491" s="22">
        <v>1365</v>
      </c>
      <c r="L491" s="22">
        <v>3682</v>
      </c>
      <c r="M491" s="23">
        <v>15.22041666666669</v>
      </c>
      <c r="N491" s="23">
        <v>232.60000000000059</v>
      </c>
      <c r="O491" s="22">
        <v>96.000000000000526</v>
      </c>
      <c r="P491" s="22">
        <v>393414</v>
      </c>
      <c r="Q491" s="23">
        <v>1639.2249999999999</v>
      </c>
      <c r="R491" s="23">
        <v>15.82975064488388</v>
      </c>
      <c r="S491" s="22">
        <v>32</v>
      </c>
      <c r="T491" s="22" t="s">
        <v>26</v>
      </c>
      <c r="U491" s="23">
        <v>0.6576140609093305</v>
      </c>
      <c r="V491" s="22">
        <v>291</v>
      </c>
      <c r="W491" s="22">
        <v>1256</v>
      </c>
      <c r="X491" s="22">
        <v>1643</v>
      </c>
      <c r="Y491" s="22">
        <v>492</v>
      </c>
      <c r="Z491" s="22" t="s">
        <v>29</v>
      </c>
      <c r="AA491" s="5"/>
      <c r="AB491" s="6" cm="1">
        <f t="array" ref="AB491">SUM(IF(B491:I491&gt;B492:I492,1,-1))</f>
        <v>-2</v>
      </c>
      <c r="AC491" s="6" cm="1">
        <f t="array" ref="AC491">SUM(IF(J491:S491&gt;J492:S492,1,-1))</f>
        <v>-4</v>
      </c>
      <c r="AD491" s="6">
        <f t="shared" si="113"/>
        <v>-6</v>
      </c>
      <c r="AE491" s="6">
        <f t="shared" si="126"/>
        <v>-8</v>
      </c>
      <c r="AF491" s="6">
        <f t="shared" si="126"/>
        <v>-14</v>
      </c>
      <c r="AG491" s="6">
        <f t="shared" si="126"/>
        <v>-22</v>
      </c>
      <c r="AH491" s="5"/>
      <c r="AI491" s="8" t="str">
        <f t="shared" si="114"/>
        <v>Inside</v>
      </c>
      <c r="AJ491" s="24" t="str">
        <f t="shared" si="115"/>
        <v>Neutral</v>
      </c>
      <c r="AK491" s="25" t="str">
        <f t="shared" si="116"/>
        <v>POC Up</v>
      </c>
      <c r="AL491" s="26" t="str">
        <f t="shared" si="117"/>
        <v>In. Val</v>
      </c>
      <c r="AM491" s="26" t="str">
        <f t="shared" si="118"/>
        <v>Inside Day</v>
      </c>
      <c r="AN491" s="26" t="str">
        <f t="shared" si="119"/>
        <v>In Val</v>
      </c>
      <c r="AO491" s="26" t="str">
        <f t="shared" si="120"/>
        <v>No Gap</v>
      </c>
      <c r="AP491" s="26" t="str">
        <f t="shared" si="121"/>
        <v>Top-Weighted</v>
      </c>
      <c r="AQ491" s="26" t="str">
        <f t="shared" si="122"/>
        <v>Skewed Mid-Low</v>
      </c>
      <c r="AR491" s="26" t="str">
        <f t="shared" si="123"/>
        <v>Closed Higher Quadrant</v>
      </c>
      <c r="AS491" s="27">
        <f t="shared" si="124"/>
        <v>1</v>
      </c>
    </row>
    <row r="492" spans="1:45" ht="15.5" x14ac:dyDescent="0.35">
      <c r="A492" s="20">
        <v>44966</v>
      </c>
      <c r="B492" s="21">
        <v>1.2220200000000001</v>
      </c>
      <c r="C492" s="21">
        <v>1.2265299999999999</v>
      </c>
      <c r="D492" s="21">
        <v>1.19608</v>
      </c>
      <c r="E492" s="21">
        <v>1.2115100000000001</v>
      </c>
      <c r="F492" s="21">
        <v>1.2046999999999999</v>
      </c>
      <c r="G492" s="21">
        <v>1.2108999999999999</v>
      </c>
      <c r="H492" s="21">
        <v>1.1978</v>
      </c>
      <c r="I492" s="22">
        <v>0</v>
      </c>
      <c r="J492" s="22">
        <v>2628</v>
      </c>
      <c r="K492" s="22">
        <v>1185</v>
      </c>
      <c r="L492" s="22">
        <v>3856</v>
      </c>
      <c r="M492" s="23">
        <v>15.934583333333334</v>
      </c>
      <c r="N492" s="23">
        <v>304.49999999999864</v>
      </c>
      <c r="O492" s="22">
        <v>130.99999999999889</v>
      </c>
      <c r="P492" s="22">
        <v>419598</v>
      </c>
      <c r="Q492" s="23">
        <v>1748.325</v>
      </c>
      <c r="R492" s="23">
        <v>12.663382594417135</v>
      </c>
      <c r="S492" s="22">
        <v>29</v>
      </c>
      <c r="T492" s="22" t="s">
        <v>26</v>
      </c>
      <c r="U492" s="23">
        <v>0.54932176961781565</v>
      </c>
      <c r="V492" s="22">
        <v>426</v>
      </c>
      <c r="W492" s="22">
        <v>621</v>
      </c>
      <c r="X492" s="22">
        <v>1932</v>
      </c>
      <c r="Y492" s="22">
        <v>868</v>
      </c>
      <c r="Z492" s="22" t="s">
        <v>32</v>
      </c>
      <c r="AA492" s="5"/>
      <c r="AB492" s="6" cm="1">
        <f t="array" ref="AB492">SUM(IF(B492:I492&gt;B493:I493,1,-1))</f>
        <v>-2</v>
      </c>
      <c r="AC492" s="6" cm="1">
        <f t="array" ref="AC492">SUM(IF(J492:S492&gt;J493:S493,1,-1))</f>
        <v>-8</v>
      </c>
      <c r="AD492" s="6">
        <f t="shared" si="113"/>
        <v>-10</v>
      </c>
      <c r="AE492" s="6">
        <f t="shared" si="126"/>
        <v>-10</v>
      </c>
      <c r="AF492" s="6">
        <f t="shared" si="126"/>
        <v>-4</v>
      </c>
      <c r="AG492" s="6">
        <f t="shared" si="126"/>
        <v>-14</v>
      </c>
      <c r="AH492" s="5"/>
      <c r="AI492" s="8" t="str">
        <f t="shared" si="114"/>
        <v>Inside</v>
      </c>
      <c r="AJ492" s="24" t="str">
        <f t="shared" si="115"/>
        <v>Down</v>
      </c>
      <c r="AK492" s="25" t="str">
        <f t="shared" si="116"/>
        <v>POC Unchanged</v>
      </c>
      <c r="AL492" s="26" t="str">
        <f t="shared" si="117"/>
        <v>In. Val</v>
      </c>
      <c r="AM492" s="26" t="str">
        <f t="shared" si="118"/>
        <v>Inside Day</v>
      </c>
      <c r="AN492" s="26" t="str">
        <f t="shared" si="119"/>
        <v>Ab. Val</v>
      </c>
      <c r="AO492" s="26" t="str">
        <f t="shared" si="120"/>
        <v>Gap Up - Failed</v>
      </c>
      <c r="AP492" s="26" t="str">
        <f t="shared" si="121"/>
        <v>Top-Weighted</v>
      </c>
      <c r="AQ492" s="26" t="str">
        <f t="shared" si="122"/>
        <v>Skewed Mid-Low</v>
      </c>
      <c r="AR492" s="26" t="str">
        <f t="shared" si="123"/>
        <v>Closed Higher Quadrant</v>
      </c>
      <c r="AS492" s="27">
        <f t="shared" si="124"/>
        <v>2</v>
      </c>
    </row>
    <row r="493" spans="1:45" ht="15.5" x14ac:dyDescent="0.35">
      <c r="A493" s="20">
        <v>44965</v>
      </c>
      <c r="B493" s="21">
        <v>1.2387300000000001</v>
      </c>
      <c r="C493" s="21">
        <v>1.24</v>
      </c>
      <c r="D493" s="21">
        <v>1.19608</v>
      </c>
      <c r="E493" s="21">
        <v>1.2070099999999999</v>
      </c>
      <c r="F493" s="21">
        <v>1.2046999999999999</v>
      </c>
      <c r="G493" s="21">
        <v>1.2210999999999999</v>
      </c>
      <c r="H493" s="21">
        <v>1.1966999999999999</v>
      </c>
      <c r="I493" s="22">
        <v>-18</v>
      </c>
      <c r="J493" s="22">
        <v>2968</v>
      </c>
      <c r="K493" s="22">
        <v>1185</v>
      </c>
      <c r="L493" s="22">
        <v>4196</v>
      </c>
      <c r="M493" s="23">
        <v>17.352916666666616</v>
      </c>
      <c r="N493" s="23">
        <v>439.19999999999959</v>
      </c>
      <c r="O493" s="22">
        <v>243.99999999999977</v>
      </c>
      <c r="P493" s="22">
        <v>467217</v>
      </c>
      <c r="Q493" s="23">
        <v>1946.7375</v>
      </c>
      <c r="R493" s="23">
        <v>9.5537340619307916</v>
      </c>
      <c r="S493" s="22">
        <v>45</v>
      </c>
      <c r="T493" s="22" t="s">
        <v>28</v>
      </c>
      <c r="U493" s="23">
        <v>0.48766139052610391</v>
      </c>
      <c r="V493" s="22">
        <v>604</v>
      </c>
      <c r="W493" s="22">
        <v>811</v>
      </c>
      <c r="X493" s="22">
        <v>804</v>
      </c>
      <c r="Y493" s="22">
        <v>1970</v>
      </c>
      <c r="Z493" s="22" t="s">
        <v>34</v>
      </c>
      <c r="AA493" s="5"/>
      <c r="AB493" s="6" cm="1">
        <f t="array" ref="AB493">SUM(IF(B493:I493&gt;B494:I494,1,-1))</f>
        <v>-4</v>
      </c>
      <c r="AC493" s="6" cm="1">
        <f t="array" ref="AC493">SUM(IF(J493:S493&gt;J494:S494,1,-1))</f>
        <v>-2</v>
      </c>
      <c r="AD493" s="6">
        <f t="shared" si="113"/>
        <v>-6</v>
      </c>
      <c r="AE493" s="6">
        <f t="shared" si="126"/>
        <v>-14</v>
      </c>
      <c r="AF493" s="6">
        <f t="shared" si="126"/>
        <v>10</v>
      </c>
      <c r="AG493" s="6">
        <f t="shared" si="126"/>
        <v>-4</v>
      </c>
      <c r="AH493" s="5"/>
      <c r="AI493" s="8" t="str">
        <f t="shared" si="114"/>
        <v>OL Lower</v>
      </c>
      <c r="AJ493" s="24" t="str">
        <f t="shared" si="115"/>
        <v>Down</v>
      </c>
      <c r="AK493" s="25" t="str">
        <f t="shared" si="116"/>
        <v>POC Unchanged</v>
      </c>
      <c r="AL493" s="26" t="str">
        <f t="shared" si="117"/>
        <v>In. Val</v>
      </c>
      <c r="AM493" s="26" t="str">
        <f t="shared" si="118"/>
        <v>Inside Day</v>
      </c>
      <c r="AN493" s="26" t="str">
        <f t="shared" si="119"/>
        <v>In Val</v>
      </c>
      <c r="AO493" s="26" t="str">
        <f t="shared" si="120"/>
        <v>Gap Up - Failed</v>
      </c>
      <c r="AP493" s="26" t="str">
        <f t="shared" si="121"/>
        <v>Top-Weighted</v>
      </c>
      <c r="AQ493" s="26" t="str">
        <f t="shared" si="122"/>
        <v>Skewed Low</v>
      </c>
      <c r="AR493" s="26" t="str">
        <f t="shared" si="123"/>
        <v>Closed Lower Quadrant</v>
      </c>
      <c r="AS493" s="27">
        <f t="shared" si="124"/>
        <v>-4</v>
      </c>
    </row>
    <row r="494" spans="1:45" ht="15.5" x14ac:dyDescent="0.35">
      <c r="A494" s="20">
        <v>44964</v>
      </c>
      <c r="B494" s="21">
        <v>1.23078</v>
      </c>
      <c r="C494" s="21">
        <v>1.24</v>
      </c>
      <c r="D494" s="21">
        <v>1.19608</v>
      </c>
      <c r="E494" s="21">
        <v>1.20533</v>
      </c>
      <c r="F494" s="21">
        <v>1.2046999999999999</v>
      </c>
      <c r="G494" s="21">
        <v>1.2291999999999998</v>
      </c>
      <c r="H494" s="21">
        <v>1.1966999999999999</v>
      </c>
      <c r="I494" s="22">
        <v>-15</v>
      </c>
      <c r="J494" s="22">
        <v>2981</v>
      </c>
      <c r="K494" s="22">
        <v>1154</v>
      </c>
      <c r="L494" s="22">
        <v>4169</v>
      </c>
      <c r="M494" s="23">
        <v>17.257499999999954</v>
      </c>
      <c r="N494" s="23">
        <v>439.19999999999959</v>
      </c>
      <c r="O494" s="22">
        <v>324.99999999999972</v>
      </c>
      <c r="P494" s="22">
        <v>499009</v>
      </c>
      <c r="Q494" s="23">
        <v>2079.2041666666669</v>
      </c>
      <c r="R494" s="23">
        <v>9.4922586520947263</v>
      </c>
      <c r="S494" s="22">
        <v>56</v>
      </c>
      <c r="T494" s="22" t="s">
        <v>28</v>
      </c>
      <c r="U494" s="23">
        <v>0.49717189508724696</v>
      </c>
      <c r="V494" s="22">
        <v>1249</v>
      </c>
      <c r="W494" s="22">
        <v>842</v>
      </c>
      <c r="X494" s="22">
        <v>381</v>
      </c>
      <c r="Y494" s="22">
        <v>1688</v>
      </c>
      <c r="Z494" s="22" t="s">
        <v>27</v>
      </c>
      <c r="AA494" s="5"/>
      <c r="AB494" s="6" cm="1">
        <f t="array" ref="AB494">SUM(IF(B494:I494&gt;B495:I495,1,-1))</f>
        <v>-4</v>
      </c>
      <c r="AC494" s="6" cm="1">
        <f t="array" ref="AC494">SUM(IF(J494:S494&gt;J495:S495,1,-1))</f>
        <v>6</v>
      </c>
      <c r="AD494" s="6">
        <f t="shared" si="113"/>
        <v>2</v>
      </c>
      <c r="AE494" s="6">
        <f t="shared" si="126"/>
        <v>-16</v>
      </c>
      <c r="AF494" s="6">
        <f t="shared" si="126"/>
        <v>18</v>
      </c>
      <c r="AG494" s="6">
        <f t="shared" si="126"/>
        <v>2</v>
      </c>
      <c r="AH494" s="5"/>
      <c r="AI494" s="8" t="str">
        <f t="shared" si="114"/>
        <v>OL Lower</v>
      </c>
      <c r="AJ494" s="24" t="str">
        <f t="shared" si="115"/>
        <v>Down</v>
      </c>
      <c r="AK494" s="25" t="str">
        <f t="shared" si="116"/>
        <v>POC Down</v>
      </c>
      <c r="AL494" s="26" t="str">
        <f t="shared" si="117"/>
        <v>Bel. Val</v>
      </c>
      <c r="AM494" s="26" t="str">
        <f t="shared" si="118"/>
        <v>Lower Break</v>
      </c>
      <c r="AN494" s="26" t="str">
        <f t="shared" si="119"/>
        <v>In Val</v>
      </c>
      <c r="AO494" s="26" t="str">
        <f t="shared" si="120"/>
        <v>No Gap</v>
      </c>
      <c r="AP494" s="26" t="str">
        <f t="shared" si="121"/>
        <v>Top-Weighted</v>
      </c>
      <c r="AQ494" s="26" t="str">
        <f t="shared" si="122"/>
        <v>Skewed Low</v>
      </c>
      <c r="AR494" s="26" t="str">
        <f t="shared" si="123"/>
        <v>Same</v>
      </c>
      <c r="AS494" s="27">
        <f t="shared" si="124"/>
        <v>0</v>
      </c>
    </row>
    <row r="495" spans="1:45" ht="15.5" x14ac:dyDescent="0.35">
      <c r="A495" s="20">
        <v>44963</v>
      </c>
      <c r="B495" s="21">
        <v>1.2349399999999999</v>
      </c>
      <c r="C495" s="21">
        <v>1.24</v>
      </c>
      <c r="D495" s="21">
        <v>1.20051</v>
      </c>
      <c r="E495" s="21">
        <v>1.2025699999999999</v>
      </c>
      <c r="F495" s="21">
        <v>1.2315</v>
      </c>
      <c r="G495" s="21">
        <v>1.2399000000000002</v>
      </c>
      <c r="H495" s="21">
        <v>1.2178000000000002</v>
      </c>
      <c r="I495" s="22">
        <v>-33</v>
      </c>
      <c r="J495" s="22">
        <v>1313</v>
      </c>
      <c r="K495" s="22">
        <v>2551</v>
      </c>
      <c r="L495" s="22">
        <v>3912</v>
      </c>
      <c r="M495" s="23">
        <v>16.217500000000015</v>
      </c>
      <c r="N495" s="23">
        <v>394.90000000000026</v>
      </c>
      <c r="O495" s="22">
        <v>221.00000000000009</v>
      </c>
      <c r="P495" s="22">
        <v>470792</v>
      </c>
      <c r="Q495" s="23">
        <v>1961.6333333333334</v>
      </c>
      <c r="R495" s="23">
        <v>9.9063053937705678</v>
      </c>
      <c r="S495" s="22">
        <v>49</v>
      </c>
      <c r="T495" s="22" t="s">
        <v>26</v>
      </c>
      <c r="U495" s="23">
        <v>0.53398512238299467</v>
      </c>
      <c r="V495" s="22">
        <v>1737</v>
      </c>
      <c r="W495" s="22">
        <v>886</v>
      </c>
      <c r="X495" s="22">
        <v>290</v>
      </c>
      <c r="Y495" s="22">
        <v>982</v>
      </c>
      <c r="Z495" s="22" t="s">
        <v>27</v>
      </c>
      <c r="AA495" s="5"/>
      <c r="AB495" s="6" cm="1">
        <f t="array" ref="AB495">SUM(IF(B495:I495&gt;B496:I496,1,-1))</f>
        <v>-6</v>
      </c>
      <c r="AC495" s="6" cm="1">
        <f t="array" ref="AC495">SUM(IF(J495:S495&gt;J496:S496,1,-1))</f>
        <v>6</v>
      </c>
      <c r="AD495" s="6">
        <f t="shared" si="113"/>
        <v>0</v>
      </c>
      <c r="AE495" s="6">
        <f t="shared" ref="AE495:AG510" si="127">SUM(AB495:AB497)</f>
        <v>-18</v>
      </c>
      <c r="AF495" s="6">
        <f t="shared" si="127"/>
        <v>18</v>
      </c>
      <c r="AG495" s="6">
        <f t="shared" si="127"/>
        <v>0</v>
      </c>
      <c r="AH495" s="5"/>
      <c r="AI495" s="8" t="str">
        <f t="shared" si="114"/>
        <v>OL Lower</v>
      </c>
      <c r="AJ495" s="24" t="str">
        <f t="shared" si="115"/>
        <v>Neutral</v>
      </c>
      <c r="AK495" s="25" t="str">
        <f t="shared" si="116"/>
        <v>POC Unchanged</v>
      </c>
      <c r="AL495" s="26" t="str">
        <f t="shared" si="117"/>
        <v>In. Val</v>
      </c>
      <c r="AM495" s="26" t="str">
        <f t="shared" si="118"/>
        <v>Lower Break</v>
      </c>
      <c r="AN495" s="26" t="str">
        <f t="shared" si="119"/>
        <v>Bl. Val</v>
      </c>
      <c r="AO495" s="26" t="str">
        <f t="shared" si="120"/>
        <v>No Gap</v>
      </c>
      <c r="AP495" s="26" t="str">
        <f t="shared" si="121"/>
        <v>Bottom-Weighted</v>
      </c>
      <c r="AQ495" s="26" t="str">
        <f t="shared" si="122"/>
        <v>Skewed High</v>
      </c>
      <c r="AR495" s="26" t="str">
        <f t="shared" si="123"/>
        <v>Same</v>
      </c>
      <c r="AS495" s="27">
        <f t="shared" si="124"/>
        <v>0</v>
      </c>
    </row>
    <row r="496" spans="1:45" ht="15.5" x14ac:dyDescent="0.35">
      <c r="A496" s="20">
        <v>44960</v>
      </c>
      <c r="B496" s="21">
        <v>1.2399800000000001</v>
      </c>
      <c r="C496" s="21">
        <v>1.2416799999999999</v>
      </c>
      <c r="D496" s="21">
        <v>1.2028700000000001</v>
      </c>
      <c r="E496" s="21">
        <v>1.20431</v>
      </c>
      <c r="F496" s="21">
        <v>1.2315</v>
      </c>
      <c r="G496" s="21">
        <v>1.2405000000000002</v>
      </c>
      <c r="H496" s="21">
        <v>1.2262000000000002</v>
      </c>
      <c r="I496" s="22">
        <v>-49</v>
      </c>
      <c r="J496" s="22">
        <v>1887</v>
      </c>
      <c r="K496" s="22">
        <v>1823</v>
      </c>
      <c r="L496" s="22">
        <v>3758</v>
      </c>
      <c r="M496" s="23">
        <v>15.549999999999999</v>
      </c>
      <c r="N496" s="23">
        <v>388.09999999999786</v>
      </c>
      <c r="O496" s="22">
        <v>142.9999999999998</v>
      </c>
      <c r="P496" s="22">
        <v>463886</v>
      </c>
      <c r="Q496" s="23">
        <v>1932.8583333333333</v>
      </c>
      <c r="R496" s="23">
        <v>9.6830713733574356</v>
      </c>
      <c r="S496" s="22">
        <v>51</v>
      </c>
      <c r="T496" s="22" t="s">
        <v>26</v>
      </c>
      <c r="U496" s="23">
        <v>0.62563952292961955</v>
      </c>
      <c r="V496" s="22">
        <v>1699</v>
      </c>
      <c r="W496" s="22">
        <v>1320</v>
      </c>
      <c r="X496" s="22">
        <v>380</v>
      </c>
      <c r="Y496" s="22">
        <v>359</v>
      </c>
      <c r="Z496" s="22" t="s">
        <v>27</v>
      </c>
      <c r="AA496" s="5"/>
      <c r="AB496" s="6" cm="1">
        <f t="array" ref="AB496">SUM(IF(B496:I496&gt;B497:I497,1,-1))</f>
        <v>-6</v>
      </c>
      <c r="AC496" s="6" cm="1">
        <f t="array" ref="AC496">SUM(IF(J496:S496&gt;J497:S497,1,-1))</f>
        <v>6</v>
      </c>
      <c r="AD496" s="6">
        <f t="shared" si="113"/>
        <v>0</v>
      </c>
      <c r="AE496" s="6">
        <f t="shared" si="127"/>
        <v>-16</v>
      </c>
      <c r="AF496" s="6">
        <f t="shared" si="127"/>
        <v>14</v>
      </c>
      <c r="AG496" s="6">
        <f t="shared" si="127"/>
        <v>-2</v>
      </c>
      <c r="AH496" s="5"/>
      <c r="AI496" s="8" t="str">
        <f t="shared" si="114"/>
        <v>Outside</v>
      </c>
      <c r="AJ496" s="24" t="str">
        <f t="shared" si="115"/>
        <v>Down</v>
      </c>
      <c r="AK496" s="25" t="str">
        <f t="shared" si="116"/>
        <v>POC Unchanged</v>
      </c>
      <c r="AL496" s="26" t="str">
        <f t="shared" si="117"/>
        <v>In. Val</v>
      </c>
      <c r="AM496" s="26" t="str">
        <f t="shared" si="118"/>
        <v>Lower Break</v>
      </c>
      <c r="AN496" s="26" t="str">
        <f t="shared" si="119"/>
        <v>Bl. Val</v>
      </c>
      <c r="AO496" s="26" t="str">
        <f t="shared" si="120"/>
        <v>Gap Up - Failed</v>
      </c>
      <c r="AP496" s="26" t="str">
        <f t="shared" si="121"/>
        <v>Top-Weighted</v>
      </c>
      <c r="AQ496" s="26" t="str">
        <f t="shared" si="122"/>
        <v>Skewed High</v>
      </c>
      <c r="AR496" s="26" t="str">
        <f t="shared" si="123"/>
        <v>Same</v>
      </c>
      <c r="AS496" s="27">
        <f t="shared" si="124"/>
        <v>0</v>
      </c>
    </row>
    <row r="497" spans="1:45" ht="15.5" x14ac:dyDescent="0.35">
      <c r="A497" s="20">
        <v>44959</v>
      </c>
      <c r="B497" s="21">
        <v>1.2413799999999999</v>
      </c>
      <c r="C497" s="21">
        <v>1.2417899999999999</v>
      </c>
      <c r="D497" s="21">
        <v>1.2217800000000001</v>
      </c>
      <c r="E497" s="21">
        <v>1.22204</v>
      </c>
      <c r="F497" s="21">
        <v>1.2315</v>
      </c>
      <c r="G497" s="21">
        <v>1.2384999999999999</v>
      </c>
      <c r="H497" s="21">
        <v>1.2295</v>
      </c>
      <c r="I497" s="22">
        <v>-37</v>
      </c>
      <c r="J497" s="22">
        <v>2545</v>
      </c>
      <c r="K497" s="22">
        <v>924</v>
      </c>
      <c r="L497" s="22">
        <v>3517</v>
      </c>
      <c r="M497" s="23">
        <v>14.539166666666667</v>
      </c>
      <c r="N497" s="23">
        <v>200.0999999999986</v>
      </c>
      <c r="O497" s="22">
        <v>89.999999999998977</v>
      </c>
      <c r="P497" s="22">
        <v>427385</v>
      </c>
      <c r="Q497" s="23">
        <v>1780.7708333333333</v>
      </c>
      <c r="R497" s="23">
        <v>17.576211894053095</v>
      </c>
      <c r="S497" s="22">
        <v>36</v>
      </c>
      <c r="T497" s="22" t="s">
        <v>28</v>
      </c>
      <c r="U497" s="23">
        <v>0.44376395259429213</v>
      </c>
      <c r="V497" s="22">
        <v>1297</v>
      </c>
      <c r="W497" s="22">
        <v>1122</v>
      </c>
      <c r="X497" s="22">
        <v>834</v>
      </c>
      <c r="Y497" s="22">
        <v>233</v>
      </c>
      <c r="Z497" s="22" t="s">
        <v>27</v>
      </c>
      <c r="AA497" s="5"/>
      <c r="AB497" s="6" cm="1">
        <f t="array" ref="AB497">SUM(IF(B497:I497&gt;B498:I498,1,-1))</f>
        <v>-6</v>
      </c>
      <c r="AC497" s="6" cm="1">
        <f t="array" ref="AC497">SUM(IF(J497:S497&gt;J498:S498,1,-1))</f>
        <v>6</v>
      </c>
      <c r="AD497" s="6">
        <f t="shared" si="113"/>
        <v>0</v>
      </c>
      <c r="AE497" s="6">
        <f t="shared" si="127"/>
        <v>-14</v>
      </c>
      <c r="AF497" s="6">
        <f t="shared" si="127"/>
        <v>4</v>
      </c>
      <c r="AG497" s="6">
        <f t="shared" si="127"/>
        <v>-10</v>
      </c>
      <c r="AH497" s="5"/>
      <c r="AI497" s="8" t="str">
        <f t="shared" si="114"/>
        <v>OL Lower</v>
      </c>
      <c r="AJ497" s="24" t="str">
        <f t="shared" si="115"/>
        <v>Down</v>
      </c>
      <c r="AK497" s="25" t="str">
        <f t="shared" si="116"/>
        <v>POC Down</v>
      </c>
      <c r="AL497" s="26" t="str">
        <f t="shared" si="117"/>
        <v>Bel. Val</v>
      </c>
      <c r="AM497" s="26" t="str">
        <f t="shared" si="118"/>
        <v>Lower Break</v>
      </c>
      <c r="AN497" s="26" t="str">
        <f t="shared" si="119"/>
        <v>Bl. Val</v>
      </c>
      <c r="AO497" s="26" t="str">
        <f t="shared" si="120"/>
        <v>No Gap</v>
      </c>
      <c r="AP497" s="26" t="str">
        <f t="shared" si="121"/>
        <v>Top-Weighted</v>
      </c>
      <c r="AQ497" s="26" t="str">
        <f t="shared" si="122"/>
        <v>Skewed High</v>
      </c>
      <c r="AR497" s="26" t="str">
        <f t="shared" si="123"/>
        <v>Closed Higher Quadrant</v>
      </c>
      <c r="AS497" s="27">
        <f t="shared" si="124"/>
        <v>2</v>
      </c>
    </row>
    <row r="498" spans="1:45" ht="15.5" x14ac:dyDescent="0.35">
      <c r="A498" s="20">
        <v>44958</v>
      </c>
      <c r="B498" s="21">
        <v>1.24098</v>
      </c>
      <c r="C498" s="21">
        <v>1.2430000000000001</v>
      </c>
      <c r="D498" s="21">
        <v>1.2271799999999999</v>
      </c>
      <c r="E498" s="21">
        <v>1.23871</v>
      </c>
      <c r="F498" s="21">
        <v>1.2392000000000001</v>
      </c>
      <c r="G498" s="21">
        <v>1.2414000000000001</v>
      </c>
      <c r="H498" s="21">
        <v>1.2337</v>
      </c>
      <c r="I498" s="22">
        <v>-10</v>
      </c>
      <c r="J498" s="22">
        <v>690</v>
      </c>
      <c r="K498" s="22">
        <v>2528</v>
      </c>
      <c r="L498" s="22">
        <v>3269</v>
      </c>
      <c r="M498" s="23">
        <v>13.545416666666727</v>
      </c>
      <c r="N498" s="23">
        <v>158.20000000000167</v>
      </c>
      <c r="O498" s="22">
        <v>77.000000000000398</v>
      </c>
      <c r="P498" s="22">
        <v>392738</v>
      </c>
      <c r="Q498" s="23">
        <v>1636.4083333333333</v>
      </c>
      <c r="R498" s="23">
        <v>20.663716814159073</v>
      </c>
      <c r="S498" s="22">
        <v>22</v>
      </c>
      <c r="T498" s="22" t="s">
        <v>28</v>
      </c>
      <c r="U498" s="23">
        <v>0.43818571749084961</v>
      </c>
      <c r="V498" s="22">
        <v>789</v>
      </c>
      <c r="W498" s="22">
        <v>1323</v>
      </c>
      <c r="X498" s="22">
        <v>849</v>
      </c>
      <c r="Y498" s="22">
        <v>308</v>
      </c>
      <c r="Z498" s="22" t="s">
        <v>32</v>
      </c>
      <c r="AA498" s="5"/>
      <c r="AB498" s="6" cm="1">
        <f t="array" ref="AB498">SUM(IF(B498:I498&gt;B499:I499,1,-1))</f>
        <v>-4</v>
      </c>
      <c r="AC498" s="6" cm="1">
        <f t="array" ref="AC498">SUM(IF(J498:S498&gt;J499:S499,1,-1))</f>
        <v>2</v>
      </c>
      <c r="AD498" s="6">
        <f t="shared" si="113"/>
        <v>-2</v>
      </c>
      <c r="AE498" s="6">
        <f t="shared" si="127"/>
        <v>-14</v>
      </c>
      <c r="AF498" s="6">
        <f t="shared" si="127"/>
        <v>-10</v>
      </c>
      <c r="AG498" s="6">
        <f t="shared" si="127"/>
        <v>-24</v>
      </c>
      <c r="AH498" s="5"/>
      <c r="AI498" s="8" t="str">
        <f t="shared" si="114"/>
        <v>OL Lower</v>
      </c>
      <c r="AJ498" s="24" t="str">
        <f t="shared" si="115"/>
        <v>Down</v>
      </c>
      <c r="AK498" s="25" t="str">
        <f t="shared" si="116"/>
        <v>POC Down</v>
      </c>
      <c r="AL498" s="26" t="str">
        <f t="shared" si="117"/>
        <v>In. Val</v>
      </c>
      <c r="AM498" s="26" t="str">
        <f t="shared" si="118"/>
        <v>Lower Break</v>
      </c>
      <c r="AN498" s="26" t="str">
        <f t="shared" si="119"/>
        <v>In Val</v>
      </c>
      <c r="AO498" s="26" t="str">
        <f t="shared" si="120"/>
        <v>No Gap</v>
      </c>
      <c r="AP498" s="26" t="str">
        <f t="shared" si="121"/>
        <v>Bottom-Weighted</v>
      </c>
      <c r="AQ498" s="26" t="str">
        <f t="shared" si="122"/>
        <v>Skewed Mid-High</v>
      </c>
      <c r="AR498" s="26" t="str">
        <f t="shared" si="123"/>
        <v>Closed Lower Quadrant</v>
      </c>
      <c r="AS498" s="27">
        <f t="shared" si="124"/>
        <v>-2</v>
      </c>
    </row>
    <row r="499" spans="1:45" ht="15.5" x14ac:dyDescent="0.35">
      <c r="A499" s="20">
        <v>44957</v>
      </c>
      <c r="B499" s="21">
        <v>1.2331099999999999</v>
      </c>
      <c r="C499" s="21">
        <v>1.2430000000000001</v>
      </c>
      <c r="D499" s="21">
        <v>1.2282599999999999</v>
      </c>
      <c r="E499" s="21">
        <v>1.2307900000000001</v>
      </c>
      <c r="F499" s="21">
        <v>1.2396</v>
      </c>
      <c r="G499" s="21">
        <v>1.2416</v>
      </c>
      <c r="H499" s="21">
        <v>1.2341</v>
      </c>
      <c r="I499" s="22">
        <v>6</v>
      </c>
      <c r="J499" s="22">
        <v>556</v>
      </c>
      <c r="K499" s="22">
        <v>2756</v>
      </c>
      <c r="L499" s="22">
        <v>3370</v>
      </c>
      <c r="M499" s="23">
        <v>13.952083333333428</v>
      </c>
      <c r="N499" s="23">
        <v>147.40000000000197</v>
      </c>
      <c r="O499" s="22">
        <v>75.000000000000625</v>
      </c>
      <c r="P499" s="22">
        <v>368543</v>
      </c>
      <c r="Q499" s="23">
        <v>1535.5958333333333</v>
      </c>
      <c r="R499" s="23">
        <v>22.862957937584497</v>
      </c>
      <c r="S499" s="22">
        <v>13</v>
      </c>
      <c r="T499" s="22" t="s">
        <v>28</v>
      </c>
      <c r="U499" s="23">
        <v>0.42165717251451706</v>
      </c>
      <c r="V499" s="22">
        <v>725</v>
      </c>
      <c r="W499" s="22">
        <v>1371</v>
      </c>
      <c r="X499" s="22">
        <v>773</v>
      </c>
      <c r="Y499" s="22">
        <v>501</v>
      </c>
      <c r="Z499" s="22" t="s">
        <v>27</v>
      </c>
      <c r="AA499" s="5"/>
      <c r="AB499" s="6" cm="1">
        <f t="array" ref="AB499">SUM(IF(B499:I499&gt;B500:I500,1,-1))</f>
        <v>-4</v>
      </c>
      <c r="AC499" s="6" cm="1">
        <f t="array" ref="AC499">SUM(IF(J499:S499&gt;J500:S500,1,-1))</f>
        <v>-4</v>
      </c>
      <c r="AD499" s="6">
        <f t="shared" si="113"/>
        <v>-8</v>
      </c>
      <c r="AE499" s="6">
        <f t="shared" si="127"/>
        <v>-8</v>
      </c>
      <c r="AF499" s="6">
        <f t="shared" si="127"/>
        <v>-20</v>
      </c>
      <c r="AG499" s="6">
        <f t="shared" si="127"/>
        <v>-28</v>
      </c>
      <c r="AH499" s="5"/>
      <c r="AI499" s="8" t="str">
        <f t="shared" si="114"/>
        <v>Outside</v>
      </c>
      <c r="AJ499" s="24" t="str">
        <f t="shared" si="115"/>
        <v>Up</v>
      </c>
      <c r="AK499" s="25" t="str">
        <f t="shared" si="116"/>
        <v>POC Up</v>
      </c>
      <c r="AL499" s="26" t="str">
        <f t="shared" si="117"/>
        <v>In. Val</v>
      </c>
      <c r="AM499" s="26" t="str">
        <f t="shared" si="118"/>
        <v>Inside Day</v>
      </c>
      <c r="AN499" s="26" t="str">
        <f t="shared" si="119"/>
        <v>Bl. Val</v>
      </c>
      <c r="AO499" s="26" t="str">
        <f t="shared" si="120"/>
        <v>Gap Down - Follow Through</v>
      </c>
      <c r="AP499" s="26" t="str">
        <f t="shared" si="121"/>
        <v>Bottom-Weighted</v>
      </c>
      <c r="AQ499" s="26" t="str">
        <f t="shared" si="122"/>
        <v>Skewed Mid-High</v>
      </c>
      <c r="AR499" s="26" t="str">
        <f t="shared" si="123"/>
        <v>Closed Higher Quadrant</v>
      </c>
      <c r="AS499" s="27">
        <f t="shared" si="124"/>
        <v>2</v>
      </c>
    </row>
    <row r="500" spans="1:45" ht="15.5" x14ac:dyDescent="0.35">
      <c r="A500" s="20">
        <v>44956</v>
      </c>
      <c r="B500" s="21">
        <v>1.2378400000000001</v>
      </c>
      <c r="C500" s="21">
        <v>1.2430000000000001</v>
      </c>
      <c r="D500" s="21">
        <v>1.2261200000000001</v>
      </c>
      <c r="E500" s="21">
        <v>1.23492</v>
      </c>
      <c r="F500" s="21">
        <v>1.2393000000000001</v>
      </c>
      <c r="G500" s="21">
        <v>1.2416</v>
      </c>
      <c r="H500" s="21">
        <v>1.2343999999999999</v>
      </c>
      <c r="I500" s="22">
        <v>21</v>
      </c>
      <c r="J500" s="22">
        <v>795</v>
      </c>
      <c r="K500" s="22">
        <v>2612</v>
      </c>
      <c r="L500" s="22">
        <v>3470</v>
      </c>
      <c r="M500" s="23">
        <v>14.429166666666724</v>
      </c>
      <c r="N500" s="23">
        <v>168.80000000000007</v>
      </c>
      <c r="O500" s="22">
        <v>72.000000000000952</v>
      </c>
      <c r="P500" s="22">
        <v>372946</v>
      </c>
      <c r="Q500" s="23">
        <v>1553.9416666666666</v>
      </c>
      <c r="R500" s="23">
        <v>20.556872037914683</v>
      </c>
      <c r="S500" s="22">
        <v>17</v>
      </c>
      <c r="T500" s="22" t="s">
        <v>28</v>
      </c>
      <c r="U500" s="23">
        <v>0.4485727499329315</v>
      </c>
      <c r="V500" s="22">
        <v>1089</v>
      </c>
      <c r="W500" s="22">
        <v>1280</v>
      </c>
      <c r="X500" s="22">
        <v>804</v>
      </c>
      <c r="Y500" s="22">
        <v>220</v>
      </c>
      <c r="Z500" s="22" t="s">
        <v>32</v>
      </c>
      <c r="AA500" s="5"/>
      <c r="AB500" s="6" cm="1">
        <f t="array" ref="AB500">SUM(IF(B500:I500&gt;B501:I501,1,-1))</f>
        <v>-6</v>
      </c>
      <c r="AC500" s="6" cm="1">
        <f t="array" ref="AC500">SUM(IF(J500:S500&gt;J501:S501,1,-1))</f>
        <v>-8</v>
      </c>
      <c r="AD500" s="6">
        <f t="shared" si="113"/>
        <v>-14</v>
      </c>
      <c r="AE500" s="6">
        <f t="shared" si="127"/>
        <v>0</v>
      </c>
      <c r="AF500" s="6">
        <f t="shared" si="127"/>
        <v>-20</v>
      </c>
      <c r="AG500" s="6">
        <f t="shared" si="127"/>
        <v>-20</v>
      </c>
      <c r="AH500" s="5"/>
      <c r="AI500" s="8" t="str">
        <f t="shared" si="114"/>
        <v>Inside</v>
      </c>
      <c r="AJ500" s="24" t="str">
        <f t="shared" si="115"/>
        <v>Neutral</v>
      </c>
      <c r="AK500" s="25" t="str">
        <f t="shared" si="116"/>
        <v>POC Down</v>
      </c>
      <c r="AL500" s="26" t="str">
        <f t="shared" si="117"/>
        <v>In. Val</v>
      </c>
      <c r="AM500" s="26" t="str">
        <f t="shared" si="118"/>
        <v>Inside Day</v>
      </c>
      <c r="AN500" s="26" t="str">
        <f t="shared" si="119"/>
        <v>In Val</v>
      </c>
      <c r="AO500" s="26" t="str">
        <f t="shared" si="120"/>
        <v>No Gap</v>
      </c>
      <c r="AP500" s="26" t="str">
        <f t="shared" si="121"/>
        <v>Bottom-Weighted</v>
      </c>
      <c r="AQ500" s="26" t="str">
        <f t="shared" si="122"/>
        <v>Skewed Mid-High</v>
      </c>
      <c r="AR500" s="26" t="str">
        <f t="shared" si="123"/>
        <v>Same</v>
      </c>
      <c r="AS500" s="27">
        <f t="shared" si="124"/>
        <v>0</v>
      </c>
    </row>
    <row r="501" spans="1:45" ht="15.5" x14ac:dyDescent="0.35">
      <c r="A501" s="20">
        <v>44953</v>
      </c>
      <c r="B501" s="21">
        <v>1.24058</v>
      </c>
      <c r="C501" s="21">
        <v>1.24472</v>
      </c>
      <c r="D501" s="21">
        <v>1.2261200000000001</v>
      </c>
      <c r="E501" s="21">
        <v>1.2399899999999999</v>
      </c>
      <c r="F501" s="21">
        <v>1.2396</v>
      </c>
      <c r="G501" s="21">
        <v>1.2429999999999999</v>
      </c>
      <c r="H501" s="21">
        <v>1.2343</v>
      </c>
      <c r="I501" s="22">
        <v>26</v>
      </c>
      <c r="J501" s="22">
        <v>828</v>
      </c>
      <c r="K501" s="22">
        <v>2741</v>
      </c>
      <c r="L501" s="22">
        <v>3622</v>
      </c>
      <c r="M501" s="23">
        <v>15.059583333333414</v>
      </c>
      <c r="N501" s="23">
        <v>185.99999999999949</v>
      </c>
      <c r="O501" s="22">
        <v>86.999999999999304</v>
      </c>
      <c r="P501" s="22">
        <v>381969</v>
      </c>
      <c r="Q501" s="23">
        <v>1591.5374999999999</v>
      </c>
      <c r="R501" s="23">
        <v>19.473118279569945</v>
      </c>
      <c r="S501" s="22">
        <v>17</v>
      </c>
      <c r="T501" s="22" t="s">
        <v>28</v>
      </c>
      <c r="U501" s="23">
        <v>0.4751674276751649</v>
      </c>
      <c r="V501" s="22">
        <v>642</v>
      </c>
      <c r="W501" s="22">
        <v>1788</v>
      </c>
      <c r="X501" s="22">
        <v>912</v>
      </c>
      <c r="Y501" s="22">
        <v>266</v>
      </c>
      <c r="Z501" s="22" t="s">
        <v>32</v>
      </c>
      <c r="AA501" s="5"/>
      <c r="AB501" s="6" cm="1">
        <f t="array" ref="AB501">SUM(IF(B501:I501&gt;B502:I502,1,-1))</f>
        <v>2</v>
      </c>
      <c r="AC501" s="6" cm="1">
        <f t="array" ref="AC501">SUM(IF(J501:S501&gt;J502:S502,1,-1))</f>
        <v>-8</v>
      </c>
      <c r="AD501" s="6">
        <f t="shared" si="113"/>
        <v>-6</v>
      </c>
      <c r="AE501" s="6">
        <f t="shared" si="127"/>
        <v>6</v>
      </c>
      <c r="AF501" s="6">
        <f t="shared" si="127"/>
        <v>-18</v>
      </c>
      <c r="AG501" s="6">
        <f t="shared" si="127"/>
        <v>-12</v>
      </c>
      <c r="AH501" s="5"/>
      <c r="AI501" s="8" t="str">
        <f t="shared" si="114"/>
        <v>OL Higher</v>
      </c>
      <c r="AJ501" s="24" t="str">
        <f t="shared" si="115"/>
        <v>Neutral</v>
      </c>
      <c r="AK501" s="25" t="str">
        <f t="shared" si="116"/>
        <v>POC Up</v>
      </c>
      <c r="AL501" s="26" t="str">
        <f t="shared" si="117"/>
        <v>In. Val</v>
      </c>
      <c r="AM501" s="26" t="str">
        <f t="shared" si="118"/>
        <v>Inside Day</v>
      </c>
      <c r="AN501" s="26" t="str">
        <f t="shared" si="119"/>
        <v>In Val</v>
      </c>
      <c r="AO501" s="26" t="str">
        <f t="shared" si="120"/>
        <v>No Gap</v>
      </c>
      <c r="AP501" s="26" t="str">
        <f t="shared" si="121"/>
        <v>Bottom-Weighted</v>
      </c>
      <c r="AQ501" s="26" t="str">
        <f t="shared" si="122"/>
        <v>Skewed Mid-High</v>
      </c>
      <c r="AR501" s="26" t="str">
        <f t="shared" si="123"/>
        <v>Closed Higher Quadrant</v>
      </c>
      <c r="AS501" s="27">
        <f t="shared" si="124"/>
        <v>1</v>
      </c>
    </row>
    <row r="502" spans="1:45" ht="15.5" x14ac:dyDescent="0.35">
      <c r="A502" s="20">
        <v>44952</v>
      </c>
      <c r="B502" s="21">
        <v>1.2391799999999999</v>
      </c>
      <c r="C502" s="21">
        <v>1.24472</v>
      </c>
      <c r="D502" s="21">
        <v>1.2261200000000001</v>
      </c>
      <c r="E502" s="21">
        <v>1.24136</v>
      </c>
      <c r="F502" s="21">
        <v>1.2395</v>
      </c>
      <c r="G502" s="21">
        <v>1.2416</v>
      </c>
      <c r="H502" s="21">
        <v>1.2333000000000001</v>
      </c>
      <c r="I502" s="22">
        <v>24</v>
      </c>
      <c r="J502" s="22">
        <v>862</v>
      </c>
      <c r="K502" s="22">
        <v>2744</v>
      </c>
      <c r="L502" s="22">
        <v>3656</v>
      </c>
      <c r="M502" s="23">
        <v>15.173333333333465</v>
      </c>
      <c r="N502" s="23">
        <v>185.99999999999949</v>
      </c>
      <c r="O502" s="22">
        <v>82.999999999999744</v>
      </c>
      <c r="P502" s="22">
        <v>395405</v>
      </c>
      <c r="Q502" s="23">
        <v>1647.5208333333333</v>
      </c>
      <c r="R502" s="23">
        <v>19.655913978494677</v>
      </c>
      <c r="S502" s="22">
        <v>29</v>
      </c>
      <c r="T502" s="22" t="s">
        <v>28</v>
      </c>
      <c r="U502" s="23">
        <v>0.44815865176131825</v>
      </c>
      <c r="V502" s="22">
        <v>627</v>
      </c>
      <c r="W502" s="22">
        <v>1719</v>
      </c>
      <c r="X502" s="22">
        <v>1030</v>
      </c>
      <c r="Y502" s="22">
        <v>266</v>
      </c>
      <c r="Z502" s="22" t="s">
        <v>31</v>
      </c>
      <c r="AA502" s="5"/>
      <c r="AB502" s="6" cm="1">
        <f t="array" ref="AB502">SUM(IF(B502:I502&gt;B503:I503,1,-1))</f>
        <v>4</v>
      </c>
      <c r="AC502" s="6" cm="1">
        <f t="array" ref="AC502">SUM(IF(J502:S502&gt;J503:S503,1,-1))</f>
        <v>-4</v>
      </c>
      <c r="AD502" s="6">
        <f t="shared" si="113"/>
        <v>0</v>
      </c>
      <c r="AE502" s="6">
        <f t="shared" si="127"/>
        <v>4</v>
      </c>
      <c r="AF502" s="6">
        <f t="shared" si="127"/>
        <v>-16</v>
      </c>
      <c r="AG502" s="6">
        <f t="shared" si="127"/>
        <v>-12</v>
      </c>
      <c r="AH502" s="5"/>
      <c r="AI502" s="8" t="str">
        <f t="shared" si="114"/>
        <v>OL Higher</v>
      </c>
      <c r="AJ502" s="24" t="str">
        <f t="shared" si="115"/>
        <v>Neutral</v>
      </c>
      <c r="AK502" s="25" t="str">
        <f t="shared" si="116"/>
        <v>POC Up</v>
      </c>
      <c r="AL502" s="26" t="str">
        <f t="shared" si="117"/>
        <v>Ab. Val</v>
      </c>
      <c r="AM502" s="26" t="str">
        <f t="shared" si="118"/>
        <v>Inside Day</v>
      </c>
      <c r="AN502" s="26" t="str">
        <f t="shared" si="119"/>
        <v>In Val</v>
      </c>
      <c r="AO502" s="26" t="str">
        <f t="shared" si="120"/>
        <v>Gap Up - Follow Through</v>
      </c>
      <c r="AP502" s="26" t="str">
        <f t="shared" si="121"/>
        <v>Bottom-Weighted</v>
      </c>
      <c r="AQ502" s="26" t="str">
        <f t="shared" si="122"/>
        <v>Skewed Mid-High</v>
      </c>
      <c r="AR502" s="26" t="str">
        <f t="shared" si="123"/>
        <v>Same</v>
      </c>
      <c r="AS502" s="27">
        <f t="shared" si="124"/>
        <v>0</v>
      </c>
    </row>
    <row r="503" spans="1:45" ht="15.5" x14ac:dyDescent="0.35">
      <c r="A503" s="20">
        <v>44951</v>
      </c>
      <c r="B503" s="21">
        <v>1.23464</v>
      </c>
      <c r="C503" s="21">
        <v>1.24472</v>
      </c>
      <c r="D503" s="21">
        <v>1.2261200000000001</v>
      </c>
      <c r="E503" s="21">
        <v>1.24099</v>
      </c>
      <c r="F503" s="21">
        <v>1.2329999999999999</v>
      </c>
      <c r="G503" s="21">
        <v>1.2389999999999999</v>
      </c>
      <c r="H503" s="21">
        <v>1.2316</v>
      </c>
      <c r="I503" s="22">
        <v>23</v>
      </c>
      <c r="J503" s="22">
        <v>2660</v>
      </c>
      <c r="K503" s="22">
        <v>959</v>
      </c>
      <c r="L503" s="22">
        <v>3673</v>
      </c>
      <c r="M503" s="23">
        <v>15.232083333333451</v>
      </c>
      <c r="N503" s="23">
        <v>185.99999999999949</v>
      </c>
      <c r="O503" s="22">
        <v>73.999999999998508</v>
      </c>
      <c r="P503" s="22">
        <v>409635</v>
      </c>
      <c r="Q503" s="23">
        <v>1706.8125</v>
      </c>
      <c r="R503" s="23">
        <v>19.747311827957045</v>
      </c>
      <c r="S503" s="22">
        <v>26</v>
      </c>
      <c r="T503" s="22" t="s">
        <v>28</v>
      </c>
      <c r="U503" s="23">
        <v>0.48409970488833221</v>
      </c>
      <c r="V503" s="22">
        <v>386</v>
      </c>
      <c r="W503" s="22">
        <v>1447</v>
      </c>
      <c r="X503" s="22">
        <v>1560</v>
      </c>
      <c r="Y503" s="22">
        <v>266</v>
      </c>
      <c r="Z503" s="22" t="s">
        <v>31</v>
      </c>
      <c r="AA503" s="5"/>
      <c r="AB503" s="6" cm="1">
        <f t="array" ref="AB503">SUM(IF(B503:I503&gt;B504:I504,1,-1))</f>
        <v>0</v>
      </c>
      <c r="AC503" s="6" cm="1">
        <f t="array" ref="AC503">SUM(IF(J503:S503&gt;J504:S504,1,-1))</f>
        <v>-6</v>
      </c>
      <c r="AD503" s="6">
        <f t="shared" si="113"/>
        <v>-6</v>
      </c>
      <c r="AE503" s="6">
        <f t="shared" si="127"/>
        <v>-4</v>
      </c>
      <c r="AF503" s="6">
        <f t="shared" si="127"/>
        <v>-8</v>
      </c>
      <c r="AG503" s="6">
        <f t="shared" si="127"/>
        <v>-12</v>
      </c>
      <c r="AH503" s="5"/>
      <c r="AI503" s="8" t="str">
        <f t="shared" si="114"/>
        <v>OL Lower</v>
      </c>
      <c r="AJ503" s="24" t="str">
        <f t="shared" si="115"/>
        <v>Neutral</v>
      </c>
      <c r="AK503" s="25" t="str">
        <f t="shared" si="116"/>
        <v>POC Down</v>
      </c>
      <c r="AL503" s="26" t="str">
        <f t="shared" si="117"/>
        <v>In. Val</v>
      </c>
      <c r="AM503" s="26" t="str">
        <f t="shared" si="118"/>
        <v>Inside Day</v>
      </c>
      <c r="AN503" s="26" t="str">
        <f t="shared" si="119"/>
        <v>Ab. Val</v>
      </c>
      <c r="AO503" s="26" t="str">
        <f t="shared" si="120"/>
        <v>No Gap</v>
      </c>
      <c r="AP503" s="26" t="str">
        <f t="shared" si="121"/>
        <v>Top-Weighted</v>
      </c>
      <c r="AQ503" s="26" t="str">
        <f t="shared" si="122"/>
        <v>Skewed Mid-Low</v>
      </c>
      <c r="AR503" s="26" t="str">
        <f t="shared" si="123"/>
        <v>Closed Lower Quadrant</v>
      </c>
      <c r="AS503" s="27">
        <f t="shared" si="124"/>
        <v>-2</v>
      </c>
    </row>
    <row r="504" spans="1:45" ht="15.5" x14ac:dyDescent="0.35">
      <c r="A504" s="20">
        <v>44950</v>
      </c>
      <c r="B504" s="21">
        <v>1.2282999999999999</v>
      </c>
      <c r="C504" s="21">
        <v>1.24472</v>
      </c>
      <c r="D504" s="21">
        <v>1.2254799999999999</v>
      </c>
      <c r="E504" s="21">
        <v>1.2331000000000001</v>
      </c>
      <c r="F504" s="21">
        <v>1.2331000000000001</v>
      </c>
      <c r="G504" s="21">
        <v>1.2398</v>
      </c>
      <c r="H504" s="21">
        <v>1.2323</v>
      </c>
      <c r="I504" s="22">
        <v>22</v>
      </c>
      <c r="J504" s="22">
        <v>2879</v>
      </c>
      <c r="K504" s="22">
        <v>907</v>
      </c>
      <c r="L504" s="22">
        <v>3839</v>
      </c>
      <c r="M504" s="23">
        <v>15.917500000000111</v>
      </c>
      <c r="N504" s="23">
        <v>192.40000000000146</v>
      </c>
      <c r="O504" s="22">
        <v>75.000000000000625</v>
      </c>
      <c r="P504" s="22">
        <v>467278</v>
      </c>
      <c r="Q504" s="23">
        <v>1946.9916666666666</v>
      </c>
      <c r="R504" s="23">
        <v>19.953222453222303</v>
      </c>
      <c r="S504" s="22">
        <v>13</v>
      </c>
      <c r="T504" s="22" t="s">
        <v>28</v>
      </c>
      <c r="U504" s="23">
        <v>0.47176095908445365</v>
      </c>
      <c r="V504" s="22">
        <v>495</v>
      </c>
      <c r="W504" s="22">
        <v>1589</v>
      </c>
      <c r="X504" s="22">
        <v>1363</v>
      </c>
      <c r="Y504" s="22">
        <v>392</v>
      </c>
      <c r="Z504" s="22" t="s">
        <v>29</v>
      </c>
      <c r="AA504" s="5"/>
      <c r="AB504" s="6" cm="1">
        <f t="array" ref="AB504">SUM(IF(B504:I504&gt;B505:I505,1,-1))</f>
        <v>0</v>
      </c>
      <c r="AC504" s="6" cm="1">
        <f t="array" ref="AC504">SUM(IF(J504:S504&gt;J505:S505,1,-1))</f>
        <v>-6</v>
      </c>
      <c r="AD504" s="6">
        <f t="shared" si="113"/>
        <v>-6</v>
      </c>
      <c r="AE504" s="6">
        <f t="shared" si="127"/>
        <v>0</v>
      </c>
      <c r="AF504" s="6">
        <f t="shared" si="127"/>
        <v>-8</v>
      </c>
      <c r="AG504" s="6">
        <f t="shared" si="127"/>
        <v>-8</v>
      </c>
      <c r="AH504" s="5"/>
      <c r="AI504" s="8" t="str">
        <f t="shared" si="114"/>
        <v>Inside</v>
      </c>
      <c r="AJ504" s="24" t="str">
        <f t="shared" si="115"/>
        <v>Up</v>
      </c>
      <c r="AK504" s="25" t="str">
        <f t="shared" si="116"/>
        <v>POC Down</v>
      </c>
      <c r="AL504" s="26" t="str">
        <f t="shared" si="117"/>
        <v>In. Val</v>
      </c>
      <c r="AM504" s="26" t="str">
        <f t="shared" si="118"/>
        <v>Inside Day</v>
      </c>
      <c r="AN504" s="26" t="str">
        <f t="shared" si="119"/>
        <v>In Val</v>
      </c>
      <c r="AO504" s="26" t="str">
        <f t="shared" si="120"/>
        <v>Gap Down - Failed</v>
      </c>
      <c r="AP504" s="26" t="str">
        <f t="shared" si="121"/>
        <v>Top-Weighted</v>
      </c>
      <c r="AQ504" s="26" t="str">
        <f t="shared" si="122"/>
        <v>Skewed Mid-High</v>
      </c>
      <c r="AR504" s="26" t="str">
        <f t="shared" si="123"/>
        <v>Closed Higher Quadrant</v>
      </c>
      <c r="AS504" s="27">
        <f t="shared" si="124"/>
        <v>2</v>
      </c>
    </row>
    <row r="505" spans="1:45" ht="15.5" x14ac:dyDescent="0.35">
      <c r="A505" s="20">
        <v>44949</v>
      </c>
      <c r="B505" s="21">
        <v>1.2206699999999999</v>
      </c>
      <c r="C505" s="21">
        <v>1.24472</v>
      </c>
      <c r="D505" s="21">
        <v>1.21682</v>
      </c>
      <c r="E505" s="21">
        <v>1.2378199999999999</v>
      </c>
      <c r="F505" s="21">
        <v>1.2339</v>
      </c>
      <c r="G505" s="21">
        <v>1.2431000000000001</v>
      </c>
      <c r="H505" s="21">
        <v>1.2319</v>
      </c>
      <c r="I505" s="22">
        <v>16</v>
      </c>
      <c r="J505" s="22">
        <v>2229</v>
      </c>
      <c r="K505" s="22">
        <v>1685</v>
      </c>
      <c r="L505" s="22">
        <v>3959</v>
      </c>
      <c r="M505" s="23">
        <v>16.411250000000091</v>
      </c>
      <c r="N505" s="23">
        <v>279.00000000000034</v>
      </c>
      <c r="O505" s="22">
        <v>112.00000000000099</v>
      </c>
      <c r="P505" s="22">
        <v>497633</v>
      </c>
      <c r="Q505" s="23">
        <v>2073.4708333333333</v>
      </c>
      <c r="R505" s="23">
        <v>14.189964157706076</v>
      </c>
      <c r="S505" s="22">
        <v>20</v>
      </c>
      <c r="T505" s="22" t="s">
        <v>26</v>
      </c>
      <c r="U505" s="23">
        <v>0.5850355303260103</v>
      </c>
      <c r="V505" s="22">
        <v>975</v>
      </c>
      <c r="W505" s="22">
        <v>1885</v>
      </c>
      <c r="X505" s="22">
        <v>672</v>
      </c>
      <c r="Y505" s="22">
        <v>427</v>
      </c>
      <c r="Z505" s="22" t="s">
        <v>31</v>
      </c>
      <c r="AA505" s="5"/>
      <c r="AB505" s="6" cm="1">
        <f t="array" ref="AB505">SUM(IF(B505:I505&gt;B506:I506,1,-1))</f>
        <v>-4</v>
      </c>
      <c r="AC505" s="6" cm="1">
        <f t="array" ref="AC505">SUM(IF(J505:S505&gt;J506:S506,1,-1))</f>
        <v>4</v>
      </c>
      <c r="AD505" s="6">
        <f t="shared" si="113"/>
        <v>0</v>
      </c>
      <c r="AE505" s="6">
        <f t="shared" si="127"/>
        <v>4</v>
      </c>
      <c r="AF505" s="6">
        <f t="shared" si="127"/>
        <v>-6</v>
      </c>
      <c r="AG505" s="6">
        <f t="shared" si="127"/>
        <v>-2</v>
      </c>
      <c r="AH505" s="5"/>
      <c r="AI505" s="8" t="str">
        <f t="shared" si="114"/>
        <v>Inside</v>
      </c>
      <c r="AJ505" s="24" t="str">
        <f t="shared" si="115"/>
        <v>Up</v>
      </c>
      <c r="AK505" s="25" t="str">
        <f t="shared" si="116"/>
        <v>POC Unchanged</v>
      </c>
      <c r="AL505" s="26" t="str">
        <f t="shared" si="117"/>
        <v>In. Val</v>
      </c>
      <c r="AM505" s="26" t="str">
        <f t="shared" si="118"/>
        <v>Upper Break</v>
      </c>
      <c r="AN505" s="26" t="str">
        <f t="shared" si="119"/>
        <v>In Val</v>
      </c>
      <c r="AO505" s="26" t="str">
        <f t="shared" si="120"/>
        <v>Gap Down - Failed</v>
      </c>
      <c r="AP505" s="26" t="str">
        <f t="shared" si="121"/>
        <v>Top-Weighted</v>
      </c>
      <c r="AQ505" s="26" t="str">
        <f t="shared" si="122"/>
        <v>Skewed Mid-High</v>
      </c>
      <c r="AR505" s="26" t="str">
        <f t="shared" si="123"/>
        <v>Same</v>
      </c>
      <c r="AS505" s="27">
        <f t="shared" si="124"/>
        <v>0</v>
      </c>
    </row>
    <row r="506" spans="1:45" ht="15.5" x14ac:dyDescent="0.35">
      <c r="A506" s="20">
        <v>44946</v>
      </c>
      <c r="B506" s="21">
        <v>1.22231</v>
      </c>
      <c r="C506" s="21">
        <v>1.2435400000000001</v>
      </c>
      <c r="D506" s="21">
        <v>1.21682</v>
      </c>
      <c r="E506" s="21">
        <v>1.2405600000000001</v>
      </c>
      <c r="F506" s="21">
        <v>1.2339</v>
      </c>
      <c r="G506" s="21">
        <v>1.2435</v>
      </c>
      <c r="H506" s="21">
        <v>1.2262000000000002</v>
      </c>
      <c r="I506" s="22">
        <v>16</v>
      </c>
      <c r="J506" s="22">
        <v>1541</v>
      </c>
      <c r="K506" s="22">
        <v>2333</v>
      </c>
      <c r="L506" s="22">
        <v>3915</v>
      </c>
      <c r="M506" s="23">
        <v>16.2216666666667</v>
      </c>
      <c r="N506" s="23">
        <v>267.20000000000078</v>
      </c>
      <c r="O506" s="22">
        <v>172.99999999999872</v>
      </c>
      <c r="P506" s="22">
        <v>479599</v>
      </c>
      <c r="Q506" s="23">
        <v>1998.3291666666667</v>
      </c>
      <c r="R506" s="23">
        <v>14.651946107784388</v>
      </c>
      <c r="S506" s="22">
        <v>18</v>
      </c>
      <c r="T506" s="22" t="s">
        <v>26</v>
      </c>
      <c r="U506" s="23">
        <v>0.60043542944355111</v>
      </c>
      <c r="V506" s="22">
        <v>782</v>
      </c>
      <c r="W506" s="22">
        <v>1360</v>
      </c>
      <c r="X506" s="22">
        <v>866</v>
      </c>
      <c r="Y506" s="22">
        <v>906</v>
      </c>
      <c r="Z506" s="22" t="s">
        <v>31</v>
      </c>
      <c r="AA506" s="5"/>
      <c r="AB506" s="6" cm="1">
        <f t="array" ref="AB506">SUM(IF(B506:I506&gt;B507:I507,1,-1))</f>
        <v>4</v>
      </c>
      <c r="AC506" s="6" cm="1">
        <f t="array" ref="AC506">SUM(IF(J506:S506&gt;J507:S507,1,-1))</f>
        <v>-6</v>
      </c>
      <c r="AD506" s="6">
        <f t="shared" si="113"/>
        <v>-2</v>
      </c>
      <c r="AE506" s="6">
        <f t="shared" si="127"/>
        <v>10</v>
      </c>
      <c r="AF506" s="6">
        <f t="shared" si="127"/>
        <v>-4</v>
      </c>
      <c r="AG506" s="6">
        <f t="shared" si="127"/>
        <v>6</v>
      </c>
      <c r="AH506" s="5"/>
      <c r="AI506" s="8" t="str">
        <f t="shared" si="114"/>
        <v>OL Higher</v>
      </c>
      <c r="AJ506" s="24" t="str">
        <f t="shared" si="115"/>
        <v>Up</v>
      </c>
      <c r="AK506" s="25" t="str">
        <f t="shared" si="116"/>
        <v>POC Up</v>
      </c>
      <c r="AL506" s="26" t="str">
        <f t="shared" si="117"/>
        <v>Ab. Val</v>
      </c>
      <c r="AM506" s="26" t="str">
        <f t="shared" si="118"/>
        <v>Inside Day</v>
      </c>
      <c r="AN506" s="26" t="str">
        <f t="shared" si="119"/>
        <v>In Val</v>
      </c>
      <c r="AO506" s="26" t="str">
        <f t="shared" si="120"/>
        <v>No Gap</v>
      </c>
      <c r="AP506" s="26" t="str">
        <f t="shared" si="121"/>
        <v>Bottom-Weighted</v>
      </c>
      <c r="AQ506" s="26" t="str">
        <f t="shared" si="122"/>
        <v>Skewed Mid-High</v>
      </c>
      <c r="AR506" s="26" t="str">
        <f t="shared" si="123"/>
        <v>Same</v>
      </c>
      <c r="AS506" s="27">
        <f t="shared" si="124"/>
        <v>0</v>
      </c>
    </row>
    <row r="507" spans="1:45" ht="15.5" x14ac:dyDescent="0.35">
      <c r="A507" s="20">
        <v>44945</v>
      </c>
      <c r="B507" s="21">
        <v>1.22163</v>
      </c>
      <c r="C507" s="21">
        <v>1.2435400000000001</v>
      </c>
      <c r="D507" s="21">
        <v>1.2150099999999999</v>
      </c>
      <c r="E507" s="21">
        <v>1.23919</v>
      </c>
      <c r="F507" s="21">
        <v>1.2196</v>
      </c>
      <c r="G507" s="21">
        <v>1.2331000000000001</v>
      </c>
      <c r="H507" s="21">
        <v>1.2158</v>
      </c>
      <c r="I507" s="22">
        <v>20</v>
      </c>
      <c r="J507" s="22">
        <v>3374</v>
      </c>
      <c r="K507" s="22">
        <v>610</v>
      </c>
      <c r="L507" s="22">
        <v>4030</v>
      </c>
      <c r="M507" s="23">
        <v>16.699999999999982</v>
      </c>
      <c r="N507" s="23">
        <v>285.30000000000166</v>
      </c>
      <c r="O507" s="22">
        <v>173.00000000000094</v>
      </c>
      <c r="P507" s="22">
        <v>494154</v>
      </c>
      <c r="Q507" s="23">
        <v>2058.9749999999999</v>
      </c>
      <c r="R507" s="23">
        <v>14.125481948825716</v>
      </c>
      <c r="S507" s="22">
        <v>26</v>
      </c>
      <c r="T507" s="22" t="s">
        <v>28</v>
      </c>
      <c r="U507" s="23">
        <v>0.39375709412240417</v>
      </c>
      <c r="V507" s="22">
        <v>438</v>
      </c>
      <c r="W507" s="22">
        <v>1053</v>
      </c>
      <c r="X507" s="22">
        <v>1128</v>
      </c>
      <c r="Y507" s="22">
        <v>1391</v>
      </c>
      <c r="Z507" s="22" t="s">
        <v>31</v>
      </c>
      <c r="AA507" s="5"/>
      <c r="AB507" s="6" cm="1">
        <f t="array" ref="AB507">SUM(IF(B507:I507&gt;B508:I508,1,-1))</f>
        <v>4</v>
      </c>
      <c r="AC507" s="6" cm="1">
        <f t="array" ref="AC507">SUM(IF(J507:S507&gt;J508:S508,1,-1))</f>
        <v>-4</v>
      </c>
      <c r="AD507" s="6">
        <f t="shared" si="113"/>
        <v>0</v>
      </c>
      <c r="AE507" s="6">
        <f t="shared" si="127"/>
        <v>10</v>
      </c>
      <c r="AF507" s="6">
        <f t="shared" si="127"/>
        <v>8</v>
      </c>
      <c r="AG507" s="6">
        <f t="shared" si="127"/>
        <v>18</v>
      </c>
      <c r="AH507" s="5"/>
      <c r="AI507" s="8" t="str">
        <f t="shared" si="114"/>
        <v>OL Higher</v>
      </c>
      <c r="AJ507" s="24" t="str">
        <f t="shared" si="115"/>
        <v>Neutral</v>
      </c>
      <c r="AK507" s="25" t="str">
        <f t="shared" si="116"/>
        <v>POC Unchanged</v>
      </c>
      <c r="AL507" s="26" t="str">
        <f t="shared" si="117"/>
        <v>In. Val</v>
      </c>
      <c r="AM507" s="26" t="str">
        <f t="shared" si="118"/>
        <v>Inside Day</v>
      </c>
      <c r="AN507" s="26" t="str">
        <f t="shared" si="119"/>
        <v>Ab. Val</v>
      </c>
      <c r="AO507" s="26" t="str">
        <f t="shared" si="120"/>
        <v>No Gap</v>
      </c>
      <c r="AP507" s="26" t="str">
        <f t="shared" si="121"/>
        <v>Top-Weighted</v>
      </c>
      <c r="AQ507" s="26" t="str">
        <f t="shared" si="122"/>
        <v>Skewed Low</v>
      </c>
      <c r="AR507" s="26" t="str">
        <f t="shared" si="123"/>
        <v>Closed Lower Quadrant</v>
      </c>
      <c r="AS507" s="27">
        <f t="shared" si="124"/>
        <v>-1</v>
      </c>
    </row>
    <row r="508" spans="1:45" ht="15.5" x14ac:dyDescent="0.35">
      <c r="A508" s="20">
        <v>44944</v>
      </c>
      <c r="B508" s="21">
        <v>1.2158</v>
      </c>
      <c r="C508" s="21">
        <v>1.2435400000000001</v>
      </c>
      <c r="D508" s="21">
        <v>1.2087699999999999</v>
      </c>
      <c r="E508" s="21">
        <v>1.2346299999999999</v>
      </c>
      <c r="F508" s="21">
        <v>1.2196</v>
      </c>
      <c r="G508" s="21">
        <v>1.2269000000000001</v>
      </c>
      <c r="H508" s="21">
        <v>1.2136</v>
      </c>
      <c r="I508" s="22">
        <v>12</v>
      </c>
      <c r="J508" s="22">
        <v>2927</v>
      </c>
      <c r="K508" s="22">
        <v>1462</v>
      </c>
      <c r="L508" s="22">
        <v>4439</v>
      </c>
      <c r="M508" s="23">
        <v>18.427499999999977</v>
      </c>
      <c r="N508" s="23">
        <v>347.70000000000192</v>
      </c>
      <c r="O508" s="22">
        <v>133.00000000000091</v>
      </c>
      <c r="P508" s="22">
        <v>533590</v>
      </c>
      <c r="Q508" s="23">
        <v>2223.2916666666665</v>
      </c>
      <c r="R508" s="23">
        <v>12.766752947943559</v>
      </c>
      <c r="S508" s="22">
        <v>29</v>
      </c>
      <c r="T508" s="22" t="s">
        <v>26</v>
      </c>
      <c r="U508" s="23">
        <v>0.56092512598135735</v>
      </c>
      <c r="V508" s="22">
        <v>402</v>
      </c>
      <c r="W508" s="22">
        <v>912</v>
      </c>
      <c r="X508" s="22">
        <v>2306</v>
      </c>
      <c r="Y508" s="22">
        <v>801</v>
      </c>
      <c r="Z508" s="22" t="s">
        <v>32</v>
      </c>
      <c r="AA508" s="5"/>
      <c r="AB508" s="6" cm="1">
        <f t="array" ref="AB508">SUM(IF(B508:I508&gt;B509:I509,1,-1))</f>
        <v>2</v>
      </c>
      <c r="AC508" s="6" cm="1">
        <f t="array" ref="AC508">SUM(IF(J508:S508&gt;J509:S509,1,-1))</f>
        <v>6</v>
      </c>
      <c r="AD508" s="6">
        <f t="shared" si="113"/>
        <v>8</v>
      </c>
      <c r="AE508" s="6">
        <f t="shared" si="127"/>
        <v>6</v>
      </c>
      <c r="AF508" s="6">
        <f t="shared" si="127"/>
        <v>8</v>
      </c>
      <c r="AG508" s="6">
        <f t="shared" si="127"/>
        <v>14</v>
      </c>
      <c r="AH508" s="5"/>
      <c r="AI508" s="8" t="str">
        <f t="shared" si="114"/>
        <v>Outside</v>
      </c>
      <c r="AJ508" s="24" t="str">
        <f t="shared" si="115"/>
        <v>Up</v>
      </c>
      <c r="AK508" s="25" t="str">
        <f t="shared" si="116"/>
        <v>POC Unchanged</v>
      </c>
      <c r="AL508" s="26" t="str">
        <f t="shared" si="117"/>
        <v>In. Val</v>
      </c>
      <c r="AM508" s="26" t="str">
        <f t="shared" si="118"/>
        <v>Upper Break</v>
      </c>
      <c r="AN508" s="26" t="str">
        <f t="shared" si="119"/>
        <v>Ab. Val</v>
      </c>
      <c r="AO508" s="26" t="str">
        <f t="shared" si="120"/>
        <v>No Gap</v>
      </c>
      <c r="AP508" s="26" t="str">
        <f t="shared" si="121"/>
        <v>Top-Weighted</v>
      </c>
      <c r="AQ508" s="26" t="str">
        <f t="shared" si="122"/>
        <v>Skewed Mid-Low</v>
      </c>
      <c r="AR508" s="26" t="str">
        <f t="shared" si="123"/>
        <v>Closed Higher Quadrant</v>
      </c>
      <c r="AS508" s="27">
        <f t="shared" si="124"/>
        <v>1</v>
      </c>
    </row>
    <row r="509" spans="1:45" ht="15.5" x14ac:dyDescent="0.35">
      <c r="A509" s="20">
        <v>44943</v>
      </c>
      <c r="B509" s="21">
        <v>1.21532</v>
      </c>
      <c r="C509" s="21">
        <v>1.22993</v>
      </c>
      <c r="D509" s="21">
        <v>1.2087699999999999</v>
      </c>
      <c r="E509" s="21">
        <v>1.22831</v>
      </c>
      <c r="F509" s="21">
        <v>1.2196</v>
      </c>
      <c r="G509" s="21">
        <v>1.2229000000000001</v>
      </c>
      <c r="H509" s="21">
        <v>1.2136</v>
      </c>
      <c r="I509" s="22">
        <v>10</v>
      </c>
      <c r="J509" s="22">
        <v>1990</v>
      </c>
      <c r="K509" s="22">
        <v>2181</v>
      </c>
      <c r="L509" s="22">
        <v>4221</v>
      </c>
      <c r="M509" s="23">
        <v>17.511666666666667</v>
      </c>
      <c r="N509" s="23">
        <v>211.60000000000068</v>
      </c>
      <c r="O509" s="22">
        <v>93.000000000000853</v>
      </c>
      <c r="P509" s="22">
        <v>481182</v>
      </c>
      <c r="Q509" s="23">
        <v>2004.925</v>
      </c>
      <c r="R509" s="23">
        <v>19.948015122873283</v>
      </c>
      <c r="S509" s="22">
        <v>27</v>
      </c>
      <c r="T509" s="22" t="s">
        <v>33</v>
      </c>
      <c r="U509" s="23">
        <v>0.75063124487011512</v>
      </c>
      <c r="V509" s="22">
        <v>565</v>
      </c>
      <c r="W509" s="22">
        <v>1570</v>
      </c>
      <c r="X509" s="22">
        <v>1522</v>
      </c>
      <c r="Y509" s="22">
        <v>541</v>
      </c>
      <c r="Z509" s="22" t="s">
        <v>31</v>
      </c>
      <c r="AA509" s="5"/>
      <c r="AB509" s="6" cm="1">
        <f t="array" ref="AB509">SUM(IF(B509:I509&gt;B510:I510,1,-1))</f>
        <v>4</v>
      </c>
      <c r="AC509" s="6" cm="1">
        <f t="array" ref="AC509">SUM(IF(J509:S509&gt;J510:S510,1,-1))</f>
        <v>6</v>
      </c>
      <c r="AD509" s="6">
        <f t="shared" si="113"/>
        <v>10</v>
      </c>
      <c r="AE509" s="6">
        <f t="shared" si="127"/>
        <v>6</v>
      </c>
      <c r="AF509" s="6">
        <f t="shared" si="127"/>
        <v>-4</v>
      </c>
      <c r="AG509" s="6">
        <f t="shared" si="127"/>
        <v>2</v>
      </c>
      <c r="AH509" s="5"/>
      <c r="AI509" s="8" t="str">
        <f t="shared" si="114"/>
        <v>OL Higher</v>
      </c>
      <c r="AJ509" s="24" t="str">
        <f t="shared" si="115"/>
        <v>Up</v>
      </c>
      <c r="AK509" s="25" t="str">
        <f t="shared" si="116"/>
        <v>POC Up</v>
      </c>
      <c r="AL509" s="26" t="str">
        <f t="shared" si="117"/>
        <v>In. Val</v>
      </c>
      <c r="AM509" s="26" t="str">
        <f t="shared" si="118"/>
        <v>Upper Break</v>
      </c>
      <c r="AN509" s="26" t="str">
        <f t="shared" si="119"/>
        <v>Ab. Val</v>
      </c>
      <c r="AO509" s="26" t="str">
        <f t="shared" si="120"/>
        <v>No Gap</v>
      </c>
      <c r="AP509" s="26" t="str">
        <f t="shared" si="121"/>
        <v>Bottom-Weighted</v>
      </c>
      <c r="AQ509" s="26" t="str">
        <f t="shared" si="122"/>
        <v>Skewed Mid-High</v>
      </c>
      <c r="AR509" s="26" t="str">
        <f t="shared" si="123"/>
        <v>Closed Lower Quadrant</v>
      </c>
      <c r="AS509" s="27">
        <f t="shared" si="124"/>
        <v>-1</v>
      </c>
    </row>
    <row r="510" spans="1:45" ht="15.5" x14ac:dyDescent="0.35">
      <c r="A510" s="20">
        <v>44942</v>
      </c>
      <c r="B510" s="21">
        <v>1.21835</v>
      </c>
      <c r="C510" s="21">
        <v>1.22888</v>
      </c>
      <c r="D510" s="21">
        <v>1.2087699999999999</v>
      </c>
      <c r="E510" s="21">
        <v>1.22061</v>
      </c>
      <c r="F510" s="21">
        <v>1.2163000000000002</v>
      </c>
      <c r="G510" s="21">
        <v>1.2207000000000001</v>
      </c>
      <c r="H510" s="21">
        <v>1.2129000000000001</v>
      </c>
      <c r="I510" s="22">
        <v>5</v>
      </c>
      <c r="J510" s="22">
        <v>2458</v>
      </c>
      <c r="K510" s="22">
        <v>1680</v>
      </c>
      <c r="L510" s="22">
        <v>4193</v>
      </c>
      <c r="M510" s="23">
        <v>17.403333333333364</v>
      </c>
      <c r="N510" s="23">
        <v>201.10000000000073</v>
      </c>
      <c r="O510" s="22">
        <v>78.000000000000284</v>
      </c>
      <c r="P510" s="22">
        <v>475143</v>
      </c>
      <c r="Q510" s="23">
        <v>1979.7625</v>
      </c>
      <c r="R510" s="23">
        <v>20.8503232222774</v>
      </c>
      <c r="S510" s="22">
        <v>18</v>
      </c>
      <c r="T510" s="22" t="s">
        <v>26</v>
      </c>
      <c r="U510" s="23">
        <v>0.64582966057076119</v>
      </c>
      <c r="V510" s="22">
        <v>208</v>
      </c>
      <c r="W510" s="22">
        <v>1357</v>
      </c>
      <c r="X510" s="22">
        <v>2071</v>
      </c>
      <c r="Y510" s="22">
        <v>557</v>
      </c>
      <c r="Z510" s="22" t="s">
        <v>32</v>
      </c>
      <c r="AA510" s="5"/>
      <c r="AB510" s="6" cm="1">
        <f t="array" ref="AB510">SUM(IF(B510:I510&gt;B511:I511,1,-1))</f>
        <v>0</v>
      </c>
      <c r="AC510" s="6" cm="1">
        <f t="array" ref="AC510">SUM(IF(J510:S510&gt;J511:S511,1,-1))</f>
        <v>-4</v>
      </c>
      <c r="AD510" s="6">
        <f t="shared" si="113"/>
        <v>-4</v>
      </c>
      <c r="AE510" s="6">
        <f t="shared" si="127"/>
        <v>4</v>
      </c>
      <c r="AF510" s="6">
        <f t="shared" si="127"/>
        <v>-6</v>
      </c>
      <c r="AG510" s="6">
        <f t="shared" si="127"/>
        <v>-2</v>
      </c>
      <c r="AH510" s="5"/>
      <c r="AI510" s="8" t="str">
        <f t="shared" si="114"/>
        <v>OL Higher</v>
      </c>
      <c r="AJ510" s="24" t="str">
        <f t="shared" si="115"/>
        <v>Down</v>
      </c>
      <c r="AK510" s="25" t="str">
        <f t="shared" si="116"/>
        <v>POC Unchanged</v>
      </c>
      <c r="AL510" s="26" t="str">
        <f t="shared" si="117"/>
        <v>In. Val</v>
      </c>
      <c r="AM510" s="26" t="str">
        <f t="shared" si="118"/>
        <v>Upper Break</v>
      </c>
      <c r="AN510" s="26" t="str">
        <f t="shared" si="119"/>
        <v>In Val</v>
      </c>
      <c r="AO510" s="26" t="str">
        <f t="shared" si="120"/>
        <v>No Gap</v>
      </c>
      <c r="AP510" s="26" t="str">
        <f t="shared" si="121"/>
        <v>Top-Weighted</v>
      </c>
      <c r="AQ510" s="26" t="str">
        <f t="shared" si="122"/>
        <v>Skewed Mid-Low</v>
      </c>
      <c r="AR510" s="26" t="str">
        <f t="shared" si="123"/>
        <v>Closed Higher Quadrant</v>
      </c>
      <c r="AS510" s="27">
        <f t="shared" si="124"/>
        <v>1</v>
      </c>
    </row>
    <row r="511" spans="1:45" ht="15.5" x14ac:dyDescent="0.35">
      <c r="A511" s="20">
        <v>44939</v>
      </c>
      <c r="B511" s="21">
        <v>1.2119</v>
      </c>
      <c r="C511" s="21">
        <v>1.22481</v>
      </c>
      <c r="D511" s="21">
        <v>1.2087699999999999</v>
      </c>
      <c r="E511" s="21">
        <v>1.2222900000000001</v>
      </c>
      <c r="F511" s="21">
        <v>1.2163000000000002</v>
      </c>
      <c r="G511" s="21">
        <v>1.2193000000000001</v>
      </c>
      <c r="H511" s="21">
        <v>1.2122000000000002</v>
      </c>
      <c r="I511" s="22">
        <v>39</v>
      </c>
      <c r="J511" s="22">
        <v>2159</v>
      </c>
      <c r="K511" s="22">
        <v>2171</v>
      </c>
      <c r="L511" s="22">
        <v>4395</v>
      </c>
      <c r="M511" s="23">
        <v>18.260416666666725</v>
      </c>
      <c r="N511" s="23">
        <v>160.40000000000055</v>
      </c>
      <c r="O511" s="22">
        <v>70.999999999998835</v>
      </c>
      <c r="P511" s="22">
        <v>517536</v>
      </c>
      <c r="Q511" s="23">
        <v>2156.4</v>
      </c>
      <c r="R511" s="23">
        <v>27.400249376558509</v>
      </c>
      <c r="S511" s="22">
        <v>20</v>
      </c>
      <c r="T511" s="22" t="s">
        <v>33</v>
      </c>
      <c r="U511" s="23">
        <v>0.77275606561563626</v>
      </c>
      <c r="V511" s="22">
        <v>586</v>
      </c>
      <c r="W511" s="22">
        <v>1346</v>
      </c>
      <c r="X511" s="22">
        <v>1994</v>
      </c>
      <c r="Y511" s="22">
        <v>469</v>
      </c>
      <c r="Z511" s="22" t="s">
        <v>31</v>
      </c>
      <c r="AA511" s="5"/>
      <c r="AB511" s="6" cm="1">
        <f t="array" ref="AB511">SUM(IF(B511:I511&gt;B512:I512,1,-1))</f>
        <v>2</v>
      </c>
      <c r="AC511" s="6" cm="1">
        <f t="array" ref="AC511">SUM(IF(J511:S511&gt;J512:S512,1,-1))</f>
        <v>-6</v>
      </c>
      <c r="AD511" s="6">
        <f t="shared" si="113"/>
        <v>-4</v>
      </c>
      <c r="AE511" s="6">
        <f t="shared" ref="AE511:AG520" si="128">SUM(AB511:AB513)</f>
        <v>4</v>
      </c>
      <c r="AF511" s="6">
        <f t="shared" si="128"/>
        <v>-8</v>
      </c>
      <c r="AG511" s="6">
        <f t="shared" si="128"/>
        <v>-4</v>
      </c>
      <c r="AH511" s="5"/>
      <c r="AI511" s="8" t="str">
        <f t="shared" si="114"/>
        <v>Inside</v>
      </c>
      <c r="AJ511" s="24" t="str">
        <f t="shared" si="115"/>
        <v>Up</v>
      </c>
      <c r="AK511" s="25" t="str">
        <f t="shared" si="116"/>
        <v>POC Unchanged</v>
      </c>
      <c r="AL511" s="26" t="str">
        <f t="shared" si="117"/>
        <v>In. Val</v>
      </c>
      <c r="AM511" s="26" t="str">
        <f t="shared" si="118"/>
        <v>Upper Break</v>
      </c>
      <c r="AN511" s="26" t="str">
        <f t="shared" si="119"/>
        <v>Ab. Val</v>
      </c>
      <c r="AO511" s="26" t="str">
        <f t="shared" si="120"/>
        <v>No Gap</v>
      </c>
      <c r="AP511" s="26" t="str">
        <f t="shared" si="121"/>
        <v>Bottom-Weighted</v>
      </c>
      <c r="AQ511" s="26" t="str">
        <f t="shared" si="122"/>
        <v>Skewed Mid-Low</v>
      </c>
      <c r="AR511" s="26" t="str">
        <f t="shared" si="123"/>
        <v>Same</v>
      </c>
      <c r="AS511" s="27">
        <f t="shared" si="124"/>
        <v>0</v>
      </c>
    </row>
    <row r="512" spans="1:45" ht="15.5" x14ac:dyDescent="0.35">
      <c r="A512" s="20">
        <v>44938</v>
      </c>
      <c r="B512" s="21">
        <v>1.1908799999999999</v>
      </c>
      <c r="C512" s="21">
        <v>1.22464</v>
      </c>
      <c r="D512" s="21">
        <v>1.18408</v>
      </c>
      <c r="E512" s="21">
        <v>1.2216100000000001</v>
      </c>
      <c r="F512" s="21">
        <v>1.2163000000000002</v>
      </c>
      <c r="G512" s="21">
        <v>1.2204000000000002</v>
      </c>
      <c r="H512" s="21">
        <v>1.2110000000000001</v>
      </c>
      <c r="I512" s="22">
        <v>53</v>
      </c>
      <c r="J512" s="22">
        <v>1384</v>
      </c>
      <c r="K512" s="22">
        <v>3156</v>
      </c>
      <c r="L512" s="22">
        <v>4603</v>
      </c>
      <c r="M512" s="23">
        <v>19.149166666666698</v>
      </c>
      <c r="N512" s="23">
        <v>405.59999999999928</v>
      </c>
      <c r="O512" s="22">
        <v>94.000000000000753</v>
      </c>
      <c r="P512" s="22">
        <v>549736</v>
      </c>
      <c r="Q512" s="23">
        <v>2290.5666666666666</v>
      </c>
      <c r="R512" s="23">
        <v>11.34861932938858</v>
      </c>
      <c r="S512" s="22">
        <v>44</v>
      </c>
      <c r="T512" s="22" t="s">
        <v>28</v>
      </c>
      <c r="U512" s="23">
        <v>0.4914794626940891</v>
      </c>
      <c r="V512" s="22">
        <v>2478</v>
      </c>
      <c r="W512" s="22">
        <v>1324</v>
      </c>
      <c r="X512" s="22">
        <v>141</v>
      </c>
      <c r="Y512" s="22">
        <v>660</v>
      </c>
      <c r="Z512" s="22" t="s">
        <v>31</v>
      </c>
      <c r="AA512" s="5"/>
      <c r="AB512" s="6" cm="1">
        <f t="array" ref="AB512">SUM(IF(B512:I512&gt;B513:I513,1,-1))</f>
        <v>2</v>
      </c>
      <c r="AC512" s="6" cm="1">
        <f t="array" ref="AC512">SUM(IF(J512:S512&gt;J513:S513,1,-1))</f>
        <v>4</v>
      </c>
      <c r="AD512" s="6">
        <f t="shared" si="113"/>
        <v>6</v>
      </c>
      <c r="AE512" s="6">
        <f t="shared" si="128"/>
        <v>2</v>
      </c>
      <c r="AF512" s="6">
        <f t="shared" si="128"/>
        <v>-4</v>
      </c>
      <c r="AG512" s="6">
        <f t="shared" si="128"/>
        <v>-2</v>
      </c>
      <c r="AH512" s="5"/>
      <c r="AI512" s="8" t="str">
        <f t="shared" si="114"/>
        <v>Inside</v>
      </c>
      <c r="AJ512" s="24" t="str">
        <f t="shared" si="115"/>
        <v>Up</v>
      </c>
      <c r="AK512" s="25" t="str">
        <f t="shared" si="116"/>
        <v>POC Up</v>
      </c>
      <c r="AL512" s="26" t="str">
        <f t="shared" si="117"/>
        <v>In. Val</v>
      </c>
      <c r="AM512" s="26" t="str">
        <f t="shared" si="118"/>
        <v>Upper Break</v>
      </c>
      <c r="AN512" s="26" t="str">
        <f t="shared" si="119"/>
        <v>Ab. Val</v>
      </c>
      <c r="AO512" s="26" t="str">
        <f t="shared" si="120"/>
        <v>Gap Down - Failed</v>
      </c>
      <c r="AP512" s="26" t="str">
        <f t="shared" si="121"/>
        <v>Bottom-Weighted</v>
      </c>
      <c r="AQ512" s="26" t="str">
        <f t="shared" si="122"/>
        <v>Skewed High</v>
      </c>
      <c r="AR512" s="26" t="str">
        <f t="shared" si="123"/>
        <v>Same</v>
      </c>
      <c r="AS512" s="27">
        <f t="shared" si="124"/>
        <v>0</v>
      </c>
    </row>
    <row r="513" spans="1:45" ht="15.5" x14ac:dyDescent="0.35">
      <c r="A513" s="20">
        <v>44937</v>
      </c>
      <c r="B513" s="21">
        <v>1.20556</v>
      </c>
      <c r="C513" s="21">
        <v>1.22096</v>
      </c>
      <c r="D513" s="21">
        <v>1.18408</v>
      </c>
      <c r="E513" s="21">
        <v>1.21567</v>
      </c>
      <c r="F513" s="21">
        <v>1.2148000000000001</v>
      </c>
      <c r="G513" s="21">
        <v>1.2205000000000001</v>
      </c>
      <c r="H513" s="21">
        <v>1.2017000000000002</v>
      </c>
      <c r="I513" s="22">
        <v>21</v>
      </c>
      <c r="J513" s="22">
        <v>1400</v>
      </c>
      <c r="K513" s="22">
        <v>2815</v>
      </c>
      <c r="L513" s="22">
        <v>4262</v>
      </c>
      <c r="M513" s="23">
        <v>17.718750000000043</v>
      </c>
      <c r="N513" s="23">
        <v>368.80000000000024</v>
      </c>
      <c r="O513" s="22">
        <v>187.99999999999929</v>
      </c>
      <c r="P513" s="22">
        <v>516606</v>
      </c>
      <c r="Q513" s="23">
        <v>2152.5250000000001</v>
      </c>
      <c r="R513" s="23">
        <v>11.556399132321033</v>
      </c>
      <c r="S513" s="22">
        <v>42</v>
      </c>
      <c r="T513" s="22" t="s">
        <v>28</v>
      </c>
      <c r="U513" s="23">
        <v>0.49794151710602735</v>
      </c>
      <c r="V513" s="22">
        <v>2269</v>
      </c>
      <c r="W513" s="22">
        <v>604</v>
      </c>
      <c r="X513" s="22">
        <v>393</v>
      </c>
      <c r="Y513" s="22">
        <v>971</v>
      </c>
      <c r="Z513" s="22" t="s">
        <v>31</v>
      </c>
      <c r="AA513" s="5"/>
      <c r="AB513" s="6" cm="1">
        <f t="array" ref="AB513">SUM(IF(B513:I513&gt;B514:I514,1,-1))</f>
        <v>0</v>
      </c>
      <c r="AC513" s="6" cm="1">
        <f t="array" ref="AC513">SUM(IF(J513:S513&gt;J514:S514,1,-1))</f>
        <v>-6</v>
      </c>
      <c r="AD513" s="6">
        <f t="shared" si="113"/>
        <v>-6</v>
      </c>
      <c r="AE513" s="6">
        <f t="shared" si="128"/>
        <v>0</v>
      </c>
      <c r="AF513" s="6">
        <f t="shared" si="128"/>
        <v>0</v>
      </c>
      <c r="AG513" s="6">
        <f t="shared" si="128"/>
        <v>0</v>
      </c>
      <c r="AH513" s="5"/>
      <c r="AI513" s="8" t="str">
        <f t="shared" si="114"/>
        <v>OL Higher</v>
      </c>
      <c r="AJ513" s="24" t="str">
        <f t="shared" si="115"/>
        <v>Up</v>
      </c>
      <c r="AK513" s="25" t="str">
        <f t="shared" si="116"/>
        <v>POC Down</v>
      </c>
      <c r="AL513" s="26" t="str">
        <f t="shared" si="117"/>
        <v>In. Val</v>
      </c>
      <c r="AM513" s="26" t="str">
        <f t="shared" si="118"/>
        <v>Inside Day</v>
      </c>
      <c r="AN513" s="26" t="str">
        <f t="shared" si="119"/>
        <v>In Val</v>
      </c>
      <c r="AO513" s="26" t="str">
        <f t="shared" si="120"/>
        <v>No Gap</v>
      </c>
      <c r="AP513" s="26" t="str">
        <f t="shared" si="121"/>
        <v>Bottom-Weighted</v>
      </c>
      <c r="AQ513" s="26" t="str">
        <f t="shared" si="122"/>
        <v>Skewed High</v>
      </c>
      <c r="AR513" s="26" t="str">
        <f t="shared" si="123"/>
        <v>Same</v>
      </c>
      <c r="AS513" s="27">
        <f t="shared" si="124"/>
        <v>0</v>
      </c>
    </row>
    <row r="514" spans="1:45" ht="15.5" x14ac:dyDescent="0.35">
      <c r="A514" s="20">
        <v>44936</v>
      </c>
      <c r="B514" s="21">
        <v>1.1965699999999999</v>
      </c>
      <c r="C514" s="21">
        <v>1.22096</v>
      </c>
      <c r="D514" s="21">
        <v>1.18408</v>
      </c>
      <c r="E514" s="21">
        <v>1.2153099999999999</v>
      </c>
      <c r="F514" s="21">
        <v>1.2163000000000002</v>
      </c>
      <c r="G514" s="21">
        <v>1.2205000000000001</v>
      </c>
      <c r="H514" s="21">
        <v>1.2000000000000002</v>
      </c>
      <c r="I514" s="22">
        <v>19</v>
      </c>
      <c r="J514" s="22">
        <v>740</v>
      </c>
      <c r="K514" s="22">
        <v>3628</v>
      </c>
      <c r="L514" s="22">
        <v>4403</v>
      </c>
      <c r="M514" s="23">
        <v>18.334583333333359</v>
      </c>
      <c r="N514" s="23">
        <v>368.80000000000024</v>
      </c>
      <c r="O514" s="22">
        <v>204.99999999999963</v>
      </c>
      <c r="P514" s="22">
        <v>540434</v>
      </c>
      <c r="Q514" s="23">
        <v>2251.8083333333334</v>
      </c>
      <c r="R514" s="23">
        <v>11.938720173535785</v>
      </c>
      <c r="S514" s="22">
        <v>37</v>
      </c>
      <c r="T514" s="22" t="s">
        <v>28</v>
      </c>
      <c r="U514" s="23">
        <v>0.39099645630191088</v>
      </c>
      <c r="V514" s="22">
        <v>1630</v>
      </c>
      <c r="W514" s="22">
        <v>1180</v>
      </c>
      <c r="X514" s="22">
        <v>607</v>
      </c>
      <c r="Y514" s="22">
        <v>971</v>
      </c>
      <c r="Z514" s="22" t="s">
        <v>31</v>
      </c>
      <c r="AA514" s="5"/>
      <c r="AB514" s="6" cm="1">
        <f t="array" ref="AB514">SUM(IF(B514:I514&gt;B515:I515,1,-1))</f>
        <v>0</v>
      </c>
      <c r="AC514" s="6" cm="1">
        <f t="array" ref="AC514">SUM(IF(J514:S514&gt;J515:S515,1,-1))</f>
        <v>-2</v>
      </c>
      <c r="AD514" s="6">
        <f t="shared" si="113"/>
        <v>-2</v>
      </c>
      <c r="AE514" s="6">
        <f t="shared" si="128"/>
        <v>4</v>
      </c>
      <c r="AF514" s="6">
        <f t="shared" si="128"/>
        <v>12</v>
      </c>
      <c r="AG514" s="6">
        <f t="shared" si="128"/>
        <v>16</v>
      </c>
      <c r="AH514" s="5"/>
      <c r="AI514" s="8" t="str">
        <f t="shared" si="114"/>
        <v>OL Higher</v>
      </c>
      <c r="AJ514" s="24" t="str">
        <f t="shared" si="115"/>
        <v>Up</v>
      </c>
      <c r="AK514" s="25" t="str">
        <f t="shared" si="116"/>
        <v>POC Up</v>
      </c>
      <c r="AL514" s="26" t="str">
        <f t="shared" si="117"/>
        <v>Ab. Val</v>
      </c>
      <c r="AM514" s="26" t="str">
        <f t="shared" si="118"/>
        <v>Inside Day</v>
      </c>
      <c r="AN514" s="26" t="str">
        <f t="shared" si="119"/>
        <v>In Val</v>
      </c>
      <c r="AO514" s="26" t="str">
        <f t="shared" si="120"/>
        <v>No Gap</v>
      </c>
      <c r="AP514" s="26" t="str">
        <f t="shared" si="121"/>
        <v>Bottom-Weighted</v>
      </c>
      <c r="AQ514" s="26" t="str">
        <f t="shared" si="122"/>
        <v>Skewed High</v>
      </c>
      <c r="AR514" s="26" t="str">
        <f t="shared" si="123"/>
        <v>Same</v>
      </c>
      <c r="AS514" s="27">
        <f t="shared" si="124"/>
        <v>0</v>
      </c>
    </row>
    <row r="515" spans="1:45" ht="15.5" x14ac:dyDescent="0.35">
      <c r="A515" s="20">
        <v>44935</v>
      </c>
      <c r="B515" s="21">
        <v>1.2057800000000001</v>
      </c>
      <c r="C515" s="21">
        <v>1.22096</v>
      </c>
      <c r="D515" s="21">
        <v>1.18408</v>
      </c>
      <c r="E515" s="21">
        <v>1.21834</v>
      </c>
      <c r="F515" s="21">
        <v>1.2055000000000002</v>
      </c>
      <c r="G515" s="21">
        <v>1.2087000000000001</v>
      </c>
      <c r="H515" s="21">
        <v>1.1901000000000002</v>
      </c>
      <c r="I515" s="22">
        <v>17</v>
      </c>
      <c r="J515" s="22">
        <v>1604</v>
      </c>
      <c r="K515" s="22">
        <v>2980</v>
      </c>
      <c r="L515" s="22">
        <v>4616</v>
      </c>
      <c r="M515" s="23">
        <v>19.212083333333325</v>
      </c>
      <c r="N515" s="23">
        <v>368.80000000000024</v>
      </c>
      <c r="O515" s="22">
        <v>185.99999999999949</v>
      </c>
      <c r="P515" s="22">
        <v>539009</v>
      </c>
      <c r="Q515" s="23">
        <v>2245.8708333333334</v>
      </c>
      <c r="R515" s="23">
        <v>12.516268980477216</v>
      </c>
      <c r="S515" s="22">
        <v>38</v>
      </c>
      <c r="T515" s="22" t="s">
        <v>26</v>
      </c>
      <c r="U515" s="23">
        <v>0.56680584661870537</v>
      </c>
      <c r="V515" s="22">
        <v>799</v>
      </c>
      <c r="W515" s="22">
        <v>1498</v>
      </c>
      <c r="X515" s="22">
        <v>1193</v>
      </c>
      <c r="Y515" s="22">
        <v>1107</v>
      </c>
      <c r="Z515" s="22" t="s">
        <v>31</v>
      </c>
      <c r="AA515" s="5"/>
      <c r="AB515" s="6" cm="1">
        <f t="array" ref="AB515">SUM(IF(B515:I515&gt;B516:I516,1,-1))</f>
        <v>0</v>
      </c>
      <c r="AC515" s="6" cm="1">
        <f t="array" ref="AC515">SUM(IF(J515:S515&gt;J516:S516,1,-1))</f>
        <v>8</v>
      </c>
      <c r="AD515" s="6">
        <f t="shared" si="113"/>
        <v>8</v>
      </c>
      <c r="AE515" s="6">
        <f t="shared" si="128"/>
        <v>2</v>
      </c>
      <c r="AF515" s="6">
        <f t="shared" si="128"/>
        <v>20</v>
      </c>
      <c r="AG515" s="6">
        <f t="shared" si="128"/>
        <v>22</v>
      </c>
      <c r="AH515" s="5"/>
      <c r="AI515" s="8" t="str">
        <f t="shared" si="114"/>
        <v>OL Lower</v>
      </c>
      <c r="AJ515" s="24" t="str">
        <f t="shared" si="115"/>
        <v>Neutral</v>
      </c>
      <c r="AK515" s="25" t="str">
        <f t="shared" si="116"/>
        <v>POC Up</v>
      </c>
      <c r="AL515" s="26" t="str">
        <f t="shared" si="117"/>
        <v>In. Val</v>
      </c>
      <c r="AM515" s="26" t="str">
        <f t="shared" si="118"/>
        <v>Upper Break</v>
      </c>
      <c r="AN515" s="26" t="str">
        <f t="shared" si="119"/>
        <v>Ab. Val</v>
      </c>
      <c r="AO515" s="26" t="str">
        <f t="shared" si="120"/>
        <v>No Gap</v>
      </c>
      <c r="AP515" s="26" t="str">
        <f t="shared" si="121"/>
        <v>Bottom-Weighted</v>
      </c>
      <c r="AQ515" s="26" t="str">
        <f t="shared" si="122"/>
        <v>Skewed Mid-High</v>
      </c>
      <c r="AR515" s="26" t="str">
        <f t="shared" si="123"/>
        <v>Same</v>
      </c>
      <c r="AS515" s="27">
        <f t="shared" si="124"/>
        <v>0</v>
      </c>
    </row>
    <row r="516" spans="1:45" ht="15.5" x14ac:dyDescent="0.35">
      <c r="A516" s="20">
        <v>44932</v>
      </c>
      <c r="B516" s="21">
        <v>1.20932</v>
      </c>
      <c r="C516" s="21">
        <v>1.21193</v>
      </c>
      <c r="D516" s="21">
        <v>1.18408</v>
      </c>
      <c r="E516" s="21">
        <v>1.21193</v>
      </c>
      <c r="F516" s="21">
        <v>1.2047000000000001</v>
      </c>
      <c r="G516" s="21">
        <v>1.2097000000000002</v>
      </c>
      <c r="H516" s="21">
        <v>1.1945000000000001</v>
      </c>
      <c r="I516" s="22">
        <v>-26</v>
      </c>
      <c r="J516" s="22">
        <v>1201</v>
      </c>
      <c r="K516" s="22">
        <v>2872</v>
      </c>
      <c r="L516" s="22">
        <v>4115</v>
      </c>
      <c r="M516" s="23">
        <v>17.111666666666654</v>
      </c>
      <c r="N516" s="23">
        <v>278.49999999999932</v>
      </c>
      <c r="O516" s="22">
        <v>152.00000000000102</v>
      </c>
      <c r="P516" s="22">
        <v>453715</v>
      </c>
      <c r="Q516" s="23">
        <v>1890.4791666666667</v>
      </c>
      <c r="R516" s="23">
        <v>14.775583482944381</v>
      </c>
      <c r="S516" s="22">
        <v>24</v>
      </c>
      <c r="T516" s="22" t="s">
        <v>28</v>
      </c>
      <c r="U516" s="23">
        <v>0.49117919604785587</v>
      </c>
      <c r="V516" s="22">
        <v>1132</v>
      </c>
      <c r="W516" s="22">
        <v>1392</v>
      </c>
      <c r="X516" s="22">
        <v>954</v>
      </c>
      <c r="Y516" s="22">
        <v>637</v>
      </c>
      <c r="Z516" s="22" t="s">
        <v>31</v>
      </c>
      <c r="AA516" s="5"/>
      <c r="AB516" s="6" cm="1">
        <f t="array" ref="AB516">SUM(IF(B516:I516&gt;B517:I517,1,-1))</f>
        <v>4</v>
      </c>
      <c r="AC516" s="6" cm="1">
        <f t="array" ref="AC516">SUM(IF(J516:S516&gt;J517:S517,1,-1))</f>
        <v>6</v>
      </c>
      <c r="AD516" s="6">
        <f t="shared" ref="AD516:AD520" si="129">SUM(AB516:AC516)</f>
        <v>10</v>
      </c>
      <c r="AE516" s="6">
        <f t="shared" si="128"/>
        <v>2</v>
      </c>
      <c r="AF516" s="6">
        <f t="shared" si="128"/>
        <v>14</v>
      </c>
      <c r="AG516" s="6">
        <f t="shared" si="128"/>
        <v>16</v>
      </c>
      <c r="AH516" s="5"/>
      <c r="AI516" s="8" t="str">
        <f t="shared" si="114"/>
        <v>Outside</v>
      </c>
      <c r="AJ516" s="24" t="str">
        <f t="shared" si="115"/>
        <v>Down</v>
      </c>
      <c r="AK516" s="25" t="str">
        <f t="shared" si="116"/>
        <v>POC Up</v>
      </c>
      <c r="AL516" s="26" t="str">
        <f t="shared" si="117"/>
        <v>In. Val</v>
      </c>
      <c r="AM516" s="26" t="str">
        <f t="shared" si="118"/>
        <v>Both Sides Expand</v>
      </c>
      <c r="AN516" s="26" t="str">
        <f t="shared" si="119"/>
        <v>Ab. Val</v>
      </c>
      <c r="AO516" s="26" t="str">
        <f t="shared" si="120"/>
        <v>Gap Up - Follow Through</v>
      </c>
      <c r="AP516" s="26" t="str">
        <f t="shared" si="121"/>
        <v>Bottom-Weighted</v>
      </c>
      <c r="AQ516" s="26" t="str">
        <f t="shared" si="122"/>
        <v>Skewed Mid-High</v>
      </c>
      <c r="AR516" s="26" t="str">
        <f t="shared" si="123"/>
        <v>Closed Lower Quadrant</v>
      </c>
      <c r="AS516" s="27">
        <f t="shared" si="124"/>
        <v>-3</v>
      </c>
    </row>
    <row r="517" spans="1:45" ht="15.5" x14ac:dyDescent="0.35">
      <c r="A517" s="20">
        <v>44931</v>
      </c>
      <c r="B517" s="21">
        <v>1.20547</v>
      </c>
      <c r="C517" s="21">
        <v>1.2107300000000001</v>
      </c>
      <c r="D517" s="21">
        <v>1.18729</v>
      </c>
      <c r="E517" s="21">
        <v>1.19086</v>
      </c>
      <c r="F517" s="21">
        <v>1.2046000000000001</v>
      </c>
      <c r="G517" s="21">
        <v>1.2089000000000001</v>
      </c>
      <c r="H517" s="21">
        <v>1.1996</v>
      </c>
      <c r="I517" s="22">
        <v>-47</v>
      </c>
      <c r="J517" s="22">
        <v>1687</v>
      </c>
      <c r="K517" s="22">
        <v>2321</v>
      </c>
      <c r="L517" s="22">
        <v>4066</v>
      </c>
      <c r="M517" s="23">
        <v>16.842500000000058</v>
      </c>
      <c r="N517" s="23">
        <v>234.40000000000128</v>
      </c>
      <c r="O517" s="22">
        <v>93.000000000000853</v>
      </c>
      <c r="P517" s="22">
        <v>424391</v>
      </c>
      <c r="Q517" s="23">
        <v>1768.2958333333333</v>
      </c>
      <c r="R517" s="23">
        <v>17.346416382252464</v>
      </c>
      <c r="S517" s="22">
        <v>20</v>
      </c>
      <c r="T517" s="22" t="s">
        <v>26</v>
      </c>
      <c r="U517" s="23">
        <v>0.59551119353518145</v>
      </c>
      <c r="V517" s="22">
        <v>1579</v>
      </c>
      <c r="W517" s="22">
        <v>1399</v>
      </c>
      <c r="X517" s="22">
        <v>617</v>
      </c>
      <c r="Y517" s="22">
        <v>471</v>
      </c>
      <c r="Z517" s="22" t="s">
        <v>27</v>
      </c>
      <c r="AA517" s="5"/>
      <c r="AB517" s="6" cm="1">
        <f t="array" ref="AB517">SUM(IF(B517:I517&gt;B518:I518,1,-1))</f>
        <v>-2</v>
      </c>
      <c r="AC517" s="6" cm="1">
        <f t="array" ref="AC517">SUM(IF(J517:S517&gt;J518:S518,1,-1))</f>
        <v>6</v>
      </c>
      <c r="AD517" s="6">
        <f t="shared" si="129"/>
        <v>4</v>
      </c>
      <c r="AE517" s="6">
        <f t="shared" si="128"/>
        <v>-8</v>
      </c>
      <c r="AF517" s="6">
        <f t="shared" si="128"/>
        <v>14</v>
      </c>
      <c r="AG517" s="6">
        <f t="shared" si="128"/>
        <v>6</v>
      </c>
      <c r="AH517" s="5"/>
      <c r="AI517" s="8" t="str">
        <f t="shared" si="114"/>
        <v>Outside</v>
      </c>
      <c r="AJ517" s="24" t="str">
        <f t="shared" si="115"/>
        <v>Neutral</v>
      </c>
      <c r="AK517" s="25" t="str">
        <f t="shared" si="116"/>
        <v>POC Up</v>
      </c>
      <c r="AL517" s="26" t="str">
        <f t="shared" si="117"/>
        <v>In. Val</v>
      </c>
      <c r="AM517" s="26" t="str">
        <f t="shared" si="118"/>
        <v>Lower Break</v>
      </c>
      <c r="AN517" s="26" t="str">
        <f t="shared" si="119"/>
        <v>Bl. Val</v>
      </c>
      <c r="AO517" s="26" t="str">
        <f t="shared" si="120"/>
        <v>No Gap</v>
      </c>
      <c r="AP517" s="26" t="str">
        <f t="shared" si="121"/>
        <v>Bottom-Weighted</v>
      </c>
      <c r="AQ517" s="26" t="str">
        <f t="shared" si="122"/>
        <v>Skewed High</v>
      </c>
      <c r="AR517" s="26" t="str">
        <f t="shared" si="123"/>
        <v>Closed Higher Quadrant</v>
      </c>
      <c r="AS517" s="27">
        <f t="shared" si="124"/>
        <v>4</v>
      </c>
    </row>
    <row r="518" spans="1:45" ht="15.5" x14ac:dyDescent="0.35">
      <c r="A518" s="20">
        <v>44930</v>
      </c>
      <c r="B518" s="21">
        <v>1.2027399999999999</v>
      </c>
      <c r="C518" s="21">
        <v>1.2107300000000001</v>
      </c>
      <c r="D518" s="21">
        <v>1.19001</v>
      </c>
      <c r="E518" s="21">
        <v>1.2055800000000001</v>
      </c>
      <c r="F518" s="21">
        <v>1.2041999999999999</v>
      </c>
      <c r="G518" s="21">
        <v>1.208</v>
      </c>
      <c r="H518" s="21">
        <v>1.2022999999999999</v>
      </c>
      <c r="I518" s="22">
        <v>-15</v>
      </c>
      <c r="J518" s="22">
        <v>2143</v>
      </c>
      <c r="K518" s="22">
        <v>1712</v>
      </c>
      <c r="L518" s="22">
        <v>3922</v>
      </c>
      <c r="M518" s="23">
        <v>16.254166666666709</v>
      </c>
      <c r="N518" s="23">
        <v>207.20000000000073</v>
      </c>
      <c r="O518" s="22">
        <v>57.000000000000384</v>
      </c>
      <c r="P518" s="22">
        <v>394008</v>
      </c>
      <c r="Q518" s="23">
        <v>1641.7</v>
      </c>
      <c r="R518" s="23">
        <v>18.928571428571363</v>
      </c>
      <c r="S518" s="22">
        <v>15</v>
      </c>
      <c r="T518" s="22" t="s">
        <v>26</v>
      </c>
      <c r="U518" s="23">
        <v>0.60342349191037004</v>
      </c>
      <c r="V518" s="22">
        <v>1345</v>
      </c>
      <c r="W518" s="22">
        <v>1779</v>
      </c>
      <c r="X518" s="22">
        <v>579</v>
      </c>
      <c r="Y518" s="22">
        <v>213</v>
      </c>
      <c r="Z518" s="22" t="s">
        <v>34</v>
      </c>
      <c r="AA518" s="5"/>
      <c r="AB518" s="6" cm="1">
        <f t="array" ref="AB518">SUM(IF(B518:I518&gt;B519:I519,1,-1))</f>
        <v>0</v>
      </c>
      <c r="AC518" s="6" cm="1">
        <f t="array" ref="AC518">SUM(IF(J518:S518&gt;J519:S519,1,-1))</f>
        <v>2</v>
      </c>
      <c r="AD518" s="6">
        <f t="shared" si="129"/>
        <v>2</v>
      </c>
      <c r="AE518" s="6">
        <f t="shared" si="128"/>
        <v>0</v>
      </c>
      <c r="AF518" s="6">
        <f t="shared" si="128"/>
        <v>18</v>
      </c>
      <c r="AG518" s="6">
        <f t="shared" si="128"/>
        <v>18</v>
      </c>
      <c r="AH518" s="5"/>
      <c r="AI518" s="8" t="str">
        <f t="shared" si="114"/>
        <v>Inside</v>
      </c>
      <c r="AJ518" s="24" t="str">
        <f t="shared" si="115"/>
        <v>Neutral</v>
      </c>
      <c r="AK518" s="25" t="str">
        <f t="shared" si="116"/>
        <v>POC Unchanged</v>
      </c>
      <c r="AL518" s="26" t="str">
        <f t="shared" si="117"/>
        <v>In. Val</v>
      </c>
      <c r="AM518" s="26" t="str">
        <f t="shared" si="118"/>
        <v>Inside Day</v>
      </c>
      <c r="AN518" s="26" t="str">
        <f t="shared" si="119"/>
        <v>In Val</v>
      </c>
      <c r="AO518" s="26" t="str">
        <f t="shared" si="120"/>
        <v>No Gap</v>
      </c>
      <c r="AP518" s="26" t="str">
        <f t="shared" si="121"/>
        <v>Top-Weighted</v>
      </c>
      <c r="AQ518" s="26" t="str">
        <f t="shared" si="122"/>
        <v>Skewed Mid-High</v>
      </c>
      <c r="AR518" s="26" t="str">
        <f t="shared" si="123"/>
        <v>Closed Lower Quadrant</v>
      </c>
      <c r="AS518" s="27">
        <f t="shared" si="124"/>
        <v>-3</v>
      </c>
    </row>
    <row r="519" spans="1:45" ht="15.5" x14ac:dyDescent="0.35">
      <c r="A519" s="20">
        <v>44929</v>
      </c>
      <c r="B519" s="21">
        <v>1.2026399999999999</v>
      </c>
      <c r="C519" s="21">
        <v>1.21251</v>
      </c>
      <c r="D519" s="21">
        <v>1.19001</v>
      </c>
      <c r="E519" s="21">
        <v>1.19659</v>
      </c>
      <c r="F519" s="21">
        <v>1.2041999999999999</v>
      </c>
      <c r="G519" s="21">
        <v>1.2081</v>
      </c>
      <c r="H519" s="21">
        <v>1.202</v>
      </c>
      <c r="I519" s="22">
        <v>-16</v>
      </c>
      <c r="J519" s="22">
        <v>1932</v>
      </c>
      <c r="K519" s="22">
        <v>1813</v>
      </c>
      <c r="L519" s="22">
        <v>3811</v>
      </c>
      <c r="M519" s="23">
        <v>15.796666666666672</v>
      </c>
      <c r="N519" s="23">
        <v>224.99999999999966</v>
      </c>
      <c r="O519" s="22">
        <v>60.999999999999943</v>
      </c>
      <c r="P519" s="22">
        <v>366810</v>
      </c>
      <c r="Q519" s="23">
        <v>1528.375</v>
      </c>
      <c r="R519" s="23">
        <v>16.937777777777804</v>
      </c>
      <c r="S519" s="22">
        <v>16</v>
      </c>
      <c r="T519" s="22" t="s">
        <v>26</v>
      </c>
      <c r="U519" s="23">
        <v>0.65131923650114665</v>
      </c>
      <c r="V519" s="22">
        <v>653</v>
      </c>
      <c r="W519" s="22">
        <v>2404</v>
      </c>
      <c r="X519" s="22">
        <v>472</v>
      </c>
      <c r="Y519" s="22">
        <v>241</v>
      </c>
      <c r="Z519" s="22" t="s">
        <v>29</v>
      </c>
      <c r="AA519" s="5"/>
      <c r="AB519" s="6" cm="1">
        <f t="array" ref="AB519">SUM(IF(B519:I519&gt;B520:I520,1,-1))</f>
        <v>-6</v>
      </c>
      <c r="AC519" s="6" cm="1">
        <f t="array" ref="AC519">SUM(IF(J519:S519&gt;J520:S520,1,-1))</f>
        <v>6</v>
      </c>
      <c r="AD519" s="6">
        <f t="shared" si="129"/>
        <v>0</v>
      </c>
      <c r="AE519" s="6">
        <f t="shared" si="128"/>
        <v>0</v>
      </c>
      <c r="AF519" s="6">
        <f t="shared" si="128"/>
        <v>16</v>
      </c>
      <c r="AG519" s="6">
        <f t="shared" si="128"/>
        <v>16</v>
      </c>
      <c r="AH519" s="5"/>
      <c r="AI519" s="8" t="str">
        <f t="shared" si="114"/>
        <v>Outside</v>
      </c>
      <c r="AJ519" s="24" t="str">
        <f t="shared" si="115"/>
        <v>Neutral</v>
      </c>
      <c r="AK519" s="25" t="str">
        <f t="shared" si="116"/>
        <v>POC Unchanged</v>
      </c>
      <c r="AL519" s="26" t="str">
        <f t="shared" si="117"/>
        <v>In. Val</v>
      </c>
      <c r="AM519" s="26" t="str">
        <f t="shared" si="118"/>
        <v>Lower Break</v>
      </c>
      <c r="AN519" s="26" t="str">
        <f t="shared" si="119"/>
        <v>Bl. Val</v>
      </c>
      <c r="AO519" s="26" t="str">
        <f t="shared" si="120"/>
        <v>No Gap</v>
      </c>
      <c r="AP519" s="26" t="str">
        <f t="shared" si="121"/>
        <v>Top-Weighted</v>
      </c>
      <c r="AQ519" s="26" t="str">
        <f t="shared" si="122"/>
        <v>Skewed Mid-High</v>
      </c>
      <c r="AR519" s="26" t="str">
        <f t="shared" si="123"/>
        <v>Same</v>
      </c>
      <c r="AS519" s="27">
        <f t="shared" si="124"/>
        <v>0</v>
      </c>
    </row>
    <row r="520" spans="1:45" ht="15.5" x14ac:dyDescent="0.35">
      <c r="A520" s="20">
        <v>44928</v>
      </c>
      <c r="B520" s="21">
        <v>1.2078500000000001</v>
      </c>
      <c r="C520" s="21">
        <v>1.21251</v>
      </c>
      <c r="D520" s="21">
        <v>1.2001999999999999</v>
      </c>
      <c r="E520" s="21">
        <v>1.20574</v>
      </c>
      <c r="F520" s="21">
        <v>1.2042000000000002</v>
      </c>
      <c r="G520" s="21">
        <v>1.2070000000000001</v>
      </c>
      <c r="H520" s="21">
        <v>1.2022000000000002</v>
      </c>
      <c r="I520" s="22">
        <v>-4</v>
      </c>
      <c r="J520" s="22">
        <v>2033</v>
      </c>
      <c r="K520" s="22">
        <v>1322</v>
      </c>
      <c r="L520" s="22">
        <v>3422</v>
      </c>
      <c r="M520" s="23">
        <v>14.207500000000067</v>
      </c>
      <c r="N520" s="23">
        <v>123.10000000000043</v>
      </c>
      <c r="O520" s="22">
        <v>47.999999999999154</v>
      </c>
      <c r="P520" s="22">
        <v>333518</v>
      </c>
      <c r="Q520" s="23">
        <v>1389.6583333333333</v>
      </c>
      <c r="R520" s="23">
        <v>27.798537774167244</v>
      </c>
      <c r="S520" s="22">
        <v>14</v>
      </c>
      <c r="T520" s="22" t="s">
        <v>26</v>
      </c>
      <c r="U520" s="23">
        <v>0.61481572487779068</v>
      </c>
      <c r="V520" s="22">
        <v>177</v>
      </c>
      <c r="W520" s="22">
        <v>860</v>
      </c>
      <c r="X520" s="22">
        <v>1542</v>
      </c>
      <c r="Y520" s="22">
        <v>822</v>
      </c>
      <c r="Z520" s="22" t="s">
        <v>29</v>
      </c>
      <c r="AA520" s="5"/>
      <c r="AB520" s="6" cm="1">
        <f t="array" ref="AB520">SUM(IF(B520:I520&gt;B521:I521,1,-1))</f>
        <v>6</v>
      </c>
      <c r="AC520" s="6" cm="1">
        <f t="array" ref="AC520">SUM(IF(J520:S520&gt;J521:S521,1,-1))</f>
        <v>10</v>
      </c>
      <c r="AD520" s="6">
        <f t="shared" si="129"/>
        <v>16</v>
      </c>
      <c r="AE520" s="6">
        <f t="shared" si="128"/>
        <v>6</v>
      </c>
      <c r="AF520" s="6">
        <f t="shared" si="128"/>
        <v>10</v>
      </c>
      <c r="AG520" s="6">
        <f t="shared" si="128"/>
        <v>16</v>
      </c>
      <c r="AH520" s="5"/>
      <c r="AI520" s="8" t="str">
        <f t="shared" si="114"/>
        <v>Higher</v>
      </c>
      <c r="AJ520" s="24" t="str">
        <f t="shared" si="115"/>
        <v>Down</v>
      </c>
      <c r="AK520" s="25" t="str">
        <f t="shared" si="116"/>
        <v>POC Up</v>
      </c>
      <c r="AL520" s="26" t="str">
        <f t="shared" si="117"/>
        <v>Ab. Val</v>
      </c>
      <c r="AM520" s="26" t="str">
        <f t="shared" si="118"/>
        <v>Upper Break</v>
      </c>
      <c r="AN520" s="26" t="str">
        <f t="shared" si="119"/>
        <v>In Val</v>
      </c>
      <c r="AO520" s="26" t="str">
        <f t="shared" si="120"/>
        <v>Gap Up - Faded</v>
      </c>
      <c r="AP520" s="26" t="str">
        <f t="shared" si="121"/>
        <v>Top-Weighted</v>
      </c>
      <c r="AQ520" s="26" t="str">
        <f t="shared" si="122"/>
        <v>Skewed Mid-Low</v>
      </c>
      <c r="AR520" s="26" t="str">
        <f t="shared" si="123"/>
        <v>Closed Higher Quadrant</v>
      </c>
      <c r="AS520" s="27">
        <f t="shared" si="124"/>
        <v>3</v>
      </c>
    </row>
  </sheetData>
  <pageMargins left="0.7" right="0.7" top="0.75" bottom="0.75" header="0.3" footer="0.3"/>
  <ignoredErrors>
    <ignoredError sqref="AB3:AC520 AB2:AG2 AQ2:AQ520" formulaRange="1"/>
  </ignoredErrors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A50B3-37A5-4C4B-BDC1-E010BD9BCD1B}">
  <sheetPr>
    <tabColor rgb="FF002060"/>
  </sheetPr>
  <dimension ref="A1:AS520"/>
  <sheetViews>
    <sheetView zoomScale="58" zoomScaleNormal="58" workbookViewId="0"/>
  </sheetViews>
  <sheetFormatPr defaultRowHeight="14.5" x14ac:dyDescent="0.35"/>
  <cols>
    <col min="1" max="1" width="13.54296875" bestFit="1" customWidth="1"/>
    <col min="2" max="2" width="14.1796875" bestFit="1" customWidth="1"/>
    <col min="3" max="3" width="13.26953125" bestFit="1" customWidth="1"/>
    <col min="4" max="4" width="13.08984375" bestFit="1" customWidth="1"/>
    <col min="5" max="5" width="14" bestFit="1" customWidth="1"/>
    <col min="6" max="6" width="13.08984375" bestFit="1" customWidth="1"/>
    <col min="7" max="7" width="13.26953125" bestFit="1" customWidth="1"/>
    <col min="8" max="8" width="12.90625" bestFit="1" customWidth="1"/>
    <col min="9" max="9" width="11.54296875" bestFit="1" customWidth="1"/>
    <col min="10" max="10" width="15.7265625" bestFit="1" customWidth="1"/>
    <col min="11" max="11" width="15" bestFit="1" customWidth="1"/>
    <col min="12" max="12" width="14.81640625" bestFit="1" customWidth="1"/>
    <col min="13" max="13" width="12.81640625" bestFit="1" customWidth="1"/>
    <col min="14" max="14" width="14.6328125" bestFit="1" customWidth="1"/>
    <col min="15" max="15" width="12.453125" bestFit="1" customWidth="1"/>
    <col min="16" max="16" width="16.26953125" bestFit="1" customWidth="1"/>
    <col min="17" max="17" width="19.81640625" bestFit="1" customWidth="1"/>
    <col min="18" max="18" width="12.26953125" bestFit="1" customWidth="1"/>
    <col min="19" max="19" width="11.54296875" bestFit="1" customWidth="1"/>
    <col min="20" max="20" width="12.453125" bestFit="1" customWidth="1"/>
    <col min="21" max="21" width="11.36328125" bestFit="1" customWidth="1"/>
    <col min="22" max="25" width="19.1796875" bestFit="1" customWidth="1"/>
    <col min="26" max="26" width="12" bestFit="1" customWidth="1"/>
    <col min="28" max="28" width="15.26953125" bestFit="1" customWidth="1"/>
    <col min="29" max="29" width="15.6328125" bestFit="1" customWidth="1"/>
    <col min="30" max="30" width="12.1796875" bestFit="1" customWidth="1"/>
    <col min="31" max="31" width="18.26953125" bestFit="1" customWidth="1"/>
    <col min="32" max="32" width="18.54296875" bestFit="1" customWidth="1"/>
    <col min="33" max="33" width="15.1796875" bestFit="1" customWidth="1"/>
    <col min="35" max="35" width="18.08984375" bestFit="1" customWidth="1"/>
    <col min="36" max="36" width="18.7265625" bestFit="1" customWidth="1"/>
    <col min="37" max="37" width="22.6328125" bestFit="1" customWidth="1"/>
    <col min="38" max="38" width="25.1796875" bestFit="1" customWidth="1"/>
    <col min="39" max="39" width="23.08984375" bestFit="1" customWidth="1"/>
    <col min="40" max="40" width="17" bestFit="1" customWidth="1"/>
    <col min="41" max="41" width="25.1796875" bestFit="1" customWidth="1"/>
    <col min="42" max="42" width="21.36328125" bestFit="1" customWidth="1"/>
    <col min="43" max="43" width="22.6328125" bestFit="1" customWidth="1"/>
    <col min="44" max="44" width="22" bestFit="1" customWidth="1"/>
    <col min="45" max="45" width="21.08984375" bestFit="1" customWidth="1"/>
  </cols>
  <sheetData>
    <row r="1" spans="1:45" ht="15.5" x14ac:dyDescent="0.35">
      <c r="A1" s="5" t="s">
        <v>25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14" t="s">
        <v>11</v>
      </c>
      <c r="N1" s="14" t="s">
        <v>12</v>
      </c>
      <c r="O1" s="5" t="s">
        <v>13</v>
      </c>
      <c r="P1" s="5" t="s">
        <v>14</v>
      </c>
      <c r="Q1" s="14" t="s">
        <v>15</v>
      </c>
      <c r="R1" s="14" t="s">
        <v>16</v>
      </c>
      <c r="S1" s="5" t="s">
        <v>17</v>
      </c>
      <c r="T1" s="5" t="s">
        <v>18</v>
      </c>
      <c r="U1" s="14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/>
      <c r="AB1" s="6" t="s">
        <v>35</v>
      </c>
      <c r="AC1" s="6" t="s">
        <v>36</v>
      </c>
      <c r="AD1" s="6" t="s">
        <v>37</v>
      </c>
      <c r="AE1" s="6" t="s">
        <v>39</v>
      </c>
      <c r="AF1" s="6" t="s">
        <v>40</v>
      </c>
      <c r="AG1" s="6" t="s">
        <v>38</v>
      </c>
      <c r="AH1" s="5"/>
      <c r="AI1" s="10" t="s">
        <v>41</v>
      </c>
      <c r="AJ1" s="11" t="s">
        <v>42</v>
      </c>
      <c r="AK1" s="11" t="s">
        <v>45</v>
      </c>
      <c r="AL1" s="11" t="s">
        <v>47</v>
      </c>
      <c r="AM1" s="11" t="s">
        <v>43</v>
      </c>
      <c r="AN1" s="11" t="s">
        <v>44</v>
      </c>
      <c r="AO1" s="11" t="s">
        <v>46</v>
      </c>
      <c r="AP1" s="11" t="s">
        <v>48</v>
      </c>
      <c r="AQ1" s="11" t="s">
        <v>49</v>
      </c>
      <c r="AR1" s="11" t="s">
        <v>50</v>
      </c>
      <c r="AS1" s="5" t="s">
        <v>51</v>
      </c>
    </row>
    <row r="2" spans="1:45" ht="15.5" x14ac:dyDescent="0.35">
      <c r="A2" s="13">
        <v>45657</v>
      </c>
      <c r="B2" s="15">
        <v>1.2689699999999999</v>
      </c>
      <c r="C2" s="15">
        <v>1.27284</v>
      </c>
      <c r="D2" s="15">
        <v>1.2474099999999999</v>
      </c>
      <c r="E2" s="15">
        <v>1.25122</v>
      </c>
      <c r="F2" s="15">
        <v>1.2531000000000001</v>
      </c>
      <c r="G2" s="15">
        <v>1.2598</v>
      </c>
      <c r="H2" s="15">
        <v>1.2505000000000002</v>
      </c>
      <c r="I2" s="5">
        <v>-29</v>
      </c>
      <c r="J2" s="5">
        <v>3984</v>
      </c>
      <c r="K2" s="5">
        <v>1438</v>
      </c>
      <c r="L2" s="5">
        <v>5494</v>
      </c>
      <c r="M2" s="14">
        <v>11.461554621848826</v>
      </c>
      <c r="N2" s="14">
        <v>254.30000000000064</v>
      </c>
      <c r="O2" s="5">
        <v>92.999999999998636</v>
      </c>
      <c r="P2" s="5">
        <v>588633</v>
      </c>
      <c r="Q2" s="14">
        <v>1236.623949579832</v>
      </c>
      <c r="R2" s="14">
        <v>21.604404246952363</v>
      </c>
      <c r="S2" s="5">
        <v>37</v>
      </c>
      <c r="T2" s="5" t="s">
        <v>28</v>
      </c>
      <c r="U2" s="14">
        <v>0.42541681891082278</v>
      </c>
      <c r="V2" s="5">
        <v>988</v>
      </c>
      <c r="W2" s="5">
        <v>358</v>
      </c>
      <c r="X2" s="5">
        <v>2271</v>
      </c>
      <c r="Y2" s="5">
        <v>1877</v>
      </c>
      <c r="Z2" s="5" t="s">
        <v>27</v>
      </c>
      <c r="AA2" s="5"/>
      <c r="AB2" s="6" cm="1">
        <f t="array" ref="AB2">SUM(IF(B2:I2&gt;B3:I3,1,-1))</f>
        <v>-4</v>
      </c>
      <c r="AC2" s="6" cm="1">
        <f t="array" ref="AC2">SUM(IF(J2:S2&gt;J3:S3,1,-1))</f>
        <v>2</v>
      </c>
      <c r="AD2" s="6">
        <f>SUM(AB2:AC2)</f>
        <v>-2</v>
      </c>
      <c r="AE2" s="6">
        <f>SUM(AB2:AB4)</f>
        <v>-14</v>
      </c>
      <c r="AF2" s="6">
        <f>SUM(AC2:AC4)</f>
        <v>-6</v>
      </c>
      <c r="AG2" s="6">
        <f>SUM(AD2:AD4)</f>
        <v>-20</v>
      </c>
      <c r="AH2" s="5"/>
      <c r="AI2" s="8" t="str">
        <f t="shared" ref="AI2:AI65" si="0">IF(AND(H2&gt;=G3,G2&gt;=G3),"Higher",
IF(AND(H2&lt;=H3,G2&lt;=H3),"Lower",
IF(AND(G2&gt;=G3,H2&lt;=G3,H2&gt;H3),"OL Higher",
IF(AND(H2&lt;=H3,G2&gt;=H3,G2&lt;G3),"OL Lower",
IF(AND(G2&lt;=G3,H2&gt;=H3),"Inside",
IF(AND(G2&gt;=G3,H2&lt;=H3),"Outside","Undefined"))))))</f>
        <v>Inside</v>
      </c>
      <c r="AJ2" s="7" t="str">
        <f t="shared" ref="AJ2:AJ65" si="1">IF(F2 &gt;= ((C2 - D2) * 10%) + B2, "Up", IF(F2 &lt;= (B2 - (C2 - D2) * 10%), "Down", "Neutral"))</f>
        <v>Down</v>
      </c>
      <c r="AK2" s="7" t="str">
        <f t="shared" ref="AK2:AK65" si="2">IF(F2 &gt; F3, "POC Up", IF(F2 &lt; F3, "POC Down", "POC Unchanged"))</f>
        <v>POC Unchanged</v>
      </c>
      <c r="AL2" s="9" t="str">
        <f t="shared" ref="AL2:AL65" si="3">IF(F2 &lt; H3, "Bel. Val",
IF(F2 &gt; G3, "Ab. Val",
"In. Val"))</f>
        <v>In. Val</v>
      </c>
      <c r="AM2" s="9" t="str">
        <f t="shared" ref="AM2:AM65" si="4">IF(AND(D2 &lt; D3, C2 &gt; C3), "Both Sides Expand",
IF(D2 &lt; D3, "Lower Break",
IF(C2 &gt; C3, "Upper Break", "Inside Day")))</f>
        <v>Inside Day</v>
      </c>
      <c r="AN2" s="9" t="str">
        <f t="shared" ref="AN2:AN65" si="5">IF(AND(E2 &lt; H2, E2 &lt; G2), "Bl. Val",
IF(AND(E2 &gt; G2, E2 &gt; H2), "Ab. Val",
"In Val"))</f>
        <v>In Val</v>
      </c>
      <c r="AO2" s="9" t="str">
        <f t="shared" ref="AO2:AO65" si="6">IF(AND(B2 &gt; G3, E2 &lt; G3), "Gap Up - Failed",
IF(AND(B2 &gt; G3, E2 &gt; B2), "Gap Up - Follow Through",
IF(AND(B2 &gt; G3, E2 &lt; B2), "Gap Up - Faded",
IF(AND(B2 &lt; H3, E2 &gt; H3), "Gap Down - Failed",
IF(AND(B2 &lt; H3, E2 &lt; B2), "Gap Down - Follow Through",
IF(AND(B2 &lt; H3, E2 &gt; B2), "Gap Down - Rejected",
"No Gap"))))))</f>
        <v>Gap Up - Failed</v>
      </c>
      <c r="AP2" s="9" t="str">
        <f t="shared" ref="AP2:AP65" si="7">IF(J2 &gt; K2, "Top-Weighted",
IF(K2 &gt; J2, "Bottom-Weighted",
"Balanced"))</f>
        <v>Top-Weighted</v>
      </c>
      <c r="AQ2" s="9" t="str">
        <f t="shared" ref="AQ2:AQ65" si="8">IF(COUNTIF(V2:Y2, MAX(V2, W2, X2, Y2)) &gt; 1, "Tie",
IF(V2 &gt; MAX(W2, X2, Y2), "Skewed High",
IF(W2 &gt; MAX(V2, X2, Y2), "Skewed Mid-High",
IF(X2 &gt; MAX(V2, W2, Y2), "Skewed Mid-Low",
IF(Y2 &gt; MAX(V2, W2, X2), "Skewed Low", "Evenly Distributed")))))</f>
        <v>Skewed Mid-Low</v>
      </c>
      <c r="AR2" s="9" t="str">
        <f t="shared" ref="AR2:AR65" si="9">IF(Z2 &lt; Z3, "Closed Lower Quadrant",
IF(Z2 &gt; Z3, "Closed Higher Quadrant",
"Same"))</f>
        <v>Closed Higher Quadrant</v>
      </c>
      <c r="AS2" s="5">
        <f t="shared" ref="AS2:AS65" si="10">_xlfn.NUMBERVALUE(SUBSTITUTE(Z2,"Q","")) - _xlfn.NUMBERVALUE(SUBSTITUTE(Z3,"Q",""))</f>
        <v>1</v>
      </c>
    </row>
    <row r="3" spans="1:45" ht="15.5" x14ac:dyDescent="0.35">
      <c r="A3" s="13">
        <v>45656</v>
      </c>
      <c r="B3" s="15">
        <v>1.2625900000000001</v>
      </c>
      <c r="C3" s="15">
        <v>1.27284</v>
      </c>
      <c r="D3" s="15">
        <v>1.2474099999999999</v>
      </c>
      <c r="E3" s="15">
        <v>1.2547699999999999</v>
      </c>
      <c r="F3" s="15">
        <v>1.2531000000000001</v>
      </c>
      <c r="G3" s="15">
        <v>1.2624</v>
      </c>
      <c r="H3" s="15">
        <v>1.2479</v>
      </c>
      <c r="I3" s="5">
        <v>14</v>
      </c>
      <c r="J3" s="5">
        <v>4122</v>
      </c>
      <c r="K3" s="5">
        <v>1238</v>
      </c>
      <c r="L3" s="5">
        <v>5423</v>
      </c>
      <c r="M3" s="14">
        <v>11.22083333333342</v>
      </c>
      <c r="N3" s="14">
        <v>254.30000000000064</v>
      </c>
      <c r="O3" s="5">
        <v>144.99999999999957</v>
      </c>
      <c r="P3" s="5">
        <v>584223</v>
      </c>
      <c r="Q3" s="14">
        <v>1217.1312499999999</v>
      </c>
      <c r="R3" s="14">
        <v>21.325206449075843</v>
      </c>
      <c r="S3" s="5">
        <v>38</v>
      </c>
      <c r="T3" s="5" t="s">
        <v>28</v>
      </c>
      <c r="U3" s="14">
        <v>0.42721586157147778</v>
      </c>
      <c r="V3" s="5">
        <v>1180</v>
      </c>
      <c r="W3" s="5">
        <v>631</v>
      </c>
      <c r="X3" s="5">
        <v>2006</v>
      </c>
      <c r="Y3" s="5">
        <v>1606</v>
      </c>
      <c r="Z3" s="5" t="s">
        <v>29</v>
      </c>
      <c r="AA3" s="5"/>
      <c r="AB3" s="6" cm="1">
        <f t="array" ref="AB3">SUM(IF(B3:I3&gt;B4:I4,1,-1))</f>
        <v>-6</v>
      </c>
      <c r="AC3" s="6" cm="1">
        <f t="array" ref="AC3">SUM(IF(J3:S3&gt;J4:S4,1,-1))</f>
        <v>-2</v>
      </c>
      <c r="AD3" s="6">
        <f t="shared" ref="AD3:AD66" si="11">SUM(AB3:AC3)</f>
        <v>-8</v>
      </c>
      <c r="AE3" s="6">
        <f t="shared" ref="AE3:AG18" si="12">SUM(AB3:AB5)</f>
        <v>-18</v>
      </c>
      <c r="AF3" s="6">
        <f t="shared" si="12"/>
        <v>-14</v>
      </c>
      <c r="AG3" s="6">
        <f t="shared" si="12"/>
        <v>-32</v>
      </c>
      <c r="AH3" s="5"/>
      <c r="AI3" s="8" t="str">
        <f t="shared" si="0"/>
        <v>OL Lower</v>
      </c>
      <c r="AJ3" s="7" t="str">
        <f t="shared" si="1"/>
        <v>Down</v>
      </c>
      <c r="AK3" s="7" t="str">
        <f t="shared" si="2"/>
        <v>POC Unchanged</v>
      </c>
      <c r="AL3" s="9" t="str">
        <f t="shared" si="3"/>
        <v>In. Val</v>
      </c>
      <c r="AM3" s="9" t="str">
        <f t="shared" si="4"/>
        <v>Inside Day</v>
      </c>
      <c r="AN3" s="9" t="str">
        <f t="shared" si="5"/>
        <v>In Val</v>
      </c>
      <c r="AO3" s="9" t="str">
        <f t="shared" si="6"/>
        <v>No Gap</v>
      </c>
      <c r="AP3" s="9" t="str">
        <f t="shared" si="7"/>
        <v>Top-Weighted</v>
      </c>
      <c r="AQ3" s="9" t="str">
        <f t="shared" si="8"/>
        <v>Skewed Mid-Low</v>
      </c>
      <c r="AR3" s="9" t="str">
        <f t="shared" si="9"/>
        <v>Same</v>
      </c>
      <c r="AS3" s="5">
        <f t="shared" si="10"/>
        <v>0</v>
      </c>
    </row>
    <row r="4" spans="1:45" ht="15.5" x14ac:dyDescent="0.35">
      <c r="A4" s="13">
        <v>45653</v>
      </c>
      <c r="B4" s="15">
        <v>1.26763</v>
      </c>
      <c r="C4" s="15">
        <v>1.27284</v>
      </c>
      <c r="D4" s="15">
        <v>1.2474099999999999</v>
      </c>
      <c r="E4" s="15">
        <v>1.2577199999999999</v>
      </c>
      <c r="F4" s="15">
        <v>1.2531000000000001</v>
      </c>
      <c r="G4" s="15">
        <v>1.2651000000000001</v>
      </c>
      <c r="H4" s="15">
        <v>1.2497</v>
      </c>
      <c r="I4" s="5">
        <v>8</v>
      </c>
      <c r="J4" s="5">
        <v>4159</v>
      </c>
      <c r="K4" s="5">
        <v>1160</v>
      </c>
      <c r="L4" s="5">
        <v>5376</v>
      </c>
      <c r="M4" s="14">
        <v>11.126666666666743</v>
      </c>
      <c r="N4" s="14">
        <v>254.30000000000064</v>
      </c>
      <c r="O4" s="5">
        <v>154.0000000000008</v>
      </c>
      <c r="P4" s="5">
        <v>586895</v>
      </c>
      <c r="Q4" s="14">
        <v>1222.6979166666667</v>
      </c>
      <c r="R4" s="14">
        <v>21.140385371608282</v>
      </c>
      <c r="S4" s="5">
        <v>41</v>
      </c>
      <c r="T4" s="5" t="s">
        <v>28</v>
      </c>
      <c r="U4" s="14">
        <v>0.4136161747363637</v>
      </c>
      <c r="V4" s="5">
        <v>1229</v>
      </c>
      <c r="W4" s="5">
        <v>1090</v>
      </c>
      <c r="X4" s="5">
        <v>1564</v>
      </c>
      <c r="Y4" s="5">
        <v>1493</v>
      </c>
      <c r="Z4" s="5" t="s">
        <v>29</v>
      </c>
      <c r="AA4" s="5"/>
      <c r="AB4" s="6" cm="1">
        <f t="array" ref="AB4">SUM(IF(B4:I4&gt;B5:I5,1,-1))</f>
        <v>-4</v>
      </c>
      <c r="AC4" s="6" cm="1">
        <f t="array" ref="AC4">SUM(IF(J4:S4&gt;J5:S5,1,-1))</f>
        <v>-6</v>
      </c>
      <c r="AD4" s="6">
        <f t="shared" si="11"/>
        <v>-10</v>
      </c>
      <c r="AE4" s="6">
        <f t="shared" si="12"/>
        <v>-14</v>
      </c>
      <c r="AF4" s="6">
        <f t="shared" si="12"/>
        <v>-18</v>
      </c>
      <c r="AG4" s="6">
        <f t="shared" si="12"/>
        <v>-32</v>
      </c>
      <c r="AH4" s="5"/>
      <c r="AI4" s="8" t="str">
        <f t="shared" si="0"/>
        <v>OL Lower</v>
      </c>
      <c r="AJ4" s="7" t="str">
        <f t="shared" si="1"/>
        <v>Down</v>
      </c>
      <c r="AK4" s="7" t="str">
        <f t="shared" si="2"/>
        <v>POC Down</v>
      </c>
      <c r="AL4" s="9" t="str">
        <f t="shared" si="3"/>
        <v>In. Val</v>
      </c>
      <c r="AM4" s="9" t="str">
        <f t="shared" si="4"/>
        <v>Inside Day</v>
      </c>
      <c r="AN4" s="9" t="str">
        <f t="shared" si="5"/>
        <v>In Val</v>
      </c>
      <c r="AO4" s="9" t="str">
        <f t="shared" si="6"/>
        <v>No Gap</v>
      </c>
      <c r="AP4" s="9" t="str">
        <f t="shared" si="7"/>
        <v>Top-Weighted</v>
      </c>
      <c r="AQ4" s="9" t="str">
        <f t="shared" si="8"/>
        <v>Skewed Mid-Low</v>
      </c>
      <c r="AR4" s="9" t="str">
        <f t="shared" si="9"/>
        <v>Closed Lower Quadrant</v>
      </c>
      <c r="AS4" s="5">
        <f t="shared" si="10"/>
        <v>-1</v>
      </c>
    </row>
    <row r="5" spans="1:45" ht="15.5" x14ac:dyDescent="0.35">
      <c r="A5" s="13">
        <v>45652</v>
      </c>
      <c r="B5" s="15">
        <v>1.2764500000000001</v>
      </c>
      <c r="C5" s="15">
        <v>1.2787500000000001</v>
      </c>
      <c r="D5" s="15">
        <v>1.2474099999999999</v>
      </c>
      <c r="E5" s="15">
        <v>1.25274</v>
      </c>
      <c r="F5" s="15">
        <v>1.2532000000000001</v>
      </c>
      <c r="G5" s="15">
        <v>1.2683</v>
      </c>
      <c r="H5" s="15">
        <v>1.2497</v>
      </c>
      <c r="I5" s="5">
        <v>-17</v>
      </c>
      <c r="J5" s="5">
        <v>4328</v>
      </c>
      <c r="K5" s="5">
        <v>1049</v>
      </c>
      <c r="L5" s="5">
        <v>5431</v>
      </c>
      <c r="M5" s="14">
        <v>11.237500000000095</v>
      </c>
      <c r="N5" s="14">
        <v>313.40000000000146</v>
      </c>
      <c r="O5" s="5">
        <v>185.99999999999949</v>
      </c>
      <c r="P5" s="5">
        <v>604461</v>
      </c>
      <c r="Q5" s="14">
        <v>1259.29375</v>
      </c>
      <c r="R5" s="14">
        <v>17.329291640076498</v>
      </c>
      <c r="S5" s="5">
        <v>48</v>
      </c>
      <c r="T5" s="5" t="s">
        <v>28</v>
      </c>
      <c r="U5" s="14">
        <v>0.41354448082202261</v>
      </c>
      <c r="V5" s="5">
        <v>590</v>
      </c>
      <c r="W5" s="5">
        <v>1858</v>
      </c>
      <c r="X5" s="5">
        <v>1339</v>
      </c>
      <c r="Y5" s="5">
        <v>1644</v>
      </c>
      <c r="Z5" s="5" t="s">
        <v>27</v>
      </c>
      <c r="AA5" s="5"/>
      <c r="AB5" s="6" cm="1">
        <f t="array" ref="AB5">SUM(IF(B5:I5&gt;B6:I6,1,-1))</f>
        <v>-8</v>
      </c>
      <c r="AC5" s="6" cm="1">
        <f t="array" ref="AC5">SUM(IF(J5:S5&gt;J6:S6,1,-1))</f>
        <v>-6</v>
      </c>
      <c r="AD5" s="6">
        <f t="shared" si="11"/>
        <v>-14</v>
      </c>
      <c r="AE5" s="6">
        <f t="shared" si="12"/>
        <v>-14</v>
      </c>
      <c r="AF5" s="6">
        <f t="shared" si="12"/>
        <v>-10</v>
      </c>
      <c r="AG5" s="6">
        <f t="shared" si="12"/>
        <v>-24</v>
      </c>
      <c r="AH5" s="5"/>
      <c r="AI5" s="8" t="str">
        <f t="shared" si="0"/>
        <v>OL Lower</v>
      </c>
      <c r="AJ5" s="7" t="str">
        <f t="shared" si="1"/>
        <v>Down</v>
      </c>
      <c r="AK5" s="7" t="str">
        <f t="shared" si="2"/>
        <v>POC Down</v>
      </c>
      <c r="AL5" s="9" t="str">
        <f t="shared" si="3"/>
        <v>In. Val</v>
      </c>
      <c r="AM5" s="9" t="str">
        <f t="shared" si="4"/>
        <v>Inside Day</v>
      </c>
      <c r="AN5" s="9" t="str">
        <f t="shared" si="5"/>
        <v>In Val</v>
      </c>
      <c r="AO5" s="9" t="str">
        <f t="shared" si="6"/>
        <v>Gap Up - Failed</v>
      </c>
      <c r="AP5" s="9" t="str">
        <f t="shared" si="7"/>
        <v>Top-Weighted</v>
      </c>
      <c r="AQ5" s="9" t="str">
        <f t="shared" si="8"/>
        <v>Skewed Mid-High</v>
      </c>
      <c r="AR5" s="9" t="str">
        <f t="shared" si="9"/>
        <v>Same</v>
      </c>
      <c r="AS5" s="5">
        <f t="shared" si="10"/>
        <v>0</v>
      </c>
    </row>
    <row r="6" spans="1:45" ht="15.5" x14ac:dyDescent="0.35">
      <c r="A6" s="13">
        <v>45650</v>
      </c>
      <c r="B6" s="15">
        <v>1.2779</v>
      </c>
      <c r="C6" s="15">
        <v>1.2787500000000001</v>
      </c>
      <c r="D6" s="15">
        <v>1.2474099999999999</v>
      </c>
      <c r="E6" s="15">
        <v>1.2542800000000001</v>
      </c>
      <c r="F6" s="15">
        <v>1.2533000000000001</v>
      </c>
      <c r="G6" s="15">
        <v>1.2705</v>
      </c>
      <c r="H6" s="15">
        <v>1.2514000000000001</v>
      </c>
      <c r="I6" s="5">
        <v>-17</v>
      </c>
      <c r="J6" s="5">
        <v>4762</v>
      </c>
      <c r="K6" s="5">
        <v>822</v>
      </c>
      <c r="L6" s="5">
        <v>5629</v>
      </c>
      <c r="M6" s="14">
        <v>11.645208333333454</v>
      </c>
      <c r="N6" s="14">
        <v>313.40000000000146</v>
      </c>
      <c r="O6" s="5">
        <v>190.99999999999895</v>
      </c>
      <c r="P6" s="5">
        <v>634385</v>
      </c>
      <c r="Q6" s="14">
        <v>1321.6354166666667</v>
      </c>
      <c r="R6" s="14">
        <v>17.961072112316444</v>
      </c>
      <c r="S6" s="5">
        <v>47</v>
      </c>
      <c r="T6" s="5" t="s">
        <v>28</v>
      </c>
      <c r="U6" s="14">
        <v>0.35624310426001859</v>
      </c>
      <c r="V6" s="5">
        <v>1163</v>
      </c>
      <c r="W6" s="5">
        <v>1858</v>
      </c>
      <c r="X6" s="5">
        <v>1339</v>
      </c>
      <c r="Y6" s="5">
        <v>1269</v>
      </c>
      <c r="Z6" s="5" t="s">
        <v>27</v>
      </c>
      <c r="AA6" s="5"/>
      <c r="AB6" s="6" cm="1">
        <f t="array" ref="AB6">SUM(IF(B6:I6&gt;B7:I7,1,-1))</f>
        <v>-2</v>
      </c>
      <c r="AC6" s="6" cm="1">
        <f t="array" ref="AC6">SUM(IF(J6:S6&gt;J7:S7,1,-1))</f>
        <v>-6</v>
      </c>
      <c r="AD6" s="6">
        <f t="shared" si="11"/>
        <v>-8</v>
      </c>
      <c r="AE6" s="6">
        <f t="shared" si="12"/>
        <v>-10</v>
      </c>
      <c r="AF6" s="6">
        <f t="shared" si="12"/>
        <v>2</v>
      </c>
      <c r="AG6" s="6">
        <f t="shared" si="12"/>
        <v>-8</v>
      </c>
      <c r="AH6" s="5"/>
      <c r="AI6" s="8" t="str">
        <f t="shared" si="0"/>
        <v>OL Lower</v>
      </c>
      <c r="AJ6" s="7" t="str">
        <f t="shared" si="1"/>
        <v>Down</v>
      </c>
      <c r="AK6" s="7" t="str">
        <f t="shared" si="2"/>
        <v>POC Down</v>
      </c>
      <c r="AL6" s="9" t="str">
        <f t="shared" si="3"/>
        <v>Bel. Val</v>
      </c>
      <c r="AM6" s="9" t="str">
        <f t="shared" si="4"/>
        <v>Inside Day</v>
      </c>
      <c r="AN6" s="9" t="str">
        <f t="shared" si="5"/>
        <v>In Val</v>
      </c>
      <c r="AO6" s="9" t="str">
        <f t="shared" si="6"/>
        <v>Gap Up - Failed</v>
      </c>
      <c r="AP6" s="9" t="str">
        <f t="shared" si="7"/>
        <v>Top-Weighted</v>
      </c>
      <c r="AQ6" s="9" t="str">
        <f t="shared" si="8"/>
        <v>Skewed Mid-High</v>
      </c>
      <c r="AR6" s="9" t="str">
        <f t="shared" si="9"/>
        <v>Same</v>
      </c>
      <c r="AS6" s="5">
        <f t="shared" si="10"/>
        <v>0</v>
      </c>
    </row>
    <row r="7" spans="1:45" ht="15.5" x14ac:dyDescent="0.35">
      <c r="A7" s="13">
        <v>45649</v>
      </c>
      <c r="B7" s="15">
        <v>1.27481</v>
      </c>
      <c r="C7" s="15">
        <v>1.2787500000000001</v>
      </c>
      <c r="D7" s="15">
        <v>1.2474099999999999</v>
      </c>
      <c r="E7" s="15">
        <v>1.25322</v>
      </c>
      <c r="F7" s="15">
        <v>1.2746</v>
      </c>
      <c r="G7" s="15">
        <v>1.2777000000000001</v>
      </c>
      <c r="H7" s="15">
        <v>1.2598</v>
      </c>
      <c r="I7" s="5">
        <v>-23</v>
      </c>
      <c r="J7" s="5">
        <v>869</v>
      </c>
      <c r="K7" s="5">
        <v>4769</v>
      </c>
      <c r="L7" s="5">
        <v>5685</v>
      </c>
      <c r="M7" s="14">
        <v>11.751875000000107</v>
      </c>
      <c r="N7" s="14">
        <v>313.40000000000146</v>
      </c>
      <c r="O7" s="5">
        <v>179.00000000000028</v>
      </c>
      <c r="P7" s="5">
        <v>652159</v>
      </c>
      <c r="Q7" s="14">
        <v>1358.6645833333334</v>
      </c>
      <c r="R7" s="14">
        <v>18.13975749840451</v>
      </c>
      <c r="S7" s="5">
        <v>54</v>
      </c>
      <c r="T7" s="5" t="s">
        <v>30</v>
      </c>
      <c r="U7" s="14">
        <v>0.29205832533517773</v>
      </c>
      <c r="V7" s="5">
        <v>1654</v>
      </c>
      <c r="W7" s="5">
        <v>1858</v>
      </c>
      <c r="X7" s="5">
        <v>1262</v>
      </c>
      <c r="Y7" s="5">
        <v>911</v>
      </c>
      <c r="Z7" s="5" t="s">
        <v>27</v>
      </c>
      <c r="AA7" s="5"/>
      <c r="AB7" s="6" cm="1">
        <f t="array" ref="AB7">SUM(IF(B7:I7&gt;B8:I8,1,-1))</f>
        <v>-4</v>
      </c>
      <c r="AC7" s="6" cm="1">
        <f t="array" ref="AC7">SUM(IF(J7:S7&gt;J8:S8,1,-1))</f>
        <v>2</v>
      </c>
      <c r="AD7" s="6">
        <f t="shared" si="11"/>
        <v>-2</v>
      </c>
      <c r="AE7" s="6">
        <f t="shared" si="12"/>
        <v>-12</v>
      </c>
      <c r="AF7" s="6">
        <f t="shared" si="12"/>
        <v>14</v>
      </c>
      <c r="AG7" s="6">
        <f t="shared" si="12"/>
        <v>2</v>
      </c>
      <c r="AH7" s="5"/>
      <c r="AI7" s="8" t="str">
        <f t="shared" si="0"/>
        <v>OL Lower</v>
      </c>
      <c r="AJ7" s="7" t="str">
        <f t="shared" si="1"/>
        <v>Neutral</v>
      </c>
      <c r="AK7" s="7" t="str">
        <f t="shared" si="2"/>
        <v>POC Unchanged</v>
      </c>
      <c r="AL7" s="9" t="str">
        <f t="shared" si="3"/>
        <v>In. Val</v>
      </c>
      <c r="AM7" s="9" t="str">
        <f t="shared" si="4"/>
        <v>Inside Day</v>
      </c>
      <c r="AN7" s="9" t="str">
        <f t="shared" si="5"/>
        <v>Bl. Val</v>
      </c>
      <c r="AO7" s="9" t="str">
        <f t="shared" si="6"/>
        <v>No Gap</v>
      </c>
      <c r="AP7" s="9" t="str">
        <f t="shared" si="7"/>
        <v>Bottom-Weighted</v>
      </c>
      <c r="AQ7" s="9" t="str">
        <f t="shared" si="8"/>
        <v>Skewed Mid-High</v>
      </c>
      <c r="AR7" s="9" t="str">
        <f t="shared" si="9"/>
        <v>Closed Higher Quadrant</v>
      </c>
      <c r="AS7" s="5">
        <f t="shared" si="10"/>
        <v>1</v>
      </c>
    </row>
    <row r="8" spans="1:45" ht="15.5" x14ac:dyDescent="0.35">
      <c r="A8" s="13">
        <v>45646</v>
      </c>
      <c r="B8" s="15">
        <v>1.2739</v>
      </c>
      <c r="C8" s="15">
        <v>1.2798499999999999</v>
      </c>
      <c r="D8" s="15">
        <v>1.2474099999999999</v>
      </c>
      <c r="E8" s="15">
        <v>1.2569999999999999</v>
      </c>
      <c r="F8" s="15">
        <v>1.2746</v>
      </c>
      <c r="G8" s="15">
        <v>1.278</v>
      </c>
      <c r="H8" s="15">
        <v>1.2627000000000002</v>
      </c>
      <c r="I8" s="5">
        <v>-30</v>
      </c>
      <c r="J8" s="5">
        <v>1229</v>
      </c>
      <c r="K8" s="5">
        <v>4390</v>
      </c>
      <c r="L8" s="5">
        <v>5675</v>
      </c>
      <c r="M8" s="14">
        <v>11.860000000000108</v>
      </c>
      <c r="N8" s="14">
        <v>324.40000000000026</v>
      </c>
      <c r="O8" s="5">
        <v>152.99999999999869</v>
      </c>
      <c r="P8" s="5">
        <v>650904</v>
      </c>
      <c r="Q8" s="14">
        <v>1370.3242105263157</v>
      </c>
      <c r="R8" s="14">
        <v>17.493834771886547</v>
      </c>
      <c r="S8" s="5">
        <v>52</v>
      </c>
      <c r="T8" s="5" t="s">
        <v>28</v>
      </c>
      <c r="U8" s="14">
        <v>0.31240673606467606</v>
      </c>
      <c r="V8" s="5">
        <v>1916</v>
      </c>
      <c r="W8" s="5">
        <v>1936</v>
      </c>
      <c r="X8" s="5">
        <v>1174</v>
      </c>
      <c r="Y8" s="5">
        <v>649</v>
      </c>
      <c r="Z8" s="5" t="s">
        <v>29</v>
      </c>
      <c r="AA8" s="5"/>
      <c r="AB8" s="6" cm="1">
        <f t="array" ref="AB8">SUM(IF(B8:I8&gt;B9:I9,1,-1))</f>
        <v>-4</v>
      </c>
      <c r="AC8" s="6" cm="1">
        <f t="array" ref="AC8">SUM(IF(J8:S8&gt;J9:S9,1,-1))</f>
        <v>6</v>
      </c>
      <c r="AD8" s="6">
        <f t="shared" si="11"/>
        <v>2</v>
      </c>
      <c r="AE8" s="6">
        <f t="shared" si="12"/>
        <v>-12</v>
      </c>
      <c r="AF8" s="6">
        <f t="shared" si="12"/>
        <v>18</v>
      </c>
      <c r="AG8" s="6">
        <f t="shared" si="12"/>
        <v>6</v>
      </c>
      <c r="AH8" s="5"/>
      <c r="AI8" s="8" t="str">
        <f t="shared" si="0"/>
        <v>OL Lower</v>
      </c>
      <c r="AJ8" s="7" t="str">
        <f t="shared" si="1"/>
        <v>Neutral</v>
      </c>
      <c r="AK8" s="7" t="str">
        <f t="shared" si="2"/>
        <v>POC Unchanged</v>
      </c>
      <c r="AL8" s="9" t="str">
        <f t="shared" si="3"/>
        <v>In. Val</v>
      </c>
      <c r="AM8" s="9" t="str">
        <f t="shared" si="4"/>
        <v>Lower Break</v>
      </c>
      <c r="AN8" s="9" t="str">
        <f t="shared" si="5"/>
        <v>Bl. Val</v>
      </c>
      <c r="AO8" s="9" t="str">
        <f t="shared" si="6"/>
        <v>No Gap</v>
      </c>
      <c r="AP8" s="9" t="str">
        <f t="shared" si="7"/>
        <v>Bottom-Weighted</v>
      </c>
      <c r="AQ8" s="9" t="str">
        <f t="shared" si="8"/>
        <v>Skewed Mid-High</v>
      </c>
      <c r="AR8" s="9" t="str">
        <f t="shared" si="9"/>
        <v>Closed Lower Quadrant</v>
      </c>
      <c r="AS8" s="5">
        <f t="shared" si="10"/>
        <v>-1</v>
      </c>
    </row>
    <row r="9" spans="1:45" ht="15.5" x14ac:dyDescent="0.35">
      <c r="A9" s="13">
        <v>45645</v>
      </c>
      <c r="B9" s="15">
        <v>1.276</v>
      </c>
      <c r="C9" s="15">
        <v>1.2810900000000001</v>
      </c>
      <c r="D9" s="15">
        <v>1.2494499999999999</v>
      </c>
      <c r="E9" s="15">
        <v>1.24966</v>
      </c>
      <c r="F9" s="15">
        <v>1.2746000000000002</v>
      </c>
      <c r="G9" s="15">
        <v>1.2781</v>
      </c>
      <c r="H9" s="15">
        <v>1.2659</v>
      </c>
      <c r="I9" s="5">
        <v>-37</v>
      </c>
      <c r="J9" s="5">
        <v>1562</v>
      </c>
      <c r="K9" s="5">
        <v>3937</v>
      </c>
      <c r="L9" s="5">
        <v>5571</v>
      </c>
      <c r="M9" s="14">
        <v>11.628631578947463</v>
      </c>
      <c r="N9" s="14">
        <v>316.40000000000111</v>
      </c>
      <c r="O9" s="5">
        <v>121.99999999999989</v>
      </c>
      <c r="P9" s="5">
        <v>646262</v>
      </c>
      <c r="Q9" s="14">
        <v>1360.5515789473684</v>
      </c>
      <c r="R9" s="14">
        <v>17.607458912768585</v>
      </c>
      <c r="S9" s="5">
        <v>43</v>
      </c>
      <c r="T9" s="5" t="s">
        <v>28</v>
      </c>
      <c r="U9" s="14">
        <v>0.3894283968728347</v>
      </c>
      <c r="V9" s="5">
        <v>2164</v>
      </c>
      <c r="W9" s="5">
        <v>1968</v>
      </c>
      <c r="X9" s="5">
        <v>1122</v>
      </c>
      <c r="Y9" s="5">
        <v>317</v>
      </c>
      <c r="Z9" s="5" t="s">
        <v>27</v>
      </c>
      <c r="AA9" s="5"/>
      <c r="AB9" s="6" cm="1">
        <f t="array" ref="AB9">SUM(IF(B9:I9&gt;B10:I10,1,-1))</f>
        <v>-4</v>
      </c>
      <c r="AC9" s="6" cm="1">
        <f t="array" ref="AC9">SUM(IF(J9:S9&gt;J10:S10,1,-1))</f>
        <v>6</v>
      </c>
      <c r="AD9" s="6">
        <f t="shared" si="11"/>
        <v>2</v>
      </c>
      <c r="AE9" s="6">
        <f t="shared" si="12"/>
        <v>-10</v>
      </c>
      <c r="AF9" s="6">
        <f t="shared" si="12"/>
        <v>2</v>
      </c>
      <c r="AG9" s="6">
        <f t="shared" si="12"/>
        <v>-8</v>
      </c>
      <c r="AH9" s="5"/>
      <c r="AI9" s="8" t="str">
        <f t="shared" si="0"/>
        <v>Outside</v>
      </c>
      <c r="AJ9" s="7" t="str">
        <f t="shared" si="1"/>
        <v>Neutral</v>
      </c>
      <c r="AK9" s="7" t="str">
        <f t="shared" si="2"/>
        <v>POC Down</v>
      </c>
      <c r="AL9" s="9" t="str">
        <f t="shared" si="3"/>
        <v>In. Val</v>
      </c>
      <c r="AM9" s="9" t="str">
        <f t="shared" si="4"/>
        <v>Lower Break</v>
      </c>
      <c r="AN9" s="9" t="str">
        <f t="shared" si="5"/>
        <v>Bl. Val</v>
      </c>
      <c r="AO9" s="9" t="str">
        <f t="shared" si="6"/>
        <v>No Gap</v>
      </c>
      <c r="AP9" s="9" t="str">
        <f t="shared" si="7"/>
        <v>Bottom-Weighted</v>
      </c>
      <c r="AQ9" s="9" t="str">
        <f t="shared" si="8"/>
        <v>Skewed High</v>
      </c>
      <c r="AR9" s="9" t="str">
        <f t="shared" si="9"/>
        <v>Same</v>
      </c>
      <c r="AS9" s="5">
        <f t="shared" si="10"/>
        <v>0</v>
      </c>
    </row>
    <row r="10" spans="1:45" ht="15.5" x14ac:dyDescent="0.35">
      <c r="A10" s="13">
        <v>45644</v>
      </c>
      <c r="B10" s="15">
        <v>1.27007</v>
      </c>
      <c r="C10" s="15">
        <v>1.2810900000000001</v>
      </c>
      <c r="D10" s="15">
        <v>1.2561800000000001</v>
      </c>
      <c r="E10" s="15">
        <v>1.2566999999999999</v>
      </c>
      <c r="F10" s="15">
        <v>1.2746999999999999</v>
      </c>
      <c r="G10" s="15">
        <v>1.2777000000000001</v>
      </c>
      <c r="H10" s="15">
        <v>1.2687999999999999</v>
      </c>
      <c r="I10" s="5">
        <v>-24</v>
      </c>
      <c r="J10" s="5">
        <v>1658</v>
      </c>
      <c r="K10" s="5">
        <v>3664</v>
      </c>
      <c r="L10" s="5">
        <v>5402</v>
      </c>
      <c r="M10" s="14">
        <v>11.233684210526368</v>
      </c>
      <c r="N10" s="14">
        <v>249.09999999999988</v>
      </c>
      <c r="O10" s="5">
        <v>89.000000000001307</v>
      </c>
      <c r="P10" s="5">
        <v>623840</v>
      </c>
      <c r="Q10" s="14">
        <v>1313.3473684210526</v>
      </c>
      <c r="R10" s="14">
        <v>21.686069851465284</v>
      </c>
      <c r="S10" s="5">
        <v>36</v>
      </c>
      <c r="T10" s="5" t="s">
        <v>28</v>
      </c>
      <c r="U10" s="14">
        <v>0.45538532067204068</v>
      </c>
      <c r="V10" s="5">
        <v>1511</v>
      </c>
      <c r="W10" s="5">
        <v>2410</v>
      </c>
      <c r="X10" s="5">
        <v>1052</v>
      </c>
      <c r="Y10" s="5">
        <v>322</v>
      </c>
      <c r="Z10" s="5" t="s">
        <v>27</v>
      </c>
      <c r="AA10" s="5"/>
      <c r="AB10" s="6" cm="1">
        <f t="array" ref="AB10">SUM(IF(B10:I10&gt;B11:I11,1,-1))</f>
        <v>-4</v>
      </c>
      <c r="AC10" s="6" cm="1">
        <f t="array" ref="AC10">SUM(IF(J10:S10&gt;J11:S11,1,-1))</f>
        <v>6</v>
      </c>
      <c r="AD10" s="6">
        <f t="shared" si="11"/>
        <v>2</v>
      </c>
      <c r="AE10" s="6">
        <f t="shared" si="12"/>
        <v>-8</v>
      </c>
      <c r="AF10" s="6">
        <f t="shared" si="12"/>
        <v>-10</v>
      </c>
      <c r="AG10" s="6">
        <f t="shared" si="12"/>
        <v>-18</v>
      </c>
      <c r="AH10" s="5"/>
      <c r="AI10" s="8" t="str">
        <f t="shared" si="0"/>
        <v>Inside</v>
      </c>
      <c r="AJ10" s="7" t="str">
        <f t="shared" si="1"/>
        <v>Up</v>
      </c>
      <c r="AK10" s="7" t="str">
        <f t="shared" si="2"/>
        <v>POC Unchanged</v>
      </c>
      <c r="AL10" s="9" t="str">
        <f t="shared" si="3"/>
        <v>In. Val</v>
      </c>
      <c r="AM10" s="9" t="str">
        <f t="shared" si="4"/>
        <v>Lower Break</v>
      </c>
      <c r="AN10" s="9" t="str">
        <f t="shared" si="5"/>
        <v>Bl. Val</v>
      </c>
      <c r="AO10" s="9" t="str">
        <f t="shared" si="6"/>
        <v>No Gap</v>
      </c>
      <c r="AP10" s="9" t="str">
        <f t="shared" si="7"/>
        <v>Bottom-Weighted</v>
      </c>
      <c r="AQ10" s="9" t="str">
        <f t="shared" si="8"/>
        <v>Skewed Mid-High</v>
      </c>
      <c r="AR10" s="9" t="str">
        <f t="shared" si="9"/>
        <v>Closed Higher Quadrant</v>
      </c>
      <c r="AS10" s="5">
        <f t="shared" si="10"/>
        <v>2</v>
      </c>
    </row>
    <row r="11" spans="1:45" ht="15.5" x14ac:dyDescent="0.35">
      <c r="A11" s="13">
        <v>45643</v>
      </c>
      <c r="B11" s="15">
        <v>1.26735</v>
      </c>
      <c r="C11" s="15">
        <v>1.2810900000000001</v>
      </c>
      <c r="D11" s="15">
        <v>1.2597799999999999</v>
      </c>
      <c r="E11" s="15">
        <v>1.27101</v>
      </c>
      <c r="F11" s="15">
        <v>1.2746999999999999</v>
      </c>
      <c r="G11" s="15">
        <v>1.2778</v>
      </c>
      <c r="H11" s="15">
        <v>1.2685</v>
      </c>
      <c r="I11" s="5">
        <v>-9</v>
      </c>
      <c r="J11" s="5">
        <v>1654</v>
      </c>
      <c r="K11" s="5">
        <v>3613</v>
      </c>
      <c r="L11" s="5">
        <v>5347</v>
      </c>
      <c r="M11" s="14">
        <v>11.156000000000043</v>
      </c>
      <c r="N11" s="14">
        <v>213.10000000000161</v>
      </c>
      <c r="O11" s="5">
        <v>93.000000000000853</v>
      </c>
      <c r="P11" s="5">
        <v>623585</v>
      </c>
      <c r="Q11" s="14">
        <v>1312.8105263157895</v>
      </c>
      <c r="R11" s="14">
        <v>25.091506335053776</v>
      </c>
      <c r="S11" s="5">
        <v>25</v>
      </c>
      <c r="T11" s="5" t="s">
        <v>26</v>
      </c>
      <c r="U11" s="14">
        <v>0.50863254858518714</v>
      </c>
      <c r="V11" s="5">
        <v>1029</v>
      </c>
      <c r="W11" s="5">
        <v>2193</v>
      </c>
      <c r="X11" s="5">
        <v>1559</v>
      </c>
      <c r="Y11" s="5">
        <v>566</v>
      </c>
      <c r="Z11" s="5" t="s">
        <v>32</v>
      </c>
      <c r="AA11" s="5"/>
      <c r="AB11" s="6" cm="1">
        <f t="array" ref="AB11">SUM(IF(B11:I11&gt;B12:I12,1,-1))</f>
        <v>-2</v>
      </c>
      <c r="AC11" s="6" cm="1">
        <f t="array" ref="AC11">SUM(IF(J11:S11&gt;J12:S12,1,-1))</f>
        <v>-10</v>
      </c>
      <c r="AD11" s="6">
        <f t="shared" si="11"/>
        <v>-12</v>
      </c>
      <c r="AE11" s="6">
        <f t="shared" si="12"/>
        <v>-8</v>
      </c>
      <c r="AF11" s="6">
        <f t="shared" si="12"/>
        <v>-20</v>
      </c>
      <c r="AG11" s="6">
        <f t="shared" si="12"/>
        <v>-28</v>
      </c>
      <c r="AH11" s="5"/>
      <c r="AI11" s="8" t="str">
        <f t="shared" si="0"/>
        <v>Inside</v>
      </c>
      <c r="AJ11" s="7" t="str">
        <f t="shared" si="1"/>
        <v>Up</v>
      </c>
      <c r="AK11" s="7" t="str">
        <f t="shared" si="2"/>
        <v>POC Unchanged</v>
      </c>
      <c r="AL11" s="9" t="str">
        <f t="shared" si="3"/>
        <v>In. Val</v>
      </c>
      <c r="AM11" s="9" t="str">
        <f t="shared" si="4"/>
        <v>Inside Day</v>
      </c>
      <c r="AN11" s="9" t="str">
        <f t="shared" si="5"/>
        <v>In Val</v>
      </c>
      <c r="AO11" s="9" t="str">
        <f t="shared" si="6"/>
        <v>No Gap</v>
      </c>
      <c r="AP11" s="9" t="str">
        <f t="shared" si="7"/>
        <v>Bottom-Weighted</v>
      </c>
      <c r="AQ11" s="9" t="str">
        <f t="shared" si="8"/>
        <v>Skewed Mid-High</v>
      </c>
      <c r="AR11" s="9" t="str">
        <f t="shared" si="9"/>
        <v>Closed Lower Quadrant</v>
      </c>
      <c r="AS11" s="5">
        <f t="shared" si="10"/>
        <v>-1</v>
      </c>
    </row>
    <row r="12" spans="1:45" ht="15.5" x14ac:dyDescent="0.35">
      <c r="A12" s="13">
        <v>45642</v>
      </c>
      <c r="B12" s="15">
        <v>1.2658</v>
      </c>
      <c r="C12" s="15">
        <v>1.2810900000000001</v>
      </c>
      <c r="D12" s="15">
        <v>1.2597799999999999</v>
      </c>
      <c r="E12" s="15">
        <v>1.2689600000000001</v>
      </c>
      <c r="F12" s="15">
        <v>1.2746999999999999</v>
      </c>
      <c r="G12" s="15">
        <v>1.2781</v>
      </c>
      <c r="H12" s="15">
        <v>1.2673000000000001</v>
      </c>
      <c r="I12" s="5">
        <v>-8</v>
      </c>
      <c r="J12" s="5">
        <v>1654</v>
      </c>
      <c r="K12" s="5">
        <v>3680</v>
      </c>
      <c r="L12" s="5">
        <v>5414</v>
      </c>
      <c r="M12" s="14">
        <v>11.306105263157955</v>
      </c>
      <c r="N12" s="14">
        <v>213.10000000000161</v>
      </c>
      <c r="O12" s="5">
        <v>107.9999999999992</v>
      </c>
      <c r="P12" s="5">
        <v>634564</v>
      </c>
      <c r="Q12" s="14">
        <v>1335.9242105263158</v>
      </c>
      <c r="R12" s="14">
        <v>25.405912717034063</v>
      </c>
      <c r="S12" s="5">
        <v>29</v>
      </c>
      <c r="T12" s="5" t="s">
        <v>26</v>
      </c>
      <c r="U12" s="14">
        <v>0.52497428725724438</v>
      </c>
      <c r="V12" s="5">
        <v>1029</v>
      </c>
      <c r="W12" s="5">
        <v>2025</v>
      </c>
      <c r="X12" s="5">
        <v>1650</v>
      </c>
      <c r="Y12" s="5">
        <v>710</v>
      </c>
      <c r="Z12" s="5" t="s">
        <v>29</v>
      </c>
      <c r="AA12" s="5"/>
      <c r="AB12" s="6" cm="1">
        <f t="array" ref="AB12">SUM(IF(B12:I12&gt;B13:I13,1,-1))</f>
        <v>-2</v>
      </c>
      <c r="AC12" s="6" cm="1">
        <f t="array" ref="AC12">SUM(IF(J12:S12&gt;J13:S13,1,-1))</f>
        <v>-6</v>
      </c>
      <c r="AD12" s="6">
        <f t="shared" si="11"/>
        <v>-8</v>
      </c>
      <c r="AE12" s="6">
        <f t="shared" si="12"/>
        <v>-10</v>
      </c>
      <c r="AF12" s="6">
        <f t="shared" si="12"/>
        <v>-6</v>
      </c>
      <c r="AG12" s="6">
        <f t="shared" si="12"/>
        <v>-16</v>
      </c>
      <c r="AH12" s="5"/>
      <c r="AI12" s="8" t="str">
        <f t="shared" si="0"/>
        <v>Outside</v>
      </c>
      <c r="AJ12" s="7" t="str">
        <f t="shared" si="1"/>
        <v>Up</v>
      </c>
      <c r="AK12" s="7" t="str">
        <f t="shared" si="2"/>
        <v>POC Unchanged</v>
      </c>
      <c r="AL12" s="9" t="str">
        <f t="shared" si="3"/>
        <v>In. Val</v>
      </c>
      <c r="AM12" s="9" t="str">
        <f t="shared" si="4"/>
        <v>Inside Day</v>
      </c>
      <c r="AN12" s="9" t="str">
        <f t="shared" si="5"/>
        <v>In Val</v>
      </c>
      <c r="AO12" s="9" t="str">
        <f t="shared" si="6"/>
        <v>Gap Down - Failed</v>
      </c>
      <c r="AP12" s="9" t="str">
        <f t="shared" si="7"/>
        <v>Bottom-Weighted</v>
      </c>
      <c r="AQ12" s="9" t="str">
        <f t="shared" si="8"/>
        <v>Skewed Mid-High</v>
      </c>
      <c r="AR12" s="9" t="str">
        <f t="shared" si="9"/>
        <v>Closed Lower Quadrant</v>
      </c>
      <c r="AS12" s="5">
        <f t="shared" si="10"/>
        <v>-1</v>
      </c>
    </row>
    <row r="13" spans="1:45" ht="15.5" x14ac:dyDescent="0.35">
      <c r="A13" s="13">
        <v>45639</v>
      </c>
      <c r="B13" s="15">
        <v>1.2701100000000001</v>
      </c>
      <c r="C13" s="15">
        <v>1.2810900000000001</v>
      </c>
      <c r="D13" s="15">
        <v>1.2597799999999999</v>
      </c>
      <c r="E13" s="15">
        <v>1.26261</v>
      </c>
      <c r="F13" s="15">
        <v>1.2746999999999999</v>
      </c>
      <c r="G13" s="15">
        <v>1.278</v>
      </c>
      <c r="H13" s="15">
        <v>1.2675000000000001</v>
      </c>
      <c r="I13" s="5">
        <v>-21</v>
      </c>
      <c r="J13" s="5">
        <v>1654</v>
      </c>
      <c r="K13" s="5">
        <v>3869</v>
      </c>
      <c r="L13" s="5">
        <v>5603</v>
      </c>
      <c r="M13" s="14">
        <v>11.702736842105299</v>
      </c>
      <c r="N13" s="14">
        <v>213.10000000000161</v>
      </c>
      <c r="O13" s="5">
        <v>104.99999999999955</v>
      </c>
      <c r="P13" s="5">
        <v>662683</v>
      </c>
      <c r="Q13" s="14">
        <v>1395.1221052631579</v>
      </c>
      <c r="R13" s="14">
        <v>26.292820272172488</v>
      </c>
      <c r="S13" s="5">
        <v>24</v>
      </c>
      <c r="T13" s="5" t="s">
        <v>26</v>
      </c>
      <c r="U13" s="14">
        <v>0.50833273141516155</v>
      </c>
      <c r="V13" s="5">
        <v>1029</v>
      </c>
      <c r="W13" s="5">
        <v>2084</v>
      </c>
      <c r="X13" s="5">
        <v>1809</v>
      </c>
      <c r="Y13" s="5">
        <v>681</v>
      </c>
      <c r="Z13" s="5" t="s">
        <v>27</v>
      </c>
      <c r="AA13" s="5"/>
      <c r="AB13" s="6" cm="1">
        <f t="array" ref="AB13">SUM(IF(B13:I13&gt;B14:I14,1,-1))</f>
        <v>-4</v>
      </c>
      <c r="AC13" s="6" cm="1">
        <f t="array" ref="AC13">SUM(IF(J13:S13&gt;J14:S14,1,-1))</f>
        <v>-4</v>
      </c>
      <c r="AD13" s="6">
        <f t="shared" si="11"/>
        <v>-8</v>
      </c>
      <c r="AE13" s="6">
        <f t="shared" si="12"/>
        <v>-6</v>
      </c>
      <c r="AF13" s="6">
        <f t="shared" si="12"/>
        <v>-2</v>
      </c>
      <c r="AG13" s="6">
        <f t="shared" si="12"/>
        <v>-8</v>
      </c>
      <c r="AH13" s="5"/>
      <c r="AI13" s="8" t="str">
        <f t="shared" si="0"/>
        <v>Outside</v>
      </c>
      <c r="AJ13" s="7" t="str">
        <f t="shared" si="1"/>
        <v>Up</v>
      </c>
      <c r="AK13" s="7" t="str">
        <f t="shared" si="2"/>
        <v>POC Unchanged</v>
      </c>
      <c r="AL13" s="9" t="str">
        <f t="shared" si="3"/>
        <v>In. Val</v>
      </c>
      <c r="AM13" s="9" t="str">
        <f t="shared" si="4"/>
        <v>Lower Break</v>
      </c>
      <c r="AN13" s="9" t="str">
        <f t="shared" si="5"/>
        <v>Bl. Val</v>
      </c>
      <c r="AO13" s="9" t="str">
        <f t="shared" si="6"/>
        <v>No Gap</v>
      </c>
      <c r="AP13" s="9" t="str">
        <f t="shared" si="7"/>
        <v>Bottom-Weighted</v>
      </c>
      <c r="AQ13" s="9" t="str">
        <f t="shared" si="8"/>
        <v>Skewed Mid-High</v>
      </c>
      <c r="AR13" s="9" t="str">
        <f t="shared" si="9"/>
        <v>Closed Higher Quadrant</v>
      </c>
      <c r="AS13" s="5">
        <f t="shared" si="10"/>
        <v>1</v>
      </c>
    </row>
    <row r="14" spans="1:45" ht="15.5" x14ac:dyDescent="0.35">
      <c r="A14" s="13">
        <v>45638</v>
      </c>
      <c r="B14" s="15">
        <v>1.2694799999999999</v>
      </c>
      <c r="C14" s="15">
        <v>1.2810900000000001</v>
      </c>
      <c r="D14" s="15">
        <v>1.2616400000000001</v>
      </c>
      <c r="E14" s="15">
        <v>1.26766</v>
      </c>
      <c r="F14" s="15">
        <v>1.2747000000000002</v>
      </c>
      <c r="G14" s="15">
        <v>1.2778</v>
      </c>
      <c r="H14" s="15">
        <v>1.2690000000000001</v>
      </c>
      <c r="I14" s="5">
        <v>-6</v>
      </c>
      <c r="J14" s="5">
        <v>1654</v>
      </c>
      <c r="K14" s="5">
        <v>3953</v>
      </c>
      <c r="L14" s="5">
        <v>5688</v>
      </c>
      <c r="M14" s="14">
        <v>11.894947368421072</v>
      </c>
      <c r="N14" s="14">
        <v>194.49999999999966</v>
      </c>
      <c r="O14" s="5">
        <v>87.99999999999919</v>
      </c>
      <c r="P14" s="5">
        <v>671567</v>
      </c>
      <c r="Q14" s="14">
        <v>1413.8252631578948</v>
      </c>
      <c r="R14" s="14">
        <v>29.244215938303395</v>
      </c>
      <c r="S14" s="5">
        <v>22</v>
      </c>
      <c r="T14" s="5" t="s">
        <v>26</v>
      </c>
      <c r="U14" s="14">
        <v>0.50605499679708066</v>
      </c>
      <c r="V14" s="5">
        <v>763</v>
      </c>
      <c r="W14" s="5">
        <v>2341</v>
      </c>
      <c r="X14" s="5">
        <v>1892</v>
      </c>
      <c r="Y14" s="5">
        <v>655</v>
      </c>
      <c r="Z14" s="5" t="s">
        <v>29</v>
      </c>
      <c r="AA14" s="5"/>
      <c r="AB14" s="6" cm="1">
        <f t="array" ref="AB14">SUM(IF(B14:I14&gt;B15:I15,1,-1))</f>
        <v>-4</v>
      </c>
      <c r="AC14" s="6" cm="1">
        <f t="array" ref="AC14">SUM(IF(J14:S14&gt;J15:S15,1,-1))</f>
        <v>4</v>
      </c>
      <c r="AD14" s="6">
        <f t="shared" si="11"/>
        <v>0</v>
      </c>
      <c r="AE14" s="6">
        <f t="shared" si="12"/>
        <v>-4</v>
      </c>
      <c r="AF14" s="6">
        <f t="shared" si="12"/>
        <v>-4</v>
      </c>
      <c r="AG14" s="6">
        <f t="shared" si="12"/>
        <v>-8</v>
      </c>
      <c r="AH14" s="5"/>
      <c r="AI14" s="8" t="str">
        <f t="shared" si="0"/>
        <v>OL Higher</v>
      </c>
      <c r="AJ14" s="7" t="str">
        <f t="shared" si="1"/>
        <v>Up</v>
      </c>
      <c r="AK14" s="7" t="str">
        <f t="shared" si="2"/>
        <v>POC Unchanged</v>
      </c>
      <c r="AL14" s="9" t="str">
        <f t="shared" si="3"/>
        <v>In. Val</v>
      </c>
      <c r="AM14" s="9" t="str">
        <f t="shared" si="4"/>
        <v>Inside Day</v>
      </c>
      <c r="AN14" s="9" t="str">
        <f t="shared" si="5"/>
        <v>Bl. Val</v>
      </c>
      <c r="AO14" s="9" t="str">
        <f t="shared" si="6"/>
        <v>No Gap</v>
      </c>
      <c r="AP14" s="9" t="str">
        <f t="shared" si="7"/>
        <v>Bottom-Weighted</v>
      </c>
      <c r="AQ14" s="9" t="str">
        <f t="shared" si="8"/>
        <v>Skewed Mid-High</v>
      </c>
      <c r="AR14" s="9" t="str">
        <f t="shared" si="9"/>
        <v>Closed Higher Quadrant</v>
      </c>
      <c r="AS14" s="5">
        <f t="shared" si="10"/>
        <v>2</v>
      </c>
    </row>
    <row r="15" spans="1:45" ht="15.5" x14ac:dyDescent="0.35">
      <c r="A15" s="13">
        <v>45637</v>
      </c>
      <c r="B15" s="15">
        <v>1.26766</v>
      </c>
      <c r="C15" s="15">
        <v>1.2810900000000001</v>
      </c>
      <c r="D15" s="15">
        <v>1.2616400000000001</v>
      </c>
      <c r="E15" s="15">
        <v>1.2764500000000001</v>
      </c>
      <c r="F15" s="15">
        <v>1.2747000000000002</v>
      </c>
      <c r="G15" s="15">
        <v>1.2778</v>
      </c>
      <c r="H15" s="15">
        <v>1.2682</v>
      </c>
      <c r="I15" s="5">
        <v>27</v>
      </c>
      <c r="J15" s="5">
        <v>1469</v>
      </c>
      <c r="K15" s="5">
        <v>3940</v>
      </c>
      <c r="L15" s="5">
        <v>5488</v>
      </c>
      <c r="M15" s="14">
        <v>11.475157894736837</v>
      </c>
      <c r="N15" s="14">
        <v>194.49999999999966</v>
      </c>
      <c r="O15" s="5">
        <v>96.000000000000526</v>
      </c>
      <c r="P15" s="5">
        <v>648612</v>
      </c>
      <c r="Q15" s="14">
        <v>1365.4989473684211</v>
      </c>
      <c r="R15" s="14">
        <v>28.21593830334195</v>
      </c>
      <c r="S15" s="5">
        <v>34</v>
      </c>
      <c r="T15" s="5" t="s">
        <v>28</v>
      </c>
      <c r="U15" s="14">
        <v>0.48981213783130434</v>
      </c>
      <c r="V15" s="5">
        <v>634</v>
      </c>
      <c r="W15" s="5">
        <v>2127</v>
      </c>
      <c r="X15" s="5">
        <v>1861</v>
      </c>
      <c r="Y15" s="5">
        <v>812</v>
      </c>
      <c r="Z15" s="5" t="s">
        <v>31</v>
      </c>
      <c r="AA15" s="5"/>
      <c r="AB15" s="6" cm="1">
        <f t="array" ref="AB15">SUM(IF(B15:I15&gt;B16:I16,1,-1))</f>
        <v>2</v>
      </c>
      <c r="AC15" s="6" cm="1">
        <f t="array" ref="AC15">SUM(IF(J15:S15&gt;J16:S16,1,-1))</f>
        <v>-2</v>
      </c>
      <c r="AD15" s="6">
        <f t="shared" si="11"/>
        <v>0</v>
      </c>
      <c r="AE15" s="6">
        <f t="shared" si="12"/>
        <v>-4</v>
      </c>
      <c r="AF15" s="6">
        <f t="shared" si="12"/>
        <v>-16</v>
      </c>
      <c r="AG15" s="6">
        <f t="shared" si="12"/>
        <v>-20</v>
      </c>
      <c r="AH15" s="5"/>
      <c r="AI15" s="8" t="str">
        <f t="shared" si="0"/>
        <v>OL Higher</v>
      </c>
      <c r="AJ15" s="7" t="str">
        <f t="shared" si="1"/>
        <v>Up</v>
      </c>
      <c r="AK15" s="7" t="str">
        <f t="shared" si="2"/>
        <v>POC Up</v>
      </c>
      <c r="AL15" s="9" t="str">
        <f t="shared" si="3"/>
        <v>In. Val</v>
      </c>
      <c r="AM15" s="9" t="str">
        <f t="shared" si="4"/>
        <v>Inside Day</v>
      </c>
      <c r="AN15" s="9" t="str">
        <f t="shared" si="5"/>
        <v>In Val</v>
      </c>
      <c r="AO15" s="9" t="str">
        <f t="shared" si="6"/>
        <v>No Gap</v>
      </c>
      <c r="AP15" s="9" t="str">
        <f t="shared" si="7"/>
        <v>Bottom-Weighted</v>
      </c>
      <c r="AQ15" s="9" t="str">
        <f t="shared" si="8"/>
        <v>Skewed Mid-High</v>
      </c>
      <c r="AR15" s="9" t="str">
        <f t="shared" si="9"/>
        <v>Same</v>
      </c>
      <c r="AS15" s="5">
        <f t="shared" si="10"/>
        <v>0</v>
      </c>
    </row>
    <row r="16" spans="1:45" ht="15.5" x14ac:dyDescent="0.35">
      <c r="A16" s="13">
        <v>45636</v>
      </c>
      <c r="B16" s="15">
        <v>1.2573099999999999</v>
      </c>
      <c r="C16" s="15">
        <v>1.2810900000000001</v>
      </c>
      <c r="D16" s="15">
        <v>1.2565999999999999</v>
      </c>
      <c r="E16" s="15">
        <v>1.2779</v>
      </c>
      <c r="F16" s="15">
        <v>1.2666000000000002</v>
      </c>
      <c r="G16" s="15">
        <v>1.2747000000000002</v>
      </c>
      <c r="H16" s="15">
        <v>1.2643000000000002</v>
      </c>
      <c r="I16" s="5">
        <v>35</v>
      </c>
      <c r="J16" s="5">
        <v>4208</v>
      </c>
      <c r="K16" s="5">
        <v>1216</v>
      </c>
      <c r="L16" s="5">
        <v>5482</v>
      </c>
      <c r="M16" s="14">
        <v>11.506315789473659</v>
      </c>
      <c r="N16" s="14">
        <v>244.90000000000123</v>
      </c>
      <c r="O16" s="5">
        <v>103.99999999999964</v>
      </c>
      <c r="P16" s="5">
        <v>650869</v>
      </c>
      <c r="Q16" s="14">
        <v>1370.2505263157896</v>
      </c>
      <c r="R16" s="14">
        <v>22.384646794609932</v>
      </c>
      <c r="S16" s="5">
        <v>33</v>
      </c>
      <c r="T16" s="5" t="s">
        <v>28</v>
      </c>
      <c r="U16" s="14">
        <v>0.45180549440860363</v>
      </c>
      <c r="V16" s="5">
        <v>1031</v>
      </c>
      <c r="W16" s="5">
        <v>2128</v>
      </c>
      <c r="X16" s="5">
        <v>2014</v>
      </c>
      <c r="Y16" s="5">
        <v>309</v>
      </c>
      <c r="Z16" s="5" t="s">
        <v>31</v>
      </c>
      <c r="AA16" s="5"/>
      <c r="AB16" s="6" cm="1">
        <f t="array" ref="AB16">SUM(IF(B16:I16&gt;B17:I17,1,-1))</f>
        <v>-2</v>
      </c>
      <c r="AC16" s="6" cm="1">
        <f t="array" ref="AC16">SUM(IF(J16:S16&gt;J17:S17,1,-1))</f>
        <v>-6</v>
      </c>
      <c r="AD16" s="6">
        <f t="shared" si="11"/>
        <v>-8</v>
      </c>
      <c r="AE16" s="6">
        <f t="shared" si="12"/>
        <v>-4</v>
      </c>
      <c r="AF16" s="6">
        <f t="shared" si="12"/>
        <v>-20</v>
      </c>
      <c r="AG16" s="6">
        <f t="shared" si="12"/>
        <v>-24</v>
      </c>
      <c r="AH16" s="5"/>
      <c r="AI16" s="8" t="str">
        <f t="shared" si="0"/>
        <v>OL Lower</v>
      </c>
      <c r="AJ16" s="7" t="str">
        <f t="shared" si="1"/>
        <v>Up</v>
      </c>
      <c r="AK16" s="7" t="str">
        <f t="shared" si="2"/>
        <v>POC Unchanged</v>
      </c>
      <c r="AL16" s="9" t="str">
        <f t="shared" si="3"/>
        <v>In. Val</v>
      </c>
      <c r="AM16" s="9" t="str">
        <f t="shared" si="4"/>
        <v>Inside Day</v>
      </c>
      <c r="AN16" s="9" t="str">
        <f t="shared" si="5"/>
        <v>Ab. Val</v>
      </c>
      <c r="AO16" s="9" t="str">
        <f t="shared" si="6"/>
        <v>Gap Down - Failed</v>
      </c>
      <c r="AP16" s="9" t="str">
        <f t="shared" si="7"/>
        <v>Top-Weighted</v>
      </c>
      <c r="AQ16" s="9" t="str">
        <f t="shared" si="8"/>
        <v>Skewed Mid-High</v>
      </c>
      <c r="AR16" s="9" t="str">
        <f t="shared" si="9"/>
        <v>Same</v>
      </c>
      <c r="AS16" s="5">
        <f t="shared" si="10"/>
        <v>0</v>
      </c>
    </row>
    <row r="17" spans="1:45" ht="15.5" x14ac:dyDescent="0.35">
      <c r="A17" s="13">
        <v>45635</v>
      </c>
      <c r="B17" s="15">
        <v>1.2532300000000001</v>
      </c>
      <c r="C17" s="15">
        <v>1.2810900000000001</v>
      </c>
      <c r="D17" s="15">
        <v>1.2506900000000001</v>
      </c>
      <c r="E17" s="15">
        <v>1.27481</v>
      </c>
      <c r="F17" s="15">
        <v>1.2666000000000002</v>
      </c>
      <c r="G17" s="15">
        <v>1.2757000000000001</v>
      </c>
      <c r="H17" s="15">
        <v>1.2643000000000002</v>
      </c>
      <c r="I17" s="5">
        <v>37</v>
      </c>
      <c r="J17" s="5">
        <v>3721</v>
      </c>
      <c r="K17" s="5">
        <v>1898</v>
      </c>
      <c r="L17" s="5">
        <v>5677</v>
      </c>
      <c r="M17" s="14">
        <v>11.917894736842063</v>
      </c>
      <c r="N17" s="14">
        <v>303.99999999999983</v>
      </c>
      <c r="O17" s="5">
        <v>113.99999999999855</v>
      </c>
      <c r="P17" s="5">
        <v>679183</v>
      </c>
      <c r="Q17" s="14">
        <v>1429.858947368421</v>
      </c>
      <c r="R17" s="14">
        <v>18.674342105263168</v>
      </c>
      <c r="S17" s="5">
        <v>33</v>
      </c>
      <c r="T17" s="5" t="s">
        <v>26</v>
      </c>
      <c r="U17" s="14">
        <v>0.54877767059926696</v>
      </c>
      <c r="V17" s="5">
        <v>1182</v>
      </c>
      <c r="W17" s="5">
        <v>2874</v>
      </c>
      <c r="X17" s="5">
        <v>910</v>
      </c>
      <c r="Y17" s="5">
        <v>673</v>
      </c>
      <c r="Z17" s="5" t="s">
        <v>31</v>
      </c>
      <c r="AA17" s="5"/>
      <c r="AB17" s="6" cm="1">
        <f t="array" ref="AB17">SUM(IF(B17:I17&gt;B18:I18,1,-1))</f>
        <v>-4</v>
      </c>
      <c r="AC17" s="6" cm="1">
        <f t="array" ref="AC17">SUM(IF(J17:S17&gt;J18:S18,1,-1))</f>
        <v>-8</v>
      </c>
      <c r="AD17" s="6">
        <f t="shared" si="11"/>
        <v>-12</v>
      </c>
      <c r="AE17" s="6">
        <f t="shared" si="12"/>
        <v>0</v>
      </c>
      <c r="AF17" s="6">
        <f t="shared" si="12"/>
        <v>-16</v>
      </c>
      <c r="AG17" s="6">
        <f t="shared" si="12"/>
        <v>-16</v>
      </c>
      <c r="AH17" s="5"/>
      <c r="AI17" s="8" t="str">
        <f t="shared" si="0"/>
        <v>Inside</v>
      </c>
      <c r="AJ17" s="7" t="str">
        <f t="shared" si="1"/>
        <v>Up</v>
      </c>
      <c r="AK17" s="7" t="str">
        <f t="shared" si="2"/>
        <v>POC Unchanged</v>
      </c>
      <c r="AL17" s="9" t="str">
        <f t="shared" si="3"/>
        <v>In. Val</v>
      </c>
      <c r="AM17" s="9" t="str">
        <f t="shared" si="4"/>
        <v>Inside Day</v>
      </c>
      <c r="AN17" s="9" t="str">
        <f t="shared" si="5"/>
        <v>In Val</v>
      </c>
      <c r="AO17" s="9" t="str">
        <f t="shared" si="6"/>
        <v>Gap Down - Failed</v>
      </c>
      <c r="AP17" s="9" t="str">
        <f t="shared" si="7"/>
        <v>Top-Weighted</v>
      </c>
      <c r="AQ17" s="9" t="str">
        <f t="shared" si="8"/>
        <v>Skewed Mid-High</v>
      </c>
      <c r="AR17" s="9" t="str">
        <f t="shared" si="9"/>
        <v>Same</v>
      </c>
      <c r="AS17" s="5">
        <f t="shared" si="10"/>
        <v>0</v>
      </c>
    </row>
    <row r="18" spans="1:45" ht="15.5" x14ac:dyDescent="0.35">
      <c r="A18" s="13">
        <v>45632</v>
      </c>
      <c r="B18" s="15">
        <v>1.2592399999999999</v>
      </c>
      <c r="C18" s="15">
        <v>1.2810900000000001</v>
      </c>
      <c r="D18" s="15">
        <v>1.2506900000000001</v>
      </c>
      <c r="E18" s="15">
        <v>1.2747599999999999</v>
      </c>
      <c r="F18" s="15">
        <v>1.2666000000000002</v>
      </c>
      <c r="G18" s="15">
        <v>1.2772000000000001</v>
      </c>
      <c r="H18" s="15">
        <v>1.2635000000000001</v>
      </c>
      <c r="I18" s="5">
        <v>41</v>
      </c>
      <c r="J18" s="5">
        <v>3252</v>
      </c>
      <c r="K18" s="5">
        <v>2531</v>
      </c>
      <c r="L18" s="5">
        <v>5841</v>
      </c>
      <c r="M18" s="14">
        <v>12.140833333333296</v>
      </c>
      <c r="N18" s="14">
        <v>303.99999999999983</v>
      </c>
      <c r="O18" s="5">
        <v>137.00000000000045</v>
      </c>
      <c r="P18" s="5">
        <v>699731</v>
      </c>
      <c r="Q18" s="14">
        <v>1457.7729166666666</v>
      </c>
      <c r="R18" s="14">
        <v>19.213815789473696</v>
      </c>
      <c r="S18" s="5">
        <v>38</v>
      </c>
      <c r="T18" s="5" t="s">
        <v>26</v>
      </c>
      <c r="U18" s="14">
        <v>0.64370742627558064</v>
      </c>
      <c r="V18" s="5">
        <v>772</v>
      </c>
      <c r="W18" s="5">
        <v>2815</v>
      </c>
      <c r="X18" s="5">
        <v>1149</v>
      </c>
      <c r="Y18" s="5">
        <v>1062</v>
      </c>
      <c r="Z18" s="5" t="s">
        <v>31</v>
      </c>
      <c r="AA18" s="5"/>
      <c r="AB18" s="6" cm="1">
        <f t="array" ref="AB18">SUM(IF(B18:I18&gt;B19:I19,1,-1))</f>
        <v>2</v>
      </c>
      <c r="AC18" s="6" cm="1">
        <f t="array" ref="AC18">SUM(IF(J18:S18&gt;J19:S19,1,-1))</f>
        <v>-6</v>
      </c>
      <c r="AD18" s="6">
        <f t="shared" si="11"/>
        <v>-4</v>
      </c>
      <c r="AE18" s="6">
        <f t="shared" si="12"/>
        <v>4</v>
      </c>
      <c r="AF18" s="6">
        <f t="shared" si="12"/>
        <v>-4</v>
      </c>
      <c r="AG18" s="6">
        <f t="shared" si="12"/>
        <v>0</v>
      </c>
      <c r="AH18" s="5"/>
      <c r="AI18" s="8" t="str">
        <f t="shared" si="0"/>
        <v>OL Higher</v>
      </c>
      <c r="AJ18" s="7" t="str">
        <f t="shared" si="1"/>
        <v>Up</v>
      </c>
      <c r="AK18" s="7" t="str">
        <f t="shared" si="2"/>
        <v>POC Unchanged</v>
      </c>
      <c r="AL18" s="9" t="str">
        <f t="shared" si="3"/>
        <v>In. Val</v>
      </c>
      <c r="AM18" s="9" t="str">
        <f t="shared" si="4"/>
        <v>Upper Break</v>
      </c>
      <c r="AN18" s="9" t="str">
        <f t="shared" si="5"/>
        <v>In Val</v>
      </c>
      <c r="AO18" s="9" t="str">
        <f t="shared" si="6"/>
        <v>No Gap</v>
      </c>
      <c r="AP18" s="9" t="str">
        <f t="shared" si="7"/>
        <v>Top-Weighted</v>
      </c>
      <c r="AQ18" s="9" t="str">
        <f t="shared" si="8"/>
        <v>Skewed Mid-High</v>
      </c>
      <c r="AR18" s="9" t="str">
        <f t="shared" si="9"/>
        <v>Same</v>
      </c>
      <c r="AS18" s="5">
        <f t="shared" si="10"/>
        <v>0</v>
      </c>
    </row>
    <row r="19" spans="1:45" ht="15.5" x14ac:dyDescent="0.35">
      <c r="A19" s="13">
        <v>45631</v>
      </c>
      <c r="B19" s="15">
        <v>1.25844</v>
      </c>
      <c r="C19" s="15">
        <v>1.27702</v>
      </c>
      <c r="D19" s="15">
        <v>1.2486699999999999</v>
      </c>
      <c r="E19" s="15">
        <v>1.27597</v>
      </c>
      <c r="F19" s="15">
        <v>1.2666000000000002</v>
      </c>
      <c r="G19" s="15">
        <v>1.2761000000000002</v>
      </c>
      <c r="H19" s="15">
        <v>1.2587000000000002</v>
      </c>
      <c r="I19" s="5">
        <v>46</v>
      </c>
      <c r="J19" s="5">
        <v>2691</v>
      </c>
      <c r="K19" s="5">
        <v>3212</v>
      </c>
      <c r="L19" s="5">
        <v>5961</v>
      </c>
      <c r="M19" s="14">
        <v>12.39916666666662</v>
      </c>
      <c r="N19" s="14">
        <v>283.50000000000097</v>
      </c>
      <c r="O19" s="5">
        <v>174.00000000000082</v>
      </c>
      <c r="P19" s="5">
        <v>721428</v>
      </c>
      <c r="Q19" s="14">
        <v>1502.9749999999999</v>
      </c>
      <c r="R19" s="14">
        <v>21.026455026454954</v>
      </c>
      <c r="S19" s="5">
        <v>39</v>
      </c>
      <c r="T19" s="5" t="s">
        <v>26</v>
      </c>
      <c r="U19" s="14">
        <v>0.61538198018451395</v>
      </c>
      <c r="V19" s="5">
        <v>1135</v>
      </c>
      <c r="W19" s="5">
        <v>2476</v>
      </c>
      <c r="X19" s="5">
        <v>1373</v>
      </c>
      <c r="Y19" s="5">
        <v>918</v>
      </c>
      <c r="Z19" s="5" t="s">
        <v>31</v>
      </c>
      <c r="AA19" s="5"/>
      <c r="AB19" s="6" cm="1">
        <f t="array" ref="AB19">SUM(IF(B19:I19&gt;B20:I20,1,-1))</f>
        <v>2</v>
      </c>
      <c r="AC19" s="6" cm="1">
        <f t="array" ref="AC19">SUM(IF(J19:S19&gt;J20:S20,1,-1))</f>
        <v>-2</v>
      </c>
      <c r="AD19" s="6">
        <f t="shared" si="11"/>
        <v>0</v>
      </c>
      <c r="AE19" s="6">
        <f t="shared" ref="AE19:AG34" si="13">SUM(AB19:AB21)</f>
        <v>2</v>
      </c>
      <c r="AF19" s="6">
        <f t="shared" si="13"/>
        <v>4</v>
      </c>
      <c r="AG19" s="6">
        <f t="shared" si="13"/>
        <v>6</v>
      </c>
      <c r="AH19" s="5"/>
      <c r="AI19" s="8" t="str">
        <f t="shared" si="0"/>
        <v>OL Higher</v>
      </c>
      <c r="AJ19" s="7" t="str">
        <f t="shared" si="1"/>
        <v>Up</v>
      </c>
      <c r="AK19" s="7" t="str">
        <f t="shared" si="2"/>
        <v>POC Unchanged</v>
      </c>
      <c r="AL19" s="9" t="str">
        <f t="shared" si="3"/>
        <v>In. Val</v>
      </c>
      <c r="AM19" s="9" t="str">
        <f t="shared" si="4"/>
        <v>Upper Break</v>
      </c>
      <c r="AN19" s="9" t="str">
        <f t="shared" si="5"/>
        <v>In Val</v>
      </c>
      <c r="AO19" s="9" t="str">
        <f t="shared" si="6"/>
        <v>Gap Down - Failed</v>
      </c>
      <c r="AP19" s="9" t="str">
        <f t="shared" si="7"/>
        <v>Bottom-Weighted</v>
      </c>
      <c r="AQ19" s="9" t="str">
        <f t="shared" si="8"/>
        <v>Skewed Mid-High</v>
      </c>
      <c r="AR19" s="9" t="str">
        <f t="shared" si="9"/>
        <v>Same</v>
      </c>
      <c r="AS19" s="5">
        <f t="shared" si="10"/>
        <v>0</v>
      </c>
    </row>
    <row r="20" spans="1:45" ht="15.5" x14ac:dyDescent="0.35">
      <c r="A20" s="13">
        <v>45630</v>
      </c>
      <c r="B20" s="15">
        <v>1.2654799999999999</v>
      </c>
      <c r="C20" s="15">
        <v>1.2749900000000001</v>
      </c>
      <c r="D20" s="15">
        <v>1.2486699999999999</v>
      </c>
      <c r="E20" s="15">
        <v>1.27006</v>
      </c>
      <c r="F20" s="15">
        <v>1.2666000000000002</v>
      </c>
      <c r="G20" s="15">
        <v>1.2739000000000003</v>
      </c>
      <c r="H20" s="15">
        <v>1.2586000000000002</v>
      </c>
      <c r="I20" s="5">
        <v>17</v>
      </c>
      <c r="J20" s="5">
        <v>2171</v>
      </c>
      <c r="K20" s="5">
        <v>3745</v>
      </c>
      <c r="L20" s="5">
        <v>5974</v>
      </c>
      <c r="M20" s="14">
        <v>12.427291666666626</v>
      </c>
      <c r="N20" s="14">
        <v>263.20000000000118</v>
      </c>
      <c r="O20" s="5">
        <v>153.00000000000091</v>
      </c>
      <c r="P20" s="5">
        <v>724635</v>
      </c>
      <c r="Q20" s="14">
        <v>1509.65625</v>
      </c>
      <c r="R20" s="14">
        <v>22.697568389057651</v>
      </c>
      <c r="S20" s="5">
        <v>38</v>
      </c>
      <c r="T20" s="5" t="s">
        <v>26</v>
      </c>
      <c r="U20" s="14">
        <v>0.58888057085075474</v>
      </c>
      <c r="V20" s="5">
        <v>1315</v>
      </c>
      <c r="W20" s="5">
        <v>2181</v>
      </c>
      <c r="X20" s="5">
        <v>1600</v>
      </c>
      <c r="Y20" s="5">
        <v>834</v>
      </c>
      <c r="Z20" s="5" t="s">
        <v>31</v>
      </c>
      <c r="AA20" s="5"/>
      <c r="AB20" s="6" cm="1">
        <f t="array" ref="AB20">SUM(IF(B20:I20&gt;B21:I21,1,-1))</f>
        <v>0</v>
      </c>
      <c r="AC20" s="6" cm="1">
        <f t="array" ref="AC20">SUM(IF(J20:S20&gt;J21:S21,1,-1))</f>
        <v>4</v>
      </c>
      <c r="AD20" s="6">
        <f t="shared" si="11"/>
        <v>4</v>
      </c>
      <c r="AE20" s="6">
        <f t="shared" si="13"/>
        <v>0</v>
      </c>
      <c r="AF20" s="6">
        <f t="shared" si="13"/>
        <v>8</v>
      </c>
      <c r="AG20" s="6">
        <f t="shared" si="13"/>
        <v>8</v>
      </c>
      <c r="AH20" s="5"/>
      <c r="AI20" s="8" t="str">
        <f t="shared" si="0"/>
        <v>OL Higher</v>
      </c>
      <c r="AJ20" s="7" t="str">
        <f t="shared" si="1"/>
        <v>Neutral</v>
      </c>
      <c r="AK20" s="7" t="str">
        <f t="shared" si="2"/>
        <v>POC Up</v>
      </c>
      <c r="AL20" s="9" t="str">
        <f t="shared" si="3"/>
        <v>In. Val</v>
      </c>
      <c r="AM20" s="9" t="str">
        <f t="shared" si="4"/>
        <v>Inside Day</v>
      </c>
      <c r="AN20" s="9" t="str">
        <f t="shared" si="5"/>
        <v>In Val</v>
      </c>
      <c r="AO20" s="9" t="str">
        <f t="shared" si="6"/>
        <v>No Gap</v>
      </c>
      <c r="AP20" s="9" t="str">
        <f t="shared" si="7"/>
        <v>Bottom-Weighted</v>
      </c>
      <c r="AQ20" s="9" t="str">
        <f t="shared" si="8"/>
        <v>Skewed Mid-High</v>
      </c>
      <c r="AR20" s="9" t="str">
        <f t="shared" si="9"/>
        <v>Closed Lower Quadrant</v>
      </c>
      <c r="AS20" s="5">
        <f t="shared" si="10"/>
        <v>-1</v>
      </c>
    </row>
    <row r="21" spans="1:45" ht="15.5" x14ac:dyDescent="0.35">
      <c r="A21" s="13">
        <v>45629</v>
      </c>
      <c r="B21" s="15">
        <v>1.26936</v>
      </c>
      <c r="C21" s="15">
        <v>1.2749900000000001</v>
      </c>
      <c r="D21" s="15">
        <v>1.2486699999999999</v>
      </c>
      <c r="E21" s="15">
        <v>1.26736</v>
      </c>
      <c r="F21" s="15">
        <v>1.2652000000000001</v>
      </c>
      <c r="G21" s="15">
        <v>1.2739000000000003</v>
      </c>
      <c r="H21" s="15">
        <v>1.2585000000000002</v>
      </c>
      <c r="I21" s="5">
        <v>-2</v>
      </c>
      <c r="J21" s="5">
        <v>2456</v>
      </c>
      <c r="K21" s="5">
        <v>3320</v>
      </c>
      <c r="L21" s="5">
        <v>5834</v>
      </c>
      <c r="M21" s="14">
        <v>12.122916666666612</v>
      </c>
      <c r="N21" s="14">
        <v>263.20000000000118</v>
      </c>
      <c r="O21" s="5">
        <v>154.0000000000008</v>
      </c>
      <c r="P21" s="5">
        <v>704334</v>
      </c>
      <c r="Q21" s="14">
        <v>1467.3625</v>
      </c>
      <c r="R21" s="14">
        <v>22.16565349544063</v>
      </c>
      <c r="S21" s="5">
        <v>33</v>
      </c>
      <c r="T21" s="5" t="s">
        <v>26</v>
      </c>
      <c r="U21" s="14">
        <v>0.58915859147567207</v>
      </c>
      <c r="V21" s="5">
        <v>1159</v>
      </c>
      <c r="W21" s="5">
        <v>2196</v>
      </c>
      <c r="X21" s="5">
        <v>1600</v>
      </c>
      <c r="Y21" s="5">
        <v>834</v>
      </c>
      <c r="Z21" s="5" t="s">
        <v>32</v>
      </c>
      <c r="AA21" s="5"/>
      <c r="AB21" s="6" cm="1">
        <f t="array" ref="AB21">SUM(IF(B21:I21&gt;B22:I22,1,-1))</f>
        <v>0</v>
      </c>
      <c r="AC21" s="6" cm="1">
        <f t="array" ref="AC21">SUM(IF(J21:S21&gt;J22:S22,1,-1))</f>
        <v>2</v>
      </c>
      <c r="AD21" s="6">
        <f t="shared" si="11"/>
        <v>2</v>
      </c>
      <c r="AE21" s="6">
        <f t="shared" si="13"/>
        <v>0</v>
      </c>
      <c r="AF21" s="6">
        <f t="shared" si="13"/>
        <v>2</v>
      </c>
      <c r="AG21" s="6">
        <f t="shared" si="13"/>
        <v>2</v>
      </c>
      <c r="AH21" s="5"/>
      <c r="AI21" s="8" t="str">
        <f t="shared" si="0"/>
        <v>OL Higher</v>
      </c>
      <c r="AJ21" s="7" t="str">
        <f t="shared" si="1"/>
        <v>Down</v>
      </c>
      <c r="AK21" s="7" t="str">
        <f t="shared" si="2"/>
        <v>POC Down</v>
      </c>
      <c r="AL21" s="9" t="str">
        <f t="shared" si="3"/>
        <v>In. Val</v>
      </c>
      <c r="AM21" s="9" t="str">
        <f t="shared" si="4"/>
        <v>Inside Day</v>
      </c>
      <c r="AN21" s="9" t="str">
        <f t="shared" si="5"/>
        <v>In Val</v>
      </c>
      <c r="AO21" s="9" t="str">
        <f t="shared" si="6"/>
        <v>No Gap</v>
      </c>
      <c r="AP21" s="9" t="str">
        <f t="shared" si="7"/>
        <v>Bottom-Weighted</v>
      </c>
      <c r="AQ21" s="9" t="str">
        <f t="shared" si="8"/>
        <v>Skewed Mid-High</v>
      </c>
      <c r="AR21" s="9" t="str">
        <f t="shared" si="9"/>
        <v>Same</v>
      </c>
      <c r="AS21" s="5">
        <f t="shared" si="10"/>
        <v>0</v>
      </c>
    </row>
    <row r="22" spans="1:45" ht="15.5" x14ac:dyDescent="0.35">
      <c r="A22" s="13">
        <v>45628</v>
      </c>
      <c r="B22" s="15">
        <v>1.2678</v>
      </c>
      <c r="C22" s="15">
        <v>1.2749900000000001</v>
      </c>
      <c r="D22" s="15">
        <v>1.2486699999999999</v>
      </c>
      <c r="E22" s="15">
        <v>1.2658100000000001</v>
      </c>
      <c r="F22" s="15">
        <v>1.2686000000000002</v>
      </c>
      <c r="G22" s="15">
        <v>1.2716000000000001</v>
      </c>
      <c r="H22" s="15">
        <v>1.2578000000000003</v>
      </c>
      <c r="I22" s="5">
        <v>9</v>
      </c>
      <c r="J22" s="5">
        <v>1021</v>
      </c>
      <c r="K22" s="5">
        <v>4756</v>
      </c>
      <c r="L22" s="5">
        <v>5833</v>
      </c>
      <c r="M22" s="14">
        <v>12.117083333333278</v>
      </c>
      <c r="N22" s="14">
        <v>263.20000000000118</v>
      </c>
      <c r="O22" s="5">
        <v>137.99999999999812</v>
      </c>
      <c r="P22" s="5">
        <v>705094</v>
      </c>
      <c r="Q22" s="14">
        <v>1468.9458333333334</v>
      </c>
      <c r="R22" s="14">
        <v>22.161854103343366</v>
      </c>
      <c r="S22" s="5">
        <v>25</v>
      </c>
      <c r="T22" s="5" t="s">
        <v>28</v>
      </c>
      <c r="U22" s="14">
        <v>0.38740087440866439</v>
      </c>
      <c r="V22" s="5">
        <v>1117</v>
      </c>
      <c r="W22" s="5">
        <v>2230</v>
      </c>
      <c r="X22" s="5">
        <v>1605</v>
      </c>
      <c r="Y22" s="5">
        <v>834</v>
      </c>
      <c r="Z22" s="5" t="s">
        <v>32</v>
      </c>
      <c r="AA22" s="5"/>
      <c r="AB22" s="6" cm="1">
        <f t="array" ref="AB22">SUM(IF(B22:I22&gt;B23:I23,1,-1))</f>
        <v>0</v>
      </c>
      <c r="AC22" s="6" cm="1">
        <f t="array" ref="AC22">SUM(IF(J22:S22&gt;J23:S23,1,-1))</f>
        <v>2</v>
      </c>
      <c r="AD22" s="6">
        <f t="shared" si="11"/>
        <v>2</v>
      </c>
      <c r="AE22" s="6">
        <f t="shared" si="13"/>
        <v>-4</v>
      </c>
      <c r="AF22" s="6">
        <f t="shared" si="13"/>
        <v>-10</v>
      </c>
      <c r="AG22" s="6">
        <f t="shared" si="13"/>
        <v>-14</v>
      </c>
      <c r="AH22" s="5"/>
      <c r="AI22" s="8" t="str">
        <f t="shared" si="0"/>
        <v>OL Higher</v>
      </c>
      <c r="AJ22" s="7" t="str">
        <f t="shared" si="1"/>
        <v>Neutral</v>
      </c>
      <c r="AK22" s="7" t="str">
        <f t="shared" si="2"/>
        <v>POC Up</v>
      </c>
      <c r="AL22" s="9" t="str">
        <f t="shared" si="3"/>
        <v>In. Val</v>
      </c>
      <c r="AM22" s="9" t="str">
        <f t="shared" si="4"/>
        <v>Inside Day</v>
      </c>
      <c r="AN22" s="9" t="str">
        <f t="shared" si="5"/>
        <v>In Val</v>
      </c>
      <c r="AO22" s="9" t="str">
        <f t="shared" si="6"/>
        <v>No Gap</v>
      </c>
      <c r="AP22" s="9" t="str">
        <f t="shared" si="7"/>
        <v>Bottom-Weighted</v>
      </c>
      <c r="AQ22" s="9" t="str">
        <f t="shared" si="8"/>
        <v>Skewed Mid-High</v>
      </c>
      <c r="AR22" s="9" t="str">
        <f t="shared" si="9"/>
        <v>Closed Higher Quadrant</v>
      </c>
      <c r="AS22" s="5">
        <f t="shared" si="10"/>
        <v>1</v>
      </c>
    </row>
    <row r="23" spans="1:45" ht="15.5" x14ac:dyDescent="0.35">
      <c r="A23" s="13">
        <v>45625</v>
      </c>
      <c r="B23" s="15">
        <v>1.2619</v>
      </c>
      <c r="C23" s="15">
        <v>1.2749900000000001</v>
      </c>
      <c r="D23" s="15">
        <v>1.2486699999999999</v>
      </c>
      <c r="E23" s="15">
        <v>1.2701100000000001</v>
      </c>
      <c r="F23" s="15">
        <v>1.2674000000000001</v>
      </c>
      <c r="G23" s="15">
        <v>1.2714000000000001</v>
      </c>
      <c r="H23" s="15">
        <v>1.2576000000000001</v>
      </c>
      <c r="I23" s="5">
        <v>19</v>
      </c>
      <c r="J23" s="5">
        <v>1214</v>
      </c>
      <c r="K23" s="5">
        <v>4414</v>
      </c>
      <c r="L23" s="5">
        <v>5685</v>
      </c>
      <c r="M23" s="14">
        <v>11.807083333333287</v>
      </c>
      <c r="N23" s="14">
        <v>263.20000000000118</v>
      </c>
      <c r="O23" s="5">
        <v>138.00000000000034</v>
      </c>
      <c r="P23" s="5">
        <v>684530</v>
      </c>
      <c r="Q23" s="14">
        <v>1426.1041666666667</v>
      </c>
      <c r="R23" s="14">
        <v>21.59954407294823</v>
      </c>
      <c r="S23" s="5">
        <v>30</v>
      </c>
      <c r="T23" s="5" t="s">
        <v>28</v>
      </c>
      <c r="U23" s="14">
        <v>0.45102663804890952</v>
      </c>
      <c r="V23" s="5">
        <v>808</v>
      </c>
      <c r="W23" s="5">
        <v>2370</v>
      </c>
      <c r="X23" s="5">
        <v>1629</v>
      </c>
      <c r="Y23" s="5">
        <v>834</v>
      </c>
      <c r="Z23" s="5" t="s">
        <v>31</v>
      </c>
      <c r="AA23" s="5"/>
      <c r="AB23" s="6" cm="1">
        <f t="array" ref="AB23">SUM(IF(B23:I23&gt;B24:I24,1,-1))</f>
        <v>0</v>
      </c>
      <c r="AC23" s="6" cm="1">
        <f t="array" ref="AC23">SUM(IF(J23:S23&gt;J24:S24,1,-1))</f>
        <v>-2</v>
      </c>
      <c r="AD23" s="6">
        <f t="shared" si="11"/>
        <v>-2</v>
      </c>
      <c r="AE23" s="6">
        <f t="shared" si="13"/>
        <v>-6</v>
      </c>
      <c r="AF23" s="6">
        <f t="shared" si="13"/>
        <v>-18</v>
      </c>
      <c r="AG23" s="6">
        <f t="shared" si="13"/>
        <v>-24</v>
      </c>
      <c r="AH23" s="5"/>
      <c r="AI23" s="8" t="str">
        <f t="shared" si="0"/>
        <v>Outside</v>
      </c>
      <c r="AJ23" s="7" t="str">
        <f t="shared" si="1"/>
        <v>Up</v>
      </c>
      <c r="AK23" s="7" t="str">
        <f t="shared" si="2"/>
        <v>POC Unchanged</v>
      </c>
      <c r="AL23" s="9" t="str">
        <f t="shared" si="3"/>
        <v>In. Val</v>
      </c>
      <c r="AM23" s="9" t="str">
        <f t="shared" si="4"/>
        <v>Upper Break</v>
      </c>
      <c r="AN23" s="9" t="str">
        <f t="shared" si="5"/>
        <v>In Val</v>
      </c>
      <c r="AO23" s="9" t="str">
        <f t="shared" si="6"/>
        <v>No Gap</v>
      </c>
      <c r="AP23" s="9" t="str">
        <f t="shared" si="7"/>
        <v>Bottom-Weighted</v>
      </c>
      <c r="AQ23" s="9" t="str">
        <f t="shared" si="8"/>
        <v>Skewed Mid-High</v>
      </c>
      <c r="AR23" s="9" t="str">
        <f t="shared" si="9"/>
        <v>Same</v>
      </c>
      <c r="AS23" s="5">
        <f t="shared" si="10"/>
        <v>0</v>
      </c>
    </row>
    <row r="24" spans="1:45" ht="15.5" x14ac:dyDescent="0.35">
      <c r="A24" s="13">
        <v>45624</v>
      </c>
      <c r="B24" s="15">
        <v>1.2666599999999999</v>
      </c>
      <c r="C24" s="15">
        <v>1.2714300000000001</v>
      </c>
      <c r="D24" s="15">
        <v>1.2486699999999999</v>
      </c>
      <c r="E24" s="15">
        <v>1.26949</v>
      </c>
      <c r="F24" s="15">
        <v>1.2674000000000001</v>
      </c>
      <c r="G24" s="15">
        <v>1.2690000000000001</v>
      </c>
      <c r="H24" s="15">
        <v>1.2581000000000002</v>
      </c>
      <c r="I24" s="5">
        <v>-15</v>
      </c>
      <c r="J24" s="5">
        <v>754</v>
      </c>
      <c r="K24" s="5">
        <v>4910</v>
      </c>
      <c r="L24" s="5">
        <v>5736</v>
      </c>
      <c r="M24" s="14">
        <v>11.909999999999958</v>
      </c>
      <c r="N24" s="14">
        <v>227.60000000000113</v>
      </c>
      <c r="O24" s="5">
        <v>108.99999999999909</v>
      </c>
      <c r="P24" s="5">
        <v>694310</v>
      </c>
      <c r="Q24" s="14">
        <v>1446.4791666666667</v>
      </c>
      <c r="R24" s="14">
        <v>25.202108963093021</v>
      </c>
      <c r="S24" s="5">
        <v>28</v>
      </c>
      <c r="T24" s="5" t="s">
        <v>28</v>
      </c>
      <c r="U24" s="14">
        <v>0.34278545820496709</v>
      </c>
      <c r="V24" s="5">
        <v>1591</v>
      </c>
      <c r="W24" s="5">
        <v>1930</v>
      </c>
      <c r="X24" s="5">
        <v>1521</v>
      </c>
      <c r="Y24" s="5">
        <v>647</v>
      </c>
      <c r="Z24" s="5" t="s">
        <v>31</v>
      </c>
      <c r="AA24" s="5"/>
      <c r="AB24" s="6" cm="1">
        <f t="array" ref="AB24">SUM(IF(B24:I24&gt;B25:I25,1,-1))</f>
        <v>-4</v>
      </c>
      <c r="AC24" s="6" cm="1">
        <f t="array" ref="AC24">SUM(IF(J24:S24&gt;J25:S25,1,-1))</f>
        <v>-10</v>
      </c>
      <c r="AD24" s="6">
        <f t="shared" si="11"/>
        <v>-14</v>
      </c>
      <c r="AE24" s="6">
        <f t="shared" si="13"/>
        <v>-8</v>
      </c>
      <c r="AF24" s="6">
        <f t="shared" si="13"/>
        <v>-14</v>
      </c>
      <c r="AG24" s="6">
        <f t="shared" si="13"/>
        <v>-22</v>
      </c>
      <c r="AH24" s="5"/>
      <c r="AI24" s="8" t="str">
        <f t="shared" si="0"/>
        <v>OL Lower</v>
      </c>
      <c r="AJ24" s="7" t="str">
        <f t="shared" si="1"/>
        <v>Neutral</v>
      </c>
      <c r="AK24" s="7" t="str">
        <f t="shared" si="2"/>
        <v>POC Unchanged</v>
      </c>
      <c r="AL24" s="9" t="str">
        <f t="shared" si="3"/>
        <v>In. Val</v>
      </c>
      <c r="AM24" s="9" t="str">
        <f t="shared" si="4"/>
        <v>Inside Day</v>
      </c>
      <c r="AN24" s="9" t="str">
        <f t="shared" si="5"/>
        <v>Ab. Val</v>
      </c>
      <c r="AO24" s="9" t="str">
        <f t="shared" si="6"/>
        <v>No Gap</v>
      </c>
      <c r="AP24" s="9" t="str">
        <f t="shared" si="7"/>
        <v>Bottom-Weighted</v>
      </c>
      <c r="AQ24" s="9" t="str">
        <f t="shared" si="8"/>
        <v>Skewed Mid-High</v>
      </c>
      <c r="AR24" s="9" t="str">
        <f t="shared" si="9"/>
        <v>Same</v>
      </c>
      <c r="AS24" s="5">
        <f t="shared" si="10"/>
        <v>0</v>
      </c>
    </row>
    <row r="25" spans="1:45" ht="15.5" x14ac:dyDescent="0.35">
      <c r="A25" s="13">
        <v>45623</v>
      </c>
      <c r="B25" s="15">
        <v>1.27067</v>
      </c>
      <c r="C25" s="15">
        <v>1.27197</v>
      </c>
      <c r="D25" s="15">
        <v>1.2486699999999999</v>
      </c>
      <c r="E25" s="15">
        <v>1.26766</v>
      </c>
      <c r="F25" s="15">
        <v>1.2674000000000001</v>
      </c>
      <c r="G25" s="15">
        <v>1.2693000000000001</v>
      </c>
      <c r="H25" s="15">
        <v>1.2581000000000002</v>
      </c>
      <c r="I25" s="5">
        <v>-46</v>
      </c>
      <c r="J25" s="5">
        <v>1001</v>
      </c>
      <c r="K25" s="5">
        <v>4952</v>
      </c>
      <c r="L25" s="5">
        <v>6025</v>
      </c>
      <c r="M25" s="14">
        <v>12.519166666666623</v>
      </c>
      <c r="N25" s="14">
        <v>233.00000000000099</v>
      </c>
      <c r="O25" s="5">
        <v>111.99999999999876</v>
      </c>
      <c r="P25" s="5">
        <v>724225</v>
      </c>
      <c r="Q25" s="14">
        <v>1508.8020833333333</v>
      </c>
      <c r="R25" s="14">
        <v>25.858369098712338</v>
      </c>
      <c r="S25" s="5">
        <v>32</v>
      </c>
      <c r="T25" s="5" t="s">
        <v>28</v>
      </c>
      <c r="U25" s="14">
        <v>0.35541535350191139</v>
      </c>
      <c r="V25" s="5">
        <v>1660</v>
      </c>
      <c r="W25" s="5">
        <v>2026</v>
      </c>
      <c r="X25" s="5">
        <v>1598</v>
      </c>
      <c r="Y25" s="5">
        <v>675</v>
      </c>
      <c r="Z25" s="5" t="s">
        <v>31</v>
      </c>
      <c r="AA25" s="5"/>
      <c r="AB25" s="6" cm="1">
        <f t="array" ref="AB25">SUM(IF(B25:I25&gt;B26:I26,1,-1))</f>
        <v>-2</v>
      </c>
      <c r="AC25" s="6" cm="1">
        <f t="array" ref="AC25">SUM(IF(J25:S25&gt;J26:S26,1,-1))</f>
        <v>-6</v>
      </c>
      <c r="AD25" s="6">
        <f t="shared" si="11"/>
        <v>-8</v>
      </c>
      <c r="AE25" s="6">
        <f t="shared" si="13"/>
        <v>-8</v>
      </c>
      <c r="AF25" s="6">
        <f t="shared" si="13"/>
        <v>-2</v>
      </c>
      <c r="AG25" s="6">
        <f t="shared" si="13"/>
        <v>-10</v>
      </c>
      <c r="AH25" s="5"/>
      <c r="AI25" s="8" t="str">
        <f t="shared" si="0"/>
        <v>Inside</v>
      </c>
      <c r="AJ25" s="7" t="str">
        <f t="shared" si="1"/>
        <v>Down</v>
      </c>
      <c r="AK25" s="7" t="str">
        <f t="shared" si="2"/>
        <v>POC Unchanged</v>
      </c>
      <c r="AL25" s="9" t="str">
        <f t="shared" si="3"/>
        <v>In. Val</v>
      </c>
      <c r="AM25" s="9" t="str">
        <f t="shared" si="4"/>
        <v>Inside Day</v>
      </c>
      <c r="AN25" s="9" t="str">
        <f t="shared" si="5"/>
        <v>In Val</v>
      </c>
      <c r="AO25" s="9" t="str">
        <f t="shared" si="6"/>
        <v>No Gap</v>
      </c>
      <c r="AP25" s="9" t="str">
        <f t="shared" si="7"/>
        <v>Bottom-Weighted</v>
      </c>
      <c r="AQ25" s="9" t="str">
        <f t="shared" si="8"/>
        <v>Skewed Mid-High</v>
      </c>
      <c r="AR25" s="9" t="str">
        <f t="shared" si="9"/>
        <v>Closed Lower Quadrant</v>
      </c>
      <c r="AS25" s="5">
        <f t="shared" si="10"/>
        <v>-2</v>
      </c>
    </row>
    <row r="26" spans="1:45" ht="15.5" x14ac:dyDescent="0.35">
      <c r="A26" s="13">
        <v>45622</v>
      </c>
      <c r="B26" s="15">
        <v>1.27363</v>
      </c>
      <c r="C26" s="15">
        <v>1.2768600000000001</v>
      </c>
      <c r="D26" s="15">
        <v>1.2486699999999999</v>
      </c>
      <c r="E26" s="15">
        <v>1.2573099999999999</v>
      </c>
      <c r="F26" s="15">
        <v>1.2674000000000001</v>
      </c>
      <c r="G26" s="15">
        <v>1.2717000000000001</v>
      </c>
      <c r="H26" s="15">
        <v>1.2577000000000003</v>
      </c>
      <c r="I26" s="5">
        <v>-57</v>
      </c>
      <c r="J26" s="5">
        <v>1478</v>
      </c>
      <c r="K26" s="5">
        <v>4501</v>
      </c>
      <c r="L26" s="5">
        <v>6038</v>
      </c>
      <c r="M26" s="14">
        <v>12.550416666666651</v>
      </c>
      <c r="N26" s="14">
        <v>281.90000000000157</v>
      </c>
      <c r="O26" s="5">
        <v>139.9999999999979</v>
      </c>
      <c r="P26" s="5">
        <v>727642</v>
      </c>
      <c r="Q26" s="14">
        <v>1515.9208333333333</v>
      </c>
      <c r="R26" s="14">
        <v>21.418942887548656</v>
      </c>
      <c r="S26" s="5">
        <v>38</v>
      </c>
      <c r="T26" s="5" t="s">
        <v>28</v>
      </c>
      <c r="U26" s="14">
        <v>0.478920597006742</v>
      </c>
      <c r="V26" s="5">
        <v>705</v>
      </c>
      <c r="W26" s="5">
        <v>2719</v>
      </c>
      <c r="X26" s="5">
        <v>1661</v>
      </c>
      <c r="Y26" s="5">
        <v>918</v>
      </c>
      <c r="Z26" s="5" t="s">
        <v>29</v>
      </c>
      <c r="AA26" s="5"/>
      <c r="AB26" s="6" cm="1">
        <f t="array" ref="AB26">SUM(IF(B26:I26&gt;B27:I27,1,-1))</f>
        <v>-2</v>
      </c>
      <c r="AC26" s="6" cm="1">
        <f t="array" ref="AC26">SUM(IF(J26:S26&gt;J27:S27,1,-1))</f>
        <v>2</v>
      </c>
      <c r="AD26" s="6">
        <f t="shared" si="11"/>
        <v>0</v>
      </c>
      <c r="AE26" s="6">
        <f t="shared" si="13"/>
        <v>-10</v>
      </c>
      <c r="AF26" s="6">
        <f t="shared" si="13"/>
        <v>10</v>
      </c>
      <c r="AG26" s="6">
        <f t="shared" si="13"/>
        <v>0</v>
      </c>
      <c r="AH26" s="5"/>
      <c r="AI26" s="8" t="str">
        <f t="shared" si="0"/>
        <v>Inside</v>
      </c>
      <c r="AJ26" s="7" t="str">
        <f t="shared" si="1"/>
        <v>Down</v>
      </c>
      <c r="AK26" s="7" t="str">
        <f t="shared" si="2"/>
        <v>POC Unchanged</v>
      </c>
      <c r="AL26" s="9" t="str">
        <f t="shared" si="3"/>
        <v>In. Val</v>
      </c>
      <c r="AM26" s="9" t="str">
        <f t="shared" si="4"/>
        <v>Inside Day</v>
      </c>
      <c r="AN26" s="9" t="str">
        <f t="shared" si="5"/>
        <v>Bl. Val</v>
      </c>
      <c r="AO26" s="9" t="str">
        <f t="shared" si="6"/>
        <v>Gap Up - Failed</v>
      </c>
      <c r="AP26" s="9" t="str">
        <f t="shared" si="7"/>
        <v>Bottom-Weighted</v>
      </c>
      <c r="AQ26" s="9" t="str">
        <f t="shared" si="8"/>
        <v>Skewed Mid-High</v>
      </c>
      <c r="AR26" s="9" t="str">
        <f t="shared" si="9"/>
        <v>Closed Lower Quadrant</v>
      </c>
      <c r="AS26" s="5">
        <f t="shared" si="10"/>
        <v>-1</v>
      </c>
    </row>
    <row r="27" spans="1:45" ht="15.5" x14ac:dyDescent="0.35">
      <c r="A27" s="13">
        <v>45621</v>
      </c>
      <c r="B27" s="15">
        <v>1.2873000000000001</v>
      </c>
      <c r="C27" s="15">
        <v>1.2873000000000001</v>
      </c>
      <c r="D27" s="15">
        <v>1.2486699999999999</v>
      </c>
      <c r="E27" s="15">
        <v>1.2532099999999999</v>
      </c>
      <c r="F27" s="15">
        <v>1.2674000000000001</v>
      </c>
      <c r="G27" s="15">
        <v>1.2719000000000003</v>
      </c>
      <c r="H27" s="15">
        <v>1.2572000000000001</v>
      </c>
      <c r="I27" s="5">
        <v>-94</v>
      </c>
      <c r="J27" s="5">
        <v>2092</v>
      </c>
      <c r="K27" s="5">
        <v>3819</v>
      </c>
      <c r="L27" s="5">
        <v>5970</v>
      </c>
      <c r="M27" s="14">
        <v>12.407083333333341</v>
      </c>
      <c r="N27" s="14">
        <v>386.30000000000166</v>
      </c>
      <c r="O27" s="5">
        <v>147.00000000000156</v>
      </c>
      <c r="P27" s="5">
        <v>712154</v>
      </c>
      <c r="Q27" s="14">
        <v>1483.6541666666667</v>
      </c>
      <c r="R27" s="14">
        <v>15.454310121667032</v>
      </c>
      <c r="S27" s="5">
        <v>49</v>
      </c>
      <c r="T27" s="5" t="s">
        <v>26</v>
      </c>
      <c r="U27" s="14">
        <v>0.58096358951224036</v>
      </c>
      <c r="V27" s="5">
        <v>435</v>
      </c>
      <c r="W27" s="5">
        <v>1407</v>
      </c>
      <c r="X27" s="5">
        <v>3084</v>
      </c>
      <c r="Y27" s="5">
        <v>990</v>
      </c>
      <c r="Z27" s="5" t="s">
        <v>27</v>
      </c>
      <c r="AA27" s="5"/>
      <c r="AB27" s="6" cm="1">
        <f t="array" ref="AB27">SUM(IF(B27:I27&gt;B28:I28,1,-1))</f>
        <v>-4</v>
      </c>
      <c r="AC27" s="6" cm="1">
        <f t="array" ref="AC27">SUM(IF(J27:S27&gt;J28:S28,1,-1))</f>
        <v>2</v>
      </c>
      <c r="AD27" s="6">
        <f t="shared" si="11"/>
        <v>-2</v>
      </c>
      <c r="AE27" s="6">
        <f t="shared" si="13"/>
        <v>-14</v>
      </c>
      <c r="AF27" s="6">
        <f t="shared" si="13"/>
        <v>2</v>
      </c>
      <c r="AG27" s="6">
        <f t="shared" si="13"/>
        <v>-12</v>
      </c>
      <c r="AH27" s="5"/>
      <c r="AI27" s="8" t="str">
        <f t="shared" si="0"/>
        <v>Inside</v>
      </c>
      <c r="AJ27" s="7" t="str">
        <f t="shared" si="1"/>
        <v>Down</v>
      </c>
      <c r="AK27" s="7" t="str">
        <f t="shared" si="2"/>
        <v>POC Unchanged</v>
      </c>
      <c r="AL27" s="9" t="str">
        <f t="shared" si="3"/>
        <v>In. Val</v>
      </c>
      <c r="AM27" s="9" t="str">
        <f t="shared" si="4"/>
        <v>Inside Day</v>
      </c>
      <c r="AN27" s="9" t="str">
        <f t="shared" si="5"/>
        <v>Bl. Val</v>
      </c>
      <c r="AO27" s="9" t="str">
        <f t="shared" si="6"/>
        <v>Gap Up - Failed</v>
      </c>
      <c r="AP27" s="9" t="str">
        <f t="shared" si="7"/>
        <v>Bottom-Weighted</v>
      </c>
      <c r="AQ27" s="9" t="str">
        <f t="shared" si="8"/>
        <v>Skewed Mid-Low</v>
      </c>
      <c r="AR27" s="9" t="str">
        <f t="shared" si="9"/>
        <v>Same</v>
      </c>
      <c r="AS27" s="5">
        <f t="shared" si="10"/>
        <v>0</v>
      </c>
    </row>
    <row r="28" spans="1:45" ht="15.5" x14ac:dyDescent="0.35">
      <c r="A28" s="13">
        <v>45618</v>
      </c>
      <c r="B28" s="15">
        <v>1.29148</v>
      </c>
      <c r="C28" s="15">
        <v>1.29254</v>
      </c>
      <c r="D28" s="15">
        <v>1.2486699999999999</v>
      </c>
      <c r="E28" s="15">
        <v>1.2592399999999999</v>
      </c>
      <c r="F28" s="15">
        <v>1.2674000000000001</v>
      </c>
      <c r="G28" s="15">
        <v>1.2739000000000003</v>
      </c>
      <c r="H28" s="15">
        <v>1.2565000000000002</v>
      </c>
      <c r="I28" s="5">
        <v>-101</v>
      </c>
      <c r="J28" s="5">
        <v>2593</v>
      </c>
      <c r="K28" s="5">
        <v>3186</v>
      </c>
      <c r="L28" s="5">
        <v>5838</v>
      </c>
      <c r="M28" s="14">
        <v>12.12770833333332</v>
      </c>
      <c r="N28" s="14">
        <v>438.70000000000073</v>
      </c>
      <c r="O28" s="5">
        <v>174.00000000000082</v>
      </c>
      <c r="P28" s="5">
        <v>694736</v>
      </c>
      <c r="Q28" s="14">
        <v>1447.3666666666666</v>
      </c>
      <c r="R28" s="14">
        <v>13.307499430134467</v>
      </c>
      <c r="S28" s="5">
        <v>61</v>
      </c>
      <c r="T28" s="5" t="s">
        <v>26</v>
      </c>
      <c r="U28" s="14">
        <v>0.66980708930555088</v>
      </c>
      <c r="V28" s="5">
        <v>769</v>
      </c>
      <c r="W28" s="5">
        <v>884</v>
      </c>
      <c r="X28" s="5">
        <v>3410</v>
      </c>
      <c r="Y28" s="5">
        <v>775</v>
      </c>
      <c r="Z28" s="5" t="s">
        <v>27</v>
      </c>
      <c r="AA28" s="5"/>
      <c r="AB28" s="6" cm="1">
        <f t="array" ref="AB28">SUM(IF(B28:I28&gt;B29:I29,1,-1))</f>
        <v>-4</v>
      </c>
      <c r="AC28" s="6" cm="1">
        <f t="array" ref="AC28">SUM(IF(J28:S28&gt;J29:S29,1,-1))</f>
        <v>6</v>
      </c>
      <c r="AD28" s="6">
        <f t="shared" si="11"/>
        <v>2</v>
      </c>
      <c r="AE28" s="6">
        <f t="shared" si="13"/>
        <v>-18</v>
      </c>
      <c r="AF28" s="6">
        <f t="shared" si="13"/>
        <v>-6</v>
      </c>
      <c r="AG28" s="6">
        <f t="shared" si="13"/>
        <v>-24</v>
      </c>
      <c r="AH28" s="5"/>
      <c r="AI28" s="8" t="str">
        <f t="shared" si="0"/>
        <v>OL Lower</v>
      </c>
      <c r="AJ28" s="7" t="str">
        <f t="shared" si="1"/>
        <v>Down</v>
      </c>
      <c r="AK28" s="7" t="str">
        <f t="shared" si="2"/>
        <v>POC Unchanged</v>
      </c>
      <c r="AL28" s="9" t="str">
        <f t="shared" si="3"/>
        <v>In. Val</v>
      </c>
      <c r="AM28" s="9" t="str">
        <f t="shared" si="4"/>
        <v>Lower Break</v>
      </c>
      <c r="AN28" s="9" t="str">
        <f t="shared" si="5"/>
        <v>In Val</v>
      </c>
      <c r="AO28" s="9" t="str">
        <f t="shared" si="6"/>
        <v>Gap Up - Failed</v>
      </c>
      <c r="AP28" s="9" t="str">
        <f t="shared" si="7"/>
        <v>Bottom-Weighted</v>
      </c>
      <c r="AQ28" s="9" t="str">
        <f t="shared" si="8"/>
        <v>Skewed Mid-Low</v>
      </c>
      <c r="AR28" s="9" t="str">
        <f t="shared" si="9"/>
        <v>Same</v>
      </c>
      <c r="AS28" s="5">
        <f t="shared" si="10"/>
        <v>0</v>
      </c>
    </row>
    <row r="29" spans="1:45" ht="15.5" x14ac:dyDescent="0.35">
      <c r="A29" s="13">
        <v>45617</v>
      </c>
      <c r="B29" s="15">
        <v>1.29823</v>
      </c>
      <c r="C29" s="15">
        <v>1.2983899999999999</v>
      </c>
      <c r="D29" s="15">
        <v>1.25756</v>
      </c>
      <c r="E29" s="15">
        <v>1.2584500000000001</v>
      </c>
      <c r="F29" s="15">
        <v>1.2674000000000001</v>
      </c>
      <c r="G29" s="15">
        <v>1.2745</v>
      </c>
      <c r="H29" s="15">
        <v>1.2585</v>
      </c>
      <c r="I29" s="5">
        <v>-105</v>
      </c>
      <c r="J29" s="5">
        <v>3181</v>
      </c>
      <c r="K29" s="5">
        <v>2511</v>
      </c>
      <c r="L29" s="5">
        <v>5751</v>
      </c>
      <c r="M29" s="14">
        <v>11.895833333333321</v>
      </c>
      <c r="N29" s="14">
        <v>408.29999999999922</v>
      </c>
      <c r="O29" s="5">
        <v>160.00000000000014</v>
      </c>
      <c r="P29" s="5">
        <v>676113</v>
      </c>
      <c r="Q29" s="14">
        <v>1408.5687499999999</v>
      </c>
      <c r="R29" s="14">
        <v>14.085231447465127</v>
      </c>
      <c r="S29" s="5">
        <v>59</v>
      </c>
      <c r="T29" s="5" t="s">
        <v>26</v>
      </c>
      <c r="U29" s="14">
        <v>0.57045596778958796</v>
      </c>
      <c r="V29" s="5">
        <v>861</v>
      </c>
      <c r="W29" s="5">
        <v>652</v>
      </c>
      <c r="X29" s="5">
        <v>1506</v>
      </c>
      <c r="Y29" s="5">
        <v>2732</v>
      </c>
      <c r="Z29" s="5" t="s">
        <v>27</v>
      </c>
      <c r="AA29" s="5"/>
      <c r="AB29" s="6" cm="1">
        <f t="array" ref="AB29">SUM(IF(B29:I29&gt;B30:I30,1,-1))</f>
        <v>-6</v>
      </c>
      <c r="AC29" s="6" cm="1">
        <f t="array" ref="AC29">SUM(IF(J29:S29&gt;J30:S30,1,-1))</f>
        <v>-6</v>
      </c>
      <c r="AD29" s="6">
        <f t="shared" si="11"/>
        <v>-12</v>
      </c>
      <c r="AE29" s="6">
        <f t="shared" si="13"/>
        <v>-18</v>
      </c>
      <c r="AF29" s="6">
        <f t="shared" si="13"/>
        <v>-10</v>
      </c>
      <c r="AG29" s="6">
        <f t="shared" si="13"/>
        <v>-28</v>
      </c>
      <c r="AH29" s="5"/>
      <c r="AI29" s="8" t="str">
        <f t="shared" si="0"/>
        <v>OL Lower</v>
      </c>
      <c r="AJ29" s="7" t="str">
        <f t="shared" si="1"/>
        <v>Down</v>
      </c>
      <c r="AK29" s="7" t="str">
        <f t="shared" si="2"/>
        <v>POC Unchanged</v>
      </c>
      <c r="AL29" s="9" t="str">
        <f t="shared" si="3"/>
        <v>In. Val</v>
      </c>
      <c r="AM29" s="9" t="str">
        <f t="shared" si="4"/>
        <v>Lower Break</v>
      </c>
      <c r="AN29" s="9" t="str">
        <f t="shared" si="5"/>
        <v>Bl. Val</v>
      </c>
      <c r="AO29" s="9" t="str">
        <f t="shared" si="6"/>
        <v>Gap Up - Failed</v>
      </c>
      <c r="AP29" s="9" t="str">
        <f t="shared" si="7"/>
        <v>Top-Weighted</v>
      </c>
      <c r="AQ29" s="9" t="str">
        <f t="shared" si="8"/>
        <v>Skewed Low</v>
      </c>
      <c r="AR29" s="9" t="str">
        <f t="shared" si="9"/>
        <v>Same</v>
      </c>
      <c r="AS29" s="5">
        <f t="shared" si="10"/>
        <v>0</v>
      </c>
    </row>
    <row r="30" spans="1:45" ht="15.5" x14ac:dyDescent="0.35">
      <c r="A30" s="13">
        <v>45616</v>
      </c>
      <c r="B30" s="15">
        <v>1.2882</v>
      </c>
      <c r="C30" s="15">
        <v>1.30088</v>
      </c>
      <c r="D30" s="15">
        <v>1.25966</v>
      </c>
      <c r="E30" s="15">
        <v>1.26549</v>
      </c>
      <c r="F30" s="15">
        <v>1.2674000000000001</v>
      </c>
      <c r="G30" s="15">
        <v>1.2861</v>
      </c>
      <c r="H30" s="15">
        <v>1.2597</v>
      </c>
      <c r="I30" s="5">
        <v>-76</v>
      </c>
      <c r="J30" s="5">
        <v>3871</v>
      </c>
      <c r="K30" s="5">
        <v>1975</v>
      </c>
      <c r="L30" s="5">
        <v>5905</v>
      </c>
      <c r="M30" s="14">
        <v>12.217500000000038</v>
      </c>
      <c r="N30" s="14">
        <v>412.20000000000033</v>
      </c>
      <c r="O30" s="5">
        <v>263.99999999999977</v>
      </c>
      <c r="P30" s="5">
        <v>699023</v>
      </c>
      <c r="Q30" s="14">
        <v>1456.2979166666667</v>
      </c>
      <c r="R30" s="14">
        <v>14.325570111596301</v>
      </c>
      <c r="S30" s="5">
        <v>55</v>
      </c>
      <c r="T30" s="5" t="s">
        <v>28</v>
      </c>
      <c r="U30" s="14">
        <v>0.47045818696929226</v>
      </c>
      <c r="V30" s="5">
        <v>1217</v>
      </c>
      <c r="W30" s="5">
        <v>933</v>
      </c>
      <c r="X30" s="5">
        <v>928</v>
      </c>
      <c r="Y30" s="5">
        <v>2827</v>
      </c>
      <c r="Z30" s="5" t="s">
        <v>27</v>
      </c>
      <c r="AA30" s="5"/>
      <c r="AB30" s="6" cm="1">
        <f t="array" ref="AB30">SUM(IF(B30:I30&gt;B31:I31,1,-1))</f>
        <v>-8</v>
      </c>
      <c r="AC30" s="6" cm="1">
        <f t="array" ref="AC30">SUM(IF(J30:S30&gt;J31:S31,1,-1))</f>
        <v>-6</v>
      </c>
      <c r="AD30" s="6">
        <f t="shared" si="11"/>
        <v>-14</v>
      </c>
      <c r="AE30" s="6">
        <f t="shared" si="13"/>
        <v>-14</v>
      </c>
      <c r="AF30" s="6">
        <f t="shared" si="13"/>
        <v>-8</v>
      </c>
      <c r="AG30" s="6">
        <f t="shared" si="13"/>
        <v>-22</v>
      </c>
      <c r="AH30" s="5"/>
      <c r="AI30" s="8" t="str">
        <f t="shared" si="0"/>
        <v>OL Lower</v>
      </c>
      <c r="AJ30" s="7" t="str">
        <f t="shared" si="1"/>
        <v>Down</v>
      </c>
      <c r="AK30" s="7" t="str">
        <f t="shared" si="2"/>
        <v>POC Down</v>
      </c>
      <c r="AL30" s="9" t="str">
        <f t="shared" si="3"/>
        <v>In. Val</v>
      </c>
      <c r="AM30" s="9" t="str">
        <f t="shared" si="4"/>
        <v>Inside Day</v>
      </c>
      <c r="AN30" s="9" t="str">
        <f t="shared" si="5"/>
        <v>In Val</v>
      </c>
      <c r="AO30" s="9" t="str">
        <f t="shared" si="6"/>
        <v>No Gap</v>
      </c>
      <c r="AP30" s="9" t="str">
        <f t="shared" si="7"/>
        <v>Top-Weighted</v>
      </c>
      <c r="AQ30" s="9" t="str">
        <f t="shared" si="8"/>
        <v>Skewed Low</v>
      </c>
      <c r="AR30" s="9" t="str">
        <f t="shared" si="9"/>
        <v>Same</v>
      </c>
      <c r="AS30" s="5">
        <f t="shared" si="10"/>
        <v>0</v>
      </c>
    </row>
    <row r="31" spans="1:45" ht="15.5" x14ac:dyDescent="0.35">
      <c r="A31" s="13">
        <v>45615</v>
      </c>
      <c r="B31" s="15">
        <v>1.3042100000000001</v>
      </c>
      <c r="C31" s="15">
        <v>1.3043400000000001</v>
      </c>
      <c r="D31" s="15">
        <v>1.25966</v>
      </c>
      <c r="E31" s="15">
        <v>1.2693700000000001</v>
      </c>
      <c r="F31" s="15">
        <v>1.2675000000000001</v>
      </c>
      <c r="G31" s="15">
        <v>1.2892000000000001</v>
      </c>
      <c r="H31" s="15">
        <v>1.2597</v>
      </c>
      <c r="I31" s="5">
        <v>-76</v>
      </c>
      <c r="J31" s="5">
        <v>4772</v>
      </c>
      <c r="K31" s="5">
        <v>1698</v>
      </c>
      <c r="L31" s="5">
        <v>6525</v>
      </c>
      <c r="M31" s="14">
        <v>13.506458333333383</v>
      </c>
      <c r="N31" s="14">
        <v>446.80000000000052</v>
      </c>
      <c r="O31" s="5">
        <v>295.0000000000008</v>
      </c>
      <c r="P31" s="5">
        <v>801343</v>
      </c>
      <c r="Q31" s="14">
        <v>1669.4645833333334</v>
      </c>
      <c r="R31" s="14">
        <v>14.603849597135167</v>
      </c>
      <c r="S31" s="5">
        <v>41</v>
      </c>
      <c r="T31" s="5" t="s">
        <v>28</v>
      </c>
      <c r="U31" s="14">
        <v>0.44120191497798972</v>
      </c>
      <c r="V31" s="5">
        <v>985</v>
      </c>
      <c r="W31" s="5">
        <v>2133</v>
      </c>
      <c r="X31" s="5">
        <v>880</v>
      </c>
      <c r="Y31" s="5">
        <v>2527</v>
      </c>
      <c r="Z31" s="5" t="s">
        <v>27</v>
      </c>
      <c r="AA31" s="5"/>
      <c r="AB31" s="6" cm="1">
        <f t="array" ref="AB31">SUM(IF(B31:I31&gt;B32:I32,1,-1))</f>
        <v>-4</v>
      </c>
      <c r="AC31" s="6" cm="1">
        <f t="array" ref="AC31">SUM(IF(J31:S31&gt;J32:S32,1,-1))</f>
        <v>2</v>
      </c>
      <c r="AD31" s="6">
        <f t="shared" si="11"/>
        <v>-2</v>
      </c>
      <c r="AE31" s="6">
        <f t="shared" si="13"/>
        <v>-8</v>
      </c>
      <c r="AF31" s="6">
        <f t="shared" si="13"/>
        <v>4</v>
      </c>
      <c r="AG31" s="6">
        <f t="shared" si="13"/>
        <v>-4</v>
      </c>
      <c r="AH31" s="5"/>
      <c r="AI31" s="8" t="str">
        <f t="shared" si="0"/>
        <v>OL Lower</v>
      </c>
      <c r="AJ31" s="7" t="str">
        <f t="shared" si="1"/>
        <v>Down</v>
      </c>
      <c r="AK31" s="7" t="str">
        <f t="shared" si="2"/>
        <v>POC Down</v>
      </c>
      <c r="AL31" s="9" t="str">
        <f t="shared" si="3"/>
        <v>Bel. Val</v>
      </c>
      <c r="AM31" s="9" t="str">
        <f t="shared" si="4"/>
        <v>Inside Day</v>
      </c>
      <c r="AN31" s="9" t="str">
        <f t="shared" si="5"/>
        <v>In Val</v>
      </c>
      <c r="AO31" s="9" t="str">
        <f t="shared" si="6"/>
        <v>No Gap</v>
      </c>
      <c r="AP31" s="9" t="str">
        <f t="shared" si="7"/>
        <v>Top-Weighted</v>
      </c>
      <c r="AQ31" s="9" t="str">
        <f t="shared" si="8"/>
        <v>Skewed Low</v>
      </c>
      <c r="AR31" s="9" t="str">
        <f t="shared" si="9"/>
        <v>Same</v>
      </c>
      <c r="AS31" s="5">
        <f t="shared" si="10"/>
        <v>0</v>
      </c>
    </row>
    <row r="32" spans="1:45" ht="15.5" x14ac:dyDescent="0.35">
      <c r="A32" s="13">
        <v>45614</v>
      </c>
      <c r="B32" s="15">
        <v>1.2953699999999999</v>
      </c>
      <c r="C32" s="15">
        <v>1.30474</v>
      </c>
      <c r="D32" s="15">
        <v>1.25966</v>
      </c>
      <c r="E32" s="15">
        <v>1.2678100000000001</v>
      </c>
      <c r="F32" s="15">
        <v>1.2866</v>
      </c>
      <c r="G32" s="15">
        <v>1.3047</v>
      </c>
      <c r="H32" s="15">
        <v>1.2708000000000002</v>
      </c>
      <c r="I32" s="5">
        <v>-67</v>
      </c>
      <c r="J32" s="5">
        <v>3105</v>
      </c>
      <c r="K32" s="5">
        <v>3310</v>
      </c>
      <c r="L32" s="5">
        <v>6452</v>
      </c>
      <c r="M32" s="14">
        <v>13.349791666666707</v>
      </c>
      <c r="N32" s="14">
        <v>450.80000000000007</v>
      </c>
      <c r="O32" s="5">
        <v>338.99999999999818</v>
      </c>
      <c r="P32" s="5">
        <v>783171</v>
      </c>
      <c r="Q32" s="14">
        <v>1631.60625</v>
      </c>
      <c r="R32" s="14">
        <v>14.312333629103813</v>
      </c>
      <c r="S32" s="5">
        <v>60</v>
      </c>
      <c r="T32" s="5" t="s">
        <v>26</v>
      </c>
      <c r="U32" s="14">
        <v>0.64723437661765959</v>
      </c>
      <c r="V32" s="5">
        <v>1452</v>
      </c>
      <c r="W32" s="5">
        <v>2146</v>
      </c>
      <c r="X32" s="5">
        <v>884</v>
      </c>
      <c r="Y32" s="5">
        <v>1970</v>
      </c>
      <c r="Z32" s="5" t="s">
        <v>27</v>
      </c>
      <c r="AA32" s="5"/>
      <c r="AB32" s="6" cm="1">
        <f t="array" ref="AB32">SUM(IF(B32:I32&gt;B33:I33,1,-1))</f>
        <v>-2</v>
      </c>
      <c r="AC32" s="6" cm="1">
        <f t="array" ref="AC32">SUM(IF(J32:S32&gt;J33:S33,1,-1))</f>
        <v>-4</v>
      </c>
      <c r="AD32" s="6">
        <f t="shared" si="11"/>
        <v>-6</v>
      </c>
      <c r="AE32" s="6">
        <f t="shared" si="13"/>
        <v>-10</v>
      </c>
      <c r="AF32" s="6">
        <f t="shared" si="13"/>
        <v>4</v>
      </c>
      <c r="AG32" s="6">
        <f t="shared" si="13"/>
        <v>-6</v>
      </c>
      <c r="AH32" s="5"/>
      <c r="AI32" s="8" t="str">
        <f t="shared" si="0"/>
        <v>Outside</v>
      </c>
      <c r="AJ32" s="7" t="str">
        <f t="shared" si="1"/>
        <v>Down</v>
      </c>
      <c r="AK32" s="7" t="str">
        <f t="shared" si="2"/>
        <v>POC Down</v>
      </c>
      <c r="AL32" s="9" t="str">
        <f t="shared" si="3"/>
        <v>In. Val</v>
      </c>
      <c r="AM32" s="9" t="str">
        <f t="shared" si="4"/>
        <v>Inside Day</v>
      </c>
      <c r="AN32" s="9" t="str">
        <f t="shared" si="5"/>
        <v>Bl. Val</v>
      </c>
      <c r="AO32" s="9" t="str">
        <f t="shared" si="6"/>
        <v>No Gap</v>
      </c>
      <c r="AP32" s="9" t="str">
        <f t="shared" si="7"/>
        <v>Bottom-Weighted</v>
      </c>
      <c r="AQ32" s="9" t="str">
        <f t="shared" si="8"/>
        <v>Skewed Mid-High</v>
      </c>
      <c r="AR32" s="9" t="str">
        <f t="shared" si="9"/>
        <v>Same</v>
      </c>
      <c r="AS32" s="5">
        <f t="shared" si="10"/>
        <v>0</v>
      </c>
    </row>
    <row r="33" spans="1:45" ht="15.5" x14ac:dyDescent="0.35">
      <c r="A33" s="13">
        <v>45611</v>
      </c>
      <c r="B33" s="15">
        <v>1.2951900000000001</v>
      </c>
      <c r="C33" s="15">
        <v>1.30474</v>
      </c>
      <c r="D33" s="15">
        <v>1.25966</v>
      </c>
      <c r="E33" s="15">
        <v>1.26189</v>
      </c>
      <c r="F33" s="15">
        <v>1.2966</v>
      </c>
      <c r="G33" s="15">
        <v>1.3047</v>
      </c>
      <c r="H33" s="15">
        <v>1.2746999999999999</v>
      </c>
      <c r="I33" s="5">
        <v>-89</v>
      </c>
      <c r="J33" s="5">
        <v>1186</v>
      </c>
      <c r="K33" s="5">
        <v>5269</v>
      </c>
      <c r="L33" s="5">
        <v>6498</v>
      </c>
      <c r="M33" s="14">
        <v>13.450000000000045</v>
      </c>
      <c r="N33" s="14">
        <v>450.80000000000007</v>
      </c>
      <c r="O33" s="5">
        <v>300.00000000000028</v>
      </c>
      <c r="P33" s="5">
        <v>783314</v>
      </c>
      <c r="Q33" s="14">
        <v>1631.9041666666667</v>
      </c>
      <c r="R33" s="14">
        <v>14.414374445430344</v>
      </c>
      <c r="S33" s="5">
        <v>54</v>
      </c>
      <c r="T33" s="5" t="s">
        <v>28</v>
      </c>
      <c r="U33" s="14">
        <v>0.37161628843373889</v>
      </c>
      <c r="V33" s="5">
        <v>2003</v>
      </c>
      <c r="W33" s="5">
        <v>2147</v>
      </c>
      <c r="X33" s="5">
        <v>884</v>
      </c>
      <c r="Y33" s="5">
        <v>1464</v>
      </c>
      <c r="Z33" s="5" t="s">
        <v>27</v>
      </c>
      <c r="AA33" s="5"/>
      <c r="AB33" s="6" cm="1">
        <f t="array" ref="AB33">SUM(IF(B33:I33&gt;B34:I34,1,-1))</f>
        <v>-2</v>
      </c>
      <c r="AC33" s="6" cm="1">
        <f t="array" ref="AC33">SUM(IF(J33:S33&gt;J34:S34,1,-1))</f>
        <v>6</v>
      </c>
      <c r="AD33" s="6">
        <f t="shared" si="11"/>
        <v>4</v>
      </c>
      <c r="AE33" s="6">
        <f t="shared" si="13"/>
        <v>-14</v>
      </c>
      <c r="AF33" s="6">
        <f t="shared" si="13"/>
        <v>8</v>
      </c>
      <c r="AG33" s="6">
        <f t="shared" si="13"/>
        <v>-6</v>
      </c>
      <c r="AH33" s="5"/>
      <c r="AI33" s="8" t="str">
        <f t="shared" si="0"/>
        <v>Outside</v>
      </c>
      <c r="AJ33" s="7" t="str">
        <f t="shared" si="1"/>
        <v>Neutral</v>
      </c>
      <c r="AK33" s="7" t="str">
        <f t="shared" si="2"/>
        <v>POC Up</v>
      </c>
      <c r="AL33" s="9" t="str">
        <f t="shared" si="3"/>
        <v>In. Val</v>
      </c>
      <c r="AM33" s="9" t="str">
        <f t="shared" si="4"/>
        <v>Lower Break</v>
      </c>
      <c r="AN33" s="9" t="str">
        <f t="shared" si="5"/>
        <v>Bl. Val</v>
      </c>
      <c r="AO33" s="9" t="str">
        <f t="shared" si="6"/>
        <v>No Gap</v>
      </c>
      <c r="AP33" s="9" t="str">
        <f t="shared" si="7"/>
        <v>Bottom-Weighted</v>
      </c>
      <c r="AQ33" s="9" t="str">
        <f t="shared" si="8"/>
        <v>Skewed Mid-High</v>
      </c>
      <c r="AR33" s="9" t="str">
        <f t="shared" si="9"/>
        <v>Same</v>
      </c>
      <c r="AS33" s="5">
        <f t="shared" si="10"/>
        <v>0</v>
      </c>
    </row>
    <row r="34" spans="1:45" ht="15.5" x14ac:dyDescent="0.35">
      <c r="A34" s="13">
        <v>45610</v>
      </c>
      <c r="B34" s="15">
        <v>1.2896300000000001</v>
      </c>
      <c r="C34" s="15">
        <v>1.30474</v>
      </c>
      <c r="D34" s="15">
        <v>1.26291</v>
      </c>
      <c r="E34" s="15">
        <v>1.2666500000000001</v>
      </c>
      <c r="F34" s="15">
        <v>1.2956000000000001</v>
      </c>
      <c r="G34" s="15">
        <v>1.3030000000000002</v>
      </c>
      <c r="H34" s="15">
        <v>1.2848000000000002</v>
      </c>
      <c r="I34" s="5">
        <v>-81</v>
      </c>
      <c r="J34" s="5">
        <v>1660</v>
      </c>
      <c r="K34" s="5">
        <v>4649</v>
      </c>
      <c r="L34" s="5">
        <v>6361</v>
      </c>
      <c r="M34" s="14">
        <v>13.267154811715516</v>
      </c>
      <c r="N34" s="14">
        <v>418.30000000000035</v>
      </c>
      <c r="O34" s="5">
        <v>181.99999999999994</v>
      </c>
      <c r="P34" s="5">
        <v>768023</v>
      </c>
      <c r="Q34" s="14">
        <v>1606.7426778242677</v>
      </c>
      <c r="R34" s="14">
        <v>15.206789385608403</v>
      </c>
      <c r="S34" s="5">
        <v>52</v>
      </c>
      <c r="T34" s="5" t="s">
        <v>28</v>
      </c>
      <c r="U34" s="14">
        <v>0.38708815788820339</v>
      </c>
      <c r="V34" s="5">
        <v>2081</v>
      </c>
      <c r="W34" s="5">
        <v>2483</v>
      </c>
      <c r="X34" s="5">
        <v>799</v>
      </c>
      <c r="Y34" s="5">
        <v>979</v>
      </c>
      <c r="Z34" s="5" t="s">
        <v>27</v>
      </c>
      <c r="AA34" s="5"/>
      <c r="AB34" s="6" cm="1">
        <f t="array" ref="AB34">SUM(IF(B34:I34&gt;B35:I35,1,-1))</f>
        <v>-6</v>
      </c>
      <c r="AC34" s="6" cm="1">
        <f t="array" ref="AC34">SUM(IF(J34:S34&gt;J35:S35,1,-1))</f>
        <v>2</v>
      </c>
      <c r="AD34" s="6">
        <f t="shared" si="11"/>
        <v>-4</v>
      </c>
      <c r="AE34" s="6">
        <f t="shared" si="13"/>
        <v>-18</v>
      </c>
      <c r="AF34" s="6">
        <f t="shared" si="13"/>
        <v>8</v>
      </c>
      <c r="AG34" s="6">
        <f t="shared" si="13"/>
        <v>-10</v>
      </c>
      <c r="AH34" s="5"/>
      <c r="AI34" s="8" t="str">
        <f t="shared" si="0"/>
        <v>Outside</v>
      </c>
      <c r="AJ34" s="7" t="str">
        <f t="shared" si="1"/>
        <v>Up</v>
      </c>
      <c r="AK34" s="7" t="str">
        <f t="shared" si="2"/>
        <v>POC Unchanged</v>
      </c>
      <c r="AL34" s="9" t="str">
        <f t="shared" si="3"/>
        <v>In. Val</v>
      </c>
      <c r="AM34" s="9" t="str">
        <f t="shared" si="4"/>
        <v>Lower Break</v>
      </c>
      <c r="AN34" s="9" t="str">
        <f t="shared" si="5"/>
        <v>Bl. Val</v>
      </c>
      <c r="AO34" s="9" t="str">
        <f t="shared" si="6"/>
        <v>No Gap</v>
      </c>
      <c r="AP34" s="9" t="str">
        <f t="shared" si="7"/>
        <v>Bottom-Weighted</v>
      </c>
      <c r="AQ34" s="9" t="str">
        <f t="shared" si="8"/>
        <v>Skewed Mid-High</v>
      </c>
      <c r="AR34" s="9" t="str">
        <f t="shared" si="9"/>
        <v>Same</v>
      </c>
      <c r="AS34" s="5">
        <f t="shared" si="10"/>
        <v>0</v>
      </c>
    </row>
    <row r="35" spans="1:45" ht="15.5" x14ac:dyDescent="0.35">
      <c r="A35" s="13">
        <v>45609</v>
      </c>
      <c r="B35" s="15">
        <v>1.29579</v>
      </c>
      <c r="C35" s="15">
        <v>1.30474</v>
      </c>
      <c r="D35" s="15">
        <v>1.2685999999999999</v>
      </c>
      <c r="E35" s="15">
        <v>1.2706599999999999</v>
      </c>
      <c r="F35" s="15">
        <v>1.2955999999999999</v>
      </c>
      <c r="G35" s="15">
        <v>1.2992999999999999</v>
      </c>
      <c r="H35" s="15">
        <v>1.2865</v>
      </c>
      <c r="I35" s="5">
        <v>-47</v>
      </c>
      <c r="J35" s="5">
        <v>1944</v>
      </c>
      <c r="K35" s="5">
        <v>4460</v>
      </c>
      <c r="L35" s="5">
        <v>6463</v>
      </c>
      <c r="M35" s="14">
        <v>13.432217573221806</v>
      </c>
      <c r="N35" s="14">
        <v>361.4000000000006</v>
      </c>
      <c r="O35" s="5">
        <v>127.99999999999923</v>
      </c>
      <c r="P35" s="5">
        <v>765547</v>
      </c>
      <c r="Q35" s="14">
        <v>1601.562761506276</v>
      </c>
      <c r="R35" s="14">
        <v>17.883231876037602</v>
      </c>
      <c r="S35" s="5">
        <v>33</v>
      </c>
      <c r="T35" s="5" t="s">
        <v>28</v>
      </c>
      <c r="U35" s="14">
        <v>0.36918266604460637</v>
      </c>
      <c r="V35" s="5">
        <v>1846</v>
      </c>
      <c r="W35" s="5">
        <v>2971</v>
      </c>
      <c r="X35" s="5">
        <v>817</v>
      </c>
      <c r="Y35" s="5">
        <v>779</v>
      </c>
      <c r="Z35" s="5" t="s">
        <v>27</v>
      </c>
      <c r="AA35" s="5"/>
      <c r="AB35" s="6" cm="1">
        <f t="array" ref="AB35">SUM(IF(B35:I35&gt;B36:I36,1,-1))</f>
        <v>-6</v>
      </c>
      <c r="AC35" s="6" cm="1">
        <f t="array" ref="AC35">SUM(IF(J35:S35&gt;J36:S36,1,-1))</f>
        <v>0</v>
      </c>
      <c r="AD35" s="6">
        <f t="shared" si="11"/>
        <v>-6</v>
      </c>
      <c r="AE35" s="6">
        <f t="shared" ref="AE35:AG50" si="14">SUM(AB35:AB37)</f>
        <v>-16</v>
      </c>
      <c r="AF35" s="6">
        <f t="shared" si="14"/>
        <v>10</v>
      </c>
      <c r="AG35" s="6">
        <f t="shared" si="14"/>
        <v>-6</v>
      </c>
      <c r="AH35" s="5"/>
      <c r="AI35" s="8" t="str">
        <f t="shared" si="0"/>
        <v>OL Lower</v>
      </c>
      <c r="AJ35" s="7" t="str">
        <f t="shared" si="1"/>
        <v>Neutral</v>
      </c>
      <c r="AK35" s="7" t="str">
        <f t="shared" si="2"/>
        <v>POC Unchanged</v>
      </c>
      <c r="AL35" s="9" t="str">
        <f t="shared" si="3"/>
        <v>In. Val</v>
      </c>
      <c r="AM35" s="9" t="str">
        <f t="shared" si="4"/>
        <v>Lower Break</v>
      </c>
      <c r="AN35" s="9" t="str">
        <f t="shared" si="5"/>
        <v>Bl. Val</v>
      </c>
      <c r="AO35" s="9" t="str">
        <f t="shared" si="6"/>
        <v>No Gap</v>
      </c>
      <c r="AP35" s="9" t="str">
        <f t="shared" si="7"/>
        <v>Bottom-Weighted</v>
      </c>
      <c r="AQ35" s="9" t="str">
        <f t="shared" si="8"/>
        <v>Skewed Mid-High</v>
      </c>
      <c r="AR35" s="9" t="str">
        <f t="shared" si="9"/>
        <v>Same</v>
      </c>
      <c r="AS35" s="5">
        <f t="shared" si="10"/>
        <v>0</v>
      </c>
    </row>
    <row r="36" spans="1:45" ht="15.5" x14ac:dyDescent="0.35">
      <c r="A36" s="13">
        <v>45608</v>
      </c>
      <c r="B36" s="15">
        <v>1.3010699999999999</v>
      </c>
      <c r="C36" s="15">
        <v>1.30474</v>
      </c>
      <c r="D36" s="15">
        <v>1.2718499999999999</v>
      </c>
      <c r="E36" s="15">
        <v>1.27362</v>
      </c>
      <c r="F36" s="15">
        <v>1.2956000000000001</v>
      </c>
      <c r="G36" s="15">
        <v>1.3009999999999999</v>
      </c>
      <c r="H36" s="15">
        <v>1.2886</v>
      </c>
      <c r="I36" s="5">
        <v>-71</v>
      </c>
      <c r="J36" s="5">
        <v>2534</v>
      </c>
      <c r="K36" s="5">
        <v>3899</v>
      </c>
      <c r="L36" s="5">
        <v>6497</v>
      </c>
      <c r="M36" s="14">
        <v>13.497698744769902</v>
      </c>
      <c r="N36" s="14">
        <v>328.90000000000089</v>
      </c>
      <c r="O36" s="5">
        <v>123.99999999999966</v>
      </c>
      <c r="P36" s="5">
        <v>759659</v>
      </c>
      <c r="Q36" s="14">
        <v>1589.244769874477</v>
      </c>
      <c r="R36" s="14">
        <v>19.753724536333177</v>
      </c>
      <c r="S36" s="5">
        <v>38</v>
      </c>
      <c r="T36" s="5" t="s">
        <v>28</v>
      </c>
      <c r="U36" s="14">
        <v>0.49512653628230818</v>
      </c>
      <c r="V36" s="5">
        <v>2031</v>
      </c>
      <c r="W36" s="5">
        <v>3021</v>
      </c>
      <c r="X36" s="5">
        <v>1217</v>
      </c>
      <c r="Y36" s="5">
        <v>228</v>
      </c>
      <c r="Z36" s="5" t="s">
        <v>27</v>
      </c>
      <c r="AA36" s="5"/>
      <c r="AB36" s="6" cm="1">
        <f t="array" ref="AB36">SUM(IF(B36:I36&gt;B37:I37,1,-1))</f>
        <v>-6</v>
      </c>
      <c r="AC36" s="6" cm="1">
        <f t="array" ref="AC36">SUM(IF(J36:S36&gt;J37:S37,1,-1))</f>
        <v>6</v>
      </c>
      <c r="AD36" s="6">
        <f t="shared" si="11"/>
        <v>0</v>
      </c>
      <c r="AE36" s="6">
        <f t="shared" si="14"/>
        <v>-18</v>
      </c>
      <c r="AF36" s="6">
        <f t="shared" si="14"/>
        <v>12</v>
      </c>
      <c r="AG36" s="6">
        <f t="shared" si="14"/>
        <v>-6</v>
      </c>
      <c r="AH36" s="5"/>
      <c r="AI36" s="8" t="str">
        <f t="shared" si="0"/>
        <v>OL Lower</v>
      </c>
      <c r="AJ36" s="7" t="str">
        <f t="shared" si="1"/>
        <v>Down</v>
      </c>
      <c r="AK36" s="7" t="str">
        <f t="shared" si="2"/>
        <v>POC Down</v>
      </c>
      <c r="AL36" s="9" t="str">
        <f t="shared" si="3"/>
        <v>In. Val</v>
      </c>
      <c r="AM36" s="9" t="str">
        <f t="shared" si="4"/>
        <v>Lower Break</v>
      </c>
      <c r="AN36" s="9" t="str">
        <f t="shared" si="5"/>
        <v>Bl. Val</v>
      </c>
      <c r="AO36" s="9" t="str">
        <f t="shared" si="6"/>
        <v>No Gap</v>
      </c>
      <c r="AP36" s="9" t="str">
        <f t="shared" si="7"/>
        <v>Bottom-Weighted</v>
      </c>
      <c r="AQ36" s="9" t="str">
        <f t="shared" si="8"/>
        <v>Skewed Mid-High</v>
      </c>
      <c r="AR36" s="9" t="str">
        <f t="shared" si="9"/>
        <v>Same</v>
      </c>
      <c r="AS36" s="5">
        <f t="shared" si="10"/>
        <v>0</v>
      </c>
    </row>
    <row r="37" spans="1:45" ht="15.5" x14ac:dyDescent="0.35">
      <c r="A37" s="13">
        <v>45607</v>
      </c>
      <c r="B37" s="15">
        <v>1.29741</v>
      </c>
      <c r="C37" s="15">
        <v>1.30474</v>
      </c>
      <c r="D37" s="15">
        <v>1.2833600000000001</v>
      </c>
      <c r="E37" s="15">
        <v>1.2873399999999999</v>
      </c>
      <c r="F37" s="15">
        <v>1.2970000000000002</v>
      </c>
      <c r="G37" s="15">
        <v>1.3014000000000001</v>
      </c>
      <c r="H37" s="15">
        <v>1.2901</v>
      </c>
      <c r="I37" s="5">
        <v>-21</v>
      </c>
      <c r="J37" s="5">
        <v>2099</v>
      </c>
      <c r="K37" s="5">
        <v>4144</v>
      </c>
      <c r="L37" s="5">
        <v>6314</v>
      </c>
      <c r="M37" s="14">
        <v>13.138912133891209</v>
      </c>
      <c r="N37" s="14">
        <v>213.79999999999956</v>
      </c>
      <c r="O37" s="5">
        <v>113.00000000000088</v>
      </c>
      <c r="P37" s="5">
        <v>747058</v>
      </c>
      <c r="Q37" s="14">
        <v>1562.8828451882846</v>
      </c>
      <c r="R37" s="14">
        <v>29.532273152479014</v>
      </c>
      <c r="S37" s="5">
        <v>29</v>
      </c>
      <c r="T37" s="5" t="s">
        <v>26</v>
      </c>
      <c r="U37" s="14">
        <v>0.56980486716924772</v>
      </c>
      <c r="V37" s="5">
        <v>890</v>
      </c>
      <c r="W37" s="5">
        <v>2677</v>
      </c>
      <c r="X37" s="5">
        <v>1752</v>
      </c>
      <c r="Y37" s="5">
        <v>995</v>
      </c>
      <c r="Z37" s="5" t="s">
        <v>27</v>
      </c>
      <c r="AA37" s="5"/>
      <c r="AB37" s="6" cm="1">
        <f t="array" ref="AB37">SUM(IF(B37:I37&gt;B38:I38,1,-1))</f>
        <v>-4</v>
      </c>
      <c r="AC37" s="6" cm="1">
        <f t="array" ref="AC37">SUM(IF(J37:S37&gt;J38:S38,1,-1))</f>
        <v>4</v>
      </c>
      <c r="AD37" s="6">
        <f t="shared" si="11"/>
        <v>0</v>
      </c>
      <c r="AE37" s="6">
        <f t="shared" si="14"/>
        <v>-16</v>
      </c>
      <c r="AF37" s="6">
        <f t="shared" si="14"/>
        <v>14</v>
      </c>
      <c r="AG37" s="6">
        <f t="shared" si="14"/>
        <v>-2</v>
      </c>
      <c r="AH37" s="5"/>
      <c r="AI37" s="8" t="str">
        <f t="shared" si="0"/>
        <v>Outside</v>
      </c>
      <c r="AJ37" s="7" t="str">
        <f t="shared" si="1"/>
        <v>Neutral</v>
      </c>
      <c r="AK37" s="7" t="str">
        <f t="shared" si="2"/>
        <v>POC Up</v>
      </c>
      <c r="AL37" s="9" t="str">
        <f t="shared" si="3"/>
        <v>In. Val</v>
      </c>
      <c r="AM37" s="9" t="str">
        <f t="shared" si="4"/>
        <v>Inside Day</v>
      </c>
      <c r="AN37" s="9" t="str">
        <f t="shared" si="5"/>
        <v>Bl. Val</v>
      </c>
      <c r="AO37" s="9" t="str">
        <f t="shared" si="6"/>
        <v>No Gap</v>
      </c>
      <c r="AP37" s="9" t="str">
        <f t="shared" si="7"/>
        <v>Bottom-Weighted</v>
      </c>
      <c r="AQ37" s="9" t="str">
        <f t="shared" si="8"/>
        <v>Skewed Mid-High</v>
      </c>
      <c r="AR37" s="9" t="str">
        <f t="shared" si="9"/>
        <v>Closed Higher Quadrant</v>
      </c>
      <c r="AS37" s="5">
        <f t="shared" si="10"/>
        <v>1</v>
      </c>
    </row>
    <row r="38" spans="1:45" ht="15.5" x14ac:dyDescent="0.35">
      <c r="A38" s="13">
        <v>45604</v>
      </c>
      <c r="B38" s="15">
        <v>1.2957000000000001</v>
      </c>
      <c r="C38" s="15">
        <v>1.30474</v>
      </c>
      <c r="D38" s="15">
        <v>1.2833600000000001</v>
      </c>
      <c r="E38" s="15">
        <v>1.29149</v>
      </c>
      <c r="F38" s="15">
        <v>1.2969000000000002</v>
      </c>
      <c r="G38" s="15">
        <v>1.3014000000000001</v>
      </c>
      <c r="H38" s="15">
        <v>1.2911000000000001</v>
      </c>
      <c r="I38" s="5">
        <v>-21</v>
      </c>
      <c r="J38" s="5">
        <v>2414</v>
      </c>
      <c r="K38" s="5">
        <v>3742</v>
      </c>
      <c r="L38" s="5">
        <v>6241</v>
      </c>
      <c r="M38" s="14">
        <v>12.99393305439332</v>
      </c>
      <c r="N38" s="14">
        <v>213.79999999999956</v>
      </c>
      <c r="O38" s="5">
        <v>102.99999999999976</v>
      </c>
      <c r="P38" s="5">
        <v>742834</v>
      </c>
      <c r="Q38" s="14">
        <v>1554.0460251046024</v>
      </c>
      <c r="R38" s="14">
        <v>29.190832553788649</v>
      </c>
      <c r="S38" s="5">
        <v>35</v>
      </c>
      <c r="T38" s="5" t="s">
        <v>26</v>
      </c>
      <c r="U38" s="14">
        <v>0.62117396629712651</v>
      </c>
      <c r="V38" s="5">
        <v>911</v>
      </c>
      <c r="W38" s="5">
        <v>3083</v>
      </c>
      <c r="X38" s="5">
        <v>1509</v>
      </c>
      <c r="Y38" s="5">
        <v>738</v>
      </c>
      <c r="Z38" s="5" t="s">
        <v>29</v>
      </c>
      <c r="AA38" s="5"/>
      <c r="AB38" s="6" cm="1">
        <f t="array" ref="AB38">SUM(IF(B38:I38&gt;B39:I39,1,-1))</f>
        <v>-8</v>
      </c>
      <c r="AC38" s="6" cm="1">
        <f t="array" ref="AC38">SUM(IF(J38:S38&gt;J39:S39,1,-1))</f>
        <v>2</v>
      </c>
      <c r="AD38" s="6">
        <f t="shared" si="11"/>
        <v>-6</v>
      </c>
      <c r="AE38" s="6">
        <f t="shared" si="14"/>
        <v>-18</v>
      </c>
      <c r="AF38" s="6">
        <f t="shared" si="14"/>
        <v>18</v>
      </c>
      <c r="AG38" s="6">
        <f t="shared" si="14"/>
        <v>0</v>
      </c>
      <c r="AH38" s="5"/>
      <c r="AI38" s="8" t="str">
        <f t="shared" si="0"/>
        <v>OL Lower</v>
      </c>
      <c r="AJ38" s="7" t="str">
        <f t="shared" si="1"/>
        <v>Neutral</v>
      </c>
      <c r="AK38" s="7" t="str">
        <f t="shared" si="2"/>
        <v>POC Unchanged</v>
      </c>
      <c r="AL38" s="9" t="str">
        <f t="shared" si="3"/>
        <v>In. Val</v>
      </c>
      <c r="AM38" s="9" t="str">
        <f t="shared" si="4"/>
        <v>Inside Day</v>
      </c>
      <c r="AN38" s="9" t="str">
        <f t="shared" si="5"/>
        <v>In Val</v>
      </c>
      <c r="AO38" s="9" t="str">
        <f t="shared" si="6"/>
        <v>No Gap</v>
      </c>
      <c r="AP38" s="9" t="str">
        <f t="shared" si="7"/>
        <v>Bottom-Weighted</v>
      </c>
      <c r="AQ38" s="9" t="str">
        <f t="shared" si="8"/>
        <v>Skewed Mid-High</v>
      </c>
      <c r="AR38" s="9" t="str">
        <f t="shared" si="9"/>
        <v>Closed Higher Quadrant</v>
      </c>
      <c r="AS38" s="5">
        <f t="shared" si="10"/>
        <v>1</v>
      </c>
    </row>
    <row r="39" spans="1:45" ht="15.5" x14ac:dyDescent="0.35">
      <c r="A39" s="13">
        <v>45603</v>
      </c>
      <c r="B39" s="15">
        <v>1.29714</v>
      </c>
      <c r="C39" s="15">
        <v>1.30474</v>
      </c>
      <c r="D39" s="15">
        <v>1.2833600000000001</v>
      </c>
      <c r="E39" s="15">
        <v>1.29823</v>
      </c>
      <c r="F39" s="15">
        <v>1.2969000000000002</v>
      </c>
      <c r="G39" s="15">
        <v>1.3019000000000001</v>
      </c>
      <c r="H39" s="15">
        <v>1.2916000000000001</v>
      </c>
      <c r="I39" s="5">
        <v>-20</v>
      </c>
      <c r="J39" s="5">
        <v>2545</v>
      </c>
      <c r="K39" s="5">
        <v>3412</v>
      </c>
      <c r="L39" s="5">
        <v>6041</v>
      </c>
      <c r="M39" s="14">
        <v>12.574058577405872</v>
      </c>
      <c r="N39" s="14">
        <v>213.79999999999956</v>
      </c>
      <c r="O39" s="5">
        <v>102.99999999999976</v>
      </c>
      <c r="P39" s="5">
        <v>721756</v>
      </c>
      <c r="Q39" s="14">
        <v>1509.949790794979</v>
      </c>
      <c r="R39" s="14">
        <v>28.25537885874655</v>
      </c>
      <c r="S39" s="5">
        <v>42</v>
      </c>
      <c r="T39" s="5" t="s">
        <v>26</v>
      </c>
      <c r="U39" s="14">
        <v>0.64917366169705226</v>
      </c>
      <c r="V39" s="5">
        <v>929</v>
      </c>
      <c r="W39" s="5">
        <v>3120</v>
      </c>
      <c r="X39" s="5">
        <v>1262</v>
      </c>
      <c r="Y39" s="5">
        <v>730</v>
      </c>
      <c r="Z39" s="5" t="s">
        <v>32</v>
      </c>
      <c r="AA39" s="5"/>
      <c r="AB39" s="6" cm="1">
        <f t="array" ref="AB39">SUM(IF(B39:I39&gt;B40:I40,1,-1))</f>
        <v>-4</v>
      </c>
      <c r="AC39" s="6" cm="1">
        <f t="array" ref="AC39">SUM(IF(J39:S39&gt;J40:S40,1,-1))</f>
        <v>8</v>
      </c>
      <c r="AD39" s="6">
        <f t="shared" si="11"/>
        <v>4</v>
      </c>
      <c r="AE39" s="6">
        <f t="shared" si="14"/>
        <v>-10</v>
      </c>
      <c r="AF39" s="6">
        <f t="shared" si="14"/>
        <v>20</v>
      </c>
      <c r="AG39" s="6">
        <f t="shared" si="14"/>
        <v>10</v>
      </c>
      <c r="AH39" s="5"/>
      <c r="AI39" s="8" t="str">
        <f t="shared" si="0"/>
        <v>OL Lower</v>
      </c>
      <c r="AJ39" s="7" t="str">
        <f t="shared" si="1"/>
        <v>Neutral</v>
      </c>
      <c r="AK39" s="7" t="str">
        <f t="shared" si="2"/>
        <v>POC Unchanged</v>
      </c>
      <c r="AL39" s="9" t="str">
        <f t="shared" si="3"/>
        <v>In. Val</v>
      </c>
      <c r="AM39" s="9" t="str">
        <f t="shared" si="4"/>
        <v>Inside Day</v>
      </c>
      <c r="AN39" s="9" t="str">
        <f t="shared" si="5"/>
        <v>In Val</v>
      </c>
      <c r="AO39" s="9" t="str">
        <f t="shared" si="6"/>
        <v>No Gap</v>
      </c>
      <c r="AP39" s="9" t="str">
        <f t="shared" si="7"/>
        <v>Bottom-Weighted</v>
      </c>
      <c r="AQ39" s="9" t="str">
        <f t="shared" si="8"/>
        <v>Skewed Mid-High</v>
      </c>
      <c r="AR39" s="9" t="str">
        <f t="shared" si="9"/>
        <v>Closed Lower Quadrant</v>
      </c>
      <c r="AS39" s="5">
        <f t="shared" si="10"/>
        <v>-2</v>
      </c>
    </row>
    <row r="40" spans="1:45" ht="15.5" x14ac:dyDescent="0.35">
      <c r="A40" s="13">
        <v>45602</v>
      </c>
      <c r="B40" s="15">
        <v>1.2915300000000001</v>
      </c>
      <c r="C40" s="15">
        <v>1.30474</v>
      </c>
      <c r="D40" s="15">
        <v>1.2833600000000001</v>
      </c>
      <c r="E40" s="15">
        <v>1.2882199999999999</v>
      </c>
      <c r="F40" s="15">
        <v>1.2969000000000002</v>
      </c>
      <c r="G40" s="15">
        <v>1.3033000000000001</v>
      </c>
      <c r="H40" s="15">
        <v>1.2934000000000001</v>
      </c>
      <c r="I40" s="5">
        <v>-16</v>
      </c>
      <c r="J40" s="5">
        <v>2462</v>
      </c>
      <c r="K40" s="5">
        <v>3253</v>
      </c>
      <c r="L40" s="5">
        <v>5809</v>
      </c>
      <c r="M40" s="14">
        <v>12.093305439330535</v>
      </c>
      <c r="N40" s="14">
        <v>213.79999999999956</v>
      </c>
      <c r="O40" s="5">
        <v>99.000000000000199</v>
      </c>
      <c r="P40" s="5">
        <v>688874</v>
      </c>
      <c r="Q40" s="14">
        <v>1441.1589958158995</v>
      </c>
      <c r="R40" s="14">
        <v>27.170252572497716</v>
      </c>
      <c r="S40" s="5">
        <v>38</v>
      </c>
      <c r="T40" s="5" t="s">
        <v>26</v>
      </c>
      <c r="U40" s="14">
        <v>0.61038293488655904</v>
      </c>
      <c r="V40" s="5">
        <v>893</v>
      </c>
      <c r="W40" s="5">
        <v>3166</v>
      </c>
      <c r="X40" s="5">
        <v>1058</v>
      </c>
      <c r="Y40" s="5">
        <v>692</v>
      </c>
      <c r="Z40" s="5" t="s">
        <v>27</v>
      </c>
      <c r="AA40" s="5"/>
      <c r="AB40" s="6" cm="1">
        <f t="array" ref="AB40">SUM(IF(B40:I40&gt;B41:I41,1,-1))</f>
        <v>-6</v>
      </c>
      <c r="AC40" s="6" cm="1">
        <f t="array" ref="AC40">SUM(IF(J40:S40&gt;J41:S41,1,-1))</f>
        <v>8</v>
      </c>
      <c r="AD40" s="6">
        <f t="shared" si="11"/>
        <v>2</v>
      </c>
      <c r="AE40" s="6">
        <f t="shared" si="14"/>
        <v>-10</v>
      </c>
      <c r="AF40" s="6">
        <f t="shared" si="14"/>
        <v>16</v>
      </c>
      <c r="AG40" s="6">
        <f t="shared" si="14"/>
        <v>6</v>
      </c>
      <c r="AH40" s="5"/>
      <c r="AI40" s="8" t="str">
        <f t="shared" si="0"/>
        <v>Outside</v>
      </c>
      <c r="AJ40" s="7" t="str">
        <f t="shared" si="1"/>
        <v>Up</v>
      </c>
      <c r="AK40" s="7" t="str">
        <f t="shared" si="2"/>
        <v>POC Down</v>
      </c>
      <c r="AL40" s="9" t="str">
        <f t="shared" si="3"/>
        <v>In. Val</v>
      </c>
      <c r="AM40" s="9" t="str">
        <f t="shared" si="4"/>
        <v>Lower Break</v>
      </c>
      <c r="AN40" s="9" t="str">
        <f t="shared" si="5"/>
        <v>Bl. Val</v>
      </c>
      <c r="AO40" s="9" t="str">
        <f t="shared" si="6"/>
        <v>Gap Down - Follow Through</v>
      </c>
      <c r="AP40" s="9" t="str">
        <f t="shared" si="7"/>
        <v>Bottom-Weighted</v>
      </c>
      <c r="AQ40" s="9" t="str">
        <f t="shared" si="8"/>
        <v>Skewed Mid-High</v>
      </c>
      <c r="AR40" s="9" t="str">
        <f t="shared" si="9"/>
        <v>Closed Higher Quadrant</v>
      </c>
      <c r="AS40" s="5">
        <f t="shared" si="10"/>
        <v>3</v>
      </c>
    </row>
    <row r="41" spans="1:45" ht="15.5" x14ac:dyDescent="0.35">
      <c r="A41" s="13">
        <v>45601</v>
      </c>
      <c r="B41" s="15">
        <v>1.298</v>
      </c>
      <c r="C41" s="15">
        <v>1.30474</v>
      </c>
      <c r="D41" s="15">
        <v>1.2843</v>
      </c>
      <c r="E41" s="15">
        <v>1.3042</v>
      </c>
      <c r="F41" s="15">
        <v>1.2969999999999999</v>
      </c>
      <c r="G41" s="15">
        <v>1.3004</v>
      </c>
      <c r="H41" s="15">
        <v>1.2945</v>
      </c>
      <c r="I41" s="5">
        <v>-13</v>
      </c>
      <c r="J41" s="5">
        <v>2461</v>
      </c>
      <c r="K41" s="5">
        <v>2611</v>
      </c>
      <c r="L41" s="5">
        <v>5171</v>
      </c>
      <c r="M41" s="14">
        <v>10.708577405857723</v>
      </c>
      <c r="N41" s="14">
        <v>204.40000000000015</v>
      </c>
      <c r="O41" s="5">
        <v>59.000000000000163</v>
      </c>
      <c r="P41" s="5">
        <v>578435</v>
      </c>
      <c r="Q41" s="14">
        <v>1210.1150627615064</v>
      </c>
      <c r="R41" s="14">
        <v>25.29843444227004</v>
      </c>
      <c r="S41" s="5">
        <v>39</v>
      </c>
      <c r="T41" s="5" t="s">
        <v>26</v>
      </c>
      <c r="U41" s="14">
        <v>0.68084918896421864</v>
      </c>
      <c r="V41" s="5">
        <v>740</v>
      </c>
      <c r="W41" s="5">
        <v>3383</v>
      </c>
      <c r="X41" s="5">
        <v>734</v>
      </c>
      <c r="Y41" s="5">
        <v>314</v>
      </c>
      <c r="Z41" s="5" t="s">
        <v>31</v>
      </c>
      <c r="AA41" s="5"/>
      <c r="AB41" s="6" cm="1">
        <f t="array" ref="AB41">SUM(IF(B41:I41&gt;B42:I42,1,-1))</f>
        <v>0</v>
      </c>
      <c r="AC41" s="6" cm="1">
        <f t="array" ref="AC41">SUM(IF(J41:S41&gt;J42:S42,1,-1))</f>
        <v>4</v>
      </c>
      <c r="AD41" s="6">
        <f t="shared" si="11"/>
        <v>4</v>
      </c>
      <c r="AE41" s="6">
        <f t="shared" si="14"/>
        <v>-6</v>
      </c>
      <c r="AF41" s="6">
        <f t="shared" si="14"/>
        <v>12</v>
      </c>
      <c r="AG41" s="6">
        <f t="shared" si="14"/>
        <v>6</v>
      </c>
      <c r="AH41" s="5"/>
      <c r="AI41" s="8" t="str">
        <f t="shared" si="0"/>
        <v>Outside</v>
      </c>
      <c r="AJ41" s="7" t="str">
        <f t="shared" si="1"/>
        <v>Neutral</v>
      </c>
      <c r="AK41" s="7" t="str">
        <f t="shared" si="2"/>
        <v>POC Unchanged</v>
      </c>
      <c r="AL41" s="9" t="str">
        <f t="shared" si="3"/>
        <v>In. Val</v>
      </c>
      <c r="AM41" s="9" t="str">
        <f t="shared" si="4"/>
        <v>Upper Break</v>
      </c>
      <c r="AN41" s="9" t="str">
        <f t="shared" si="5"/>
        <v>Ab. Val</v>
      </c>
      <c r="AO41" s="9" t="str">
        <f t="shared" si="6"/>
        <v>No Gap</v>
      </c>
      <c r="AP41" s="9" t="str">
        <f t="shared" si="7"/>
        <v>Bottom-Weighted</v>
      </c>
      <c r="AQ41" s="9" t="str">
        <f t="shared" si="8"/>
        <v>Skewed Mid-High</v>
      </c>
      <c r="AR41" s="9" t="str">
        <f t="shared" si="9"/>
        <v>Closed Lower Quadrant</v>
      </c>
      <c r="AS41" s="5">
        <f t="shared" si="10"/>
        <v>-1</v>
      </c>
    </row>
    <row r="42" spans="1:45" ht="15.5" x14ac:dyDescent="0.35">
      <c r="A42" s="13">
        <v>45600</v>
      </c>
      <c r="B42" s="15">
        <v>1.29823</v>
      </c>
      <c r="C42" s="15">
        <v>1.3043100000000001</v>
      </c>
      <c r="D42" s="15">
        <v>1.2843</v>
      </c>
      <c r="E42" s="15">
        <v>1.2953699999999999</v>
      </c>
      <c r="F42" s="15">
        <v>1.2969999999999999</v>
      </c>
      <c r="G42" s="15">
        <v>1.2999000000000001</v>
      </c>
      <c r="H42" s="15">
        <v>1.2947</v>
      </c>
      <c r="I42" s="5">
        <v>-22</v>
      </c>
      <c r="J42" s="5">
        <v>2412</v>
      </c>
      <c r="K42" s="5">
        <v>2599</v>
      </c>
      <c r="L42" s="5">
        <v>5117</v>
      </c>
      <c r="M42" s="14">
        <v>10.595815899581583</v>
      </c>
      <c r="N42" s="14">
        <v>200.10000000000082</v>
      </c>
      <c r="O42" s="5">
        <v>52.000000000000938</v>
      </c>
      <c r="P42" s="5">
        <v>578490</v>
      </c>
      <c r="Q42" s="14">
        <v>1210.2301255230125</v>
      </c>
      <c r="R42" s="14">
        <v>25.57221389305337</v>
      </c>
      <c r="S42" s="5">
        <v>35</v>
      </c>
      <c r="T42" s="5" t="s">
        <v>26</v>
      </c>
      <c r="U42" s="14">
        <v>0.66437834241643756</v>
      </c>
      <c r="V42" s="5">
        <v>627</v>
      </c>
      <c r="W42" s="5">
        <v>3451</v>
      </c>
      <c r="X42" s="5">
        <v>708</v>
      </c>
      <c r="Y42" s="5">
        <v>294</v>
      </c>
      <c r="Z42" s="5" t="s">
        <v>32</v>
      </c>
      <c r="AA42" s="5"/>
      <c r="AB42" s="6" cm="1">
        <f t="array" ref="AB42">SUM(IF(B42:I42&gt;B43:I43,1,-1))</f>
        <v>-4</v>
      </c>
      <c r="AC42" s="6" cm="1">
        <f t="array" ref="AC42">SUM(IF(J42:S42&gt;J43:S43,1,-1))</f>
        <v>4</v>
      </c>
      <c r="AD42" s="6">
        <f t="shared" si="11"/>
        <v>0</v>
      </c>
      <c r="AE42" s="6">
        <f t="shared" si="14"/>
        <v>-8</v>
      </c>
      <c r="AF42" s="6">
        <f t="shared" si="14"/>
        <v>12</v>
      </c>
      <c r="AG42" s="6">
        <f t="shared" si="14"/>
        <v>4</v>
      </c>
      <c r="AH42" s="5"/>
      <c r="AI42" s="8" t="str">
        <f t="shared" si="0"/>
        <v>OL Lower</v>
      </c>
      <c r="AJ42" s="7" t="str">
        <f t="shared" si="1"/>
        <v>Neutral</v>
      </c>
      <c r="AK42" s="7" t="str">
        <f t="shared" si="2"/>
        <v>POC Down</v>
      </c>
      <c r="AL42" s="9" t="str">
        <f t="shared" si="3"/>
        <v>In. Val</v>
      </c>
      <c r="AM42" s="9" t="str">
        <f t="shared" si="4"/>
        <v>Inside Day</v>
      </c>
      <c r="AN42" s="9" t="str">
        <f t="shared" si="5"/>
        <v>In Val</v>
      </c>
      <c r="AO42" s="9" t="str">
        <f t="shared" si="6"/>
        <v>No Gap</v>
      </c>
      <c r="AP42" s="9" t="str">
        <f t="shared" si="7"/>
        <v>Bottom-Weighted</v>
      </c>
      <c r="AQ42" s="9" t="str">
        <f t="shared" si="8"/>
        <v>Skewed Mid-High</v>
      </c>
      <c r="AR42" s="9" t="str">
        <f t="shared" si="9"/>
        <v>Same</v>
      </c>
      <c r="AS42" s="5">
        <f t="shared" si="10"/>
        <v>0</v>
      </c>
    </row>
    <row r="43" spans="1:45" ht="15.5" x14ac:dyDescent="0.35">
      <c r="A43" s="13">
        <v>45597</v>
      </c>
      <c r="B43" s="15">
        <v>1.30514</v>
      </c>
      <c r="C43" s="15">
        <v>1.30531</v>
      </c>
      <c r="D43" s="15">
        <v>1.2843</v>
      </c>
      <c r="E43" s="15">
        <v>1.2951699999999999</v>
      </c>
      <c r="F43" s="15">
        <v>1.2982</v>
      </c>
      <c r="G43" s="15">
        <v>1.3009999999999999</v>
      </c>
      <c r="H43" s="15">
        <v>1.2947</v>
      </c>
      <c r="I43" s="5">
        <v>-40</v>
      </c>
      <c r="J43" s="5">
        <v>1552</v>
      </c>
      <c r="K43" s="5">
        <v>3300</v>
      </c>
      <c r="L43" s="5">
        <v>4948</v>
      </c>
      <c r="M43" s="14">
        <v>10.244351464435136</v>
      </c>
      <c r="N43" s="14">
        <v>210.09999999999974</v>
      </c>
      <c r="O43" s="5">
        <v>62.999999999999723</v>
      </c>
      <c r="P43" s="5">
        <v>567159</v>
      </c>
      <c r="Q43" s="14">
        <v>1186.5251046025105</v>
      </c>
      <c r="R43" s="14">
        <v>23.550690147548817</v>
      </c>
      <c r="S43" s="5">
        <v>31</v>
      </c>
      <c r="T43" s="5" t="s">
        <v>26</v>
      </c>
      <c r="U43" s="14">
        <v>0.55759364129561706</v>
      </c>
      <c r="V43" s="5">
        <v>704</v>
      </c>
      <c r="W43" s="5">
        <v>3109</v>
      </c>
      <c r="X43" s="5">
        <v>768</v>
      </c>
      <c r="Y43" s="5">
        <v>332</v>
      </c>
      <c r="Z43" s="5" t="s">
        <v>32</v>
      </c>
      <c r="AA43" s="5"/>
      <c r="AB43" s="6" cm="1">
        <f t="array" ref="AB43">SUM(IF(B43:I43&gt;B44:I44,1,-1))</f>
        <v>-2</v>
      </c>
      <c r="AC43" s="6" cm="1">
        <f t="array" ref="AC43">SUM(IF(J43:S43&gt;J44:S44,1,-1))</f>
        <v>4</v>
      </c>
      <c r="AD43" s="6">
        <f t="shared" si="11"/>
        <v>2</v>
      </c>
      <c r="AE43" s="6">
        <f t="shared" si="14"/>
        <v>-10</v>
      </c>
      <c r="AF43" s="6">
        <f t="shared" si="14"/>
        <v>12</v>
      </c>
      <c r="AG43" s="6">
        <f t="shared" si="14"/>
        <v>2</v>
      </c>
      <c r="AH43" s="5"/>
      <c r="AI43" s="8" t="str">
        <f t="shared" si="0"/>
        <v>Inside</v>
      </c>
      <c r="AJ43" s="7" t="str">
        <f t="shared" si="1"/>
        <v>Down</v>
      </c>
      <c r="AK43" s="7" t="str">
        <f t="shared" si="2"/>
        <v>POC Unchanged</v>
      </c>
      <c r="AL43" s="9" t="str">
        <f t="shared" si="3"/>
        <v>In. Val</v>
      </c>
      <c r="AM43" s="9" t="str">
        <f t="shared" si="4"/>
        <v>Inside Day</v>
      </c>
      <c r="AN43" s="9" t="str">
        <f t="shared" si="5"/>
        <v>In Val</v>
      </c>
      <c r="AO43" s="9" t="str">
        <f t="shared" si="6"/>
        <v>Gap Up - Failed</v>
      </c>
      <c r="AP43" s="9" t="str">
        <f t="shared" si="7"/>
        <v>Bottom-Weighted</v>
      </c>
      <c r="AQ43" s="9" t="str">
        <f t="shared" si="8"/>
        <v>Skewed Mid-High</v>
      </c>
      <c r="AR43" s="9" t="str">
        <f t="shared" si="9"/>
        <v>Closed Lower Quadrant</v>
      </c>
      <c r="AS43" s="5">
        <f t="shared" si="10"/>
        <v>-2</v>
      </c>
    </row>
    <row r="44" spans="1:45" ht="15.5" x14ac:dyDescent="0.35">
      <c r="A44" s="13">
        <v>45596</v>
      </c>
      <c r="B44" s="15">
        <v>1.30141</v>
      </c>
      <c r="C44" s="15">
        <v>1.3070600000000001</v>
      </c>
      <c r="D44" s="15">
        <v>1.2843</v>
      </c>
      <c r="E44" s="15">
        <v>1.2896300000000001</v>
      </c>
      <c r="F44" s="15">
        <v>1.2982</v>
      </c>
      <c r="G44" s="15">
        <v>1.3015000000000001</v>
      </c>
      <c r="H44" s="15">
        <v>1.2946</v>
      </c>
      <c r="I44" s="5">
        <v>-16</v>
      </c>
      <c r="J44" s="5">
        <v>2006</v>
      </c>
      <c r="K44" s="5">
        <v>2753</v>
      </c>
      <c r="L44" s="5">
        <v>4855</v>
      </c>
      <c r="M44" s="14">
        <v>9.9970833333333466</v>
      </c>
      <c r="N44" s="14">
        <v>227.60000000000113</v>
      </c>
      <c r="O44" s="5">
        <v>69.000000000001279</v>
      </c>
      <c r="P44" s="5">
        <v>560058</v>
      </c>
      <c r="Q44" s="14">
        <v>1166.7874999999999</v>
      </c>
      <c r="R44" s="14">
        <v>21.331282952548225</v>
      </c>
      <c r="S44" s="5">
        <v>27</v>
      </c>
      <c r="T44" s="5" t="s">
        <v>26</v>
      </c>
      <c r="U44" s="14">
        <v>0.67957469649172697</v>
      </c>
      <c r="V44" s="5">
        <v>791</v>
      </c>
      <c r="W44" s="5">
        <v>3024</v>
      </c>
      <c r="X44" s="5">
        <v>742</v>
      </c>
      <c r="Y44" s="5">
        <v>277</v>
      </c>
      <c r="Z44" s="5" t="s">
        <v>27</v>
      </c>
      <c r="AA44" s="5"/>
      <c r="AB44" s="6" cm="1">
        <f t="array" ref="AB44">SUM(IF(B44:I44&gt;B45:I45,1,-1))</f>
        <v>-2</v>
      </c>
      <c r="AC44" s="6" cm="1">
        <f t="array" ref="AC44">SUM(IF(J44:S44&gt;J45:S45,1,-1))</f>
        <v>4</v>
      </c>
      <c r="AD44" s="6">
        <f t="shared" si="11"/>
        <v>2</v>
      </c>
      <c r="AE44" s="6">
        <f t="shared" si="14"/>
        <v>-10</v>
      </c>
      <c r="AF44" s="6">
        <f t="shared" si="14"/>
        <v>6</v>
      </c>
      <c r="AG44" s="6">
        <f t="shared" si="14"/>
        <v>-4</v>
      </c>
      <c r="AH44" s="5"/>
      <c r="AI44" s="8" t="str">
        <f t="shared" si="0"/>
        <v>Outside</v>
      </c>
      <c r="AJ44" s="7" t="str">
        <f t="shared" si="1"/>
        <v>Down</v>
      </c>
      <c r="AK44" s="7" t="str">
        <f t="shared" si="2"/>
        <v>POC Unchanged</v>
      </c>
      <c r="AL44" s="9" t="str">
        <f t="shared" si="3"/>
        <v>In. Val</v>
      </c>
      <c r="AM44" s="9" t="str">
        <f t="shared" si="4"/>
        <v>Lower Break</v>
      </c>
      <c r="AN44" s="9" t="str">
        <f t="shared" si="5"/>
        <v>Bl. Val</v>
      </c>
      <c r="AO44" s="9" t="str">
        <f t="shared" si="6"/>
        <v>Gap Up - Failed</v>
      </c>
      <c r="AP44" s="9" t="str">
        <f t="shared" si="7"/>
        <v>Bottom-Weighted</v>
      </c>
      <c r="AQ44" s="9" t="str">
        <f t="shared" si="8"/>
        <v>Skewed Mid-High</v>
      </c>
      <c r="AR44" s="9" t="str">
        <f t="shared" si="9"/>
        <v>Closed Higher Quadrant</v>
      </c>
      <c r="AS44" s="5">
        <f t="shared" si="10"/>
        <v>1</v>
      </c>
    </row>
    <row r="45" spans="1:45" ht="15.5" x14ac:dyDescent="0.35">
      <c r="A45" s="13">
        <v>45595</v>
      </c>
      <c r="B45" s="15">
        <v>1.2990699999999999</v>
      </c>
      <c r="C45" s="15">
        <v>1.3070600000000001</v>
      </c>
      <c r="D45" s="15">
        <v>1.29068</v>
      </c>
      <c r="E45" s="15">
        <v>1.29579</v>
      </c>
      <c r="F45" s="15">
        <v>1.2982</v>
      </c>
      <c r="G45" s="15">
        <v>1.3012999999999999</v>
      </c>
      <c r="H45" s="15">
        <v>1.2955999999999999</v>
      </c>
      <c r="I45" s="5">
        <v>-20</v>
      </c>
      <c r="J45" s="5">
        <v>2338</v>
      </c>
      <c r="K45" s="5">
        <v>2146</v>
      </c>
      <c r="L45" s="5">
        <v>4581</v>
      </c>
      <c r="M45" s="14">
        <v>9.4525000000000112</v>
      </c>
      <c r="N45" s="14">
        <v>163.80000000000061</v>
      </c>
      <c r="O45" s="5">
        <v>57.000000000000384</v>
      </c>
      <c r="P45" s="5">
        <v>546694</v>
      </c>
      <c r="Q45" s="14">
        <v>1138.9458333333334</v>
      </c>
      <c r="R45" s="14">
        <v>27.967032967032864</v>
      </c>
      <c r="S45" s="5">
        <v>28</v>
      </c>
      <c r="T45" s="5" t="s">
        <v>33</v>
      </c>
      <c r="U45" s="14">
        <v>0.74708401361669519</v>
      </c>
      <c r="V45" s="5">
        <v>470</v>
      </c>
      <c r="W45" s="5">
        <v>1344</v>
      </c>
      <c r="X45" s="5">
        <v>2374</v>
      </c>
      <c r="Y45" s="5">
        <v>324</v>
      </c>
      <c r="Z45" s="5" t="s">
        <v>29</v>
      </c>
      <c r="AA45" s="5"/>
      <c r="AB45" s="6" cm="1">
        <f t="array" ref="AB45">SUM(IF(B45:I45&gt;B46:I46,1,-1))</f>
        <v>-6</v>
      </c>
      <c r="AC45" s="6" cm="1">
        <f t="array" ref="AC45">SUM(IF(J45:S45&gt;J46:S46,1,-1))</f>
        <v>4</v>
      </c>
      <c r="AD45" s="6">
        <f t="shared" si="11"/>
        <v>-2</v>
      </c>
      <c r="AE45" s="6">
        <f t="shared" si="14"/>
        <v>-12</v>
      </c>
      <c r="AF45" s="6">
        <f t="shared" si="14"/>
        <v>-6</v>
      </c>
      <c r="AG45" s="6">
        <f t="shared" si="14"/>
        <v>-18</v>
      </c>
      <c r="AH45" s="5"/>
      <c r="AI45" s="8" t="str">
        <f t="shared" si="0"/>
        <v>Inside</v>
      </c>
      <c r="AJ45" s="7" t="str">
        <f t="shared" si="1"/>
        <v>Neutral</v>
      </c>
      <c r="AK45" s="7" t="str">
        <f t="shared" si="2"/>
        <v>POC Unchanged</v>
      </c>
      <c r="AL45" s="9" t="str">
        <f t="shared" si="3"/>
        <v>In. Val</v>
      </c>
      <c r="AM45" s="9" t="str">
        <f t="shared" si="4"/>
        <v>Inside Day</v>
      </c>
      <c r="AN45" s="9" t="str">
        <f t="shared" si="5"/>
        <v>In Val</v>
      </c>
      <c r="AO45" s="9" t="str">
        <f t="shared" si="6"/>
        <v>No Gap</v>
      </c>
      <c r="AP45" s="9" t="str">
        <f t="shared" si="7"/>
        <v>Top-Weighted</v>
      </c>
      <c r="AQ45" s="9" t="str">
        <f t="shared" si="8"/>
        <v>Skewed Mid-Low</v>
      </c>
      <c r="AR45" s="9" t="str">
        <f t="shared" si="9"/>
        <v>Closed Higher Quadrant</v>
      </c>
      <c r="AS45" s="5">
        <f t="shared" si="10"/>
        <v>1</v>
      </c>
    </row>
    <row r="46" spans="1:45" ht="15.5" x14ac:dyDescent="0.35">
      <c r="A46" s="13">
        <v>45594</v>
      </c>
      <c r="B46" s="15">
        <v>1.3064499999999999</v>
      </c>
      <c r="C46" s="15">
        <v>1.30769</v>
      </c>
      <c r="D46" s="15">
        <v>1.29068</v>
      </c>
      <c r="E46" s="15">
        <v>1.30108</v>
      </c>
      <c r="F46" s="15">
        <v>1.2982</v>
      </c>
      <c r="G46" s="15">
        <v>1.3015999999999999</v>
      </c>
      <c r="H46" s="15">
        <v>1.2952999999999999</v>
      </c>
      <c r="I46" s="5">
        <v>8</v>
      </c>
      <c r="J46" s="5">
        <v>2442</v>
      </c>
      <c r="K46" s="5">
        <v>1928</v>
      </c>
      <c r="L46" s="5">
        <v>4465</v>
      </c>
      <c r="M46" s="14">
        <v>9.2102083333333482</v>
      </c>
      <c r="N46" s="14">
        <v>170.09999999999968</v>
      </c>
      <c r="O46" s="5">
        <v>62.999999999999723</v>
      </c>
      <c r="P46" s="5">
        <v>533968</v>
      </c>
      <c r="Q46" s="14">
        <v>1112.4333333333334</v>
      </c>
      <c r="R46" s="14">
        <v>26.249265138154076</v>
      </c>
      <c r="S46" s="5">
        <v>25</v>
      </c>
      <c r="T46" s="5" t="s">
        <v>33</v>
      </c>
      <c r="U46" s="14">
        <v>0.7119979992845622</v>
      </c>
      <c r="V46" s="5">
        <v>518</v>
      </c>
      <c r="W46" s="5">
        <v>1229</v>
      </c>
      <c r="X46" s="5">
        <v>2294</v>
      </c>
      <c r="Y46" s="5">
        <v>340</v>
      </c>
      <c r="Z46" s="5" t="s">
        <v>32</v>
      </c>
      <c r="AA46" s="5"/>
      <c r="AB46" s="6" cm="1">
        <f t="array" ref="AB46">SUM(IF(B46:I46&gt;B47:I47,1,-1))</f>
        <v>-2</v>
      </c>
      <c r="AC46" s="6" cm="1">
        <f t="array" ref="AC46">SUM(IF(J46:S46&gt;J47:S47,1,-1))</f>
        <v>-2</v>
      </c>
      <c r="AD46" s="6">
        <f t="shared" si="11"/>
        <v>-4</v>
      </c>
      <c r="AE46" s="6">
        <f t="shared" si="14"/>
        <v>-14</v>
      </c>
      <c r="AF46" s="6">
        <f t="shared" si="14"/>
        <v>-18</v>
      </c>
      <c r="AG46" s="6">
        <f t="shared" si="14"/>
        <v>-32</v>
      </c>
      <c r="AH46" s="5"/>
      <c r="AI46" s="8" t="str">
        <f t="shared" si="0"/>
        <v>Inside</v>
      </c>
      <c r="AJ46" s="7" t="str">
        <f t="shared" si="1"/>
        <v>Down</v>
      </c>
      <c r="AK46" s="7" t="str">
        <f t="shared" si="2"/>
        <v>POC Unchanged</v>
      </c>
      <c r="AL46" s="9" t="str">
        <f t="shared" si="3"/>
        <v>In. Val</v>
      </c>
      <c r="AM46" s="9" t="str">
        <f t="shared" si="4"/>
        <v>Inside Day</v>
      </c>
      <c r="AN46" s="9" t="str">
        <f t="shared" si="5"/>
        <v>In Val</v>
      </c>
      <c r="AO46" s="9" t="str">
        <f t="shared" si="6"/>
        <v>Gap Up - Failed</v>
      </c>
      <c r="AP46" s="9" t="str">
        <f t="shared" si="7"/>
        <v>Top-Weighted</v>
      </c>
      <c r="AQ46" s="9" t="str">
        <f t="shared" si="8"/>
        <v>Skewed Mid-Low</v>
      </c>
      <c r="AR46" s="9" t="str">
        <f t="shared" si="9"/>
        <v>Closed Lower Quadrant</v>
      </c>
      <c r="AS46" s="5">
        <f t="shared" si="10"/>
        <v>-1</v>
      </c>
    </row>
    <row r="47" spans="1:45" ht="15.5" x14ac:dyDescent="0.35">
      <c r="A47" s="13">
        <v>45593</v>
      </c>
      <c r="B47" s="15">
        <v>1.3066500000000001</v>
      </c>
      <c r="C47" s="15">
        <v>1.31023</v>
      </c>
      <c r="D47" s="15">
        <v>1.29068</v>
      </c>
      <c r="E47" s="15">
        <v>1.29741</v>
      </c>
      <c r="F47" s="15">
        <v>1.2982</v>
      </c>
      <c r="G47" s="15">
        <v>1.3032999999999999</v>
      </c>
      <c r="H47" s="15">
        <v>1.2948</v>
      </c>
      <c r="I47" s="5">
        <v>-14</v>
      </c>
      <c r="J47" s="5">
        <v>2682</v>
      </c>
      <c r="K47" s="5">
        <v>1736</v>
      </c>
      <c r="L47" s="5">
        <v>4500</v>
      </c>
      <c r="M47" s="14">
        <v>9.2927083333333673</v>
      </c>
      <c r="N47" s="14">
        <v>195.49999999999957</v>
      </c>
      <c r="O47" s="5">
        <v>84.999999999999517</v>
      </c>
      <c r="P47" s="5">
        <v>531897</v>
      </c>
      <c r="Q47" s="14">
        <v>1108.1187500000001</v>
      </c>
      <c r="R47" s="14">
        <v>23.017902813299283</v>
      </c>
      <c r="S47" s="5">
        <v>35</v>
      </c>
      <c r="T47" s="5" t="s">
        <v>26</v>
      </c>
      <c r="U47" s="14">
        <v>0.62573496796467187</v>
      </c>
      <c r="V47" s="5">
        <v>569</v>
      </c>
      <c r="W47" s="5">
        <v>1146</v>
      </c>
      <c r="X47" s="5">
        <v>2264</v>
      </c>
      <c r="Y47" s="5">
        <v>479</v>
      </c>
      <c r="Z47" s="5" t="s">
        <v>29</v>
      </c>
      <c r="AA47" s="5"/>
      <c r="AB47" s="6" cm="1">
        <f t="array" ref="AB47">SUM(IF(B47:I47&gt;B48:I48,1,-1))</f>
        <v>-4</v>
      </c>
      <c r="AC47" s="6" cm="1">
        <f t="array" ref="AC47">SUM(IF(J47:S47&gt;J48:S48,1,-1))</f>
        <v>-8</v>
      </c>
      <c r="AD47" s="6">
        <f t="shared" si="11"/>
        <v>-12</v>
      </c>
      <c r="AE47" s="6">
        <f t="shared" si="14"/>
        <v>-16</v>
      </c>
      <c r="AF47" s="6">
        <f t="shared" si="14"/>
        <v>-20</v>
      </c>
      <c r="AG47" s="6">
        <f t="shared" si="14"/>
        <v>-36</v>
      </c>
      <c r="AH47" s="5"/>
      <c r="AI47" s="8" t="str">
        <f t="shared" si="0"/>
        <v>OL Lower</v>
      </c>
      <c r="AJ47" s="7" t="str">
        <f t="shared" si="1"/>
        <v>Down</v>
      </c>
      <c r="AK47" s="7" t="str">
        <f t="shared" si="2"/>
        <v>POC Down</v>
      </c>
      <c r="AL47" s="9" t="str">
        <f t="shared" si="3"/>
        <v>In. Val</v>
      </c>
      <c r="AM47" s="9" t="str">
        <f t="shared" si="4"/>
        <v>Inside Day</v>
      </c>
      <c r="AN47" s="9" t="str">
        <f t="shared" si="5"/>
        <v>In Val</v>
      </c>
      <c r="AO47" s="9" t="str">
        <f t="shared" si="6"/>
        <v>Gap Up - Failed</v>
      </c>
      <c r="AP47" s="9" t="str">
        <f t="shared" si="7"/>
        <v>Top-Weighted</v>
      </c>
      <c r="AQ47" s="9" t="str">
        <f t="shared" si="8"/>
        <v>Skewed Mid-Low</v>
      </c>
      <c r="AR47" s="9" t="str">
        <f t="shared" si="9"/>
        <v>Same</v>
      </c>
      <c r="AS47" s="5">
        <f t="shared" si="10"/>
        <v>0</v>
      </c>
    </row>
    <row r="48" spans="1:45" ht="15.5" x14ac:dyDescent="0.35">
      <c r="A48" s="13">
        <v>45590</v>
      </c>
      <c r="B48" s="15">
        <v>1.3048</v>
      </c>
      <c r="C48" s="15">
        <v>1.31023</v>
      </c>
      <c r="D48" s="15">
        <v>1.29068</v>
      </c>
      <c r="E48" s="15">
        <v>1.29573</v>
      </c>
      <c r="F48" s="15">
        <v>1.2983</v>
      </c>
      <c r="G48" s="15">
        <v>1.3048999999999999</v>
      </c>
      <c r="H48" s="15">
        <v>1.2953999999999999</v>
      </c>
      <c r="I48" s="5">
        <v>-4</v>
      </c>
      <c r="J48" s="5">
        <v>2937</v>
      </c>
      <c r="K48" s="5">
        <v>1496</v>
      </c>
      <c r="L48" s="5">
        <v>4505</v>
      </c>
      <c r="M48" s="14">
        <v>9.2943750000000218</v>
      </c>
      <c r="N48" s="14">
        <v>195.49999999999957</v>
      </c>
      <c r="O48" s="5">
        <v>95.000000000000639</v>
      </c>
      <c r="P48" s="5">
        <v>533251</v>
      </c>
      <c r="Q48" s="14">
        <v>1110.9395833333333</v>
      </c>
      <c r="R48" s="14">
        <v>23.043478260869616</v>
      </c>
      <c r="S48" s="5">
        <v>37</v>
      </c>
      <c r="T48" s="5" t="s">
        <v>26</v>
      </c>
      <c r="U48" s="14">
        <v>0.5598075144912591</v>
      </c>
      <c r="V48" s="5">
        <v>767</v>
      </c>
      <c r="W48" s="5">
        <v>1368</v>
      </c>
      <c r="X48" s="5">
        <v>1922</v>
      </c>
      <c r="Y48" s="5">
        <v>396</v>
      </c>
      <c r="Z48" s="5" t="s">
        <v>29</v>
      </c>
      <c r="AA48" s="5"/>
      <c r="AB48" s="6" cm="1">
        <f t="array" ref="AB48">SUM(IF(B48:I48&gt;B49:I49,1,-1))</f>
        <v>-8</v>
      </c>
      <c r="AC48" s="6" cm="1">
        <f t="array" ref="AC48">SUM(IF(J48:S48&gt;J49:S49,1,-1))</f>
        <v>-8</v>
      </c>
      <c r="AD48" s="6">
        <f t="shared" si="11"/>
        <v>-16</v>
      </c>
      <c r="AE48" s="6">
        <f t="shared" si="14"/>
        <v>-20</v>
      </c>
      <c r="AF48" s="6">
        <f t="shared" si="14"/>
        <v>-10</v>
      </c>
      <c r="AG48" s="6">
        <f t="shared" si="14"/>
        <v>-30</v>
      </c>
      <c r="AH48" s="5"/>
      <c r="AI48" s="8" t="str">
        <f t="shared" si="0"/>
        <v>OL Lower</v>
      </c>
      <c r="AJ48" s="7" t="str">
        <f t="shared" si="1"/>
        <v>Down</v>
      </c>
      <c r="AK48" s="7" t="str">
        <f t="shared" si="2"/>
        <v>POC Unchanged</v>
      </c>
      <c r="AL48" s="9" t="str">
        <f t="shared" si="3"/>
        <v>In. Val</v>
      </c>
      <c r="AM48" s="9" t="str">
        <f t="shared" si="4"/>
        <v>Inside Day</v>
      </c>
      <c r="AN48" s="9" t="str">
        <f t="shared" si="5"/>
        <v>In Val</v>
      </c>
      <c r="AO48" s="9" t="str">
        <f t="shared" si="6"/>
        <v>No Gap</v>
      </c>
      <c r="AP48" s="9" t="str">
        <f t="shared" si="7"/>
        <v>Top-Weighted</v>
      </c>
      <c r="AQ48" s="9" t="str">
        <f t="shared" si="8"/>
        <v>Skewed Mid-Low</v>
      </c>
      <c r="AR48" s="9" t="str">
        <f t="shared" si="9"/>
        <v>Same</v>
      </c>
      <c r="AS48" s="5">
        <f t="shared" si="10"/>
        <v>0</v>
      </c>
    </row>
    <row r="49" spans="1:45" ht="15.5" x14ac:dyDescent="0.35">
      <c r="A49" s="13">
        <v>45589</v>
      </c>
      <c r="B49" s="15">
        <v>1.30609</v>
      </c>
      <c r="C49" s="15">
        <v>1.31023</v>
      </c>
      <c r="D49" s="15">
        <v>1.29068</v>
      </c>
      <c r="E49" s="15">
        <v>1.2970999999999999</v>
      </c>
      <c r="F49" s="15">
        <v>1.2983</v>
      </c>
      <c r="G49" s="15">
        <v>1.3056999999999999</v>
      </c>
      <c r="H49" s="15">
        <v>1.2954999999999999</v>
      </c>
      <c r="I49" s="5">
        <v>7</v>
      </c>
      <c r="J49" s="5">
        <v>3273</v>
      </c>
      <c r="K49" s="5">
        <v>1217</v>
      </c>
      <c r="L49" s="5">
        <v>4553</v>
      </c>
      <c r="M49" s="14">
        <v>9.4043750000000195</v>
      </c>
      <c r="N49" s="14">
        <v>195.49999999999957</v>
      </c>
      <c r="O49" s="5">
        <v>101.99999999999987</v>
      </c>
      <c r="P49" s="5">
        <v>536198</v>
      </c>
      <c r="Q49" s="14">
        <v>1117.0791666666667</v>
      </c>
      <c r="R49" s="14">
        <v>23.289002557544809</v>
      </c>
      <c r="S49" s="5">
        <v>42</v>
      </c>
      <c r="T49" s="5" t="s">
        <v>28</v>
      </c>
      <c r="U49" s="14">
        <v>0.46766143484666595</v>
      </c>
      <c r="V49" s="5">
        <v>1102</v>
      </c>
      <c r="W49" s="5">
        <v>1445</v>
      </c>
      <c r="X49" s="5">
        <v>1561</v>
      </c>
      <c r="Y49" s="5">
        <v>386</v>
      </c>
      <c r="Z49" s="5" t="s">
        <v>29</v>
      </c>
      <c r="AA49" s="5"/>
      <c r="AB49" s="6" cm="1">
        <f t="array" ref="AB49">SUM(IF(B49:I49&gt;B50:I50,1,-1))</f>
        <v>-4</v>
      </c>
      <c r="AC49" s="6" cm="1">
        <f t="array" ref="AC49">SUM(IF(J49:S49&gt;J50:S50,1,-1))</f>
        <v>-4</v>
      </c>
      <c r="AD49" s="6">
        <f t="shared" si="11"/>
        <v>-8</v>
      </c>
      <c r="AE49" s="6">
        <f t="shared" si="14"/>
        <v>-18</v>
      </c>
      <c r="AF49" s="6">
        <f t="shared" si="14"/>
        <v>-2</v>
      </c>
      <c r="AG49" s="6">
        <f t="shared" si="14"/>
        <v>-20</v>
      </c>
      <c r="AH49" s="5"/>
      <c r="AI49" s="8" t="str">
        <f t="shared" si="0"/>
        <v>OL Lower</v>
      </c>
      <c r="AJ49" s="7" t="str">
        <f t="shared" si="1"/>
        <v>Down</v>
      </c>
      <c r="AK49" s="7" t="str">
        <f t="shared" si="2"/>
        <v>POC Down</v>
      </c>
      <c r="AL49" s="9" t="str">
        <f t="shared" si="3"/>
        <v>Bel. Val</v>
      </c>
      <c r="AM49" s="9" t="str">
        <f t="shared" si="4"/>
        <v>Inside Day</v>
      </c>
      <c r="AN49" s="9" t="str">
        <f t="shared" si="5"/>
        <v>In Val</v>
      </c>
      <c r="AO49" s="9" t="str">
        <f t="shared" si="6"/>
        <v>No Gap</v>
      </c>
      <c r="AP49" s="9" t="str">
        <f t="shared" si="7"/>
        <v>Top-Weighted</v>
      </c>
      <c r="AQ49" s="9" t="str">
        <f t="shared" si="8"/>
        <v>Skewed Mid-Low</v>
      </c>
      <c r="AR49" s="9" t="str">
        <f t="shared" si="9"/>
        <v>Closed Lower Quadrant</v>
      </c>
      <c r="AS49" s="5">
        <f t="shared" si="10"/>
        <v>-1</v>
      </c>
    </row>
    <row r="50" spans="1:45" ht="15.5" x14ac:dyDescent="0.35">
      <c r="A50" s="13">
        <v>45588</v>
      </c>
      <c r="B50" s="15">
        <v>1.30663</v>
      </c>
      <c r="C50" s="15">
        <v>1.31023</v>
      </c>
      <c r="D50" s="15">
        <v>1.29068</v>
      </c>
      <c r="E50" s="15">
        <v>1.2915000000000001</v>
      </c>
      <c r="F50" s="15">
        <v>1.3051999999999999</v>
      </c>
      <c r="G50" s="15">
        <v>1.3081</v>
      </c>
      <c r="H50" s="15">
        <v>1.2992999999999999</v>
      </c>
      <c r="I50" s="5">
        <v>-11</v>
      </c>
      <c r="J50" s="5">
        <v>1561</v>
      </c>
      <c r="K50" s="5">
        <v>3039</v>
      </c>
      <c r="L50" s="5">
        <v>4666</v>
      </c>
      <c r="M50" s="14">
        <v>9.6381250000000254</v>
      </c>
      <c r="N50" s="14">
        <v>195.49999999999957</v>
      </c>
      <c r="O50" s="5">
        <v>88.000000000001407</v>
      </c>
      <c r="P50" s="5">
        <v>553444</v>
      </c>
      <c r="Q50" s="14">
        <v>1153.0083333333334</v>
      </c>
      <c r="R50" s="14">
        <v>23.867007672634323</v>
      </c>
      <c r="S50" s="5">
        <v>33</v>
      </c>
      <c r="T50" s="5" t="s">
        <v>26</v>
      </c>
      <c r="U50" s="14">
        <v>0.50076268222530207</v>
      </c>
      <c r="V50" s="5">
        <v>1456</v>
      </c>
      <c r="W50" s="5">
        <v>1652</v>
      </c>
      <c r="X50" s="5">
        <v>1251</v>
      </c>
      <c r="Y50" s="5">
        <v>247</v>
      </c>
      <c r="Z50" s="5" t="s">
        <v>27</v>
      </c>
      <c r="AA50" s="5"/>
      <c r="AB50" s="6" cm="1">
        <f t="array" ref="AB50">SUM(IF(B50:I50&gt;B51:I51,1,-1))</f>
        <v>-8</v>
      </c>
      <c r="AC50" s="6" cm="1">
        <f t="array" ref="AC50">SUM(IF(J50:S50&gt;J51:S51,1,-1))</f>
        <v>2</v>
      </c>
      <c r="AD50" s="6">
        <f t="shared" si="11"/>
        <v>-6</v>
      </c>
      <c r="AE50" s="6">
        <f t="shared" si="14"/>
        <v>-20</v>
      </c>
      <c r="AF50" s="6">
        <f t="shared" si="14"/>
        <v>-2</v>
      </c>
      <c r="AG50" s="6">
        <f t="shared" si="14"/>
        <v>-22</v>
      </c>
      <c r="AH50" s="5"/>
      <c r="AI50" s="8" t="str">
        <f t="shared" si="0"/>
        <v>OL Lower</v>
      </c>
      <c r="AJ50" s="7" t="str">
        <f t="shared" si="1"/>
        <v>Neutral</v>
      </c>
      <c r="AK50" s="7" t="str">
        <f t="shared" si="2"/>
        <v>POC Down</v>
      </c>
      <c r="AL50" s="9" t="str">
        <f t="shared" si="3"/>
        <v>In. Val</v>
      </c>
      <c r="AM50" s="9" t="str">
        <f t="shared" si="4"/>
        <v>Lower Break</v>
      </c>
      <c r="AN50" s="9" t="str">
        <f t="shared" si="5"/>
        <v>Bl. Val</v>
      </c>
      <c r="AO50" s="9" t="str">
        <f t="shared" si="6"/>
        <v>No Gap</v>
      </c>
      <c r="AP50" s="9" t="str">
        <f t="shared" si="7"/>
        <v>Bottom-Weighted</v>
      </c>
      <c r="AQ50" s="9" t="str">
        <f t="shared" si="8"/>
        <v>Skewed Mid-High</v>
      </c>
      <c r="AR50" s="9" t="str">
        <f t="shared" si="9"/>
        <v>Same</v>
      </c>
      <c r="AS50" s="5">
        <f t="shared" si="10"/>
        <v>0</v>
      </c>
    </row>
    <row r="51" spans="1:45" ht="15.5" x14ac:dyDescent="0.35">
      <c r="A51" s="13">
        <v>45587</v>
      </c>
      <c r="B51" s="15">
        <v>1.3092699999999999</v>
      </c>
      <c r="C51" s="15">
        <v>1.3102799999999999</v>
      </c>
      <c r="D51" s="15">
        <v>1.2944100000000001</v>
      </c>
      <c r="E51" s="15">
        <v>1.29803</v>
      </c>
      <c r="F51" s="15">
        <v>1.3070999999999999</v>
      </c>
      <c r="G51" s="15">
        <v>1.3089999999999999</v>
      </c>
      <c r="H51" s="15">
        <v>1.3011999999999999</v>
      </c>
      <c r="I51" s="5">
        <v>-3</v>
      </c>
      <c r="J51" s="5">
        <v>889</v>
      </c>
      <c r="K51" s="5">
        <v>3706</v>
      </c>
      <c r="L51" s="5">
        <v>4664</v>
      </c>
      <c r="M51" s="14">
        <v>9.6185416666666885</v>
      </c>
      <c r="N51" s="14">
        <v>158.69999999999828</v>
      </c>
      <c r="O51" s="5">
        <v>78.000000000000284</v>
      </c>
      <c r="P51" s="5">
        <v>561772</v>
      </c>
      <c r="Q51" s="14">
        <v>1170.3583333333333</v>
      </c>
      <c r="R51" s="14">
        <v>29.388783868935416</v>
      </c>
      <c r="S51" s="5">
        <v>22</v>
      </c>
      <c r="T51" s="5" t="s">
        <v>28</v>
      </c>
      <c r="U51" s="14">
        <v>0.40348074987678373</v>
      </c>
      <c r="V51" s="5">
        <v>1414</v>
      </c>
      <c r="W51" s="5">
        <v>1682</v>
      </c>
      <c r="X51" s="5">
        <v>1143</v>
      </c>
      <c r="Y51" s="5">
        <v>425</v>
      </c>
      <c r="Z51" s="5" t="s">
        <v>27</v>
      </c>
      <c r="AA51" s="5"/>
      <c r="AB51" s="6" cm="1">
        <f t="array" ref="AB51">SUM(IF(B51:I51&gt;B52:I52,1,-1))</f>
        <v>-6</v>
      </c>
      <c r="AC51" s="6" cm="1">
        <f t="array" ref="AC51">SUM(IF(J51:S51&gt;J52:S52,1,-1))</f>
        <v>0</v>
      </c>
      <c r="AD51" s="6">
        <f t="shared" si="11"/>
        <v>-6</v>
      </c>
      <c r="AE51" s="6">
        <f t="shared" ref="AE51:AG66" si="15">SUM(AB51:AB53)</f>
        <v>-18</v>
      </c>
      <c r="AF51" s="6">
        <f t="shared" si="15"/>
        <v>-10</v>
      </c>
      <c r="AG51" s="6">
        <f t="shared" si="15"/>
        <v>-28</v>
      </c>
      <c r="AH51" s="5"/>
      <c r="AI51" s="8" t="str">
        <f t="shared" si="0"/>
        <v>OL Lower</v>
      </c>
      <c r="AJ51" s="7" t="str">
        <f t="shared" si="1"/>
        <v>Down</v>
      </c>
      <c r="AK51" s="7" t="str">
        <f t="shared" si="2"/>
        <v>POC Unchanged</v>
      </c>
      <c r="AL51" s="9" t="str">
        <f t="shared" si="3"/>
        <v>In. Val</v>
      </c>
      <c r="AM51" s="9" t="str">
        <f t="shared" si="4"/>
        <v>Lower Break</v>
      </c>
      <c r="AN51" s="9" t="str">
        <f t="shared" si="5"/>
        <v>Bl. Val</v>
      </c>
      <c r="AO51" s="9" t="str">
        <f t="shared" si="6"/>
        <v>No Gap</v>
      </c>
      <c r="AP51" s="9" t="str">
        <f t="shared" si="7"/>
        <v>Bottom-Weighted</v>
      </c>
      <c r="AQ51" s="9" t="str">
        <f t="shared" si="8"/>
        <v>Skewed Mid-High</v>
      </c>
      <c r="AR51" s="9" t="str">
        <f t="shared" si="9"/>
        <v>Same</v>
      </c>
      <c r="AS51" s="5">
        <f t="shared" si="10"/>
        <v>0</v>
      </c>
    </row>
    <row r="52" spans="1:45" ht="15.5" x14ac:dyDescent="0.35">
      <c r="A52" s="13">
        <v>45586</v>
      </c>
      <c r="B52" s="15">
        <v>1.30837</v>
      </c>
      <c r="C52" s="15">
        <v>1.31131</v>
      </c>
      <c r="D52" s="15">
        <v>1.29732</v>
      </c>
      <c r="E52" s="15">
        <v>1.2982199999999999</v>
      </c>
      <c r="F52" s="15">
        <v>1.3071000000000002</v>
      </c>
      <c r="G52" s="15">
        <v>1.3101</v>
      </c>
      <c r="H52" s="15">
        <v>1.3033000000000001</v>
      </c>
      <c r="I52" s="5">
        <v>-2</v>
      </c>
      <c r="J52" s="5">
        <v>1353</v>
      </c>
      <c r="K52" s="5">
        <v>3233</v>
      </c>
      <c r="L52" s="5">
        <v>4656</v>
      </c>
      <c r="M52" s="14">
        <v>9.6710416666666763</v>
      </c>
      <c r="N52" s="14">
        <v>139.89999999999947</v>
      </c>
      <c r="O52" s="5">
        <v>67.999999999999176</v>
      </c>
      <c r="P52" s="5">
        <v>572651</v>
      </c>
      <c r="Q52" s="14">
        <v>1193.0229166666666</v>
      </c>
      <c r="R52" s="14">
        <v>33.280914939242443</v>
      </c>
      <c r="S52" s="5">
        <v>16</v>
      </c>
      <c r="T52" s="5" t="s">
        <v>26</v>
      </c>
      <c r="U52" s="14">
        <v>0.56091967522469799</v>
      </c>
      <c r="V52" s="5">
        <v>935</v>
      </c>
      <c r="W52" s="5">
        <v>2076</v>
      </c>
      <c r="X52" s="5">
        <v>936</v>
      </c>
      <c r="Y52" s="5">
        <v>709</v>
      </c>
      <c r="Z52" s="5" t="s">
        <v>27</v>
      </c>
      <c r="AA52" s="5"/>
      <c r="AB52" s="6" cm="1">
        <f t="array" ref="AB52">SUM(IF(B52:I52&gt;B53:I53,1,-1))</f>
        <v>-6</v>
      </c>
      <c r="AC52" s="6" cm="1">
        <f t="array" ref="AC52">SUM(IF(J52:S52&gt;J53:S53,1,-1))</f>
        <v>-4</v>
      </c>
      <c r="AD52" s="6">
        <f t="shared" si="11"/>
        <v>-10</v>
      </c>
      <c r="AE52" s="6">
        <f t="shared" si="15"/>
        <v>-14</v>
      </c>
      <c r="AF52" s="6">
        <f t="shared" si="15"/>
        <v>-14</v>
      </c>
      <c r="AG52" s="6">
        <f t="shared" si="15"/>
        <v>-28</v>
      </c>
      <c r="AH52" s="5"/>
      <c r="AI52" s="8" t="str">
        <f t="shared" si="0"/>
        <v>Outside</v>
      </c>
      <c r="AJ52" s="7" t="str">
        <f t="shared" si="1"/>
        <v>Neutral</v>
      </c>
      <c r="AK52" s="7" t="str">
        <f t="shared" si="2"/>
        <v>POC Down</v>
      </c>
      <c r="AL52" s="9" t="str">
        <f t="shared" si="3"/>
        <v>In. Val</v>
      </c>
      <c r="AM52" s="9" t="str">
        <f t="shared" si="4"/>
        <v>Inside Day</v>
      </c>
      <c r="AN52" s="9" t="str">
        <f t="shared" si="5"/>
        <v>Bl. Val</v>
      </c>
      <c r="AO52" s="9" t="str">
        <f t="shared" si="6"/>
        <v>No Gap</v>
      </c>
      <c r="AP52" s="9" t="str">
        <f t="shared" si="7"/>
        <v>Bottom-Weighted</v>
      </c>
      <c r="AQ52" s="9" t="str">
        <f t="shared" si="8"/>
        <v>Skewed Mid-High</v>
      </c>
      <c r="AR52" s="9" t="str">
        <f t="shared" si="9"/>
        <v>Closed Higher Quadrant</v>
      </c>
      <c r="AS52" s="5">
        <f t="shared" si="10"/>
        <v>1</v>
      </c>
    </row>
    <row r="53" spans="1:45" ht="15.5" x14ac:dyDescent="0.35">
      <c r="A53" s="13">
        <v>45583</v>
      </c>
      <c r="B53" s="15">
        <v>1.3122499999999999</v>
      </c>
      <c r="C53" s="15">
        <v>1.3134399999999999</v>
      </c>
      <c r="D53" s="15">
        <v>1.29732</v>
      </c>
      <c r="E53" s="15">
        <v>1.3051200000000001</v>
      </c>
      <c r="F53" s="15">
        <v>1.3074000000000001</v>
      </c>
      <c r="G53" s="15">
        <v>1.31</v>
      </c>
      <c r="H53" s="15">
        <v>1.3039000000000001</v>
      </c>
      <c r="I53" s="5">
        <v>23</v>
      </c>
      <c r="J53" s="5">
        <v>1590</v>
      </c>
      <c r="K53" s="5">
        <v>3134</v>
      </c>
      <c r="L53" s="5">
        <v>4806</v>
      </c>
      <c r="M53" s="14">
        <v>9.9835416666666692</v>
      </c>
      <c r="N53" s="14">
        <v>161.19999999999914</v>
      </c>
      <c r="O53" s="5">
        <v>60.999999999999943</v>
      </c>
      <c r="P53" s="5">
        <v>588876</v>
      </c>
      <c r="Q53" s="14">
        <v>1226.825</v>
      </c>
      <c r="R53" s="14">
        <v>29.813895781637878</v>
      </c>
      <c r="S53" s="5">
        <v>22</v>
      </c>
      <c r="T53" s="5" t="s">
        <v>26</v>
      </c>
      <c r="U53" s="14">
        <v>0.6031487882577603</v>
      </c>
      <c r="V53" s="5">
        <v>483</v>
      </c>
      <c r="W53" s="5">
        <v>2478</v>
      </c>
      <c r="X53" s="5">
        <v>1142</v>
      </c>
      <c r="Y53" s="5">
        <v>703</v>
      </c>
      <c r="Z53" s="5" t="s">
        <v>29</v>
      </c>
      <c r="AA53" s="5"/>
      <c r="AB53" s="6" cm="1">
        <f t="array" ref="AB53">SUM(IF(B53:I53&gt;B54:I54,1,-1))</f>
        <v>-6</v>
      </c>
      <c r="AC53" s="6" cm="1">
        <f t="array" ref="AC53">SUM(IF(J53:S53&gt;J54:S54,1,-1))</f>
        <v>-6</v>
      </c>
      <c r="AD53" s="6">
        <f t="shared" si="11"/>
        <v>-12</v>
      </c>
      <c r="AE53" s="6">
        <f t="shared" si="15"/>
        <v>-14</v>
      </c>
      <c r="AF53" s="6">
        <f t="shared" si="15"/>
        <v>-16</v>
      </c>
      <c r="AG53" s="6">
        <f t="shared" si="15"/>
        <v>-30</v>
      </c>
      <c r="AH53" s="5"/>
      <c r="AI53" s="8" t="str">
        <f t="shared" si="0"/>
        <v>OL Lower</v>
      </c>
      <c r="AJ53" s="7" t="str">
        <f t="shared" si="1"/>
        <v>Down</v>
      </c>
      <c r="AK53" s="7" t="str">
        <f t="shared" si="2"/>
        <v>POC Unchanged</v>
      </c>
      <c r="AL53" s="9" t="str">
        <f t="shared" si="3"/>
        <v>In. Val</v>
      </c>
      <c r="AM53" s="9" t="str">
        <f t="shared" si="4"/>
        <v>Inside Day</v>
      </c>
      <c r="AN53" s="9" t="str">
        <f t="shared" si="5"/>
        <v>In Val</v>
      </c>
      <c r="AO53" s="9" t="str">
        <f t="shared" si="6"/>
        <v>Gap Up - Failed</v>
      </c>
      <c r="AP53" s="9" t="str">
        <f t="shared" si="7"/>
        <v>Bottom-Weighted</v>
      </c>
      <c r="AQ53" s="9" t="str">
        <f t="shared" si="8"/>
        <v>Skewed Mid-High</v>
      </c>
      <c r="AR53" s="9" t="str">
        <f t="shared" si="9"/>
        <v>Closed Lower Quadrant</v>
      </c>
      <c r="AS53" s="5">
        <f t="shared" si="10"/>
        <v>-1</v>
      </c>
    </row>
    <row r="54" spans="1:45" ht="15.5" x14ac:dyDescent="0.35">
      <c r="A54" s="13">
        <v>45582</v>
      </c>
      <c r="B54" s="15">
        <v>1.3127899999999999</v>
      </c>
      <c r="C54" s="15">
        <v>1.31745</v>
      </c>
      <c r="D54" s="15">
        <v>1.29732</v>
      </c>
      <c r="E54" s="15">
        <v>1.3013999999999999</v>
      </c>
      <c r="F54" s="15">
        <v>1.3074000000000001</v>
      </c>
      <c r="G54" s="15">
        <v>1.3117000000000001</v>
      </c>
      <c r="H54" s="15">
        <v>1.3042</v>
      </c>
      <c r="I54" s="5">
        <v>30</v>
      </c>
      <c r="J54" s="5">
        <v>2223</v>
      </c>
      <c r="K54" s="5">
        <v>2686</v>
      </c>
      <c r="L54" s="5">
        <v>4992</v>
      </c>
      <c r="M54" s="14">
        <v>10.373124999999975</v>
      </c>
      <c r="N54" s="14">
        <v>201.29999999999981</v>
      </c>
      <c r="O54" s="5">
        <v>75.000000000000625</v>
      </c>
      <c r="P54" s="5">
        <v>610489</v>
      </c>
      <c r="Q54" s="14">
        <v>1271.8520833333334</v>
      </c>
      <c r="R54" s="14">
        <v>24.798807749627446</v>
      </c>
      <c r="S54" s="5">
        <v>27</v>
      </c>
      <c r="T54" s="5" t="s">
        <v>33</v>
      </c>
      <c r="U54" s="14">
        <v>0.74669267533460892</v>
      </c>
      <c r="V54" s="5">
        <v>366</v>
      </c>
      <c r="W54" s="5">
        <v>1940</v>
      </c>
      <c r="X54" s="5">
        <v>1860</v>
      </c>
      <c r="Y54" s="5">
        <v>826</v>
      </c>
      <c r="Z54" s="5" t="s">
        <v>27</v>
      </c>
      <c r="AA54" s="5"/>
      <c r="AB54" s="6" cm="1">
        <f t="array" ref="AB54">SUM(IF(B54:I54&gt;B55:I55,1,-1))</f>
        <v>-2</v>
      </c>
      <c r="AC54" s="6" cm="1">
        <f t="array" ref="AC54">SUM(IF(J54:S54&gt;J55:S55,1,-1))</f>
        <v>-4</v>
      </c>
      <c r="AD54" s="6">
        <f t="shared" si="11"/>
        <v>-6</v>
      </c>
      <c r="AE54" s="6">
        <f t="shared" si="15"/>
        <v>-12</v>
      </c>
      <c r="AF54" s="6">
        <f t="shared" si="15"/>
        <v>-16</v>
      </c>
      <c r="AG54" s="6">
        <f t="shared" si="15"/>
        <v>-28</v>
      </c>
      <c r="AH54" s="5"/>
      <c r="AI54" s="8" t="str">
        <f t="shared" si="0"/>
        <v>Outside</v>
      </c>
      <c r="AJ54" s="7" t="str">
        <f t="shared" si="1"/>
        <v>Down</v>
      </c>
      <c r="AK54" s="7" t="str">
        <f t="shared" si="2"/>
        <v>POC Unchanged</v>
      </c>
      <c r="AL54" s="9" t="str">
        <f t="shared" si="3"/>
        <v>In. Val</v>
      </c>
      <c r="AM54" s="9" t="str">
        <f t="shared" si="4"/>
        <v>Lower Break</v>
      </c>
      <c r="AN54" s="9" t="str">
        <f t="shared" si="5"/>
        <v>Bl. Val</v>
      </c>
      <c r="AO54" s="9" t="str">
        <f t="shared" si="6"/>
        <v>Gap Up - Failed</v>
      </c>
      <c r="AP54" s="9" t="str">
        <f t="shared" si="7"/>
        <v>Bottom-Weighted</v>
      </c>
      <c r="AQ54" s="9" t="str">
        <f t="shared" si="8"/>
        <v>Skewed Mid-High</v>
      </c>
      <c r="AR54" s="9" t="str">
        <f t="shared" si="9"/>
        <v>Same</v>
      </c>
      <c r="AS54" s="5">
        <f t="shared" si="10"/>
        <v>0</v>
      </c>
    </row>
    <row r="55" spans="1:45" ht="15.5" x14ac:dyDescent="0.35">
      <c r="A55" s="13">
        <v>45581</v>
      </c>
      <c r="B55" s="15">
        <v>1.3262</v>
      </c>
      <c r="C55" s="15">
        <v>1.3264899999999999</v>
      </c>
      <c r="D55" s="15">
        <v>1.2976399999999999</v>
      </c>
      <c r="E55" s="15">
        <v>1.2990900000000001</v>
      </c>
      <c r="F55" s="15">
        <v>1.3074000000000001</v>
      </c>
      <c r="G55" s="15">
        <v>1.3116000000000001</v>
      </c>
      <c r="H55" s="15">
        <v>1.3044</v>
      </c>
      <c r="I55" s="5">
        <v>14</v>
      </c>
      <c r="J55" s="5">
        <v>2910</v>
      </c>
      <c r="K55" s="5">
        <v>2214</v>
      </c>
      <c r="L55" s="5">
        <v>5207</v>
      </c>
      <c r="M55" s="14">
        <v>10.783749999999975</v>
      </c>
      <c r="N55" s="14">
        <v>288.5000000000004</v>
      </c>
      <c r="O55" s="5">
        <v>72.000000000000952</v>
      </c>
      <c r="P55" s="5">
        <v>632188</v>
      </c>
      <c r="Q55" s="14">
        <v>1317.0583333333334</v>
      </c>
      <c r="R55" s="14">
        <v>18.048526863084899</v>
      </c>
      <c r="S55" s="5">
        <v>32</v>
      </c>
      <c r="T55" s="5" t="s">
        <v>26</v>
      </c>
      <c r="U55" s="14">
        <v>0.62121523854104954</v>
      </c>
      <c r="V55" s="5">
        <v>133</v>
      </c>
      <c r="W55" s="5">
        <v>693</v>
      </c>
      <c r="X55" s="5">
        <v>3615</v>
      </c>
      <c r="Y55" s="5">
        <v>766</v>
      </c>
      <c r="Z55" s="5" t="s">
        <v>27</v>
      </c>
      <c r="AA55" s="5"/>
      <c r="AB55" s="6" cm="1">
        <f t="array" ref="AB55">SUM(IF(B55:I55&gt;B56:I56,1,-1))</f>
        <v>-6</v>
      </c>
      <c r="AC55" s="6" cm="1">
        <f t="array" ref="AC55">SUM(IF(J55:S55&gt;J56:S56,1,-1))</f>
        <v>-6</v>
      </c>
      <c r="AD55" s="6">
        <f t="shared" si="11"/>
        <v>-12</v>
      </c>
      <c r="AE55" s="6">
        <f t="shared" si="15"/>
        <v>-14</v>
      </c>
      <c r="AF55" s="6">
        <f t="shared" si="15"/>
        <v>-18</v>
      </c>
      <c r="AG55" s="6">
        <f t="shared" si="15"/>
        <v>-32</v>
      </c>
      <c r="AH55" s="5"/>
      <c r="AI55" s="8" t="str">
        <f t="shared" si="0"/>
        <v>OL Lower</v>
      </c>
      <c r="AJ55" s="7" t="str">
        <f t="shared" si="1"/>
        <v>Down</v>
      </c>
      <c r="AK55" s="7" t="str">
        <f t="shared" si="2"/>
        <v>POC Unchanged</v>
      </c>
      <c r="AL55" s="9" t="str">
        <f t="shared" si="3"/>
        <v>In. Val</v>
      </c>
      <c r="AM55" s="9" t="str">
        <f t="shared" si="4"/>
        <v>Lower Break</v>
      </c>
      <c r="AN55" s="9" t="str">
        <f t="shared" si="5"/>
        <v>Bl. Val</v>
      </c>
      <c r="AO55" s="9" t="str">
        <f t="shared" si="6"/>
        <v>Gap Up - Failed</v>
      </c>
      <c r="AP55" s="9" t="str">
        <f t="shared" si="7"/>
        <v>Top-Weighted</v>
      </c>
      <c r="AQ55" s="9" t="str">
        <f t="shared" si="8"/>
        <v>Skewed Mid-Low</v>
      </c>
      <c r="AR55" s="9" t="str">
        <f t="shared" si="9"/>
        <v>Same</v>
      </c>
      <c r="AS55" s="5">
        <f t="shared" si="10"/>
        <v>0</v>
      </c>
    </row>
    <row r="56" spans="1:45" ht="15.5" x14ac:dyDescent="0.35">
      <c r="A56" s="13">
        <v>45580</v>
      </c>
      <c r="B56" s="15">
        <v>1.32738</v>
      </c>
      <c r="C56" s="15">
        <v>1.3305</v>
      </c>
      <c r="D56" s="15">
        <v>1.3021499999999999</v>
      </c>
      <c r="E56" s="15">
        <v>1.3064499999999999</v>
      </c>
      <c r="F56" s="15">
        <v>1.3074000000000001</v>
      </c>
      <c r="G56" s="15">
        <v>1.3120000000000001</v>
      </c>
      <c r="H56" s="15">
        <v>1.3044</v>
      </c>
      <c r="I56" s="5">
        <v>-1</v>
      </c>
      <c r="J56" s="5">
        <v>3447</v>
      </c>
      <c r="K56" s="5">
        <v>1723</v>
      </c>
      <c r="L56" s="5">
        <v>5245</v>
      </c>
      <c r="M56" s="14">
        <v>10.836458333333308</v>
      </c>
      <c r="N56" s="14">
        <v>283.50000000000097</v>
      </c>
      <c r="O56" s="5">
        <v>76.000000000000512</v>
      </c>
      <c r="P56" s="5">
        <v>637972</v>
      </c>
      <c r="Q56" s="14">
        <v>1329.1083333333333</v>
      </c>
      <c r="R56" s="14">
        <v>18.500881834215104</v>
      </c>
      <c r="S56" s="5">
        <v>34</v>
      </c>
      <c r="T56" s="5" t="s">
        <v>28</v>
      </c>
      <c r="U56" s="14">
        <v>0.48832025222397307</v>
      </c>
      <c r="V56" s="5">
        <v>632</v>
      </c>
      <c r="W56" s="5">
        <v>193</v>
      </c>
      <c r="X56" s="5">
        <v>1566</v>
      </c>
      <c r="Y56" s="5">
        <v>2854</v>
      </c>
      <c r="Z56" s="5" t="s">
        <v>27</v>
      </c>
      <c r="AA56" s="5"/>
      <c r="AB56" s="6" cm="1">
        <f t="array" ref="AB56">SUM(IF(B56:I56&gt;B57:I57,1,-1))</f>
        <v>-4</v>
      </c>
      <c r="AC56" s="6" cm="1">
        <f t="array" ref="AC56">SUM(IF(J56:S56&gt;J57:S57,1,-1))</f>
        <v>-6</v>
      </c>
      <c r="AD56" s="6">
        <f t="shared" si="11"/>
        <v>-10</v>
      </c>
      <c r="AE56" s="6">
        <f t="shared" si="15"/>
        <v>-14</v>
      </c>
      <c r="AF56" s="6">
        <f t="shared" si="15"/>
        <v>-18</v>
      </c>
      <c r="AG56" s="6">
        <f t="shared" si="15"/>
        <v>-32</v>
      </c>
      <c r="AH56" s="5"/>
      <c r="AI56" s="8" t="str">
        <f t="shared" si="0"/>
        <v>Inside</v>
      </c>
      <c r="AJ56" s="7" t="str">
        <f t="shared" si="1"/>
        <v>Down</v>
      </c>
      <c r="AK56" s="7" t="str">
        <f t="shared" si="2"/>
        <v>POC Unchanged</v>
      </c>
      <c r="AL56" s="9" t="str">
        <f t="shared" si="3"/>
        <v>In. Val</v>
      </c>
      <c r="AM56" s="9" t="str">
        <f t="shared" si="4"/>
        <v>Inside Day</v>
      </c>
      <c r="AN56" s="9" t="str">
        <f t="shared" si="5"/>
        <v>In Val</v>
      </c>
      <c r="AO56" s="9" t="str">
        <f t="shared" si="6"/>
        <v>Gap Up - Failed</v>
      </c>
      <c r="AP56" s="9" t="str">
        <f t="shared" si="7"/>
        <v>Top-Weighted</v>
      </c>
      <c r="AQ56" s="9" t="str">
        <f t="shared" si="8"/>
        <v>Skewed Low</v>
      </c>
      <c r="AR56" s="9" t="str">
        <f t="shared" si="9"/>
        <v>Same</v>
      </c>
      <c r="AS56" s="5">
        <f t="shared" si="10"/>
        <v>0</v>
      </c>
    </row>
    <row r="57" spans="1:45" ht="15.5" x14ac:dyDescent="0.35">
      <c r="A57" s="13">
        <v>45579</v>
      </c>
      <c r="B57" s="15">
        <v>1.3376999999999999</v>
      </c>
      <c r="C57" s="15">
        <v>1.33893</v>
      </c>
      <c r="D57" s="15">
        <v>1.3021499999999999</v>
      </c>
      <c r="E57" s="15">
        <v>1.3066500000000001</v>
      </c>
      <c r="F57" s="15">
        <v>1.3074000000000001</v>
      </c>
      <c r="G57" s="15">
        <v>1.3145</v>
      </c>
      <c r="H57" s="15">
        <v>1.3029999999999999</v>
      </c>
      <c r="I57" s="5">
        <v>-8</v>
      </c>
      <c r="J57" s="5">
        <v>3873</v>
      </c>
      <c r="K57" s="5">
        <v>1457</v>
      </c>
      <c r="L57" s="5">
        <v>5398</v>
      </c>
      <c r="M57" s="14">
        <v>11.146874999999987</v>
      </c>
      <c r="N57" s="14">
        <v>367.80000000000035</v>
      </c>
      <c r="O57" s="5">
        <v>115.00000000000065</v>
      </c>
      <c r="P57" s="5">
        <v>667665</v>
      </c>
      <c r="Q57" s="14">
        <v>1390.96875</v>
      </c>
      <c r="R57" s="14">
        <v>14.676454594888511</v>
      </c>
      <c r="S57" s="5">
        <v>36</v>
      </c>
      <c r="T57" s="5" t="s">
        <v>28</v>
      </c>
      <c r="U57" s="14">
        <v>0.46322108188553351</v>
      </c>
      <c r="V57" s="5">
        <v>409</v>
      </c>
      <c r="W57" s="5">
        <v>887</v>
      </c>
      <c r="X57" s="5">
        <v>933</v>
      </c>
      <c r="Y57" s="5">
        <v>3169</v>
      </c>
      <c r="Z57" s="5" t="s">
        <v>27</v>
      </c>
      <c r="AA57" s="5"/>
      <c r="AB57" s="6" cm="1">
        <f t="array" ref="AB57">SUM(IF(B57:I57&gt;B58:I58,1,-1))</f>
        <v>-4</v>
      </c>
      <c r="AC57" s="6" cm="1">
        <f t="array" ref="AC57">SUM(IF(J57:S57&gt;J58:S58,1,-1))</f>
        <v>-6</v>
      </c>
      <c r="AD57" s="6">
        <f t="shared" si="11"/>
        <v>-10</v>
      </c>
      <c r="AE57" s="6">
        <f t="shared" si="15"/>
        <v>-16</v>
      </c>
      <c r="AF57" s="6">
        <f t="shared" si="15"/>
        <v>-12</v>
      </c>
      <c r="AG57" s="6">
        <f t="shared" si="15"/>
        <v>-28</v>
      </c>
      <c r="AH57" s="5"/>
      <c r="AI57" s="8" t="str">
        <f t="shared" si="0"/>
        <v>Inside</v>
      </c>
      <c r="AJ57" s="7" t="str">
        <f t="shared" si="1"/>
        <v>Down</v>
      </c>
      <c r="AK57" s="7" t="str">
        <f t="shared" si="2"/>
        <v>POC Unchanged</v>
      </c>
      <c r="AL57" s="9" t="str">
        <f t="shared" si="3"/>
        <v>In. Val</v>
      </c>
      <c r="AM57" s="9" t="str">
        <f t="shared" si="4"/>
        <v>Inside Day</v>
      </c>
      <c r="AN57" s="9" t="str">
        <f t="shared" si="5"/>
        <v>In Val</v>
      </c>
      <c r="AO57" s="9" t="str">
        <f t="shared" si="6"/>
        <v>Gap Up - Failed</v>
      </c>
      <c r="AP57" s="9" t="str">
        <f t="shared" si="7"/>
        <v>Top-Weighted</v>
      </c>
      <c r="AQ57" s="9" t="str">
        <f t="shared" si="8"/>
        <v>Skewed Low</v>
      </c>
      <c r="AR57" s="9" t="str">
        <f t="shared" si="9"/>
        <v>Same</v>
      </c>
      <c r="AS57" s="5">
        <f t="shared" si="10"/>
        <v>0</v>
      </c>
    </row>
    <row r="58" spans="1:45" ht="15.5" x14ac:dyDescent="0.35">
      <c r="A58" s="13">
        <v>45576</v>
      </c>
      <c r="B58" s="15">
        <v>1.3382000000000001</v>
      </c>
      <c r="C58" s="15">
        <v>1.3422499999999999</v>
      </c>
      <c r="D58" s="15">
        <v>1.3021499999999999</v>
      </c>
      <c r="E58" s="15">
        <v>1.3048</v>
      </c>
      <c r="F58" s="15">
        <v>1.3074000000000001</v>
      </c>
      <c r="G58" s="15">
        <v>1.3264</v>
      </c>
      <c r="H58" s="15">
        <v>1.3022</v>
      </c>
      <c r="I58" s="5">
        <v>-8</v>
      </c>
      <c r="J58" s="5">
        <v>4543</v>
      </c>
      <c r="K58" s="5">
        <v>1021</v>
      </c>
      <c r="L58" s="5">
        <v>5632</v>
      </c>
      <c r="M58" s="14">
        <v>11.645416666666645</v>
      </c>
      <c r="N58" s="14">
        <v>401.00000000000023</v>
      </c>
      <c r="O58" s="5">
        <v>242</v>
      </c>
      <c r="P58" s="5">
        <v>687395</v>
      </c>
      <c r="Q58" s="14">
        <v>1432.0729166666667</v>
      </c>
      <c r="R58" s="14">
        <v>14.044887780548621</v>
      </c>
      <c r="S58" s="5">
        <v>45</v>
      </c>
      <c r="T58" s="5" t="s">
        <v>28</v>
      </c>
      <c r="U58" s="14">
        <v>0.39867400974181827</v>
      </c>
      <c r="V58" s="5">
        <v>947</v>
      </c>
      <c r="W58" s="5">
        <v>1003</v>
      </c>
      <c r="X58" s="5">
        <v>692</v>
      </c>
      <c r="Y58" s="5">
        <v>2990</v>
      </c>
      <c r="Z58" s="5" t="s">
        <v>27</v>
      </c>
      <c r="AA58" s="5"/>
      <c r="AB58" s="6" cm="1">
        <f t="array" ref="AB58">SUM(IF(B58:I58&gt;B59:I59,1,-1))</f>
        <v>-6</v>
      </c>
      <c r="AC58" s="6" cm="1">
        <f t="array" ref="AC58">SUM(IF(J58:S58&gt;J59:S59,1,-1))</f>
        <v>-6</v>
      </c>
      <c r="AD58" s="6">
        <f t="shared" si="11"/>
        <v>-12</v>
      </c>
      <c r="AE58" s="6">
        <f t="shared" si="15"/>
        <v>-18</v>
      </c>
      <c r="AF58" s="6">
        <f t="shared" si="15"/>
        <v>-10</v>
      </c>
      <c r="AG58" s="6">
        <f t="shared" si="15"/>
        <v>-28</v>
      </c>
      <c r="AH58" s="5"/>
      <c r="AI58" s="8" t="str">
        <f t="shared" si="0"/>
        <v>OL Lower</v>
      </c>
      <c r="AJ58" s="7" t="str">
        <f t="shared" si="1"/>
        <v>Down</v>
      </c>
      <c r="AK58" s="7" t="str">
        <f t="shared" si="2"/>
        <v>POC Down</v>
      </c>
      <c r="AL58" s="9" t="str">
        <f t="shared" si="3"/>
        <v>In. Val</v>
      </c>
      <c r="AM58" s="9" t="str">
        <f t="shared" si="4"/>
        <v>Inside Day</v>
      </c>
      <c r="AN58" s="9" t="str">
        <f t="shared" si="5"/>
        <v>In Val</v>
      </c>
      <c r="AO58" s="9" t="str">
        <f t="shared" si="6"/>
        <v>Gap Up - Failed</v>
      </c>
      <c r="AP58" s="9" t="str">
        <f t="shared" si="7"/>
        <v>Top-Weighted</v>
      </c>
      <c r="AQ58" s="9" t="str">
        <f t="shared" si="8"/>
        <v>Skewed Low</v>
      </c>
      <c r="AR58" s="9" t="str">
        <f t="shared" si="9"/>
        <v>Same</v>
      </c>
      <c r="AS58" s="5">
        <f t="shared" si="10"/>
        <v>0</v>
      </c>
    </row>
    <row r="59" spans="1:45" ht="15.5" x14ac:dyDescent="0.35">
      <c r="A59" s="13">
        <v>45575</v>
      </c>
      <c r="B59" s="15">
        <v>1.3410299999999999</v>
      </c>
      <c r="C59" s="15">
        <v>1.3427100000000001</v>
      </c>
      <c r="D59" s="15">
        <v>1.3021499999999999</v>
      </c>
      <c r="E59" s="15">
        <v>1.3061</v>
      </c>
      <c r="F59" s="15">
        <v>1.3075000000000001</v>
      </c>
      <c r="G59" s="15">
        <v>1.3289</v>
      </c>
      <c r="H59" s="15">
        <v>1.3022</v>
      </c>
      <c r="I59" s="5">
        <v>-22</v>
      </c>
      <c r="J59" s="5">
        <v>4987</v>
      </c>
      <c r="K59" s="5">
        <v>719</v>
      </c>
      <c r="L59" s="5">
        <v>5759</v>
      </c>
      <c r="M59" s="14">
        <v>11.90375</v>
      </c>
      <c r="N59" s="14">
        <v>405.6000000000015</v>
      </c>
      <c r="O59" s="5">
        <v>266.99999999999943</v>
      </c>
      <c r="P59" s="5">
        <v>708034</v>
      </c>
      <c r="Q59" s="14">
        <v>1475.0708333333334</v>
      </c>
      <c r="R59" s="14">
        <v>14.198717948717896</v>
      </c>
      <c r="S59" s="5">
        <v>43</v>
      </c>
      <c r="T59" s="5" t="s">
        <v>28</v>
      </c>
      <c r="U59" s="14">
        <v>0.37881016586093957</v>
      </c>
      <c r="V59" s="5">
        <v>1474</v>
      </c>
      <c r="W59" s="5">
        <v>1023</v>
      </c>
      <c r="X59" s="5">
        <v>664</v>
      </c>
      <c r="Y59" s="5">
        <v>2598</v>
      </c>
      <c r="Z59" s="5" t="s">
        <v>27</v>
      </c>
      <c r="AA59" s="5"/>
      <c r="AB59" s="6" cm="1">
        <f t="array" ref="AB59">SUM(IF(B59:I59&gt;B60:I60,1,-1))</f>
        <v>-6</v>
      </c>
      <c r="AC59" s="6" cm="1">
        <f t="array" ref="AC59">SUM(IF(J59:S59&gt;J60:S60,1,-1))</f>
        <v>0</v>
      </c>
      <c r="AD59" s="6">
        <f t="shared" si="11"/>
        <v>-6</v>
      </c>
      <c r="AE59" s="6">
        <f t="shared" si="15"/>
        <v>-14</v>
      </c>
      <c r="AF59" s="6">
        <f t="shared" si="15"/>
        <v>-6</v>
      </c>
      <c r="AG59" s="6">
        <f t="shared" si="15"/>
        <v>-20</v>
      </c>
      <c r="AH59" s="5"/>
      <c r="AI59" s="8" t="str">
        <f t="shared" si="0"/>
        <v>OL Lower</v>
      </c>
      <c r="AJ59" s="7" t="str">
        <f t="shared" si="1"/>
        <v>Down</v>
      </c>
      <c r="AK59" s="7" t="str">
        <f t="shared" si="2"/>
        <v>POC Down</v>
      </c>
      <c r="AL59" s="9" t="str">
        <f t="shared" si="3"/>
        <v>Bel. Val</v>
      </c>
      <c r="AM59" s="9" t="str">
        <f t="shared" si="4"/>
        <v>Lower Break</v>
      </c>
      <c r="AN59" s="9" t="str">
        <f t="shared" si="5"/>
        <v>In Val</v>
      </c>
      <c r="AO59" s="9" t="str">
        <f t="shared" si="6"/>
        <v>No Gap</v>
      </c>
      <c r="AP59" s="9" t="str">
        <f t="shared" si="7"/>
        <v>Top-Weighted</v>
      </c>
      <c r="AQ59" s="9" t="str">
        <f t="shared" si="8"/>
        <v>Skewed Low</v>
      </c>
      <c r="AR59" s="9" t="str">
        <f t="shared" si="9"/>
        <v>Same</v>
      </c>
      <c r="AS59" s="5">
        <f t="shared" si="10"/>
        <v>0</v>
      </c>
    </row>
    <row r="60" spans="1:45" ht="15.5" x14ac:dyDescent="0.35">
      <c r="A60" s="13">
        <v>45574</v>
      </c>
      <c r="B60" s="15">
        <v>1.3313200000000001</v>
      </c>
      <c r="C60" s="15">
        <v>1.3433900000000001</v>
      </c>
      <c r="D60" s="15">
        <v>1.30552</v>
      </c>
      <c r="E60" s="15">
        <v>1.3066199999999999</v>
      </c>
      <c r="F60" s="15">
        <v>1.3381000000000001</v>
      </c>
      <c r="G60" s="15">
        <v>1.3433000000000002</v>
      </c>
      <c r="H60" s="15">
        <v>1.3113000000000001</v>
      </c>
      <c r="I60" s="5">
        <v>-15</v>
      </c>
      <c r="J60" s="5">
        <v>1046</v>
      </c>
      <c r="K60" s="5">
        <v>4665</v>
      </c>
      <c r="L60" s="5">
        <v>5764</v>
      </c>
      <c r="M60" s="14">
        <v>11.946249999999997</v>
      </c>
      <c r="N60" s="14">
        <v>378.70000000000073</v>
      </c>
      <c r="O60" s="5">
        <v>320.00000000000028</v>
      </c>
      <c r="P60" s="5">
        <v>707404</v>
      </c>
      <c r="Q60" s="14">
        <v>1473.7583333333334</v>
      </c>
      <c r="R60" s="14">
        <v>15.220491153947687</v>
      </c>
      <c r="S60" s="5">
        <v>41</v>
      </c>
      <c r="T60" s="5" t="s">
        <v>28</v>
      </c>
      <c r="U60" s="14">
        <v>0.40798214934547644</v>
      </c>
      <c r="V60" s="5">
        <v>1907</v>
      </c>
      <c r="W60" s="5">
        <v>1144</v>
      </c>
      <c r="X60" s="5">
        <v>319</v>
      </c>
      <c r="Y60" s="5">
        <v>2394</v>
      </c>
      <c r="Z60" s="5" t="s">
        <v>27</v>
      </c>
      <c r="AA60" s="5"/>
      <c r="AB60" s="6" cm="1">
        <f t="array" ref="AB60">SUM(IF(B60:I60&gt;B61:I61,1,-1))</f>
        <v>-6</v>
      </c>
      <c r="AC60" s="6" cm="1">
        <f t="array" ref="AC60">SUM(IF(J60:S60&gt;J61:S61,1,-1))</f>
        <v>-4</v>
      </c>
      <c r="AD60" s="6">
        <f t="shared" si="11"/>
        <v>-10</v>
      </c>
      <c r="AE60" s="6">
        <f t="shared" si="15"/>
        <v>-12</v>
      </c>
      <c r="AF60" s="6">
        <f t="shared" si="15"/>
        <v>0</v>
      </c>
      <c r="AG60" s="6">
        <f t="shared" si="15"/>
        <v>-12</v>
      </c>
      <c r="AH60" s="5"/>
      <c r="AI60" s="8" t="str">
        <f t="shared" si="0"/>
        <v>Outside</v>
      </c>
      <c r="AJ60" s="7" t="str">
        <f t="shared" si="1"/>
        <v>Up</v>
      </c>
      <c r="AK60" s="7" t="str">
        <f t="shared" si="2"/>
        <v>POC Unchanged</v>
      </c>
      <c r="AL60" s="9" t="str">
        <f t="shared" si="3"/>
        <v>In. Val</v>
      </c>
      <c r="AM60" s="9" t="str">
        <f t="shared" si="4"/>
        <v>Lower Break</v>
      </c>
      <c r="AN60" s="9" t="str">
        <f t="shared" si="5"/>
        <v>Bl. Val</v>
      </c>
      <c r="AO60" s="9" t="str">
        <f t="shared" si="6"/>
        <v>No Gap</v>
      </c>
      <c r="AP60" s="9" t="str">
        <f t="shared" si="7"/>
        <v>Bottom-Weighted</v>
      </c>
      <c r="AQ60" s="9" t="str">
        <f t="shared" si="8"/>
        <v>Skewed Low</v>
      </c>
      <c r="AR60" s="9" t="str">
        <f t="shared" si="9"/>
        <v>Same</v>
      </c>
      <c r="AS60" s="5">
        <f t="shared" si="10"/>
        <v>0</v>
      </c>
    </row>
    <row r="61" spans="1:45" ht="15.5" x14ac:dyDescent="0.35">
      <c r="A61" s="13">
        <v>45573</v>
      </c>
      <c r="B61" s="15">
        <v>1.3426</v>
      </c>
      <c r="C61" s="15">
        <v>1.3433900000000001</v>
      </c>
      <c r="D61" s="15">
        <v>1.30589</v>
      </c>
      <c r="E61" s="15">
        <v>1.3092900000000001</v>
      </c>
      <c r="F61" s="15">
        <v>1.3381000000000001</v>
      </c>
      <c r="G61" s="15">
        <v>1.3433000000000002</v>
      </c>
      <c r="H61" s="15">
        <v>1.3129000000000002</v>
      </c>
      <c r="I61" s="5">
        <v>-38</v>
      </c>
      <c r="J61" s="5">
        <v>1316</v>
      </c>
      <c r="K61" s="5">
        <v>4498</v>
      </c>
      <c r="L61" s="5">
        <v>5873</v>
      </c>
      <c r="M61" s="14">
        <v>12.155000000000014</v>
      </c>
      <c r="N61" s="14">
        <v>375.00000000000091</v>
      </c>
      <c r="O61" s="5">
        <v>303.99999999999983</v>
      </c>
      <c r="P61" s="5">
        <v>715222</v>
      </c>
      <c r="Q61" s="14">
        <v>1490.0458333333333</v>
      </c>
      <c r="R61" s="14">
        <v>15.661333333333296</v>
      </c>
      <c r="S61" s="5">
        <v>43</v>
      </c>
      <c r="T61" s="5" t="s">
        <v>28</v>
      </c>
      <c r="U61" s="14">
        <v>0.40231296019507989</v>
      </c>
      <c r="V61" s="5">
        <v>2312</v>
      </c>
      <c r="W61" s="5">
        <v>1284</v>
      </c>
      <c r="X61" s="5">
        <v>309</v>
      </c>
      <c r="Y61" s="5">
        <v>1968</v>
      </c>
      <c r="Z61" s="5" t="s">
        <v>27</v>
      </c>
      <c r="AA61" s="5"/>
      <c r="AB61" s="6" cm="1">
        <f t="array" ref="AB61">SUM(IF(B61:I61&gt;B62:I62,1,-1))</f>
        <v>-2</v>
      </c>
      <c r="AC61" s="6" cm="1">
        <f t="array" ref="AC61">SUM(IF(J61:S61&gt;J62:S62,1,-1))</f>
        <v>-2</v>
      </c>
      <c r="AD61" s="6">
        <f t="shared" si="11"/>
        <v>-4</v>
      </c>
      <c r="AE61" s="6">
        <f t="shared" si="15"/>
        <v>-8</v>
      </c>
      <c r="AF61" s="6">
        <f t="shared" si="15"/>
        <v>10</v>
      </c>
      <c r="AG61" s="6">
        <f t="shared" si="15"/>
        <v>2</v>
      </c>
      <c r="AH61" s="5"/>
      <c r="AI61" s="8" t="str">
        <f t="shared" si="0"/>
        <v>Outside</v>
      </c>
      <c r="AJ61" s="7" t="str">
        <f t="shared" si="1"/>
        <v>Down</v>
      </c>
      <c r="AK61" s="7" t="str">
        <f t="shared" si="2"/>
        <v>POC Unchanged</v>
      </c>
      <c r="AL61" s="9" t="str">
        <f t="shared" si="3"/>
        <v>In. Val</v>
      </c>
      <c r="AM61" s="9" t="str">
        <f t="shared" si="4"/>
        <v>Inside Day</v>
      </c>
      <c r="AN61" s="9" t="str">
        <f t="shared" si="5"/>
        <v>Bl. Val</v>
      </c>
      <c r="AO61" s="9" t="str">
        <f t="shared" si="6"/>
        <v>No Gap</v>
      </c>
      <c r="AP61" s="9" t="str">
        <f t="shared" si="7"/>
        <v>Bottom-Weighted</v>
      </c>
      <c r="AQ61" s="9" t="str">
        <f t="shared" si="8"/>
        <v>Skewed High</v>
      </c>
      <c r="AR61" s="9" t="str">
        <f t="shared" si="9"/>
        <v>Same</v>
      </c>
      <c r="AS61" s="5">
        <f t="shared" si="10"/>
        <v>0</v>
      </c>
    </row>
    <row r="62" spans="1:45" ht="15.5" x14ac:dyDescent="0.35">
      <c r="A62" s="13">
        <v>45572</v>
      </c>
      <c r="B62" s="15">
        <v>1.3348199999999999</v>
      </c>
      <c r="C62" s="15">
        <v>1.3433900000000001</v>
      </c>
      <c r="D62" s="15">
        <v>1.30589</v>
      </c>
      <c r="E62" s="15">
        <v>1.3083800000000001</v>
      </c>
      <c r="F62" s="15">
        <v>1.3381000000000001</v>
      </c>
      <c r="G62" s="15">
        <v>1.3429</v>
      </c>
      <c r="H62" s="15">
        <v>1.3240000000000001</v>
      </c>
      <c r="I62" s="5">
        <v>-20</v>
      </c>
      <c r="J62" s="5">
        <v>1510</v>
      </c>
      <c r="K62" s="5">
        <v>4340</v>
      </c>
      <c r="L62" s="5">
        <v>5919</v>
      </c>
      <c r="M62" s="14">
        <v>12.264166666666696</v>
      </c>
      <c r="N62" s="14">
        <v>375.00000000000091</v>
      </c>
      <c r="O62" s="5">
        <v>188.99999999999918</v>
      </c>
      <c r="P62" s="5">
        <v>714317</v>
      </c>
      <c r="Q62" s="14">
        <v>1488.1604166666666</v>
      </c>
      <c r="R62" s="14">
        <v>15.783999999999962</v>
      </c>
      <c r="S62" s="5">
        <v>50</v>
      </c>
      <c r="T62" s="5" t="s">
        <v>28</v>
      </c>
      <c r="U62" s="14">
        <v>0.42831188903631756</v>
      </c>
      <c r="V62" s="5">
        <v>2818</v>
      </c>
      <c r="W62" s="5">
        <v>1303</v>
      </c>
      <c r="X62" s="5">
        <v>309</v>
      </c>
      <c r="Y62" s="5">
        <v>1489</v>
      </c>
      <c r="Z62" s="5" t="s">
        <v>27</v>
      </c>
      <c r="AA62" s="5"/>
      <c r="AB62" s="6" cm="1">
        <f t="array" ref="AB62">SUM(IF(B62:I62&gt;B63:I63,1,-1))</f>
        <v>-4</v>
      </c>
      <c r="AC62" s="6" cm="1">
        <f t="array" ref="AC62">SUM(IF(J62:S62&gt;J63:S63,1,-1))</f>
        <v>6</v>
      </c>
      <c r="AD62" s="6">
        <f t="shared" si="11"/>
        <v>2</v>
      </c>
      <c r="AE62" s="6">
        <f t="shared" si="15"/>
        <v>-12</v>
      </c>
      <c r="AF62" s="6">
        <f t="shared" si="15"/>
        <v>10</v>
      </c>
      <c r="AG62" s="6">
        <f t="shared" si="15"/>
        <v>-2</v>
      </c>
      <c r="AH62" s="5"/>
      <c r="AI62" s="8" t="str">
        <f t="shared" si="0"/>
        <v>Outside</v>
      </c>
      <c r="AJ62" s="7" t="str">
        <f t="shared" si="1"/>
        <v>Neutral</v>
      </c>
      <c r="AK62" s="7" t="str">
        <f t="shared" si="2"/>
        <v>POC Unchanged</v>
      </c>
      <c r="AL62" s="9" t="str">
        <f t="shared" si="3"/>
        <v>In. Val</v>
      </c>
      <c r="AM62" s="9" t="str">
        <f t="shared" si="4"/>
        <v>Lower Break</v>
      </c>
      <c r="AN62" s="9" t="str">
        <f t="shared" si="5"/>
        <v>Bl. Val</v>
      </c>
      <c r="AO62" s="9" t="str">
        <f t="shared" si="6"/>
        <v>No Gap</v>
      </c>
      <c r="AP62" s="9" t="str">
        <f t="shared" si="7"/>
        <v>Bottom-Weighted</v>
      </c>
      <c r="AQ62" s="9" t="str">
        <f t="shared" si="8"/>
        <v>Skewed High</v>
      </c>
      <c r="AR62" s="9" t="str">
        <f t="shared" si="9"/>
        <v>Same</v>
      </c>
      <c r="AS62" s="5">
        <f t="shared" si="10"/>
        <v>0</v>
      </c>
    </row>
    <row r="63" spans="1:45" ht="15.5" x14ac:dyDescent="0.35">
      <c r="A63" s="13">
        <v>45569</v>
      </c>
      <c r="B63" s="15">
        <v>1.33117</v>
      </c>
      <c r="C63" s="15">
        <v>1.3433900000000001</v>
      </c>
      <c r="D63" s="15">
        <v>1.30694</v>
      </c>
      <c r="E63" s="15">
        <v>1.3122499999999999</v>
      </c>
      <c r="F63" s="15">
        <v>1.3381000000000001</v>
      </c>
      <c r="G63" s="15">
        <v>1.3425000000000002</v>
      </c>
      <c r="H63" s="15">
        <v>1.3275000000000001</v>
      </c>
      <c r="I63" s="5">
        <v>-7</v>
      </c>
      <c r="J63" s="5">
        <v>1501</v>
      </c>
      <c r="K63" s="5">
        <v>4315</v>
      </c>
      <c r="L63" s="5">
        <v>5885</v>
      </c>
      <c r="M63" s="14">
        <v>12.257708333333373</v>
      </c>
      <c r="N63" s="14">
        <v>364.50000000000091</v>
      </c>
      <c r="O63" s="5">
        <v>150.00000000000125</v>
      </c>
      <c r="P63" s="5">
        <v>707803</v>
      </c>
      <c r="Q63" s="14">
        <v>1474.5895833333334</v>
      </c>
      <c r="R63" s="14">
        <v>16.145404663923141</v>
      </c>
      <c r="S63" s="5">
        <v>51</v>
      </c>
      <c r="T63" s="5" t="s">
        <v>28</v>
      </c>
      <c r="U63" s="14">
        <v>0.41838522539296563</v>
      </c>
      <c r="V63" s="5">
        <v>2910</v>
      </c>
      <c r="W63" s="5">
        <v>1646</v>
      </c>
      <c r="X63" s="5">
        <v>297</v>
      </c>
      <c r="Y63" s="5">
        <v>1004</v>
      </c>
      <c r="Z63" s="5" t="s">
        <v>27</v>
      </c>
      <c r="AA63" s="5"/>
      <c r="AB63" s="6" cm="1">
        <f t="array" ref="AB63">SUM(IF(B63:I63&gt;B64:I64,1,-1))</f>
        <v>-2</v>
      </c>
      <c r="AC63" s="6" cm="1">
        <f t="array" ref="AC63">SUM(IF(J63:S63&gt;J64:S64,1,-1))</f>
        <v>6</v>
      </c>
      <c r="AD63" s="6">
        <f t="shared" si="11"/>
        <v>4</v>
      </c>
      <c r="AE63" s="6">
        <f t="shared" si="15"/>
        <v>-12</v>
      </c>
      <c r="AF63" s="6">
        <f t="shared" si="15"/>
        <v>-6</v>
      </c>
      <c r="AG63" s="6">
        <f t="shared" si="15"/>
        <v>-18</v>
      </c>
      <c r="AH63" s="5"/>
      <c r="AI63" s="8" t="str">
        <f t="shared" si="0"/>
        <v>Outside</v>
      </c>
      <c r="AJ63" s="7" t="str">
        <f t="shared" si="1"/>
        <v>Up</v>
      </c>
      <c r="AK63" s="7" t="str">
        <f t="shared" si="2"/>
        <v>POC Unchanged</v>
      </c>
      <c r="AL63" s="9" t="str">
        <f t="shared" si="3"/>
        <v>In. Val</v>
      </c>
      <c r="AM63" s="9" t="str">
        <f t="shared" si="4"/>
        <v>Lower Break</v>
      </c>
      <c r="AN63" s="9" t="str">
        <f t="shared" si="5"/>
        <v>Bl. Val</v>
      </c>
      <c r="AO63" s="9" t="str">
        <f t="shared" si="6"/>
        <v>No Gap</v>
      </c>
      <c r="AP63" s="9" t="str">
        <f t="shared" si="7"/>
        <v>Bottom-Weighted</v>
      </c>
      <c r="AQ63" s="9" t="str">
        <f t="shared" si="8"/>
        <v>Skewed High</v>
      </c>
      <c r="AR63" s="9" t="str">
        <f t="shared" si="9"/>
        <v>Same</v>
      </c>
      <c r="AS63" s="5">
        <f t="shared" si="10"/>
        <v>0</v>
      </c>
    </row>
    <row r="64" spans="1:45" ht="15.5" x14ac:dyDescent="0.35">
      <c r="A64" s="13">
        <v>45568</v>
      </c>
      <c r="B64" s="15">
        <v>1.32805</v>
      </c>
      <c r="C64" s="15">
        <v>1.3433900000000001</v>
      </c>
      <c r="D64" s="15">
        <v>1.30914</v>
      </c>
      <c r="E64" s="15">
        <v>1.3128</v>
      </c>
      <c r="F64" s="15">
        <v>1.3381000000000001</v>
      </c>
      <c r="G64" s="15">
        <v>1.3422000000000001</v>
      </c>
      <c r="H64" s="15">
        <v>1.3293000000000001</v>
      </c>
      <c r="I64" s="5">
        <v>-22</v>
      </c>
      <c r="J64" s="5">
        <v>1504</v>
      </c>
      <c r="K64" s="5">
        <v>4273</v>
      </c>
      <c r="L64" s="5">
        <v>5846</v>
      </c>
      <c r="M64" s="14">
        <v>12.168541666666703</v>
      </c>
      <c r="N64" s="14">
        <v>342.50000000000114</v>
      </c>
      <c r="O64" s="5">
        <v>128.99999999999912</v>
      </c>
      <c r="P64" s="5">
        <v>695772</v>
      </c>
      <c r="Q64" s="14">
        <v>1449.5250000000001</v>
      </c>
      <c r="R64" s="14">
        <v>17.068613138686075</v>
      </c>
      <c r="S64" s="5">
        <v>44</v>
      </c>
      <c r="T64" s="5" t="s">
        <v>28</v>
      </c>
      <c r="U64" s="14">
        <v>0.40734345465623578</v>
      </c>
      <c r="V64" s="5">
        <v>2709</v>
      </c>
      <c r="W64" s="5">
        <v>2275</v>
      </c>
      <c r="X64" s="5">
        <v>332</v>
      </c>
      <c r="Y64" s="5">
        <v>497</v>
      </c>
      <c r="Z64" s="5" t="s">
        <v>27</v>
      </c>
      <c r="AA64" s="5"/>
      <c r="AB64" s="6" cm="1">
        <f t="array" ref="AB64">SUM(IF(B64:I64&gt;B65:I65,1,-1))</f>
        <v>-6</v>
      </c>
      <c r="AC64" s="6" cm="1">
        <f t="array" ref="AC64">SUM(IF(J64:S64&gt;J65:S65,1,-1))</f>
        <v>-2</v>
      </c>
      <c r="AD64" s="6">
        <f t="shared" si="11"/>
        <v>-8</v>
      </c>
      <c r="AE64" s="6">
        <f t="shared" si="15"/>
        <v>-14</v>
      </c>
      <c r="AF64" s="6">
        <f t="shared" si="15"/>
        <v>-8</v>
      </c>
      <c r="AG64" s="6">
        <f t="shared" si="15"/>
        <v>-22</v>
      </c>
      <c r="AH64" s="5"/>
      <c r="AI64" s="8" t="str">
        <f t="shared" si="0"/>
        <v>Inside</v>
      </c>
      <c r="AJ64" s="7" t="str">
        <f t="shared" si="1"/>
        <v>Up</v>
      </c>
      <c r="AK64" s="7" t="str">
        <f t="shared" si="2"/>
        <v>POC Unchanged</v>
      </c>
      <c r="AL64" s="9" t="str">
        <f t="shared" si="3"/>
        <v>In. Val</v>
      </c>
      <c r="AM64" s="9" t="str">
        <f t="shared" si="4"/>
        <v>Lower Break</v>
      </c>
      <c r="AN64" s="9" t="str">
        <f t="shared" si="5"/>
        <v>Bl. Val</v>
      </c>
      <c r="AO64" s="9" t="str">
        <f t="shared" si="6"/>
        <v>Gap Down - Follow Through</v>
      </c>
      <c r="AP64" s="9" t="str">
        <f t="shared" si="7"/>
        <v>Bottom-Weighted</v>
      </c>
      <c r="AQ64" s="9" t="str">
        <f t="shared" si="8"/>
        <v>Skewed High</v>
      </c>
      <c r="AR64" s="9" t="str">
        <f t="shared" si="9"/>
        <v>Closed Higher Quadrant</v>
      </c>
      <c r="AS64" s="5">
        <f t="shared" si="10"/>
        <v>1</v>
      </c>
    </row>
    <row r="65" spans="1:45" ht="15.5" x14ac:dyDescent="0.35">
      <c r="A65" s="13">
        <v>45567</v>
      </c>
      <c r="B65" s="15">
        <v>1.32029</v>
      </c>
      <c r="C65" s="15">
        <v>1.3433900000000001</v>
      </c>
      <c r="D65" s="15">
        <v>1.31528</v>
      </c>
      <c r="E65" s="15">
        <v>1.32622</v>
      </c>
      <c r="F65" s="15">
        <v>1.3381000000000001</v>
      </c>
      <c r="G65" s="15">
        <v>1.3422000000000001</v>
      </c>
      <c r="H65" s="15">
        <v>1.3293000000000001</v>
      </c>
      <c r="I65" s="5">
        <v>13</v>
      </c>
      <c r="J65" s="5">
        <v>1504</v>
      </c>
      <c r="K65" s="5">
        <v>4318</v>
      </c>
      <c r="L65" s="5">
        <v>5891</v>
      </c>
      <c r="M65" s="14">
        <v>12.262708333333348</v>
      </c>
      <c r="N65" s="14">
        <v>281.10000000000082</v>
      </c>
      <c r="O65" s="5">
        <v>128.99999999999912</v>
      </c>
      <c r="P65" s="5">
        <v>687908</v>
      </c>
      <c r="Q65" s="14">
        <v>1433.1416666666667</v>
      </c>
      <c r="R65" s="14">
        <v>20.956954820348571</v>
      </c>
      <c r="S65" s="5">
        <v>35</v>
      </c>
      <c r="T65" s="5" t="s">
        <v>28</v>
      </c>
      <c r="U65" s="14">
        <v>0.45734954381485687</v>
      </c>
      <c r="V65" s="5">
        <v>2354</v>
      </c>
      <c r="W65" s="5">
        <v>1794</v>
      </c>
      <c r="X65" s="5">
        <v>1557</v>
      </c>
      <c r="Y65" s="5">
        <v>182</v>
      </c>
      <c r="Z65" s="5" t="s">
        <v>29</v>
      </c>
      <c r="AA65" s="5"/>
      <c r="AB65" s="6" cm="1">
        <f t="array" ref="AB65">SUM(IF(B65:I65&gt;B66:I66,1,-1))</f>
        <v>-4</v>
      </c>
      <c r="AC65" s="6" cm="1">
        <f t="array" ref="AC65">SUM(IF(J65:S65&gt;J66:S66,1,-1))</f>
        <v>-10</v>
      </c>
      <c r="AD65" s="6">
        <f t="shared" si="11"/>
        <v>-14</v>
      </c>
      <c r="AE65" s="6">
        <f t="shared" si="15"/>
        <v>-6</v>
      </c>
      <c r="AF65" s="6">
        <f t="shared" si="15"/>
        <v>-4</v>
      </c>
      <c r="AG65" s="6">
        <f t="shared" si="15"/>
        <v>-10</v>
      </c>
      <c r="AH65" s="5"/>
      <c r="AI65" s="8" t="str">
        <f t="shared" si="0"/>
        <v>OL Higher</v>
      </c>
      <c r="AJ65" s="7" t="str">
        <f t="shared" si="1"/>
        <v>Up</v>
      </c>
      <c r="AK65" s="7" t="str">
        <f t="shared" si="2"/>
        <v>POC Unchanged</v>
      </c>
      <c r="AL65" s="9" t="str">
        <f t="shared" si="3"/>
        <v>In. Val</v>
      </c>
      <c r="AM65" s="9" t="str">
        <f t="shared" si="4"/>
        <v>Inside Day</v>
      </c>
      <c r="AN65" s="9" t="str">
        <f t="shared" si="5"/>
        <v>Bl. Val</v>
      </c>
      <c r="AO65" s="9" t="str">
        <f t="shared" si="6"/>
        <v>Gap Down - Rejected</v>
      </c>
      <c r="AP65" s="9" t="str">
        <f t="shared" si="7"/>
        <v>Bottom-Weighted</v>
      </c>
      <c r="AQ65" s="9" t="str">
        <f t="shared" si="8"/>
        <v>Skewed High</v>
      </c>
      <c r="AR65" s="9" t="str">
        <f t="shared" si="9"/>
        <v>Same</v>
      </c>
      <c r="AS65" s="5">
        <f t="shared" si="10"/>
        <v>0</v>
      </c>
    </row>
    <row r="66" spans="1:45" ht="15.5" x14ac:dyDescent="0.35">
      <c r="A66" s="13">
        <v>45566</v>
      </c>
      <c r="B66" s="15">
        <v>1.3166599999999999</v>
      </c>
      <c r="C66" s="15">
        <v>1.3433900000000001</v>
      </c>
      <c r="D66" s="15">
        <v>1.31528</v>
      </c>
      <c r="E66" s="15">
        <v>1.32734</v>
      </c>
      <c r="F66" s="15">
        <v>1.3381000000000001</v>
      </c>
      <c r="G66" s="15">
        <v>1.3422000000000001</v>
      </c>
      <c r="H66" s="15">
        <v>1.3286000000000002</v>
      </c>
      <c r="I66" s="5">
        <v>32</v>
      </c>
      <c r="J66" s="5">
        <v>1504</v>
      </c>
      <c r="K66" s="5">
        <v>4490</v>
      </c>
      <c r="L66" s="5">
        <v>6063</v>
      </c>
      <c r="M66" s="14">
        <v>12.612500000000004</v>
      </c>
      <c r="N66" s="14">
        <v>281.10000000000082</v>
      </c>
      <c r="O66" s="5">
        <v>135.99999999999835</v>
      </c>
      <c r="P66" s="5">
        <v>714483</v>
      </c>
      <c r="Q66" s="14">
        <v>1488.5062499999999</v>
      </c>
      <c r="R66" s="14">
        <v>21.568836712913491</v>
      </c>
      <c r="S66" s="5">
        <v>43</v>
      </c>
      <c r="T66" s="5" t="s">
        <v>28</v>
      </c>
      <c r="U66" s="14">
        <v>0.45185546071705701</v>
      </c>
      <c r="V66" s="5">
        <v>2354</v>
      </c>
      <c r="W66" s="5">
        <v>1757</v>
      </c>
      <c r="X66" s="5">
        <v>1278</v>
      </c>
      <c r="Y66" s="5">
        <v>662</v>
      </c>
      <c r="Z66" s="5" t="s">
        <v>29</v>
      </c>
      <c r="AA66" s="5"/>
      <c r="AB66" s="6" cm="1">
        <f t="array" ref="AB66">SUM(IF(B66:I66&gt;B67:I67,1,-1))</f>
        <v>-4</v>
      </c>
      <c r="AC66" s="6" cm="1">
        <f t="array" ref="AC66">SUM(IF(J66:S66&gt;J67:S67,1,-1))</f>
        <v>4</v>
      </c>
      <c r="AD66" s="6">
        <f t="shared" si="11"/>
        <v>0</v>
      </c>
      <c r="AE66" s="6">
        <f t="shared" si="15"/>
        <v>-6</v>
      </c>
      <c r="AF66" s="6">
        <f t="shared" si="15"/>
        <v>8</v>
      </c>
      <c r="AG66" s="6">
        <f t="shared" si="15"/>
        <v>2</v>
      </c>
      <c r="AH66" s="5"/>
      <c r="AI66" s="8" t="str">
        <f t="shared" ref="AI66:AI129" si="16">IF(AND(H66&gt;=G67,G66&gt;=G67),"Higher",
IF(AND(H66&lt;=H67,G66&lt;=H67),"Lower",
IF(AND(G66&gt;=G67,H66&lt;=G67,H66&gt;H67),"OL Higher",
IF(AND(H66&lt;=H67,G66&gt;=H67,G66&lt;G67),"OL Lower",
IF(AND(G66&lt;=G67,H66&gt;=H67),"Inside",
IF(AND(G66&gt;=G67,H66&lt;=H67),"Outside","Undefined"))))))</f>
        <v>Inside</v>
      </c>
      <c r="AJ66" s="7" t="str">
        <f t="shared" ref="AJ66:AJ129" si="17">IF(F66 &gt;= ((C66 - D66) * 10%) + B66, "Up", IF(F66 &lt;= (B66 - (C66 - D66) * 10%), "Down", "Neutral"))</f>
        <v>Up</v>
      </c>
      <c r="AK66" s="7" t="str">
        <f t="shared" ref="AK66:AK129" si="18">IF(F66 &gt; F67, "POC Up", IF(F66 &lt; F67, "POC Down", "POC Unchanged"))</f>
        <v>POC Unchanged</v>
      </c>
      <c r="AL66" s="9" t="str">
        <f t="shared" ref="AL66:AL129" si="19">IF(F66 &lt; H67, "Bel. Val",
IF(F66 &gt; G67, "Ab. Val",
"In. Val"))</f>
        <v>In. Val</v>
      </c>
      <c r="AM66" s="9" t="str">
        <f t="shared" ref="AM66:AM129" si="20">IF(AND(D66 &lt; D67, C66 &gt; C67), "Both Sides Expand",
IF(D66 &lt; D67, "Lower Break",
IF(C66 &gt; C67, "Upper Break", "Inside Day")))</f>
        <v>Inside Day</v>
      </c>
      <c r="AN66" s="9" t="str">
        <f t="shared" ref="AN66:AN129" si="21">IF(AND(E66 &lt; H66, E66 &lt; G66), "Bl. Val",
IF(AND(E66 &gt; G66, E66 &gt; H66), "Ab. Val",
"In Val"))</f>
        <v>Bl. Val</v>
      </c>
      <c r="AO66" s="9" t="str">
        <f t="shared" ref="AO66:AO129" si="22">IF(AND(B66 &gt; G67, E66 &lt; G67), "Gap Up - Failed",
IF(AND(B66 &gt; G67, E66 &gt; B66), "Gap Up - Follow Through",
IF(AND(B66 &gt; G67, E66 &lt; B66), "Gap Up - Faded",
IF(AND(B66 &lt; H67, E66 &gt; H67), "Gap Down - Failed",
IF(AND(B66 &lt; H67, E66 &lt; B66), "Gap Down - Follow Through",
IF(AND(B66 &lt; H67, E66 &gt; B66), "Gap Down - Rejected",
"No Gap"))))))</f>
        <v>Gap Down - Rejected</v>
      </c>
      <c r="AP66" s="9" t="str">
        <f t="shared" ref="AP66:AP129" si="23">IF(J66 &gt; K66, "Top-Weighted",
IF(K66 &gt; J66, "Bottom-Weighted",
"Balanced"))</f>
        <v>Bottom-Weighted</v>
      </c>
      <c r="AQ66" s="9" t="str">
        <f t="shared" ref="AQ66:AQ129" si="24">IF(COUNTIF(V66:Y66, MAX(V66, W66, X66, Y66)) &gt; 1, "Tie",
IF(V66 &gt; MAX(W66, X66, Y66), "Skewed High",
IF(W66 &gt; MAX(V66, X66, Y66), "Skewed Mid-High",
IF(X66 &gt; MAX(V66, W66, Y66), "Skewed Mid-Low",
IF(Y66 &gt; MAX(V66, W66, X66), "Skewed Low", "Evenly Distributed")))))</f>
        <v>Skewed High</v>
      </c>
      <c r="AR66" s="9" t="str">
        <f t="shared" ref="AR66:AR129" si="25">IF(Z66 &lt; Z67, "Closed Lower Quadrant",
IF(Z66 &gt; Z67, "Closed Higher Quadrant",
"Same"))</f>
        <v>Closed Higher Quadrant</v>
      </c>
      <c r="AS66" s="5">
        <f t="shared" ref="AS66:AS129" si="26">_xlfn.NUMBERVALUE(SUBSTITUTE(Z66,"Q","")) - _xlfn.NUMBERVALUE(SUBSTITUTE(Z67,"Q",""))</f>
        <v>2</v>
      </c>
    </row>
    <row r="67" spans="1:45" ht="15.5" x14ac:dyDescent="0.35">
      <c r="A67" s="13">
        <v>45565</v>
      </c>
      <c r="B67" s="15">
        <v>1.3209599999999999</v>
      </c>
      <c r="C67" s="15">
        <v>1.3433900000000001</v>
      </c>
      <c r="D67" s="15">
        <v>1.31454</v>
      </c>
      <c r="E67" s="15">
        <v>1.33768</v>
      </c>
      <c r="F67" s="15">
        <v>1.3381000000000001</v>
      </c>
      <c r="G67" s="15">
        <v>1.3424</v>
      </c>
      <c r="H67" s="15">
        <v>1.3276000000000001</v>
      </c>
      <c r="I67" s="5">
        <v>43</v>
      </c>
      <c r="J67" s="5">
        <v>1490</v>
      </c>
      <c r="K67" s="5">
        <v>4386</v>
      </c>
      <c r="L67" s="5">
        <v>5937</v>
      </c>
      <c r="M67" s="14">
        <v>12.268749999999999</v>
      </c>
      <c r="N67" s="14">
        <v>288.5000000000004</v>
      </c>
      <c r="O67" s="5">
        <v>147.99999999999923</v>
      </c>
      <c r="P67" s="5">
        <v>680597</v>
      </c>
      <c r="Q67" s="14">
        <v>1417.9104166666666</v>
      </c>
      <c r="R67" s="14">
        <v>20.578856152512969</v>
      </c>
      <c r="S67" s="5">
        <v>45</v>
      </c>
      <c r="T67" s="5" t="s">
        <v>28</v>
      </c>
      <c r="U67" s="14">
        <v>0.46053855831885887</v>
      </c>
      <c r="V67" s="5">
        <v>2275</v>
      </c>
      <c r="W67" s="5">
        <v>1525</v>
      </c>
      <c r="X67" s="5">
        <v>1111</v>
      </c>
      <c r="Y67" s="5">
        <v>1026</v>
      </c>
      <c r="Z67" s="5" t="s">
        <v>31</v>
      </c>
      <c r="AA67" s="5"/>
      <c r="AB67" s="6" cm="1">
        <f t="array" ref="AB67">SUM(IF(B67:I67&gt;B68:I68,1,-1))</f>
        <v>2</v>
      </c>
      <c r="AC67" s="6" cm="1">
        <f t="array" ref="AC67">SUM(IF(J67:S67&gt;J68:S68,1,-1))</f>
        <v>2</v>
      </c>
      <c r="AD67" s="6">
        <f t="shared" ref="AD67:AD130" si="27">SUM(AB67:AC67)</f>
        <v>4</v>
      </c>
      <c r="AE67" s="6">
        <f t="shared" ref="AE67:AG82" si="28">SUM(AB67:AB69)</f>
        <v>-2</v>
      </c>
      <c r="AF67" s="6">
        <f t="shared" si="28"/>
        <v>6</v>
      </c>
      <c r="AG67" s="6">
        <f t="shared" si="28"/>
        <v>4</v>
      </c>
      <c r="AH67" s="5"/>
      <c r="AI67" s="8" t="str">
        <f t="shared" si="16"/>
        <v>OL Higher</v>
      </c>
      <c r="AJ67" s="7" t="str">
        <f t="shared" si="17"/>
        <v>Up</v>
      </c>
      <c r="AK67" s="7" t="str">
        <f t="shared" si="18"/>
        <v>POC Up</v>
      </c>
      <c r="AL67" s="9" t="str">
        <f t="shared" si="19"/>
        <v>Ab. Val</v>
      </c>
      <c r="AM67" s="9" t="str">
        <f t="shared" si="20"/>
        <v>Inside Day</v>
      </c>
      <c r="AN67" s="9" t="str">
        <f t="shared" si="21"/>
        <v>In Val</v>
      </c>
      <c r="AO67" s="9" t="str">
        <f t="shared" si="22"/>
        <v>No Gap</v>
      </c>
      <c r="AP67" s="9" t="str">
        <f t="shared" si="23"/>
        <v>Bottom-Weighted</v>
      </c>
      <c r="AQ67" s="9" t="str">
        <f t="shared" si="24"/>
        <v>Skewed High</v>
      </c>
      <c r="AR67" s="9" t="str">
        <f t="shared" si="25"/>
        <v>Same</v>
      </c>
      <c r="AS67" s="5">
        <f t="shared" si="26"/>
        <v>0</v>
      </c>
    </row>
    <row r="68" spans="1:45" ht="15.5" x14ac:dyDescent="0.35">
      <c r="A68" s="13">
        <v>45562</v>
      </c>
      <c r="B68" s="15">
        <v>1.31345</v>
      </c>
      <c r="C68" s="15">
        <v>1.3433900000000001</v>
      </c>
      <c r="D68" s="15">
        <v>1.31345</v>
      </c>
      <c r="E68" s="15">
        <v>1.3382000000000001</v>
      </c>
      <c r="F68" s="15">
        <v>1.3205000000000002</v>
      </c>
      <c r="G68" s="15">
        <v>1.3375000000000001</v>
      </c>
      <c r="H68" s="15">
        <v>1.3177000000000001</v>
      </c>
      <c r="I68" s="5">
        <v>66</v>
      </c>
      <c r="J68" s="5">
        <v>4648</v>
      </c>
      <c r="K68" s="5">
        <v>974</v>
      </c>
      <c r="L68" s="5">
        <v>5668</v>
      </c>
      <c r="M68" s="14">
        <v>11.75458333333337</v>
      </c>
      <c r="N68" s="14">
        <v>299.40000000000077</v>
      </c>
      <c r="O68" s="5">
        <v>198.0000000000004</v>
      </c>
      <c r="P68" s="5">
        <v>652264</v>
      </c>
      <c r="Q68" s="14">
        <v>1358.8833333333334</v>
      </c>
      <c r="R68" s="14">
        <v>18.93119572478285</v>
      </c>
      <c r="S68" s="5">
        <v>51</v>
      </c>
      <c r="T68" s="5" t="s">
        <v>28</v>
      </c>
      <c r="U68" s="14">
        <v>0.39493269813493859</v>
      </c>
      <c r="V68" s="5">
        <v>1655</v>
      </c>
      <c r="W68" s="5">
        <v>1573</v>
      </c>
      <c r="X68" s="5">
        <v>1238</v>
      </c>
      <c r="Y68" s="5">
        <v>1202</v>
      </c>
      <c r="Z68" s="5" t="s">
        <v>31</v>
      </c>
      <c r="AA68" s="5"/>
      <c r="AB68" s="6" cm="1">
        <f t="array" ref="AB68">SUM(IF(B68:I68&gt;B69:I69,1,-1))</f>
        <v>-4</v>
      </c>
      <c r="AC68" s="6" cm="1">
        <f t="array" ref="AC68">SUM(IF(J68:S68&gt;J69:S69,1,-1))</f>
        <v>2</v>
      </c>
      <c r="AD68" s="6">
        <f t="shared" si="27"/>
        <v>-2</v>
      </c>
      <c r="AE68" s="6">
        <f t="shared" si="28"/>
        <v>-4</v>
      </c>
      <c r="AF68" s="6">
        <f t="shared" si="28"/>
        <v>8</v>
      </c>
      <c r="AG68" s="6">
        <f t="shared" si="28"/>
        <v>4</v>
      </c>
      <c r="AH68" s="5"/>
      <c r="AI68" s="8" t="str">
        <f t="shared" si="16"/>
        <v>OL Lower</v>
      </c>
      <c r="AJ68" s="7" t="str">
        <f t="shared" si="17"/>
        <v>Up</v>
      </c>
      <c r="AK68" s="7" t="str">
        <f t="shared" si="18"/>
        <v>POC Unchanged</v>
      </c>
      <c r="AL68" s="9" t="str">
        <f t="shared" si="19"/>
        <v>In. Val</v>
      </c>
      <c r="AM68" s="9" t="str">
        <f t="shared" si="20"/>
        <v>Inside Day</v>
      </c>
      <c r="AN68" s="9" t="str">
        <f t="shared" si="21"/>
        <v>Ab. Val</v>
      </c>
      <c r="AO68" s="9" t="str">
        <f t="shared" si="22"/>
        <v>Gap Down - Failed</v>
      </c>
      <c r="AP68" s="9" t="str">
        <f t="shared" si="23"/>
        <v>Top-Weighted</v>
      </c>
      <c r="AQ68" s="9" t="str">
        <f t="shared" si="24"/>
        <v>Skewed High</v>
      </c>
      <c r="AR68" s="9" t="str">
        <f t="shared" si="25"/>
        <v>Same</v>
      </c>
      <c r="AS68" s="5">
        <f t="shared" si="26"/>
        <v>0</v>
      </c>
    </row>
    <row r="69" spans="1:45" ht="15.5" x14ac:dyDescent="0.35">
      <c r="A69" s="13">
        <v>45561</v>
      </c>
      <c r="B69" s="15">
        <v>1.3131900000000001</v>
      </c>
      <c r="C69" s="15">
        <v>1.3433900000000001</v>
      </c>
      <c r="D69" s="15">
        <v>1.3110599999999999</v>
      </c>
      <c r="E69" s="15">
        <v>1.34104</v>
      </c>
      <c r="F69" s="15">
        <v>1.3205000000000002</v>
      </c>
      <c r="G69" s="15">
        <v>1.3376000000000001</v>
      </c>
      <c r="H69" s="15">
        <v>1.3177000000000001</v>
      </c>
      <c r="I69" s="5">
        <v>70</v>
      </c>
      <c r="J69" s="5">
        <v>4097</v>
      </c>
      <c r="K69" s="5">
        <v>1428</v>
      </c>
      <c r="L69" s="5">
        <v>5571</v>
      </c>
      <c r="M69" s="14">
        <v>11.571875000000018</v>
      </c>
      <c r="N69" s="14">
        <v>323.30000000000194</v>
      </c>
      <c r="O69" s="5">
        <v>199.00000000000028</v>
      </c>
      <c r="P69" s="5">
        <v>632411</v>
      </c>
      <c r="Q69" s="14">
        <v>1317.5229166666666</v>
      </c>
      <c r="R69" s="14">
        <v>17.231673368388389</v>
      </c>
      <c r="S69" s="5">
        <v>61</v>
      </c>
      <c r="T69" s="5" t="s">
        <v>28</v>
      </c>
      <c r="U69" s="14">
        <v>0.44335926492295485</v>
      </c>
      <c r="V69" s="5">
        <v>1216</v>
      </c>
      <c r="W69" s="5">
        <v>1790</v>
      </c>
      <c r="X69" s="5">
        <v>1527</v>
      </c>
      <c r="Y69" s="5">
        <v>1038</v>
      </c>
      <c r="Z69" s="5" t="s">
        <v>31</v>
      </c>
      <c r="AA69" s="5"/>
      <c r="AB69" s="6" cm="1">
        <f t="array" ref="AB69">SUM(IF(B69:I69&gt;B70:I70,1,-1))</f>
        <v>0</v>
      </c>
      <c r="AC69" s="6" cm="1">
        <f t="array" ref="AC69">SUM(IF(J69:S69&gt;J70:S70,1,-1))</f>
        <v>2</v>
      </c>
      <c r="AD69" s="6">
        <f t="shared" si="27"/>
        <v>2</v>
      </c>
      <c r="AE69" s="6">
        <f t="shared" si="28"/>
        <v>2</v>
      </c>
      <c r="AF69" s="6">
        <f t="shared" si="28"/>
        <v>12</v>
      </c>
      <c r="AG69" s="6">
        <f t="shared" si="28"/>
        <v>14</v>
      </c>
      <c r="AH69" s="5"/>
      <c r="AI69" s="8" t="str">
        <f t="shared" si="16"/>
        <v>OL Lower</v>
      </c>
      <c r="AJ69" s="7" t="str">
        <f t="shared" si="17"/>
        <v>Up</v>
      </c>
      <c r="AK69" s="7" t="str">
        <f t="shared" si="18"/>
        <v>POC Unchanged</v>
      </c>
      <c r="AL69" s="9" t="str">
        <f t="shared" si="19"/>
        <v>In. Val</v>
      </c>
      <c r="AM69" s="9" t="str">
        <f t="shared" si="20"/>
        <v>Upper Break</v>
      </c>
      <c r="AN69" s="9" t="str">
        <f t="shared" si="21"/>
        <v>Ab. Val</v>
      </c>
      <c r="AO69" s="9" t="str">
        <f t="shared" si="22"/>
        <v>Gap Down - Failed</v>
      </c>
      <c r="AP69" s="9" t="str">
        <f t="shared" si="23"/>
        <v>Top-Weighted</v>
      </c>
      <c r="AQ69" s="9" t="str">
        <f t="shared" si="24"/>
        <v>Skewed Mid-High</v>
      </c>
      <c r="AR69" s="9" t="str">
        <f t="shared" si="25"/>
        <v>Closed Lower Quadrant</v>
      </c>
      <c r="AS69" s="5">
        <f t="shared" si="26"/>
        <v>-1</v>
      </c>
    </row>
    <row r="70" spans="1:45" ht="15.5" x14ac:dyDescent="0.35">
      <c r="A70" s="13">
        <v>45560</v>
      </c>
      <c r="B70" s="15">
        <v>1.3037399999999999</v>
      </c>
      <c r="C70" s="15">
        <v>1.3429500000000001</v>
      </c>
      <c r="D70" s="15">
        <v>1.30315</v>
      </c>
      <c r="E70" s="15">
        <v>1.33134</v>
      </c>
      <c r="F70" s="15">
        <v>1.3205000000000002</v>
      </c>
      <c r="G70" s="15">
        <v>1.3392000000000002</v>
      </c>
      <c r="H70" s="15">
        <v>1.3177000000000001</v>
      </c>
      <c r="I70" s="5">
        <v>105</v>
      </c>
      <c r="J70" s="5">
        <v>3504</v>
      </c>
      <c r="K70" s="5">
        <v>1871</v>
      </c>
      <c r="L70" s="5">
        <v>5421</v>
      </c>
      <c r="M70" s="14">
        <v>11.263541666666663</v>
      </c>
      <c r="N70" s="14">
        <v>398.00000000000057</v>
      </c>
      <c r="O70" s="5">
        <v>215.00000000000074</v>
      </c>
      <c r="P70" s="5">
        <v>613624</v>
      </c>
      <c r="Q70" s="14">
        <v>1278.3833333333334</v>
      </c>
      <c r="R70" s="14">
        <v>13.620603015075357</v>
      </c>
      <c r="S70" s="5">
        <v>85</v>
      </c>
      <c r="T70" s="5" t="s">
        <v>26</v>
      </c>
      <c r="U70" s="14">
        <v>0.52098196320341261</v>
      </c>
      <c r="V70" s="5">
        <v>1162</v>
      </c>
      <c r="W70" s="5">
        <v>1716</v>
      </c>
      <c r="X70" s="5">
        <v>1945</v>
      </c>
      <c r="Y70" s="5">
        <v>585</v>
      </c>
      <c r="Z70" s="5" t="s">
        <v>32</v>
      </c>
      <c r="AA70" s="5"/>
      <c r="AB70" s="6" cm="1">
        <f t="array" ref="AB70">SUM(IF(B70:I70&gt;B71:I71,1,-1))</f>
        <v>0</v>
      </c>
      <c r="AC70" s="6" cm="1">
        <f t="array" ref="AC70">SUM(IF(J70:S70&gt;J71:S71,1,-1))</f>
        <v>4</v>
      </c>
      <c r="AD70" s="6">
        <f t="shared" si="27"/>
        <v>4</v>
      </c>
      <c r="AE70" s="6">
        <f t="shared" si="28"/>
        <v>2</v>
      </c>
      <c r="AF70" s="6">
        <f t="shared" si="28"/>
        <v>14</v>
      </c>
      <c r="AG70" s="6">
        <f t="shared" si="28"/>
        <v>16</v>
      </c>
      <c r="AH70" s="5"/>
      <c r="AI70" s="8" t="str">
        <f t="shared" si="16"/>
        <v>OL Higher</v>
      </c>
      <c r="AJ70" s="7" t="str">
        <f t="shared" si="17"/>
        <v>Up</v>
      </c>
      <c r="AK70" s="7" t="str">
        <f t="shared" si="18"/>
        <v>POC Unchanged</v>
      </c>
      <c r="AL70" s="9" t="str">
        <f t="shared" si="19"/>
        <v>In. Val</v>
      </c>
      <c r="AM70" s="9" t="str">
        <f t="shared" si="20"/>
        <v>Upper Break</v>
      </c>
      <c r="AN70" s="9" t="str">
        <f t="shared" si="21"/>
        <v>In Val</v>
      </c>
      <c r="AO70" s="9" t="str">
        <f t="shared" si="22"/>
        <v>Gap Down - Failed</v>
      </c>
      <c r="AP70" s="9" t="str">
        <f t="shared" si="23"/>
        <v>Top-Weighted</v>
      </c>
      <c r="AQ70" s="9" t="str">
        <f t="shared" si="24"/>
        <v>Skewed Mid-Low</v>
      </c>
      <c r="AR70" s="9" t="str">
        <f t="shared" si="25"/>
        <v>Closed Higher Quadrant</v>
      </c>
      <c r="AS70" s="5">
        <f t="shared" si="26"/>
        <v>1</v>
      </c>
    </row>
    <row r="71" spans="1:45" ht="15.5" x14ac:dyDescent="0.35">
      <c r="A71" s="13">
        <v>45559</v>
      </c>
      <c r="B71" s="15">
        <v>1.3079000000000001</v>
      </c>
      <c r="C71" s="15">
        <v>1.3427500000000001</v>
      </c>
      <c r="D71" s="15">
        <v>1.3001499999999999</v>
      </c>
      <c r="E71" s="15">
        <v>1.3426499999999999</v>
      </c>
      <c r="F71" s="15">
        <v>1.3205</v>
      </c>
      <c r="G71" s="15">
        <v>1.3332999999999999</v>
      </c>
      <c r="H71" s="15">
        <v>1.3116000000000001</v>
      </c>
      <c r="I71" s="5">
        <v>139</v>
      </c>
      <c r="J71" s="5">
        <v>2962</v>
      </c>
      <c r="K71" s="5">
        <v>2391</v>
      </c>
      <c r="L71" s="5">
        <v>5400</v>
      </c>
      <c r="M71" s="14">
        <v>11.158749999999973</v>
      </c>
      <c r="N71" s="14">
        <v>426.00000000000193</v>
      </c>
      <c r="O71" s="5">
        <v>216.99999999999829</v>
      </c>
      <c r="P71" s="5">
        <v>606082</v>
      </c>
      <c r="Q71" s="14">
        <v>1262.6708333333333</v>
      </c>
      <c r="R71" s="14">
        <v>12.676056338028111</v>
      </c>
      <c r="S71" s="5">
        <v>69</v>
      </c>
      <c r="T71" s="5" t="s">
        <v>33</v>
      </c>
      <c r="U71" s="14">
        <v>0.72960761106052296</v>
      </c>
      <c r="V71" s="5">
        <v>809</v>
      </c>
      <c r="W71" s="5">
        <v>1796</v>
      </c>
      <c r="X71" s="5">
        <v>1900</v>
      </c>
      <c r="Y71" s="5">
        <v>895</v>
      </c>
      <c r="Z71" s="5" t="s">
        <v>31</v>
      </c>
      <c r="AA71" s="5"/>
      <c r="AB71" s="6" cm="1">
        <f t="array" ref="AB71">SUM(IF(B71:I71&gt;B72:I72,1,-1))</f>
        <v>2</v>
      </c>
      <c r="AC71" s="6" cm="1">
        <f t="array" ref="AC71">SUM(IF(J71:S71&gt;J72:S72,1,-1))</f>
        <v>6</v>
      </c>
      <c r="AD71" s="6">
        <f t="shared" si="27"/>
        <v>8</v>
      </c>
      <c r="AE71" s="6">
        <f t="shared" si="28"/>
        <v>2</v>
      </c>
      <c r="AF71" s="6">
        <f t="shared" si="28"/>
        <v>8</v>
      </c>
      <c r="AG71" s="6">
        <f t="shared" si="28"/>
        <v>10</v>
      </c>
      <c r="AH71" s="5"/>
      <c r="AI71" s="8" t="str">
        <f t="shared" si="16"/>
        <v>Outside</v>
      </c>
      <c r="AJ71" s="7" t="str">
        <f t="shared" si="17"/>
        <v>Up</v>
      </c>
      <c r="AK71" s="7" t="str">
        <f t="shared" si="18"/>
        <v>POC Unchanged</v>
      </c>
      <c r="AL71" s="9" t="str">
        <f t="shared" si="19"/>
        <v>In. Val</v>
      </c>
      <c r="AM71" s="9" t="str">
        <f t="shared" si="20"/>
        <v>Upper Break</v>
      </c>
      <c r="AN71" s="9" t="str">
        <f t="shared" si="21"/>
        <v>Ab. Val</v>
      </c>
      <c r="AO71" s="9" t="str">
        <f t="shared" si="22"/>
        <v>Gap Down - Failed</v>
      </c>
      <c r="AP71" s="9" t="str">
        <f t="shared" si="23"/>
        <v>Top-Weighted</v>
      </c>
      <c r="AQ71" s="9" t="str">
        <f t="shared" si="24"/>
        <v>Skewed Mid-Low</v>
      </c>
      <c r="AR71" s="9" t="str">
        <f t="shared" si="25"/>
        <v>Same</v>
      </c>
      <c r="AS71" s="5">
        <f t="shared" si="26"/>
        <v>0</v>
      </c>
    </row>
    <row r="72" spans="1:45" ht="15.5" x14ac:dyDescent="0.35">
      <c r="A72" s="13">
        <v>45558</v>
      </c>
      <c r="B72" s="15">
        <v>1.3070299999999999</v>
      </c>
      <c r="C72" s="15">
        <v>1.3359000000000001</v>
      </c>
      <c r="D72" s="15">
        <v>1.3001499999999999</v>
      </c>
      <c r="E72" s="15">
        <v>1.3348199999999999</v>
      </c>
      <c r="F72" s="15">
        <v>1.3205</v>
      </c>
      <c r="G72" s="15">
        <v>1.333</v>
      </c>
      <c r="H72" s="15">
        <v>1.3122</v>
      </c>
      <c r="I72" s="5">
        <v>127</v>
      </c>
      <c r="J72" s="5">
        <v>2437</v>
      </c>
      <c r="K72" s="5">
        <v>2814</v>
      </c>
      <c r="L72" s="5">
        <v>5298</v>
      </c>
      <c r="M72" s="14">
        <v>10.926041666666624</v>
      </c>
      <c r="N72" s="14">
        <v>357.50000000000171</v>
      </c>
      <c r="O72" s="5">
        <v>207.99999999999929</v>
      </c>
      <c r="P72" s="5">
        <v>592049</v>
      </c>
      <c r="Q72" s="14">
        <v>1233.4354166666667</v>
      </c>
      <c r="R72" s="14">
        <v>14.819580419580349</v>
      </c>
      <c r="S72" s="5">
        <v>60</v>
      </c>
      <c r="T72" s="5" t="s">
        <v>26</v>
      </c>
      <c r="U72" s="14">
        <v>0.69613719632089643</v>
      </c>
      <c r="V72" s="5">
        <v>1386</v>
      </c>
      <c r="W72" s="5">
        <v>1630</v>
      </c>
      <c r="X72" s="5">
        <v>1176</v>
      </c>
      <c r="Y72" s="5">
        <v>1083</v>
      </c>
      <c r="Z72" s="5" t="s">
        <v>31</v>
      </c>
      <c r="AA72" s="5"/>
      <c r="AB72" s="6" cm="1">
        <f t="array" ref="AB72">SUM(IF(B72:I72&gt;B73:I73,1,-1))</f>
        <v>0</v>
      </c>
      <c r="AC72" s="6" cm="1">
        <f t="array" ref="AC72">SUM(IF(J72:S72&gt;J73:S73,1,-1))</f>
        <v>4</v>
      </c>
      <c r="AD72" s="6">
        <f t="shared" si="27"/>
        <v>4</v>
      </c>
      <c r="AE72" s="6">
        <f t="shared" si="28"/>
        <v>4</v>
      </c>
      <c r="AF72" s="6">
        <f t="shared" si="28"/>
        <v>6</v>
      </c>
      <c r="AG72" s="6">
        <f t="shared" si="28"/>
        <v>10</v>
      </c>
      <c r="AH72" s="5"/>
      <c r="AI72" s="8" t="str">
        <f t="shared" si="16"/>
        <v>OL Higher</v>
      </c>
      <c r="AJ72" s="7" t="str">
        <f t="shared" si="17"/>
        <v>Up</v>
      </c>
      <c r="AK72" s="7" t="str">
        <f t="shared" si="18"/>
        <v>POC Unchanged</v>
      </c>
      <c r="AL72" s="9" t="str">
        <f t="shared" si="19"/>
        <v>In. Val</v>
      </c>
      <c r="AM72" s="9" t="str">
        <f t="shared" si="20"/>
        <v>Upper Break</v>
      </c>
      <c r="AN72" s="9" t="str">
        <f t="shared" si="21"/>
        <v>Ab. Val</v>
      </c>
      <c r="AO72" s="9" t="str">
        <f t="shared" si="22"/>
        <v>Gap Down - Failed</v>
      </c>
      <c r="AP72" s="9" t="str">
        <f t="shared" si="23"/>
        <v>Bottom-Weighted</v>
      </c>
      <c r="AQ72" s="9" t="str">
        <f t="shared" si="24"/>
        <v>Skewed Mid-High</v>
      </c>
      <c r="AR72" s="9" t="str">
        <f t="shared" si="25"/>
        <v>Same</v>
      </c>
      <c r="AS72" s="5">
        <f t="shared" si="26"/>
        <v>0</v>
      </c>
    </row>
    <row r="73" spans="1:45" ht="15.5" x14ac:dyDescent="0.35">
      <c r="A73" s="13">
        <v>45555</v>
      </c>
      <c r="B73" s="15">
        <v>1.3131299999999999</v>
      </c>
      <c r="C73" s="15">
        <v>1.3339799999999999</v>
      </c>
      <c r="D73" s="15">
        <v>1.3001499999999999</v>
      </c>
      <c r="E73" s="15">
        <v>1.33118</v>
      </c>
      <c r="F73" s="15">
        <v>1.3205</v>
      </c>
      <c r="G73" s="15">
        <v>1.333</v>
      </c>
      <c r="H73" s="15">
        <v>1.3099000000000001</v>
      </c>
      <c r="I73" s="5">
        <v>92</v>
      </c>
      <c r="J73" s="5">
        <v>1906</v>
      </c>
      <c r="K73" s="5">
        <v>3261</v>
      </c>
      <c r="L73" s="5">
        <v>5214</v>
      </c>
      <c r="M73" s="14">
        <v>10.738958333333299</v>
      </c>
      <c r="N73" s="14">
        <v>338.3000000000003</v>
      </c>
      <c r="O73" s="5">
        <v>230.99999999999898</v>
      </c>
      <c r="P73" s="5">
        <v>580940</v>
      </c>
      <c r="Q73" s="14">
        <v>1210.2916666666667</v>
      </c>
      <c r="R73" s="14">
        <v>15.412355897132709</v>
      </c>
      <c r="S73" s="5">
        <v>57</v>
      </c>
      <c r="T73" s="5" t="s">
        <v>26</v>
      </c>
      <c r="U73" s="14">
        <v>0.62945323036558043</v>
      </c>
      <c r="V73" s="5">
        <v>1012</v>
      </c>
      <c r="W73" s="5">
        <v>1544</v>
      </c>
      <c r="X73" s="5">
        <v>1478</v>
      </c>
      <c r="Y73" s="5">
        <v>1169</v>
      </c>
      <c r="Z73" s="5" t="s">
        <v>31</v>
      </c>
      <c r="AA73" s="5"/>
      <c r="AB73" s="6" cm="1">
        <f t="array" ref="AB73">SUM(IF(B73:I73&gt;B74:I74,1,-1))</f>
        <v>0</v>
      </c>
      <c r="AC73" s="6" cm="1">
        <f t="array" ref="AC73">SUM(IF(J73:S73&gt;J74:S74,1,-1))</f>
        <v>-2</v>
      </c>
      <c r="AD73" s="6">
        <f t="shared" si="27"/>
        <v>-2</v>
      </c>
      <c r="AE73" s="6">
        <f t="shared" si="28"/>
        <v>10</v>
      </c>
      <c r="AF73" s="6">
        <f t="shared" si="28"/>
        <v>8</v>
      </c>
      <c r="AG73" s="6">
        <f t="shared" si="28"/>
        <v>18</v>
      </c>
      <c r="AH73" s="5"/>
      <c r="AI73" s="8" t="str">
        <f t="shared" si="16"/>
        <v>Outside</v>
      </c>
      <c r="AJ73" s="7" t="str">
        <f t="shared" si="17"/>
        <v>Up</v>
      </c>
      <c r="AK73" s="7" t="str">
        <f t="shared" si="18"/>
        <v>POC Unchanged</v>
      </c>
      <c r="AL73" s="9" t="str">
        <f t="shared" si="19"/>
        <v>In. Val</v>
      </c>
      <c r="AM73" s="9" t="str">
        <f t="shared" si="20"/>
        <v>Upper Break</v>
      </c>
      <c r="AN73" s="9" t="str">
        <f t="shared" si="21"/>
        <v>In Val</v>
      </c>
      <c r="AO73" s="9" t="str">
        <f t="shared" si="22"/>
        <v>No Gap</v>
      </c>
      <c r="AP73" s="9" t="str">
        <f t="shared" si="23"/>
        <v>Bottom-Weighted</v>
      </c>
      <c r="AQ73" s="9" t="str">
        <f t="shared" si="24"/>
        <v>Skewed Mid-High</v>
      </c>
      <c r="AR73" s="9" t="str">
        <f t="shared" si="25"/>
        <v>Same</v>
      </c>
      <c r="AS73" s="5">
        <f t="shared" si="26"/>
        <v>0</v>
      </c>
    </row>
    <row r="74" spans="1:45" ht="15.5" x14ac:dyDescent="0.35">
      <c r="A74" s="13">
        <v>45554</v>
      </c>
      <c r="B74" s="15">
        <v>1.3175300000000001</v>
      </c>
      <c r="C74" s="15">
        <v>1.33141</v>
      </c>
      <c r="D74" s="15">
        <v>1.3001499999999999</v>
      </c>
      <c r="E74" s="15">
        <v>1.32806</v>
      </c>
      <c r="F74" s="15">
        <v>1.3205</v>
      </c>
      <c r="G74" s="15">
        <v>1.329</v>
      </c>
      <c r="H74" s="15">
        <v>1.3099000000000001</v>
      </c>
      <c r="I74" s="5">
        <v>88</v>
      </c>
      <c r="J74" s="5">
        <v>1352</v>
      </c>
      <c r="K74" s="5">
        <v>3893</v>
      </c>
      <c r="L74" s="5">
        <v>5294</v>
      </c>
      <c r="M74" s="14">
        <v>10.909374999999976</v>
      </c>
      <c r="N74" s="14">
        <v>312.60000000000065</v>
      </c>
      <c r="O74" s="5">
        <v>190.99999999999895</v>
      </c>
      <c r="P74" s="5">
        <v>591320</v>
      </c>
      <c r="Q74" s="14">
        <v>1231.9166666666667</v>
      </c>
      <c r="R74" s="14">
        <v>16.935380678182945</v>
      </c>
      <c r="S74" s="5">
        <v>36</v>
      </c>
      <c r="T74" s="5" t="s">
        <v>26</v>
      </c>
      <c r="U74" s="14">
        <v>0.57044991557301827</v>
      </c>
      <c r="V74" s="5">
        <v>651</v>
      </c>
      <c r="W74" s="5">
        <v>1995</v>
      </c>
      <c r="X74" s="5">
        <v>1738</v>
      </c>
      <c r="Y74" s="5">
        <v>910</v>
      </c>
      <c r="Z74" s="5" t="s">
        <v>31</v>
      </c>
      <c r="AA74" s="5"/>
      <c r="AB74" s="6" cm="1">
        <f t="array" ref="AB74">SUM(IF(B74:I74&gt;B75:I75,1,-1))</f>
        <v>4</v>
      </c>
      <c r="AC74" s="6" cm="1">
        <f t="array" ref="AC74">SUM(IF(J74:S74&gt;J75:S75,1,-1))</f>
        <v>4</v>
      </c>
      <c r="AD74" s="6">
        <f t="shared" si="27"/>
        <v>8</v>
      </c>
      <c r="AE74" s="6">
        <f t="shared" si="28"/>
        <v>6</v>
      </c>
      <c r="AF74" s="6">
        <f t="shared" si="28"/>
        <v>4</v>
      </c>
      <c r="AG74" s="6">
        <f t="shared" si="28"/>
        <v>10</v>
      </c>
      <c r="AH74" s="5"/>
      <c r="AI74" s="8" t="str">
        <f t="shared" si="16"/>
        <v>OL Higher</v>
      </c>
      <c r="AJ74" s="7" t="str">
        <f t="shared" si="17"/>
        <v>Neutral</v>
      </c>
      <c r="AK74" s="7" t="str">
        <f t="shared" si="18"/>
        <v>POC Unchanged</v>
      </c>
      <c r="AL74" s="9" t="str">
        <f t="shared" si="19"/>
        <v>In. Val</v>
      </c>
      <c r="AM74" s="9" t="str">
        <f t="shared" si="20"/>
        <v>Upper Break</v>
      </c>
      <c r="AN74" s="9" t="str">
        <f t="shared" si="21"/>
        <v>In Val</v>
      </c>
      <c r="AO74" s="9" t="str">
        <f t="shared" si="22"/>
        <v>No Gap</v>
      </c>
      <c r="AP74" s="9" t="str">
        <f t="shared" si="23"/>
        <v>Bottom-Weighted</v>
      </c>
      <c r="AQ74" s="9" t="str">
        <f t="shared" si="24"/>
        <v>Skewed Mid-High</v>
      </c>
      <c r="AR74" s="9" t="str">
        <f t="shared" si="25"/>
        <v>Closed Lower Quadrant</v>
      </c>
      <c r="AS74" s="5">
        <f t="shared" si="26"/>
        <v>-1</v>
      </c>
    </row>
    <row r="75" spans="1:45" ht="15.5" x14ac:dyDescent="0.35">
      <c r="A75" s="13">
        <v>45553</v>
      </c>
      <c r="B75" s="15">
        <v>1.31437</v>
      </c>
      <c r="C75" s="15">
        <v>1.3297300000000001</v>
      </c>
      <c r="D75" s="15">
        <v>1.3001499999999999</v>
      </c>
      <c r="E75" s="15">
        <v>1.3202700000000001</v>
      </c>
      <c r="F75" s="15">
        <v>1.3205</v>
      </c>
      <c r="G75" s="15">
        <v>1.325</v>
      </c>
      <c r="H75" s="15">
        <v>1.3094000000000001</v>
      </c>
      <c r="I75" s="5">
        <v>72</v>
      </c>
      <c r="J75" s="5">
        <v>768</v>
      </c>
      <c r="K75" s="5">
        <v>4208</v>
      </c>
      <c r="L75" s="5">
        <v>5021</v>
      </c>
      <c r="M75" s="14">
        <v>10.336874999999973</v>
      </c>
      <c r="N75" s="14">
        <v>295.8000000000016</v>
      </c>
      <c r="O75" s="5">
        <v>155.99999999999835</v>
      </c>
      <c r="P75" s="5">
        <v>568116</v>
      </c>
      <c r="Q75" s="14">
        <v>1183.575</v>
      </c>
      <c r="R75" s="14">
        <v>16.974306964164885</v>
      </c>
      <c r="S75" s="5">
        <v>37</v>
      </c>
      <c r="T75" s="5" t="s">
        <v>28</v>
      </c>
      <c r="U75" s="14">
        <v>0.39736863601017791</v>
      </c>
      <c r="V75" s="5">
        <v>248</v>
      </c>
      <c r="W75" s="5">
        <v>2173</v>
      </c>
      <c r="X75" s="5">
        <v>1777</v>
      </c>
      <c r="Y75" s="5">
        <v>799</v>
      </c>
      <c r="Z75" s="5" t="s">
        <v>32</v>
      </c>
      <c r="AA75" s="5"/>
      <c r="AB75" s="6" cm="1">
        <f t="array" ref="AB75">SUM(IF(B75:I75&gt;B76:I76,1,-1))</f>
        <v>6</v>
      </c>
      <c r="AC75" s="6" cm="1">
        <f t="array" ref="AC75">SUM(IF(J75:S75&gt;J76:S76,1,-1))</f>
        <v>6</v>
      </c>
      <c r="AD75" s="6">
        <f t="shared" si="27"/>
        <v>12</v>
      </c>
      <c r="AE75" s="6">
        <f t="shared" si="28"/>
        <v>4</v>
      </c>
      <c r="AF75" s="6">
        <f t="shared" si="28"/>
        <v>4</v>
      </c>
      <c r="AG75" s="6">
        <f t="shared" si="28"/>
        <v>8</v>
      </c>
      <c r="AH75" s="5"/>
      <c r="AI75" s="8" t="str">
        <f t="shared" si="16"/>
        <v>OL Higher</v>
      </c>
      <c r="AJ75" s="7" t="str">
        <f t="shared" si="17"/>
        <v>Up</v>
      </c>
      <c r="AK75" s="7" t="str">
        <f t="shared" si="18"/>
        <v>POC Up</v>
      </c>
      <c r="AL75" s="9" t="str">
        <f t="shared" si="19"/>
        <v>Ab. Val</v>
      </c>
      <c r="AM75" s="9" t="str">
        <f t="shared" si="20"/>
        <v>Upper Break</v>
      </c>
      <c r="AN75" s="9" t="str">
        <f t="shared" si="21"/>
        <v>In Val</v>
      </c>
      <c r="AO75" s="9" t="str">
        <f t="shared" si="22"/>
        <v>No Gap</v>
      </c>
      <c r="AP75" s="9" t="str">
        <f t="shared" si="23"/>
        <v>Bottom-Weighted</v>
      </c>
      <c r="AQ75" s="9" t="str">
        <f t="shared" si="24"/>
        <v>Skewed Mid-High</v>
      </c>
      <c r="AR75" s="9" t="str">
        <f t="shared" si="25"/>
        <v>Same</v>
      </c>
      <c r="AS75" s="5">
        <f t="shared" si="26"/>
        <v>0</v>
      </c>
    </row>
    <row r="76" spans="1:45" ht="15.5" x14ac:dyDescent="0.35">
      <c r="A76" s="13">
        <v>45552</v>
      </c>
      <c r="B76" s="15">
        <v>1.3111900000000001</v>
      </c>
      <c r="C76" s="15">
        <v>1.3237699999999999</v>
      </c>
      <c r="D76" s="15">
        <v>1.3001499999999999</v>
      </c>
      <c r="E76" s="15">
        <v>1.3166899999999999</v>
      </c>
      <c r="F76" s="15">
        <v>1.3147</v>
      </c>
      <c r="G76" s="15">
        <v>1.3182</v>
      </c>
      <c r="H76" s="15">
        <v>1.3072000000000001</v>
      </c>
      <c r="I76" s="5">
        <v>68</v>
      </c>
      <c r="J76" s="5">
        <v>1865</v>
      </c>
      <c r="K76" s="5">
        <v>2862</v>
      </c>
      <c r="L76" s="5">
        <v>4775</v>
      </c>
      <c r="M76" s="14">
        <v>9.8299999999999859</v>
      </c>
      <c r="N76" s="14">
        <v>236.19999999999973</v>
      </c>
      <c r="O76" s="5">
        <v>109.99999999999899</v>
      </c>
      <c r="P76" s="5">
        <v>533216</v>
      </c>
      <c r="Q76" s="14">
        <v>1110.8666666666666</v>
      </c>
      <c r="R76" s="14">
        <v>20.215918712955144</v>
      </c>
      <c r="S76" s="5">
        <v>31</v>
      </c>
      <c r="T76" s="5" t="s">
        <v>26</v>
      </c>
      <c r="U76" s="14">
        <v>0.62125145883731792</v>
      </c>
      <c r="V76" s="5">
        <v>833</v>
      </c>
      <c r="W76" s="5">
        <v>1961</v>
      </c>
      <c r="X76" s="5">
        <v>1470</v>
      </c>
      <c r="Y76" s="5">
        <v>511</v>
      </c>
      <c r="Z76" s="5" t="s">
        <v>32</v>
      </c>
      <c r="AA76" s="5"/>
      <c r="AB76" s="6" cm="1">
        <f t="array" ref="AB76">SUM(IF(B76:I76&gt;B77:I77,1,-1))</f>
        <v>-4</v>
      </c>
      <c r="AC76" s="6" cm="1">
        <f t="array" ref="AC76">SUM(IF(J76:S76&gt;J77:S77,1,-1))</f>
        <v>-6</v>
      </c>
      <c r="AD76" s="6">
        <f t="shared" si="27"/>
        <v>-10</v>
      </c>
      <c r="AE76" s="6">
        <f t="shared" si="28"/>
        <v>-6</v>
      </c>
      <c r="AF76" s="6">
        <f t="shared" si="28"/>
        <v>-4</v>
      </c>
      <c r="AG76" s="6">
        <f t="shared" si="28"/>
        <v>-10</v>
      </c>
      <c r="AH76" s="5"/>
      <c r="AI76" s="8" t="str">
        <f t="shared" si="16"/>
        <v>Outside</v>
      </c>
      <c r="AJ76" s="7" t="str">
        <f t="shared" si="17"/>
        <v>Up</v>
      </c>
      <c r="AK76" s="7" t="str">
        <f t="shared" si="18"/>
        <v>POC Up</v>
      </c>
      <c r="AL76" s="9" t="str">
        <f t="shared" si="19"/>
        <v>In. Val</v>
      </c>
      <c r="AM76" s="9" t="str">
        <f t="shared" si="20"/>
        <v>Inside Day</v>
      </c>
      <c r="AN76" s="9" t="str">
        <f t="shared" si="21"/>
        <v>In Val</v>
      </c>
      <c r="AO76" s="9" t="str">
        <f t="shared" si="22"/>
        <v>No Gap</v>
      </c>
      <c r="AP76" s="9" t="str">
        <f t="shared" si="23"/>
        <v>Bottom-Weighted</v>
      </c>
      <c r="AQ76" s="9" t="str">
        <f t="shared" si="24"/>
        <v>Skewed Mid-High</v>
      </c>
      <c r="AR76" s="9" t="str">
        <f t="shared" si="25"/>
        <v>Closed Higher Quadrant</v>
      </c>
      <c r="AS76" s="5">
        <f t="shared" si="26"/>
        <v>1</v>
      </c>
    </row>
    <row r="77" spans="1:45" ht="15.5" x14ac:dyDescent="0.35">
      <c r="A77" s="13">
        <v>45551</v>
      </c>
      <c r="B77" s="15">
        <v>1.31395</v>
      </c>
      <c r="C77" s="15">
        <v>1.3237699999999999</v>
      </c>
      <c r="D77" s="15">
        <v>1.3001499999999999</v>
      </c>
      <c r="E77" s="15">
        <v>1.3209500000000001</v>
      </c>
      <c r="F77" s="15">
        <v>1.3143</v>
      </c>
      <c r="G77" s="15">
        <v>1.3179000000000001</v>
      </c>
      <c r="H77" s="15">
        <v>1.3081</v>
      </c>
      <c r="I77" s="5">
        <v>74</v>
      </c>
      <c r="J77" s="5">
        <v>1583</v>
      </c>
      <c r="K77" s="5">
        <v>3169</v>
      </c>
      <c r="L77" s="5">
        <v>4802</v>
      </c>
      <c r="M77" s="14">
        <v>9.8993749999999565</v>
      </c>
      <c r="N77" s="14">
        <v>236.19999999999973</v>
      </c>
      <c r="O77" s="5">
        <v>98.000000000000313</v>
      </c>
      <c r="P77" s="5">
        <v>538302</v>
      </c>
      <c r="Q77" s="14">
        <v>1121.4625000000001</v>
      </c>
      <c r="R77" s="14">
        <v>20.330228619813742</v>
      </c>
      <c r="S77" s="5">
        <v>31</v>
      </c>
      <c r="T77" s="5" t="s">
        <v>26</v>
      </c>
      <c r="U77" s="14">
        <v>0.61016307230978295</v>
      </c>
      <c r="V77" s="5">
        <v>509</v>
      </c>
      <c r="W77" s="5">
        <v>2047</v>
      </c>
      <c r="X77" s="5">
        <v>1735</v>
      </c>
      <c r="Y77" s="5">
        <v>511</v>
      </c>
      <c r="Z77" s="5" t="s">
        <v>31</v>
      </c>
      <c r="AA77" s="5"/>
      <c r="AB77" s="6" cm="1">
        <f t="array" ref="AB77">SUM(IF(B77:I77&gt;B78:I78,1,-1))</f>
        <v>2</v>
      </c>
      <c r="AC77" s="6" cm="1">
        <f t="array" ref="AC77">SUM(IF(J77:S77&gt;J78:S78,1,-1))</f>
        <v>4</v>
      </c>
      <c r="AD77" s="6">
        <f t="shared" si="27"/>
        <v>6</v>
      </c>
      <c r="AE77" s="6">
        <f t="shared" si="28"/>
        <v>-6</v>
      </c>
      <c r="AF77" s="6">
        <f t="shared" si="28"/>
        <v>2</v>
      </c>
      <c r="AG77" s="6">
        <f t="shared" si="28"/>
        <v>-4</v>
      </c>
      <c r="AH77" s="5"/>
      <c r="AI77" s="8" t="str">
        <f t="shared" si="16"/>
        <v>OL Higher</v>
      </c>
      <c r="AJ77" s="7" t="str">
        <f t="shared" si="17"/>
        <v>Neutral</v>
      </c>
      <c r="AK77" s="7" t="str">
        <f t="shared" si="18"/>
        <v>POC Down</v>
      </c>
      <c r="AL77" s="9" t="str">
        <f t="shared" si="19"/>
        <v>In. Val</v>
      </c>
      <c r="AM77" s="9" t="str">
        <f t="shared" si="20"/>
        <v>Inside Day</v>
      </c>
      <c r="AN77" s="9" t="str">
        <f t="shared" si="21"/>
        <v>Ab. Val</v>
      </c>
      <c r="AO77" s="9" t="str">
        <f t="shared" si="22"/>
        <v>No Gap</v>
      </c>
      <c r="AP77" s="9" t="str">
        <f t="shared" si="23"/>
        <v>Bottom-Weighted</v>
      </c>
      <c r="AQ77" s="9" t="str">
        <f t="shared" si="24"/>
        <v>Skewed Mid-High</v>
      </c>
      <c r="AR77" s="9" t="str">
        <f t="shared" si="25"/>
        <v>Closed Lower Quadrant</v>
      </c>
      <c r="AS77" s="5">
        <f t="shared" si="26"/>
        <v>-1</v>
      </c>
    </row>
    <row r="78" spans="1:45" ht="15.5" x14ac:dyDescent="0.35">
      <c r="A78" s="13">
        <v>45548</v>
      </c>
      <c r="B78" s="15">
        <v>1.31294</v>
      </c>
      <c r="C78" s="15">
        <v>1.3237699999999999</v>
      </c>
      <c r="D78" s="15">
        <v>1.3001499999999999</v>
      </c>
      <c r="E78" s="15">
        <v>1.31345</v>
      </c>
      <c r="F78" s="15">
        <v>1.3145</v>
      </c>
      <c r="G78" s="15">
        <v>1.3158000000000001</v>
      </c>
      <c r="H78" s="15">
        <v>1.3069999999999999</v>
      </c>
      <c r="I78" s="5">
        <v>50</v>
      </c>
      <c r="J78" s="5">
        <v>1133</v>
      </c>
      <c r="K78" s="5">
        <v>3513</v>
      </c>
      <c r="L78" s="5">
        <v>4711</v>
      </c>
      <c r="M78" s="14">
        <v>9.7241666666666031</v>
      </c>
      <c r="N78" s="14">
        <v>236.19999999999973</v>
      </c>
      <c r="O78" s="5">
        <v>88.000000000001407</v>
      </c>
      <c r="P78" s="5">
        <v>525185</v>
      </c>
      <c r="Q78" s="14">
        <v>1094.1354166666667</v>
      </c>
      <c r="R78" s="14">
        <v>19.944961896697738</v>
      </c>
      <c r="S78" s="5">
        <v>36</v>
      </c>
      <c r="T78" s="5" t="s">
        <v>28</v>
      </c>
      <c r="U78" s="14">
        <v>0.46595510922847999</v>
      </c>
      <c r="V78" s="5">
        <v>214</v>
      </c>
      <c r="W78" s="5">
        <v>2251</v>
      </c>
      <c r="X78" s="5">
        <v>1735</v>
      </c>
      <c r="Y78" s="5">
        <v>511</v>
      </c>
      <c r="Z78" s="5" t="s">
        <v>32</v>
      </c>
      <c r="AA78" s="5"/>
      <c r="AB78" s="6" cm="1">
        <f t="array" ref="AB78">SUM(IF(B78:I78&gt;B79:I79,1,-1))</f>
        <v>-4</v>
      </c>
      <c r="AC78" s="6" cm="1">
        <f t="array" ref="AC78">SUM(IF(J78:S78&gt;J79:S79,1,-1))</f>
        <v>-2</v>
      </c>
      <c r="AD78" s="6">
        <f t="shared" si="27"/>
        <v>-6</v>
      </c>
      <c r="AE78" s="6">
        <f t="shared" si="28"/>
        <v>-14</v>
      </c>
      <c r="AF78" s="6">
        <f t="shared" si="28"/>
        <v>0</v>
      </c>
      <c r="AG78" s="6">
        <f t="shared" si="28"/>
        <v>-14</v>
      </c>
      <c r="AH78" s="5"/>
      <c r="AI78" s="8" t="str">
        <f t="shared" si="16"/>
        <v>OL Lower</v>
      </c>
      <c r="AJ78" s="7" t="str">
        <f t="shared" si="17"/>
        <v>Neutral</v>
      </c>
      <c r="AK78" s="7" t="str">
        <f t="shared" si="18"/>
        <v>POC Up</v>
      </c>
      <c r="AL78" s="9" t="str">
        <f t="shared" si="19"/>
        <v>In. Val</v>
      </c>
      <c r="AM78" s="9" t="str">
        <f t="shared" si="20"/>
        <v>Inside Day</v>
      </c>
      <c r="AN78" s="9" t="str">
        <f t="shared" si="21"/>
        <v>In Val</v>
      </c>
      <c r="AO78" s="9" t="str">
        <f t="shared" si="22"/>
        <v>No Gap</v>
      </c>
      <c r="AP78" s="9" t="str">
        <f t="shared" si="23"/>
        <v>Bottom-Weighted</v>
      </c>
      <c r="AQ78" s="9" t="str">
        <f t="shared" si="24"/>
        <v>Skewed Mid-High</v>
      </c>
      <c r="AR78" s="9" t="str">
        <f t="shared" si="25"/>
        <v>Same</v>
      </c>
      <c r="AS78" s="5">
        <f t="shared" si="26"/>
        <v>0</v>
      </c>
    </row>
    <row r="79" spans="1:45" ht="15.5" x14ac:dyDescent="0.35">
      <c r="A79" s="13">
        <v>45547</v>
      </c>
      <c r="B79" s="15">
        <v>1.3165</v>
      </c>
      <c r="C79" s="15">
        <v>1.3237699999999999</v>
      </c>
      <c r="D79" s="15">
        <v>1.3001499999999999</v>
      </c>
      <c r="E79" s="15">
        <v>1.3131900000000001</v>
      </c>
      <c r="F79" s="15">
        <v>1.3130999999999999</v>
      </c>
      <c r="G79" s="15">
        <v>1.3166</v>
      </c>
      <c r="H79" s="15">
        <v>1.3069999999999999</v>
      </c>
      <c r="I79" s="5">
        <v>64</v>
      </c>
      <c r="J79" s="5">
        <v>1972</v>
      </c>
      <c r="K79" s="5">
        <v>2709</v>
      </c>
      <c r="L79" s="5">
        <v>4739</v>
      </c>
      <c r="M79" s="14">
        <v>9.7864583333332575</v>
      </c>
      <c r="N79" s="14">
        <v>236.19999999999973</v>
      </c>
      <c r="O79" s="5">
        <v>96.000000000000526</v>
      </c>
      <c r="P79" s="5">
        <v>515616</v>
      </c>
      <c r="Q79" s="14">
        <v>1074.2</v>
      </c>
      <c r="R79" s="14">
        <v>20.063505503810354</v>
      </c>
      <c r="S79" s="5">
        <v>34</v>
      </c>
      <c r="T79" s="5" t="s">
        <v>26</v>
      </c>
      <c r="U79" s="14">
        <v>0.69615634243905755</v>
      </c>
      <c r="V79" s="5">
        <v>309</v>
      </c>
      <c r="W79" s="5">
        <v>2163</v>
      </c>
      <c r="X79" s="5">
        <v>1756</v>
      </c>
      <c r="Y79" s="5">
        <v>511</v>
      </c>
      <c r="Z79" s="5" t="s">
        <v>32</v>
      </c>
      <c r="AA79" s="5"/>
      <c r="AB79" s="6" cm="1">
        <f t="array" ref="AB79">SUM(IF(B79:I79&gt;B80:I80,1,-1))</f>
        <v>-4</v>
      </c>
      <c r="AC79" s="6" cm="1">
        <f t="array" ref="AC79">SUM(IF(J79:S79&gt;J80:S80,1,-1))</f>
        <v>0</v>
      </c>
      <c r="AD79" s="6">
        <f t="shared" si="27"/>
        <v>-4</v>
      </c>
      <c r="AE79" s="6">
        <f t="shared" si="28"/>
        <v>-14</v>
      </c>
      <c r="AF79" s="6">
        <f t="shared" si="28"/>
        <v>4</v>
      </c>
      <c r="AG79" s="6">
        <f t="shared" si="28"/>
        <v>-10</v>
      </c>
      <c r="AH79" s="5"/>
      <c r="AI79" s="8" t="str">
        <f t="shared" si="16"/>
        <v>OL Lower</v>
      </c>
      <c r="AJ79" s="7" t="str">
        <f t="shared" si="17"/>
        <v>Down</v>
      </c>
      <c r="AK79" s="7" t="str">
        <f t="shared" si="18"/>
        <v>POC Unchanged</v>
      </c>
      <c r="AL79" s="9" t="str">
        <f t="shared" si="19"/>
        <v>In. Val</v>
      </c>
      <c r="AM79" s="9" t="str">
        <f t="shared" si="20"/>
        <v>Inside Day</v>
      </c>
      <c r="AN79" s="9" t="str">
        <f t="shared" si="21"/>
        <v>In Val</v>
      </c>
      <c r="AO79" s="9" t="str">
        <f t="shared" si="22"/>
        <v>No Gap</v>
      </c>
      <c r="AP79" s="9" t="str">
        <f t="shared" si="23"/>
        <v>Bottom-Weighted</v>
      </c>
      <c r="AQ79" s="9" t="str">
        <f t="shared" si="24"/>
        <v>Skewed Mid-High</v>
      </c>
      <c r="AR79" s="9" t="str">
        <f t="shared" si="25"/>
        <v>Closed Lower Quadrant</v>
      </c>
      <c r="AS79" s="5">
        <f t="shared" si="26"/>
        <v>-2</v>
      </c>
    </row>
    <row r="80" spans="1:45" ht="15.5" x14ac:dyDescent="0.35">
      <c r="A80" s="13">
        <v>45546</v>
      </c>
      <c r="B80" s="15">
        <v>1.3192600000000001</v>
      </c>
      <c r="C80" s="15">
        <v>1.3237699999999999</v>
      </c>
      <c r="D80" s="15">
        <v>1.3001499999999999</v>
      </c>
      <c r="E80" s="15">
        <v>1.3037399999999999</v>
      </c>
      <c r="F80" s="15">
        <v>1.3130999999999999</v>
      </c>
      <c r="G80" s="15">
        <v>1.3188</v>
      </c>
      <c r="H80" s="15">
        <v>1.3094000000000001</v>
      </c>
      <c r="I80" s="5">
        <v>28</v>
      </c>
      <c r="J80" s="5">
        <v>2514</v>
      </c>
      <c r="K80" s="5">
        <v>2266</v>
      </c>
      <c r="L80" s="5">
        <v>4837</v>
      </c>
      <c r="M80" s="14">
        <v>10.002083333333273</v>
      </c>
      <c r="N80" s="14">
        <v>236.19999999999973</v>
      </c>
      <c r="O80" s="5">
        <v>93.999999999998522</v>
      </c>
      <c r="P80" s="5">
        <v>509122</v>
      </c>
      <c r="Q80" s="14">
        <v>1060.6708333333333</v>
      </c>
      <c r="R80" s="14">
        <v>20.478408128704512</v>
      </c>
      <c r="S80" s="5">
        <v>32</v>
      </c>
      <c r="T80" s="5" t="s">
        <v>33</v>
      </c>
      <c r="U80" s="14">
        <v>0.76648488286713934</v>
      </c>
      <c r="V80" s="5">
        <v>623</v>
      </c>
      <c r="W80" s="5">
        <v>2360</v>
      </c>
      <c r="X80" s="5">
        <v>1595</v>
      </c>
      <c r="Y80" s="5">
        <v>259</v>
      </c>
      <c r="Z80" s="5" t="s">
        <v>27</v>
      </c>
      <c r="AA80" s="5"/>
      <c r="AB80" s="6" cm="1">
        <f t="array" ref="AB80">SUM(IF(B80:I80&gt;B81:I81,1,-1))</f>
        <v>-6</v>
      </c>
      <c r="AC80" s="6" cm="1">
        <f t="array" ref="AC80">SUM(IF(J80:S80&gt;J81:S81,1,-1))</f>
        <v>2</v>
      </c>
      <c r="AD80" s="6">
        <f t="shared" si="27"/>
        <v>-4</v>
      </c>
      <c r="AE80" s="6">
        <f t="shared" si="28"/>
        <v>-18</v>
      </c>
      <c r="AF80" s="6">
        <f t="shared" si="28"/>
        <v>6</v>
      </c>
      <c r="AG80" s="6">
        <f t="shared" si="28"/>
        <v>-12</v>
      </c>
      <c r="AH80" s="5"/>
      <c r="AI80" s="8" t="str">
        <f t="shared" si="16"/>
        <v>OL Lower</v>
      </c>
      <c r="AJ80" s="7" t="str">
        <f t="shared" si="17"/>
        <v>Down</v>
      </c>
      <c r="AK80" s="7" t="str">
        <f t="shared" si="18"/>
        <v>POC Unchanged</v>
      </c>
      <c r="AL80" s="9" t="str">
        <f t="shared" si="19"/>
        <v>In. Val</v>
      </c>
      <c r="AM80" s="9" t="str">
        <f t="shared" si="20"/>
        <v>Lower Break</v>
      </c>
      <c r="AN80" s="9" t="str">
        <f t="shared" si="21"/>
        <v>Bl. Val</v>
      </c>
      <c r="AO80" s="9" t="str">
        <f t="shared" si="22"/>
        <v>No Gap</v>
      </c>
      <c r="AP80" s="9" t="str">
        <f t="shared" si="23"/>
        <v>Top-Weighted</v>
      </c>
      <c r="AQ80" s="9" t="str">
        <f t="shared" si="24"/>
        <v>Skewed Mid-High</v>
      </c>
      <c r="AR80" s="9" t="str">
        <f t="shared" si="25"/>
        <v>Same</v>
      </c>
      <c r="AS80" s="5">
        <f t="shared" si="26"/>
        <v>0</v>
      </c>
    </row>
    <row r="81" spans="1:45" ht="15.5" x14ac:dyDescent="0.35">
      <c r="A81" s="13">
        <v>45545</v>
      </c>
      <c r="B81" s="15">
        <v>1.3254999999999999</v>
      </c>
      <c r="C81" s="15">
        <v>1.32602</v>
      </c>
      <c r="D81" s="15">
        <v>1.3048900000000001</v>
      </c>
      <c r="E81" s="15">
        <v>1.3079099999999999</v>
      </c>
      <c r="F81" s="15">
        <v>1.3130999999999999</v>
      </c>
      <c r="G81" s="15">
        <v>1.3193999999999999</v>
      </c>
      <c r="H81" s="15">
        <v>1.3102</v>
      </c>
      <c r="I81" s="5">
        <v>18</v>
      </c>
      <c r="J81" s="5">
        <v>3023</v>
      </c>
      <c r="K81" s="5">
        <v>1759</v>
      </c>
      <c r="L81" s="5">
        <v>4839</v>
      </c>
      <c r="M81" s="14">
        <v>9.9972916666666194</v>
      </c>
      <c r="N81" s="14">
        <v>211.2999999999987</v>
      </c>
      <c r="O81" s="5">
        <v>91.999999999998749</v>
      </c>
      <c r="P81" s="5">
        <v>487836</v>
      </c>
      <c r="Q81" s="14">
        <v>1016.325</v>
      </c>
      <c r="R81" s="14">
        <v>22.90108849976351</v>
      </c>
      <c r="S81" s="5">
        <v>39</v>
      </c>
      <c r="T81" s="5" t="s">
        <v>26</v>
      </c>
      <c r="U81" s="14">
        <v>0.62153719258156648</v>
      </c>
      <c r="V81" s="5">
        <v>421</v>
      </c>
      <c r="W81" s="5">
        <v>1652</v>
      </c>
      <c r="X81" s="5">
        <v>1909</v>
      </c>
      <c r="Y81" s="5">
        <v>833</v>
      </c>
      <c r="Z81" s="5" t="s">
        <v>27</v>
      </c>
      <c r="AA81" s="5"/>
      <c r="AB81" s="6" cm="1">
        <f t="array" ref="AB81">SUM(IF(B81:I81&gt;B82:I82,1,-1))</f>
        <v>-4</v>
      </c>
      <c r="AC81" s="6" cm="1">
        <f t="array" ref="AC81">SUM(IF(J81:S81&gt;J82:S82,1,-1))</f>
        <v>2</v>
      </c>
      <c r="AD81" s="6">
        <f t="shared" si="27"/>
        <v>-2</v>
      </c>
      <c r="AE81" s="6">
        <f t="shared" si="28"/>
        <v>-18</v>
      </c>
      <c r="AF81" s="6">
        <f t="shared" si="28"/>
        <v>8</v>
      </c>
      <c r="AG81" s="6">
        <f t="shared" si="28"/>
        <v>-10</v>
      </c>
      <c r="AH81" s="5"/>
      <c r="AI81" s="8" t="str">
        <f t="shared" si="16"/>
        <v>OL Lower</v>
      </c>
      <c r="AJ81" s="7" t="str">
        <f t="shared" si="17"/>
        <v>Down</v>
      </c>
      <c r="AK81" s="7" t="str">
        <f t="shared" si="18"/>
        <v>POC Unchanged</v>
      </c>
      <c r="AL81" s="9" t="str">
        <f t="shared" si="19"/>
        <v>In. Val</v>
      </c>
      <c r="AM81" s="9" t="str">
        <f t="shared" si="20"/>
        <v>Lower Break</v>
      </c>
      <c r="AN81" s="9" t="str">
        <f t="shared" si="21"/>
        <v>Bl. Val</v>
      </c>
      <c r="AO81" s="9" t="str">
        <f t="shared" si="22"/>
        <v>Gap Up - Failed</v>
      </c>
      <c r="AP81" s="9" t="str">
        <f t="shared" si="23"/>
        <v>Top-Weighted</v>
      </c>
      <c r="AQ81" s="9" t="str">
        <f t="shared" si="24"/>
        <v>Skewed Mid-Low</v>
      </c>
      <c r="AR81" s="9" t="str">
        <f t="shared" si="25"/>
        <v>Same</v>
      </c>
      <c r="AS81" s="5">
        <f t="shared" si="26"/>
        <v>0</v>
      </c>
    </row>
    <row r="82" spans="1:45" ht="15.5" x14ac:dyDescent="0.35">
      <c r="A82" s="13">
        <v>45544</v>
      </c>
      <c r="B82" s="15">
        <v>1.31915</v>
      </c>
      <c r="C82" s="15">
        <v>1.3265899999999999</v>
      </c>
      <c r="D82" s="15">
        <v>1.30671</v>
      </c>
      <c r="E82" s="15">
        <v>1.30705</v>
      </c>
      <c r="F82" s="15">
        <v>1.3130999999999999</v>
      </c>
      <c r="G82" s="15">
        <v>1.3199000000000001</v>
      </c>
      <c r="H82" s="15">
        <v>1.3109</v>
      </c>
      <c r="I82" s="5">
        <v>18</v>
      </c>
      <c r="J82" s="5">
        <v>3496</v>
      </c>
      <c r="K82" s="5">
        <v>1337</v>
      </c>
      <c r="L82" s="5">
        <v>4890</v>
      </c>
      <c r="M82" s="14">
        <v>10.127291666666634</v>
      </c>
      <c r="N82" s="14">
        <v>198.79999999999899</v>
      </c>
      <c r="O82" s="5">
        <v>90.000000000001194</v>
      </c>
      <c r="P82" s="5">
        <v>476719</v>
      </c>
      <c r="Q82" s="14">
        <v>993.16458333333333</v>
      </c>
      <c r="R82" s="14">
        <v>24.597585513078595</v>
      </c>
      <c r="S82" s="5">
        <v>32</v>
      </c>
      <c r="T82" s="5" t="s">
        <v>28</v>
      </c>
      <c r="U82" s="14">
        <v>0.47615391211291391</v>
      </c>
      <c r="V82" s="5">
        <v>560</v>
      </c>
      <c r="W82" s="5">
        <v>1575</v>
      </c>
      <c r="X82" s="5">
        <v>1883</v>
      </c>
      <c r="Y82" s="5">
        <v>813</v>
      </c>
      <c r="Z82" s="5" t="s">
        <v>27</v>
      </c>
      <c r="AA82" s="5"/>
      <c r="AB82" s="6" cm="1">
        <f t="array" ref="AB82">SUM(IF(B82:I82&gt;B83:I83,1,-1))</f>
        <v>-8</v>
      </c>
      <c r="AC82" s="6" cm="1">
        <f t="array" ref="AC82">SUM(IF(J82:S82&gt;J83:S83,1,-1))</f>
        <v>2</v>
      </c>
      <c r="AD82" s="6">
        <f t="shared" si="27"/>
        <v>-6</v>
      </c>
      <c r="AE82" s="6">
        <f t="shared" si="28"/>
        <v>-10</v>
      </c>
      <c r="AF82" s="6">
        <f t="shared" si="28"/>
        <v>4</v>
      </c>
      <c r="AG82" s="6">
        <f t="shared" si="28"/>
        <v>-6</v>
      </c>
      <c r="AH82" s="5"/>
      <c r="AI82" s="8" t="str">
        <f t="shared" si="16"/>
        <v>OL Lower</v>
      </c>
      <c r="AJ82" s="7" t="str">
        <f t="shared" si="17"/>
        <v>Down</v>
      </c>
      <c r="AK82" s="7" t="str">
        <f t="shared" si="18"/>
        <v>POC Down</v>
      </c>
      <c r="AL82" s="9" t="str">
        <f t="shared" si="19"/>
        <v>In. Val</v>
      </c>
      <c r="AM82" s="9" t="str">
        <f t="shared" si="20"/>
        <v>Lower Break</v>
      </c>
      <c r="AN82" s="9" t="str">
        <f t="shared" si="21"/>
        <v>Bl. Val</v>
      </c>
      <c r="AO82" s="9" t="str">
        <f t="shared" si="22"/>
        <v>No Gap</v>
      </c>
      <c r="AP82" s="9" t="str">
        <f t="shared" si="23"/>
        <v>Top-Weighted</v>
      </c>
      <c r="AQ82" s="9" t="str">
        <f t="shared" si="24"/>
        <v>Skewed Mid-Low</v>
      </c>
      <c r="AR82" s="9" t="str">
        <f t="shared" si="25"/>
        <v>Same</v>
      </c>
      <c r="AS82" s="5">
        <f t="shared" si="26"/>
        <v>0</v>
      </c>
    </row>
    <row r="83" spans="1:45" ht="15.5" x14ac:dyDescent="0.35">
      <c r="A83" s="13">
        <v>45541</v>
      </c>
      <c r="B83" s="15">
        <v>1.3213999999999999</v>
      </c>
      <c r="C83" s="15">
        <v>1.3265899999999999</v>
      </c>
      <c r="D83" s="15">
        <v>1.3087</v>
      </c>
      <c r="E83" s="15">
        <v>1.3130999999999999</v>
      </c>
      <c r="F83" s="15">
        <v>1.3175999999999999</v>
      </c>
      <c r="G83" s="15">
        <v>1.3207</v>
      </c>
      <c r="H83" s="15">
        <v>1.3123</v>
      </c>
      <c r="I83" s="5">
        <v>18</v>
      </c>
      <c r="J83" s="5">
        <v>2121</v>
      </c>
      <c r="K83" s="5">
        <v>2712</v>
      </c>
      <c r="L83" s="5">
        <v>4888</v>
      </c>
      <c r="M83" s="14">
        <v>10.129374999999959</v>
      </c>
      <c r="N83" s="14">
        <v>178.89999999999961</v>
      </c>
      <c r="O83" s="5">
        <v>83.999999999999631</v>
      </c>
      <c r="P83" s="5">
        <v>461470</v>
      </c>
      <c r="Q83" s="14">
        <v>961.39583333333337</v>
      </c>
      <c r="R83" s="14">
        <v>27.322526551145952</v>
      </c>
      <c r="S83" s="5">
        <v>34</v>
      </c>
      <c r="T83" s="5" t="s">
        <v>26</v>
      </c>
      <c r="U83" s="14">
        <v>0.69342486902134648</v>
      </c>
      <c r="V83" s="5">
        <v>472</v>
      </c>
      <c r="W83" s="5">
        <v>1595</v>
      </c>
      <c r="X83" s="5">
        <v>1729</v>
      </c>
      <c r="Y83" s="5">
        <v>994</v>
      </c>
      <c r="Z83" s="5" t="s">
        <v>27</v>
      </c>
      <c r="AA83" s="5"/>
      <c r="AB83" s="6" cm="1">
        <f t="array" ref="AB83">SUM(IF(B83:I83&gt;B84:I84,1,-1))</f>
        <v>-6</v>
      </c>
      <c r="AC83" s="6" cm="1">
        <f t="array" ref="AC83">SUM(IF(J83:S83&gt;J84:S84,1,-1))</f>
        <v>4</v>
      </c>
      <c r="AD83" s="6">
        <f t="shared" si="27"/>
        <v>-2</v>
      </c>
      <c r="AE83" s="6">
        <f t="shared" ref="AE83:AG98" si="29">SUM(AB83:AB85)</f>
        <v>-2</v>
      </c>
      <c r="AF83" s="6">
        <f t="shared" si="29"/>
        <v>6</v>
      </c>
      <c r="AG83" s="6">
        <f t="shared" si="29"/>
        <v>4</v>
      </c>
      <c r="AH83" s="5"/>
      <c r="AI83" s="8" t="str">
        <f t="shared" si="16"/>
        <v>OL Lower</v>
      </c>
      <c r="AJ83" s="7" t="str">
        <f t="shared" si="17"/>
        <v>Down</v>
      </c>
      <c r="AK83" s="7" t="str">
        <f t="shared" si="18"/>
        <v>POC Down</v>
      </c>
      <c r="AL83" s="9" t="str">
        <f t="shared" si="19"/>
        <v>In. Val</v>
      </c>
      <c r="AM83" s="9" t="str">
        <f t="shared" si="20"/>
        <v>Inside Day</v>
      </c>
      <c r="AN83" s="9" t="str">
        <f t="shared" si="21"/>
        <v>In Val</v>
      </c>
      <c r="AO83" s="9" t="str">
        <f t="shared" si="22"/>
        <v>No Gap</v>
      </c>
      <c r="AP83" s="9" t="str">
        <f t="shared" si="23"/>
        <v>Bottom-Weighted</v>
      </c>
      <c r="AQ83" s="9" t="str">
        <f t="shared" si="24"/>
        <v>Skewed Mid-Low</v>
      </c>
      <c r="AR83" s="9" t="str">
        <f t="shared" si="25"/>
        <v>Closed Higher Quadrant</v>
      </c>
      <c r="AS83" s="5">
        <f t="shared" si="26"/>
        <v>1</v>
      </c>
    </row>
    <row r="84" spans="1:45" ht="15.5" x14ac:dyDescent="0.35">
      <c r="A84" s="13">
        <v>45540</v>
      </c>
      <c r="B84" s="15">
        <v>1.3096099999999999</v>
      </c>
      <c r="C84" s="15">
        <v>1.3265899999999999</v>
      </c>
      <c r="D84" s="15">
        <v>1.3087</v>
      </c>
      <c r="E84" s="15">
        <v>1.3175300000000001</v>
      </c>
      <c r="F84" s="15">
        <v>1.319</v>
      </c>
      <c r="G84" s="15">
        <v>1.3223</v>
      </c>
      <c r="H84" s="15">
        <v>1.3129</v>
      </c>
      <c r="I84" s="5">
        <v>34</v>
      </c>
      <c r="J84" s="5">
        <v>1605</v>
      </c>
      <c r="K84" s="5">
        <v>3170</v>
      </c>
      <c r="L84" s="5">
        <v>4829</v>
      </c>
      <c r="M84" s="14">
        <v>10.008958333333272</v>
      </c>
      <c r="N84" s="14">
        <v>178.89999999999961</v>
      </c>
      <c r="O84" s="5">
        <v>94.000000000000753</v>
      </c>
      <c r="P84" s="5">
        <v>430085</v>
      </c>
      <c r="Q84" s="14">
        <v>896.01041666666663</v>
      </c>
      <c r="R84" s="14">
        <v>26.99273337059816</v>
      </c>
      <c r="S84" s="5">
        <v>21</v>
      </c>
      <c r="T84" s="5" t="s">
        <v>26</v>
      </c>
      <c r="U84" s="14">
        <v>0.54784181560576473</v>
      </c>
      <c r="V84" s="5">
        <v>466</v>
      </c>
      <c r="W84" s="5">
        <v>1702</v>
      </c>
      <c r="X84" s="5">
        <v>1472</v>
      </c>
      <c r="Y84" s="5">
        <v>1122</v>
      </c>
      <c r="Z84" s="5" t="s">
        <v>29</v>
      </c>
      <c r="AA84" s="5"/>
      <c r="AB84" s="6" cm="1">
        <f t="array" ref="AB84">SUM(IF(B84:I84&gt;B85:I85,1,-1))</f>
        <v>4</v>
      </c>
      <c r="AC84" s="6" cm="1">
        <f t="array" ref="AC84">SUM(IF(J84:S84&gt;J85:S85,1,-1))</f>
        <v>-2</v>
      </c>
      <c r="AD84" s="6">
        <f t="shared" si="27"/>
        <v>2</v>
      </c>
      <c r="AE84" s="6">
        <f t="shared" si="29"/>
        <v>2</v>
      </c>
      <c r="AF84" s="6">
        <f t="shared" si="29"/>
        <v>4</v>
      </c>
      <c r="AG84" s="6">
        <f t="shared" si="29"/>
        <v>6</v>
      </c>
      <c r="AH84" s="5"/>
      <c r="AI84" s="8" t="str">
        <f t="shared" si="16"/>
        <v>Inside</v>
      </c>
      <c r="AJ84" s="7" t="str">
        <f t="shared" si="17"/>
        <v>Up</v>
      </c>
      <c r="AK84" s="7" t="str">
        <f t="shared" si="18"/>
        <v>POC Up</v>
      </c>
      <c r="AL84" s="9" t="str">
        <f t="shared" si="19"/>
        <v>In. Val</v>
      </c>
      <c r="AM84" s="9" t="str">
        <f t="shared" si="20"/>
        <v>Inside Day</v>
      </c>
      <c r="AN84" s="9" t="str">
        <f t="shared" si="21"/>
        <v>In Val</v>
      </c>
      <c r="AO84" s="9" t="str">
        <f t="shared" si="22"/>
        <v>Gap Down - Failed</v>
      </c>
      <c r="AP84" s="9" t="str">
        <f t="shared" si="23"/>
        <v>Bottom-Weighted</v>
      </c>
      <c r="AQ84" s="9" t="str">
        <f t="shared" si="24"/>
        <v>Skewed Mid-High</v>
      </c>
      <c r="AR84" s="9" t="str">
        <f t="shared" si="25"/>
        <v>Same</v>
      </c>
      <c r="AS84" s="5">
        <f t="shared" si="26"/>
        <v>0</v>
      </c>
    </row>
    <row r="85" spans="1:45" ht="15.5" x14ac:dyDescent="0.35">
      <c r="A85" s="13">
        <v>45539</v>
      </c>
      <c r="B85" s="15">
        <v>1.3091999999999999</v>
      </c>
      <c r="C85" s="15">
        <v>1.3265899999999999</v>
      </c>
      <c r="D85" s="15">
        <v>1.30758</v>
      </c>
      <c r="E85" s="15">
        <v>1.3143400000000001</v>
      </c>
      <c r="F85" s="15">
        <v>1.3189000000000002</v>
      </c>
      <c r="G85" s="15">
        <v>1.3238000000000001</v>
      </c>
      <c r="H85" s="15">
        <v>1.3123</v>
      </c>
      <c r="I85" s="5">
        <v>29</v>
      </c>
      <c r="J85" s="5">
        <v>1650</v>
      </c>
      <c r="K85" s="5">
        <v>3166</v>
      </c>
      <c r="L85" s="5">
        <v>4869</v>
      </c>
      <c r="M85" s="14">
        <v>10.136041666666634</v>
      </c>
      <c r="N85" s="14">
        <v>190.09999999999971</v>
      </c>
      <c r="O85" s="5">
        <v>115.00000000000065</v>
      </c>
      <c r="P85" s="5">
        <v>411264</v>
      </c>
      <c r="Q85" s="14">
        <v>856.8</v>
      </c>
      <c r="R85" s="14">
        <v>25.612835349815924</v>
      </c>
      <c r="S85" s="5">
        <v>22</v>
      </c>
      <c r="T85" s="5" t="s">
        <v>26</v>
      </c>
      <c r="U85" s="14">
        <v>0.53086342809196618</v>
      </c>
      <c r="V85" s="5">
        <v>540</v>
      </c>
      <c r="W85" s="5">
        <v>1725</v>
      </c>
      <c r="X85" s="5">
        <v>1284</v>
      </c>
      <c r="Y85" s="5">
        <v>1320</v>
      </c>
      <c r="Z85" s="5" t="s">
        <v>29</v>
      </c>
      <c r="AA85" s="5"/>
      <c r="AB85" s="6" cm="1">
        <f t="array" ref="AB85">SUM(IF(B85:I85&gt;B86:I86,1,-1))</f>
        <v>0</v>
      </c>
      <c r="AC85" s="6" cm="1">
        <f t="array" ref="AC85">SUM(IF(J85:S85&gt;J86:S86,1,-1))</f>
        <v>4</v>
      </c>
      <c r="AD85" s="6">
        <f t="shared" si="27"/>
        <v>4</v>
      </c>
      <c r="AE85" s="6">
        <f t="shared" si="29"/>
        <v>0</v>
      </c>
      <c r="AF85" s="6">
        <f t="shared" si="29"/>
        <v>4</v>
      </c>
      <c r="AG85" s="6">
        <f t="shared" si="29"/>
        <v>4</v>
      </c>
      <c r="AH85" s="5"/>
      <c r="AI85" s="8" t="str">
        <f t="shared" si="16"/>
        <v>Inside</v>
      </c>
      <c r="AJ85" s="7" t="str">
        <f t="shared" si="17"/>
        <v>Up</v>
      </c>
      <c r="AK85" s="7" t="str">
        <f t="shared" si="18"/>
        <v>POC Unchanged</v>
      </c>
      <c r="AL85" s="9" t="str">
        <f t="shared" si="19"/>
        <v>In. Val</v>
      </c>
      <c r="AM85" s="9" t="str">
        <f t="shared" si="20"/>
        <v>Inside Day</v>
      </c>
      <c r="AN85" s="9" t="str">
        <f t="shared" si="21"/>
        <v>In Val</v>
      </c>
      <c r="AO85" s="9" t="str">
        <f t="shared" si="22"/>
        <v>Gap Down - Failed</v>
      </c>
      <c r="AP85" s="9" t="str">
        <f t="shared" si="23"/>
        <v>Bottom-Weighted</v>
      </c>
      <c r="AQ85" s="9" t="str">
        <f t="shared" si="24"/>
        <v>Skewed Mid-High</v>
      </c>
      <c r="AR85" s="9" t="str">
        <f t="shared" si="25"/>
        <v>Same</v>
      </c>
      <c r="AS85" s="5">
        <f t="shared" si="26"/>
        <v>0</v>
      </c>
    </row>
    <row r="86" spans="1:45" ht="15.5" x14ac:dyDescent="0.35">
      <c r="A86" s="13">
        <v>45538</v>
      </c>
      <c r="B86" s="15">
        <v>1.3033300000000001</v>
      </c>
      <c r="C86" s="15">
        <v>1.3265899999999999</v>
      </c>
      <c r="D86" s="15">
        <v>1.3009999999999999</v>
      </c>
      <c r="E86" s="15">
        <v>1.31121</v>
      </c>
      <c r="F86" s="15">
        <v>1.3189000000000002</v>
      </c>
      <c r="G86" s="15">
        <v>1.3242000000000003</v>
      </c>
      <c r="H86" s="15">
        <v>1.3118000000000001</v>
      </c>
      <c r="I86" s="5">
        <v>34</v>
      </c>
      <c r="J86" s="5">
        <v>1642</v>
      </c>
      <c r="K86" s="5">
        <v>3148</v>
      </c>
      <c r="L86" s="5">
        <v>4843</v>
      </c>
      <c r="M86" s="14">
        <v>10.120833333333305</v>
      </c>
      <c r="N86" s="14">
        <v>255.9</v>
      </c>
      <c r="O86" s="5">
        <v>124.00000000000189</v>
      </c>
      <c r="P86" s="5">
        <v>395462</v>
      </c>
      <c r="Q86" s="14">
        <v>823.87916666666672</v>
      </c>
      <c r="R86" s="14">
        <v>18.925361469323953</v>
      </c>
      <c r="S86" s="5">
        <v>31</v>
      </c>
      <c r="T86" s="5" t="s">
        <v>26</v>
      </c>
      <c r="U86" s="14">
        <v>0.52365359198505712</v>
      </c>
      <c r="V86" s="5">
        <v>1107</v>
      </c>
      <c r="W86" s="5">
        <v>1735</v>
      </c>
      <c r="X86" s="5">
        <v>1698</v>
      </c>
      <c r="Y86" s="5">
        <v>303</v>
      </c>
      <c r="Z86" s="5" t="s">
        <v>29</v>
      </c>
      <c r="AA86" s="5"/>
      <c r="AB86" s="6" cm="1">
        <f t="array" ref="AB86">SUM(IF(B86:I86&gt;B87:I87,1,-1))</f>
        <v>-2</v>
      </c>
      <c r="AC86" s="6" cm="1">
        <f t="array" ref="AC86">SUM(IF(J86:S86&gt;J87:S87,1,-1))</f>
        <v>2</v>
      </c>
      <c r="AD86" s="6">
        <f t="shared" si="27"/>
        <v>0</v>
      </c>
      <c r="AE86" s="6">
        <f t="shared" si="29"/>
        <v>0</v>
      </c>
      <c r="AF86" s="6">
        <f t="shared" si="29"/>
        <v>2</v>
      </c>
      <c r="AG86" s="6">
        <f t="shared" si="29"/>
        <v>2</v>
      </c>
      <c r="AH86" s="5"/>
      <c r="AI86" s="8" t="str">
        <f t="shared" si="16"/>
        <v>OL Higher</v>
      </c>
      <c r="AJ86" s="7" t="str">
        <f t="shared" si="17"/>
        <v>Up</v>
      </c>
      <c r="AK86" s="7" t="str">
        <f t="shared" si="18"/>
        <v>POC Unchanged</v>
      </c>
      <c r="AL86" s="9" t="str">
        <f t="shared" si="19"/>
        <v>In. Val</v>
      </c>
      <c r="AM86" s="9" t="str">
        <f t="shared" si="20"/>
        <v>Inside Day</v>
      </c>
      <c r="AN86" s="9" t="str">
        <f t="shared" si="21"/>
        <v>Bl. Val</v>
      </c>
      <c r="AO86" s="9" t="str">
        <f t="shared" si="22"/>
        <v>Gap Down - Failed</v>
      </c>
      <c r="AP86" s="9" t="str">
        <f t="shared" si="23"/>
        <v>Bottom-Weighted</v>
      </c>
      <c r="AQ86" s="9" t="str">
        <f t="shared" si="24"/>
        <v>Skewed Mid-High</v>
      </c>
      <c r="AR86" s="9" t="str">
        <f t="shared" si="25"/>
        <v>Closed Higher Quadrant</v>
      </c>
      <c r="AS86" s="5">
        <f t="shared" si="26"/>
        <v>1</v>
      </c>
    </row>
    <row r="87" spans="1:45" ht="15.5" x14ac:dyDescent="0.35">
      <c r="A87" s="13">
        <v>45537</v>
      </c>
      <c r="B87" s="15">
        <v>1.2988900000000001</v>
      </c>
      <c r="C87" s="15">
        <v>1.3265899999999999</v>
      </c>
      <c r="D87" s="15">
        <v>1.29738</v>
      </c>
      <c r="E87" s="15">
        <v>1.31395</v>
      </c>
      <c r="F87" s="15">
        <v>1.3189000000000002</v>
      </c>
      <c r="G87" s="15">
        <v>1.3242</v>
      </c>
      <c r="H87" s="15">
        <v>1.3107000000000002</v>
      </c>
      <c r="I87" s="5">
        <v>40</v>
      </c>
      <c r="J87" s="5">
        <v>1648</v>
      </c>
      <c r="K87" s="5">
        <v>3102</v>
      </c>
      <c r="L87" s="5">
        <v>4803</v>
      </c>
      <c r="M87" s="14">
        <v>10.013333333333323</v>
      </c>
      <c r="N87" s="14">
        <v>292.09999999999957</v>
      </c>
      <c r="O87" s="5">
        <v>134.99999999999847</v>
      </c>
      <c r="P87" s="5">
        <v>372292</v>
      </c>
      <c r="Q87" s="14">
        <v>775.60833333333335</v>
      </c>
      <c r="R87" s="14">
        <v>16.442998972954491</v>
      </c>
      <c r="S87" s="5">
        <v>35</v>
      </c>
      <c r="T87" s="5" t="s">
        <v>26</v>
      </c>
      <c r="U87" s="14">
        <v>0.50694442817247287</v>
      </c>
      <c r="V87" s="5">
        <v>1502</v>
      </c>
      <c r="W87" s="5">
        <v>1749</v>
      </c>
      <c r="X87" s="5">
        <v>878</v>
      </c>
      <c r="Y87" s="5">
        <v>669</v>
      </c>
      <c r="Z87" s="5" t="s">
        <v>32</v>
      </c>
      <c r="AA87" s="5"/>
      <c r="AB87" s="6" cm="1">
        <f t="array" ref="AB87">SUM(IF(B87:I87&gt;B88:I88,1,-1))</f>
        <v>2</v>
      </c>
      <c r="AC87" s="6" cm="1">
        <f t="array" ref="AC87">SUM(IF(J87:S87&gt;J88:S88,1,-1))</f>
        <v>-2</v>
      </c>
      <c r="AD87" s="6">
        <f t="shared" si="27"/>
        <v>0</v>
      </c>
      <c r="AE87" s="6">
        <f t="shared" si="29"/>
        <v>0</v>
      </c>
      <c r="AF87" s="6">
        <f t="shared" si="29"/>
        <v>2</v>
      </c>
      <c r="AG87" s="6">
        <f t="shared" si="29"/>
        <v>2</v>
      </c>
      <c r="AH87" s="5"/>
      <c r="AI87" s="8" t="str">
        <f t="shared" si="16"/>
        <v>Inside</v>
      </c>
      <c r="AJ87" s="7" t="str">
        <f t="shared" si="17"/>
        <v>Up</v>
      </c>
      <c r="AK87" s="7" t="str">
        <f t="shared" si="18"/>
        <v>POC Down</v>
      </c>
      <c r="AL87" s="9" t="str">
        <f t="shared" si="19"/>
        <v>In. Val</v>
      </c>
      <c r="AM87" s="9" t="str">
        <f t="shared" si="20"/>
        <v>Inside Day</v>
      </c>
      <c r="AN87" s="9" t="str">
        <f t="shared" si="21"/>
        <v>In Val</v>
      </c>
      <c r="AO87" s="9" t="str">
        <f t="shared" si="22"/>
        <v>Gap Down - Failed</v>
      </c>
      <c r="AP87" s="9" t="str">
        <f t="shared" si="23"/>
        <v>Bottom-Weighted</v>
      </c>
      <c r="AQ87" s="9" t="str">
        <f t="shared" si="24"/>
        <v>Skewed Mid-High</v>
      </c>
      <c r="AR87" s="9" t="str">
        <f t="shared" si="25"/>
        <v>Same</v>
      </c>
      <c r="AS87" s="5">
        <f t="shared" si="26"/>
        <v>0</v>
      </c>
    </row>
    <row r="88" spans="1:45" ht="15.5" x14ac:dyDescent="0.35">
      <c r="A88" s="13">
        <v>45534</v>
      </c>
      <c r="B88" s="15">
        <v>1.29457</v>
      </c>
      <c r="C88" s="15">
        <v>1.3265899999999999</v>
      </c>
      <c r="D88" s="15">
        <v>1.2939499999999999</v>
      </c>
      <c r="E88" s="15">
        <v>1.31294</v>
      </c>
      <c r="F88" s="15">
        <v>1.319</v>
      </c>
      <c r="G88" s="15">
        <v>1.3249</v>
      </c>
      <c r="H88" s="15">
        <v>1.3089</v>
      </c>
      <c r="I88" s="5">
        <v>36</v>
      </c>
      <c r="J88" s="5">
        <v>1601</v>
      </c>
      <c r="K88" s="5">
        <v>3251</v>
      </c>
      <c r="L88" s="5">
        <v>4906</v>
      </c>
      <c r="M88" s="14">
        <v>10.178541666666671</v>
      </c>
      <c r="N88" s="14">
        <v>326.40000000000003</v>
      </c>
      <c r="O88" s="5">
        <v>160.00000000000014</v>
      </c>
      <c r="P88" s="5">
        <v>370761</v>
      </c>
      <c r="Q88" s="14">
        <v>772.41875000000005</v>
      </c>
      <c r="R88" s="14">
        <v>15.03063725490196</v>
      </c>
      <c r="S88" s="5">
        <v>39</v>
      </c>
      <c r="T88" s="5" t="s">
        <v>26</v>
      </c>
      <c r="U88" s="14">
        <v>0.5053432848830467</v>
      </c>
      <c r="V88" s="5">
        <v>1906</v>
      </c>
      <c r="W88" s="5">
        <v>1361</v>
      </c>
      <c r="X88" s="5">
        <v>879</v>
      </c>
      <c r="Y88" s="5">
        <v>760</v>
      </c>
      <c r="Z88" s="5" t="s">
        <v>32</v>
      </c>
      <c r="AA88" s="5"/>
      <c r="AB88" s="6" cm="1">
        <f t="array" ref="AB88">SUM(IF(B88:I88&gt;B89:I89,1,-1))</f>
        <v>0</v>
      </c>
      <c r="AC88" s="6" cm="1">
        <f t="array" ref="AC88">SUM(IF(J88:S88&gt;J89:S89,1,-1))</f>
        <v>2</v>
      </c>
      <c r="AD88" s="6">
        <f t="shared" si="27"/>
        <v>2</v>
      </c>
      <c r="AE88" s="6">
        <f t="shared" si="29"/>
        <v>-6</v>
      </c>
      <c r="AF88" s="6">
        <f t="shared" si="29"/>
        <v>4</v>
      </c>
      <c r="AG88" s="6">
        <f t="shared" si="29"/>
        <v>-2</v>
      </c>
      <c r="AH88" s="5"/>
      <c r="AI88" s="8" t="str">
        <f t="shared" si="16"/>
        <v>Inside</v>
      </c>
      <c r="AJ88" s="7" t="str">
        <f t="shared" si="17"/>
        <v>Up</v>
      </c>
      <c r="AK88" s="7" t="str">
        <f t="shared" si="18"/>
        <v>POC Up</v>
      </c>
      <c r="AL88" s="9" t="str">
        <f t="shared" si="19"/>
        <v>In. Val</v>
      </c>
      <c r="AM88" s="9" t="str">
        <f t="shared" si="20"/>
        <v>Inside Day</v>
      </c>
      <c r="AN88" s="9" t="str">
        <f t="shared" si="21"/>
        <v>In Val</v>
      </c>
      <c r="AO88" s="9" t="str">
        <f t="shared" si="22"/>
        <v>Gap Down - Failed</v>
      </c>
      <c r="AP88" s="9" t="str">
        <f t="shared" si="23"/>
        <v>Bottom-Weighted</v>
      </c>
      <c r="AQ88" s="9" t="str">
        <f t="shared" si="24"/>
        <v>Skewed High</v>
      </c>
      <c r="AR88" s="9" t="str">
        <f t="shared" si="25"/>
        <v>Closed Higher Quadrant</v>
      </c>
      <c r="AS88" s="5">
        <f t="shared" si="26"/>
        <v>1</v>
      </c>
    </row>
    <row r="89" spans="1:45" ht="15.5" x14ac:dyDescent="0.35">
      <c r="A89" s="13">
        <v>45533</v>
      </c>
      <c r="B89" s="15">
        <v>1.2858499999999999</v>
      </c>
      <c r="C89" s="15">
        <v>1.3265899999999999</v>
      </c>
      <c r="D89" s="15">
        <v>1.2856799999999999</v>
      </c>
      <c r="E89" s="15">
        <v>1.31646</v>
      </c>
      <c r="F89" s="15">
        <v>1.3189000000000002</v>
      </c>
      <c r="G89" s="15">
        <v>1.3265</v>
      </c>
      <c r="H89" s="15">
        <v>1.3038000000000001</v>
      </c>
      <c r="I89" s="5">
        <v>63</v>
      </c>
      <c r="J89" s="5">
        <v>1622</v>
      </c>
      <c r="K89" s="5">
        <v>3128</v>
      </c>
      <c r="L89" s="5">
        <v>4800</v>
      </c>
      <c r="M89" s="14">
        <v>9.9706250000000161</v>
      </c>
      <c r="N89" s="14">
        <v>409.1</v>
      </c>
      <c r="O89" s="5">
        <v>226.99999999999943</v>
      </c>
      <c r="P89" s="5">
        <v>364388</v>
      </c>
      <c r="Q89" s="14">
        <v>759.14166666666665</v>
      </c>
      <c r="R89" s="14">
        <v>11.733072598386702</v>
      </c>
      <c r="S89" s="5">
        <v>61</v>
      </c>
      <c r="T89" s="5" t="s">
        <v>28</v>
      </c>
      <c r="U89" s="14">
        <v>0.48107610407582196</v>
      </c>
      <c r="V89" s="5">
        <v>2201</v>
      </c>
      <c r="W89" s="5">
        <v>1065</v>
      </c>
      <c r="X89" s="5">
        <v>965</v>
      </c>
      <c r="Y89" s="5">
        <v>569</v>
      </c>
      <c r="Z89" s="5" t="s">
        <v>31</v>
      </c>
      <c r="AA89" s="5"/>
      <c r="AB89" s="6" cm="1">
        <f t="array" ref="AB89">SUM(IF(B89:I89&gt;B90:I90,1,-1))</f>
        <v>-2</v>
      </c>
      <c r="AC89" s="6" cm="1">
        <f t="array" ref="AC89">SUM(IF(J89:S89&gt;J90:S90,1,-1))</f>
        <v>2</v>
      </c>
      <c r="AD89" s="6">
        <f t="shared" si="27"/>
        <v>0</v>
      </c>
      <c r="AE89" s="6">
        <f t="shared" si="29"/>
        <v>0</v>
      </c>
      <c r="AF89" s="6">
        <f t="shared" si="29"/>
        <v>-2</v>
      </c>
      <c r="AG89" s="6">
        <f t="shared" si="29"/>
        <v>-2</v>
      </c>
      <c r="AH89" s="5"/>
      <c r="AI89" s="8" t="str">
        <f t="shared" si="16"/>
        <v>OL Higher</v>
      </c>
      <c r="AJ89" s="7" t="str">
        <f t="shared" si="17"/>
        <v>Up</v>
      </c>
      <c r="AK89" s="7" t="str">
        <f t="shared" si="18"/>
        <v>POC Down</v>
      </c>
      <c r="AL89" s="9" t="str">
        <f t="shared" si="19"/>
        <v>In. Val</v>
      </c>
      <c r="AM89" s="9" t="str">
        <f t="shared" si="20"/>
        <v>Inside Day</v>
      </c>
      <c r="AN89" s="9" t="str">
        <f t="shared" si="21"/>
        <v>In Val</v>
      </c>
      <c r="AO89" s="9" t="str">
        <f t="shared" si="22"/>
        <v>Gap Down - Failed</v>
      </c>
      <c r="AP89" s="9" t="str">
        <f t="shared" si="23"/>
        <v>Bottom-Weighted</v>
      </c>
      <c r="AQ89" s="9" t="str">
        <f t="shared" si="24"/>
        <v>Skewed High</v>
      </c>
      <c r="AR89" s="9" t="str">
        <f t="shared" si="25"/>
        <v>Same</v>
      </c>
      <c r="AS89" s="5">
        <f t="shared" si="26"/>
        <v>0</v>
      </c>
    </row>
    <row r="90" spans="1:45" ht="15.5" x14ac:dyDescent="0.35">
      <c r="A90" s="13">
        <v>45532</v>
      </c>
      <c r="B90" s="15">
        <v>1.2824</v>
      </c>
      <c r="C90" s="15">
        <v>1.3265899999999999</v>
      </c>
      <c r="D90" s="15">
        <v>1.27983</v>
      </c>
      <c r="E90" s="15">
        <v>1.31925</v>
      </c>
      <c r="F90" s="15">
        <v>1.319</v>
      </c>
      <c r="G90" s="15">
        <v>1.3265</v>
      </c>
      <c r="H90" s="15">
        <v>1.3002</v>
      </c>
      <c r="I90" s="5">
        <v>78</v>
      </c>
      <c r="J90" s="5">
        <v>1387</v>
      </c>
      <c r="K90" s="5">
        <v>3285</v>
      </c>
      <c r="L90" s="5">
        <v>4715</v>
      </c>
      <c r="M90" s="14">
        <v>9.750833333333361</v>
      </c>
      <c r="N90" s="14">
        <v>467.59999999999911</v>
      </c>
      <c r="O90" s="5">
        <v>262.99999999999989</v>
      </c>
      <c r="P90" s="5">
        <v>361812</v>
      </c>
      <c r="Q90" s="14">
        <v>753.77499999999998</v>
      </c>
      <c r="R90" s="14">
        <v>10.083404619332782</v>
      </c>
      <c r="S90" s="5">
        <v>77</v>
      </c>
      <c r="T90" s="5" t="s">
        <v>28</v>
      </c>
      <c r="U90" s="14">
        <v>0.43693073270243615</v>
      </c>
      <c r="V90" s="5">
        <v>1773</v>
      </c>
      <c r="W90" s="5">
        <v>1109</v>
      </c>
      <c r="X90" s="5">
        <v>1096</v>
      </c>
      <c r="Y90" s="5">
        <v>737</v>
      </c>
      <c r="Z90" s="5" t="s">
        <v>31</v>
      </c>
      <c r="AA90" s="5"/>
      <c r="AB90" s="6" cm="1">
        <f t="array" ref="AB90">SUM(IF(B90:I90&gt;B91:I91,1,-1))</f>
        <v>-4</v>
      </c>
      <c r="AC90" s="6" cm="1">
        <f t="array" ref="AC90">SUM(IF(J90:S90&gt;J91:S91,1,-1))</f>
        <v>0</v>
      </c>
      <c r="AD90" s="6">
        <f t="shared" si="27"/>
        <v>-4</v>
      </c>
      <c r="AE90" s="6">
        <f t="shared" si="29"/>
        <v>2</v>
      </c>
      <c r="AF90" s="6">
        <f t="shared" si="29"/>
        <v>-4</v>
      </c>
      <c r="AG90" s="6">
        <f t="shared" si="29"/>
        <v>-2</v>
      </c>
      <c r="AH90" s="5"/>
      <c r="AI90" s="8" t="str">
        <f t="shared" si="16"/>
        <v>OL Higher</v>
      </c>
      <c r="AJ90" s="7" t="str">
        <f t="shared" si="17"/>
        <v>Up</v>
      </c>
      <c r="AK90" s="7" t="str">
        <f t="shared" si="18"/>
        <v>POC Up</v>
      </c>
      <c r="AL90" s="9" t="str">
        <f t="shared" si="19"/>
        <v>In. Val</v>
      </c>
      <c r="AM90" s="9" t="str">
        <f t="shared" si="20"/>
        <v>Inside Day</v>
      </c>
      <c r="AN90" s="9" t="str">
        <f t="shared" si="21"/>
        <v>In Val</v>
      </c>
      <c r="AO90" s="9" t="str">
        <f t="shared" si="22"/>
        <v>Gap Down - Failed</v>
      </c>
      <c r="AP90" s="9" t="str">
        <f t="shared" si="23"/>
        <v>Bottom-Weighted</v>
      </c>
      <c r="AQ90" s="9" t="str">
        <f t="shared" si="24"/>
        <v>Skewed High</v>
      </c>
      <c r="AR90" s="9" t="str">
        <f t="shared" si="25"/>
        <v>Same</v>
      </c>
      <c r="AS90" s="5">
        <f t="shared" si="26"/>
        <v>0</v>
      </c>
    </row>
    <row r="91" spans="1:45" ht="15.5" x14ac:dyDescent="0.35">
      <c r="A91" s="13">
        <v>45531</v>
      </c>
      <c r="B91" s="15">
        <v>1.28647</v>
      </c>
      <c r="C91" s="15">
        <v>1.3265899999999999</v>
      </c>
      <c r="D91" s="15">
        <v>1.27983</v>
      </c>
      <c r="E91" s="15">
        <v>1.3254900000000001</v>
      </c>
      <c r="F91" s="15">
        <v>1.3189</v>
      </c>
      <c r="G91" s="15">
        <v>1.3265</v>
      </c>
      <c r="H91" s="15">
        <v>1.2953000000000001</v>
      </c>
      <c r="I91" s="5">
        <v>94</v>
      </c>
      <c r="J91" s="5">
        <v>1029</v>
      </c>
      <c r="K91" s="5">
        <v>3598</v>
      </c>
      <c r="L91" s="5">
        <v>4662</v>
      </c>
      <c r="M91" s="14">
        <v>9.6364583333333655</v>
      </c>
      <c r="N91" s="14">
        <v>467.59999999999911</v>
      </c>
      <c r="O91" s="5">
        <v>311.99999999999892</v>
      </c>
      <c r="P91" s="5">
        <v>370748</v>
      </c>
      <c r="Q91" s="14">
        <v>772.39166666666665</v>
      </c>
      <c r="R91" s="14">
        <v>9.970059880239539</v>
      </c>
      <c r="S91" s="5">
        <v>69</v>
      </c>
      <c r="T91" s="5" t="s">
        <v>28</v>
      </c>
      <c r="U91" s="14">
        <v>0.40145364703738906</v>
      </c>
      <c r="V91" s="5">
        <v>1268</v>
      </c>
      <c r="W91" s="5">
        <v>1109</v>
      </c>
      <c r="X91" s="5">
        <v>1096</v>
      </c>
      <c r="Y91" s="5">
        <v>1189</v>
      </c>
      <c r="Z91" s="5" t="s">
        <v>31</v>
      </c>
      <c r="AA91" s="5"/>
      <c r="AB91" s="6" cm="1">
        <f t="array" ref="AB91">SUM(IF(B91:I91&gt;B92:I92,1,-1))</f>
        <v>6</v>
      </c>
      <c r="AC91" s="6" cm="1">
        <f t="array" ref="AC91">SUM(IF(J91:S91&gt;J92:S92,1,-1))</f>
        <v>-4</v>
      </c>
      <c r="AD91" s="6">
        <f t="shared" si="27"/>
        <v>2</v>
      </c>
      <c r="AE91" s="6">
        <f t="shared" si="29"/>
        <v>14</v>
      </c>
      <c r="AF91" s="6">
        <f t="shared" si="29"/>
        <v>0</v>
      </c>
      <c r="AG91" s="6">
        <f t="shared" si="29"/>
        <v>14</v>
      </c>
      <c r="AH91" s="5"/>
      <c r="AI91" s="8" t="str">
        <f t="shared" si="16"/>
        <v>OL Higher</v>
      </c>
      <c r="AJ91" s="7" t="str">
        <f t="shared" si="17"/>
        <v>Up</v>
      </c>
      <c r="AK91" s="7" t="str">
        <f t="shared" si="18"/>
        <v>POC Up</v>
      </c>
      <c r="AL91" s="9" t="str">
        <f t="shared" si="19"/>
        <v>Ab. Val</v>
      </c>
      <c r="AM91" s="9" t="str">
        <f t="shared" si="20"/>
        <v>Upper Break</v>
      </c>
      <c r="AN91" s="9" t="str">
        <f t="shared" si="21"/>
        <v>In Val</v>
      </c>
      <c r="AO91" s="9" t="str">
        <f t="shared" si="22"/>
        <v>No Gap</v>
      </c>
      <c r="AP91" s="9" t="str">
        <f t="shared" si="23"/>
        <v>Bottom-Weighted</v>
      </c>
      <c r="AQ91" s="9" t="str">
        <f t="shared" si="24"/>
        <v>Skewed High</v>
      </c>
      <c r="AR91" s="9" t="str">
        <f t="shared" si="25"/>
        <v>Same</v>
      </c>
      <c r="AS91" s="5">
        <f t="shared" si="26"/>
        <v>0</v>
      </c>
    </row>
    <row r="92" spans="1:45" ht="15.5" x14ac:dyDescent="0.35">
      <c r="A92" s="13">
        <v>45530</v>
      </c>
      <c r="B92" s="15">
        <v>1.2769999999999999</v>
      </c>
      <c r="C92" s="15">
        <v>1.32301</v>
      </c>
      <c r="D92" s="15">
        <v>1.2762899999999999</v>
      </c>
      <c r="E92" s="15">
        <v>1.3191299999999999</v>
      </c>
      <c r="F92" s="15">
        <v>1.2851999999999999</v>
      </c>
      <c r="G92" s="15">
        <v>1.3095000000000001</v>
      </c>
      <c r="H92" s="15">
        <v>1.2764</v>
      </c>
      <c r="I92" s="5">
        <v>102</v>
      </c>
      <c r="J92" s="5">
        <v>3675</v>
      </c>
      <c r="K92" s="5">
        <v>958</v>
      </c>
      <c r="L92" s="5">
        <v>4663</v>
      </c>
      <c r="M92" s="14">
        <v>9.5966666666667155</v>
      </c>
      <c r="N92" s="14">
        <v>467.20000000000095</v>
      </c>
      <c r="O92" s="5">
        <v>331.00000000000131</v>
      </c>
      <c r="P92" s="5">
        <v>380797</v>
      </c>
      <c r="Q92" s="14">
        <v>793.32708333333335</v>
      </c>
      <c r="R92" s="14">
        <v>9.9807363013698431</v>
      </c>
      <c r="S92" s="5">
        <v>71</v>
      </c>
      <c r="T92" s="5" t="s">
        <v>28</v>
      </c>
      <c r="U92" s="14">
        <v>0.45970288217915406</v>
      </c>
      <c r="V92" s="5">
        <v>1072</v>
      </c>
      <c r="W92" s="5">
        <v>1282</v>
      </c>
      <c r="X92" s="5">
        <v>835</v>
      </c>
      <c r="Y92" s="5">
        <v>1455</v>
      </c>
      <c r="Z92" s="5" t="s">
        <v>31</v>
      </c>
      <c r="AA92" s="5"/>
      <c r="AB92" s="6" cm="1">
        <f t="array" ref="AB92">SUM(IF(B92:I92&gt;B93:I93,1,-1))</f>
        <v>0</v>
      </c>
      <c r="AC92" s="6" cm="1">
        <f t="array" ref="AC92">SUM(IF(J92:S92&gt;J93:S93,1,-1))</f>
        <v>0</v>
      </c>
      <c r="AD92" s="6">
        <f t="shared" si="27"/>
        <v>0</v>
      </c>
      <c r="AE92" s="6">
        <f t="shared" si="29"/>
        <v>12</v>
      </c>
      <c r="AF92" s="6">
        <f t="shared" si="29"/>
        <v>0</v>
      </c>
      <c r="AG92" s="6">
        <f t="shared" si="29"/>
        <v>12</v>
      </c>
      <c r="AH92" s="5"/>
      <c r="AI92" s="8" t="str">
        <f t="shared" si="16"/>
        <v>OL Higher</v>
      </c>
      <c r="AJ92" s="7" t="str">
        <f t="shared" si="17"/>
        <v>Up</v>
      </c>
      <c r="AK92" s="7" t="str">
        <f t="shared" si="18"/>
        <v>POC Unchanged</v>
      </c>
      <c r="AL92" s="9" t="str">
        <f t="shared" si="19"/>
        <v>In. Val</v>
      </c>
      <c r="AM92" s="9" t="str">
        <f t="shared" si="20"/>
        <v>Inside Day</v>
      </c>
      <c r="AN92" s="9" t="str">
        <f t="shared" si="21"/>
        <v>Ab. Val</v>
      </c>
      <c r="AO92" s="9" t="str">
        <f t="shared" si="22"/>
        <v>No Gap</v>
      </c>
      <c r="AP92" s="9" t="str">
        <f t="shared" si="23"/>
        <v>Top-Weighted</v>
      </c>
      <c r="AQ92" s="9" t="str">
        <f t="shared" si="24"/>
        <v>Skewed Low</v>
      </c>
      <c r="AR92" s="9" t="str">
        <f t="shared" si="25"/>
        <v>Same</v>
      </c>
      <c r="AS92" s="5">
        <f t="shared" si="26"/>
        <v>0</v>
      </c>
    </row>
    <row r="93" spans="1:45" ht="15.5" x14ac:dyDescent="0.35">
      <c r="A93" s="13">
        <v>45527</v>
      </c>
      <c r="B93" s="15">
        <v>1.2748200000000001</v>
      </c>
      <c r="C93" s="15">
        <v>1.32301</v>
      </c>
      <c r="D93" s="15">
        <v>1.27464</v>
      </c>
      <c r="E93" s="15">
        <v>1.3213900000000001</v>
      </c>
      <c r="F93" s="15">
        <v>1.2851999999999999</v>
      </c>
      <c r="G93" s="15">
        <v>1.3043</v>
      </c>
      <c r="H93" s="15">
        <v>1.2749999999999999</v>
      </c>
      <c r="I93" s="5">
        <v>126</v>
      </c>
      <c r="J93" s="5">
        <v>3217</v>
      </c>
      <c r="K93" s="5">
        <v>1344</v>
      </c>
      <c r="L93" s="5">
        <v>4591</v>
      </c>
      <c r="M93" s="14">
        <v>9.473125000000044</v>
      </c>
      <c r="N93" s="14">
        <v>483.70000000000022</v>
      </c>
      <c r="O93" s="5">
        <v>293.00000000000102</v>
      </c>
      <c r="P93" s="5">
        <v>389304</v>
      </c>
      <c r="Q93" s="14">
        <v>811.05</v>
      </c>
      <c r="R93" s="14">
        <v>9.4914203018399785</v>
      </c>
      <c r="S93" s="5">
        <v>73</v>
      </c>
      <c r="T93" s="5" t="s">
        <v>26</v>
      </c>
      <c r="U93" s="14">
        <v>0.50573200984056688</v>
      </c>
      <c r="V93" s="5">
        <v>699</v>
      </c>
      <c r="W93" s="5">
        <v>1287</v>
      </c>
      <c r="X93" s="5">
        <v>817</v>
      </c>
      <c r="Y93" s="5">
        <v>1737</v>
      </c>
      <c r="Z93" s="5" t="s">
        <v>31</v>
      </c>
      <c r="AA93" s="5"/>
      <c r="AB93" s="6" cm="1">
        <f t="array" ref="AB93">SUM(IF(B93:I93&gt;B94:I94,1,-1))</f>
        <v>8</v>
      </c>
      <c r="AC93" s="6" cm="1">
        <f t="array" ref="AC93">SUM(IF(J93:S93&gt;J94:S94,1,-1))</f>
        <v>4</v>
      </c>
      <c r="AD93" s="6">
        <f t="shared" si="27"/>
        <v>12</v>
      </c>
      <c r="AE93" s="6">
        <f t="shared" si="29"/>
        <v>14</v>
      </c>
      <c r="AF93" s="6">
        <f t="shared" si="29"/>
        <v>-2</v>
      </c>
      <c r="AG93" s="6">
        <f t="shared" si="29"/>
        <v>12</v>
      </c>
      <c r="AH93" s="5"/>
      <c r="AI93" s="8" t="str">
        <f t="shared" si="16"/>
        <v>OL Higher</v>
      </c>
      <c r="AJ93" s="7" t="str">
        <f t="shared" si="17"/>
        <v>Up</v>
      </c>
      <c r="AK93" s="7" t="str">
        <f t="shared" si="18"/>
        <v>POC Up</v>
      </c>
      <c r="AL93" s="9" t="str">
        <f t="shared" si="19"/>
        <v>In. Val</v>
      </c>
      <c r="AM93" s="9" t="str">
        <f t="shared" si="20"/>
        <v>Upper Break</v>
      </c>
      <c r="AN93" s="9" t="str">
        <f t="shared" si="21"/>
        <v>Ab. Val</v>
      </c>
      <c r="AO93" s="9" t="str">
        <f t="shared" si="22"/>
        <v>No Gap</v>
      </c>
      <c r="AP93" s="9" t="str">
        <f t="shared" si="23"/>
        <v>Top-Weighted</v>
      </c>
      <c r="AQ93" s="9" t="str">
        <f t="shared" si="24"/>
        <v>Skewed Low</v>
      </c>
      <c r="AR93" s="9" t="str">
        <f t="shared" si="25"/>
        <v>Same</v>
      </c>
      <c r="AS93" s="5">
        <f t="shared" si="26"/>
        <v>0</v>
      </c>
    </row>
    <row r="94" spans="1:45" ht="15.5" x14ac:dyDescent="0.35">
      <c r="A94" s="13">
        <v>45526</v>
      </c>
      <c r="B94" s="15">
        <v>1.2744899999999999</v>
      </c>
      <c r="C94" s="15">
        <v>1.3129999999999999</v>
      </c>
      <c r="D94" s="15">
        <v>1.2725500000000001</v>
      </c>
      <c r="E94" s="15">
        <v>1.3096399999999999</v>
      </c>
      <c r="F94" s="15">
        <v>1.2764</v>
      </c>
      <c r="G94" s="15">
        <v>1.2994999999999999</v>
      </c>
      <c r="H94" s="15">
        <v>1.2728999999999999</v>
      </c>
      <c r="I94" s="5">
        <v>107</v>
      </c>
      <c r="J94" s="5">
        <v>3846</v>
      </c>
      <c r="K94" s="5">
        <v>508</v>
      </c>
      <c r="L94" s="5">
        <v>4395</v>
      </c>
      <c r="M94" s="14">
        <v>9.061666666666742</v>
      </c>
      <c r="N94" s="14">
        <v>404.49999999999875</v>
      </c>
      <c r="O94" s="5">
        <v>265.99999999999955</v>
      </c>
      <c r="P94" s="5">
        <v>389250</v>
      </c>
      <c r="Q94" s="14">
        <v>810.9375</v>
      </c>
      <c r="R94" s="14">
        <v>10.865265760197808</v>
      </c>
      <c r="S94" s="5">
        <v>75</v>
      </c>
      <c r="T94" s="5" t="s">
        <v>28</v>
      </c>
      <c r="U94" s="14">
        <v>0.35594077045093053</v>
      </c>
      <c r="V94" s="5">
        <v>901</v>
      </c>
      <c r="W94" s="5">
        <v>995</v>
      </c>
      <c r="X94" s="5">
        <v>1242</v>
      </c>
      <c r="Y94" s="5">
        <v>1235</v>
      </c>
      <c r="Z94" s="5" t="s">
        <v>31</v>
      </c>
      <c r="AA94" s="5"/>
      <c r="AB94" s="6" cm="1">
        <f t="array" ref="AB94">SUM(IF(B94:I94&gt;B95:I95,1,-1))</f>
        <v>4</v>
      </c>
      <c r="AC94" s="6" cm="1">
        <f t="array" ref="AC94">SUM(IF(J94:S94&gt;J95:S95,1,-1))</f>
        <v>-4</v>
      </c>
      <c r="AD94" s="6">
        <f t="shared" si="27"/>
        <v>0</v>
      </c>
      <c r="AE94" s="6">
        <f t="shared" si="29"/>
        <v>10</v>
      </c>
      <c r="AF94" s="6">
        <f t="shared" si="29"/>
        <v>-8</v>
      </c>
      <c r="AG94" s="6">
        <f t="shared" si="29"/>
        <v>2</v>
      </c>
      <c r="AH94" s="5"/>
      <c r="AI94" s="8" t="str">
        <f t="shared" si="16"/>
        <v>OL Higher</v>
      </c>
      <c r="AJ94" s="7" t="str">
        <f t="shared" si="17"/>
        <v>Neutral</v>
      </c>
      <c r="AK94" s="7" t="str">
        <f t="shared" si="18"/>
        <v>POC Unchanged</v>
      </c>
      <c r="AL94" s="9" t="str">
        <f t="shared" si="19"/>
        <v>In. Val</v>
      </c>
      <c r="AM94" s="9" t="str">
        <f t="shared" si="20"/>
        <v>Upper Break</v>
      </c>
      <c r="AN94" s="9" t="str">
        <f t="shared" si="21"/>
        <v>Ab. Val</v>
      </c>
      <c r="AO94" s="9" t="str">
        <f t="shared" si="22"/>
        <v>No Gap</v>
      </c>
      <c r="AP94" s="9" t="str">
        <f t="shared" si="23"/>
        <v>Top-Weighted</v>
      </c>
      <c r="AQ94" s="9" t="str">
        <f t="shared" si="24"/>
        <v>Skewed Mid-Low</v>
      </c>
      <c r="AR94" s="9" t="str">
        <f t="shared" si="25"/>
        <v>Same</v>
      </c>
      <c r="AS94" s="5">
        <f t="shared" si="26"/>
        <v>0</v>
      </c>
    </row>
    <row r="95" spans="1:45" ht="15.5" x14ac:dyDescent="0.35">
      <c r="A95" s="13">
        <v>45525</v>
      </c>
      <c r="B95" s="15">
        <v>1.2682</v>
      </c>
      <c r="C95" s="15">
        <v>1.31193</v>
      </c>
      <c r="D95" s="15">
        <v>1.2664299999999999</v>
      </c>
      <c r="E95" s="15">
        <v>1.3092200000000001</v>
      </c>
      <c r="F95" s="15">
        <v>1.2764</v>
      </c>
      <c r="G95" s="15">
        <v>1.2986</v>
      </c>
      <c r="H95" s="15">
        <v>1.2724</v>
      </c>
      <c r="I95" s="5">
        <v>121</v>
      </c>
      <c r="J95" s="5">
        <v>3336</v>
      </c>
      <c r="K95" s="5">
        <v>1044</v>
      </c>
      <c r="L95" s="5">
        <v>4421</v>
      </c>
      <c r="M95" s="14">
        <v>9.1177083333333862</v>
      </c>
      <c r="N95" s="14">
        <v>455.00000000000097</v>
      </c>
      <c r="O95" s="5">
        <v>262</v>
      </c>
      <c r="P95" s="5">
        <v>415459</v>
      </c>
      <c r="Q95" s="14">
        <v>865.53958333333333</v>
      </c>
      <c r="R95" s="14">
        <v>9.7164835164834962</v>
      </c>
      <c r="S95" s="5">
        <v>86</v>
      </c>
      <c r="T95" s="5" t="s">
        <v>28</v>
      </c>
      <c r="U95" s="14">
        <v>0.37068203665024285</v>
      </c>
      <c r="V95" s="5">
        <v>721</v>
      </c>
      <c r="W95" s="5">
        <v>838</v>
      </c>
      <c r="X95" s="5">
        <v>1492</v>
      </c>
      <c r="Y95" s="5">
        <v>1365</v>
      </c>
      <c r="Z95" s="5" t="s">
        <v>31</v>
      </c>
      <c r="AA95" s="5"/>
      <c r="AB95" s="6" cm="1">
        <f t="array" ref="AB95">SUM(IF(B95:I95&gt;B96:I96,1,-1))</f>
        <v>2</v>
      </c>
      <c r="AC95" s="6" cm="1">
        <f t="array" ref="AC95">SUM(IF(J95:S95&gt;J96:S96,1,-1))</f>
        <v>-2</v>
      </c>
      <c r="AD95" s="6">
        <f t="shared" si="27"/>
        <v>0</v>
      </c>
      <c r="AE95" s="6">
        <f t="shared" si="29"/>
        <v>6</v>
      </c>
      <c r="AF95" s="6">
        <f t="shared" si="29"/>
        <v>-6</v>
      </c>
      <c r="AG95" s="6">
        <f t="shared" si="29"/>
        <v>0</v>
      </c>
      <c r="AH95" s="5"/>
      <c r="AI95" s="8" t="str">
        <f t="shared" si="16"/>
        <v>OL Higher</v>
      </c>
      <c r="AJ95" s="7" t="str">
        <f t="shared" si="17"/>
        <v>Up</v>
      </c>
      <c r="AK95" s="7" t="str">
        <f t="shared" si="18"/>
        <v>POC Unchanged</v>
      </c>
      <c r="AL95" s="9" t="str">
        <f t="shared" si="19"/>
        <v>In. Val</v>
      </c>
      <c r="AM95" s="9" t="str">
        <f t="shared" si="20"/>
        <v>Upper Break</v>
      </c>
      <c r="AN95" s="9" t="str">
        <f t="shared" si="21"/>
        <v>Ab. Val</v>
      </c>
      <c r="AO95" s="9" t="str">
        <f t="shared" si="22"/>
        <v>No Gap</v>
      </c>
      <c r="AP95" s="9" t="str">
        <f t="shared" si="23"/>
        <v>Top-Weighted</v>
      </c>
      <c r="AQ95" s="9" t="str">
        <f t="shared" si="24"/>
        <v>Skewed Mid-Low</v>
      </c>
      <c r="AR95" s="9" t="str">
        <f t="shared" si="25"/>
        <v>Same</v>
      </c>
      <c r="AS95" s="5">
        <f t="shared" si="26"/>
        <v>0</v>
      </c>
    </row>
    <row r="96" spans="1:45" ht="15.5" x14ac:dyDescent="0.35">
      <c r="A96" s="13">
        <v>45524</v>
      </c>
      <c r="B96" s="15">
        <v>1.2683899999999999</v>
      </c>
      <c r="C96" s="15">
        <v>1.3051900000000001</v>
      </c>
      <c r="D96" s="15">
        <v>1.2664299999999999</v>
      </c>
      <c r="E96" s="15">
        <v>1.3033399999999999</v>
      </c>
      <c r="F96" s="15">
        <v>1.2764</v>
      </c>
      <c r="G96" s="15">
        <v>1.2866</v>
      </c>
      <c r="H96" s="15">
        <v>1.2678</v>
      </c>
      <c r="I96" s="5">
        <v>113</v>
      </c>
      <c r="J96" s="5">
        <v>2883</v>
      </c>
      <c r="K96" s="5">
        <v>1561</v>
      </c>
      <c r="L96" s="5">
        <v>4485</v>
      </c>
      <c r="M96" s="14">
        <v>9.2464583333333596</v>
      </c>
      <c r="N96" s="14">
        <v>387.60000000000127</v>
      </c>
      <c r="O96" s="5">
        <v>187.99999999999929</v>
      </c>
      <c r="P96" s="5">
        <v>439952</v>
      </c>
      <c r="Q96" s="14">
        <v>916.56666666666672</v>
      </c>
      <c r="R96" s="14">
        <v>11.57120743034052</v>
      </c>
      <c r="S96" s="5">
        <v>77</v>
      </c>
      <c r="T96" s="5" t="s">
        <v>26</v>
      </c>
      <c r="U96" s="14">
        <v>0.52702094387627096</v>
      </c>
      <c r="V96" s="5">
        <v>733</v>
      </c>
      <c r="W96" s="5">
        <v>725</v>
      </c>
      <c r="X96" s="5">
        <v>1526</v>
      </c>
      <c r="Y96" s="5">
        <v>1491</v>
      </c>
      <c r="Z96" s="5" t="s">
        <v>31</v>
      </c>
      <c r="AA96" s="5"/>
      <c r="AB96" s="6" cm="1">
        <f t="array" ref="AB96">SUM(IF(B96:I96&gt;B97:I97,1,-1))</f>
        <v>4</v>
      </c>
      <c r="AC96" s="6" cm="1">
        <f t="array" ref="AC96">SUM(IF(J96:S96&gt;J97:S97,1,-1))</f>
        <v>-2</v>
      </c>
      <c r="AD96" s="6">
        <f t="shared" si="27"/>
        <v>2</v>
      </c>
      <c r="AE96" s="6">
        <f t="shared" si="29"/>
        <v>4</v>
      </c>
      <c r="AF96" s="6">
        <f t="shared" si="29"/>
        <v>-6</v>
      </c>
      <c r="AG96" s="6">
        <f t="shared" si="29"/>
        <v>-2</v>
      </c>
      <c r="AH96" s="5"/>
      <c r="AI96" s="8" t="str">
        <f t="shared" si="16"/>
        <v>OL Higher</v>
      </c>
      <c r="AJ96" s="7" t="str">
        <f t="shared" si="17"/>
        <v>Up</v>
      </c>
      <c r="AK96" s="7" t="str">
        <f t="shared" si="18"/>
        <v>POC Up</v>
      </c>
      <c r="AL96" s="9" t="str">
        <f t="shared" si="19"/>
        <v>In. Val</v>
      </c>
      <c r="AM96" s="9" t="str">
        <f t="shared" si="20"/>
        <v>Upper Break</v>
      </c>
      <c r="AN96" s="9" t="str">
        <f t="shared" si="21"/>
        <v>Ab. Val</v>
      </c>
      <c r="AO96" s="9" t="str">
        <f t="shared" si="22"/>
        <v>No Gap</v>
      </c>
      <c r="AP96" s="9" t="str">
        <f t="shared" si="23"/>
        <v>Top-Weighted</v>
      </c>
      <c r="AQ96" s="9" t="str">
        <f t="shared" si="24"/>
        <v>Skewed Mid-Low</v>
      </c>
      <c r="AR96" s="9" t="str">
        <f t="shared" si="25"/>
        <v>Same</v>
      </c>
      <c r="AS96" s="5">
        <f t="shared" si="26"/>
        <v>0</v>
      </c>
    </row>
    <row r="97" spans="1:45" ht="15.5" x14ac:dyDescent="0.35">
      <c r="A97" s="13">
        <v>45523</v>
      </c>
      <c r="B97" s="15">
        <v>1.2787500000000001</v>
      </c>
      <c r="C97" s="15">
        <v>1.2996700000000001</v>
      </c>
      <c r="D97" s="15">
        <v>1.2664299999999999</v>
      </c>
      <c r="E97" s="15">
        <v>1.29887</v>
      </c>
      <c r="F97" s="15">
        <v>1.2688999999999999</v>
      </c>
      <c r="G97" s="15">
        <v>1.2845</v>
      </c>
      <c r="H97" s="15">
        <v>1.2675000000000001</v>
      </c>
      <c r="I97" s="5">
        <v>83</v>
      </c>
      <c r="J97" s="5">
        <v>4367</v>
      </c>
      <c r="K97" s="5">
        <v>294</v>
      </c>
      <c r="L97" s="5">
        <v>4704</v>
      </c>
      <c r="M97" s="14">
        <v>9.7141666666666815</v>
      </c>
      <c r="N97" s="14">
        <v>332.40000000000157</v>
      </c>
      <c r="O97" s="5">
        <v>169.99999999999903</v>
      </c>
      <c r="P97" s="5">
        <v>485586</v>
      </c>
      <c r="Q97" s="14">
        <v>1011.6375</v>
      </c>
      <c r="R97" s="14">
        <v>14.151624548736395</v>
      </c>
      <c r="S97" s="5">
        <v>58</v>
      </c>
      <c r="T97" s="5" t="s">
        <v>30</v>
      </c>
      <c r="U97" s="14">
        <v>0.29406997921218936</v>
      </c>
      <c r="V97" s="5">
        <v>523</v>
      </c>
      <c r="W97" s="5">
        <v>1115</v>
      </c>
      <c r="X97" s="5">
        <v>1390</v>
      </c>
      <c r="Y97" s="5">
        <v>1636</v>
      </c>
      <c r="Z97" s="5" t="s">
        <v>31</v>
      </c>
      <c r="AA97" s="5"/>
      <c r="AB97" s="6" cm="1">
        <f t="array" ref="AB97">SUM(IF(B97:I97&gt;B98:I98,1,-1))</f>
        <v>0</v>
      </c>
      <c r="AC97" s="6" cm="1">
        <f t="array" ref="AC97">SUM(IF(J97:S97&gt;J98:S98,1,-1))</f>
        <v>-2</v>
      </c>
      <c r="AD97" s="6">
        <f t="shared" si="27"/>
        <v>-2</v>
      </c>
      <c r="AE97" s="6">
        <f t="shared" si="29"/>
        <v>-4</v>
      </c>
      <c r="AF97" s="6">
        <f t="shared" si="29"/>
        <v>-10</v>
      </c>
      <c r="AG97" s="6">
        <f t="shared" si="29"/>
        <v>-14</v>
      </c>
      <c r="AH97" s="5"/>
      <c r="AI97" s="8" t="str">
        <f t="shared" si="16"/>
        <v>Outside</v>
      </c>
      <c r="AJ97" s="7" t="str">
        <f t="shared" si="17"/>
        <v>Down</v>
      </c>
      <c r="AK97" s="7" t="str">
        <f t="shared" si="18"/>
        <v>POC Down</v>
      </c>
      <c r="AL97" s="9" t="str">
        <f t="shared" si="19"/>
        <v>In. Val</v>
      </c>
      <c r="AM97" s="9" t="str">
        <f t="shared" si="20"/>
        <v>Upper Break</v>
      </c>
      <c r="AN97" s="9" t="str">
        <f t="shared" si="21"/>
        <v>Ab. Val</v>
      </c>
      <c r="AO97" s="9" t="str">
        <f t="shared" si="22"/>
        <v>No Gap</v>
      </c>
      <c r="AP97" s="9" t="str">
        <f t="shared" si="23"/>
        <v>Top-Weighted</v>
      </c>
      <c r="AQ97" s="9" t="str">
        <f t="shared" si="24"/>
        <v>Skewed Low</v>
      </c>
      <c r="AR97" s="9" t="str">
        <f t="shared" si="25"/>
        <v>Same</v>
      </c>
      <c r="AS97" s="5">
        <f t="shared" si="26"/>
        <v>0</v>
      </c>
    </row>
    <row r="98" spans="1:45" ht="15.5" x14ac:dyDescent="0.35">
      <c r="A98" s="13">
        <v>45520</v>
      </c>
      <c r="B98" s="15">
        <v>1.27867</v>
      </c>
      <c r="C98" s="15">
        <v>1.29504</v>
      </c>
      <c r="D98" s="15">
        <v>1.2664299999999999</v>
      </c>
      <c r="E98" s="15">
        <v>1.2945800000000001</v>
      </c>
      <c r="F98" s="15">
        <v>1.2764</v>
      </c>
      <c r="G98" s="15">
        <v>1.2807999999999999</v>
      </c>
      <c r="H98" s="15">
        <v>1.2679</v>
      </c>
      <c r="I98" s="5">
        <v>92</v>
      </c>
      <c r="J98" s="5">
        <v>2697</v>
      </c>
      <c r="K98" s="5">
        <v>2495</v>
      </c>
      <c r="L98" s="5">
        <v>5258</v>
      </c>
      <c r="M98" s="14">
        <v>10.854791666666689</v>
      </c>
      <c r="N98" s="14">
        <v>286.10000000000025</v>
      </c>
      <c r="O98" s="5">
        <v>128.99999999999912</v>
      </c>
      <c r="P98" s="5">
        <v>574155</v>
      </c>
      <c r="Q98" s="14">
        <v>1196.15625</v>
      </c>
      <c r="R98" s="14">
        <v>18.378189444250246</v>
      </c>
      <c r="S98" s="5">
        <v>44</v>
      </c>
      <c r="T98" s="5" t="s">
        <v>26</v>
      </c>
      <c r="U98" s="14">
        <v>0.64379152621941105</v>
      </c>
      <c r="V98" s="5">
        <v>307</v>
      </c>
      <c r="W98" s="5">
        <v>1210</v>
      </c>
      <c r="X98" s="5">
        <v>2261</v>
      </c>
      <c r="Y98" s="5">
        <v>1470</v>
      </c>
      <c r="Z98" s="5" t="s">
        <v>31</v>
      </c>
      <c r="AA98" s="5"/>
      <c r="AB98" s="6" cm="1">
        <f t="array" ref="AB98">SUM(IF(B98:I98&gt;B99:I99,1,-1))</f>
        <v>0</v>
      </c>
      <c r="AC98" s="6" cm="1">
        <f t="array" ref="AC98">SUM(IF(J98:S98&gt;J99:S99,1,-1))</f>
        <v>-2</v>
      </c>
      <c r="AD98" s="6">
        <f t="shared" si="27"/>
        <v>-2</v>
      </c>
      <c r="AE98" s="6">
        <f t="shared" si="29"/>
        <v>-6</v>
      </c>
      <c r="AF98" s="6">
        <f t="shared" si="29"/>
        <v>-18</v>
      </c>
      <c r="AG98" s="6">
        <f t="shared" si="29"/>
        <v>-24</v>
      </c>
      <c r="AH98" s="5"/>
      <c r="AI98" s="8" t="str">
        <f t="shared" si="16"/>
        <v>Outside</v>
      </c>
      <c r="AJ98" s="7" t="str">
        <f t="shared" si="17"/>
        <v>Neutral</v>
      </c>
      <c r="AK98" s="7" t="str">
        <f t="shared" si="18"/>
        <v>POC Unchanged</v>
      </c>
      <c r="AL98" s="9" t="str">
        <f t="shared" si="19"/>
        <v>In. Val</v>
      </c>
      <c r="AM98" s="9" t="str">
        <f t="shared" si="20"/>
        <v>Upper Break</v>
      </c>
      <c r="AN98" s="9" t="str">
        <f t="shared" si="21"/>
        <v>Ab. Val</v>
      </c>
      <c r="AO98" s="9" t="str">
        <f t="shared" si="22"/>
        <v>No Gap</v>
      </c>
      <c r="AP98" s="9" t="str">
        <f t="shared" si="23"/>
        <v>Top-Weighted</v>
      </c>
      <c r="AQ98" s="9" t="str">
        <f t="shared" si="24"/>
        <v>Skewed Mid-Low</v>
      </c>
      <c r="AR98" s="9" t="str">
        <f t="shared" si="25"/>
        <v>Same</v>
      </c>
      <c r="AS98" s="5">
        <f t="shared" si="26"/>
        <v>0</v>
      </c>
    </row>
    <row r="99" spans="1:45" ht="15.5" x14ac:dyDescent="0.35">
      <c r="A99" s="13">
        <v>45519</v>
      </c>
      <c r="B99" s="15">
        <v>1.2727200000000001</v>
      </c>
      <c r="C99" s="15">
        <v>1.28725</v>
      </c>
      <c r="D99" s="15">
        <v>1.2664299999999999</v>
      </c>
      <c r="E99" s="15">
        <v>1.28583</v>
      </c>
      <c r="F99" s="15">
        <v>1.2764</v>
      </c>
      <c r="G99" s="15">
        <v>1.2807999999999999</v>
      </c>
      <c r="H99" s="15">
        <v>1.2691999999999999</v>
      </c>
      <c r="I99" s="5">
        <v>84</v>
      </c>
      <c r="J99" s="5">
        <v>2654</v>
      </c>
      <c r="K99" s="5">
        <v>2757</v>
      </c>
      <c r="L99" s="5">
        <v>5478</v>
      </c>
      <c r="M99" s="14">
        <v>11.324583333333331</v>
      </c>
      <c r="N99" s="14">
        <v>208.20000000000061</v>
      </c>
      <c r="O99" s="5">
        <v>116.00000000000054</v>
      </c>
      <c r="P99" s="5">
        <v>604339</v>
      </c>
      <c r="Q99" s="14">
        <v>1259.0395833333334</v>
      </c>
      <c r="R99" s="14">
        <v>26.311239193083495</v>
      </c>
      <c r="S99" s="5">
        <v>28</v>
      </c>
      <c r="T99" s="5" t="s">
        <v>33</v>
      </c>
      <c r="U99" s="14">
        <v>0.7354899479173499</v>
      </c>
      <c r="V99" s="5">
        <v>1085</v>
      </c>
      <c r="W99" s="5">
        <v>1273</v>
      </c>
      <c r="X99" s="5">
        <v>1819</v>
      </c>
      <c r="Y99" s="5">
        <v>1251</v>
      </c>
      <c r="Z99" s="5" t="s">
        <v>31</v>
      </c>
      <c r="AA99" s="5"/>
      <c r="AB99" s="6" cm="1">
        <f t="array" ref="AB99">SUM(IF(B99:I99&gt;B100:I100,1,-1))</f>
        <v>-4</v>
      </c>
      <c r="AC99" s="6" cm="1">
        <f t="array" ref="AC99">SUM(IF(J99:S99&gt;J100:S100,1,-1))</f>
        <v>-6</v>
      </c>
      <c r="AD99" s="6">
        <f t="shared" si="27"/>
        <v>-10</v>
      </c>
      <c r="AE99" s="6">
        <f t="shared" ref="AE99:AG114" si="30">SUM(AB99:AB101)</f>
        <v>-8</v>
      </c>
      <c r="AF99" s="6">
        <f t="shared" si="30"/>
        <v>-6</v>
      </c>
      <c r="AG99" s="6">
        <f t="shared" si="30"/>
        <v>-14</v>
      </c>
      <c r="AH99" s="5"/>
      <c r="AI99" s="8" t="str">
        <f t="shared" si="16"/>
        <v>OL Lower</v>
      </c>
      <c r="AJ99" s="7" t="str">
        <f t="shared" si="17"/>
        <v>Up</v>
      </c>
      <c r="AK99" s="7" t="str">
        <f t="shared" si="18"/>
        <v>POC Down</v>
      </c>
      <c r="AL99" s="9" t="str">
        <f t="shared" si="19"/>
        <v>In. Val</v>
      </c>
      <c r="AM99" s="9" t="str">
        <f t="shared" si="20"/>
        <v>Inside Day</v>
      </c>
      <c r="AN99" s="9" t="str">
        <f t="shared" si="21"/>
        <v>Ab. Val</v>
      </c>
      <c r="AO99" s="9" t="str">
        <f t="shared" si="22"/>
        <v>No Gap</v>
      </c>
      <c r="AP99" s="9" t="str">
        <f t="shared" si="23"/>
        <v>Bottom-Weighted</v>
      </c>
      <c r="AQ99" s="9" t="str">
        <f t="shared" si="24"/>
        <v>Skewed Mid-Low</v>
      </c>
      <c r="AR99" s="9" t="str">
        <f t="shared" si="25"/>
        <v>Same</v>
      </c>
      <c r="AS99" s="5">
        <f t="shared" si="26"/>
        <v>0</v>
      </c>
    </row>
    <row r="100" spans="1:45" ht="15.5" x14ac:dyDescent="0.35">
      <c r="A100" s="13">
        <v>45518</v>
      </c>
      <c r="B100" s="15">
        <v>1.2851999999999999</v>
      </c>
      <c r="C100" s="15">
        <v>1.28725</v>
      </c>
      <c r="D100" s="15">
        <v>1.2664299999999999</v>
      </c>
      <c r="E100" s="15">
        <v>1.28241</v>
      </c>
      <c r="F100" s="15">
        <v>1.2766</v>
      </c>
      <c r="G100" s="15">
        <v>1.2809999999999999</v>
      </c>
      <c r="H100" s="15">
        <v>1.2701</v>
      </c>
      <c r="I100" s="5">
        <v>37</v>
      </c>
      <c r="J100" s="5">
        <v>2552</v>
      </c>
      <c r="K100" s="5">
        <v>3066</v>
      </c>
      <c r="L100" s="5">
        <v>5692</v>
      </c>
      <c r="M100" s="14">
        <v>11.793333333333328</v>
      </c>
      <c r="N100" s="14">
        <v>208.20000000000061</v>
      </c>
      <c r="O100" s="5">
        <v>108.99999999999909</v>
      </c>
      <c r="P100" s="5">
        <v>620851</v>
      </c>
      <c r="Q100" s="14">
        <v>1293.4395833333333</v>
      </c>
      <c r="R100" s="14">
        <v>27.339097022094059</v>
      </c>
      <c r="S100" s="5">
        <v>31</v>
      </c>
      <c r="T100" s="5" t="s">
        <v>33</v>
      </c>
      <c r="U100" s="14">
        <v>0.73294524356354218</v>
      </c>
      <c r="V100" s="5">
        <v>804</v>
      </c>
      <c r="W100" s="5">
        <v>1556</v>
      </c>
      <c r="X100" s="5">
        <v>2023</v>
      </c>
      <c r="Y100" s="5">
        <v>1251</v>
      </c>
      <c r="Z100" s="5" t="s">
        <v>31</v>
      </c>
      <c r="AA100" s="5"/>
      <c r="AB100" s="6" cm="1">
        <f t="array" ref="AB100">SUM(IF(B100:I100&gt;B101:I101,1,-1))</f>
        <v>-2</v>
      </c>
      <c r="AC100" s="6" cm="1">
        <f t="array" ref="AC100">SUM(IF(J100:S100&gt;J101:S101,1,-1))</f>
        <v>-10</v>
      </c>
      <c r="AD100" s="6">
        <f t="shared" si="27"/>
        <v>-12</v>
      </c>
      <c r="AE100" s="6">
        <f t="shared" si="30"/>
        <v>0</v>
      </c>
      <c r="AF100" s="6">
        <f t="shared" si="30"/>
        <v>-10</v>
      </c>
      <c r="AG100" s="6">
        <f t="shared" si="30"/>
        <v>-10</v>
      </c>
      <c r="AH100" s="5"/>
      <c r="AI100" s="8" t="str">
        <f t="shared" si="16"/>
        <v>OL Higher</v>
      </c>
      <c r="AJ100" s="7" t="str">
        <f t="shared" si="17"/>
        <v>Down</v>
      </c>
      <c r="AK100" s="7" t="str">
        <f t="shared" si="18"/>
        <v>POC Unchanged</v>
      </c>
      <c r="AL100" s="9" t="str">
        <f t="shared" si="19"/>
        <v>In. Val</v>
      </c>
      <c r="AM100" s="9" t="str">
        <f t="shared" si="20"/>
        <v>Inside Day</v>
      </c>
      <c r="AN100" s="9" t="str">
        <f t="shared" si="21"/>
        <v>Ab. Val</v>
      </c>
      <c r="AO100" s="9" t="str">
        <f t="shared" si="22"/>
        <v>Gap Up - Faded</v>
      </c>
      <c r="AP100" s="9" t="str">
        <f t="shared" si="23"/>
        <v>Bottom-Weighted</v>
      </c>
      <c r="AQ100" s="9" t="str">
        <f t="shared" si="24"/>
        <v>Skewed Mid-Low</v>
      </c>
      <c r="AR100" s="9" t="str">
        <f t="shared" si="25"/>
        <v>Same</v>
      </c>
      <c r="AS100" s="5">
        <f t="shared" si="26"/>
        <v>0</v>
      </c>
    </row>
    <row r="101" spans="1:45" ht="15.5" x14ac:dyDescent="0.35">
      <c r="A101" s="13">
        <v>45517</v>
      </c>
      <c r="B101" s="15">
        <v>1.28372</v>
      </c>
      <c r="C101" s="15">
        <v>1.28725</v>
      </c>
      <c r="D101" s="15">
        <v>1.2664299999999999</v>
      </c>
      <c r="E101" s="15">
        <v>1.2864800000000001</v>
      </c>
      <c r="F101" s="15">
        <v>1.2766</v>
      </c>
      <c r="G101" s="15">
        <v>1.2809999999999999</v>
      </c>
      <c r="H101" s="15">
        <v>1.27</v>
      </c>
      <c r="I101" s="5">
        <v>34</v>
      </c>
      <c r="J101" s="5">
        <v>2597</v>
      </c>
      <c r="K101" s="5">
        <v>3066</v>
      </c>
      <c r="L101" s="5">
        <v>5737</v>
      </c>
      <c r="M101" s="14">
        <v>11.894166666666655</v>
      </c>
      <c r="N101" s="14">
        <v>208.20000000000061</v>
      </c>
      <c r="O101" s="5">
        <v>109.99999999999899</v>
      </c>
      <c r="P101" s="5">
        <v>631863</v>
      </c>
      <c r="Q101" s="14">
        <v>1316.3812499999999</v>
      </c>
      <c r="R101" s="14">
        <v>27.555235350624319</v>
      </c>
      <c r="S101" s="5">
        <v>37</v>
      </c>
      <c r="T101" s="5" t="s">
        <v>33</v>
      </c>
      <c r="U101" s="14">
        <v>0.74402571063042433</v>
      </c>
      <c r="V101" s="5">
        <v>852</v>
      </c>
      <c r="W101" s="5">
        <v>1553</v>
      </c>
      <c r="X101" s="5">
        <v>2023</v>
      </c>
      <c r="Y101" s="5">
        <v>1251</v>
      </c>
      <c r="Z101" s="5" t="s">
        <v>31</v>
      </c>
      <c r="AA101" s="5"/>
      <c r="AB101" s="6" cm="1">
        <f t="array" ref="AB101">SUM(IF(B101:I101&gt;B102:I102,1,-1))</f>
        <v>-2</v>
      </c>
      <c r="AC101" s="6" cm="1">
        <f t="array" ref="AC101">SUM(IF(J101:S101&gt;J102:S102,1,-1))</f>
        <v>10</v>
      </c>
      <c r="AD101" s="6">
        <f t="shared" si="27"/>
        <v>8</v>
      </c>
      <c r="AE101" s="6">
        <f t="shared" si="30"/>
        <v>-2</v>
      </c>
      <c r="AF101" s="6">
        <f t="shared" si="30"/>
        <v>2</v>
      </c>
      <c r="AG101" s="6">
        <f t="shared" si="30"/>
        <v>0</v>
      </c>
      <c r="AH101" s="5"/>
      <c r="AI101" s="8" t="str">
        <f t="shared" si="16"/>
        <v>Lower</v>
      </c>
      <c r="AJ101" s="7" t="str">
        <f t="shared" si="17"/>
        <v>Down</v>
      </c>
      <c r="AK101" s="7" t="str">
        <f t="shared" si="18"/>
        <v>POC Down</v>
      </c>
      <c r="AL101" s="9" t="str">
        <f t="shared" si="19"/>
        <v>Bel. Val</v>
      </c>
      <c r="AM101" s="9" t="str">
        <f t="shared" si="20"/>
        <v>Both Sides Expand</v>
      </c>
      <c r="AN101" s="9" t="str">
        <f t="shared" si="21"/>
        <v>Ab. Val</v>
      </c>
      <c r="AO101" s="9" t="str">
        <f t="shared" si="22"/>
        <v>Gap Down - Failed</v>
      </c>
      <c r="AP101" s="9" t="str">
        <f t="shared" si="23"/>
        <v>Bottom-Weighted</v>
      </c>
      <c r="AQ101" s="9" t="str">
        <f t="shared" si="24"/>
        <v>Skewed Mid-Low</v>
      </c>
      <c r="AR101" s="9" t="str">
        <f t="shared" si="25"/>
        <v>Closed Higher Quadrant</v>
      </c>
      <c r="AS101" s="5">
        <f t="shared" si="26"/>
        <v>-0.28591999999999995</v>
      </c>
    </row>
    <row r="102" spans="1:45" ht="15.5" x14ac:dyDescent="0.35">
      <c r="A102" s="13">
        <v>45516</v>
      </c>
      <c r="B102" s="15">
        <v>1.28592</v>
      </c>
      <c r="C102" s="15">
        <v>1.28592</v>
      </c>
      <c r="D102" s="15">
        <v>1.28592</v>
      </c>
      <c r="E102" s="15">
        <v>1.28592</v>
      </c>
      <c r="F102" s="15">
        <v>1.28592</v>
      </c>
      <c r="G102" s="15">
        <v>1.28592</v>
      </c>
      <c r="H102" s="15">
        <v>1.28592</v>
      </c>
      <c r="I102" s="15">
        <v>1.28592</v>
      </c>
      <c r="J102" s="15">
        <v>1.28592</v>
      </c>
      <c r="K102" s="15">
        <v>1.28592</v>
      </c>
      <c r="L102" s="15">
        <v>1.28592</v>
      </c>
      <c r="M102" s="14">
        <v>1.28592</v>
      </c>
      <c r="N102" s="14">
        <v>1.28592</v>
      </c>
      <c r="O102" s="15">
        <v>1.28592</v>
      </c>
      <c r="P102" s="15">
        <v>1.28592</v>
      </c>
      <c r="Q102" s="14">
        <v>1.28592</v>
      </c>
      <c r="R102" s="14">
        <v>1.28592</v>
      </c>
      <c r="S102" s="15">
        <v>1.28592</v>
      </c>
      <c r="T102" s="15">
        <v>1.28592</v>
      </c>
      <c r="U102" s="14">
        <v>1.28592</v>
      </c>
      <c r="V102" s="15">
        <v>1.28592</v>
      </c>
      <c r="W102" s="15">
        <v>1.28592</v>
      </c>
      <c r="X102" s="15">
        <v>1.28592</v>
      </c>
      <c r="Y102" s="15">
        <v>1.28592</v>
      </c>
      <c r="Z102" s="15">
        <v>1.28592</v>
      </c>
      <c r="AA102" s="5"/>
      <c r="AB102" s="6" cm="1">
        <f t="array" ref="AB102">SUM(IF(B102:I102&gt;B103:I103,1,-1))</f>
        <v>4</v>
      </c>
      <c r="AC102" s="6" cm="1">
        <f t="array" ref="AC102">SUM(IF(J102:S102&gt;J103:S103,1,-1))</f>
        <v>-10</v>
      </c>
      <c r="AD102" s="6">
        <f t="shared" si="27"/>
        <v>-6</v>
      </c>
      <c r="AE102" s="6">
        <f t="shared" si="30"/>
        <v>-4</v>
      </c>
      <c r="AF102" s="6">
        <f t="shared" si="30"/>
        <v>-2</v>
      </c>
      <c r="AG102" s="6">
        <f t="shared" si="30"/>
        <v>-6</v>
      </c>
      <c r="AH102" s="5"/>
      <c r="AI102" s="8" t="str">
        <f t="shared" si="16"/>
        <v>Higher</v>
      </c>
      <c r="AJ102" s="7" t="str">
        <f t="shared" si="17"/>
        <v>Up</v>
      </c>
      <c r="AK102" s="7" t="str">
        <f t="shared" si="18"/>
        <v>POC Up</v>
      </c>
      <c r="AL102" s="9" t="str">
        <f t="shared" si="19"/>
        <v>Ab. Val</v>
      </c>
      <c r="AM102" s="9" t="str">
        <f t="shared" si="20"/>
        <v>Inside Day</v>
      </c>
      <c r="AN102" s="9" t="str">
        <f t="shared" si="21"/>
        <v>In Val</v>
      </c>
      <c r="AO102" s="9" t="str">
        <f t="shared" si="22"/>
        <v>No Gap</v>
      </c>
      <c r="AP102" s="9" t="str">
        <f t="shared" si="23"/>
        <v>Balanced</v>
      </c>
      <c r="AQ102" s="9" t="str">
        <f t="shared" si="24"/>
        <v>Tie</v>
      </c>
      <c r="AR102" s="9" t="str">
        <f t="shared" si="25"/>
        <v>Closed Lower Quadrant</v>
      </c>
      <c r="AS102" s="5">
        <f t="shared" si="26"/>
        <v>-1.71408</v>
      </c>
    </row>
    <row r="103" spans="1:45" ht="15.5" x14ac:dyDescent="0.35">
      <c r="A103" s="13">
        <v>45513</v>
      </c>
      <c r="B103" s="15">
        <v>1.2866</v>
      </c>
      <c r="C103" s="15">
        <v>1.28878</v>
      </c>
      <c r="D103" s="15">
        <v>1.2664299999999999</v>
      </c>
      <c r="E103" s="15">
        <v>1.2748299999999999</v>
      </c>
      <c r="F103" s="15">
        <v>1.2758</v>
      </c>
      <c r="G103" s="15">
        <v>1.2808999999999999</v>
      </c>
      <c r="H103" s="15">
        <v>1.2683</v>
      </c>
      <c r="I103" s="5">
        <v>-14</v>
      </c>
      <c r="J103" s="5">
        <v>3148</v>
      </c>
      <c r="K103" s="5">
        <v>2494</v>
      </c>
      <c r="L103" s="5">
        <v>5691</v>
      </c>
      <c r="M103" s="14">
        <v>11.811874999999967</v>
      </c>
      <c r="N103" s="14">
        <v>223.50000000000091</v>
      </c>
      <c r="O103" s="5">
        <v>125.99999999999945</v>
      </c>
      <c r="P103" s="5">
        <v>624922</v>
      </c>
      <c r="Q103" s="14">
        <v>1301.9208333333333</v>
      </c>
      <c r="R103" s="14">
        <v>25.463087248322044</v>
      </c>
      <c r="S103" s="5">
        <v>30</v>
      </c>
      <c r="T103" s="5" t="s">
        <v>26</v>
      </c>
      <c r="U103" s="14">
        <v>0.6306566114931953</v>
      </c>
      <c r="V103" s="5">
        <v>1119</v>
      </c>
      <c r="W103" s="5">
        <v>1290</v>
      </c>
      <c r="X103" s="5">
        <v>1897</v>
      </c>
      <c r="Y103" s="5">
        <v>1341</v>
      </c>
      <c r="Z103" s="5" t="s">
        <v>29</v>
      </c>
      <c r="AA103" s="5"/>
      <c r="AB103" s="6" cm="1">
        <f t="array" ref="AB103">SUM(IF(B103:I103&gt;B104:I104,1,-1))</f>
        <v>-4</v>
      </c>
      <c r="AC103" s="6" cm="1">
        <f t="array" ref="AC103">SUM(IF(J103:S103&gt;J104:S104,1,-1))</f>
        <v>2</v>
      </c>
      <c r="AD103" s="6">
        <f t="shared" si="27"/>
        <v>-2</v>
      </c>
      <c r="AE103" s="6">
        <f t="shared" si="30"/>
        <v>-14</v>
      </c>
      <c r="AF103" s="6">
        <f t="shared" si="30"/>
        <v>12</v>
      </c>
      <c r="AG103" s="6">
        <f t="shared" si="30"/>
        <v>-2</v>
      </c>
      <c r="AH103" s="5"/>
      <c r="AI103" s="8" t="str">
        <f t="shared" si="16"/>
        <v>OL Lower</v>
      </c>
      <c r="AJ103" s="7" t="str">
        <f t="shared" si="17"/>
        <v>Down</v>
      </c>
      <c r="AK103" s="7" t="str">
        <f t="shared" si="18"/>
        <v>POC Down</v>
      </c>
      <c r="AL103" s="9" t="str">
        <f t="shared" si="19"/>
        <v>In. Val</v>
      </c>
      <c r="AM103" s="9" t="str">
        <f t="shared" si="20"/>
        <v>Inside Day</v>
      </c>
      <c r="AN103" s="9" t="str">
        <f t="shared" si="21"/>
        <v>In Val</v>
      </c>
      <c r="AO103" s="9" t="str">
        <f t="shared" si="22"/>
        <v>No Gap</v>
      </c>
      <c r="AP103" s="9" t="str">
        <f t="shared" si="23"/>
        <v>Top-Weighted</v>
      </c>
      <c r="AQ103" s="9" t="str">
        <f t="shared" si="24"/>
        <v>Skewed Mid-Low</v>
      </c>
      <c r="AR103" s="9" t="str">
        <f t="shared" si="25"/>
        <v>Same</v>
      </c>
      <c r="AS103" s="5">
        <f t="shared" si="26"/>
        <v>0</v>
      </c>
    </row>
    <row r="104" spans="1:45" ht="15.5" x14ac:dyDescent="0.35">
      <c r="A104" s="13">
        <v>45512</v>
      </c>
      <c r="B104" s="15">
        <v>1.2855099999999999</v>
      </c>
      <c r="C104" s="15">
        <v>1.28878</v>
      </c>
      <c r="D104" s="15">
        <v>1.2664299999999999</v>
      </c>
      <c r="E104" s="15">
        <v>1.2744899999999999</v>
      </c>
      <c r="F104" s="15">
        <v>1.2832999999999999</v>
      </c>
      <c r="G104" s="15">
        <v>1.2874999999999999</v>
      </c>
      <c r="H104" s="15">
        <v>1.2733999999999999</v>
      </c>
      <c r="I104" s="5">
        <v>-7</v>
      </c>
      <c r="J104" s="5">
        <v>1444</v>
      </c>
      <c r="K104" s="5">
        <v>4152</v>
      </c>
      <c r="L104" s="5">
        <v>5642</v>
      </c>
      <c r="M104" s="14">
        <v>11.70520833333331</v>
      </c>
      <c r="N104" s="14">
        <v>223.50000000000091</v>
      </c>
      <c r="O104" s="5">
        <v>141</v>
      </c>
      <c r="P104" s="5">
        <v>619653</v>
      </c>
      <c r="Q104" s="14">
        <v>1290.9437499999999</v>
      </c>
      <c r="R104" s="14">
        <v>25.243847874720256</v>
      </c>
      <c r="S104" s="5">
        <v>46</v>
      </c>
      <c r="T104" s="5" t="s">
        <v>28</v>
      </c>
      <c r="U104" s="14">
        <v>0.43037452205870991</v>
      </c>
      <c r="V104" s="5">
        <v>1490</v>
      </c>
      <c r="W104" s="5">
        <v>1290</v>
      </c>
      <c r="X104" s="5">
        <v>1477</v>
      </c>
      <c r="Y104" s="5">
        <v>1341</v>
      </c>
      <c r="Z104" s="5" t="s">
        <v>29</v>
      </c>
      <c r="AA104" s="5"/>
      <c r="AB104" s="6" cm="1">
        <f t="array" ref="AB104">SUM(IF(B104:I104&gt;B105:I105,1,-1))</f>
        <v>-4</v>
      </c>
      <c r="AC104" s="6" cm="1">
        <f t="array" ref="AC104">SUM(IF(J104:S104&gt;J105:S105,1,-1))</f>
        <v>6</v>
      </c>
      <c r="AD104" s="6">
        <f t="shared" si="27"/>
        <v>2</v>
      </c>
      <c r="AE104" s="6">
        <f t="shared" si="30"/>
        <v>-18</v>
      </c>
      <c r="AF104" s="6">
        <f t="shared" si="30"/>
        <v>14</v>
      </c>
      <c r="AG104" s="6">
        <f t="shared" si="30"/>
        <v>-4</v>
      </c>
      <c r="AH104" s="5"/>
      <c r="AI104" s="8" t="str">
        <f t="shared" si="16"/>
        <v>OL Lower</v>
      </c>
      <c r="AJ104" s="7" t="str">
        <f t="shared" si="17"/>
        <v>Neutral</v>
      </c>
      <c r="AK104" s="7" t="str">
        <f t="shared" si="18"/>
        <v>POC Down</v>
      </c>
      <c r="AL104" s="9" t="str">
        <f t="shared" si="19"/>
        <v>In. Val</v>
      </c>
      <c r="AM104" s="9" t="str">
        <f t="shared" si="20"/>
        <v>Lower Break</v>
      </c>
      <c r="AN104" s="9" t="str">
        <f t="shared" si="21"/>
        <v>In Val</v>
      </c>
      <c r="AO104" s="9" t="str">
        <f t="shared" si="22"/>
        <v>No Gap</v>
      </c>
      <c r="AP104" s="9" t="str">
        <f t="shared" si="23"/>
        <v>Bottom-Weighted</v>
      </c>
      <c r="AQ104" s="9" t="str">
        <f t="shared" si="24"/>
        <v>Skewed High</v>
      </c>
      <c r="AR104" s="9" t="str">
        <f t="shared" si="25"/>
        <v>Closed Lower Quadrant</v>
      </c>
      <c r="AS104" s="5">
        <f t="shared" si="26"/>
        <v>-1</v>
      </c>
    </row>
    <row r="105" spans="1:45" ht="15.5" x14ac:dyDescent="0.35">
      <c r="A105" s="13">
        <v>45511</v>
      </c>
      <c r="B105" s="15">
        <v>1.28976</v>
      </c>
      <c r="C105" s="15">
        <v>1.2912999999999999</v>
      </c>
      <c r="D105" s="15">
        <v>1.2672300000000001</v>
      </c>
      <c r="E105" s="15">
        <v>1.2682100000000001</v>
      </c>
      <c r="F105" s="15">
        <v>1.2852000000000001</v>
      </c>
      <c r="G105" s="15">
        <v>1.2894000000000001</v>
      </c>
      <c r="H105" s="15">
        <v>1.2754000000000001</v>
      </c>
      <c r="I105" s="5">
        <v>-42</v>
      </c>
      <c r="J105" s="5">
        <v>1160</v>
      </c>
      <c r="K105" s="5">
        <v>4323</v>
      </c>
      <c r="L105" s="5">
        <v>5532</v>
      </c>
      <c r="M105" s="14">
        <v>11.491041666666675</v>
      </c>
      <c r="N105" s="14">
        <v>240.69999999999814</v>
      </c>
      <c r="O105" s="5">
        <v>140.00000000000011</v>
      </c>
      <c r="P105" s="5">
        <v>611100</v>
      </c>
      <c r="Q105" s="14">
        <v>1273.125</v>
      </c>
      <c r="R105" s="14">
        <v>22.982966348151404</v>
      </c>
      <c r="S105" s="5">
        <v>43</v>
      </c>
      <c r="T105" s="5" t="s">
        <v>28</v>
      </c>
      <c r="U105" s="14">
        <v>0.45122140519814646</v>
      </c>
      <c r="V105" s="5">
        <v>1160</v>
      </c>
      <c r="W105" s="5">
        <v>1653</v>
      </c>
      <c r="X105" s="5">
        <v>1537</v>
      </c>
      <c r="Y105" s="5">
        <v>1182</v>
      </c>
      <c r="Z105" s="5" t="s">
        <v>27</v>
      </c>
      <c r="AA105" s="5"/>
      <c r="AB105" s="6" cm="1">
        <f t="array" ref="AB105">SUM(IF(B105:I105&gt;B106:I106,1,-1))</f>
        <v>-6</v>
      </c>
      <c r="AC105" s="6" cm="1">
        <f t="array" ref="AC105">SUM(IF(J105:S105&gt;J106:S106,1,-1))</f>
        <v>4</v>
      </c>
      <c r="AD105" s="6">
        <f t="shared" si="27"/>
        <v>-2</v>
      </c>
      <c r="AE105" s="6">
        <f t="shared" si="30"/>
        <v>-16</v>
      </c>
      <c r="AF105" s="6">
        <f t="shared" si="30"/>
        <v>12</v>
      </c>
      <c r="AG105" s="6">
        <f t="shared" si="30"/>
        <v>-4</v>
      </c>
      <c r="AH105" s="5"/>
      <c r="AI105" s="8" t="str">
        <f t="shared" si="16"/>
        <v>OL Lower</v>
      </c>
      <c r="AJ105" s="7" t="str">
        <f t="shared" si="17"/>
        <v>Down</v>
      </c>
      <c r="AK105" s="7" t="str">
        <f t="shared" si="18"/>
        <v>POC Unchanged</v>
      </c>
      <c r="AL105" s="9" t="str">
        <f t="shared" si="19"/>
        <v>In. Val</v>
      </c>
      <c r="AM105" s="9" t="str">
        <f t="shared" si="20"/>
        <v>Inside Day</v>
      </c>
      <c r="AN105" s="9" t="str">
        <f t="shared" si="21"/>
        <v>Bl. Val</v>
      </c>
      <c r="AO105" s="9" t="str">
        <f t="shared" si="22"/>
        <v>No Gap</v>
      </c>
      <c r="AP105" s="9" t="str">
        <f t="shared" si="23"/>
        <v>Bottom-Weighted</v>
      </c>
      <c r="AQ105" s="9" t="str">
        <f t="shared" si="24"/>
        <v>Skewed Mid-High</v>
      </c>
      <c r="AR105" s="9" t="str">
        <f t="shared" si="25"/>
        <v>Same</v>
      </c>
      <c r="AS105" s="5">
        <f t="shared" si="26"/>
        <v>0</v>
      </c>
    </row>
    <row r="106" spans="1:45" ht="15.5" x14ac:dyDescent="0.35">
      <c r="A106" s="13">
        <v>45510</v>
      </c>
      <c r="B106" s="15">
        <v>1.29003</v>
      </c>
      <c r="C106" s="15">
        <v>1.2937099999999999</v>
      </c>
      <c r="D106" s="15">
        <v>1.2672300000000001</v>
      </c>
      <c r="E106" s="15">
        <v>1.26841</v>
      </c>
      <c r="F106" s="15">
        <v>1.2852000000000001</v>
      </c>
      <c r="G106" s="15">
        <v>1.2899</v>
      </c>
      <c r="H106" s="15">
        <v>1.2764000000000002</v>
      </c>
      <c r="I106" s="5">
        <v>-59</v>
      </c>
      <c r="J106" s="5">
        <v>1534</v>
      </c>
      <c r="K106" s="5">
        <v>3803</v>
      </c>
      <c r="L106" s="5">
        <v>5386</v>
      </c>
      <c r="M106" s="14">
        <v>11.20000000000001</v>
      </c>
      <c r="N106" s="14">
        <v>264.79999999999836</v>
      </c>
      <c r="O106" s="5">
        <v>134.99999999999847</v>
      </c>
      <c r="P106" s="5">
        <v>591843</v>
      </c>
      <c r="Q106" s="14">
        <v>1233.0062499999999</v>
      </c>
      <c r="R106" s="14">
        <v>20.339879154078677</v>
      </c>
      <c r="S106" s="5">
        <v>50</v>
      </c>
      <c r="T106" s="5" t="s">
        <v>26</v>
      </c>
      <c r="U106" s="14">
        <v>0.50021523936232348</v>
      </c>
      <c r="V106" s="5">
        <v>832</v>
      </c>
      <c r="W106" s="5">
        <v>2021</v>
      </c>
      <c r="X106" s="5">
        <v>1715</v>
      </c>
      <c r="Y106" s="5">
        <v>794</v>
      </c>
      <c r="Z106" s="5" t="s">
        <v>27</v>
      </c>
      <c r="AA106" s="5"/>
      <c r="AB106" s="6" cm="1">
        <f t="array" ref="AB106">SUM(IF(B106:I106&gt;B107:I107,1,-1))</f>
        <v>-8</v>
      </c>
      <c r="AC106" s="6" cm="1">
        <f t="array" ref="AC106">SUM(IF(J106:S106&gt;J107:S107,1,-1))</f>
        <v>4</v>
      </c>
      <c r="AD106" s="6">
        <f t="shared" si="27"/>
        <v>-4</v>
      </c>
      <c r="AE106" s="6">
        <f t="shared" si="30"/>
        <v>-12</v>
      </c>
      <c r="AF106" s="6">
        <f t="shared" si="30"/>
        <v>14</v>
      </c>
      <c r="AG106" s="6">
        <f t="shared" si="30"/>
        <v>2</v>
      </c>
      <c r="AH106" s="5"/>
      <c r="AI106" s="8" t="str">
        <f t="shared" si="16"/>
        <v>OL Lower</v>
      </c>
      <c r="AJ106" s="7" t="str">
        <f t="shared" si="17"/>
        <v>Down</v>
      </c>
      <c r="AK106" s="7" t="str">
        <f t="shared" si="18"/>
        <v>POC Unchanged</v>
      </c>
      <c r="AL106" s="9" t="str">
        <f t="shared" si="19"/>
        <v>In. Val</v>
      </c>
      <c r="AM106" s="9" t="str">
        <f t="shared" si="20"/>
        <v>Lower Break</v>
      </c>
      <c r="AN106" s="9" t="str">
        <f t="shared" si="21"/>
        <v>Bl. Val</v>
      </c>
      <c r="AO106" s="9" t="str">
        <f t="shared" si="22"/>
        <v>No Gap</v>
      </c>
      <c r="AP106" s="9" t="str">
        <f t="shared" si="23"/>
        <v>Bottom-Weighted</v>
      </c>
      <c r="AQ106" s="9" t="str">
        <f t="shared" si="24"/>
        <v>Skewed Mid-High</v>
      </c>
      <c r="AR106" s="9" t="str">
        <f t="shared" si="25"/>
        <v>Closed Higher Quadrant</v>
      </c>
      <c r="AS106" s="5">
        <f t="shared" si="26"/>
        <v>1</v>
      </c>
    </row>
    <row r="107" spans="1:45" ht="15.5" x14ac:dyDescent="0.35">
      <c r="A107" s="13">
        <v>45509</v>
      </c>
      <c r="B107" s="15">
        <v>1.2930200000000001</v>
      </c>
      <c r="C107" s="15">
        <v>1.2937099999999999</v>
      </c>
      <c r="D107" s="15">
        <v>1.2706500000000001</v>
      </c>
      <c r="E107" s="15">
        <v>1.27871</v>
      </c>
      <c r="F107" s="15">
        <v>1.2851999999999999</v>
      </c>
      <c r="G107" s="15">
        <v>1.2930999999999999</v>
      </c>
      <c r="H107" s="15">
        <v>1.2790999999999999</v>
      </c>
      <c r="I107" s="5">
        <v>-51</v>
      </c>
      <c r="J107" s="5">
        <v>1890</v>
      </c>
      <c r="K107" s="5">
        <v>3135</v>
      </c>
      <c r="L107" s="5">
        <v>5075</v>
      </c>
      <c r="M107" s="14">
        <v>10.514375000000015</v>
      </c>
      <c r="N107" s="14">
        <v>230.59999999999857</v>
      </c>
      <c r="O107" s="5">
        <v>140.00000000000011</v>
      </c>
      <c r="P107" s="5">
        <v>551036</v>
      </c>
      <c r="Q107" s="14">
        <v>1147.9916666666666</v>
      </c>
      <c r="R107" s="14">
        <v>22.00780572419788</v>
      </c>
      <c r="S107" s="5">
        <v>44</v>
      </c>
      <c r="T107" s="5" t="s">
        <v>26</v>
      </c>
      <c r="U107" s="14">
        <v>0.60740100354307425</v>
      </c>
      <c r="V107" s="5">
        <v>999</v>
      </c>
      <c r="W107" s="5">
        <v>1954</v>
      </c>
      <c r="X107" s="5">
        <v>1263</v>
      </c>
      <c r="Y107" s="5">
        <v>859</v>
      </c>
      <c r="Z107" s="5" t="s">
        <v>29</v>
      </c>
      <c r="AA107" s="5"/>
      <c r="AB107" s="6" cm="1">
        <f t="array" ref="AB107">SUM(IF(B107:I107&gt;B108:I108,1,-1))</f>
        <v>-2</v>
      </c>
      <c r="AC107" s="6" cm="1">
        <f t="array" ref="AC107">SUM(IF(J107:S107&gt;J108:S108,1,-1))</f>
        <v>4</v>
      </c>
      <c r="AD107" s="6">
        <f t="shared" si="27"/>
        <v>2</v>
      </c>
      <c r="AE107" s="6">
        <f t="shared" si="30"/>
        <v>-10</v>
      </c>
      <c r="AF107" s="6">
        <f t="shared" si="30"/>
        <v>14</v>
      </c>
      <c r="AG107" s="6">
        <f t="shared" si="30"/>
        <v>4</v>
      </c>
      <c r="AH107" s="5"/>
      <c r="AI107" s="8" t="str">
        <f t="shared" si="16"/>
        <v>Outside</v>
      </c>
      <c r="AJ107" s="7" t="str">
        <f t="shared" si="17"/>
        <v>Down</v>
      </c>
      <c r="AK107" s="7" t="str">
        <f t="shared" si="18"/>
        <v>POC Unchanged</v>
      </c>
      <c r="AL107" s="9" t="str">
        <f t="shared" si="19"/>
        <v>In. Val</v>
      </c>
      <c r="AM107" s="9" t="str">
        <f t="shared" si="20"/>
        <v>Inside Day</v>
      </c>
      <c r="AN107" s="9" t="str">
        <f t="shared" si="21"/>
        <v>Bl. Val</v>
      </c>
      <c r="AO107" s="9" t="str">
        <f t="shared" si="22"/>
        <v>Gap Up - Failed</v>
      </c>
      <c r="AP107" s="9" t="str">
        <f t="shared" si="23"/>
        <v>Bottom-Weighted</v>
      </c>
      <c r="AQ107" s="9" t="str">
        <f t="shared" si="24"/>
        <v>Skewed Mid-High</v>
      </c>
      <c r="AR107" s="9" t="str">
        <f t="shared" si="25"/>
        <v>Same</v>
      </c>
      <c r="AS107" s="5">
        <f t="shared" si="26"/>
        <v>0</v>
      </c>
    </row>
    <row r="108" spans="1:45" ht="15.5" x14ac:dyDescent="0.35">
      <c r="A108" s="13">
        <v>45506</v>
      </c>
      <c r="B108" s="15">
        <v>1.29318</v>
      </c>
      <c r="C108" s="15">
        <v>1.2941800000000001</v>
      </c>
      <c r="D108" s="15">
        <v>1.2706500000000001</v>
      </c>
      <c r="E108" s="15">
        <v>1.27867</v>
      </c>
      <c r="F108" s="15">
        <v>1.2851999999999999</v>
      </c>
      <c r="G108" s="15">
        <v>1.2927</v>
      </c>
      <c r="H108" s="15">
        <v>1.2822</v>
      </c>
      <c r="I108" s="5">
        <v>-58</v>
      </c>
      <c r="J108" s="5">
        <v>2229</v>
      </c>
      <c r="K108" s="5">
        <v>2164</v>
      </c>
      <c r="L108" s="5">
        <v>4443</v>
      </c>
      <c r="M108" s="14">
        <v>9.2029166666666669</v>
      </c>
      <c r="N108" s="14">
        <v>235.30000000000052</v>
      </c>
      <c r="O108" s="5">
        <v>104.99999999999955</v>
      </c>
      <c r="P108" s="5">
        <v>473192</v>
      </c>
      <c r="Q108" s="14">
        <v>985.81666666666672</v>
      </c>
      <c r="R108" s="14">
        <v>18.882277943051381</v>
      </c>
      <c r="S108" s="5">
        <v>48</v>
      </c>
      <c r="T108" s="5" t="s">
        <v>26</v>
      </c>
      <c r="U108" s="14">
        <v>0.65467155751279404</v>
      </c>
      <c r="V108" s="5">
        <v>1282</v>
      </c>
      <c r="W108" s="5">
        <v>1955</v>
      </c>
      <c r="X108" s="5">
        <v>764</v>
      </c>
      <c r="Y108" s="5">
        <v>442</v>
      </c>
      <c r="Z108" s="5" t="s">
        <v>29</v>
      </c>
      <c r="AA108" s="5"/>
      <c r="AB108" s="6" cm="1">
        <f t="array" ref="AB108">SUM(IF(B108:I108&gt;B109:I109,1,-1))</f>
        <v>-2</v>
      </c>
      <c r="AC108" s="6" cm="1">
        <f t="array" ref="AC108">SUM(IF(J108:S108&gt;J109:S109,1,-1))</f>
        <v>6</v>
      </c>
      <c r="AD108" s="6">
        <f t="shared" si="27"/>
        <v>4</v>
      </c>
      <c r="AE108" s="6">
        <f t="shared" si="30"/>
        <v>-12</v>
      </c>
      <c r="AF108" s="6">
        <f t="shared" si="30"/>
        <v>12</v>
      </c>
      <c r="AG108" s="6">
        <f t="shared" si="30"/>
        <v>0</v>
      </c>
      <c r="AH108" s="5"/>
      <c r="AI108" s="8" t="str">
        <f t="shared" si="16"/>
        <v>Outside</v>
      </c>
      <c r="AJ108" s="7" t="str">
        <f t="shared" si="17"/>
        <v>Down</v>
      </c>
      <c r="AK108" s="7" t="str">
        <f t="shared" si="18"/>
        <v>POC Unchanged</v>
      </c>
      <c r="AL108" s="9" t="str">
        <f t="shared" si="19"/>
        <v>In. Val</v>
      </c>
      <c r="AM108" s="9" t="str">
        <f t="shared" si="20"/>
        <v>Lower Break</v>
      </c>
      <c r="AN108" s="9" t="str">
        <f t="shared" si="21"/>
        <v>Bl. Val</v>
      </c>
      <c r="AO108" s="9" t="str">
        <f t="shared" si="22"/>
        <v>Gap Up - Failed</v>
      </c>
      <c r="AP108" s="9" t="str">
        <f t="shared" si="23"/>
        <v>Top-Weighted</v>
      </c>
      <c r="AQ108" s="9" t="str">
        <f t="shared" si="24"/>
        <v>Skewed Mid-High</v>
      </c>
      <c r="AR108" s="9" t="str">
        <f t="shared" si="25"/>
        <v>Closed Lower Quadrant</v>
      </c>
      <c r="AS108" s="5">
        <f t="shared" si="26"/>
        <v>-1</v>
      </c>
    </row>
    <row r="109" spans="1:45" ht="15.5" x14ac:dyDescent="0.35">
      <c r="A109" s="13">
        <v>45505</v>
      </c>
      <c r="B109" s="15">
        <v>1.2948900000000001</v>
      </c>
      <c r="C109" s="15">
        <v>1.2948999999999999</v>
      </c>
      <c r="D109" s="15">
        <v>1.27261</v>
      </c>
      <c r="E109" s="15">
        <v>1.27274</v>
      </c>
      <c r="F109" s="15">
        <v>1.2851999999999999</v>
      </c>
      <c r="G109" s="15">
        <v>1.2919</v>
      </c>
      <c r="H109" s="15">
        <v>1.2824</v>
      </c>
      <c r="I109" s="5">
        <v>-93</v>
      </c>
      <c r="J109" s="5">
        <v>2611</v>
      </c>
      <c r="K109" s="5">
        <v>1548</v>
      </c>
      <c r="L109" s="5">
        <v>4209</v>
      </c>
      <c r="M109" s="14">
        <v>8.7037500000000065</v>
      </c>
      <c r="N109" s="14">
        <v>222.89999999999921</v>
      </c>
      <c r="O109" s="5">
        <v>95.000000000000639</v>
      </c>
      <c r="P109" s="5">
        <v>449907</v>
      </c>
      <c r="Q109" s="14">
        <v>937.30624999999998</v>
      </c>
      <c r="R109" s="14">
        <v>18.882907133243673</v>
      </c>
      <c r="S109" s="5">
        <v>42</v>
      </c>
      <c r="T109" s="5" t="s">
        <v>26</v>
      </c>
      <c r="U109" s="14">
        <v>0.54687094486526866</v>
      </c>
      <c r="V109" s="5">
        <v>1364</v>
      </c>
      <c r="W109" s="5">
        <v>1759</v>
      </c>
      <c r="X109" s="5">
        <v>763</v>
      </c>
      <c r="Y109" s="5">
        <v>301</v>
      </c>
      <c r="Z109" s="5" t="s">
        <v>27</v>
      </c>
      <c r="AA109" s="5"/>
      <c r="AB109" s="6" cm="1">
        <f t="array" ref="AB109">SUM(IF(B109:I109&gt;B110:I110,1,-1))</f>
        <v>-6</v>
      </c>
      <c r="AC109" s="6" cm="1">
        <f t="array" ref="AC109">SUM(IF(J109:S109&gt;J110:S110,1,-1))</f>
        <v>4</v>
      </c>
      <c r="AD109" s="6">
        <f t="shared" si="27"/>
        <v>-2</v>
      </c>
      <c r="AE109" s="6">
        <f t="shared" si="30"/>
        <v>-16</v>
      </c>
      <c r="AF109" s="6">
        <f t="shared" si="30"/>
        <v>0</v>
      </c>
      <c r="AG109" s="6">
        <f t="shared" si="30"/>
        <v>-16</v>
      </c>
      <c r="AH109" s="5"/>
      <c r="AI109" s="8" t="str">
        <f t="shared" si="16"/>
        <v>Outside</v>
      </c>
      <c r="AJ109" s="7" t="str">
        <f t="shared" si="17"/>
        <v>Down</v>
      </c>
      <c r="AK109" s="7" t="str">
        <f t="shared" si="18"/>
        <v>POC Down</v>
      </c>
      <c r="AL109" s="9" t="str">
        <f t="shared" si="19"/>
        <v>In. Val</v>
      </c>
      <c r="AM109" s="9" t="str">
        <f t="shared" si="20"/>
        <v>Lower Break</v>
      </c>
      <c r="AN109" s="9" t="str">
        <f t="shared" si="21"/>
        <v>Bl. Val</v>
      </c>
      <c r="AO109" s="9" t="str">
        <f t="shared" si="22"/>
        <v>Gap Up - Failed</v>
      </c>
      <c r="AP109" s="9" t="str">
        <f t="shared" si="23"/>
        <v>Top-Weighted</v>
      </c>
      <c r="AQ109" s="9" t="str">
        <f t="shared" si="24"/>
        <v>Skewed Mid-High</v>
      </c>
      <c r="AR109" s="9" t="str">
        <f t="shared" si="25"/>
        <v>Same</v>
      </c>
      <c r="AS109" s="5">
        <f t="shared" si="26"/>
        <v>0</v>
      </c>
    </row>
    <row r="110" spans="1:45" ht="15.5" x14ac:dyDescent="0.35">
      <c r="A110" s="13">
        <v>45504</v>
      </c>
      <c r="B110" s="15">
        <v>1.3007500000000001</v>
      </c>
      <c r="C110" s="15">
        <v>1.30124</v>
      </c>
      <c r="D110" s="15">
        <v>1.28061</v>
      </c>
      <c r="E110" s="15">
        <v>1.2852300000000001</v>
      </c>
      <c r="F110" s="15">
        <v>1.2859</v>
      </c>
      <c r="G110" s="15">
        <v>1.2917000000000001</v>
      </c>
      <c r="H110" s="15">
        <v>1.2824</v>
      </c>
      <c r="I110" s="5">
        <v>-91</v>
      </c>
      <c r="J110" s="5">
        <v>2663</v>
      </c>
      <c r="K110" s="5">
        <v>1206</v>
      </c>
      <c r="L110" s="5">
        <v>3914</v>
      </c>
      <c r="M110" s="14">
        <v>8.0743750000000034</v>
      </c>
      <c r="N110" s="14">
        <v>206.29999999999927</v>
      </c>
      <c r="O110" s="5">
        <v>93.000000000000853</v>
      </c>
      <c r="P110" s="5">
        <v>436069</v>
      </c>
      <c r="Q110" s="14">
        <v>908.47708333333333</v>
      </c>
      <c r="R110" s="14">
        <v>18.97237033446444</v>
      </c>
      <c r="S110" s="5">
        <v>47</v>
      </c>
      <c r="T110" s="5" t="s">
        <v>28</v>
      </c>
      <c r="U110" s="14">
        <v>0.47955649655324256</v>
      </c>
      <c r="V110" s="5">
        <v>291</v>
      </c>
      <c r="W110" s="5">
        <v>1063</v>
      </c>
      <c r="X110" s="5">
        <v>1362</v>
      </c>
      <c r="Y110" s="5">
        <v>1167</v>
      </c>
      <c r="Z110" s="5" t="s">
        <v>27</v>
      </c>
      <c r="AA110" s="5"/>
      <c r="AB110" s="6" cm="1">
        <f t="array" ref="AB110">SUM(IF(B110:I110&gt;B111:I111,1,-1))</f>
        <v>-4</v>
      </c>
      <c r="AC110" s="6" cm="1">
        <f t="array" ref="AC110">SUM(IF(J110:S110&gt;J111:S111,1,-1))</f>
        <v>2</v>
      </c>
      <c r="AD110" s="6">
        <f t="shared" si="27"/>
        <v>-2</v>
      </c>
      <c r="AE110" s="6">
        <f t="shared" si="30"/>
        <v>-16</v>
      </c>
      <c r="AF110" s="6">
        <f t="shared" si="30"/>
        <v>-6</v>
      </c>
      <c r="AG110" s="6">
        <f t="shared" si="30"/>
        <v>-22</v>
      </c>
      <c r="AH110" s="5"/>
      <c r="AI110" s="8" t="str">
        <f t="shared" si="16"/>
        <v>OL Lower</v>
      </c>
      <c r="AJ110" s="7" t="str">
        <f t="shared" si="17"/>
        <v>Down</v>
      </c>
      <c r="AK110" s="7" t="str">
        <f t="shared" si="18"/>
        <v>POC Down</v>
      </c>
      <c r="AL110" s="9" t="str">
        <f t="shared" si="19"/>
        <v>In. Val</v>
      </c>
      <c r="AM110" s="9" t="str">
        <f t="shared" si="20"/>
        <v>Inside Day</v>
      </c>
      <c r="AN110" s="9" t="str">
        <f t="shared" si="21"/>
        <v>In Val</v>
      </c>
      <c r="AO110" s="9" t="str">
        <f t="shared" si="22"/>
        <v>Gap Up - Failed</v>
      </c>
      <c r="AP110" s="9" t="str">
        <f t="shared" si="23"/>
        <v>Top-Weighted</v>
      </c>
      <c r="AQ110" s="9" t="str">
        <f t="shared" si="24"/>
        <v>Skewed Mid-Low</v>
      </c>
      <c r="AR110" s="9" t="str">
        <f t="shared" si="25"/>
        <v>Same</v>
      </c>
      <c r="AS110" s="5">
        <f t="shared" si="26"/>
        <v>0</v>
      </c>
    </row>
    <row r="111" spans="1:45" ht="15.5" x14ac:dyDescent="0.35">
      <c r="A111" s="13">
        <v>45503</v>
      </c>
      <c r="B111" s="15">
        <v>1.2977099999999999</v>
      </c>
      <c r="C111" s="15">
        <v>1.3044</v>
      </c>
      <c r="D111" s="15">
        <v>1.28061</v>
      </c>
      <c r="E111" s="15">
        <v>1.28372</v>
      </c>
      <c r="F111" s="15">
        <v>1.2925</v>
      </c>
      <c r="G111" s="15">
        <v>1.2945</v>
      </c>
      <c r="H111" s="15">
        <v>1.2845</v>
      </c>
      <c r="I111" s="5">
        <v>-64</v>
      </c>
      <c r="J111" s="5">
        <v>1149</v>
      </c>
      <c r="K111" s="5">
        <v>2635</v>
      </c>
      <c r="L111" s="5">
        <v>3829</v>
      </c>
      <c r="M111" s="14">
        <v>7.9027083333333232</v>
      </c>
      <c r="N111" s="14">
        <v>237.89999999999978</v>
      </c>
      <c r="O111" s="5">
        <v>100.00000000000009</v>
      </c>
      <c r="P111" s="5">
        <v>426741</v>
      </c>
      <c r="Q111" s="14">
        <v>889.04375000000005</v>
      </c>
      <c r="R111" s="14">
        <v>16.094997898276603</v>
      </c>
      <c r="S111" s="5">
        <v>47</v>
      </c>
      <c r="T111" s="5" t="s">
        <v>26</v>
      </c>
      <c r="U111" s="14">
        <v>0.50466817881067638</v>
      </c>
      <c r="V111" s="5">
        <v>493</v>
      </c>
      <c r="W111" s="5">
        <v>656</v>
      </c>
      <c r="X111" s="5">
        <v>1687</v>
      </c>
      <c r="Y111" s="5">
        <v>993</v>
      </c>
      <c r="Z111" s="5" t="s">
        <v>27</v>
      </c>
      <c r="AA111" s="5"/>
      <c r="AB111" s="6" cm="1">
        <f t="array" ref="AB111">SUM(IF(B111:I111&gt;B112:I112,1,-1))</f>
        <v>-6</v>
      </c>
      <c r="AC111" s="6" cm="1">
        <f t="array" ref="AC111">SUM(IF(J111:S111&gt;J112:S112,1,-1))</f>
        <v>-6</v>
      </c>
      <c r="AD111" s="6">
        <f t="shared" si="27"/>
        <v>-12</v>
      </c>
      <c r="AE111" s="6">
        <f t="shared" si="30"/>
        <v>-14</v>
      </c>
      <c r="AF111" s="6">
        <f t="shared" si="30"/>
        <v>-12</v>
      </c>
      <c r="AG111" s="6">
        <f t="shared" si="30"/>
        <v>-26</v>
      </c>
      <c r="AH111" s="5"/>
      <c r="AI111" s="8" t="str">
        <f t="shared" si="16"/>
        <v>OL Lower</v>
      </c>
      <c r="AJ111" s="7" t="str">
        <f t="shared" si="17"/>
        <v>Down</v>
      </c>
      <c r="AK111" s="7" t="str">
        <f t="shared" si="18"/>
        <v>POC Unchanged</v>
      </c>
      <c r="AL111" s="9" t="str">
        <f t="shared" si="19"/>
        <v>In. Val</v>
      </c>
      <c r="AM111" s="9" t="str">
        <f t="shared" si="20"/>
        <v>Inside Day</v>
      </c>
      <c r="AN111" s="9" t="str">
        <f t="shared" si="21"/>
        <v>Bl. Val</v>
      </c>
      <c r="AO111" s="9" t="str">
        <f t="shared" si="22"/>
        <v>Gap Up - Failed</v>
      </c>
      <c r="AP111" s="9" t="str">
        <f t="shared" si="23"/>
        <v>Bottom-Weighted</v>
      </c>
      <c r="AQ111" s="9" t="str">
        <f t="shared" si="24"/>
        <v>Skewed Mid-Low</v>
      </c>
      <c r="AR111" s="9" t="str">
        <f t="shared" si="25"/>
        <v>Same</v>
      </c>
      <c r="AS111" s="5">
        <f t="shared" si="26"/>
        <v>0</v>
      </c>
    </row>
    <row r="112" spans="1:45" ht="15.5" x14ac:dyDescent="0.35">
      <c r="A112" s="13">
        <v>45502</v>
      </c>
      <c r="B112" s="15">
        <v>1.29688</v>
      </c>
      <c r="C112" s="15">
        <v>1.3044</v>
      </c>
      <c r="D112" s="15">
        <v>1.28061</v>
      </c>
      <c r="E112" s="15">
        <v>1.28592</v>
      </c>
      <c r="F112" s="15">
        <v>1.2925</v>
      </c>
      <c r="G112" s="15">
        <v>1.296</v>
      </c>
      <c r="H112" s="15">
        <v>1.2848999999999999</v>
      </c>
      <c r="I112" s="5">
        <v>-52</v>
      </c>
      <c r="J112" s="5">
        <v>1500</v>
      </c>
      <c r="K112" s="5">
        <v>2288</v>
      </c>
      <c r="L112" s="5">
        <v>3833</v>
      </c>
      <c r="M112" s="14">
        <v>7.9039583333333265</v>
      </c>
      <c r="N112" s="14">
        <v>237.89999999999978</v>
      </c>
      <c r="O112" s="5">
        <v>111.00000000000109</v>
      </c>
      <c r="P112" s="5">
        <v>428984</v>
      </c>
      <c r="Q112" s="14">
        <v>893.7166666666667</v>
      </c>
      <c r="R112" s="14">
        <v>16.111811685582193</v>
      </c>
      <c r="S112" s="5">
        <v>46</v>
      </c>
      <c r="T112" s="5" t="s">
        <v>26</v>
      </c>
      <c r="U112" s="14">
        <v>0.65686642261259898</v>
      </c>
      <c r="V112" s="5">
        <v>493</v>
      </c>
      <c r="W112" s="5">
        <v>1007</v>
      </c>
      <c r="X112" s="5">
        <v>1687</v>
      </c>
      <c r="Y112" s="5">
        <v>646</v>
      </c>
      <c r="Z112" s="5" t="s">
        <v>27</v>
      </c>
      <c r="AA112" s="5"/>
      <c r="AB112" s="6" cm="1">
        <f t="array" ref="AB112">SUM(IF(B112:I112&gt;B113:I113,1,-1))</f>
        <v>-6</v>
      </c>
      <c r="AC112" s="6" cm="1">
        <f t="array" ref="AC112">SUM(IF(J112:S112&gt;J113:S113,1,-1))</f>
        <v>-2</v>
      </c>
      <c r="AD112" s="6">
        <f t="shared" si="27"/>
        <v>-8</v>
      </c>
      <c r="AE112" s="6">
        <f t="shared" si="30"/>
        <v>-14</v>
      </c>
      <c r="AF112" s="6">
        <f t="shared" si="30"/>
        <v>-2</v>
      </c>
      <c r="AG112" s="6">
        <f t="shared" si="30"/>
        <v>-16</v>
      </c>
      <c r="AH112" s="5"/>
      <c r="AI112" s="8" t="str">
        <f t="shared" si="16"/>
        <v>OL Lower</v>
      </c>
      <c r="AJ112" s="7" t="str">
        <f t="shared" si="17"/>
        <v>Down</v>
      </c>
      <c r="AK112" s="7" t="str">
        <f t="shared" si="18"/>
        <v>POC Unchanged</v>
      </c>
      <c r="AL112" s="9" t="str">
        <f t="shared" si="19"/>
        <v>In. Val</v>
      </c>
      <c r="AM112" s="9" t="str">
        <f t="shared" si="20"/>
        <v>Lower Break</v>
      </c>
      <c r="AN112" s="9" t="str">
        <f t="shared" si="21"/>
        <v>In Val</v>
      </c>
      <c r="AO112" s="9" t="str">
        <f t="shared" si="22"/>
        <v>Gap Up - Failed</v>
      </c>
      <c r="AP112" s="9" t="str">
        <f t="shared" si="23"/>
        <v>Bottom-Weighted</v>
      </c>
      <c r="AQ112" s="9" t="str">
        <f t="shared" si="24"/>
        <v>Skewed Mid-Low</v>
      </c>
      <c r="AR112" s="9" t="str">
        <f t="shared" si="25"/>
        <v>Same</v>
      </c>
      <c r="AS112" s="5">
        <f t="shared" si="26"/>
        <v>0</v>
      </c>
    </row>
    <row r="113" spans="1:45" ht="15.5" x14ac:dyDescent="0.35">
      <c r="A113" s="13">
        <v>45499</v>
      </c>
      <c r="B113" s="15">
        <v>1.29667</v>
      </c>
      <c r="C113" s="15">
        <v>1.3044</v>
      </c>
      <c r="D113" s="15">
        <v>1.2842800000000001</v>
      </c>
      <c r="E113" s="15">
        <v>1.2866</v>
      </c>
      <c r="F113" s="15">
        <v>1.2925</v>
      </c>
      <c r="G113" s="15">
        <v>1.2967</v>
      </c>
      <c r="H113" s="15">
        <v>1.2853000000000001</v>
      </c>
      <c r="I113" s="5">
        <v>-38</v>
      </c>
      <c r="J113" s="5">
        <v>1845</v>
      </c>
      <c r="K113" s="5">
        <v>1834</v>
      </c>
      <c r="L113" s="5">
        <v>3724</v>
      </c>
      <c r="M113" s="14">
        <v>7.6920833333333034</v>
      </c>
      <c r="N113" s="14">
        <v>201.19999999999916</v>
      </c>
      <c r="O113" s="5">
        <v>113.99999999999855</v>
      </c>
      <c r="P113" s="5">
        <v>431333</v>
      </c>
      <c r="Q113" s="14">
        <v>898.61041666666665</v>
      </c>
      <c r="R113" s="14">
        <v>18.508946322067672</v>
      </c>
      <c r="S113" s="5">
        <v>50</v>
      </c>
      <c r="T113" s="5" t="s">
        <v>26</v>
      </c>
      <c r="U113" s="14">
        <v>0.66817917240100222</v>
      </c>
      <c r="V113" s="5">
        <v>416</v>
      </c>
      <c r="W113" s="5">
        <v>1034</v>
      </c>
      <c r="X113" s="5">
        <v>1410</v>
      </c>
      <c r="Y113" s="5">
        <v>864</v>
      </c>
      <c r="Z113" s="5" t="s">
        <v>27</v>
      </c>
      <c r="AA113" s="5"/>
      <c r="AB113" s="6" cm="1">
        <f t="array" ref="AB113">SUM(IF(B113:I113&gt;B114:I114,1,-1))</f>
        <v>-2</v>
      </c>
      <c r="AC113" s="6" cm="1">
        <f t="array" ref="AC113">SUM(IF(J113:S113&gt;J114:S114,1,-1))</f>
        <v>-4</v>
      </c>
      <c r="AD113" s="6">
        <f t="shared" si="27"/>
        <v>-6</v>
      </c>
      <c r="AE113" s="6">
        <f t="shared" si="30"/>
        <v>-12</v>
      </c>
      <c r="AF113" s="6">
        <f t="shared" si="30"/>
        <v>2</v>
      </c>
      <c r="AG113" s="6">
        <f t="shared" si="30"/>
        <v>-10</v>
      </c>
      <c r="AH113" s="5"/>
      <c r="AI113" s="8" t="str">
        <f t="shared" si="16"/>
        <v>OL Lower</v>
      </c>
      <c r="AJ113" s="7" t="str">
        <f t="shared" si="17"/>
        <v>Down</v>
      </c>
      <c r="AK113" s="7" t="str">
        <f t="shared" si="18"/>
        <v>POC Up</v>
      </c>
      <c r="AL113" s="9" t="str">
        <f t="shared" si="19"/>
        <v>In. Val</v>
      </c>
      <c r="AM113" s="9" t="str">
        <f t="shared" si="20"/>
        <v>Inside Day</v>
      </c>
      <c r="AN113" s="9" t="str">
        <f t="shared" si="21"/>
        <v>In Val</v>
      </c>
      <c r="AO113" s="9" t="str">
        <f t="shared" si="22"/>
        <v>No Gap</v>
      </c>
      <c r="AP113" s="9" t="str">
        <f t="shared" si="23"/>
        <v>Top-Weighted</v>
      </c>
      <c r="AQ113" s="9" t="str">
        <f t="shared" si="24"/>
        <v>Skewed Mid-Low</v>
      </c>
      <c r="AR113" s="9" t="str">
        <f t="shared" si="25"/>
        <v>Same</v>
      </c>
      <c r="AS113" s="5">
        <f t="shared" si="26"/>
        <v>0</v>
      </c>
    </row>
    <row r="114" spans="1:45" ht="15.5" x14ac:dyDescent="0.35">
      <c r="A114" s="13">
        <v>45498</v>
      </c>
      <c r="B114" s="15">
        <v>1.2923</v>
      </c>
      <c r="C114" s="15">
        <v>1.3044</v>
      </c>
      <c r="D114" s="15">
        <v>1.2842800000000001</v>
      </c>
      <c r="E114" s="15">
        <v>1.2854699999999999</v>
      </c>
      <c r="F114" s="15">
        <v>1.2911999999999999</v>
      </c>
      <c r="G114" s="15">
        <v>1.2973000000000001</v>
      </c>
      <c r="H114" s="15">
        <v>1.288</v>
      </c>
      <c r="I114" s="5">
        <v>-22</v>
      </c>
      <c r="J114" s="5">
        <v>2714</v>
      </c>
      <c r="K114" s="5">
        <v>995</v>
      </c>
      <c r="L114" s="5">
        <v>3759</v>
      </c>
      <c r="M114" s="14">
        <v>7.7662499999999426</v>
      </c>
      <c r="N114" s="14">
        <v>201.19999999999916</v>
      </c>
      <c r="O114" s="5">
        <v>93.000000000000853</v>
      </c>
      <c r="P114" s="5">
        <v>438962</v>
      </c>
      <c r="Q114" s="14">
        <v>914.50416666666672</v>
      </c>
      <c r="R114" s="14">
        <v>18.682902584493121</v>
      </c>
      <c r="S114" s="5">
        <v>47</v>
      </c>
      <c r="T114" s="5" t="s">
        <v>28</v>
      </c>
      <c r="U114" s="14">
        <v>0.49551222846271109</v>
      </c>
      <c r="V114" s="5">
        <v>416</v>
      </c>
      <c r="W114" s="5">
        <v>1293</v>
      </c>
      <c r="X114" s="5">
        <v>1558</v>
      </c>
      <c r="Y114" s="5">
        <v>492</v>
      </c>
      <c r="Z114" s="5" t="s">
        <v>27</v>
      </c>
      <c r="AA114" s="5"/>
      <c r="AB114" s="6" cm="1">
        <f t="array" ref="AB114">SUM(IF(B114:I114&gt;B115:I115,1,-1))</f>
        <v>-6</v>
      </c>
      <c r="AC114" s="6" cm="1">
        <f t="array" ref="AC114">SUM(IF(J114:S114&gt;J115:S115,1,-1))</f>
        <v>4</v>
      </c>
      <c r="AD114" s="6">
        <f t="shared" si="27"/>
        <v>-2</v>
      </c>
      <c r="AE114" s="6">
        <f t="shared" si="30"/>
        <v>-16</v>
      </c>
      <c r="AF114" s="6">
        <f t="shared" si="30"/>
        <v>4</v>
      </c>
      <c r="AG114" s="6">
        <f t="shared" si="30"/>
        <v>-12</v>
      </c>
      <c r="AH114" s="5"/>
      <c r="AI114" s="8" t="str">
        <f t="shared" si="16"/>
        <v>OL Lower</v>
      </c>
      <c r="AJ114" s="7" t="str">
        <f t="shared" si="17"/>
        <v>Neutral</v>
      </c>
      <c r="AK114" s="7" t="str">
        <f t="shared" si="18"/>
        <v>POC Unchanged</v>
      </c>
      <c r="AL114" s="9" t="str">
        <f t="shared" si="19"/>
        <v>In. Val</v>
      </c>
      <c r="AM114" s="9" t="str">
        <f t="shared" si="20"/>
        <v>Lower Break</v>
      </c>
      <c r="AN114" s="9" t="str">
        <f t="shared" si="21"/>
        <v>Bl. Val</v>
      </c>
      <c r="AO114" s="9" t="str">
        <f t="shared" si="22"/>
        <v>No Gap</v>
      </c>
      <c r="AP114" s="9" t="str">
        <f t="shared" si="23"/>
        <v>Top-Weighted</v>
      </c>
      <c r="AQ114" s="9" t="str">
        <f t="shared" si="24"/>
        <v>Skewed Mid-Low</v>
      </c>
      <c r="AR114" s="9" t="str">
        <f t="shared" si="25"/>
        <v>Closed Higher Quadrant</v>
      </c>
      <c r="AS114" s="5">
        <f t="shared" si="26"/>
        <v>4</v>
      </c>
    </row>
    <row r="115" spans="1:45" ht="15.5" x14ac:dyDescent="0.35">
      <c r="A115" s="13">
        <v>45497</v>
      </c>
      <c r="B115" s="15">
        <v>1.2853399999999999</v>
      </c>
      <c r="C115" s="15">
        <v>1.3044</v>
      </c>
      <c r="D115" s="15">
        <v>1.28488</v>
      </c>
      <c r="E115" s="15">
        <v>1.2897400000000001</v>
      </c>
      <c r="F115" s="15">
        <v>1.2912000000000001</v>
      </c>
      <c r="G115" s="15">
        <v>1.2976000000000001</v>
      </c>
      <c r="H115" s="15">
        <v>1.2897000000000001</v>
      </c>
      <c r="I115" s="5">
        <v>9</v>
      </c>
      <c r="J115" s="5">
        <v>2867</v>
      </c>
      <c r="K115" s="5">
        <v>823</v>
      </c>
      <c r="L115" s="5">
        <v>3755</v>
      </c>
      <c r="M115" s="14">
        <v>7.8395833333332652</v>
      </c>
      <c r="N115" s="14">
        <v>195.19999999999982</v>
      </c>
      <c r="O115" s="5">
        <v>79.000000000000185</v>
      </c>
      <c r="P115" s="5">
        <v>437887</v>
      </c>
      <c r="Q115" s="14">
        <v>912.26458333333335</v>
      </c>
      <c r="R115" s="14">
        <v>19.236680327868871</v>
      </c>
      <c r="S115" s="5">
        <v>31</v>
      </c>
      <c r="T115" s="5" t="s">
        <v>28</v>
      </c>
      <c r="U115" s="14">
        <v>0.4425164986390977</v>
      </c>
      <c r="V115" s="5">
        <v>393</v>
      </c>
      <c r="W115" s="5">
        <v>1246</v>
      </c>
      <c r="X115" s="5">
        <v>1772</v>
      </c>
      <c r="Y115" s="5">
        <v>324</v>
      </c>
      <c r="Z115" s="5" t="s">
        <v>34</v>
      </c>
      <c r="AA115" s="5"/>
      <c r="AB115" s="6" cm="1">
        <f t="array" ref="AB115">SUM(IF(B115:I115&gt;B116:I116,1,-1))</f>
        <v>-4</v>
      </c>
      <c r="AC115" s="6" cm="1">
        <f t="array" ref="AC115">SUM(IF(J115:S115&gt;J116:S116,1,-1))</f>
        <v>2</v>
      </c>
      <c r="AD115" s="6">
        <f t="shared" si="27"/>
        <v>-2</v>
      </c>
      <c r="AE115" s="6">
        <f t="shared" ref="AE115:AG130" si="31">SUM(AB115:AB117)</f>
        <v>-12</v>
      </c>
      <c r="AF115" s="6">
        <f t="shared" si="31"/>
        <v>2</v>
      </c>
      <c r="AG115" s="6">
        <f t="shared" si="31"/>
        <v>-10</v>
      </c>
      <c r="AH115" s="5"/>
      <c r="AI115" s="8" t="str">
        <f t="shared" si="16"/>
        <v>OL Lower</v>
      </c>
      <c r="AJ115" s="7" t="str">
        <f t="shared" si="17"/>
        <v>Up</v>
      </c>
      <c r="AK115" s="7" t="str">
        <f t="shared" si="18"/>
        <v>POC Unchanged</v>
      </c>
      <c r="AL115" s="9" t="str">
        <f t="shared" si="19"/>
        <v>In. Val</v>
      </c>
      <c r="AM115" s="9" t="str">
        <f t="shared" si="20"/>
        <v>Inside Day</v>
      </c>
      <c r="AN115" s="9" t="str">
        <f t="shared" si="21"/>
        <v>In Val</v>
      </c>
      <c r="AO115" s="9" t="str">
        <f t="shared" si="22"/>
        <v>Gap Down - Rejected</v>
      </c>
      <c r="AP115" s="9" t="str">
        <f t="shared" si="23"/>
        <v>Top-Weighted</v>
      </c>
      <c r="AQ115" s="9" t="str">
        <f t="shared" si="24"/>
        <v>Skewed Mid-Low</v>
      </c>
      <c r="AR115" s="9" t="str">
        <f t="shared" si="25"/>
        <v>Closed Lower Quadrant</v>
      </c>
      <c r="AS115" s="5">
        <f t="shared" si="26"/>
        <v>-3</v>
      </c>
    </row>
    <row r="116" spans="1:45" ht="15.5" x14ac:dyDescent="0.35">
      <c r="A116" s="13">
        <v>45496</v>
      </c>
      <c r="B116" s="15">
        <v>1.2787299999999999</v>
      </c>
      <c r="C116" s="15">
        <v>1.3044</v>
      </c>
      <c r="D116" s="15">
        <v>1.27837</v>
      </c>
      <c r="E116" s="15">
        <v>1.29003</v>
      </c>
      <c r="F116" s="15">
        <v>1.2911999999999999</v>
      </c>
      <c r="G116" s="15">
        <v>1.2986</v>
      </c>
      <c r="H116" s="15">
        <v>1.2902</v>
      </c>
      <c r="I116" s="5">
        <v>50</v>
      </c>
      <c r="J116" s="5">
        <v>2770</v>
      </c>
      <c r="K116" s="5">
        <v>911</v>
      </c>
      <c r="L116" s="5">
        <v>3744</v>
      </c>
      <c r="M116" s="14">
        <v>7.7127083333332624</v>
      </c>
      <c r="N116" s="14">
        <v>260.29999999999995</v>
      </c>
      <c r="O116" s="5">
        <v>83.999999999999631</v>
      </c>
      <c r="P116" s="5">
        <v>428577</v>
      </c>
      <c r="Q116" s="14">
        <v>892.86874999999998</v>
      </c>
      <c r="R116" s="14">
        <v>14.383403764886673</v>
      </c>
      <c r="S116" s="5">
        <v>50</v>
      </c>
      <c r="T116" s="5" t="s">
        <v>28</v>
      </c>
      <c r="U116" s="14">
        <v>0.4307354698342335</v>
      </c>
      <c r="V116" s="5">
        <v>748</v>
      </c>
      <c r="W116" s="5">
        <v>1964</v>
      </c>
      <c r="X116" s="5">
        <v>712</v>
      </c>
      <c r="Y116" s="5">
        <v>316</v>
      </c>
      <c r="Z116" s="5" t="s">
        <v>29</v>
      </c>
      <c r="AA116" s="5"/>
      <c r="AB116" s="6" cm="1">
        <f t="array" ref="AB116">SUM(IF(B116:I116&gt;B117:I117,1,-1))</f>
        <v>-6</v>
      </c>
      <c r="AC116" s="6" cm="1">
        <f t="array" ref="AC116">SUM(IF(J116:S116&gt;J117:S117,1,-1))</f>
        <v>-2</v>
      </c>
      <c r="AD116" s="6">
        <f t="shared" si="27"/>
        <v>-8</v>
      </c>
      <c r="AE116" s="6">
        <f t="shared" si="31"/>
        <v>-6</v>
      </c>
      <c r="AF116" s="6">
        <f t="shared" si="31"/>
        <v>-6</v>
      </c>
      <c r="AG116" s="6">
        <f t="shared" si="31"/>
        <v>-12</v>
      </c>
      <c r="AH116" s="5"/>
      <c r="AI116" s="8" t="str">
        <f t="shared" si="16"/>
        <v>OL Lower</v>
      </c>
      <c r="AJ116" s="7" t="str">
        <f t="shared" si="17"/>
        <v>Up</v>
      </c>
      <c r="AK116" s="7" t="str">
        <f t="shared" si="18"/>
        <v>POC Unchanged</v>
      </c>
      <c r="AL116" s="9" t="str">
        <f t="shared" si="19"/>
        <v>In. Val</v>
      </c>
      <c r="AM116" s="9" t="str">
        <f t="shared" si="20"/>
        <v>Inside Day</v>
      </c>
      <c r="AN116" s="9" t="str">
        <f t="shared" si="21"/>
        <v>Bl. Val</v>
      </c>
      <c r="AO116" s="9" t="str">
        <f t="shared" si="22"/>
        <v>Gap Down - Rejected</v>
      </c>
      <c r="AP116" s="9" t="str">
        <f t="shared" si="23"/>
        <v>Top-Weighted</v>
      </c>
      <c r="AQ116" s="9" t="str">
        <f t="shared" si="24"/>
        <v>Skewed Mid-High</v>
      </c>
      <c r="AR116" s="9" t="str">
        <f t="shared" si="25"/>
        <v>Closed Higher Quadrant</v>
      </c>
      <c r="AS116" s="5">
        <f t="shared" si="26"/>
        <v>1</v>
      </c>
    </row>
    <row r="117" spans="1:45" ht="15.5" x14ac:dyDescent="0.35">
      <c r="A117" s="13">
        <v>45495</v>
      </c>
      <c r="B117" s="15">
        <v>1.28149</v>
      </c>
      <c r="C117" s="15">
        <v>1.3044</v>
      </c>
      <c r="D117" s="15">
        <v>1.2777099999999999</v>
      </c>
      <c r="E117" s="15">
        <v>1.2930200000000001</v>
      </c>
      <c r="F117" s="15">
        <v>1.2912000000000001</v>
      </c>
      <c r="G117" s="15">
        <v>1.3005</v>
      </c>
      <c r="H117" s="15">
        <v>1.2902</v>
      </c>
      <c r="I117" s="5">
        <v>78</v>
      </c>
      <c r="J117" s="5">
        <v>2588</v>
      </c>
      <c r="K117" s="5">
        <v>1082</v>
      </c>
      <c r="L117" s="5">
        <v>3717</v>
      </c>
      <c r="M117" s="14">
        <v>7.7072916666665785</v>
      </c>
      <c r="N117" s="14">
        <v>266.900000000001</v>
      </c>
      <c r="O117" s="5">
        <v>102.99999999999976</v>
      </c>
      <c r="P117" s="5">
        <v>428781</v>
      </c>
      <c r="Q117" s="14">
        <v>893.29375000000005</v>
      </c>
      <c r="R117" s="14">
        <v>13.926564256275707</v>
      </c>
      <c r="S117" s="5">
        <v>52</v>
      </c>
      <c r="T117" s="5" t="s">
        <v>28</v>
      </c>
      <c r="U117" s="14">
        <v>0.45523083885552401</v>
      </c>
      <c r="V117" s="5">
        <v>765</v>
      </c>
      <c r="W117" s="5">
        <v>1911</v>
      </c>
      <c r="X117" s="5">
        <v>422</v>
      </c>
      <c r="Y117" s="5">
        <v>619</v>
      </c>
      <c r="Z117" s="5" t="s">
        <v>32</v>
      </c>
      <c r="AA117" s="5"/>
      <c r="AB117" s="6" cm="1">
        <f t="array" ref="AB117">SUM(IF(B117:I117&gt;B118:I118,1,-1))</f>
        <v>-2</v>
      </c>
      <c r="AC117" s="6" cm="1">
        <f t="array" ref="AC117">SUM(IF(J117:S117&gt;J118:S118,1,-1))</f>
        <v>2</v>
      </c>
      <c r="AD117" s="6">
        <f t="shared" si="27"/>
        <v>0</v>
      </c>
      <c r="AE117" s="6">
        <f t="shared" si="31"/>
        <v>0</v>
      </c>
      <c r="AF117" s="6">
        <f t="shared" si="31"/>
        <v>-2</v>
      </c>
      <c r="AG117" s="6">
        <f t="shared" si="31"/>
        <v>-2</v>
      </c>
      <c r="AH117" s="5"/>
      <c r="AI117" s="8" t="str">
        <f t="shared" si="16"/>
        <v>Inside</v>
      </c>
      <c r="AJ117" s="7" t="str">
        <f t="shared" si="17"/>
        <v>Up</v>
      </c>
      <c r="AK117" s="7" t="str">
        <f t="shared" si="18"/>
        <v>POC Down</v>
      </c>
      <c r="AL117" s="9" t="str">
        <f t="shared" si="19"/>
        <v>In. Val</v>
      </c>
      <c r="AM117" s="9" t="str">
        <f t="shared" si="20"/>
        <v>Inside Day</v>
      </c>
      <c r="AN117" s="9" t="str">
        <f t="shared" si="21"/>
        <v>In Val</v>
      </c>
      <c r="AO117" s="9" t="str">
        <f t="shared" si="22"/>
        <v>Gap Down - Failed</v>
      </c>
      <c r="AP117" s="9" t="str">
        <f t="shared" si="23"/>
        <v>Top-Weighted</v>
      </c>
      <c r="AQ117" s="9" t="str">
        <f t="shared" si="24"/>
        <v>Skewed Mid-High</v>
      </c>
      <c r="AR117" s="9" t="str">
        <f t="shared" si="25"/>
        <v>Same</v>
      </c>
      <c r="AS117" s="5">
        <f t="shared" si="26"/>
        <v>0</v>
      </c>
    </row>
    <row r="118" spans="1:45" ht="15.5" x14ac:dyDescent="0.35">
      <c r="A118" s="13">
        <v>45492</v>
      </c>
      <c r="B118" s="15">
        <v>1.28047</v>
      </c>
      <c r="C118" s="15">
        <v>1.3044</v>
      </c>
      <c r="D118" s="15">
        <v>1.2777099999999999</v>
      </c>
      <c r="E118" s="15">
        <v>1.2931699999999999</v>
      </c>
      <c r="F118" s="15">
        <v>1.2967</v>
      </c>
      <c r="G118" s="15">
        <v>1.3044</v>
      </c>
      <c r="H118" s="15">
        <v>1.2877000000000001</v>
      </c>
      <c r="I118" s="5">
        <v>65</v>
      </c>
      <c r="J118" s="5">
        <v>1169</v>
      </c>
      <c r="K118" s="5">
        <v>2459</v>
      </c>
      <c r="L118" s="5">
        <v>3675</v>
      </c>
      <c r="M118" s="14">
        <v>7.6202083333332489</v>
      </c>
      <c r="N118" s="14">
        <v>266.900000000001</v>
      </c>
      <c r="O118" s="5">
        <v>166.99999999999937</v>
      </c>
      <c r="P118" s="5">
        <v>426228</v>
      </c>
      <c r="Q118" s="14">
        <v>887.97500000000002</v>
      </c>
      <c r="R118" s="14">
        <v>13.769201948295191</v>
      </c>
      <c r="S118" s="5">
        <v>61</v>
      </c>
      <c r="T118" s="5" t="s">
        <v>26</v>
      </c>
      <c r="U118" s="14">
        <v>0.52148561488058609</v>
      </c>
      <c r="V118" s="5">
        <v>765</v>
      </c>
      <c r="W118" s="5">
        <v>1592</v>
      </c>
      <c r="X118" s="5">
        <v>407</v>
      </c>
      <c r="Y118" s="5">
        <v>911</v>
      </c>
      <c r="Z118" s="5" t="s">
        <v>32</v>
      </c>
      <c r="AA118" s="5"/>
      <c r="AB118" s="6" cm="1">
        <f t="array" ref="AB118">SUM(IF(B118:I118&gt;B119:I119,1,-1))</f>
        <v>2</v>
      </c>
      <c r="AC118" s="6" cm="1">
        <f t="array" ref="AC118">SUM(IF(J118:S118&gt;J119:S119,1,-1))</f>
        <v>-6</v>
      </c>
      <c r="AD118" s="6">
        <f t="shared" si="27"/>
        <v>-4</v>
      </c>
      <c r="AE118" s="6">
        <f t="shared" si="31"/>
        <v>8</v>
      </c>
      <c r="AF118" s="6">
        <f t="shared" si="31"/>
        <v>2</v>
      </c>
      <c r="AG118" s="6">
        <f t="shared" si="31"/>
        <v>10</v>
      </c>
      <c r="AH118" s="5"/>
      <c r="AI118" s="8" t="str">
        <f t="shared" si="16"/>
        <v>OL Higher</v>
      </c>
      <c r="AJ118" s="7" t="str">
        <f t="shared" si="17"/>
        <v>Up</v>
      </c>
      <c r="AK118" s="7" t="str">
        <f t="shared" si="18"/>
        <v>POC Up</v>
      </c>
      <c r="AL118" s="9" t="str">
        <f t="shared" si="19"/>
        <v>In. Val</v>
      </c>
      <c r="AM118" s="9" t="str">
        <f t="shared" si="20"/>
        <v>Inside Day</v>
      </c>
      <c r="AN118" s="9" t="str">
        <f t="shared" si="21"/>
        <v>In Val</v>
      </c>
      <c r="AO118" s="9" t="str">
        <f t="shared" si="22"/>
        <v>No Gap</v>
      </c>
      <c r="AP118" s="9" t="str">
        <f t="shared" si="23"/>
        <v>Bottom-Weighted</v>
      </c>
      <c r="AQ118" s="9" t="str">
        <f t="shared" si="24"/>
        <v>Skewed Mid-High</v>
      </c>
      <c r="AR118" s="9" t="str">
        <f t="shared" si="25"/>
        <v>Same</v>
      </c>
      <c r="AS118" s="5">
        <f t="shared" si="26"/>
        <v>0</v>
      </c>
    </row>
    <row r="119" spans="1:45" ht="15.5" x14ac:dyDescent="0.35">
      <c r="A119" s="13">
        <v>45491</v>
      </c>
      <c r="B119" s="15">
        <v>1.27546</v>
      </c>
      <c r="C119" s="15">
        <v>1.3044</v>
      </c>
      <c r="D119" s="15">
        <v>1.2754300000000001</v>
      </c>
      <c r="E119" s="15">
        <v>1.29488</v>
      </c>
      <c r="F119" s="15">
        <v>1.2808000000000002</v>
      </c>
      <c r="G119" s="15">
        <v>1.2969000000000002</v>
      </c>
      <c r="H119" s="15">
        <v>1.2761</v>
      </c>
      <c r="I119" s="5">
        <v>94</v>
      </c>
      <c r="J119" s="5">
        <v>2847</v>
      </c>
      <c r="K119" s="5">
        <v>785</v>
      </c>
      <c r="L119" s="5">
        <v>3681</v>
      </c>
      <c r="M119" s="14">
        <v>7.6722916666665713</v>
      </c>
      <c r="N119" s="14">
        <v>289.69999999999942</v>
      </c>
      <c r="O119" s="5">
        <v>208.00000000000151</v>
      </c>
      <c r="P119" s="5">
        <v>427588</v>
      </c>
      <c r="Q119" s="14">
        <v>890.80833333333328</v>
      </c>
      <c r="R119" s="14">
        <v>12.706247842595815</v>
      </c>
      <c r="S119" s="5">
        <v>64</v>
      </c>
      <c r="T119" s="5" t="s">
        <v>28</v>
      </c>
      <c r="U119" s="14">
        <v>0.42485746884823022</v>
      </c>
      <c r="V119" s="5">
        <v>997</v>
      </c>
      <c r="W119" s="5">
        <v>1151</v>
      </c>
      <c r="X119" s="5">
        <v>379</v>
      </c>
      <c r="Y119" s="5">
        <v>1146</v>
      </c>
      <c r="Z119" s="5" t="s">
        <v>32</v>
      </c>
      <c r="AA119" s="5"/>
      <c r="AB119" s="6" cm="1">
        <f t="array" ref="AB119">SUM(IF(B119:I119&gt;B120:I120,1,-1))</f>
        <v>0</v>
      </c>
      <c r="AC119" s="6" cm="1">
        <f t="array" ref="AC119">SUM(IF(J119:S119&gt;J120:S120,1,-1))</f>
        <v>2</v>
      </c>
      <c r="AD119" s="6">
        <f t="shared" si="27"/>
        <v>2</v>
      </c>
      <c r="AE119" s="6">
        <f t="shared" si="31"/>
        <v>4</v>
      </c>
      <c r="AF119" s="6">
        <f t="shared" si="31"/>
        <v>10</v>
      </c>
      <c r="AG119" s="6">
        <f t="shared" si="31"/>
        <v>14</v>
      </c>
      <c r="AH119" s="5"/>
      <c r="AI119" s="8" t="str">
        <f t="shared" si="16"/>
        <v>OL Higher</v>
      </c>
      <c r="AJ119" s="7" t="str">
        <f t="shared" si="17"/>
        <v>Up</v>
      </c>
      <c r="AK119" s="7" t="str">
        <f t="shared" si="18"/>
        <v>POC Unchanged</v>
      </c>
      <c r="AL119" s="9" t="str">
        <f t="shared" si="19"/>
        <v>In. Val</v>
      </c>
      <c r="AM119" s="9" t="str">
        <f t="shared" si="20"/>
        <v>Inside Day</v>
      </c>
      <c r="AN119" s="9" t="str">
        <f t="shared" si="21"/>
        <v>In Val</v>
      </c>
      <c r="AO119" s="9" t="str">
        <f t="shared" si="22"/>
        <v>No Gap</v>
      </c>
      <c r="AP119" s="9" t="str">
        <f t="shared" si="23"/>
        <v>Top-Weighted</v>
      </c>
      <c r="AQ119" s="9" t="str">
        <f t="shared" si="24"/>
        <v>Skewed Mid-High</v>
      </c>
      <c r="AR119" s="9" t="str">
        <f t="shared" si="25"/>
        <v>Closed Higher Quadrant</v>
      </c>
      <c r="AS119" s="5">
        <f t="shared" si="26"/>
        <v>1</v>
      </c>
    </row>
    <row r="120" spans="1:45" ht="15.5" x14ac:dyDescent="0.35">
      <c r="A120" s="13">
        <v>45490</v>
      </c>
      <c r="B120" s="15">
        <v>1.2746900000000001</v>
      </c>
      <c r="C120" s="15">
        <v>1.3044</v>
      </c>
      <c r="D120" s="15">
        <v>1.2740400000000001</v>
      </c>
      <c r="E120" s="15">
        <v>1.30077</v>
      </c>
      <c r="F120" s="15">
        <v>1.2807999999999999</v>
      </c>
      <c r="G120" s="15">
        <v>1.2963</v>
      </c>
      <c r="H120" s="15">
        <v>1.2741</v>
      </c>
      <c r="I120" s="5">
        <v>101</v>
      </c>
      <c r="J120" s="5">
        <v>2504</v>
      </c>
      <c r="K120" s="5">
        <v>1036</v>
      </c>
      <c r="L120" s="5">
        <v>3590</v>
      </c>
      <c r="M120" s="14">
        <v>7.4314583333332331</v>
      </c>
      <c r="N120" s="14">
        <v>303.59999999999945</v>
      </c>
      <c r="O120" s="5">
        <v>221.99999999999997</v>
      </c>
      <c r="P120" s="5">
        <v>408492</v>
      </c>
      <c r="Q120" s="14">
        <v>851.02499999999998</v>
      </c>
      <c r="R120" s="14">
        <v>11.824769433465107</v>
      </c>
      <c r="S120" s="5">
        <v>73</v>
      </c>
      <c r="T120" s="5" t="s">
        <v>26</v>
      </c>
      <c r="U120" s="14">
        <v>0.52198259266480873</v>
      </c>
      <c r="V120" s="5">
        <v>809</v>
      </c>
      <c r="W120" s="5">
        <v>956</v>
      </c>
      <c r="X120" s="5">
        <v>472</v>
      </c>
      <c r="Y120" s="5">
        <v>1312</v>
      </c>
      <c r="Z120" s="5" t="s">
        <v>31</v>
      </c>
      <c r="AA120" s="5"/>
      <c r="AB120" s="6" cm="1">
        <f t="array" ref="AB120">SUM(IF(B120:I120&gt;B121:I121,1,-1))</f>
        <v>6</v>
      </c>
      <c r="AC120" s="6" cm="1">
        <f t="array" ref="AC120">SUM(IF(J120:S120&gt;J121:S121,1,-1))</f>
        <v>6</v>
      </c>
      <c r="AD120" s="6">
        <f t="shared" si="27"/>
        <v>12</v>
      </c>
      <c r="AE120" s="6">
        <f t="shared" si="31"/>
        <v>0</v>
      </c>
      <c r="AF120" s="6">
        <f t="shared" si="31"/>
        <v>4</v>
      </c>
      <c r="AG120" s="6">
        <f t="shared" si="31"/>
        <v>4</v>
      </c>
      <c r="AH120" s="5"/>
      <c r="AI120" s="8" t="str">
        <f t="shared" si="16"/>
        <v>OL Higher</v>
      </c>
      <c r="AJ120" s="7" t="str">
        <f t="shared" si="17"/>
        <v>Up</v>
      </c>
      <c r="AK120" s="7" t="str">
        <f t="shared" si="18"/>
        <v>POC Unchanged</v>
      </c>
      <c r="AL120" s="9" t="str">
        <f t="shared" si="19"/>
        <v>In. Val</v>
      </c>
      <c r="AM120" s="9" t="str">
        <f t="shared" si="20"/>
        <v>Upper Break</v>
      </c>
      <c r="AN120" s="9" t="str">
        <f t="shared" si="21"/>
        <v>Ab. Val</v>
      </c>
      <c r="AO120" s="9" t="str">
        <f t="shared" si="22"/>
        <v>No Gap</v>
      </c>
      <c r="AP120" s="9" t="str">
        <f t="shared" si="23"/>
        <v>Top-Weighted</v>
      </c>
      <c r="AQ120" s="9" t="str">
        <f t="shared" si="24"/>
        <v>Skewed Low</v>
      </c>
      <c r="AR120" s="9" t="str">
        <f t="shared" si="25"/>
        <v>Same</v>
      </c>
      <c r="AS120" s="5">
        <f t="shared" si="26"/>
        <v>0</v>
      </c>
    </row>
    <row r="121" spans="1:45" ht="15.5" x14ac:dyDescent="0.35">
      <c r="A121" s="13">
        <v>45489</v>
      </c>
      <c r="B121" s="15">
        <v>1.26867</v>
      </c>
      <c r="C121" s="15">
        <v>1.2994300000000001</v>
      </c>
      <c r="D121" s="15">
        <v>1.2677799999999999</v>
      </c>
      <c r="E121" s="15">
        <v>1.29769</v>
      </c>
      <c r="F121" s="15">
        <v>1.2808000000000002</v>
      </c>
      <c r="G121" s="15">
        <v>1.2952000000000001</v>
      </c>
      <c r="H121" s="15">
        <v>1.2734000000000001</v>
      </c>
      <c r="I121" s="5">
        <v>99</v>
      </c>
      <c r="J121" s="5">
        <v>2088</v>
      </c>
      <c r="K121" s="5">
        <v>1401</v>
      </c>
      <c r="L121" s="5">
        <v>3538</v>
      </c>
      <c r="M121" s="14">
        <v>7.3287499999998929</v>
      </c>
      <c r="N121" s="14">
        <v>316.50000000000176</v>
      </c>
      <c r="O121" s="5">
        <v>218.00000000000043</v>
      </c>
      <c r="P121" s="5">
        <v>396746</v>
      </c>
      <c r="Q121" s="14">
        <v>826.55416666666667</v>
      </c>
      <c r="R121" s="14">
        <v>11.178515007898833</v>
      </c>
      <c r="S121" s="5">
        <v>66</v>
      </c>
      <c r="T121" s="5" t="s">
        <v>26</v>
      </c>
      <c r="U121" s="14">
        <v>0.60356909450896368</v>
      </c>
      <c r="V121" s="5">
        <v>1155</v>
      </c>
      <c r="W121" s="5">
        <v>536</v>
      </c>
      <c r="X121" s="5">
        <v>1377</v>
      </c>
      <c r="Y121" s="5">
        <v>470</v>
      </c>
      <c r="Z121" s="5" t="s">
        <v>31</v>
      </c>
      <c r="AA121" s="5"/>
      <c r="AB121" s="6" cm="1">
        <f t="array" ref="AB121">SUM(IF(B121:I121&gt;B122:I122,1,-1))</f>
        <v>-2</v>
      </c>
      <c r="AC121" s="6" cm="1">
        <f t="array" ref="AC121">SUM(IF(J121:S121&gt;J122:S122,1,-1))</f>
        <v>2</v>
      </c>
      <c r="AD121" s="6">
        <f t="shared" si="27"/>
        <v>0</v>
      </c>
      <c r="AE121" s="6">
        <f t="shared" si="31"/>
        <v>-2</v>
      </c>
      <c r="AF121" s="6">
        <f t="shared" si="31"/>
        <v>-6</v>
      </c>
      <c r="AG121" s="6">
        <f t="shared" si="31"/>
        <v>-8</v>
      </c>
      <c r="AH121" s="5"/>
      <c r="AI121" s="8" t="str">
        <f t="shared" si="16"/>
        <v>OL Lower</v>
      </c>
      <c r="AJ121" s="7" t="str">
        <f t="shared" si="17"/>
        <v>Up</v>
      </c>
      <c r="AK121" s="7" t="str">
        <f t="shared" si="18"/>
        <v>POC Unchanged</v>
      </c>
      <c r="AL121" s="9" t="str">
        <f t="shared" si="19"/>
        <v>In. Val</v>
      </c>
      <c r="AM121" s="9" t="str">
        <f t="shared" si="20"/>
        <v>Inside Day</v>
      </c>
      <c r="AN121" s="9" t="str">
        <f t="shared" si="21"/>
        <v>Ab. Val</v>
      </c>
      <c r="AO121" s="9" t="str">
        <f t="shared" si="22"/>
        <v>Gap Down - Failed</v>
      </c>
      <c r="AP121" s="9" t="str">
        <f t="shared" si="23"/>
        <v>Top-Weighted</v>
      </c>
      <c r="AQ121" s="9" t="str">
        <f t="shared" si="24"/>
        <v>Skewed Mid-Low</v>
      </c>
      <c r="AR121" s="9" t="str">
        <f t="shared" si="25"/>
        <v>Same</v>
      </c>
      <c r="AS121" s="5">
        <f t="shared" si="26"/>
        <v>0</v>
      </c>
    </row>
    <row r="122" spans="1:45" ht="15.5" x14ac:dyDescent="0.35">
      <c r="A122" s="13">
        <v>45488</v>
      </c>
      <c r="B122" s="15">
        <v>1.26447</v>
      </c>
      <c r="C122" s="15">
        <v>1.2994300000000001</v>
      </c>
      <c r="D122" s="15">
        <v>1.2615099999999999</v>
      </c>
      <c r="E122" s="15">
        <v>1.29688</v>
      </c>
      <c r="F122" s="15">
        <v>1.2808000000000002</v>
      </c>
      <c r="G122" s="15">
        <v>1.2961</v>
      </c>
      <c r="H122" s="15">
        <v>1.2734000000000001</v>
      </c>
      <c r="I122" s="5">
        <v>110</v>
      </c>
      <c r="J122" s="5">
        <v>1733</v>
      </c>
      <c r="K122" s="5">
        <v>1736</v>
      </c>
      <c r="L122" s="5">
        <v>3518</v>
      </c>
      <c r="M122" s="14">
        <v>7.3014583333332279</v>
      </c>
      <c r="N122" s="14">
        <v>379.20000000000175</v>
      </c>
      <c r="O122" s="5">
        <v>226.99999999999943</v>
      </c>
      <c r="P122" s="5">
        <v>393684</v>
      </c>
      <c r="Q122" s="14">
        <v>820.17499999999995</v>
      </c>
      <c r="R122" s="14">
        <v>9.2774261603375106</v>
      </c>
      <c r="S122" s="5">
        <v>81</v>
      </c>
      <c r="T122" s="5" t="s">
        <v>26</v>
      </c>
      <c r="U122" s="14">
        <v>0.68998774032635302</v>
      </c>
      <c r="V122" s="5">
        <v>1032</v>
      </c>
      <c r="W122" s="5">
        <v>883</v>
      </c>
      <c r="X122" s="5">
        <v>1108</v>
      </c>
      <c r="Y122" s="5">
        <v>495</v>
      </c>
      <c r="Z122" s="5" t="s">
        <v>31</v>
      </c>
      <c r="AA122" s="5"/>
      <c r="AB122" s="6" cm="1">
        <f t="array" ref="AB122">SUM(IF(B122:I122&gt;B123:I123,1,-1))</f>
        <v>-4</v>
      </c>
      <c r="AC122" s="6" cm="1">
        <f t="array" ref="AC122">SUM(IF(J122:S122&gt;J123:S123,1,-1))</f>
        <v>-4</v>
      </c>
      <c r="AD122" s="6">
        <f t="shared" si="27"/>
        <v>-8</v>
      </c>
      <c r="AE122" s="6">
        <f t="shared" si="31"/>
        <v>6</v>
      </c>
      <c r="AF122" s="6">
        <f t="shared" si="31"/>
        <v>-2</v>
      </c>
      <c r="AG122" s="6">
        <f t="shared" si="31"/>
        <v>4</v>
      </c>
      <c r="AH122" s="5"/>
      <c r="AI122" s="8" t="str">
        <f t="shared" si="16"/>
        <v>OL Lower</v>
      </c>
      <c r="AJ122" s="7" t="str">
        <f t="shared" si="17"/>
        <v>Up</v>
      </c>
      <c r="AK122" s="7" t="str">
        <f t="shared" si="18"/>
        <v>POC Unchanged</v>
      </c>
      <c r="AL122" s="9" t="str">
        <f t="shared" si="19"/>
        <v>In. Val</v>
      </c>
      <c r="AM122" s="9" t="str">
        <f t="shared" si="20"/>
        <v>Upper Break</v>
      </c>
      <c r="AN122" s="9" t="str">
        <f t="shared" si="21"/>
        <v>Ab. Val</v>
      </c>
      <c r="AO122" s="9" t="str">
        <f t="shared" si="22"/>
        <v>Gap Down - Failed</v>
      </c>
      <c r="AP122" s="9" t="str">
        <f t="shared" si="23"/>
        <v>Bottom-Weighted</v>
      </c>
      <c r="AQ122" s="9" t="str">
        <f t="shared" si="24"/>
        <v>Skewed Mid-Low</v>
      </c>
      <c r="AR122" s="9" t="str">
        <f t="shared" si="25"/>
        <v>Same</v>
      </c>
      <c r="AS122" s="5">
        <f t="shared" si="26"/>
        <v>0</v>
      </c>
    </row>
    <row r="123" spans="1:45" ht="15.5" x14ac:dyDescent="0.35">
      <c r="A123" s="13">
        <v>45485</v>
      </c>
      <c r="B123" s="15">
        <v>1.2647900000000001</v>
      </c>
      <c r="C123" s="15">
        <v>1.29901</v>
      </c>
      <c r="D123" s="15">
        <v>1.2615099999999999</v>
      </c>
      <c r="E123" s="15">
        <v>1.29667</v>
      </c>
      <c r="F123" s="15">
        <v>1.2808000000000002</v>
      </c>
      <c r="G123" s="15">
        <v>1.2971000000000001</v>
      </c>
      <c r="H123" s="15">
        <v>1.2734000000000001</v>
      </c>
      <c r="I123" s="5">
        <v>112</v>
      </c>
      <c r="J123" s="5">
        <v>1389</v>
      </c>
      <c r="K123" s="5">
        <v>2183</v>
      </c>
      <c r="L123" s="5">
        <v>3621</v>
      </c>
      <c r="M123" s="14">
        <v>7.4999999999999005</v>
      </c>
      <c r="N123" s="14">
        <v>375.00000000000091</v>
      </c>
      <c r="O123" s="5">
        <v>237.00000000000054</v>
      </c>
      <c r="P123" s="5">
        <v>395701</v>
      </c>
      <c r="Q123" s="14">
        <v>824.3770833333333</v>
      </c>
      <c r="R123" s="14">
        <v>9.6559999999999757</v>
      </c>
      <c r="S123" s="5">
        <v>67</v>
      </c>
      <c r="T123" s="5" t="s">
        <v>26</v>
      </c>
      <c r="U123" s="14">
        <v>0.64414894569317405</v>
      </c>
      <c r="V123" s="5">
        <v>692</v>
      </c>
      <c r="W123" s="5">
        <v>948</v>
      </c>
      <c r="X123" s="5">
        <v>1042</v>
      </c>
      <c r="Y123" s="5">
        <v>939</v>
      </c>
      <c r="Z123" s="5" t="s">
        <v>31</v>
      </c>
      <c r="AA123" s="5"/>
      <c r="AB123" s="6" cm="1">
        <f t="array" ref="AB123">SUM(IF(B123:I123&gt;B124:I124,1,-1))</f>
        <v>4</v>
      </c>
      <c r="AC123" s="6" cm="1">
        <f t="array" ref="AC123">SUM(IF(J123:S123&gt;J124:S124,1,-1))</f>
        <v>-4</v>
      </c>
      <c r="AD123" s="6">
        <f t="shared" si="27"/>
        <v>0</v>
      </c>
      <c r="AE123" s="6">
        <f t="shared" si="31"/>
        <v>10</v>
      </c>
      <c r="AF123" s="6">
        <f t="shared" si="31"/>
        <v>0</v>
      </c>
      <c r="AG123" s="6">
        <f t="shared" si="31"/>
        <v>10</v>
      </c>
      <c r="AH123" s="5"/>
      <c r="AI123" s="8" t="str">
        <f t="shared" si="16"/>
        <v>OL Higher</v>
      </c>
      <c r="AJ123" s="7" t="str">
        <f t="shared" si="17"/>
        <v>Up</v>
      </c>
      <c r="AK123" s="7" t="str">
        <f t="shared" si="18"/>
        <v>POC Unchanged</v>
      </c>
      <c r="AL123" s="9" t="str">
        <f t="shared" si="19"/>
        <v>In. Val</v>
      </c>
      <c r="AM123" s="9" t="str">
        <f t="shared" si="20"/>
        <v>Upper Break</v>
      </c>
      <c r="AN123" s="9" t="str">
        <f t="shared" si="21"/>
        <v>In Val</v>
      </c>
      <c r="AO123" s="9" t="str">
        <f t="shared" si="22"/>
        <v>Gap Down - Failed</v>
      </c>
      <c r="AP123" s="9" t="str">
        <f t="shared" si="23"/>
        <v>Bottom-Weighted</v>
      </c>
      <c r="AQ123" s="9" t="str">
        <f t="shared" si="24"/>
        <v>Skewed Mid-Low</v>
      </c>
      <c r="AR123" s="9" t="str">
        <f t="shared" si="25"/>
        <v>Same</v>
      </c>
      <c r="AS123" s="5">
        <f t="shared" si="26"/>
        <v>0</v>
      </c>
    </row>
    <row r="124" spans="1:45" ht="15.5" x14ac:dyDescent="0.35">
      <c r="A124" s="13">
        <v>45484</v>
      </c>
      <c r="B124" s="15">
        <v>1.2643500000000001</v>
      </c>
      <c r="C124" s="15">
        <v>1.2948999999999999</v>
      </c>
      <c r="D124" s="15">
        <v>1.2615099999999999</v>
      </c>
      <c r="E124" s="15">
        <v>1.2922899999999999</v>
      </c>
      <c r="F124" s="15">
        <v>1.2808000000000002</v>
      </c>
      <c r="G124" s="15">
        <v>1.2948000000000002</v>
      </c>
      <c r="H124" s="15">
        <v>1.2678</v>
      </c>
      <c r="I124" s="5">
        <v>87</v>
      </c>
      <c r="J124" s="5">
        <v>984</v>
      </c>
      <c r="K124" s="5">
        <v>2614</v>
      </c>
      <c r="L124" s="5">
        <v>3647</v>
      </c>
      <c r="M124" s="14">
        <v>7.556458333333242</v>
      </c>
      <c r="N124" s="14">
        <v>333.90000000000032</v>
      </c>
      <c r="O124" s="5">
        <v>270.00000000000136</v>
      </c>
      <c r="P124" s="5">
        <v>397857</v>
      </c>
      <c r="Q124" s="14">
        <v>828.86874999999998</v>
      </c>
      <c r="R124" s="14">
        <v>10.922431865828083</v>
      </c>
      <c r="S124" s="5">
        <v>56</v>
      </c>
      <c r="T124" s="5" t="s">
        <v>26</v>
      </c>
      <c r="U124" s="14">
        <v>0.57460361658825443</v>
      </c>
      <c r="V124" s="5">
        <v>380</v>
      </c>
      <c r="W124" s="5">
        <v>1272</v>
      </c>
      <c r="X124" s="5">
        <v>670</v>
      </c>
      <c r="Y124" s="5">
        <v>1325</v>
      </c>
      <c r="Z124" s="5" t="s">
        <v>31</v>
      </c>
      <c r="AA124" s="5"/>
      <c r="AB124" s="6" cm="1">
        <f t="array" ref="AB124">SUM(IF(B124:I124&gt;B125:I125,1,-1))</f>
        <v>6</v>
      </c>
      <c r="AC124" s="6" cm="1">
        <f t="array" ref="AC124">SUM(IF(J124:S124&gt;J125:S125,1,-1))</f>
        <v>6</v>
      </c>
      <c r="AD124" s="6">
        <f t="shared" si="27"/>
        <v>12</v>
      </c>
      <c r="AE124" s="6">
        <f t="shared" si="31"/>
        <v>4</v>
      </c>
      <c r="AF124" s="6">
        <f t="shared" si="31"/>
        <v>8</v>
      </c>
      <c r="AG124" s="6">
        <f t="shared" si="31"/>
        <v>12</v>
      </c>
      <c r="AH124" s="5"/>
      <c r="AI124" s="8" t="str">
        <f t="shared" si="16"/>
        <v>OL Higher</v>
      </c>
      <c r="AJ124" s="7" t="str">
        <f t="shared" si="17"/>
        <v>Up</v>
      </c>
      <c r="AK124" s="7" t="str">
        <f t="shared" si="18"/>
        <v>POC Up</v>
      </c>
      <c r="AL124" s="9" t="str">
        <f t="shared" si="19"/>
        <v>Ab. Val</v>
      </c>
      <c r="AM124" s="9" t="str">
        <f t="shared" si="20"/>
        <v>Upper Break</v>
      </c>
      <c r="AN124" s="9" t="str">
        <f t="shared" si="21"/>
        <v>In Val</v>
      </c>
      <c r="AO124" s="9" t="str">
        <f t="shared" si="22"/>
        <v>No Gap</v>
      </c>
      <c r="AP124" s="9" t="str">
        <f t="shared" si="23"/>
        <v>Bottom-Weighted</v>
      </c>
      <c r="AQ124" s="9" t="str">
        <f t="shared" si="24"/>
        <v>Skewed Low</v>
      </c>
      <c r="AR124" s="9" t="str">
        <f t="shared" si="25"/>
        <v>Same</v>
      </c>
      <c r="AS124" s="5">
        <f t="shared" si="26"/>
        <v>0</v>
      </c>
    </row>
    <row r="125" spans="1:45" ht="15.5" x14ac:dyDescent="0.35">
      <c r="A125" s="13">
        <v>45483</v>
      </c>
      <c r="B125" s="15">
        <v>1.2620499999999999</v>
      </c>
      <c r="C125" s="15">
        <v>1.2853699999999999</v>
      </c>
      <c r="D125" s="15">
        <v>1.2612300000000001</v>
      </c>
      <c r="E125" s="15">
        <v>1.2853300000000001</v>
      </c>
      <c r="F125" s="15">
        <v>1.2643000000000002</v>
      </c>
      <c r="G125" s="15">
        <v>1.2788000000000002</v>
      </c>
      <c r="H125" s="15">
        <v>1.2614000000000001</v>
      </c>
      <c r="I125" s="5">
        <v>101</v>
      </c>
      <c r="J125" s="5">
        <v>2846</v>
      </c>
      <c r="K125" s="5">
        <v>636</v>
      </c>
      <c r="L125" s="5">
        <v>3532</v>
      </c>
      <c r="M125" s="14">
        <v>7.3287499999998982</v>
      </c>
      <c r="N125" s="14">
        <v>241.39999999999827</v>
      </c>
      <c r="O125" s="5">
        <v>174.00000000000082</v>
      </c>
      <c r="P125" s="5">
        <v>388250</v>
      </c>
      <c r="Q125" s="14">
        <v>808.85416666666663</v>
      </c>
      <c r="R125" s="14">
        <v>14.631317315658762</v>
      </c>
      <c r="S125" s="5">
        <v>52</v>
      </c>
      <c r="T125" s="5" t="s">
        <v>28</v>
      </c>
      <c r="U125" s="14">
        <v>0.41685962997329323</v>
      </c>
      <c r="V125" s="5">
        <v>952</v>
      </c>
      <c r="W125" s="5">
        <v>819</v>
      </c>
      <c r="X125" s="5">
        <v>417</v>
      </c>
      <c r="Y125" s="5">
        <v>1344</v>
      </c>
      <c r="Z125" s="5" t="s">
        <v>31</v>
      </c>
      <c r="AA125" s="5"/>
      <c r="AB125" s="6" cm="1">
        <f t="array" ref="AB125">SUM(IF(B125:I125&gt;B126:I126,1,-1))</f>
        <v>0</v>
      </c>
      <c r="AC125" s="6" cm="1">
        <f t="array" ref="AC125">SUM(IF(J125:S125&gt;J126:S126,1,-1))</f>
        <v>-2</v>
      </c>
      <c r="AD125" s="6">
        <f t="shared" si="27"/>
        <v>-2</v>
      </c>
      <c r="AE125" s="6">
        <f t="shared" si="31"/>
        <v>-2</v>
      </c>
      <c r="AF125" s="6">
        <f t="shared" si="31"/>
        <v>0</v>
      </c>
      <c r="AG125" s="6">
        <f t="shared" si="31"/>
        <v>-2</v>
      </c>
      <c r="AH125" s="5"/>
      <c r="AI125" s="8" t="str">
        <f t="shared" si="16"/>
        <v>Outside</v>
      </c>
      <c r="AJ125" s="7" t="str">
        <f t="shared" si="17"/>
        <v>Neutral</v>
      </c>
      <c r="AK125" s="7" t="str">
        <f t="shared" si="18"/>
        <v>POC Unchanged</v>
      </c>
      <c r="AL125" s="9" t="str">
        <f t="shared" si="19"/>
        <v>In. Val</v>
      </c>
      <c r="AM125" s="9" t="str">
        <f t="shared" si="20"/>
        <v>Upper Break</v>
      </c>
      <c r="AN125" s="9" t="str">
        <f t="shared" si="21"/>
        <v>Ab. Val</v>
      </c>
      <c r="AO125" s="9" t="str">
        <f t="shared" si="22"/>
        <v>No Gap</v>
      </c>
      <c r="AP125" s="9" t="str">
        <f t="shared" si="23"/>
        <v>Top-Weighted</v>
      </c>
      <c r="AQ125" s="9" t="str">
        <f t="shared" si="24"/>
        <v>Skewed Low</v>
      </c>
      <c r="AR125" s="9" t="str">
        <f t="shared" si="25"/>
        <v>Same</v>
      </c>
      <c r="AS125" s="5">
        <f t="shared" si="26"/>
        <v>0</v>
      </c>
    </row>
    <row r="126" spans="1:45" ht="15.5" x14ac:dyDescent="0.35">
      <c r="A126" s="13">
        <v>45482</v>
      </c>
      <c r="B126" s="15">
        <v>1.2683500000000001</v>
      </c>
      <c r="C126" s="15">
        <v>1.2845</v>
      </c>
      <c r="D126" s="15">
        <v>1.2612300000000001</v>
      </c>
      <c r="E126" s="15">
        <v>1.2787299999999999</v>
      </c>
      <c r="F126" s="15">
        <v>1.2643000000000002</v>
      </c>
      <c r="G126" s="15">
        <v>1.2762</v>
      </c>
      <c r="H126" s="15">
        <v>1.2614000000000001</v>
      </c>
      <c r="I126" s="5">
        <v>58</v>
      </c>
      <c r="J126" s="5">
        <v>2730</v>
      </c>
      <c r="K126" s="5">
        <v>816</v>
      </c>
      <c r="L126" s="5">
        <v>3603</v>
      </c>
      <c r="M126" s="14">
        <v>7.4783333333332624</v>
      </c>
      <c r="N126" s="14">
        <v>232.69999999999902</v>
      </c>
      <c r="O126" s="5">
        <v>147.99999999999923</v>
      </c>
      <c r="P126" s="5">
        <v>396464</v>
      </c>
      <c r="Q126" s="14">
        <v>825.9666666666667</v>
      </c>
      <c r="R126" s="14">
        <v>15.483455092393704</v>
      </c>
      <c r="S126" s="5">
        <v>44</v>
      </c>
      <c r="T126" s="5" t="s">
        <v>28</v>
      </c>
      <c r="U126" s="14">
        <v>0.41718690177514584</v>
      </c>
      <c r="V126" s="5">
        <v>788</v>
      </c>
      <c r="W126" s="5">
        <v>665</v>
      </c>
      <c r="X126" s="5">
        <v>541</v>
      </c>
      <c r="Y126" s="5">
        <v>1609</v>
      </c>
      <c r="Z126" s="5" t="s">
        <v>31</v>
      </c>
      <c r="AA126" s="5"/>
      <c r="AB126" s="6" cm="1">
        <f t="array" ref="AB126">SUM(IF(B126:I126&gt;B127:I127,1,-1))</f>
        <v>-2</v>
      </c>
      <c r="AC126" s="6" cm="1">
        <f t="array" ref="AC126">SUM(IF(J126:S126&gt;J127:S127,1,-1))</f>
        <v>4</v>
      </c>
      <c r="AD126" s="6">
        <f t="shared" si="27"/>
        <v>2</v>
      </c>
      <c r="AE126" s="6">
        <f t="shared" si="31"/>
        <v>0</v>
      </c>
      <c r="AF126" s="6">
        <f t="shared" si="31"/>
        <v>0</v>
      </c>
      <c r="AG126" s="6">
        <f t="shared" si="31"/>
        <v>0</v>
      </c>
      <c r="AH126" s="5"/>
      <c r="AI126" s="8" t="str">
        <f t="shared" si="16"/>
        <v>Outside</v>
      </c>
      <c r="AJ126" s="7" t="str">
        <f t="shared" si="17"/>
        <v>Down</v>
      </c>
      <c r="AK126" s="7" t="str">
        <f t="shared" si="18"/>
        <v>POC Unchanged</v>
      </c>
      <c r="AL126" s="9" t="str">
        <f t="shared" si="19"/>
        <v>In. Val</v>
      </c>
      <c r="AM126" s="9" t="str">
        <f t="shared" si="20"/>
        <v>Inside Day</v>
      </c>
      <c r="AN126" s="9" t="str">
        <f t="shared" si="21"/>
        <v>Ab. Val</v>
      </c>
      <c r="AO126" s="9" t="str">
        <f t="shared" si="22"/>
        <v>No Gap</v>
      </c>
      <c r="AP126" s="9" t="str">
        <f t="shared" si="23"/>
        <v>Top-Weighted</v>
      </c>
      <c r="AQ126" s="9" t="str">
        <f t="shared" si="24"/>
        <v>Skewed Low</v>
      </c>
      <c r="AR126" s="9" t="str">
        <f t="shared" si="25"/>
        <v>Same</v>
      </c>
      <c r="AS126" s="5">
        <f t="shared" si="26"/>
        <v>0</v>
      </c>
    </row>
    <row r="127" spans="1:45" ht="15.5" x14ac:dyDescent="0.35">
      <c r="A127" s="13">
        <v>45481</v>
      </c>
      <c r="B127" s="15">
        <v>1.26813</v>
      </c>
      <c r="C127" s="15">
        <v>1.2845</v>
      </c>
      <c r="D127" s="15">
        <v>1.2612300000000001</v>
      </c>
      <c r="E127" s="15">
        <v>1.28149</v>
      </c>
      <c r="F127" s="15">
        <v>1.2643000000000002</v>
      </c>
      <c r="G127" s="15">
        <v>1.274</v>
      </c>
      <c r="H127" s="15">
        <v>1.2614000000000001</v>
      </c>
      <c r="I127" s="5">
        <v>41</v>
      </c>
      <c r="J127" s="5">
        <v>2710</v>
      </c>
      <c r="K127" s="5">
        <v>816</v>
      </c>
      <c r="L127" s="5">
        <v>3583</v>
      </c>
      <c r="M127" s="14">
        <v>7.433541666666617</v>
      </c>
      <c r="N127" s="14">
        <v>232.69999999999902</v>
      </c>
      <c r="O127" s="5">
        <v>125.99999999999945</v>
      </c>
      <c r="P127" s="5">
        <v>394265</v>
      </c>
      <c r="Q127" s="14">
        <v>821.38541666666663</v>
      </c>
      <c r="R127" s="14">
        <v>15.397507520412614</v>
      </c>
      <c r="S127" s="5">
        <v>53</v>
      </c>
      <c r="T127" s="5" t="s">
        <v>28</v>
      </c>
      <c r="U127" s="14">
        <v>0.39905982970928383</v>
      </c>
      <c r="V127" s="5">
        <v>519</v>
      </c>
      <c r="W127" s="5">
        <v>599</v>
      </c>
      <c r="X127" s="5">
        <v>855</v>
      </c>
      <c r="Y127" s="5">
        <v>1610</v>
      </c>
      <c r="Z127" s="5" t="s">
        <v>31</v>
      </c>
      <c r="AA127" s="5"/>
      <c r="AB127" s="6" cm="1">
        <f t="array" ref="AB127">SUM(IF(B127:I127&gt;B128:I128,1,-1))</f>
        <v>0</v>
      </c>
      <c r="AC127" s="6" cm="1">
        <f t="array" ref="AC127">SUM(IF(J127:S127&gt;J128:S128,1,-1))</f>
        <v>-2</v>
      </c>
      <c r="AD127" s="6">
        <f t="shared" si="27"/>
        <v>-2</v>
      </c>
      <c r="AE127" s="6">
        <f t="shared" si="31"/>
        <v>0</v>
      </c>
      <c r="AF127" s="6">
        <f t="shared" si="31"/>
        <v>-12</v>
      </c>
      <c r="AG127" s="6">
        <f t="shared" si="31"/>
        <v>-12</v>
      </c>
      <c r="AH127" s="5"/>
      <c r="AI127" s="8" t="str">
        <f t="shared" si="16"/>
        <v>Outside</v>
      </c>
      <c r="AJ127" s="7" t="str">
        <f t="shared" si="17"/>
        <v>Down</v>
      </c>
      <c r="AK127" s="7" t="str">
        <f t="shared" si="18"/>
        <v>POC Unchanged</v>
      </c>
      <c r="AL127" s="9" t="str">
        <f t="shared" si="19"/>
        <v>In. Val</v>
      </c>
      <c r="AM127" s="9" t="str">
        <f t="shared" si="20"/>
        <v>Upper Break</v>
      </c>
      <c r="AN127" s="9" t="str">
        <f t="shared" si="21"/>
        <v>Ab. Val</v>
      </c>
      <c r="AO127" s="9" t="str">
        <f t="shared" si="22"/>
        <v>No Gap</v>
      </c>
      <c r="AP127" s="9" t="str">
        <f t="shared" si="23"/>
        <v>Top-Weighted</v>
      </c>
      <c r="AQ127" s="9" t="str">
        <f t="shared" si="24"/>
        <v>Skewed Low</v>
      </c>
      <c r="AR127" s="9" t="str">
        <f t="shared" si="25"/>
        <v>Same</v>
      </c>
      <c r="AS127" s="5">
        <f t="shared" si="26"/>
        <v>0</v>
      </c>
    </row>
    <row r="128" spans="1:45" ht="15.5" x14ac:dyDescent="0.35">
      <c r="A128" s="13">
        <v>45478</v>
      </c>
      <c r="B128" s="15">
        <v>1.2637499999999999</v>
      </c>
      <c r="C128" s="15">
        <v>1.2816799999999999</v>
      </c>
      <c r="D128" s="15">
        <v>1.2612300000000001</v>
      </c>
      <c r="E128" s="15">
        <v>1.28051</v>
      </c>
      <c r="F128" s="15">
        <v>1.2643000000000002</v>
      </c>
      <c r="G128" s="15">
        <v>1.2695000000000001</v>
      </c>
      <c r="H128" s="15">
        <v>1.2624000000000002</v>
      </c>
      <c r="I128" s="5">
        <v>67</v>
      </c>
      <c r="J128" s="5">
        <v>2682</v>
      </c>
      <c r="K128" s="5">
        <v>854</v>
      </c>
      <c r="L128" s="5">
        <v>3597</v>
      </c>
      <c r="M128" s="14">
        <v>7.4445833333332683</v>
      </c>
      <c r="N128" s="14">
        <v>204.49999999999858</v>
      </c>
      <c r="O128" s="5">
        <v>70.999999999998835</v>
      </c>
      <c r="P128" s="5">
        <v>395950</v>
      </c>
      <c r="Q128" s="14">
        <v>824.89583333333337</v>
      </c>
      <c r="R128" s="14">
        <v>17.589242053789853</v>
      </c>
      <c r="S128" s="5">
        <v>41</v>
      </c>
      <c r="T128" s="5" t="s">
        <v>28</v>
      </c>
      <c r="U128" s="14">
        <v>0.39798061376687538</v>
      </c>
      <c r="V128" s="5">
        <v>391</v>
      </c>
      <c r="W128" s="5">
        <v>439</v>
      </c>
      <c r="X128" s="5">
        <v>1173</v>
      </c>
      <c r="Y128" s="5">
        <v>1553</v>
      </c>
      <c r="Z128" s="5" t="s">
        <v>31</v>
      </c>
      <c r="AA128" s="5"/>
      <c r="AB128" s="6" cm="1">
        <f t="array" ref="AB128">SUM(IF(B128:I128&gt;B129:I129,1,-1))</f>
        <v>2</v>
      </c>
      <c r="AC128" s="6" cm="1">
        <f t="array" ref="AC128">SUM(IF(J128:S128&gt;J129:S129,1,-1))</f>
        <v>-2</v>
      </c>
      <c r="AD128" s="6">
        <f t="shared" si="27"/>
        <v>0</v>
      </c>
      <c r="AE128" s="6">
        <f t="shared" si="31"/>
        <v>2</v>
      </c>
      <c r="AF128" s="6">
        <f t="shared" si="31"/>
        <v>-4</v>
      </c>
      <c r="AG128" s="6">
        <f t="shared" si="31"/>
        <v>-2</v>
      </c>
      <c r="AH128" s="5"/>
      <c r="AI128" s="8" t="str">
        <f t="shared" si="16"/>
        <v>Outside</v>
      </c>
      <c r="AJ128" s="7" t="str">
        <f t="shared" si="17"/>
        <v>Neutral</v>
      </c>
      <c r="AK128" s="7" t="str">
        <f t="shared" si="18"/>
        <v>POC Up</v>
      </c>
      <c r="AL128" s="9" t="str">
        <f t="shared" si="19"/>
        <v>In. Val</v>
      </c>
      <c r="AM128" s="9" t="str">
        <f t="shared" si="20"/>
        <v>Upper Break</v>
      </c>
      <c r="AN128" s="9" t="str">
        <f t="shared" si="21"/>
        <v>Ab. Val</v>
      </c>
      <c r="AO128" s="9" t="str">
        <f t="shared" si="22"/>
        <v>No Gap</v>
      </c>
      <c r="AP128" s="9" t="str">
        <f t="shared" si="23"/>
        <v>Top-Weighted</v>
      </c>
      <c r="AQ128" s="9" t="str">
        <f t="shared" si="24"/>
        <v>Skewed Low</v>
      </c>
      <c r="AR128" s="9" t="str">
        <f t="shared" si="25"/>
        <v>Same</v>
      </c>
      <c r="AS128" s="5">
        <f t="shared" si="26"/>
        <v>0</v>
      </c>
    </row>
    <row r="129" spans="1:45" ht="15.5" x14ac:dyDescent="0.35">
      <c r="A129" s="13">
        <v>45477</v>
      </c>
      <c r="B129" s="15">
        <v>1.26596</v>
      </c>
      <c r="C129" s="15">
        <v>1.27769</v>
      </c>
      <c r="D129" s="15">
        <v>1.2612300000000001</v>
      </c>
      <c r="E129" s="15">
        <v>1.27546</v>
      </c>
      <c r="F129" s="15">
        <v>1.2639</v>
      </c>
      <c r="G129" s="15">
        <v>1.2685000000000002</v>
      </c>
      <c r="H129" s="15">
        <v>1.2626000000000002</v>
      </c>
      <c r="I129" s="5">
        <v>53</v>
      </c>
      <c r="J129" s="5">
        <v>2789</v>
      </c>
      <c r="K129" s="5">
        <v>763</v>
      </c>
      <c r="L129" s="5">
        <v>3631</v>
      </c>
      <c r="M129" s="14">
        <v>7.508333333333284</v>
      </c>
      <c r="N129" s="14">
        <v>164.5999999999992</v>
      </c>
      <c r="O129" s="5">
        <v>59.000000000000163</v>
      </c>
      <c r="P129" s="5">
        <v>396054</v>
      </c>
      <c r="Q129" s="14">
        <v>825.11249999999995</v>
      </c>
      <c r="R129" s="14">
        <v>22.05953827460521</v>
      </c>
      <c r="S129" s="5">
        <v>27</v>
      </c>
      <c r="T129" s="5" t="s">
        <v>28</v>
      </c>
      <c r="U129" s="14">
        <v>0.36842719114783334</v>
      </c>
      <c r="V129" s="5">
        <v>411</v>
      </c>
      <c r="W129" s="5">
        <v>165</v>
      </c>
      <c r="X129" s="5">
        <v>1371</v>
      </c>
      <c r="Y129" s="5">
        <v>1684</v>
      </c>
      <c r="Z129" s="5" t="s">
        <v>31</v>
      </c>
      <c r="AA129" s="5"/>
      <c r="AB129" s="6" cm="1">
        <f t="array" ref="AB129">SUM(IF(B129:I129&gt;B130:I130,1,-1))</f>
        <v>-2</v>
      </c>
      <c r="AC129" s="6" cm="1">
        <f t="array" ref="AC129">SUM(IF(J129:S129&gt;J130:S130,1,-1))</f>
        <v>-8</v>
      </c>
      <c r="AD129" s="6">
        <f t="shared" si="27"/>
        <v>-10</v>
      </c>
      <c r="AE129" s="6">
        <f t="shared" si="31"/>
        <v>-4</v>
      </c>
      <c r="AF129" s="6">
        <f t="shared" si="31"/>
        <v>-12</v>
      </c>
      <c r="AG129" s="6">
        <f t="shared" si="31"/>
        <v>-16</v>
      </c>
      <c r="AH129" s="5"/>
      <c r="AI129" s="8" t="str">
        <f t="shared" si="16"/>
        <v>Outside</v>
      </c>
      <c r="AJ129" s="7" t="str">
        <f t="shared" si="17"/>
        <v>Down</v>
      </c>
      <c r="AK129" s="7" t="str">
        <f t="shared" si="18"/>
        <v>POC Unchanged</v>
      </c>
      <c r="AL129" s="9" t="str">
        <f t="shared" si="19"/>
        <v>In. Val</v>
      </c>
      <c r="AM129" s="9" t="str">
        <f t="shared" si="20"/>
        <v>Inside Day</v>
      </c>
      <c r="AN129" s="9" t="str">
        <f t="shared" si="21"/>
        <v>Ab. Val</v>
      </c>
      <c r="AO129" s="9" t="str">
        <f t="shared" si="22"/>
        <v>No Gap</v>
      </c>
      <c r="AP129" s="9" t="str">
        <f t="shared" si="23"/>
        <v>Top-Weighted</v>
      </c>
      <c r="AQ129" s="9" t="str">
        <f t="shared" si="24"/>
        <v>Skewed Low</v>
      </c>
      <c r="AR129" s="9" t="str">
        <f t="shared" si="25"/>
        <v>Same</v>
      </c>
      <c r="AS129" s="5">
        <f t="shared" si="26"/>
        <v>0</v>
      </c>
    </row>
    <row r="130" spans="1:45" ht="15.5" x14ac:dyDescent="0.35">
      <c r="A130" s="13">
        <v>45476</v>
      </c>
      <c r="B130" s="15">
        <v>1.27193</v>
      </c>
      <c r="C130" s="15">
        <v>1.27769</v>
      </c>
      <c r="D130" s="15">
        <v>1.2612300000000001</v>
      </c>
      <c r="E130" s="15">
        <v>1.2746900000000001</v>
      </c>
      <c r="F130" s="15">
        <v>1.2639</v>
      </c>
      <c r="G130" s="15">
        <v>1.2684000000000002</v>
      </c>
      <c r="H130" s="15">
        <v>1.2627000000000002</v>
      </c>
      <c r="I130" s="5">
        <v>43</v>
      </c>
      <c r="J130" s="5">
        <v>2933</v>
      </c>
      <c r="K130" s="5">
        <v>763</v>
      </c>
      <c r="L130" s="5">
        <v>3775</v>
      </c>
      <c r="M130" s="14">
        <v>7.8008333333332889</v>
      </c>
      <c r="N130" s="14">
        <v>164.5999999999992</v>
      </c>
      <c r="O130" s="5">
        <v>57.000000000000384</v>
      </c>
      <c r="P130" s="5">
        <v>411457</v>
      </c>
      <c r="Q130" s="14">
        <v>857.20208333333335</v>
      </c>
      <c r="R130" s="14">
        <v>22.934386391251632</v>
      </c>
      <c r="S130" s="5">
        <v>33</v>
      </c>
      <c r="T130" s="5" t="s">
        <v>28</v>
      </c>
      <c r="U130" s="14">
        <v>0.35195991073599692</v>
      </c>
      <c r="V130" s="5">
        <v>164</v>
      </c>
      <c r="W130" s="5">
        <v>316</v>
      </c>
      <c r="X130" s="5">
        <v>1608</v>
      </c>
      <c r="Y130" s="5">
        <v>1687</v>
      </c>
      <c r="Z130" s="5" t="s">
        <v>31</v>
      </c>
      <c r="AA130" s="5"/>
      <c r="AB130" s="6" cm="1">
        <f t="array" ref="AB130">SUM(IF(B130:I130&gt;B131:I131,1,-1))</f>
        <v>2</v>
      </c>
      <c r="AC130" s="6" cm="1">
        <f t="array" ref="AC130">SUM(IF(J130:S130&gt;J131:S131,1,-1))</f>
        <v>6</v>
      </c>
      <c r="AD130" s="6">
        <f t="shared" si="27"/>
        <v>8</v>
      </c>
      <c r="AE130" s="6">
        <f t="shared" si="31"/>
        <v>-4</v>
      </c>
      <c r="AF130" s="6">
        <f t="shared" si="31"/>
        <v>0</v>
      </c>
      <c r="AG130" s="6">
        <f t="shared" si="31"/>
        <v>-4</v>
      </c>
      <c r="AH130" s="5"/>
      <c r="AI130" s="8" t="str">
        <f t="shared" ref="AI130:AI193" si="32">IF(AND(H130&gt;=G131,G130&gt;=G131),"Higher",
IF(AND(H130&lt;=H131,G130&lt;=H131),"Lower",
IF(AND(G130&gt;=G131,H130&lt;=G131,H130&gt;H131),"OL Higher",
IF(AND(H130&lt;=H131,G130&gt;=H131,G130&lt;G131),"OL Lower",
IF(AND(G130&lt;=G131,H130&gt;=H131),"Inside",
IF(AND(G130&gt;=G131,H130&lt;=H131),"Outside","Undefined"))))))</f>
        <v>Outside</v>
      </c>
      <c r="AJ130" s="7" t="str">
        <f t="shared" ref="AJ130:AJ193" si="33">IF(F130 &gt;= ((C130 - D130) * 10%) + B130, "Up", IF(F130 &lt;= (B130 - (C130 - D130) * 10%), "Down", "Neutral"))</f>
        <v>Down</v>
      </c>
      <c r="AK130" s="7" t="str">
        <f t="shared" ref="AK130:AK193" si="34">IF(F130 &gt; F131, "POC Up", IF(F130 &lt; F131, "POC Down", "POC Unchanged"))</f>
        <v>POC Unchanged</v>
      </c>
      <c r="AL130" s="9" t="str">
        <f t="shared" ref="AL130:AL193" si="35">IF(F130 &lt; H131, "Bel. Val",
IF(F130 &gt; G131, "Ab. Val",
"In. Val"))</f>
        <v>In. Val</v>
      </c>
      <c r="AM130" s="9" t="str">
        <f t="shared" ref="AM130:AM193" si="36">IF(AND(D130 &lt; D131, C130 &gt; C131), "Both Sides Expand",
IF(D130 &lt; D131, "Lower Break",
IF(C130 &gt; C131, "Upper Break", "Inside Day")))</f>
        <v>Upper Break</v>
      </c>
      <c r="AN130" s="9" t="str">
        <f t="shared" ref="AN130:AN193" si="37">IF(AND(E130 &lt; H130, E130 &lt; G130), "Bl. Val",
IF(AND(E130 &gt; G130, E130 &gt; H130), "Ab. Val",
"In Val"))</f>
        <v>Ab. Val</v>
      </c>
      <c r="AO130" s="9" t="str">
        <f t="shared" ref="AO130:AO193" si="38">IF(AND(B130 &gt; G131, E130 &lt; G131), "Gap Up - Failed",
IF(AND(B130 &gt; G131, E130 &gt; B130), "Gap Up - Follow Through",
IF(AND(B130 &gt; G131, E130 &lt; B130), "Gap Up - Faded",
IF(AND(B130 &lt; H131, E130 &gt; H131), "Gap Down - Failed",
IF(AND(B130 &lt; H131, E130 &lt; B130), "Gap Down - Follow Through",
IF(AND(B130 &lt; H131, E130 &gt; B130), "Gap Down - Rejected",
"No Gap"))))))</f>
        <v>Gap Up - Follow Through</v>
      </c>
      <c r="AP130" s="9" t="str">
        <f t="shared" ref="AP130:AP193" si="39">IF(J130 &gt; K130, "Top-Weighted",
IF(K130 &gt; J130, "Bottom-Weighted",
"Balanced"))</f>
        <v>Top-Weighted</v>
      </c>
      <c r="AQ130" s="9" t="str">
        <f t="shared" ref="AQ130:AQ193" si="40">IF(COUNTIF(V130:Y130, MAX(V130, W130, X130, Y130)) &gt; 1, "Tie",
IF(V130 &gt; MAX(W130, X130, Y130), "Skewed High",
IF(W130 &gt; MAX(V130, X130, Y130), "Skewed Mid-High",
IF(X130 &gt; MAX(V130, W130, Y130), "Skewed Mid-Low",
IF(Y130 &gt; MAX(V130, W130, X130), "Skewed Low", "Evenly Distributed")))))</f>
        <v>Skewed Low</v>
      </c>
      <c r="AR130" s="9" t="str">
        <f t="shared" ref="AR130:AR193" si="41">IF(Z130 &lt; Z131, "Closed Lower Quadrant",
IF(Z130 &gt; Z131, "Closed Higher Quadrant",
"Same"))</f>
        <v>Closed Lower Quadrant</v>
      </c>
      <c r="AS130" s="5">
        <f t="shared" ref="AS130:AS193" si="42">_xlfn.NUMBERVALUE(SUBSTITUTE(Z130,"Q","")) - _xlfn.NUMBERVALUE(SUBSTITUTE(Z131,"Q",""))</f>
        <v>-1</v>
      </c>
    </row>
    <row r="131" spans="1:45" ht="15.5" x14ac:dyDescent="0.35">
      <c r="A131" s="13">
        <v>45475</v>
      </c>
      <c r="B131" s="15">
        <v>1.2706299999999999</v>
      </c>
      <c r="C131" s="15">
        <v>1.2739499999999999</v>
      </c>
      <c r="D131" s="15">
        <v>1.2612300000000001</v>
      </c>
      <c r="E131" s="15">
        <v>1.26867</v>
      </c>
      <c r="F131" s="15">
        <v>1.2639</v>
      </c>
      <c r="G131" s="15">
        <v>1.2683000000000002</v>
      </c>
      <c r="H131" s="15">
        <v>1.2627000000000002</v>
      </c>
      <c r="I131" s="5">
        <v>28</v>
      </c>
      <c r="J131" s="5">
        <v>2865</v>
      </c>
      <c r="K131" s="5">
        <v>763</v>
      </c>
      <c r="L131" s="5">
        <v>3707</v>
      </c>
      <c r="M131" s="14">
        <v>7.6539583333332937</v>
      </c>
      <c r="N131" s="14">
        <v>127.19999999999843</v>
      </c>
      <c r="O131" s="5">
        <v>56.000000000000497</v>
      </c>
      <c r="P131" s="5">
        <v>405917</v>
      </c>
      <c r="Q131" s="14">
        <v>845.66041666666672</v>
      </c>
      <c r="R131" s="14">
        <v>29.143081761006648</v>
      </c>
      <c r="S131" s="5">
        <v>31</v>
      </c>
      <c r="T131" s="5" t="s">
        <v>28</v>
      </c>
      <c r="U131" s="14">
        <v>0.42150283577173048</v>
      </c>
      <c r="V131" s="5">
        <v>336</v>
      </c>
      <c r="W131" s="5">
        <v>918</v>
      </c>
      <c r="X131" s="5">
        <v>1226</v>
      </c>
      <c r="Y131" s="5">
        <v>1153</v>
      </c>
      <c r="Z131" s="5" t="s">
        <v>32</v>
      </c>
      <c r="AA131" s="5"/>
      <c r="AB131" s="6" cm="1">
        <f t="array" ref="AB131">SUM(IF(B131:I131&gt;B132:I132,1,-1))</f>
        <v>-4</v>
      </c>
      <c r="AC131" s="6" cm="1">
        <f t="array" ref="AC131">SUM(IF(J131:S131&gt;J132:S132,1,-1))</f>
        <v>-10</v>
      </c>
      <c r="AD131" s="6">
        <f t="shared" ref="AD131:AD194" si="43">SUM(AB131:AC131)</f>
        <v>-14</v>
      </c>
      <c r="AE131" s="6">
        <f t="shared" ref="AE131:AG146" si="44">SUM(AB131:AB133)</f>
        <v>-10</v>
      </c>
      <c r="AF131" s="6">
        <f t="shared" si="44"/>
        <v>-10</v>
      </c>
      <c r="AG131" s="6">
        <f t="shared" si="44"/>
        <v>-20</v>
      </c>
      <c r="AH131" s="5"/>
      <c r="AI131" s="8" t="str">
        <f t="shared" si="32"/>
        <v>OL Lower</v>
      </c>
      <c r="AJ131" s="7" t="str">
        <f t="shared" si="33"/>
        <v>Down</v>
      </c>
      <c r="AK131" s="7" t="str">
        <f t="shared" si="34"/>
        <v>POC Down</v>
      </c>
      <c r="AL131" s="9" t="str">
        <f t="shared" si="35"/>
        <v>In. Val</v>
      </c>
      <c r="AM131" s="9" t="str">
        <f t="shared" si="36"/>
        <v>Inside Day</v>
      </c>
      <c r="AN131" s="9" t="str">
        <f t="shared" si="37"/>
        <v>Ab. Val</v>
      </c>
      <c r="AO131" s="9" t="str">
        <f t="shared" si="38"/>
        <v>Gap Up - Failed</v>
      </c>
      <c r="AP131" s="9" t="str">
        <f t="shared" si="39"/>
        <v>Top-Weighted</v>
      </c>
      <c r="AQ131" s="9" t="str">
        <f t="shared" si="40"/>
        <v>Skewed Mid-Low</v>
      </c>
      <c r="AR131" s="9" t="str">
        <f t="shared" si="41"/>
        <v>Closed Higher Quadrant</v>
      </c>
      <c r="AS131" s="5">
        <f t="shared" si="42"/>
        <v>2</v>
      </c>
    </row>
    <row r="132" spans="1:45" ht="15.5" x14ac:dyDescent="0.35">
      <c r="A132" s="13">
        <v>45474</v>
      </c>
      <c r="B132" s="15">
        <v>1.27128</v>
      </c>
      <c r="C132" s="15">
        <v>1.2739499999999999</v>
      </c>
      <c r="D132" s="15">
        <v>1.2612300000000001</v>
      </c>
      <c r="E132" s="15">
        <v>1.26447</v>
      </c>
      <c r="F132" s="15">
        <v>1.2641</v>
      </c>
      <c r="G132" s="15">
        <v>1.2688000000000001</v>
      </c>
      <c r="H132" s="15">
        <v>1.2627000000000002</v>
      </c>
      <c r="I132" s="5">
        <v>5</v>
      </c>
      <c r="J132" s="5">
        <v>2901</v>
      </c>
      <c r="K132" s="5">
        <v>793</v>
      </c>
      <c r="L132" s="5">
        <v>3768</v>
      </c>
      <c r="M132" s="14">
        <v>7.7797916666666236</v>
      </c>
      <c r="N132" s="14">
        <v>127.19999999999843</v>
      </c>
      <c r="O132" s="5">
        <v>60.999999999999943</v>
      </c>
      <c r="P132" s="5">
        <v>412798</v>
      </c>
      <c r="Q132" s="14">
        <v>859.99583333333328</v>
      </c>
      <c r="R132" s="14">
        <v>29.622641509434327</v>
      </c>
      <c r="S132" s="5">
        <v>38</v>
      </c>
      <c r="T132" s="5" t="s">
        <v>28</v>
      </c>
      <c r="U132" s="14">
        <v>0.45115107974548835</v>
      </c>
      <c r="V132" s="5">
        <v>397</v>
      </c>
      <c r="W132" s="5">
        <v>1157</v>
      </c>
      <c r="X132" s="5">
        <v>1132</v>
      </c>
      <c r="Y132" s="5">
        <v>1013</v>
      </c>
      <c r="Z132" s="5" t="s">
        <v>34</v>
      </c>
      <c r="AA132" s="5"/>
      <c r="AB132" s="6" cm="1">
        <f t="array" ref="AB132">SUM(IF(B132:I132&gt;B133:I133,1,-1))</f>
        <v>-2</v>
      </c>
      <c r="AC132" s="6" cm="1">
        <f t="array" ref="AC132">SUM(IF(J132:S132&gt;J133:S133,1,-1))</f>
        <v>4</v>
      </c>
      <c r="AD132" s="6">
        <f t="shared" si="43"/>
        <v>2</v>
      </c>
      <c r="AE132" s="6">
        <f t="shared" si="44"/>
        <v>-10</v>
      </c>
      <c r="AF132" s="6">
        <f t="shared" si="44"/>
        <v>-6</v>
      </c>
      <c r="AG132" s="6">
        <f t="shared" si="44"/>
        <v>-16</v>
      </c>
      <c r="AH132" s="5"/>
      <c r="AI132" s="8" t="str">
        <f t="shared" si="32"/>
        <v>Inside</v>
      </c>
      <c r="AJ132" s="7" t="str">
        <f t="shared" si="33"/>
        <v>Down</v>
      </c>
      <c r="AK132" s="7" t="str">
        <f t="shared" si="34"/>
        <v>POC Up</v>
      </c>
      <c r="AL132" s="9" t="str">
        <f t="shared" si="35"/>
        <v>In. Val</v>
      </c>
      <c r="AM132" s="9" t="str">
        <f t="shared" si="36"/>
        <v>Inside Day</v>
      </c>
      <c r="AN132" s="9" t="str">
        <f t="shared" si="37"/>
        <v>In Val</v>
      </c>
      <c r="AO132" s="9" t="str">
        <f t="shared" si="38"/>
        <v>Gap Up - Failed</v>
      </c>
      <c r="AP132" s="9" t="str">
        <f t="shared" si="39"/>
        <v>Top-Weighted</v>
      </c>
      <c r="AQ132" s="9" t="str">
        <f t="shared" si="40"/>
        <v>Skewed Mid-High</v>
      </c>
      <c r="AR132" s="9" t="str">
        <f t="shared" si="41"/>
        <v>Closed Lower Quadrant</v>
      </c>
      <c r="AS132" s="5">
        <f t="shared" si="42"/>
        <v>-3</v>
      </c>
    </row>
    <row r="133" spans="1:45" ht="15.5" x14ac:dyDescent="0.35">
      <c r="A133" s="13">
        <v>45471</v>
      </c>
      <c r="B133" s="15">
        <v>1.2682899999999999</v>
      </c>
      <c r="C133" s="15">
        <v>1.2739499999999999</v>
      </c>
      <c r="D133" s="15">
        <v>1.2612300000000001</v>
      </c>
      <c r="E133" s="15">
        <v>1.2647900000000001</v>
      </c>
      <c r="F133" s="15">
        <v>1.2639</v>
      </c>
      <c r="G133" s="15">
        <v>1.2690000000000001</v>
      </c>
      <c r="H133" s="15">
        <v>1.2626000000000002</v>
      </c>
      <c r="I133" s="5">
        <v>21</v>
      </c>
      <c r="J133" s="5">
        <v>2960</v>
      </c>
      <c r="K133" s="5">
        <v>632</v>
      </c>
      <c r="L133" s="5">
        <v>3660</v>
      </c>
      <c r="M133" s="14">
        <v>7.5643749999999566</v>
      </c>
      <c r="N133" s="14">
        <v>127.19999999999843</v>
      </c>
      <c r="O133" s="5">
        <v>63.999999999999616</v>
      </c>
      <c r="P133" s="5">
        <v>408639</v>
      </c>
      <c r="Q133" s="14">
        <v>851.33124999999995</v>
      </c>
      <c r="R133" s="14">
        <v>28.773584905660734</v>
      </c>
      <c r="S133" s="5">
        <v>37</v>
      </c>
      <c r="T133" s="5" t="s">
        <v>28</v>
      </c>
      <c r="U133" s="14">
        <v>0.42722340982847468</v>
      </c>
      <c r="V133" s="5">
        <v>403</v>
      </c>
      <c r="W133" s="5">
        <v>1243</v>
      </c>
      <c r="X133" s="5">
        <v>992</v>
      </c>
      <c r="Y133" s="5">
        <v>964</v>
      </c>
      <c r="Z133" s="5" t="s">
        <v>29</v>
      </c>
      <c r="AA133" s="5"/>
      <c r="AB133" s="6" cm="1">
        <f t="array" ref="AB133">SUM(IF(B133:I133&gt;B134:I134,1,-1))</f>
        <v>-4</v>
      </c>
      <c r="AC133" s="6" cm="1">
        <f t="array" ref="AC133">SUM(IF(J133:S133&gt;J134:S134,1,-1))</f>
        <v>-4</v>
      </c>
      <c r="AD133" s="6">
        <f t="shared" si="43"/>
        <v>-8</v>
      </c>
      <c r="AE133" s="6">
        <f t="shared" si="44"/>
        <v>-10</v>
      </c>
      <c r="AF133" s="6">
        <f t="shared" si="44"/>
        <v>-14</v>
      </c>
      <c r="AG133" s="6">
        <f t="shared" si="44"/>
        <v>-24</v>
      </c>
      <c r="AH133" s="5"/>
      <c r="AI133" s="8" t="str">
        <f t="shared" si="32"/>
        <v>OL Lower</v>
      </c>
      <c r="AJ133" s="7" t="str">
        <f t="shared" si="33"/>
        <v>Down</v>
      </c>
      <c r="AK133" s="7" t="str">
        <f t="shared" si="34"/>
        <v>POC Down</v>
      </c>
      <c r="AL133" s="9" t="str">
        <f t="shared" si="35"/>
        <v>Bel. Val</v>
      </c>
      <c r="AM133" s="9" t="str">
        <f t="shared" si="36"/>
        <v>Inside Day</v>
      </c>
      <c r="AN133" s="9" t="str">
        <f t="shared" si="37"/>
        <v>In Val</v>
      </c>
      <c r="AO133" s="9" t="str">
        <f t="shared" si="38"/>
        <v>No Gap</v>
      </c>
      <c r="AP133" s="9" t="str">
        <f t="shared" si="39"/>
        <v>Top-Weighted</v>
      </c>
      <c r="AQ133" s="9" t="str">
        <f t="shared" si="40"/>
        <v>Skewed Mid-High</v>
      </c>
      <c r="AR133" s="9" t="str">
        <f t="shared" si="41"/>
        <v>Closed Lower Quadrant</v>
      </c>
      <c r="AS133" s="5">
        <f t="shared" si="42"/>
        <v>-1</v>
      </c>
    </row>
    <row r="134" spans="1:45" ht="15.5" x14ac:dyDescent="0.35">
      <c r="A134" s="13">
        <v>45470</v>
      </c>
      <c r="B134" s="15">
        <v>1.2753399999999999</v>
      </c>
      <c r="C134" s="15">
        <v>1.2763</v>
      </c>
      <c r="D134" s="15">
        <v>1.2612300000000001</v>
      </c>
      <c r="E134" s="15">
        <v>1.2643500000000001</v>
      </c>
      <c r="F134" s="15">
        <v>1.2684000000000002</v>
      </c>
      <c r="G134" s="15">
        <v>1.2714000000000001</v>
      </c>
      <c r="H134" s="15">
        <v>1.2645000000000002</v>
      </c>
      <c r="I134" s="5">
        <v>11</v>
      </c>
      <c r="J134" s="5">
        <v>1509</v>
      </c>
      <c r="K134" s="5">
        <v>2115</v>
      </c>
      <c r="L134" s="5">
        <v>3700</v>
      </c>
      <c r="M134" s="14">
        <v>7.6441666666666466</v>
      </c>
      <c r="N134" s="14">
        <v>150.69999999999916</v>
      </c>
      <c r="O134" s="5">
        <v>68.999999999999062</v>
      </c>
      <c r="P134" s="5">
        <v>410841</v>
      </c>
      <c r="Q134" s="14">
        <v>855.91875000000005</v>
      </c>
      <c r="R134" s="14">
        <v>24.55209024552104</v>
      </c>
      <c r="S134" s="5">
        <v>29</v>
      </c>
      <c r="T134" s="5" t="s">
        <v>26</v>
      </c>
      <c r="U134" s="14">
        <v>0.6782523013071281</v>
      </c>
      <c r="V134" s="5">
        <v>210</v>
      </c>
      <c r="W134" s="5">
        <v>1074</v>
      </c>
      <c r="X134" s="5">
        <v>1527</v>
      </c>
      <c r="Y134" s="5">
        <v>874</v>
      </c>
      <c r="Z134" s="5" t="s">
        <v>27</v>
      </c>
      <c r="AA134" s="5"/>
      <c r="AB134" s="6" cm="1">
        <f t="array" ref="AB134">SUM(IF(B134:I134&gt;B135:I135,1,-1))</f>
        <v>-4</v>
      </c>
      <c r="AC134" s="6" cm="1">
        <f t="array" ref="AC134">SUM(IF(J134:S134&gt;J135:S135,1,-1))</f>
        <v>-6</v>
      </c>
      <c r="AD134" s="6">
        <f t="shared" si="43"/>
        <v>-10</v>
      </c>
      <c r="AE134" s="6">
        <f t="shared" si="44"/>
        <v>-8</v>
      </c>
      <c r="AF134" s="6">
        <f t="shared" si="44"/>
        <v>-18</v>
      </c>
      <c r="AG134" s="6">
        <f t="shared" si="44"/>
        <v>-26</v>
      </c>
      <c r="AH134" s="5"/>
      <c r="AI134" s="8" t="str">
        <f t="shared" si="32"/>
        <v>OL Lower</v>
      </c>
      <c r="AJ134" s="7" t="str">
        <f t="shared" si="33"/>
        <v>Down</v>
      </c>
      <c r="AK134" s="7" t="str">
        <f t="shared" si="34"/>
        <v>POC Down</v>
      </c>
      <c r="AL134" s="9" t="str">
        <f t="shared" si="35"/>
        <v>In. Val</v>
      </c>
      <c r="AM134" s="9" t="str">
        <f t="shared" si="36"/>
        <v>Lower Break</v>
      </c>
      <c r="AN134" s="9" t="str">
        <f t="shared" si="37"/>
        <v>Bl. Val</v>
      </c>
      <c r="AO134" s="9" t="str">
        <f t="shared" si="38"/>
        <v>Gap Up - Failed</v>
      </c>
      <c r="AP134" s="9" t="str">
        <f t="shared" si="39"/>
        <v>Bottom-Weighted</v>
      </c>
      <c r="AQ134" s="9" t="str">
        <f t="shared" si="40"/>
        <v>Skewed Mid-Low</v>
      </c>
      <c r="AR134" s="9" t="str">
        <f t="shared" si="41"/>
        <v>Same</v>
      </c>
      <c r="AS134" s="5">
        <f t="shared" si="42"/>
        <v>0</v>
      </c>
    </row>
    <row r="135" spans="1:45" ht="15.5" x14ac:dyDescent="0.35">
      <c r="A135" s="13">
        <v>45469</v>
      </c>
      <c r="B135" s="15">
        <v>1.27959</v>
      </c>
      <c r="C135" s="15">
        <v>1.2806999999999999</v>
      </c>
      <c r="D135" s="15">
        <v>1.2615000000000001</v>
      </c>
      <c r="E135" s="15">
        <v>1.26207</v>
      </c>
      <c r="F135" s="15">
        <v>1.2685</v>
      </c>
      <c r="G135" s="15">
        <v>1.2732000000000001</v>
      </c>
      <c r="H135" s="15">
        <v>1.2649000000000001</v>
      </c>
      <c r="I135" s="5">
        <v>-19</v>
      </c>
      <c r="J135" s="5">
        <v>1867</v>
      </c>
      <c r="K135" s="5">
        <v>1838</v>
      </c>
      <c r="L135" s="5">
        <v>3783</v>
      </c>
      <c r="M135" s="14">
        <v>7.7945833333333132</v>
      </c>
      <c r="N135" s="14">
        <v>191.99999999999883</v>
      </c>
      <c r="O135" s="5">
        <v>82.999999999999744</v>
      </c>
      <c r="P135" s="5">
        <v>417108</v>
      </c>
      <c r="Q135" s="14">
        <v>868.97500000000002</v>
      </c>
      <c r="R135" s="14">
        <v>19.703125000000121</v>
      </c>
      <c r="S135" s="5">
        <v>36</v>
      </c>
      <c r="T135" s="5" t="s">
        <v>33</v>
      </c>
      <c r="U135" s="14">
        <v>0.70103549650637886</v>
      </c>
      <c r="V135" s="5">
        <v>375</v>
      </c>
      <c r="W135" s="5">
        <v>538</v>
      </c>
      <c r="X135" s="5">
        <v>1987</v>
      </c>
      <c r="Y135" s="5">
        <v>883</v>
      </c>
      <c r="Z135" s="5" t="s">
        <v>27</v>
      </c>
      <c r="AA135" s="5"/>
      <c r="AB135" s="6" cm="1">
        <f t="array" ref="AB135">SUM(IF(B135:I135&gt;B136:I136,1,-1))</f>
        <v>-2</v>
      </c>
      <c r="AC135" s="6" cm="1">
        <f t="array" ref="AC135">SUM(IF(J135:S135&gt;J136:S136,1,-1))</f>
        <v>-4</v>
      </c>
      <c r="AD135" s="6">
        <f t="shared" si="43"/>
        <v>-6</v>
      </c>
      <c r="AE135" s="6">
        <f t="shared" si="44"/>
        <v>-6</v>
      </c>
      <c r="AF135" s="6">
        <f t="shared" si="44"/>
        <v>-18</v>
      </c>
      <c r="AG135" s="6">
        <f t="shared" si="44"/>
        <v>-24</v>
      </c>
      <c r="AH135" s="5"/>
      <c r="AI135" s="8" t="str">
        <f t="shared" si="32"/>
        <v>Inside</v>
      </c>
      <c r="AJ135" s="7" t="str">
        <f t="shared" si="33"/>
        <v>Down</v>
      </c>
      <c r="AK135" s="7" t="str">
        <f t="shared" si="34"/>
        <v>POC Up</v>
      </c>
      <c r="AL135" s="9" t="str">
        <f t="shared" si="35"/>
        <v>In. Val</v>
      </c>
      <c r="AM135" s="9" t="str">
        <f t="shared" si="36"/>
        <v>Lower Break</v>
      </c>
      <c r="AN135" s="9" t="str">
        <f t="shared" si="37"/>
        <v>Bl. Val</v>
      </c>
      <c r="AO135" s="9" t="str">
        <f t="shared" si="38"/>
        <v>Gap Up - Failed</v>
      </c>
      <c r="AP135" s="9" t="str">
        <f t="shared" si="39"/>
        <v>Top-Weighted</v>
      </c>
      <c r="AQ135" s="9" t="str">
        <f t="shared" si="40"/>
        <v>Skewed Mid-Low</v>
      </c>
      <c r="AR135" s="9" t="str">
        <f t="shared" si="41"/>
        <v>Closed Higher Quadrant</v>
      </c>
      <c r="AS135" s="5">
        <f t="shared" si="42"/>
        <v>1</v>
      </c>
    </row>
    <row r="136" spans="1:45" ht="15.5" x14ac:dyDescent="0.35">
      <c r="A136" s="13">
        <v>45468</v>
      </c>
      <c r="B136" s="15">
        <v>1.27389</v>
      </c>
      <c r="C136" s="15">
        <v>1.2859799999999999</v>
      </c>
      <c r="D136" s="15">
        <v>1.2621800000000001</v>
      </c>
      <c r="E136" s="15">
        <v>1.2683500000000001</v>
      </c>
      <c r="F136" s="15">
        <v>1.2684</v>
      </c>
      <c r="G136" s="15">
        <v>1.2733000000000001</v>
      </c>
      <c r="H136" s="15">
        <v>1.2636000000000001</v>
      </c>
      <c r="I136" s="5">
        <v>3</v>
      </c>
      <c r="J136" s="5">
        <v>2466</v>
      </c>
      <c r="K136" s="5">
        <v>1424</v>
      </c>
      <c r="L136" s="5">
        <v>3958</v>
      </c>
      <c r="M136" s="14">
        <v>8.1218749999999496</v>
      </c>
      <c r="N136" s="14">
        <v>237.99999999999821</v>
      </c>
      <c r="O136" s="5">
        <v>97.000000000000426</v>
      </c>
      <c r="P136" s="5">
        <v>437081</v>
      </c>
      <c r="Q136" s="14">
        <v>910.58541666666667</v>
      </c>
      <c r="R136" s="14">
        <v>16.630252100840462</v>
      </c>
      <c r="S136" s="5">
        <v>31</v>
      </c>
      <c r="T136" s="5" t="s">
        <v>26</v>
      </c>
      <c r="U136" s="14">
        <v>0.58987191295707153</v>
      </c>
      <c r="V136" s="5">
        <v>300</v>
      </c>
      <c r="W136" s="5">
        <v>716</v>
      </c>
      <c r="X136" s="5">
        <v>1647</v>
      </c>
      <c r="Y136" s="5">
        <v>1295</v>
      </c>
      <c r="Z136" s="5" t="s">
        <v>29</v>
      </c>
      <c r="AA136" s="5"/>
      <c r="AB136" s="6" cm="1">
        <f t="array" ref="AB136">SUM(IF(B136:I136&gt;B137:I137,1,-1))</f>
        <v>-2</v>
      </c>
      <c r="AC136" s="6" cm="1">
        <f t="array" ref="AC136">SUM(IF(J136:S136&gt;J137:S137,1,-1))</f>
        <v>-8</v>
      </c>
      <c r="AD136" s="6">
        <f t="shared" si="43"/>
        <v>-10</v>
      </c>
      <c r="AE136" s="6">
        <f t="shared" si="44"/>
        <v>-10</v>
      </c>
      <c r="AF136" s="6">
        <f t="shared" si="44"/>
        <v>-16</v>
      </c>
      <c r="AG136" s="6">
        <f t="shared" si="44"/>
        <v>-26</v>
      </c>
      <c r="AH136" s="5"/>
      <c r="AI136" s="8" t="str">
        <f t="shared" si="32"/>
        <v>OL Lower</v>
      </c>
      <c r="AJ136" s="7" t="str">
        <f t="shared" si="33"/>
        <v>Down</v>
      </c>
      <c r="AK136" s="7" t="str">
        <f t="shared" si="34"/>
        <v>POC Up</v>
      </c>
      <c r="AL136" s="9" t="str">
        <f t="shared" si="35"/>
        <v>In. Val</v>
      </c>
      <c r="AM136" s="9" t="str">
        <f t="shared" si="36"/>
        <v>Inside Day</v>
      </c>
      <c r="AN136" s="9" t="str">
        <f t="shared" si="37"/>
        <v>In Val</v>
      </c>
      <c r="AO136" s="9" t="str">
        <f t="shared" si="38"/>
        <v>No Gap</v>
      </c>
      <c r="AP136" s="9" t="str">
        <f t="shared" si="39"/>
        <v>Top-Weighted</v>
      </c>
      <c r="AQ136" s="9" t="str">
        <f t="shared" si="40"/>
        <v>Skewed Mid-Low</v>
      </c>
      <c r="AR136" s="9" t="str">
        <f t="shared" si="41"/>
        <v>Closed Higher Quadrant</v>
      </c>
      <c r="AS136" s="5">
        <f t="shared" si="42"/>
        <v>3</v>
      </c>
    </row>
    <row r="137" spans="1:45" ht="15.5" x14ac:dyDescent="0.35">
      <c r="A137" s="13">
        <v>45467</v>
      </c>
      <c r="B137" s="15">
        <v>1.2725200000000001</v>
      </c>
      <c r="C137" s="15">
        <v>1.2859799999999999</v>
      </c>
      <c r="D137" s="15">
        <v>1.2621800000000001</v>
      </c>
      <c r="E137" s="15">
        <v>1.2681199999999999</v>
      </c>
      <c r="F137" s="15">
        <v>1.2683</v>
      </c>
      <c r="G137" s="15">
        <v>1.2759</v>
      </c>
      <c r="H137" s="15">
        <v>1.2654000000000001</v>
      </c>
      <c r="I137" s="5">
        <v>17</v>
      </c>
      <c r="J137" s="5">
        <v>2710</v>
      </c>
      <c r="K137" s="5">
        <v>1262</v>
      </c>
      <c r="L137" s="5">
        <v>4026</v>
      </c>
      <c r="M137" s="14">
        <v>8.2641666666666147</v>
      </c>
      <c r="N137" s="14">
        <v>237.99999999999821</v>
      </c>
      <c r="O137" s="5">
        <v>104.99999999999955</v>
      </c>
      <c r="P137" s="5">
        <v>443514</v>
      </c>
      <c r="Q137" s="14">
        <v>923.98749999999995</v>
      </c>
      <c r="R137" s="14">
        <v>16.91596638655475</v>
      </c>
      <c r="S137" s="5">
        <v>34</v>
      </c>
      <c r="T137" s="5" t="s">
        <v>28</v>
      </c>
      <c r="U137" s="14">
        <v>0.48168265343468003</v>
      </c>
      <c r="V137" s="5">
        <v>300</v>
      </c>
      <c r="W137" s="5">
        <v>771</v>
      </c>
      <c r="X137" s="5">
        <v>1745</v>
      </c>
      <c r="Y137" s="5">
        <v>1210</v>
      </c>
      <c r="Z137" s="5" t="s">
        <v>34</v>
      </c>
      <c r="AA137" s="5"/>
      <c r="AB137" s="6" cm="1">
        <f t="array" ref="AB137">SUM(IF(B137:I137&gt;B138:I138,1,-1))</f>
        <v>-2</v>
      </c>
      <c r="AC137" s="6" cm="1">
        <f t="array" ref="AC137">SUM(IF(J137:S137&gt;J138:S138,1,-1))</f>
        <v>-6</v>
      </c>
      <c r="AD137" s="6">
        <f t="shared" si="43"/>
        <v>-8</v>
      </c>
      <c r="AE137" s="6">
        <f t="shared" si="44"/>
        <v>-16</v>
      </c>
      <c r="AF137" s="6">
        <f t="shared" si="44"/>
        <v>-14</v>
      </c>
      <c r="AG137" s="6">
        <f t="shared" si="44"/>
        <v>-30</v>
      </c>
      <c r="AH137" s="5"/>
      <c r="AI137" s="8" t="str">
        <f t="shared" si="32"/>
        <v>Outside</v>
      </c>
      <c r="AJ137" s="7" t="str">
        <f t="shared" si="33"/>
        <v>Down</v>
      </c>
      <c r="AK137" s="7" t="str">
        <f t="shared" si="34"/>
        <v>POC Down</v>
      </c>
      <c r="AL137" s="9" t="str">
        <f t="shared" si="35"/>
        <v>In. Val</v>
      </c>
      <c r="AM137" s="9" t="str">
        <f t="shared" si="36"/>
        <v>Inside Day</v>
      </c>
      <c r="AN137" s="9" t="str">
        <f t="shared" si="37"/>
        <v>In Val</v>
      </c>
      <c r="AO137" s="9" t="str">
        <f t="shared" si="38"/>
        <v>No Gap</v>
      </c>
      <c r="AP137" s="9" t="str">
        <f t="shared" si="39"/>
        <v>Top-Weighted</v>
      </c>
      <c r="AQ137" s="9" t="str">
        <f t="shared" si="40"/>
        <v>Skewed Mid-Low</v>
      </c>
      <c r="AR137" s="9" t="str">
        <f t="shared" si="41"/>
        <v>Closed Lower Quadrant</v>
      </c>
      <c r="AS137" s="5">
        <f t="shared" si="42"/>
        <v>-4</v>
      </c>
    </row>
    <row r="138" spans="1:45" ht="15.5" x14ac:dyDescent="0.35">
      <c r="A138" s="13">
        <v>45464</v>
      </c>
      <c r="B138" s="15">
        <v>1.27275</v>
      </c>
      <c r="C138" s="15">
        <v>1.2859799999999999</v>
      </c>
      <c r="D138" s="15">
        <v>1.2621800000000001</v>
      </c>
      <c r="E138" s="15">
        <v>1.2637400000000001</v>
      </c>
      <c r="F138" s="15">
        <v>1.2706</v>
      </c>
      <c r="G138" s="15">
        <v>1.2754000000000001</v>
      </c>
      <c r="H138" s="15">
        <v>1.2655000000000001</v>
      </c>
      <c r="I138" s="5">
        <v>-14</v>
      </c>
      <c r="J138" s="5">
        <v>2305</v>
      </c>
      <c r="K138" s="5">
        <v>1740</v>
      </c>
      <c r="L138" s="5">
        <v>4094</v>
      </c>
      <c r="M138" s="14">
        <v>8.4172916666666318</v>
      </c>
      <c r="N138" s="14">
        <v>237.99999999999821</v>
      </c>
      <c r="O138" s="5">
        <v>99.000000000000199</v>
      </c>
      <c r="P138" s="5">
        <v>445261</v>
      </c>
      <c r="Q138" s="14">
        <v>927.6270833333333</v>
      </c>
      <c r="R138" s="14">
        <v>17.201680672269038</v>
      </c>
      <c r="S138" s="5">
        <v>37</v>
      </c>
      <c r="T138" s="5" t="s">
        <v>26</v>
      </c>
      <c r="U138" s="14">
        <v>0.66624409381253968</v>
      </c>
      <c r="V138" s="5">
        <v>300</v>
      </c>
      <c r="W138" s="5">
        <v>771</v>
      </c>
      <c r="X138" s="5">
        <v>2014</v>
      </c>
      <c r="Y138" s="5">
        <v>1009</v>
      </c>
      <c r="Z138" s="5" t="s">
        <v>27</v>
      </c>
      <c r="AA138" s="5"/>
      <c r="AB138" s="6" cm="1">
        <f t="array" ref="AB138">SUM(IF(B138:I138&gt;B139:I139,1,-1))</f>
        <v>-6</v>
      </c>
      <c r="AC138" s="6" cm="1">
        <f t="array" ref="AC138">SUM(IF(J138:S138&gt;J139:S139,1,-1))</f>
        <v>-2</v>
      </c>
      <c r="AD138" s="6">
        <f t="shared" si="43"/>
        <v>-8</v>
      </c>
      <c r="AE138" s="6">
        <f t="shared" si="44"/>
        <v>-18</v>
      </c>
      <c r="AF138" s="6">
        <f t="shared" si="44"/>
        <v>-14</v>
      </c>
      <c r="AG138" s="6">
        <f t="shared" si="44"/>
        <v>-32</v>
      </c>
      <c r="AH138" s="5"/>
      <c r="AI138" s="8" t="str">
        <f t="shared" si="32"/>
        <v>Outside</v>
      </c>
      <c r="AJ138" s="7" t="str">
        <f t="shared" si="33"/>
        <v>Neutral</v>
      </c>
      <c r="AK138" s="7" t="str">
        <f t="shared" si="34"/>
        <v>POC Down</v>
      </c>
      <c r="AL138" s="9" t="str">
        <f t="shared" si="35"/>
        <v>In. Val</v>
      </c>
      <c r="AM138" s="9" t="str">
        <f t="shared" si="36"/>
        <v>Lower Break</v>
      </c>
      <c r="AN138" s="9" t="str">
        <f t="shared" si="37"/>
        <v>Bl. Val</v>
      </c>
      <c r="AO138" s="9" t="str">
        <f t="shared" si="38"/>
        <v>No Gap</v>
      </c>
      <c r="AP138" s="9" t="str">
        <f t="shared" si="39"/>
        <v>Top-Weighted</v>
      </c>
      <c r="AQ138" s="9" t="str">
        <f t="shared" si="40"/>
        <v>Skewed Mid-Low</v>
      </c>
      <c r="AR138" s="9" t="str">
        <f t="shared" si="41"/>
        <v>Same</v>
      </c>
      <c r="AS138" s="5">
        <f t="shared" si="42"/>
        <v>0</v>
      </c>
    </row>
    <row r="139" spans="1:45" ht="15.5" x14ac:dyDescent="0.35">
      <c r="A139" s="13">
        <v>45463</v>
      </c>
      <c r="B139" s="15">
        <v>1.2791999999999999</v>
      </c>
      <c r="C139" s="15">
        <v>1.2859799999999999</v>
      </c>
      <c r="D139" s="15">
        <v>1.26512</v>
      </c>
      <c r="E139" s="15">
        <v>1.2659400000000001</v>
      </c>
      <c r="F139" s="15">
        <v>1.272</v>
      </c>
      <c r="G139" s="15">
        <v>1.2746000000000002</v>
      </c>
      <c r="H139" s="15">
        <v>1.2659</v>
      </c>
      <c r="I139" s="5">
        <v>-11</v>
      </c>
      <c r="J139" s="5">
        <v>2143</v>
      </c>
      <c r="K139" s="5">
        <v>1909</v>
      </c>
      <c r="L139" s="5">
        <v>4110</v>
      </c>
      <c r="M139" s="14">
        <v>8.5035416666666226</v>
      </c>
      <c r="N139" s="14">
        <v>208.59999999999877</v>
      </c>
      <c r="O139" s="5">
        <v>87.000000000001521</v>
      </c>
      <c r="P139" s="5">
        <v>453993</v>
      </c>
      <c r="Q139" s="14">
        <v>945.81875000000002</v>
      </c>
      <c r="R139" s="14">
        <v>19.702780441035589</v>
      </c>
      <c r="S139" s="5">
        <v>26</v>
      </c>
      <c r="T139" s="5" t="s">
        <v>26</v>
      </c>
      <c r="U139" s="14">
        <v>0.617030527815005</v>
      </c>
      <c r="V139" s="5">
        <v>284</v>
      </c>
      <c r="W139" s="5">
        <v>795</v>
      </c>
      <c r="X139" s="5">
        <v>1822</v>
      </c>
      <c r="Y139" s="5">
        <v>1172</v>
      </c>
      <c r="Z139" s="5" t="s">
        <v>27</v>
      </c>
      <c r="AA139" s="5"/>
      <c r="AB139" s="6" cm="1">
        <f t="array" ref="AB139">SUM(IF(B139:I139&gt;B140:I140,1,-1))</f>
        <v>-8</v>
      </c>
      <c r="AC139" s="6" cm="1">
        <f t="array" ref="AC139">SUM(IF(J139:S139&gt;J140:S140,1,-1))</f>
        <v>-6</v>
      </c>
      <c r="AD139" s="6">
        <f t="shared" si="43"/>
        <v>-14</v>
      </c>
      <c r="AE139" s="6">
        <f t="shared" si="44"/>
        <v>-18</v>
      </c>
      <c r="AF139" s="6">
        <f t="shared" si="44"/>
        <v>-16</v>
      </c>
      <c r="AG139" s="6">
        <f t="shared" si="44"/>
        <v>-34</v>
      </c>
      <c r="AH139" s="5"/>
      <c r="AI139" s="8" t="str">
        <f t="shared" si="32"/>
        <v>OL Lower</v>
      </c>
      <c r="AJ139" s="7" t="str">
        <f t="shared" si="33"/>
        <v>Down</v>
      </c>
      <c r="AK139" s="7" t="str">
        <f t="shared" si="34"/>
        <v>POC Unchanged</v>
      </c>
      <c r="AL139" s="9" t="str">
        <f t="shared" si="35"/>
        <v>In. Val</v>
      </c>
      <c r="AM139" s="9" t="str">
        <f t="shared" si="36"/>
        <v>Lower Break</v>
      </c>
      <c r="AN139" s="9" t="str">
        <f t="shared" si="37"/>
        <v>In Val</v>
      </c>
      <c r="AO139" s="9" t="str">
        <f t="shared" si="38"/>
        <v>Gap Up - Failed</v>
      </c>
      <c r="AP139" s="9" t="str">
        <f t="shared" si="39"/>
        <v>Top-Weighted</v>
      </c>
      <c r="AQ139" s="9" t="str">
        <f t="shared" si="40"/>
        <v>Skewed Mid-Low</v>
      </c>
      <c r="AR139" s="9" t="str">
        <f t="shared" si="41"/>
        <v>Closed Higher Quadrant</v>
      </c>
      <c r="AS139" s="5">
        <f t="shared" si="42"/>
        <v>1</v>
      </c>
    </row>
    <row r="140" spans="1:45" ht="15.5" x14ac:dyDescent="0.35">
      <c r="A140" s="13">
        <v>45462</v>
      </c>
      <c r="B140" s="15">
        <v>1.2793000000000001</v>
      </c>
      <c r="C140" s="15">
        <v>1.2859799999999999</v>
      </c>
      <c r="D140" s="15">
        <v>1.26562</v>
      </c>
      <c r="E140" s="15">
        <v>1.27193</v>
      </c>
      <c r="F140" s="15">
        <v>1.272</v>
      </c>
      <c r="G140" s="15">
        <v>1.2772000000000001</v>
      </c>
      <c r="H140" s="15">
        <v>1.2663</v>
      </c>
      <c r="I140" s="5">
        <v>-6</v>
      </c>
      <c r="J140" s="5">
        <v>2539</v>
      </c>
      <c r="K140" s="5">
        <v>1521</v>
      </c>
      <c r="L140" s="5">
        <v>4117</v>
      </c>
      <c r="M140" s="14">
        <v>8.5114583333332856</v>
      </c>
      <c r="N140" s="14">
        <v>203.59999999999934</v>
      </c>
      <c r="O140" s="5">
        <v>109.00000000000132</v>
      </c>
      <c r="P140" s="5">
        <v>454482</v>
      </c>
      <c r="Q140" s="14">
        <v>946.83749999999998</v>
      </c>
      <c r="R140" s="14">
        <v>20.22102161100203</v>
      </c>
      <c r="S140" s="5">
        <v>32</v>
      </c>
      <c r="T140" s="5" t="s">
        <v>26</v>
      </c>
      <c r="U140" s="14">
        <v>0.60688351811430141</v>
      </c>
      <c r="V140" s="5">
        <v>278</v>
      </c>
      <c r="W140" s="5">
        <v>1153</v>
      </c>
      <c r="X140" s="5">
        <v>1597</v>
      </c>
      <c r="Y140" s="5">
        <v>1089</v>
      </c>
      <c r="Z140" s="5" t="s">
        <v>29</v>
      </c>
      <c r="AA140" s="5"/>
      <c r="AB140" s="6" cm="1">
        <f t="array" ref="AB140">SUM(IF(B140:I140&gt;B141:I141,1,-1))</f>
        <v>-4</v>
      </c>
      <c r="AC140" s="6" cm="1">
        <f t="array" ref="AC140">SUM(IF(J140:S140&gt;J141:S141,1,-1))</f>
        <v>-6</v>
      </c>
      <c r="AD140" s="6">
        <f t="shared" si="43"/>
        <v>-10</v>
      </c>
      <c r="AE140" s="6">
        <f t="shared" si="44"/>
        <v>-10</v>
      </c>
      <c r="AF140" s="6">
        <f t="shared" si="44"/>
        <v>-16</v>
      </c>
      <c r="AG140" s="6">
        <f t="shared" si="44"/>
        <v>-26</v>
      </c>
      <c r="AH140" s="5"/>
      <c r="AI140" s="8" t="str">
        <f t="shared" si="32"/>
        <v>OL Lower</v>
      </c>
      <c r="AJ140" s="7" t="str">
        <f t="shared" si="33"/>
        <v>Down</v>
      </c>
      <c r="AK140" s="7" t="str">
        <f t="shared" si="34"/>
        <v>POC Down</v>
      </c>
      <c r="AL140" s="9" t="str">
        <f t="shared" si="35"/>
        <v>In. Val</v>
      </c>
      <c r="AM140" s="9" t="str">
        <f t="shared" si="36"/>
        <v>Inside Day</v>
      </c>
      <c r="AN140" s="9" t="str">
        <f t="shared" si="37"/>
        <v>In Val</v>
      </c>
      <c r="AO140" s="9" t="str">
        <f t="shared" si="38"/>
        <v>No Gap</v>
      </c>
      <c r="AP140" s="9" t="str">
        <f t="shared" si="39"/>
        <v>Top-Weighted</v>
      </c>
      <c r="AQ140" s="9" t="str">
        <f t="shared" si="40"/>
        <v>Skewed Mid-Low</v>
      </c>
      <c r="AR140" s="9" t="str">
        <f t="shared" si="41"/>
        <v>Closed Lower Quadrant</v>
      </c>
      <c r="AS140" s="5">
        <f t="shared" si="42"/>
        <v>-1</v>
      </c>
    </row>
    <row r="141" spans="1:45" ht="15.5" x14ac:dyDescent="0.35">
      <c r="A141" s="13">
        <v>45461</v>
      </c>
      <c r="B141" s="15">
        <v>1.27722</v>
      </c>
      <c r="C141" s="15">
        <v>1.2859799999999999</v>
      </c>
      <c r="D141" s="15">
        <v>1.26562</v>
      </c>
      <c r="E141" s="15">
        <v>1.2706299999999999</v>
      </c>
      <c r="F141" s="15">
        <v>1.2788000000000002</v>
      </c>
      <c r="G141" s="15">
        <v>1.2806999999999999</v>
      </c>
      <c r="H141" s="15">
        <v>1.2706</v>
      </c>
      <c r="I141" s="5">
        <v>-2</v>
      </c>
      <c r="J141" s="5">
        <v>797</v>
      </c>
      <c r="K141" s="5">
        <v>3374</v>
      </c>
      <c r="L141" s="5">
        <v>4222</v>
      </c>
      <c r="M141" s="14">
        <v>8.7379166666666315</v>
      </c>
      <c r="N141" s="14">
        <v>203.59999999999934</v>
      </c>
      <c r="O141" s="5">
        <v>100.99999999999997</v>
      </c>
      <c r="P141" s="5">
        <v>468670</v>
      </c>
      <c r="Q141" s="14">
        <v>976.39583333333337</v>
      </c>
      <c r="R141" s="14">
        <v>20.736738703339949</v>
      </c>
      <c r="S141" s="5">
        <v>35</v>
      </c>
      <c r="T141" s="5" t="s">
        <v>28</v>
      </c>
      <c r="U141" s="14">
        <v>0.41093201379657796</v>
      </c>
      <c r="V141" s="5">
        <v>278</v>
      </c>
      <c r="W141" s="5">
        <v>1550</v>
      </c>
      <c r="X141" s="5">
        <v>1346</v>
      </c>
      <c r="Y141" s="5">
        <v>1048</v>
      </c>
      <c r="Z141" s="5" t="s">
        <v>27</v>
      </c>
      <c r="AA141" s="5"/>
      <c r="AB141" s="6" cm="1">
        <f t="array" ref="AB141">SUM(IF(B141:I141&gt;B142:I142,1,-1))</f>
        <v>-6</v>
      </c>
      <c r="AC141" s="6" cm="1">
        <f t="array" ref="AC141">SUM(IF(J141:S141&gt;J142:S142,1,-1))</f>
        <v>-4</v>
      </c>
      <c r="AD141" s="6">
        <f t="shared" si="43"/>
        <v>-10</v>
      </c>
      <c r="AE141" s="6">
        <f t="shared" si="44"/>
        <v>-12</v>
      </c>
      <c r="AF141" s="6">
        <f t="shared" si="44"/>
        <v>-4</v>
      </c>
      <c r="AG141" s="6">
        <f t="shared" si="44"/>
        <v>-16</v>
      </c>
      <c r="AH141" s="5"/>
      <c r="AI141" s="8" t="str">
        <f t="shared" si="32"/>
        <v>OL Lower</v>
      </c>
      <c r="AJ141" s="7" t="str">
        <f t="shared" si="33"/>
        <v>Neutral</v>
      </c>
      <c r="AK141" s="7" t="str">
        <f t="shared" si="34"/>
        <v>POC Unchanged</v>
      </c>
      <c r="AL141" s="9" t="str">
        <f t="shared" si="35"/>
        <v>In. Val</v>
      </c>
      <c r="AM141" s="9" t="str">
        <f t="shared" si="36"/>
        <v>Inside Day</v>
      </c>
      <c r="AN141" s="9" t="str">
        <f t="shared" si="37"/>
        <v>In Val</v>
      </c>
      <c r="AO141" s="9" t="str">
        <f t="shared" si="38"/>
        <v>No Gap</v>
      </c>
      <c r="AP141" s="9" t="str">
        <f t="shared" si="39"/>
        <v>Bottom-Weighted</v>
      </c>
      <c r="AQ141" s="9" t="str">
        <f t="shared" si="40"/>
        <v>Skewed Mid-High</v>
      </c>
      <c r="AR141" s="9" t="str">
        <f t="shared" si="41"/>
        <v>Closed Higher Quadrant</v>
      </c>
      <c r="AS141" s="5">
        <f t="shared" si="42"/>
        <v>1</v>
      </c>
    </row>
    <row r="142" spans="1:45" ht="15.5" x14ac:dyDescent="0.35">
      <c r="A142" s="13">
        <v>45460</v>
      </c>
      <c r="B142" s="15">
        <v>1.2808999999999999</v>
      </c>
      <c r="C142" s="15">
        <v>1.2859799999999999</v>
      </c>
      <c r="D142" s="15">
        <v>1.26562</v>
      </c>
      <c r="E142" s="15">
        <v>1.27128</v>
      </c>
      <c r="F142" s="15">
        <v>1.2788000000000002</v>
      </c>
      <c r="G142" s="15">
        <v>1.2812000000000001</v>
      </c>
      <c r="H142" s="15">
        <v>1.272</v>
      </c>
      <c r="I142" s="5">
        <v>-12</v>
      </c>
      <c r="J142" s="5">
        <v>917</v>
      </c>
      <c r="K142" s="5">
        <v>3253</v>
      </c>
      <c r="L142" s="5">
        <v>4231</v>
      </c>
      <c r="M142" s="14">
        <v>8.7587499999999725</v>
      </c>
      <c r="N142" s="14">
        <v>203.59999999999934</v>
      </c>
      <c r="O142" s="5">
        <v>92.000000000000966</v>
      </c>
      <c r="P142" s="5">
        <v>473740</v>
      </c>
      <c r="Q142" s="14">
        <v>986.95833333333337</v>
      </c>
      <c r="R142" s="14">
        <v>20.780943025540342</v>
      </c>
      <c r="S142" s="5">
        <v>29</v>
      </c>
      <c r="T142" s="5" t="s">
        <v>28</v>
      </c>
      <c r="U142" s="14">
        <v>0.47768953698431849</v>
      </c>
      <c r="V142" s="5">
        <v>313</v>
      </c>
      <c r="W142" s="5">
        <v>1885</v>
      </c>
      <c r="X142" s="5">
        <v>1323</v>
      </c>
      <c r="Y142" s="5">
        <v>710</v>
      </c>
      <c r="Z142" s="5" t="s">
        <v>29</v>
      </c>
      <c r="AA142" s="5"/>
      <c r="AB142" s="6" cm="1">
        <f t="array" ref="AB142">SUM(IF(B142:I142&gt;B143:I143,1,-1))</f>
        <v>0</v>
      </c>
      <c r="AC142" s="6" cm="1">
        <f t="array" ref="AC142">SUM(IF(J142:S142&gt;J143:S143,1,-1))</f>
        <v>-6</v>
      </c>
      <c r="AD142" s="6">
        <f t="shared" si="43"/>
        <v>-6</v>
      </c>
      <c r="AE142" s="6">
        <f t="shared" si="44"/>
        <v>-4</v>
      </c>
      <c r="AF142" s="6">
        <f t="shared" si="44"/>
        <v>0</v>
      </c>
      <c r="AG142" s="6">
        <f t="shared" si="44"/>
        <v>-4</v>
      </c>
      <c r="AH142" s="5"/>
      <c r="AI142" s="8" t="str">
        <f t="shared" si="32"/>
        <v>Outside</v>
      </c>
      <c r="AJ142" s="7" t="str">
        <f t="shared" si="33"/>
        <v>Down</v>
      </c>
      <c r="AK142" s="7" t="str">
        <f t="shared" si="34"/>
        <v>POC Unchanged</v>
      </c>
      <c r="AL142" s="9" t="str">
        <f t="shared" si="35"/>
        <v>In. Val</v>
      </c>
      <c r="AM142" s="9" t="str">
        <f t="shared" si="36"/>
        <v>Inside Day</v>
      </c>
      <c r="AN142" s="9" t="str">
        <f t="shared" si="37"/>
        <v>Bl. Val</v>
      </c>
      <c r="AO142" s="9" t="str">
        <f t="shared" si="38"/>
        <v>Gap Up - Failed</v>
      </c>
      <c r="AP142" s="9" t="str">
        <f t="shared" si="39"/>
        <v>Bottom-Weighted</v>
      </c>
      <c r="AQ142" s="9" t="str">
        <f t="shared" si="40"/>
        <v>Skewed Mid-High</v>
      </c>
      <c r="AR142" s="9" t="str">
        <f t="shared" si="41"/>
        <v>Closed Lower Quadrant</v>
      </c>
      <c r="AS142" s="5">
        <f t="shared" si="42"/>
        <v>-1</v>
      </c>
    </row>
    <row r="143" spans="1:45" ht="15.5" x14ac:dyDescent="0.35">
      <c r="A143" s="13">
        <v>45457</v>
      </c>
      <c r="B143" s="15">
        <v>1.27434</v>
      </c>
      <c r="C143" s="15">
        <v>1.2859799999999999</v>
      </c>
      <c r="D143" s="15">
        <v>1.26562</v>
      </c>
      <c r="E143" s="15">
        <v>1.2683</v>
      </c>
      <c r="F143" s="15">
        <v>1.2788000000000002</v>
      </c>
      <c r="G143" s="15">
        <v>1.2802</v>
      </c>
      <c r="H143" s="15">
        <v>1.2722</v>
      </c>
      <c r="I143" s="5">
        <v>-19</v>
      </c>
      <c r="J143" s="5">
        <v>987</v>
      </c>
      <c r="K143" s="5">
        <v>3281</v>
      </c>
      <c r="L143" s="5">
        <v>4333</v>
      </c>
      <c r="M143" s="14">
        <v>8.9670833333333153</v>
      </c>
      <c r="N143" s="14">
        <v>203.59999999999934</v>
      </c>
      <c r="O143" s="5">
        <v>80.000000000000071</v>
      </c>
      <c r="P143" s="5">
        <v>481809</v>
      </c>
      <c r="Q143" s="14">
        <v>1003.76875</v>
      </c>
      <c r="R143" s="14">
        <v>21.281925343811462</v>
      </c>
      <c r="S143" s="5">
        <v>28</v>
      </c>
      <c r="T143" s="5" t="s">
        <v>28</v>
      </c>
      <c r="U143" s="14">
        <v>0.45890412604246317</v>
      </c>
      <c r="V143" s="5">
        <v>321</v>
      </c>
      <c r="W143" s="5">
        <v>2054</v>
      </c>
      <c r="X143" s="5">
        <v>1538</v>
      </c>
      <c r="Y143" s="5">
        <v>420</v>
      </c>
      <c r="Z143" s="5" t="s">
        <v>27</v>
      </c>
      <c r="AA143" s="5"/>
      <c r="AB143" s="6" cm="1">
        <f t="array" ref="AB143">SUM(IF(B143:I143&gt;B144:I144,1,-1))</f>
        <v>-6</v>
      </c>
      <c r="AC143" s="6" cm="1">
        <f t="array" ref="AC143">SUM(IF(J143:S143&gt;J144:S144,1,-1))</f>
        <v>6</v>
      </c>
      <c r="AD143" s="6">
        <f t="shared" si="43"/>
        <v>0</v>
      </c>
      <c r="AE143" s="6">
        <f t="shared" si="44"/>
        <v>-4</v>
      </c>
      <c r="AF143" s="6">
        <f t="shared" si="44"/>
        <v>10</v>
      </c>
      <c r="AG143" s="6">
        <f t="shared" si="44"/>
        <v>6</v>
      </c>
      <c r="AH143" s="5"/>
      <c r="AI143" s="8" t="str">
        <f t="shared" si="32"/>
        <v>OL Lower</v>
      </c>
      <c r="AJ143" s="7" t="str">
        <f t="shared" si="33"/>
        <v>Up</v>
      </c>
      <c r="AK143" s="7" t="str">
        <f t="shared" si="34"/>
        <v>POC Unchanged</v>
      </c>
      <c r="AL143" s="9" t="str">
        <f t="shared" si="35"/>
        <v>In. Val</v>
      </c>
      <c r="AM143" s="9" t="str">
        <f t="shared" si="36"/>
        <v>Lower Break</v>
      </c>
      <c r="AN143" s="9" t="str">
        <f t="shared" si="37"/>
        <v>Bl. Val</v>
      </c>
      <c r="AO143" s="9" t="str">
        <f t="shared" si="38"/>
        <v>No Gap</v>
      </c>
      <c r="AP143" s="9" t="str">
        <f t="shared" si="39"/>
        <v>Bottom-Weighted</v>
      </c>
      <c r="AQ143" s="9" t="str">
        <f t="shared" si="40"/>
        <v>Skewed Mid-High</v>
      </c>
      <c r="AR143" s="9" t="str">
        <f t="shared" si="41"/>
        <v>Closed Higher Quadrant</v>
      </c>
      <c r="AS143" s="5">
        <f t="shared" si="42"/>
        <v>1</v>
      </c>
    </row>
    <row r="144" spans="1:45" ht="15.5" x14ac:dyDescent="0.35">
      <c r="A144" s="13">
        <v>45456</v>
      </c>
      <c r="B144" s="15">
        <v>1.2728299999999999</v>
      </c>
      <c r="C144" s="15">
        <v>1.2859799999999999</v>
      </c>
      <c r="D144" s="15">
        <v>1.2687299999999999</v>
      </c>
      <c r="E144" s="15">
        <v>1.2753300000000001</v>
      </c>
      <c r="F144" s="15">
        <v>1.2788000000000002</v>
      </c>
      <c r="G144" s="15">
        <v>1.2810000000000001</v>
      </c>
      <c r="H144" s="15">
        <v>1.2728000000000002</v>
      </c>
      <c r="I144" s="5">
        <v>2</v>
      </c>
      <c r="J144" s="5">
        <v>980</v>
      </c>
      <c r="K144" s="5">
        <v>3249</v>
      </c>
      <c r="L144" s="5">
        <v>4294</v>
      </c>
      <c r="M144" s="14">
        <v>8.9220833333332976</v>
      </c>
      <c r="N144" s="14">
        <v>172.49999999999989</v>
      </c>
      <c r="O144" s="5">
        <v>81.999999999999858</v>
      </c>
      <c r="P144" s="5">
        <v>481512</v>
      </c>
      <c r="Q144" s="14">
        <v>1003.15</v>
      </c>
      <c r="R144" s="14">
        <v>24.892753623188423</v>
      </c>
      <c r="S144" s="5">
        <v>27</v>
      </c>
      <c r="T144" s="5" t="s">
        <v>28</v>
      </c>
      <c r="U144" s="14">
        <v>0.46534080116159371</v>
      </c>
      <c r="V144" s="5">
        <v>236</v>
      </c>
      <c r="W144" s="5">
        <v>1557</v>
      </c>
      <c r="X144" s="5">
        <v>1392</v>
      </c>
      <c r="Y144" s="5">
        <v>1109</v>
      </c>
      <c r="Z144" s="5" t="s">
        <v>29</v>
      </c>
      <c r="AA144" s="5"/>
      <c r="AB144" s="6" cm="1">
        <f t="array" ref="AB144">SUM(IF(B144:I144&gt;B145:I145,1,-1))</f>
        <v>2</v>
      </c>
      <c r="AC144" s="6" cm="1">
        <f t="array" ref="AC144">SUM(IF(J144:S144&gt;J145:S145,1,-1))</f>
        <v>0</v>
      </c>
      <c r="AD144" s="6">
        <f t="shared" si="43"/>
        <v>2</v>
      </c>
      <c r="AE144" s="6">
        <f t="shared" si="44"/>
        <v>-2</v>
      </c>
      <c r="AF144" s="6">
        <f t="shared" si="44"/>
        <v>2</v>
      </c>
      <c r="AG144" s="6">
        <f t="shared" si="44"/>
        <v>0</v>
      </c>
      <c r="AH144" s="5"/>
      <c r="AI144" s="8" t="str">
        <f t="shared" si="32"/>
        <v>OL Higher</v>
      </c>
      <c r="AJ144" s="7" t="str">
        <f t="shared" si="33"/>
        <v>Up</v>
      </c>
      <c r="AK144" s="7" t="str">
        <f t="shared" si="34"/>
        <v>POC Up</v>
      </c>
      <c r="AL144" s="9" t="str">
        <f t="shared" si="35"/>
        <v>Ab. Val</v>
      </c>
      <c r="AM144" s="9" t="str">
        <f t="shared" si="36"/>
        <v>Inside Day</v>
      </c>
      <c r="AN144" s="9" t="str">
        <f t="shared" si="37"/>
        <v>In Val</v>
      </c>
      <c r="AO144" s="9" t="str">
        <f t="shared" si="38"/>
        <v>No Gap</v>
      </c>
      <c r="AP144" s="9" t="str">
        <f t="shared" si="39"/>
        <v>Bottom-Weighted</v>
      </c>
      <c r="AQ144" s="9" t="str">
        <f t="shared" si="40"/>
        <v>Skewed Mid-High</v>
      </c>
      <c r="AR144" s="9" t="str">
        <f t="shared" si="41"/>
        <v>Closed Higher Quadrant</v>
      </c>
      <c r="AS144" s="5">
        <f t="shared" si="42"/>
        <v>1</v>
      </c>
    </row>
    <row r="145" spans="1:45" ht="15.5" x14ac:dyDescent="0.35">
      <c r="A145" s="13">
        <v>45455</v>
      </c>
      <c r="B145" s="15">
        <v>1.26972</v>
      </c>
      <c r="C145" s="15">
        <v>1.2859799999999999</v>
      </c>
      <c r="D145" s="15">
        <v>1.2680400000000001</v>
      </c>
      <c r="E145" s="15">
        <v>1.27959</v>
      </c>
      <c r="F145" s="15">
        <v>1.2721</v>
      </c>
      <c r="G145" s="15">
        <v>1.2785</v>
      </c>
      <c r="H145" s="15">
        <v>1.2704</v>
      </c>
      <c r="I145" s="5">
        <v>11</v>
      </c>
      <c r="J145" s="5">
        <v>3405</v>
      </c>
      <c r="K145" s="5">
        <v>807</v>
      </c>
      <c r="L145" s="5">
        <v>4277</v>
      </c>
      <c r="M145" s="14">
        <v>8.8204166666666364</v>
      </c>
      <c r="N145" s="14">
        <v>179.39999999999844</v>
      </c>
      <c r="O145" s="5">
        <v>80.999999999999957</v>
      </c>
      <c r="P145" s="5">
        <v>482375</v>
      </c>
      <c r="Q145" s="14">
        <v>1004.9479166666666</v>
      </c>
      <c r="R145" s="14">
        <v>23.840579710145136</v>
      </c>
      <c r="S145" s="5">
        <v>33</v>
      </c>
      <c r="T145" s="5" t="s">
        <v>28</v>
      </c>
      <c r="U145" s="14">
        <v>0.42488191823165555</v>
      </c>
      <c r="V145" s="5">
        <v>250</v>
      </c>
      <c r="W145" s="5">
        <v>1450</v>
      </c>
      <c r="X145" s="5">
        <v>1471</v>
      </c>
      <c r="Y145" s="5">
        <v>1106</v>
      </c>
      <c r="Z145" s="5" t="s">
        <v>32</v>
      </c>
      <c r="AA145" s="5"/>
      <c r="AB145" s="6" cm="1">
        <f t="array" ref="AB145">SUM(IF(B145:I145&gt;B146:I146,1,-1))</f>
        <v>0</v>
      </c>
      <c r="AC145" s="6" cm="1">
        <f t="array" ref="AC145">SUM(IF(J145:S145&gt;J146:S146,1,-1))</f>
        <v>4</v>
      </c>
      <c r="AD145" s="6">
        <f t="shared" si="43"/>
        <v>4</v>
      </c>
      <c r="AE145" s="6">
        <f t="shared" si="44"/>
        <v>-6</v>
      </c>
      <c r="AF145" s="6">
        <f t="shared" si="44"/>
        <v>8</v>
      </c>
      <c r="AG145" s="6">
        <f t="shared" si="44"/>
        <v>2</v>
      </c>
      <c r="AH145" s="5"/>
      <c r="AI145" s="8" t="str">
        <f t="shared" si="32"/>
        <v>Outside</v>
      </c>
      <c r="AJ145" s="7" t="str">
        <f t="shared" si="33"/>
        <v>Up</v>
      </c>
      <c r="AK145" s="7" t="str">
        <f t="shared" si="34"/>
        <v>POC Unchanged</v>
      </c>
      <c r="AL145" s="9" t="str">
        <f t="shared" si="35"/>
        <v>In. Val</v>
      </c>
      <c r="AM145" s="9" t="str">
        <f t="shared" si="36"/>
        <v>Upper Break</v>
      </c>
      <c r="AN145" s="9" t="str">
        <f t="shared" si="37"/>
        <v>Ab. Val</v>
      </c>
      <c r="AO145" s="9" t="str">
        <f t="shared" si="38"/>
        <v>Gap Down - Failed</v>
      </c>
      <c r="AP145" s="9" t="str">
        <f t="shared" si="39"/>
        <v>Top-Weighted</v>
      </c>
      <c r="AQ145" s="9" t="str">
        <f t="shared" si="40"/>
        <v>Skewed Mid-Low</v>
      </c>
      <c r="AR145" s="9" t="str">
        <f t="shared" si="41"/>
        <v>Closed Lower Quadrant</v>
      </c>
      <c r="AS145" s="5">
        <f t="shared" si="42"/>
        <v>-1</v>
      </c>
    </row>
    <row r="146" spans="1:45" ht="15.5" x14ac:dyDescent="0.35">
      <c r="A146" s="13">
        <v>45454</v>
      </c>
      <c r="B146" s="15">
        <v>1.27576</v>
      </c>
      <c r="C146" s="15">
        <v>1.2817099999999999</v>
      </c>
      <c r="D146" s="15">
        <v>1.2680400000000001</v>
      </c>
      <c r="E146" s="15">
        <v>1.27389</v>
      </c>
      <c r="F146" s="15">
        <v>1.2721</v>
      </c>
      <c r="G146" s="15">
        <v>1.2779</v>
      </c>
      <c r="H146" s="15">
        <v>1.2705</v>
      </c>
      <c r="I146" s="5">
        <v>-17</v>
      </c>
      <c r="J146" s="5">
        <v>3093</v>
      </c>
      <c r="K146" s="5">
        <v>934</v>
      </c>
      <c r="L146" s="5">
        <v>4094</v>
      </c>
      <c r="M146" s="14">
        <v>8.4512499999999893</v>
      </c>
      <c r="N146" s="14">
        <v>136.69999999999848</v>
      </c>
      <c r="O146" s="5">
        <v>74.000000000000739</v>
      </c>
      <c r="P146" s="5">
        <v>470093</v>
      </c>
      <c r="Q146" s="14">
        <v>979.36041666666665</v>
      </c>
      <c r="R146" s="14">
        <v>29.948792977322938</v>
      </c>
      <c r="S146" s="5">
        <v>36</v>
      </c>
      <c r="T146" s="5" t="s">
        <v>28</v>
      </c>
      <c r="U146" s="14">
        <v>0.47453430924912282</v>
      </c>
      <c r="V146" s="5">
        <v>815</v>
      </c>
      <c r="W146" s="5">
        <v>1005</v>
      </c>
      <c r="X146" s="5">
        <v>1625</v>
      </c>
      <c r="Y146" s="5">
        <v>624</v>
      </c>
      <c r="Z146" s="5" t="s">
        <v>29</v>
      </c>
      <c r="AA146" s="5"/>
      <c r="AB146" s="6" cm="1">
        <f t="array" ref="AB146">SUM(IF(B146:I146&gt;B147:I147,1,-1))</f>
        <v>-4</v>
      </c>
      <c r="AC146" s="6" cm="1">
        <f t="array" ref="AC146">SUM(IF(J146:S146&gt;J147:S147,1,-1))</f>
        <v>-2</v>
      </c>
      <c r="AD146" s="6">
        <f t="shared" si="43"/>
        <v>-6</v>
      </c>
      <c r="AE146" s="6">
        <f t="shared" si="44"/>
        <v>-6</v>
      </c>
      <c r="AF146" s="6">
        <f t="shared" si="44"/>
        <v>8</v>
      </c>
      <c r="AG146" s="6">
        <f t="shared" si="44"/>
        <v>2</v>
      </c>
      <c r="AH146" s="5"/>
      <c r="AI146" s="8" t="str">
        <f t="shared" si="32"/>
        <v>OL Lower</v>
      </c>
      <c r="AJ146" s="7" t="str">
        <f t="shared" si="33"/>
        <v>Down</v>
      </c>
      <c r="AK146" s="7" t="str">
        <f t="shared" si="34"/>
        <v>POC Down</v>
      </c>
      <c r="AL146" s="9" t="str">
        <f t="shared" si="35"/>
        <v>Bel. Val</v>
      </c>
      <c r="AM146" s="9" t="str">
        <f t="shared" si="36"/>
        <v>Inside Day</v>
      </c>
      <c r="AN146" s="9" t="str">
        <f t="shared" si="37"/>
        <v>In Val</v>
      </c>
      <c r="AO146" s="9" t="str">
        <f t="shared" si="38"/>
        <v>No Gap</v>
      </c>
      <c r="AP146" s="9" t="str">
        <f t="shared" si="39"/>
        <v>Top-Weighted</v>
      </c>
      <c r="AQ146" s="9" t="str">
        <f t="shared" si="40"/>
        <v>Skewed Mid-Low</v>
      </c>
      <c r="AR146" s="9" t="str">
        <f t="shared" si="41"/>
        <v>Same</v>
      </c>
      <c r="AS146" s="5">
        <f t="shared" si="42"/>
        <v>0</v>
      </c>
    </row>
    <row r="147" spans="1:45" ht="15.5" x14ac:dyDescent="0.35">
      <c r="A147" s="13">
        <v>45453</v>
      </c>
      <c r="B147" s="15">
        <v>1.2771399999999999</v>
      </c>
      <c r="C147" s="15">
        <v>1.2817099999999999</v>
      </c>
      <c r="D147" s="15">
        <v>1.2680400000000001</v>
      </c>
      <c r="E147" s="15">
        <v>1.2725299999999999</v>
      </c>
      <c r="F147" s="15">
        <v>1.2775000000000001</v>
      </c>
      <c r="G147" s="15">
        <v>1.2797000000000001</v>
      </c>
      <c r="H147" s="15">
        <v>1.2723</v>
      </c>
      <c r="I147" s="5">
        <v>-34</v>
      </c>
      <c r="J147" s="5">
        <v>1264</v>
      </c>
      <c r="K147" s="5">
        <v>2718</v>
      </c>
      <c r="L147" s="5">
        <v>4042</v>
      </c>
      <c r="M147" s="14">
        <v>8.3460416666666646</v>
      </c>
      <c r="N147" s="14">
        <v>136.69999999999848</v>
      </c>
      <c r="O147" s="5">
        <v>74.000000000000739</v>
      </c>
      <c r="P147" s="5">
        <v>471490</v>
      </c>
      <c r="Q147" s="14">
        <v>982.27083333333337</v>
      </c>
      <c r="R147" s="14">
        <v>29.568397951719422</v>
      </c>
      <c r="S147" s="5">
        <v>46</v>
      </c>
      <c r="T147" s="5" t="s">
        <v>26</v>
      </c>
      <c r="U147" s="14">
        <v>0.52526188365643278</v>
      </c>
      <c r="V147" s="5">
        <v>879</v>
      </c>
      <c r="W147" s="5">
        <v>1277</v>
      </c>
      <c r="X147" s="5">
        <v>1264</v>
      </c>
      <c r="Y147" s="5">
        <v>598</v>
      </c>
      <c r="Z147" s="5" t="s">
        <v>29</v>
      </c>
      <c r="AA147" s="5"/>
      <c r="AB147" s="6" cm="1">
        <f t="array" ref="AB147">SUM(IF(B147:I147&gt;B148:I148,1,-1))</f>
        <v>-2</v>
      </c>
      <c r="AC147" s="6" cm="1">
        <f t="array" ref="AC147">SUM(IF(J147:S147&gt;J148:S148,1,-1))</f>
        <v>6</v>
      </c>
      <c r="AD147" s="6">
        <f t="shared" si="43"/>
        <v>4</v>
      </c>
      <c r="AE147" s="6">
        <f t="shared" ref="AE147:AG162" si="45">SUM(AB147:AB149)</f>
        <v>-4</v>
      </c>
      <c r="AF147" s="6">
        <f t="shared" si="45"/>
        <v>2</v>
      </c>
      <c r="AG147" s="6">
        <f t="shared" si="45"/>
        <v>-2</v>
      </c>
      <c r="AH147" s="5"/>
      <c r="AI147" s="8" t="str">
        <f t="shared" si="32"/>
        <v>Outside</v>
      </c>
      <c r="AJ147" s="7" t="str">
        <f t="shared" si="33"/>
        <v>Neutral</v>
      </c>
      <c r="AK147" s="7" t="str">
        <f t="shared" si="34"/>
        <v>POC Up</v>
      </c>
      <c r="AL147" s="9" t="str">
        <f t="shared" si="35"/>
        <v>In. Val</v>
      </c>
      <c r="AM147" s="9" t="str">
        <f t="shared" si="36"/>
        <v>Inside Day</v>
      </c>
      <c r="AN147" s="9" t="str">
        <f t="shared" si="37"/>
        <v>In Val</v>
      </c>
      <c r="AO147" s="9" t="str">
        <f t="shared" si="38"/>
        <v>No Gap</v>
      </c>
      <c r="AP147" s="9" t="str">
        <f t="shared" si="39"/>
        <v>Bottom-Weighted</v>
      </c>
      <c r="AQ147" s="9" t="str">
        <f t="shared" si="40"/>
        <v>Skewed Mid-High</v>
      </c>
      <c r="AR147" s="9" t="str">
        <f t="shared" si="41"/>
        <v>Same</v>
      </c>
      <c r="AS147" s="5">
        <f t="shared" si="42"/>
        <v>0</v>
      </c>
    </row>
    <row r="148" spans="1:45" ht="15.5" x14ac:dyDescent="0.35">
      <c r="A148" s="13">
        <v>45450</v>
      </c>
      <c r="B148" s="15">
        <v>1.27336</v>
      </c>
      <c r="C148" s="15">
        <v>1.2817099999999999</v>
      </c>
      <c r="D148" s="15">
        <v>1.2680400000000001</v>
      </c>
      <c r="E148" s="15">
        <v>1.2727599999999999</v>
      </c>
      <c r="F148" s="15">
        <v>1.2772000000000001</v>
      </c>
      <c r="G148" s="15">
        <v>1.2795000000000001</v>
      </c>
      <c r="H148" s="15">
        <v>1.2726999999999999</v>
      </c>
      <c r="I148" s="5">
        <v>3</v>
      </c>
      <c r="J148" s="5">
        <v>1458</v>
      </c>
      <c r="K148" s="5">
        <v>2379</v>
      </c>
      <c r="L148" s="5">
        <v>3902</v>
      </c>
      <c r="M148" s="14">
        <v>8.0531249999999801</v>
      </c>
      <c r="N148" s="14">
        <v>136.69999999999848</v>
      </c>
      <c r="O148" s="5">
        <v>68.000000000001393</v>
      </c>
      <c r="P148" s="5">
        <v>457283</v>
      </c>
      <c r="Q148" s="14">
        <v>952.67291666666665</v>
      </c>
      <c r="R148" s="14">
        <v>28.544257498171493</v>
      </c>
      <c r="S148" s="5">
        <v>43</v>
      </c>
      <c r="T148" s="5" t="s">
        <v>26</v>
      </c>
      <c r="U148" s="14">
        <v>0.54977073811809007</v>
      </c>
      <c r="V148" s="5">
        <v>879</v>
      </c>
      <c r="W148" s="5">
        <v>1412</v>
      </c>
      <c r="X148" s="5">
        <v>1127</v>
      </c>
      <c r="Y148" s="5">
        <v>454</v>
      </c>
      <c r="Z148" s="5" t="s">
        <v>29</v>
      </c>
      <c r="AA148" s="5"/>
      <c r="AB148" s="6" cm="1">
        <f t="array" ref="AB148">SUM(IF(B148:I148&gt;B149:I149,1,-1))</f>
        <v>0</v>
      </c>
      <c r="AC148" s="6" cm="1">
        <f t="array" ref="AC148">SUM(IF(J148:S148&gt;J149:S149,1,-1))</f>
        <v>4</v>
      </c>
      <c r="AD148" s="6">
        <f t="shared" si="43"/>
        <v>4</v>
      </c>
      <c r="AE148" s="6">
        <f t="shared" si="45"/>
        <v>2</v>
      </c>
      <c r="AF148" s="6">
        <f t="shared" si="45"/>
        <v>-8</v>
      </c>
      <c r="AG148" s="6">
        <f t="shared" si="45"/>
        <v>-6</v>
      </c>
      <c r="AH148" s="5"/>
      <c r="AI148" s="8" t="str">
        <f t="shared" si="32"/>
        <v>OL Higher</v>
      </c>
      <c r="AJ148" s="7" t="str">
        <f t="shared" si="33"/>
        <v>Up</v>
      </c>
      <c r="AK148" s="7" t="str">
        <f t="shared" si="34"/>
        <v>POC Unchanged</v>
      </c>
      <c r="AL148" s="9" t="str">
        <f t="shared" si="35"/>
        <v>In. Val</v>
      </c>
      <c r="AM148" s="9" t="str">
        <f t="shared" si="36"/>
        <v>Inside Day</v>
      </c>
      <c r="AN148" s="9" t="str">
        <f t="shared" si="37"/>
        <v>In Val</v>
      </c>
      <c r="AO148" s="9" t="str">
        <f t="shared" si="38"/>
        <v>No Gap</v>
      </c>
      <c r="AP148" s="9" t="str">
        <f t="shared" si="39"/>
        <v>Bottom-Weighted</v>
      </c>
      <c r="AQ148" s="9" t="str">
        <f t="shared" si="40"/>
        <v>Skewed Mid-High</v>
      </c>
      <c r="AR148" s="9" t="str">
        <f t="shared" si="41"/>
        <v>Closed Higher Quadrant</v>
      </c>
      <c r="AS148" s="5">
        <f t="shared" si="42"/>
        <v>2</v>
      </c>
    </row>
    <row r="149" spans="1:45" ht="15.5" x14ac:dyDescent="0.35">
      <c r="A149" s="13">
        <v>45449</v>
      </c>
      <c r="B149" s="15">
        <v>1.2692600000000001</v>
      </c>
      <c r="C149" s="15">
        <v>1.2817099999999999</v>
      </c>
      <c r="D149" s="15">
        <v>1.26755</v>
      </c>
      <c r="E149" s="15">
        <v>1.2791999999999999</v>
      </c>
      <c r="F149" s="15">
        <v>1.2772000000000001</v>
      </c>
      <c r="G149" s="15">
        <v>1.2793000000000001</v>
      </c>
      <c r="H149" s="15">
        <v>1.2725</v>
      </c>
      <c r="I149" s="5">
        <v>11</v>
      </c>
      <c r="J149" s="5">
        <v>1237</v>
      </c>
      <c r="K149" s="5">
        <v>2487</v>
      </c>
      <c r="L149" s="5">
        <v>3788</v>
      </c>
      <c r="M149" s="14">
        <v>7.8293750000000086</v>
      </c>
      <c r="N149" s="14">
        <v>141.59999999999951</v>
      </c>
      <c r="O149" s="5">
        <v>68.000000000001393</v>
      </c>
      <c r="P149" s="5">
        <v>446949</v>
      </c>
      <c r="Q149" s="14">
        <v>931.14374999999995</v>
      </c>
      <c r="R149" s="14">
        <v>26.751412429378622</v>
      </c>
      <c r="S149" s="5">
        <v>37</v>
      </c>
      <c r="T149" s="5" t="s">
        <v>26</v>
      </c>
      <c r="U149" s="14">
        <v>0.50675816648822236</v>
      </c>
      <c r="V149" s="5">
        <v>716</v>
      </c>
      <c r="W149" s="5">
        <v>1416</v>
      </c>
      <c r="X149" s="5">
        <v>1190</v>
      </c>
      <c r="Y149" s="5">
        <v>466</v>
      </c>
      <c r="Z149" s="5" t="s">
        <v>31</v>
      </c>
      <c r="AA149" s="5"/>
      <c r="AB149" s="6" cm="1">
        <f t="array" ref="AB149">SUM(IF(B149:I149&gt;B150:I150,1,-1))</f>
        <v>-2</v>
      </c>
      <c r="AC149" s="6" cm="1">
        <f t="array" ref="AC149">SUM(IF(J149:S149&gt;J150:S150,1,-1))</f>
        <v>-8</v>
      </c>
      <c r="AD149" s="6">
        <f t="shared" si="43"/>
        <v>-10</v>
      </c>
      <c r="AE149" s="6">
        <f t="shared" si="45"/>
        <v>4</v>
      </c>
      <c r="AF149" s="6">
        <f t="shared" si="45"/>
        <v>-8</v>
      </c>
      <c r="AG149" s="6">
        <f t="shared" si="45"/>
        <v>-4</v>
      </c>
      <c r="AH149" s="5"/>
      <c r="AI149" s="8" t="str">
        <f t="shared" si="32"/>
        <v>OL Higher</v>
      </c>
      <c r="AJ149" s="7" t="str">
        <f t="shared" si="33"/>
        <v>Up</v>
      </c>
      <c r="AK149" s="7" t="str">
        <f t="shared" si="34"/>
        <v>POC Up</v>
      </c>
      <c r="AL149" s="9" t="str">
        <f t="shared" si="35"/>
        <v>In. Val</v>
      </c>
      <c r="AM149" s="9" t="str">
        <f t="shared" si="36"/>
        <v>Inside Day</v>
      </c>
      <c r="AN149" s="9" t="str">
        <f t="shared" si="37"/>
        <v>In Val</v>
      </c>
      <c r="AO149" s="9" t="str">
        <f t="shared" si="38"/>
        <v>Gap Down - Failed</v>
      </c>
      <c r="AP149" s="9" t="str">
        <f t="shared" si="39"/>
        <v>Bottom-Weighted</v>
      </c>
      <c r="AQ149" s="9" t="str">
        <f t="shared" si="40"/>
        <v>Skewed Mid-High</v>
      </c>
      <c r="AR149" s="9" t="str">
        <f t="shared" si="41"/>
        <v>Same</v>
      </c>
      <c r="AS149" s="5">
        <f t="shared" si="42"/>
        <v>0</v>
      </c>
    </row>
    <row r="150" spans="1:45" ht="15.5" x14ac:dyDescent="0.35">
      <c r="A150" s="13">
        <v>45448</v>
      </c>
      <c r="B150" s="15">
        <v>1.2719499999999999</v>
      </c>
      <c r="C150" s="15">
        <v>1.2817099999999999</v>
      </c>
      <c r="D150" s="15">
        <v>1.26755</v>
      </c>
      <c r="E150" s="15">
        <v>1.27929</v>
      </c>
      <c r="F150" s="15">
        <v>1.2771000000000001</v>
      </c>
      <c r="G150" s="15">
        <v>1.2788000000000002</v>
      </c>
      <c r="H150" s="15">
        <v>1.2718</v>
      </c>
      <c r="I150" s="5">
        <v>23</v>
      </c>
      <c r="J150" s="5">
        <v>937</v>
      </c>
      <c r="K150" s="5">
        <v>2852</v>
      </c>
      <c r="L150" s="5">
        <v>3847</v>
      </c>
      <c r="M150" s="14">
        <v>7.9418750000000289</v>
      </c>
      <c r="N150" s="14">
        <v>141.59999999999951</v>
      </c>
      <c r="O150" s="5">
        <v>70.000000000001165</v>
      </c>
      <c r="P150" s="5">
        <v>457848</v>
      </c>
      <c r="Q150" s="14">
        <v>953.85</v>
      </c>
      <c r="R150" s="14">
        <v>27.168079096045293</v>
      </c>
      <c r="S150" s="5">
        <v>41</v>
      </c>
      <c r="T150" s="5" t="s">
        <v>28</v>
      </c>
      <c r="U150" s="14">
        <v>0.39447785839522842</v>
      </c>
      <c r="V150" s="5">
        <v>471</v>
      </c>
      <c r="W150" s="5">
        <v>1270</v>
      </c>
      <c r="X150" s="5">
        <v>1525</v>
      </c>
      <c r="Y150" s="5">
        <v>581</v>
      </c>
      <c r="Z150" s="5" t="s">
        <v>31</v>
      </c>
      <c r="AA150" s="5"/>
      <c r="AB150" s="6" cm="1">
        <f t="array" ref="AB150">SUM(IF(B150:I150&gt;B151:I151,1,-1))</f>
        <v>4</v>
      </c>
      <c r="AC150" s="6" cm="1">
        <f t="array" ref="AC150">SUM(IF(J150:S150&gt;J151:S151,1,-1))</f>
        <v>-4</v>
      </c>
      <c r="AD150" s="6">
        <f t="shared" si="43"/>
        <v>0</v>
      </c>
      <c r="AE150" s="6">
        <f t="shared" si="45"/>
        <v>10</v>
      </c>
      <c r="AF150" s="6">
        <f t="shared" si="45"/>
        <v>6</v>
      </c>
      <c r="AG150" s="6">
        <f t="shared" si="45"/>
        <v>16</v>
      </c>
      <c r="AH150" s="5"/>
      <c r="AI150" s="8" t="str">
        <f t="shared" si="32"/>
        <v>OL Higher</v>
      </c>
      <c r="AJ150" s="7" t="str">
        <f t="shared" si="33"/>
        <v>Up</v>
      </c>
      <c r="AK150" s="7" t="str">
        <f t="shared" si="34"/>
        <v>POC Up</v>
      </c>
      <c r="AL150" s="9" t="str">
        <f t="shared" si="35"/>
        <v>Ab. Val</v>
      </c>
      <c r="AM150" s="9" t="str">
        <f t="shared" si="36"/>
        <v>Inside Day</v>
      </c>
      <c r="AN150" s="9" t="str">
        <f t="shared" si="37"/>
        <v>Ab. Val</v>
      </c>
      <c r="AO150" s="9" t="str">
        <f t="shared" si="38"/>
        <v>No Gap</v>
      </c>
      <c r="AP150" s="9" t="str">
        <f t="shared" si="39"/>
        <v>Bottom-Weighted</v>
      </c>
      <c r="AQ150" s="9" t="str">
        <f t="shared" si="40"/>
        <v>Skewed Mid-Low</v>
      </c>
      <c r="AR150" s="9" t="str">
        <f t="shared" si="41"/>
        <v>Closed Lower Quadrant</v>
      </c>
      <c r="AS150" s="5">
        <f t="shared" si="42"/>
        <v>-1</v>
      </c>
    </row>
    <row r="151" spans="1:45" ht="15.5" x14ac:dyDescent="0.35">
      <c r="A151" s="13">
        <v>45447</v>
      </c>
      <c r="B151" s="15">
        <v>1.2709299999999999</v>
      </c>
      <c r="C151" s="15">
        <v>1.2817099999999999</v>
      </c>
      <c r="D151" s="15">
        <v>1.26755</v>
      </c>
      <c r="E151" s="15">
        <v>1.27721</v>
      </c>
      <c r="F151" s="15">
        <v>1.2721</v>
      </c>
      <c r="G151" s="15">
        <v>1.2769000000000001</v>
      </c>
      <c r="H151" s="15">
        <v>1.2706000000000002</v>
      </c>
      <c r="I151" s="5">
        <v>18</v>
      </c>
      <c r="J151" s="5">
        <v>2691</v>
      </c>
      <c r="K151" s="5">
        <v>1159</v>
      </c>
      <c r="L151" s="5">
        <v>3911</v>
      </c>
      <c r="M151" s="14">
        <v>8.0791666666667012</v>
      </c>
      <c r="N151" s="14">
        <v>141.59999999999951</v>
      </c>
      <c r="O151" s="5">
        <v>62.999999999999723</v>
      </c>
      <c r="P151" s="5">
        <v>461708</v>
      </c>
      <c r="Q151" s="14">
        <v>961.89166666666665</v>
      </c>
      <c r="R151" s="14">
        <v>27.620056497175238</v>
      </c>
      <c r="S151" s="5">
        <v>28</v>
      </c>
      <c r="T151" s="5" t="s">
        <v>28</v>
      </c>
      <c r="U151" s="14">
        <v>0.49591576369635759</v>
      </c>
      <c r="V151" s="5">
        <v>365</v>
      </c>
      <c r="W151" s="5">
        <v>1016</v>
      </c>
      <c r="X151" s="5">
        <v>1924</v>
      </c>
      <c r="Y151" s="5">
        <v>606</v>
      </c>
      <c r="Z151" s="5" t="s">
        <v>32</v>
      </c>
      <c r="AA151" s="5"/>
      <c r="AB151" s="6" cm="1">
        <f t="array" ref="AB151">SUM(IF(B151:I151&gt;B152:I152,1,-1))</f>
        <v>2</v>
      </c>
      <c r="AC151" s="6" cm="1">
        <f t="array" ref="AC151">SUM(IF(J151:S151&gt;J152:S152,1,-1))</f>
        <v>4</v>
      </c>
      <c r="AD151" s="6">
        <f t="shared" si="43"/>
        <v>6</v>
      </c>
      <c r="AE151" s="6">
        <f t="shared" si="45"/>
        <v>8</v>
      </c>
      <c r="AF151" s="6">
        <f t="shared" si="45"/>
        <v>12</v>
      </c>
      <c r="AG151" s="6">
        <f t="shared" si="45"/>
        <v>20</v>
      </c>
      <c r="AH151" s="5"/>
      <c r="AI151" s="8" t="str">
        <f t="shared" si="32"/>
        <v>OL Higher</v>
      </c>
      <c r="AJ151" s="7" t="str">
        <f t="shared" si="33"/>
        <v>Neutral</v>
      </c>
      <c r="AK151" s="7" t="str">
        <f t="shared" si="34"/>
        <v>POC Up</v>
      </c>
      <c r="AL151" s="9" t="str">
        <f t="shared" si="35"/>
        <v>In. Val</v>
      </c>
      <c r="AM151" s="9" t="str">
        <f t="shared" si="36"/>
        <v>Upper Break</v>
      </c>
      <c r="AN151" s="9" t="str">
        <f t="shared" si="37"/>
        <v>Ab. Val</v>
      </c>
      <c r="AO151" s="9" t="str">
        <f t="shared" si="38"/>
        <v>No Gap</v>
      </c>
      <c r="AP151" s="9" t="str">
        <f t="shared" si="39"/>
        <v>Top-Weighted</v>
      </c>
      <c r="AQ151" s="9" t="str">
        <f t="shared" si="40"/>
        <v>Skewed Mid-Low</v>
      </c>
      <c r="AR151" s="9" t="str">
        <f t="shared" si="41"/>
        <v>Closed Higher Quadrant</v>
      </c>
      <c r="AS151" s="5">
        <f t="shared" si="42"/>
        <v>1</v>
      </c>
    </row>
    <row r="152" spans="1:45" ht="15.5" x14ac:dyDescent="0.35">
      <c r="A152" s="13">
        <v>45446</v>
      </c>
      <c r="B152" s="15">
        <v>1.27091</v>
      </c>
      <c r="C152" s="15">
        <v>1.2811699999999999</v>
      </c>
      <c r="D152" s="15">
        <v>1.26755</v>
      </c>
      <c r="E152" s="15">
        <v>1.2808999999999999</v>
      </c>
      <c r="F152" s="15">
        <v>1.2711000000000001</v>
      </c>
      <c r="G152" s="15">
        <v>1.2754000000000001</v>
      </c>
      <c r="H152" s="15">
        <v>1.2703</v>
      </c>
      <c r="I152" s="5">
        <v>35</v>
      </c>
      <c r="J152" s="5">
        <v>2996</v>
      </c>
      <c r="K152" s="5">
        <v>785</v>
      </c>
      <c r="L152" s="5">
        <v>3858</v>
      </c>
      <c r="M152" s="14">
        <v>7.9587500000000286</v>
      </c>
      <c r="N152" s="14">
        <v>136.19999999999965</v>
      </c>
      <c r="O152" s="5">
        <v>51.000000000001044</v>
      </c>
      <c r="P152" s="5">
        <v>451969</v>
      </c>
      <c r="Q152" s="14">
        <v>941.60208333333333</v>
      </c>
      <c r="R152" s="14">
        <v>28.325991189427388</v>
      </c>
      <c r="S152" s="5">
        <v>31</v>
      </c>
      <c r="T152" s="5" t="s">
        <v>28</v>
      </c>
      <c r="U152" s="14">
        <v>0.38480299790958206</v>
      </c>
      <c r="V152" s="5">
        <v>262</v>
      </c>
      <c r="W152" s="5">
        <v>832</v>
      </c>
      <c r="X152" s="5">
        <v>2050</v>
      </c>
      <c r="Y152" s="5">
        <v>714</v>
      </c>
      <c r="Z152" s="5" t="s">
        <v>31</v>
      </c>
      <c r="AA152" s="5"/>
      <c r="AB152" s="6" cm="1">
        <f t="array" ref="AB152">SUM(IF(B152:I152&gt;B153:I153,1,-1))</f>
        <v>4</v>
      </c>
      <c r="AC152" s="6" cm="1">
        <f t="array" ref="AC152">SUM(IF(J152:S152&gt;J153:S153,1,-1))</f>
        <v>6</v>
      </c>
      <c r="AD152" s="6">
        <f t="shared" si="43"/>
        <v>10</v>
      </c>
      <c r="AE152" s="6">
        <f t="shared" si="45"/>
        <v>6</v>
      </c>
      <c r="AF152" s="6">
        <f t="shared" si="45"/>
        <v>10</v>
      </c>
      <c r="AG152" s="6">
        <f t="shared" si="45"/>
        <v>16</v>
      </c>
      <c r="AH152" s="5"/>
      <c r="AI152" s="8" t="str">
        <f t="shared" si="32"/>
        <v>OL Higher</v>
      </c>
      <c r="AJ152" s="7" t="str">
        <f t="shared" si="33"/>
        <v>Neutral</v>
      </c>
      <c r="AK152" s="7" t="str">
        <f t="shared" si="34"/>
        <v>POC Unchanged</v>
      </c>
      <c r="AL152" s="9" t="str">
        <f t="shared" si="35"/>
        <v>In. Val</v>
      </c>
      <c r="AM152" s="9" t="str">
        <f t="shared" si="36"/>
        <v>Upper Break</v>
      </c>
      <c r="AN152" s="9" t="str">
        <f t="shared" si="37"/>
        <v>Ab. Val</v>
      </c>
      <c r="AO152" s="9" t="str">
        <f t="shared" si="38"/>
        <v>No Gap</v>
      </c>
      <c r="AP152" s="9" t="str">
        <f t="shared" si="39"/>
        <v>Top-Weighted</v>
      </c>
      <c r="AQ152" s="9" t="str">
        <f t="shared" si="40"/>
        <v>Skewed Mid-Low</v>
      </c>
      <c r="AR152" s="9" t="str">
        <f t="shared" si="41"/>
        <v>Closed Lower Quadrant</v>
      </c>
      <c r="AS152" s="5">
        <f t="shared" si="42"/>
        <v>-1</v>
      </c>
    </row>
    <row r="153" spans="1:45" ht="15.5" x14ac:dyDescent="0.35">
      <c r="A153" s="13">
        <v>45443</v>
      </c>
      <c r="B153" s="15">
        <v>1.27051</v>
      </c>
      <c r="C153" s="15">
        <v>1.2800499999999999</v>
      </c>
      <c r="D153" s="15">
        <v>1.26755</v>
      </c>
      <c r="E153" s="15">
        <v>1.27433</v>
      </c>
      <c r="F153" s="15">
        <v>1.2711000000000001</v>
      </c>
      <c r="G153" s="15">
        <v>1.2745</v>
      </c>
      <c r="H153" s="15">
        <v>1.2697000000000001</v>
      </c>
      <c r="I153" s="5">
        <v>20</v>
      </c>
      <c r="J153" s="5">
        <v>2631</v>
      </c>
      <c r="K153" s="5">
        <v>1018</v>
      </c>
      <c r="L153" s="5">
        <v>3729</v>
      </c>
      <c r="M153" s="14">
        <v>7.6929166666666875</v>
      </c>
      <c r="N153" s="14">
        <v>124.99999999999956</v>
      </c>
      <c r="O153" s="5">
        <v>47.999999999999154</v>
      </c>
      <c r="P153" s="5">
        <v>440577</v>
      </c>
      <c r="Q153" s="14">
        <v>917.86874999999998</v>
      </c>
      <c r="R153" s="14">
        <v>29.832000000000104</v>
      </c>
      <c r="S153" s="5">
        <v>26</v>
      </c>
      <c r="T153" s="5" t="s">
        <v>28</v>
      </c>
      <c r="U153" s="14">
        <v>0.48422509570395761</v>
      </c>
      <c r="V153" s="5">
        <v>292</v>
      </c>
      <c r="W153" s="5">
        <v>868</v>
      </c>
      <c r="X153" s="5">
        <v>1831</v>
      </c>
      <c r="Y153" s="5">
        <v>738</v>
      </c>
      <c r="Z153" s="5" t="s">
        <v>32</v>
      </c>
      <c r="AA153" s="5"/>
      <c r="AB153" s="6" cm="1">
        <f t="array" ref="AB153">SUM(IF(B153:I153&gt;B154:I154,1,-1))</f>
        <v>2</v>
      </c>
      <c r="AC153" s="6" cm="1">
        <f t="array" ref="AC153">SUM(IF(J153:S153&gt;J154:S154,1,-1))</f>
        <v>2</v>
      </c>
      <c r="AD153" s="6">
        <f t="shared" si="43"/>
        <v>4</v>
      </c>
      <c r="AE153" s="6">
        <f t="shared" si="45"/>
        <v>4</v>
      </c>
      <c r="AF153" s="6">
        <f t="shared" si="45"/>
        <v>-2</v>
      </c>
      <c r="AG153" s="6">
        <f t="shared" si="45"/>
        <v>2</v>
      </c>
      <c r="AH153" s="5"/>
      <c r="AI153" s="8" t="str">
        <f t="shared" si="32"/>
        <v>OL Higher</v>
      </c>
      <c r="AJ153" s="7" t="str">
        <f t="shared" si="33"/>
        <v>Neutral</v>
      </c>
      <c r="AK153" s="7" t="str">
        <f t="shared" si="34"/>
        <v>POC Unchanged</v>
      </c>
      <c r="AL153" s="9" t="str">
        <f t="shared" si="35"/>
        <v>In. Val</v>
      </c>
      <c r="AM153" s="9" t="str">
        <f t="shared" si="36"/>
        <v>Inside Day</v>
      </c>
      <c r="AN153" s="9" t="str">
        <f t="shared" si="37"/>
        <v>In Val</v>
      </c>
      <c r="AO153" s="9" t="str">
        <f t="shared" si="38"/>
        <v>No Gap</v>
      </c>
      <c r="AP153" s="9" t="str">
        <f t="shared" si="39"/>
        <v>Top-Weighted</v>
      </c>
      <c r="AQ153" s="9" t="str">
        <f t="shared" si="40"/>
        <v>Skewed Mid-Low</v>
      </c>
      <c r="AR153" s="9" t="str">
        <f t="shared" si="41"/>
        <v>Same</v>
      </c>
      <c r="AS153" s="5">
        <f t="shared" si="42"/>
        <v>0</v>
      </c>
    </row>
    <row r="154" spans="1:45" ht="15.5" x14ac:dyDescent="0.35">
      <c r="A154" s="13">
        <v>45442</v>
      </c>
      <c r="B154" s="15">
        <v>1.26709</v>
      </c>
      <c r="C154" s="15">
        <v>1.2800499999999999</v>
      </c>
      <c r="D154" s="15">
        <v>1.26444</v>
      </c>
      <c r="E154" s="15">
        <v>1.2728299999999999</v>
      </c>
      <c r="F154" s="15">
        <v>1.2710999999999999</v>
      </c>
      <c r="G154" s="15">
        <v>1.2744</v>
      </c>
      <c r="H154" s="15">
        <v>1.2689999999999999</v>
      </c>
      <c r="I154" s="5">
        <v>25</v>
      </c>
      <c r="J154" s="5">
        <v>2223</v>
      </c>
      <c r="K154" s="5">
        <v>1344</v>
      </c>
      <c r="L154" s="5">
        <v>3642</v>
      </c>
      <c r="M154" s="14">
        <v>7.5012500000000015</v>
      </c>
      <c r="N154" s="14">
        <v>156.09999999999903</v>
      </c>
      <c r="O154" s="5">
        <v>54.000000000000711</v>
      </c>
      <c r="P154" s="5">
        <v>427032</v>
      </c>
      <c r="Q154" s="14">
        <v>889.65</v>
      </c>
      <c r="R154" s="14">
        <v>23.331197950032177</v>
      </c>
      <c r="S154" s="5">
        <v>30</v>
      </c>
      <c r="T154" s="5" t="s">
        <v>26</v>
      </c>
      <c r="U154" s="14">
        <v>0.64272773897168689</v>
      </c>
      <c r="V154" s="5">
        <v>412</v>
      </c>
      <c r="W154" s="5">
        <v>1193</v>
      </c>
      <c r="X154" s="5">
        <v>1803</v>
      </c>
      <c r="Y154" s="5">
        <v>234</v>
      </c>
      <c r="Z154" s="5" t="s">
        <v>32</v>
      </c>
      <c r="AA154" s="5"/>
      <c r="AB154" s="6" cm="1">
        <f t="array" ref="AB154">SUM(IF(B154:I154&gt;B155:I155,1,-1))</f>
        <v>0</v>
      </c>
      <c r="AC154" s="6" cm="1">
        <f t="array" ref="AC154">SUM(IF(J154:S154&gt;J155:S155,1,-1))</f>
        <v>2</v>
      </c>
      <c r="AD154" s="6">
        <f t="shared" si="43"/>
        <v>2</v>
      </c>
      <c r="AE154" s="6">
        <f t="shared" si="45"/>
        <v>2</v>
      </c>
      <c r="AF154" s="6">
        <f t="shared" si="45"/>
        <v>-10</v>
      </c>
      <c r="AG154" s="6">
        <f t="shared" si="45"/>
        <v>-8</v>
      </c>
      <c r="AH154" s="5"/>
      <c r="AI154" s="8" t="str">
        <f t="shared" si="32"/>
        <v>Inside</v>
      </c>
      <c r="AJ154" s="7" t="str">
        <f t="shared" si="33"/>
        <v>Up</v>
      </c>
      <c r="AK154" s="7" t="str">
        <f t="shared" si="34"/>
        <v>POC Unchanged</v>
      </c>
      <c r="AL154" s="9" t="str">
        <f t="shared" si="35"/>
        <v>In. Val</v>
      </c>
      <c r="AM154" s="9" t="str">
        <f t="shared" si="36"/>
        <v>Inside Day</v>
      </c>
      <c r="AN154" s="9" t="str">
        <f t="shared" si="37"/>
        <v>In Val</v>
      </c>
      <c r="AO154" s="9" t="str">
        <f t="shared" si="38"/>
        <v>Gap Down - Failed</v>
      </c>
      <c r="AP154" s="9" t="str">
        <f t="shared" si="39"/>
        <v>Top-Weighted</v>
      </c>
      <c r="AQ154" s="9" t="str">
        <f t="shared" si="40"/>
        <v>Skewed Mid-Low</v>
      </c>
      <c r="AR154" s="9" t="str">
        <f t="shared" si="41"/>
        <v>Closed Lower Quadrant</v>
      </c>
      <c r="AS154" s="5">
        <f t="shared" si="42"/>
        <v>-1</v>
      </c>
    </row>
    <row r="155" spans="1:45" ht="15.5" x14ac:dyDescent="0.35">
      <c r="A155" s="13">
        <v>45441</v>
      </c>
      <c r="B155" s="15">
        <v>1.2688299999999999</v>
      </c>
      <c r="C155" s="15">
        <v>1.2800499999999999</v>
      </c>
      <c r="D155" s="15">
        <v>1.2643</v>
      </c>
      <c r="E155" s="15">
        <v>1.26973</v>
      </c>
      <c r="F155" s="15">
        <v>1.2710999999999999</v>
      </c>
      <c r="G155" s="15">
        <v>1.2755000000000001</v>
      </c>
      <c r="H155" s="15">
        <v>1.2687999999999999</v>
      </c>
      <c r="I155" s="5">
        <v>3</v>
      </c>
      <c r="J155" s="5">
        <v>2018</v>
      </c>
      <c r="K155" s="5">
        <v>1535</v>
      </c>
      <c r="L155" s="5">
        <v>3620</v>
      </c>
      <c r="M155" s="14">
        <v>7.4414583333333306</v>
      </c>
      <c r="N155" s="14">
        <v>157.49999999999932</v>
      </c>
      <c r="O155" s="5">
        <v>67.000000000001506</v>
      </c>
      <c r="P155" s="5">
        <v>421202</v>
      </c>
      <c r="Q155" s="14">
        <v>877.50416666666672</v>
      </c>
      <c r="R155" s="14">
        <v>22.984126984127084</v>
      </c>
      <c r="S155" s="5">
        <v>40</v>
      </c>
      <c r="T155" s="5" t="s">
        <v>26</v>
      </c>
      <c r="U155" s="14">
        <v>0.68172507600011734</v>
      </c>
      <c r="V155" s="5">
        <v>412</v>
      </c>
      <c r="W155" s="5">
        <v>1090</v>
      </c>
      <c r="X155" s="5">
        <v>1617</v>
      </c>
      <c r="Y155" s="5">
        <v>501</v>
      </c>
      <c r="Z155" s="5" t="s">
        <v>29</v>
      </c>
      <c r="AA155" s="5"/>
      <c r="AB155" s="6" cm="1">
        <f t="array" ref="AB155">SUM(IF(B155:I155&gt;B156:I156,1,-1))</f>
        <v>2</v>
      </c>
      <c r="AC155" s="6" cm="1">
        <f t="array" ref="AC155">SUM(IF(J155:S155&gt;J156:S156,1,-1))</f>
        <v>-6</v>
      </c>
      <c r="AD155" s="6">
        <f t="shared" si="43"/>
        <v>-4</v>
      </c>
      <c r="AE155" s="6">
        <f t="shared" si="45"/>
        <v>6</v>
      </c>
      <c r="AF155" s="6">
        <f t="shared" si="45"/>
        <v>-18</v>
      </c>
      <c r="AG155" s="6">
        <f t="shared" si="45"/>
        <v>-12</v>
      </c>
      <c r="AH155" s="5"/>
      <c r="AI155" s="8" t="str">
        <f t="shared" si="32"/>
        <v>OL Higher</v>
      </c>
      <c r="AJ155" s="7" t="str">
        <f t="shared" si="33"/>
        <v>Up</v>
      </c>
      <c r="AK155" s="7" t="str">
        <f t="shared" si="34"/>
        <v>POC Up</v>
      </c>
      <c r="AL155" s="9" t="str">
        <f t="shared" si="35"/>
        <v>In. Val</v>
      </c>
      <c r="AM155" s="9" t="str">
        <f t="shared" si="36"/>
        <v>Inside Day</v>
      </c>
      <c r="AN155" s="9" t="str">
        <f t="shared" si="37"/>
        <v>In Val</v>
      </c>
      <c r="AO155" s="9" t="str">
        <f t="shared" si="38"/>
        <v>No Gap</v>
      </c>
      <c r="AP155" s="9" t="str">
        <f t="shared" si="39"/>
        <v>Top-Weighted</v>
      </c>
      <c r="AQ155" s="9" t="str">
        <f t="shared" si="40"/>
        <v>Skewed Mid-Low</v>
      </c>
      <c r="AR155" s="9" t="str">
        <f t="shared" si="41"/>
        <v>Closed Higher Quadrant</v>
      </c>
      <c r="AS155" s="5">
        <f t="shared" si="42"/>
        <v>2</v>
      </c>
    </row>
    <row r="156" spans="1:45" ht="15.5" x14ac:dyDescent="0.35">
      <c r="A156" s="13">
        <v>45440</v>
      </c>
      <c r="B156" s="15">
        <v>1.25837</v>
      </c>
      <c r="C156" s="15">
        <v>1.2800499999999999</v>
      </c>
      <c r="D156" s="15">
        <v>1.2582899999999999</v>
      </c>
      <c r="E156" s="15">
        <v>1.27576</v>
      </c>
      <c r="F156" s="15">
        <v>1.2708999999999999</v>
      </c>
      <c r="G156" s="15">
        <v>1.2748999999999999</v>
      </c>
      <c r="H156" s="15">
        <v>1.2664</v>
      </c>
      <c r="I156" s="5">
        <v>63</v>
      </c>
      <c r="J156" s="5">
        <v>1846</v>
      </c>
      <c r="K156" s="5">
        <v>1835</v>
      </c>
      <c r="L156" s="5">
        <v>3740</v>
      </c>
      <c r="M156" s="14">
        <v>7.69041666666664</v>
      </c>
      <c r="N156" s="14">
        <v>217.60000000000002</v>
      </c>
      <c r="O156" s="5">
        <v>84.999999999999517</v>
      </c>
      <c r="P156" s="5">
        <v>421394</v>
      </c>
      <c r="Q156" s="14">
        <v>877.9041666666667</v>
      </c>
      <c r="R156" s="14">
        <v>17.187499999999996</v>
      </c>
      <c r="S156" s="5">
        <v>47</v>
      </c>
      <c r="T156" s="5" t="s">
        <v>33</v>
      </c>
      <c r="U156" s="14">
        <v>0.74659216443779708</v>
      </c>
      <c r="V156" s="5">
        <v>525</v>
      </c>
      <c r="W156" s="5">
        <v>2020</v>
      </c>
      <c r="X156" s="5">
        <v>894</v>
      </c>
      <c r="Y156" s="5">
        <v>255</v>
      </c>
      <c r="Z156" s="5" t="s">
        <v>31</v>
      </c>
      <c r="AA156" s="5"/>
      <c r="AB156" s="6" cm="1">
        <f t="array" ref="AB156">SUM(IF(B156:I156&gt;B157:I157,1,-1))</f>
        <v>0</v>
      </c>
      <c r="AC156" s="6" cm="1">
        <f t="array" ref="AC156">SUM(IF(J156:S156&gt;J157:S157,1,-1))</f>
        <v>-6</v>
      </c>
      <c r="AD156" s="6">
        <f t="shared" si="43"/>
        <v>-6</v>
      </c>
      <c r="AE156" s="6">
        <f t="shared" si="45"/>
        <v>6</v>
      </c>
      <c r="AF156" s="6">
        <f t="shared" si="45"/>
        <v>-16</v>
      </c>
      <c r="AG156" s="6">
        <f t="shared" si="45"/>
        <v>-10</v>
      </c>
      <c r="AH156" s="5"/>
      <c r="AI156" s="8" t="str">
        <f t="shared" si="32"/>
        <v>OL Higher</v>
      </c>
      <c r="AJ156" s="7" t="str">
        <f t="shared" si="33"/>
        <v>Up</v>
      </c>
      <c r="AK156" s="7" t="str">
        <f t="shared" si="34"/>
        <v>POC Unchanged</v>
      </c>
      <c r="AL156" s="9" t="str">
        <f t="shared" si="35"/>
        <v>In. Val</v>
      </c>
      <c r="AM156" s="9" t="str">
        <f t="shared" si="36"/>
        <v>Upper Break</v>
      </c>
      <c r="AN156" s="9" t="str">
        <f t="shared" si="37"/>
        <v>Ab. Val</v>
      </c>
      <c r="AO156" s="9" t="str">
        <f t="shared" si="38"/>
        <v>Gap Down - Failed</v>
      </c>
      <c r="AP156" s="9" t="str">
        <f t="shared" si="39"/>
        <v>Top-Weighted</v>
      </c>
      <c r="AQ156" s="9" t="str">
        <f t="shared" si="40"/>
        <v>Skewed Mid-High</v>
      </c>
      <c r="AR156" s="9" t="str">
        <f t="shared" si="41"/>
        <v>Same</v>
      </c>
      <c r="AS156" s="5">
        <f t="shared" si="42"/>
        <v>0</v>
      </c>
    </row>
    <row r="157" spans="1:45" ht="15.5" x14ac:dyDescent="0.35">
      <c r="A157" s="13">
        <v>45439</v>
      </c>
      <c r="B157" s="15">
        <v>1.2559199999999999</v>
      </c>
      <c r="C157" s="15">
        <v>1.2777099999999999</v>
      </c>
      <c r="D157" s="15">
        <v>1.2508900000000001</v>
      </c>
      <c r="E157" s="15">
        <v>1.2771399999999999</v>
      </c>
      <c r="F157" s="15">
        <v>1.2709000000000001</v>
      </c>
      <c r="G157" s="15">
        <v>1.2749000000000001</v>
      </c>
      <c r="H157" s="15">
        <v>1.2660000000000002</v>
      </c>
      <c r="I157" s="5">
        <v>75</v>
      </c>
      <c r="J157" s="5">
        <v>1497</v>
      </c>
      <c r="K157" s="5">
        <v>2287</v>
      </c>
      <c r="L157" s="5">
        <v>3843</v>
      </c>
      <c r="M157" s="14">
        <v>7.9327083333333253</v>
      </c>
      <c r="N157" s="14">
        <v>268.19999999999845</v>
      </c>
      <c r="O157" s="5">
        <v>88.999999999999076</v>
      </c>
      <c r="P157" s="5">
        <v>426215</v>
      </c>
      <c r="Q157" s="14">
        <v>887.94791666666663</v>
      </c>
      <c r="R157" s="14">
        <v>14.328859060402767</v>
      </c>
      <c r="S157" s="5">
        <v>48</v>
      </c>
      <c r="T157" s="5" t="s">
        <v>26</v>
      </c>
      <c r="U157" s="14">
        <v>0.55744403663257958</v>
      </c>
      <c r="V157" s="5">
        <v>1440</v>
      </c>
      <c r="W157" s="5">
        <v>1671</v>
      </c>
      <c r="X157" s="5">
        <v>397</v>
      </c>
      <c r="Y157" s="5">
        <v>331</v>
      </c>
      <c r="Z157" s="5" t="s">
        <v>31</v>
      </c>
      <c r="AA157" s="5"/>
      <c r="AB157" s="6" cm="1">
        <f t="array" ref="AB157">SUM(IF(B157:I157&gt;B158:I158,1,-1))</f>
        <v>4</v>
      </c>
      <c r="AC157" s="6" cm="1">
        <f t="array" ref="AC157">SUM(IF(J157:S157&gt;J158:S158,1,-1))</f>
        <v>-6</v>
      </c>
      <c r="AD157" s="6">
        <f t="shared" si="43"/>
        <v>-2</v>
      </c>
      <c r="AE157" s="6">
        <f t="shared" si="45"/>
        <v>6</v>
      </c>
      <c r="AF157" s="6">
        <f t="shared" si="45"/>
        <v>-12</v>
      </c>
      <c r="AG157" s="6">
        <f t="shared" si="45"/>
        <v>-6</v>
      </c>
      <c r="AH157" s="5"/>
      <c r="AI157" s="8" t="str">
        <f t="shared" si="32"/>
        <v>OL Higher</v>
      </c>
      <c r="AJ157" s="7" t="str">
        <f t="shared" si="33"/>
        <v>Up</v>
      </c>
      <c r="AK157" s="7" t="str">
        <f t="shared" si="34"/>
        <v>POC Unchanged</v>
      </c>
      <c r="AL157" s="9" t="str">
        <f t="shared" si="35"/>
        <v>In. Val</v>
      </c>
      <c r="AM157" s="9" t="str">
        <f t="shared" si="36"/>
        <v>Upper Break</v>
      </c>
      <c r="AN157" s="9" t="str">
        <f t="shared" si="37"/>
        <v>Ab. Val</v>
      </c>
      <c r="AO157" s="9" t="str">
        <f t="shared" si="38"/>
        <v>Gap Down - Failed</v>
      </c>
      <c r="AP157" s="9" t="str">
        <f t="shared" si="39"/>
        <v>Bottom-Weighted</v>
      </c>
      <c r="AQ157" s="9" t="str">
        <f t="shared" si="40"/>
        <v>Skewed Mid-High</v>
      </c>
      <c r="AR157" s="9" t="str">
        <f t="shared" si="41"/>
        <v>Same</v>
      </c>
      <c r="AS157" s="5">
        <f t="shared" si="42"/>
        <v>0</v>
      </c>
    </row>
    <row r="158" spans="1:45" ht="15.5" x14ac:dyDescent="0.35">
      <c r="A158" s="13">
        <v>45436</v>
      </c>
      <c r="B158" s="15">
        <v>1.2521</v>
      </c>
      <c r="C158" s="15">
        <v>1.27607</v>
      </c>
      <c r="D158" s="15">
        <v>1.2508900000000001</v>
      </c>
      <c r="E158" s="15">
        <v>1.27336</v>
      </c>
      <c r="F158" s="15">
        <v>1.2709000000000001</v>
      </c>
      <c r="G158" s="15">
        <v>1.2747000000000002</v>
      </c>
      <c r="H158" s="15">
        <v>1.2651000000000001</v>
      </c>
      <c r="I158" s="5">
        <v>70</v>
      </c>
      <c r="J158" s="5">
        <v>1265</v>
      </c>
      <c r="K158" s="5">
        <v>2612</v>
      </c>
      <c r="L158" s="5">
        <v>3936</v>
      </c>
      <c r="M158" s="14">
        <v>8.1143750000000203</v>
      </c>
      <c r="N158" s="14">
        <v>251.79999999999981</v>
      </c>
      <c r="O158" s="5">
        <v>96.000000000000526</v>
      </c>
      <c r="P158" s="5">
        <v>440613</v>
      </c>
      <c r="Q158" s="14">
        <v>917.94375000000002</v>
      </c>
      <c r="R158" s="14">
        <v>15.631453534551243</v>
      </c>
      <c r="S158" s="5">
        <v>54</v>
      </c>
      <c r="T158" s="5" t="s">
        <v>26</v>
      </c>
      <c r="U158" s="14">
        <v>0.50123851610722869</v>
      </c>
      <c r="V158" s="5">
        <v>1815</v>
      </c>
      <c r="W158" s="5">
        <v>1094</v>
      </c>
      <c r="X158" s="5">
        <v>387</v>
      </c>
      <c r="Y158" s="5">
        <v>640</v>
      </c>
      <c r="Z158" s="5" t="s">
        <v>31</v>
      </c>
      <c r="AA158" s="5"/>
      <c r="AB158" s="6" cm="1">
        <f t="array" ref="AB158">SUM(IF(B158:I158&gt;B159:I159,1,-1))</f>
        <v>2</v>
      </c>
      <c r="AC158" s="6" cm="1">
        <f t="array" ref="AC158">SUM(IF(J158:S158&gt;J159:S159,1,-1))</f>
        <v>-4</v>
      </c>
      <c r="AD158" s="6">
        <f t="shared" si="43"/>
        <v>-2</v>
      </c>
      <c r="AE158" s="6">
        <f t="shared" si="45"/>
        <v>6</v>
      </c>
      <c r="AF158" s="6">
        <f t="shared" si="45"/>
        <v>0</v>
      </c>
      <c r="AG158" s="6">
        <f t="shared" si="45"/>
        <v>6</v>
      </c>
      <c r="AH158" s="5"/>
      <c r="AI158" s="8" t="str">
        <f t="shared" si="32"/>
        <v>Inside</v>
      </c>
      <c r="AJ158" s="7" t="str">
        <f t="shared" si="33"/>
        <v>Up</v>
      </c>
      <c r="AK158" s="7" t="str">
        <f t="shared" si="34"/>
        <v>POC Up</v>
      </c>
      <c r="AL158" s="9" t="str">
        <f t="shared" si="35"/>
        <v>In. Val</v>
      </c>
      <c r="AM158" s="9" t="str">
        <f t="shared" si="36"/>
        <v>Inside Day</v>
      </c>
      <c r="AN158" s="9" t="str">
        <f t="shared" si="37"/>
        <v>In Val</v>
      </c>
      <c r="AO158" s="9" t="str">
        <f t="shared" si="38"/>
        <v>Gap Down - Failed</v>
      </c>
      <c r="AP158" s="9" t="str">
        <f t="shared" si="39"/>
        <v>Bottom-Weighted</v>
      </c>
      <c r="AQ158" s="9" t="str">
        <f t="shared" si="40"/>
        <v>Skewed High</v>
      </c>
      <c r="AR158" s="9" t="str">
        <f t="shared" si="41"/>
        <v>Closed Lower Quadrant</v>
      </c>
      <c r="AS158" s="5">
        <f t="shared" si="42"/>
        <v>-1</v>
      </c>
    </row>
    <row r="159" spans="1:45" ht="15.5" x14ac:dyDescent="0.35">
      <c r="A159" s="13">
        <v>45435</v>
      </c>
      <c r="B159" s="15">
        <v>1.25241</v>
      </c>
      <c r="C159" s="15">
        <v>1.27607</v>
      </c>
      <c r="D159" s="15">
        <v>1.2501199999999999</v>
      </c>
      <c r="E159" s="15">
        <v>1.26928</v>
      </c>
      <c r="F159" s="15">
        <v>1.2706999999999999</v>
      </c>
      <c r="G159" s="15">
        <v>1.276</v>
      </c>
      <c r="H159" s="15">
        <v>1.2589999999999999</v>
      </c>
      <c r="I159" s="5">
        <v>56</v>
      </c>
      <c r="J159" s="5">
        <v>1146</v>
      </c>
      <c r="K159" s="5">
        <v>2787</v>
      </c>
      <c r="L159" s="5">
        <v>3989</v>
      </c>
      <c r="M159" s="14">
        <v>8.1833333333333531</v>
      </c>
      <c r="N159" s="14">
        <v>259.50000000000142</v>
      </c>
      <c r="O159" s="5">
        <v>170.00000000000125</v>
      </c>
      <c r="P159" s="5">
        <v>442348</v>
      </c>
      <c r="Q159" s="14">
        <v>921.55833333333328</v>
      </c>
      <c r="R159" s="14">
        <v>15.371868978805312</v>
      </c>
      <c r="S159" s="5">
        <v>49</v>
      </c>
      <c r="T159" s="5" t="s">
        <v>28</v>
      </c>
      <c r="U159" s="14">
        <v>0.46904958231027233</v>
      </c>
      <c r="V159" s="5">
        <v>1603</v>
      </c>
      <c r="W159" s="5">
        <v>964</v>
      </c>
      <c r="X159" s="5">
        <v>388</v>
      </c>
      <c r="Y159" s="5">
        <v>1027</v>
      </c>
      <c r="Z159" s="5" t="s">
        <v>32</v>
      </c>
      <c r="AA159" s="5"/>
      <c r="AB159" s="6" cm="1">
        <f t="array" ref="AB159">SUM(IF(B159:I159&gt;B160:I160,1,-1))</f>
        <v>0</v>
      </c>
      <c r="AC159" s="6" cm="1">
        <f t="array" ref="AC159">SUM(IF(J159:S159&gt;J160:S160,1,-1))</f>
        <v>-2</v>
      </c>
      <c r="AD159" s="6">
        <f t="shared" si="43"/>
        <v>-2</v>
      </c>
      <c r="AE159" s="6">
        <f t="shared" si="45"/>
        <v>8</v>
      </c>
      <c r="AF159" s="6">
        <f t="shared" si="45"/>
        <v>2</v>
      </c>
      <c r="AG159" s="6">
        <f t="shared" si="45"/>
        <v>10</v>
      </c>
      <c r="AH159" s="5"/>
      <c r="AI159" s="8" t="str">
        <f t="shared" si="32"/>
        <v>OL Higher</v>
      </c>
      <c r="AJ159" s="7" t="str">
        <f t="shared" si="33"/>
        <v>Up</v>
      </c>
      <c r="AK159" s="7" t="str">
        <f t="shared" si="34"/>
        <v>POC Unchanged</v>
      </c>
      <c r="AL159" s="9" t="str">
        <f t="shared" si="35"/>
        <v>In. Val</v>
      </c>
      <c r="AM159" s="9" t="str">
        <f t="shared" si="36"/>
        <v>Inside Day</v>
      </c>
      <c r="AN159" s="9" t="str">
        <f t="shared" si="37"/>
        <v>In Val</v>
      </c>
      <c r="AO159" s="9" t="str">
        <f t="shared" si="38"/>
        <v>Gap Down - Failed</v>
      </c>
      <c r="AP159" s="9" t="str">
        <f t="shared" si="39"/>
        <v>Bottom-Weighted</v>
      </c>
      <c r="AQ159" s="9" t="str">
        <f t="shared" si="40"/>
        <v>Skewed High</v>
      </c>
      <c r="AR159" s="9" t="str">
        <f t="shared" si="41"/>
        <v>Closed Higher Quadrant</v>
      </c>
      <c r="AS159" s="5">
        <f t="shared" si="42"/>
        <v>1</v>
      </c>
    </row>
    <row r="160" spans="1:45" ht="15.5" x14ac:dyDescent="0.35">
      <c r="A160" s="13">
        <v>45434</v>
      </c>
      <c r="B160" s="15">
        <v>1.24926</v>
      </c>
      <c r="C160" s="15">
        <v>1.27607</v>
      </c>
      <c r="D160" s="15">
        <v>1.2441800000000001</v>
      </c>
      <c r="E160" s="15">
        <v>1.2719499999999999</v>
      </c>
      <c r="F160" s="15">
        <v>1.2706999999999999</v>
      </c>
      <c r="G160" s="15">
        <v>1.276</v>
      </c>
      <c r="H160" s="15">
        <v>1.2550999999999999</v>
      </c>
      <c r="I160" s="5">
        <v>49</v>
      </c>
      <c r="J160" s="5">
        <v>786</v>
      </c>
      <c r="K160" s="5">
        <v>3170</v>
      </c>
      <c r="L160" s="5">
        <v>4007</v>
      </c>
      <c r="M160" s="14">
        <v>8.2266666666666879</v>
      </c>
      <c r="N160" s="14">
        <v>318.89999999999975</v>
      </c>
      <c r="O160" s="5">
        <v>209.00000000000142</v>
      </c>
      <c r="P160" s="5">
        <v>439277</v>
      </c>
      <c r="Q160" s="14">
        <v>915.16041666666672</v>
      </c>
      <c r="R160" s="14">
        <v>12.565067419253694</v>
      </c>
      <c r="S160" s="5">
        <v>64</v>
      </c>
      <c r="T160" s="5" t="s">
        <v>28</v>
      </c>
      <c r="U160" s="14">
        <v>0.42918844927296057</v>
      </c>
      <c r="V160" s="5">
        <v>1423</v>
      </c>
      <c r="W160" s="5">
        <v>828</v>
      </c>
      <c r="X160" s="5">
        <v>1125</v>
      </c>
      <c r="Y160" s="5">
        <v>631</v>
      </c>
      <c r="Z160" s="5" t="s">
        <v>31</v>
      </c>
      <c r="AA160" s="5"/>
      <c r="AB160" s="6" cm="1">
        <f t="array" ref="AB160">SUM(IF(B160:I160&gt;B161:I161,1,-1))</f>
        <v>4</v>
      </c>
      <c r="AC160" s="6" cm="1">
        <f t="array" ref="AC160">SUM(IF(J160:S160&gt;J161:S161,1,-1))</f>
        <v>6</v>
      </c>
      <c r="AD160" s="6">
        <f t="shared" si="43"/>
        <v>10</v>
      </c>
      <c r="AE160" s="6">
        <f t="shared" si="45"/>
        <v>10</v>
      </c>
      <c r="AF160" s="6">
        <f t="shared" si="45"/>
        <v>2</v>
      </c>
      <c r="AG160" s="6">
        <f t="shared" si="45"/>
        <v>12</v>
      </c>
      <c r="AH160" s="5"/>
      <c r="AI160" s="8" t="str">
        <f t="shared" si="32"/>
        <v>OL Higher</v>
      </c>
      <c r="AJ160" s="7" t="str">
        <f t="shared" si="33"/>
        <v>Up</v>
      </c>
      <c r="AK160" s="7" t="str">
        <f t="shared" si="34"/>
        <v>POC Up</v>
      </c>
      <c r="AL160" s="9" t="str">
        <f t="shared" si="35"/>
        <v>In. Val</v>
      </c>
      <c r="AM160" s="9" t="str">
        <f t="shared" si="36"/>
        <v>Upper Break</v>
      </c>
      <c r="AN160" s="9" t="str">
        <f t="shared" si="37"/>
        <v>In Val</v>
      </c>
      <c r="AO160" s="9" t="str">
        <f t="shared" si="38"/>
        <v>Gap Down - Failed</v>
      </c>
      <c r="AP160" s="9" t="str">
        <f t="shared" si="39"/>
        <v>Bottom-Weighted</v>
      </c>
      <c r="AQ160" s="9" t="str">
        <f t="shared" si="40"/>
        <v>Skewed High</v>
      </c>
      <c r="AR160" s="9" t="str">
        <f t="shared" si="41"/>
        <v>Same</v>
      </c>
      <c r="AS160" s="5">
        <f t="shared" si="42"/>
        <v>0</v>
      </c>
    </row>
    <row r="161" spans="1:45" ht="15.5" x14ac:dyDescent="0.35">
      <c r="A161" s="13">
        <v>45433</v>
      </c>
      <c r="B161" s="15">
        <v>1.2501100000000001</v>
      </c>
      <c r="C161" s="15">
        <v>1.27264</v>
      </c>
      <c r="D161" s="15">
        <v>1.2441800000000001</v>
      </c>
      <c r="E161" s="15">
        <v>1.27092</v>
      </c>
      <c r="F161" s="15">
        <v>1.2704</v>
      </c>
      <c r="G161" s="15">
        <v>1.2726</v>
      </c>
      <c r="H161" s="15">
        <v>1.2526999999999999</v>
      </c>
      <c r="I161" s="5">
        <v>38</v>
      </c>
      <c r="J161" s="5">
        <v>474</v>
      </c>
      <c r="K161" s="5">
        <v>3367</v>
      </c>
      <c r="L161" s="5">
        <v>3890</v>
      </c>
      <c r="M161" s="14">
        <v>7.9760416666666876</v>
      </c>
      <c r="N161" s="14">
        <v>284.59999999999928</v>
      </c>
      <c r="O161" s="5">
        <v>199.00000000000028</v>
      </c>
      <c r="P161" s="5">
        <v>432857</v>
      </c>
      <c r="Q161" s="14">
        <v>901.78541666666672</v>
      </c>
      <c r="R161" s="14">
        <v>13.668306394940302</v>
      </c>
      <c r="S161" s="5">
        <v>63</v>
      </c>
      <c r="T161" s="5" t="s">
        <v>28</v>
      </c>
      <c r="U161" s="14">
        <v>0.37710477342602639</v>
      </c>
      <c r="V161" s="5">
        <v>1433</v>
      </c>
      <c r="W161" s="5">
        <v>519</v>
      </c>
      <c r="X161" s="5">
        <v>1170</v>
      </c>
      <c r="Y161" s="5">
        <v>768</v>
      </c>
      <c r="Z161" s="5" t="s">
        <v>31</v>
      </c>
      <c r="AA161" s="5"/>
      <c r="AB161" s="6" cm="1">
        <f t="array" ref="AB161">SUM(IF(B161:I161&gt;B162:I162,1,-1))</f>
        <v>4</v>
      </c>
      <c r="AC161" s="6" cm="1">
        <f t="array" ref="AC161">SUM(IF(J161:S161&gt;J162:S162,1,-1))</f>
        <v>-2</v>
      </c>
      <c r="AD161" s="6">
        <f t="shared" si="43"/>
        <v>2</v>
      </c>
      <c r="AE161" s="6">
        <f t="shared" si="45"/>
        <v>8</v>
      </c>
      <c r="AF161" s="6">
        <f t="shared" si="45"/>
        <v>-6</v>
      </c>
      <c r="AG161" s="6">
        <f t="shared" si="45"/>
        <v>2</v>
      </c>
      <c r="AH161" s="5"/>
      <c r="AI161" s="8" t="str">
        <f t="shared" si="32"/>
        <v>OL Higher</v>
      </c>
      <c r="AJ161" s="7" t="str">
        <f t="shared" si="33"/>
        <v>Up</v>
      </c>
      <c r="AK161" s="7" t="str">
        <f t="shared" si="34"/>
        <v>POC Up</v>
      </c>
      <c r="AL161" s="9" t="str">
        <f t="shared" si="35"/>
        <v>Ab. Val</v>
      </c>
      <c r="AM161" s="9" t="str">
        <f t="shared" si="36"/>
        <v>Upper Break</v>
      </c>
      <c r="AN161" s="9" t="str">
        <f t="shared" si="37"/>
        <v>In Val</v>
      </c>
      <c r="AO161" s="9" t="str">
        <f t="shared" si="38"/>
        <v>No Gap</v>
      </c>
      <c r="AP161" s="9" t="str">
        <f t="shared" si="39"/>
        <v>Bottom-Weighted</v>
      </c>
      <c r="AQ161" s="9" t="str">
        <f t="shared" si="40"/>
        <v>Skewed High</v>
      </c>
      <c r="AR161" s="9" t="str">
        <f t="shared" si="41"/>
        <v>Same</v>
      </c>
      <c r="AS161" s="5">
        <f t="shared" si="42"/>
        <v>0</v>
      </c>
    </row>
    <row r="162" spans="1:45" ht="15.5" x14ac:dyDescent="0.35">
      <c r="A162" s="13">
        <v>45432</v>
      </c>
      <c r="B162" s="15">
        <v>1.25587</v>
      </c>
      <c r="C162" s="15">
        <v>1.2724899999999999</v>
      </c>
      <c r="D162" s="15">
        <v>1.2441800000000001</v>
      </c>
      <c r="E162" s="15">
        <v>1.2708999999999999</v>
      </c>
      <c r="F162" s="15">
        <v>1.2556</v>
      </c>
      <c r="G162" s="15">
        <v>1.2650999999999999</v>
      </c>
      <c r="H162" s="15">
        <v>1.2452000000000001</v>
      </c>
      <c r="I162" s="5">
        <v>14</v>
      </c>
      <c r="J162" s="5">
        <v>1885</v>
      </c>
      <c r="K162" s="5">
        <v>1975</v>
      </c>
      <c r="L162" s="5">
        <v>3908</v>
      </c>
      <c r="M162" s="14">
        <v>8.0160416666667</v>
      </c>
      <c r="N162" s="14">
        <v>283.09999999999837</v>
      </c>
      <c r="O162" s="5">
        <v>198.99999999999807</v>
      </c>
      <c r="P162" s="5">
        <v>436643</v>
      </c>
      <c r="Q162" s="14">
        <v>909.67291666666665</v>
      </c>
      <c r="R162" s="14">
        <v>13.80430943129644</v>
      </c>
      <c r="S162" s="5">
        <v>61</v>
      </c>
      <c r="T162" s="5" t="s">
        <v>26</v>
      </c>
      <c r="U162" s="14">
        <v>0.65602928781440006</v>
      </c>
      <c r="V162" s="5">
        <v>1103</v>
      </c>
      <c r="W162" s="5">
        <v>505</v>
      </c>
      <c r="X162" s="5">
        <v>1457</v>
      </c>
      <c r="Y162" s="5">
        <v>843</v>
      </c>
      <c r="Z162" s="5" t="s">
        <v>31</v>
      </c>
      <c r="AA162" s="5"/>
      <c r="AB162" s="6" cm="1">
        <f t="array" ref="AB162">SUM(IF(B162:I162&gt;B163:I163,1,-1))</f>
        <v>2</v>
      </c>
      <c r="AC162" s="6" cm="1">
        <f t="array" ref="AC162">SUM(IF(J162:S162&gt;J163:S163,1,-1))</f>
        <v>-2</v>
      </c>
      <c r="AD162" s="6">
        <f t="shared" si="43"/>
        <v>0</v>
      </c>
      <c r="AE162" s="6">
        <f t="shared" si="45"/>
        <v>2</v>
      </c>
      <c r="AF162" s="6">
        <f t="shared" si="45"/>
        <v>-6</v>
      </c>
      <c r="AG162" s="6">
        <f t="shared" si="45"/>
        <v>-4</v>
      </c>
      <c r="AH162" s="5"/>
      <c r="AI162" s="8" t="str">
        <f t="shared" si="32"/>
        <v>Outside</v>
      </c>
      <c r="AJ162" s="7" t="str">
        <f t="shared" si="33"/>
        <v>Neutral</v>
      </c>
      <c r="AK162" s="7" t="str">
        <f t="shared" si="34"/>
        <v>POC Unchanged</v>
      </c>
      <c r="AL162" s="9" t="str">
        <f t="shared" si="35"/>
        <v>In. Val</v>
      </c>
      <c r="AM162" s="9" t="str">
        <f t="shared" si="36"/>
        <v>Upper Break</v>
      </c>
      <c r="AN162" s="9" t="str">
        <f t="shared" si="37"/>
        <v>Ab. Val</v>
      </c>
      <c r="AO162" s="9" t="str">
        <f t="shared" si="38"/>
        <v>No Gap</v>
      </c>
      <c r="AP162" s="9" t="str">
        <f t="shared" si="39"/>
        <v>Bottom-Weighted</v>
      </c>
      <c r="AQ162" s="9" t="str">
        <f t="shared" si="40"/>
        <v>Skewed Mid-Low</v>
      </c>
      <c r="AR162" s="9" t="str">
        <f t="shared" si="41"/>
        <v>Same</v>
      </c>
      <c r="AS162" s="5">
        <f t="shared" si="42"/>
        <v>0</v>
      </c>
    </row>
    <row r="163" spans="1:45" ht="15.5" x14ac:dyDescent="0.35">
      <c r="A163" s="13">
        <v>45429</v>
      </c>
      <c r="B163" s="15">
        <v>1.25404</v>
      </c>
      <c r="C163" s="15">
        <v>1.2711300000000001</v>
      </c>
      <c r="D163" s="15">
        <v>1.2441800000000001</v>
      </c>
      <c r="E163" s="15">
        <v>1.27051</v>
      </c>
      <c r="F163" s="15">
        <v>1.2556</v>
      </c>
      <c r="G163" s="15">
        <v>1.2598</v>
      </c>
      <c r="H163" s="15">
        <v>1.2469999999999999</v>
      </c>
      <c r="I163" s="5">
        <v>12</v>
      </c>
      <c r="J163" s="5">
        <v>1806</v>
      </c>
      <c r="K163" s="5">
        <v>2067</v>
      </c>
      <c r="L163" s="5">
        <v>3924</v>
      </c>
      <c r="M163" s="14">
        <v>8.0435416666667088</v>
      </c>
      <c r="N163" s="14">
        <v>269.50000000000028</v>
      </c>
      <c r="O163" s="5">
        <v>128.00000000000145</v>
      </c>
      <c r="P163" s="5">
        <v>441014</v>
      </c>
      <c r="Q163" s="14">
        <v>918.7791666666667</v>
      </c>
      <c r="R163" s="14">
        <v>14.560296846011116</v>
      </c>
      <c r="S163" s="5">
        <v>56</v>
      </c>
      <c r="T163" s="5" t="s">
        <v>26</v>
      </c>
      <c r="U163" s="14">
        <v>0.63172928015139973</v>
      </c>
      <c r="V163" s="5">
        <v>933</v>
      </c>
      <c r="W163" s="5">
        <v>487</v>
      </c>
      <c r="X163" s="5">
        <v>1692</v>
      </c>
      <c r="Y163" s="5">
        <v>795</v>
      </c>
      <c r="Z163" s="5" t="s">
        <v>31</v>
      </c>
      <c r="AA163" s="5"/>
      <c r="AB163" s="6" cm="1">
        <f t="array" ref="AB163">SUM(IF(B163:I163&gt;B164:I164,1,-1))</f>
        <v>2</v>
      </c>
      <c r="AC163" s="6" cm="1">
        <f t="array" ref="AC163">SUM(IF(J163:S163&gt;J164:S164,1,-1))</f>
        <v>-2</v>
      </c>
      <c r="AD163" s="6">
        <f t="shared" si="43"/>
        <v>0</v>
      </c>
      <c r="AE163" s="6">
        <f t="shared" ref="AE163:AG178" si="46">SUM(AB163:AB165)</f>
        <v>2</v>
      </c>
      <c r="AF163" s="6">
        <f t="shared" si="46"/>
        <v>-6</v>
      </c>
      <c r="AG163" s="6">
        <f t="shared" si="46"/>
        <v>-4</v>
      </c>
      <c r="AH163" s="5"/>
      <c r="AI163" s="8" t="str">
        <f t="shared" si="32"/>
        <v>Outside</v>
      </c>
      <c r="AJ163" s="7" t="str">
        <f t="shared" si="33"/>
        <v>Neutral</v>
      </c>
      <c r="AK163" s="7" t="str">
        <f t="shared" si="34"/>
        <v>POC Unchanged</v>
      </c>
      <c r="AL163" s="9" t="str">
        <f t="shared" si="35"/>
        <v>In. Val</v>
      </c>
      <c r="AM163" s="9" t="str">
        <f t="shared" si="36"/>
        <v>Upper Break</v>
      </c>
      <c r="AN163" s="9" t="str">
        <f t="shared" si="37"/>
        <v>Ab. Val</v>
      </c>
      <c r="AO163" s="9" t="str">
        <f t="shared" si="38"/>
        <v>No Gap</v>
      </c>
      <c r="AP163" s="9" t="str">
        <f t="shared" si="39"/>
        <v>Bottom-Weighted</v>
      </c>
      <c r="AQ163" s="9" t="str">
        <f t="shared" si="40"/>
        <v>Skewed Mid-Low</v>
      </c>
      <c r="AR163" s="9" t="str">
        <f t="shared" si="41"/>
        <v>Same</v>
      </c>
      <c r="AS163" s="5">
        <f t="shared" si="42"/>
        <v>0</v>
      </c>
    </row>
    <row r="164" spans="1:45" ht="15.5" x14ac:dyDescent="0.35">
      <c r="A164" s="13">
        <v>45428</v>
      </c>
      <c r="B164" s="15">
        <v>1.25387</v>
      </c>
      <c r="C164" s="15">
        <v>1.2698499999999999</v>
      </c>
      <c r="D164" s="15">
        <v>1.2441800000000001</v>
      </c>
      <c r="E164" s="15">
        <v>1.26709</v>
      </c>
      <c r="F164" s="15">
        <v>1.2556</v>
      </c>
      <c r="G164" s="15">
        <v>1.2578</v>
      </c>
      <c r="H164" s="15">
        <v>1.2474000000000001</v>
      </c>
      <c r="I164" s="5">
        <v>6</v>
      </c>
      <c r="J164" s="5">
        <v>1655</v>
      </c>
      <c r="K164" s="5">
        <v>2417</v>
      </c>
      <c r="L164" s="5">
        <v>4134</v>
      </c>
      <c r="M164" s="14">
        <v>8.4852083333333965</v>
      </c>
      <c r="N164" s="14">
        <v>256.69999999999857</v>
      </c>
      <c r="O164" s="5">
        <v>103.99999999999964</v>
      </c>
      <c r="P164" s="5">
        <v>470871</v>
      </c>
      <c r="Q164" s="14">
        <v>980.98125000000005</v>
      </c>
      <c r="R164" s="14">
        <v>16.104402025711035</v>
      </c>
      <c r="S164" s="5">
        <v>39</v>
      </c>
      <c r="T164" s="5" t="s">
        <v>26</v>
      </c>
      <c r="U164" s="14">
        <v>0.63221799239954579</v>
      </c>
      <c r="V164" s="5">
        <v>604</v>
      </c>
      <c r="W164" s="5">
        <v>642</v>
      </c>
      <c r="X164" s="5">
        <v>2128</v>
      </c>
      <c r="Y164" s="5">
        <v>732</v>
      </c>
      <c r="Z164" s="5" t="s">
        <v>31</v>
      </c>
      <c r="AA164" s="5"/>
      <c r="AB164" s="6" cm="1">
        <f t="array" ref="AB164">SUM(IF(B164:I164&gt;B165:I165,1,-1))</f>
        <v>-2</v>
      </c>
      <c r="AC164" s="6" cm="1">
        <f t="array" ref="AC164">SUM(IF(J164:S164&gt;J165:S165,1,-1))</f>
        <v>-2</v>
      </c>
      <c r="AD164" s="6">
        <f t="shared" si="43"/>
        <v>-4</v>
      </c>
      <c r="AE164" s="6">
        <f t="shared" si="46"/>
        <v>0</v>
      </c>
      <c r="AF164" s="6">
        <f t="shared" si="46"/>
        <v>-10</v>
      </c>
      <c r="AG164" s="6">
        <f t="shared" si="46"/>
        <v>-10</v>
      </c>
      <c r="AH164" s="5"/>
      <c r="AI164" s="8" t="str">
        <f t="shared" si="32"/>
        <v>Outside</v>
      </c>
      <c r="AJ164" s="7" t="str">
        <f t="shared" si="33"/>
        <v>Neutral</v>
      </c>
      <c r="AK164" s="7" t="str">
        <f t="shared" si="34"/>
        <v>POC Unchanged</v>
      </c>
      <c r="AL164" s="9" t="str">
        <f t="shared" si="35"/>
        <v>In. Val</v>
      </c>
      <c r="AM164" s="9" t="str">
        <f t="shared" si="36"/>
        <v>Upper Break</v>
      </c>
      <c r="AN164" s="9" t="str">
        <f t="shared" si="37"/>
        <v>Ab. Val</v>
      </c>
      <c r="AO164" s="9" t="str">
        <f t="shared" si="38"/>
        <v>No Gap</v>
      </c>
      <c r="AP164" s="9" t="str">
        <f t="shared" si="39"/>
        <v>Bottom-Weighted</v>
      </c>
      <c r="AQ164" s="9" t="str">
        <f t="shared" si="40"/>
        <v>Skewed Mid-Low</v>
      </c>
      <c r="AR164" s="9" t="str">
        <f t="shared" si="41"/>
        <v>Same</v>
      </c>
      <c r="AS164" s="5">
        <f t="shared" si="42"/>
        <v>0</v>
      </c>
    </row>
    <row r="165" spans="1:45" ht="15.5" x14ac:dyDescent="0.35">
      <c r="A165" s="13">
        <v>45427</v>
      </c>
      <c r="B165" s="15">
        <v>1.2535700000000001</v>
      </c>
      <c r="C165" s="15">
        <v>1.26936</v>
      </c>
      <c r="D165" s="15">
        <v>1.2441800000000001</v>
      </c>
      <c r="E165" s="15">
        <v>1.26878</v>
      </c>
      <c r="F165" s="15">
        <v>1.2556</v>
      </c>
      <c r="G165" s="15">
        <v>1.2565999999999999</v>
      </c>
      <c r="H165" s="15">
        <v>1.2485999999999999</v>
      </c>
      <c r="I165" s="5">
        <v>29</v>
      </c>
      <c r="J165" s="5">
        <v>1296</v>
      </c>
      <c r="K165" s="5">
        <v>2935</v>
      </c>
      <c r="L165" s="5">
        <v>4293</v>
      </c>
      <c r="M165" s="14">
        <v>8.8137500000000557</v>
      </c>
      <c r="N165" s="14">
        <v>251.79999999999981</v>
      </c>
      <c r="O165" s="5">
        <v>80.000000000000071</v>
      </c>
      <c r="P165" s="5">
        <v>489458</v>
      </c>
      <c r="Q165" s="14">
        <v>1019.7041666666667</v>
      </c>
      <c r="R165" s="14">
        <v>17.049245432883254</v>
      </c>
      <c r="S165" s="5">
        <v>35</v>
      </c>
      <c r="T165" s="5" t="s">
        <v>28</v>
      </c>
      <c r="U165" s="14">
        <v>0.4930479768781037</v>
      </c>
      <c r="V165" s="5">
        <v>257</v>
      </c>
      <c r="W165" s="5">
        <v>667</v>
      </c>
      <c r="X165" s="5">
        <v>2516</v>
      </c>
      <c r="Y165" s="5">
        <v>810</v>
      </c>
      <c r="Z165" s="5" t="s">
        <v>31</v>
      </c>
      <c r="AA165" s="5"/>
      <c r="AB165" s="6" cm="1">
        <f t="array" ref="AB165">SUM(IF(B165:I165&gt;B166:I166,1,-1))</f>
        <v>2</v>
      </c>
      <c r="AC165" s="6" cm="1">
        <f t="array" ref="AC165">SUM(IF(J165:S165&gt;J166:S166,1,-1))</f>
        <v>-2</v>
      </c>
      <c r="AD165" s="6">
        <f t="shared" si="43"/>
        <v>0</v>
      </c>
      <c r="AE165" s="6">
        <f t="shared" si="46"/>
        <v>0</v>
      </c>
      <c r="AF165" s="6">
        <f t="shared" si="46"/>
        <v>-14</v>
      </c>
      <c r="AG165" s="6">
        <f t="shared" si="46"/>
        <v>-14</v>
      </c>
      <c r="AH165" s="5"/>
      <c r="AI165" s="8" t="str">
        <f t="shared" si="32"/>
        <v>Outside</v>
      </c>
      <c r="AJ165" s="7" t="str">
        <f t="shared" si="33"/>
        <v>Neutral</v>
      </c>
      <c r="AK165" s="7" t="str">
        <f t="shared" si="34"/>
        <v>POC Unchanged</v>
      </c>
      <c r="AL165" s="9" t="str">
        <f t="shared" si="35"/>
        <v>In. Val</v>
      </c>
      <c r="AM165" s="9" t="str">
        <f t="shared" si="36"/>
        <v>Upper Break</v>
      </c>
      <c r="AN165" s="9" t="str">
        <f t="shared" si="37"/>
        <v>Ab. Val</v>
      </c>
      <c r="AO165" s="9" t="str">
        <f t="shared" si="38"/>
        <v>No Gap</v>
      </c>
      <c r="AP165" s="9" t="str">
        <f t="shared" si="39"/>
        <v>Bottom-Weighted</v>
      </c>
      <c r="AQ165" s="9" t="str">
        <f t="shared" si="40"/>
        <v>Skewed Mid-Low</v>
      </c>
      <c r="AR165" s="9" t="str">
        <f t="shared" si="41"/>
        <v>Closed Higher Quadrant</v>
      </c>
      <c r="AS165" s="5">
        <f t="shared" si="42"/>
        <v>1</v>
      </c>
    </row>
    <row r="166" spans="1:45" ht="15.5" x14ac:dyDescent="0.35">
      <c r="A166" s="13">
        <v>45426</v>
      </c>
      <c r="B166" s="15">
        <v>1.2488600000000001</v>
      </c>
      <c r="C166" s="15">
        <v>1.2630399999999999</v>
      </c>
      <c r="D166" s="15">
        <v>1.2441800000000001</v>
      </c>
      <c r="E166" s="15">
        <v>1.2583800000000001</v>
      </c>
      <c r="F166" s="15">
        <v>1.2556</v>
      </c>
      <c r="G166" s="15">
        <v>1.2562</v>
      </c>
      <c r="H166" s="15">
        <v>1.2490999999999999</v>
      </c>
      <c r="I166" s="5">
        <v>-7</v>
      </c>
      <c r="J166" s="5">
        <v>806</v>
      </c>
      <c r="K166" s="5">
        <v>3508</v>
      </c>
      <c r="L166" s="5">
        <v>4376</v>
      </c>
      <c r="M166" s="14">
        <v>8.9827083333334095</v>
      </c>
      <c r="N166" s="14">
        <v>188.59999999999877</v>
      </c>
      <c r="O166" s="5">
        <v>71.000000000001066</v>
      </c>
      <c r="P166" s="5">
        <v>503381</v>
      </c>
      <c r="Q166" s="14">
        <v>1048.7104166666666</v>
      </c>
      <c r="R166" s="14">
        <v>23.202545068929101</v>
      </c>
      <c r="S166" s="5">
        <v>17</v>
      </c>
      <c r="T166" s="5" t="s">
        <v>28</v>
      </c>
      <c r="U166" s="14">
        <v>0.38271485161869057</v>
      </c>
      <c r="V166" s="5">
        <v>208</v>
      </c>
      <c r="W166" s="5">
        <v>1538</v>
      </c>
      <c r="X166" s="5">
        <v>1951</v>
      </c>
      <c r="Y166" s="5">
        <v>634</v>
      </c>
      <c r="Z166" s="5" t="s">
        <v>34</v>
      </c>
      <c r="AA166" s="5"/>
      <c r="AB166" s="6" cm="1">
        <f t="array" ref="AB166">SUM(IF(B166:I166&gt;B167:I167,1,-1))</f>
        <v>0</v>
      </c>
      <c r="AC166" s="6" cm="1">
        <f t="array" ref="AC166">SUM(IF(J166:S166&gt;J167:S167,1,-1))</f>
        <v>-6</v>
      </c>
      <c r="AD166" s="6">
        <f t="shared" si="43"/>
        <v>-6</v>
      </c>
      <c r="AE166" s="6">
        <f t="shared" si="46"/>
        <v>-4</v>
      </c>
      <c r="AF166" s="6">
        <f t="shared" si="46"/>
        <v>-16</v>
      </c>
      <c r="AG166" s="6">
        <f t="shared" si="46"/>
        <v>-20</v>
      </c>
      <c r="AH166" s="5"/>
      <c r="AI166" s="8" t="str">
        <f t="shared" si="32"/>
        <v>Outside</v>
      </c>
      <c r="AJ166" s="7" t="str">
        <f t="shared" si="33"/>
        <v>Up</v>
      </c>
      <c r="AK166" s="7" t="str">
        <f t="shared" si="34"/>
        <v>POC Up</v>
      </c>
      <c r="AL166" s="9" t="str">
        <f t="shared" si="35"/>
        <v>In. Val</v>
      </c>
      <c r="AM166" s="9" t="str">
        <f t="shared" si="36"/>
        <v>Inside Day</v>
      </c>
      <c r="AN166" s="9" t="str">
        <f t="shared" si="37"/>
        <v>Ab. Val</v>
      </c>
      <c r="AO166" s="9" t="str">
        <f t="shared" si="38"/>
        <v>Gap Down - Failed</v>
      </c>
      <c r="AP166" s="9" t="str">
        <f t="shared" si="39"/>
        <v>Bottom-Weighted</v>
      </c>
      <c r="AQ166" s="9" t="str">
        <f t="shared" si="40"/>
        <v>Skewed Mid-Low</v>
      </c>
      <c r="AR166" s="9" t="str">
        <f t="shared" si="41"/>
        <v>Closed Lower Quadrant</v>
      </c>
      <c r="AS166" s="5">
        <f t="shared" si="42"/>
        <v>-2</v>
      </c>
    </row>
    <row r="167" spans="1:45" ht="15.5" x14ac:dyDescent="0.35">
      <c r="A167" s="13">
        <v>45425</v>
      </c>
      <c r="B167" s="15">
        <v>1.25589</v>
      </c>
      <c r="C167" s="15">
        <v>1.2630399999999999</v>
      </c>
      <c r="D167" s="15">
        <v>1.2441800000000001</v>
      </c>
      <c r="E167" s="15">
        <v>1.2559199999999999</v>
      </c>
      <c r="F167" s="15">
        <v>1.2532000000000001</v>
      </c>
      <c r="G167" s="15">
        <v>1.2561</v>
      </c>
      <c r="H167" s="15">
        <v>1.2494000000000001</v>
      </c>
      <c r="I167" s="5">
        <v>-52</v>
      </c>
      <c r="J167" s="5">
        <v>1790</v>
      </c>
      <c r="K167" s="5">
        <v>2558</v>
      </c>
      <c r="L167" s="5">
        <v>4416</v>
      </c>
      <c r="M167" s="14">
        <v>9.0606250000000532</v>
      </c>
      <c r="N167" s="14">
        <v>188.59999999999877</v>
      </c>
      <c r="O167" s="5">
        <v>66.999999999999289</v>
      </c>
      <c r="P167" s="5">
        <v>509629</v>
      </c>
      <c r="Q167" s="14">
        <v>1061.7270833333334</v>
      </c>
      <c r="R167" s="14">
        <v>23.414634146341616</v>
      </c>
      <c r="S167" s="5">
        <v>27</v>
      </c>
      <c r="T167" s="5" t="s">
        <v>26</v>
      </c>
      <c r="U167" s="14">
        <v>0.67054538915898232</v>
      </c>
      <c r="V167" s="5">
        <v>125</v>
      </c>
      <c r="W167" s="5">
        <v>1415</v>
      </c>
      <c r="X167" s="5">
        <v>2184</v>
      </c>
      <c r="Y167" s="5">
        <v>641</v>
      </c>
      <c r="Z167" s="5" t="s">
        <v>32</v>
      </c>
      <c r="AA167" s="5"/>
      <c r="AB167" s="6" cm="1">
        <f t="array" ref="AB167">SUM(IF(B167:I167&gt;B168:I168,1,-1))</f>
        <v>-2</v>
      </c>
      <c r="AC167" s="6" cm="1">
        <f t="array" ref="AC167">SUM(IF(J167:S167&gt;J168:S168,1,-1))</f>
        <v>-6</v>
      </c>
      <c r="AD167" s="6">
        <f t="shared" si="43"/>
        <v>-8</v>
      </c>
      <c r="AE167" s="6">
        <f t="shared" si="46"/>
        <v>-8</v>
      </c>
      <c r="AF167" s="6">
        <f t="shared" si="46"/>
        <v>-14</v>
      </c>
      <c r="AG167" s="6">
        <f t="shared" si="46"/>
        <v>-22</v>
      </c>
      <c r="AH167" s="5"/>
      <c r="AI167" s="8" t="str">
        <f t="shared" si="32"/>
        <v>Outside</v>
      </c>
      <c r="AJ167" s="7" t="str">
        <f t="shared" si="33"/>
        <v>Down</v>
      </c>
      <c r="AK167" s="7" t="str">
        <f t="shared" si="34"/>
        <v>POC Unchanged</v>
      </c>
      <c r="AL167" s="9" t="str">
        <f t="shared" si="35"/>
        <v>In. Val</v>
      </c>
      <c r="AM167" s="9" t="str">
        <f t="shared" si="36"/>
        <v>Inside Day</v>
      </c>
      <c r="AN167" s="9" t="str">
        <f t="shared" si="37"/>
        <v>In Val</v>
      </c>
      <c r="AO167" s="9" t="str">
        <f t="shared" si="38"/>
        <v>No Gap</v>
      </c>
      <c r="AP167" s="9" t="str">
        <f t="shared" si="39"/>
        <v>Bottom-Weighted</v>
      </c>
      <c r="AQ167" s="9" t="str">
        <f t="shared" si="40"/>
        <v>Skewed Mid-Low</v>
      </c>
      <c r="AR167" s="9" t="str">
        <f t="shared" si="41"/>
        <v>Closed Lower Quadrant</v>
      </c>
      <c r="AS167" s="5">
        <f t="shared" si="42"/>
        <v>-1</v>
      </c>
    </row>
    <row r="168" spans="1:45" ht="15.5" x14ac:dyDescent="0.35">
      <c r="A168" s="13">
        <v>45422</v>
      </c>
      <c r="B168" s="15">
        <v>1.2508900000000001</v>
      </c>
      <c r="C168" s="15">
        <v>1.2630399999999999</v>
      </c>
      <c r="D168" s="15">
        <v>1.2441800000000001</v>
      </c>
      <c r="E168" s="15">
        <v>1.25213</v>
      </c>
      <c r="F168" s="15">
        <v>1.2532000000000001</v>
      </c>
      <c r="G168" s="15">
        <v>1.2561</v>
      </c>
      <c r="H168" s="15">
        <v>1.2495000000000001</v>
      </c>
      <c r="I168" s="5">
        <v>-57</v>
      </c>
      <c r="J168" s="5">
        <v>1838</v>
      </c>
      <c r="K168" s="5">
        <v>2651</v>
      </c>
      <c r="L168" s="5">
        <v>4566</v>
      </c>
      <c r="M168" s="14">
        <v>9.3854166666666785</v>
      </c>
      <c r="N168" s="14">
        <v>188.59999999999877</v>
      </c>
      <c r="O168" s="5">
        <v>65.999999999999389</v>
      </c>
      <c r="P168" s="5">
        <v>523282</v>
      </c>
      <c r="Q168" s="14">
        <v>1090.1708333333333</v>
      </c>
      <c r="R168" s="14">
        <v>24.209968186638545</v>
      </c>
      <c r="S168" s="5">
        <v>26</v>
      </c>
      <c r="T168" s="5" t="s">
        <v>26</v>
      </c>
      <c r="U168" s="14">
        <v>0.67103362702288327</v>
      </c>
      <c r="V168" s="5">
        <v>125</v>
      </c>
      <c r="W168" s="5">
        <v>1430</v>
      </c>
      <c r="X168" s="5">
        <v>2319</v>
      </c>
      <c r="Y168" s="5">
        <v>641</v>
      </c>
      <c r="Z168" s="5" t="s">
        <v>29</v>
      </c>
      <c r="AA168" s="5"/>
      <c r="AB168" s="6" cm="1">
        <f t="array" ref="AB168">SUM(IF(B168:I168&gt;B169:I169,1,-1))</f>
        <v>-2</v>
      </c>
      <c r="AC168" s="6" cm="1">
        <f t="array" ref="AC168">SUM(IF(J168:S168&gt;J169:S169,1,-1))</f>
        <v>-4</v>
      </c>
      <c r="AD168" s="6">
        <f t="shared" si="43"/>
        <v>-6</v>
      </c>
      <c r="AE168" s="6">
        <f t="shared" si="46"/>
        <v>-10</v>
      </c>
      <c r="AF168" s="6">
        <f t="shared" si="46"/>
        <v>-16</v>
      </c>
      <c r="AG168" s="6">
        <f t="shared" si="46"/>
        <v>-26</v>
      </c>
      <c r="AH168" s="5"/>
      <c r="AI168" s="8" t="str">
        <f t="shared" si="32"/>
        <v>OL Higher</v>
      </c>
      <c r="AJ168" s="7" t="str">
        <f t="shared" si="33"/>
        <v>Up</v>
      </c>
      <c r="AK168" s="7" t="str">
        <f t="shared" si="34"/>
        <v>POC Down</v>
      </c>
      <c r="AL168" s="9" t="str">
        <f t="shared" si="35"/>
        <v>In. Val</v>
      </c>
      <c r="AM168" s="9" t="str">
        <f t="shared" si="36"/>
        <v>Inside Day</v>
      </c>
      <c r="AN168" s="9" t="str">
        <f t="shared" si="37"/>
        <v>In Val</v>
      </c>
      <c r="AO168" s="9" t="str">
        <f t="shared" si="38"/>
        <v>No Gap</v>
      </c>
      <c r="AP168" s="9" t="str">
        <f t="shared" si="39"/>
        <v>Bottom-Weighted</v>
      </c>
      <c r="AQ168" s="9" t="str">
        <f t="shared" si="40"/>
        <v>Skewed Mid-Low</v>
      </c>
      <c r="AR168" s="9" t="str">
        <f t="shared" si="41"/>
        <v>Same</v>
      </c>
      <c r="AS168" s="5">
        <f t="shared" si="42"/>
        <v>0</v>
      </c>
    </row>
    <row r="169" spans="1:45" ht="15.5" x14ac:dyDescent="0.35">
      <c r="A169" s="13">
        <v>45421</v>
      </c>
      <c r="B169" s="15">
        <v>1.2506600000000001</v>
      </c>
      <c r="C169" s="15">
        <v>1.2630399999999999</v>
      </c>
      <c r="D169" s="15">
        <v>1.2441800000000001</v>
      </c>
      <c r="E169" s="15">
        <v>1.2524</v>
      </c>
      <c r="F169" s="15">
        <v>1.2537</v>
      </c>
      <c r="G169" s="15">
        <v>1.2552000000000001</v>
      </c>
      <c r="H169" s="15">
        <v>1.2486999999999999</v>
      </c>
      <c r="I169" s="5">
        <v>-37</v>
      </c>
      <c r="J169" s="5">
        <v>1489</v>
      </c>
      <c r="K169" s="5">
        <v>3129</v>
      </c>
      <c r="L169" s="5">
        <v>4681</v>
      </c>
      <c r="M169" s="14">
        <v>9.6362499999999986</v>
      </c>
      <c r="N169" s="14">
        <v>188.59999999999877</v>
      </c>
      <c r="O169" s="5">
        <v>65.00000000000172</v>
      </c>
      <c r="P169" s="5">
        <v>534923</v>
      </c>
      <c r="Q169" s="14">
        <v>1114.4229166666667</v>
      </c>
      <c r="R169" s="14">
        <v>24.819724284199527</v>
      </c>
      <c r="S169" s="5">
        <v>20</v>
      </c>
      <c r="T169" s="5" t="s">
        <v>26</v>
      </c>
      <c r="U169" s="14">
        <v>0.51262264012533254</v>
      </c>
      <c r="V169" s="5">
        <v>125</v>
      </c>
      <c r="W169" s="5">
        <v>1427</v>
      </c>
      <c r="X169" s="5">
        <v>2311</v>
      </c>
      <c r="Y169" s="5">
        <v>764</v>
      </c>
      <c r="Z169" s="5" t="s">
        <v>29</v>
      </c>
      <c r="AA169" s="5"/>
      <c r="AB169" s="6" cm="1">
        <f t="array" ref="AB169">SUM(IF(B169:I169&gt;B170:I170,1,-1))</f>
        <v>-4</v>
      </c>
      <c r="AC169" s="6" cm="1">
        <f t="array" ref="AC169">SUM(IF(J169:S169&gt;J170:S170,1,-1))</f>
        <v>-4</v>
      </c>
      <c r="AD169" s="6">
        <f t="shared" si="43"/>
        <v>-8</v>
      </c>
      <c r="AE169" s="6">
        <f t="shared" si="46"/>
        <v>-8</v>
      </c>
      <c r="AF169" s="6">
        <f t="shared" si="46"/>
        <v>-18</v>
      </c>
      <c r="AG169" s="6">
        <f t="shared" si="46"/>
        <v>-26</v>
      </c>
      <c r="AH169" s="5"/>
      <c r="AI169" s="8" t="str">
        <f t="shared" si="32"/>
        <v>Inside</v>
      </c>
      <c r="AJ169" s="7" t="str">
        <f t="shared" si="33"/>
        <v>Up</v>
      </c>
      <c r="AK169" s="7" t="str">
        <f t="shared" si="34"/>
        <v>POC Unchanged</v>
      </c>
      <c r="AL169" s="9" t="str">
        <f t="shared" si="35"/>
        <v>In. Val</v>
      </c>
      <c r="AM169" s="9" t="str">
        <f t="shared" si="36"/>
        <v>Lower Break</v>
      </c>
      <c r="AN169" s="9" t="str">
        <f t="shared" si="37"/>
        <v>In Val</v>
      </c>
      <c r="AO169" s="9" t="str">
        <f t="shared" si="38"/>
        <v>No Gap</v>
      </c>
      <c r="AP169" s="9" t="str">
        <f t="shared" si="39"/>
        <v>Bottom-Weighted</v>
      </c>
      <c r="AQ169" s="9" t="str">
        <f t="shared" si="40"/>
        <v>Skewed Mid-Low</v>
      </c>
      <c r="AR169" s="9" t="str">
        <f t="shared" si="41"/>
        <v>Closed Lower Quadrant</v>
      </c>
      <c r="AS169" s="5">
        <f t="shared" si="42"/>
        <v>-1</v>
      </c>
    </row>
    <row r="170" spans="1:45" ht="15.5" x14ac:dyDescent="0.35">
      <c r="A170" s="13">
        <v>45420</v>
      </c>
      <c r="B170" s="15">
        <v>1.2459100000000001</v>
      </c>
      <c r="C170" s="15">
        <v>1.2630399999999999</v>
      </c>
      <c r="D170" s="15">
        <v>1.24488</v>
      </c>
      <c r="E170" s="15">
        <v>1.24926</v>
      </c>
      <c r="F170" s="15">
        <v>1.2537</v>
      </c>
      <c r="G170" s="15">
        <v>1.2552000000000001</v>
      </c>
      <c r="H170" s="15">
        <v>1.2487000000000001</v>
      </c>
      <c r="I170" s="5">
        <v>-31</v>
      </c>
      <c r="J170" s="5">
        <v>1474</v>
      </c>
      <c r="K170" s="5">
        <v>3185</v>
      </c>
      <c r="L170" s="5">
        <v>4722</v>
      </c>
      <c r="M170" s="14">
        <v>9.79270833333333</v>
      </c>
      <c r="N170" s="14">
        <v>181.59999999999954</v>
      </c>
      <c r="O170" s="5">
        <v>64.999999999999503</v>
      </c>
      <c r="P170" s="5">
        <v>544821</v>
      </c>
      <c r="Q170" s="14">
        <v>1135.04375</v>
      </c>
      <c r="R170" s="14">
        <v>26.002202643171874</v>
      </c>
      <c r="S170" s="5">
        <v>21</v>
      </c>
      <c r="T170" s="5" t="s">
        <v>28</v>
      </c>
      <c r="U170" s="14">
        <v>0.49294675929852083</v>
      </c>
      <c r="V170" s="5">
        <v>113</v>
      </c>
      <c r="W170" s="5">
        <v>1246</v>
      </c>
      <c r="X170" s="5">
        <v>2217</v>
      </c>
      <c r="Y170" s="5">
        <v>1086</v>
      </c>
      <c r="Z170" s="5" t="s">
        <v>27</v>
      </c>
      <c r="AA170" s="5"/>
      <c r="AB170" s="6" cm="1">
        <f t="array" ref="AB170">SUM(IF(B170:I170&gt;B171:I171,1,-1))</f>
        <v>-4</v>
      </c>
      <c r="AC170" s="6" cm="1">
        <f t="array" ref="AC170">SUM(IF(J170:S170&gt;J171:S171,1,-1))</f>
        <v>-8</v>
      </c>
      <c r="AD170" s="6">
        <f t="shared" si="43"/>
        <v>-12</v>
      </c>
      <c r="AE170" s="6">
        <f t="shared" si="46"/>
        <v>-4</v>
      </c>
      <c r="AF170" s="6">
        <f t="shared" si="46"/>
        <v>-20</v>
      </c>
      <c r="AG170" s="6">
        <f t="shared" si="46"/>
        <v>-24</v>
      </c>
      <c r="AH170" s="5"/>
      <c r="AI170" s="8" t="str">
        <f t="shared" si="32"/>
        <v>OL Lower</v>
      </c>
      <c r="AJ170" s="7" t="str">
        <f t="shared" si="33"/>
        <v>Up</v>
      </c>
      <c r="AK170" s="7" t="str">
        <f t="shared" si="34"/>
        <v>POC Unchanged</v>
      </c>
      <c r="AL170" s="9" t="str">
        <f t="shared" si="35"/>
        <v>In. Val</v>
      </c>
      <c r="AM170" s="9" t="str">
        <f t="shared" si="36"/>
        <v>Inside Day</v>
      </c>
      <c r="AN170" s="9" t="str">
        <f t="shared" si="37"/>
        <v>In Val</v>
      </c>
      <c r="AO170" s="9" t="str">
        <f t="shared" si="38"/>
        <v>Gap Down - Failed</v>
      </c>
      <c r="AP170" s="9" t="str">
        <f t="shared" si="39"/>
        <v>Bottom-Weighted</v>
      </c>
      <c r="AQ170" s="9" t="str">
        <f t="shared" si="40"/>
        <v>Skewed Mid-Low</v>
      </c>
      <c r="AR170" s="9" t="str">
        <f t="shared" si="41"/>
        <v>Closed Higher Quadrant</v>
      </c>
      <c r="AS170" s="5">
        <f t="shared" si="42"/>
        <v>1</v>
      </c>
    </row>
    <row r="171" spans="1:45" ht="15.5" x14ac:dyDescent="0.35">
      <c r="A171" s="13">
        <v>45419</v>
      </c>
      <c r="B171" s="15">
        <v>1.24535</v>
      </c>
      <c r="C171" s="15">
        <v>1.2630399999999999</v>
      </c>
      <c r="D171" s="15">
        <v>1.2422200000000001</v>
      </c>
      <c r="E171" s="15">
        <v>1.25014</v>
      </c>
      <c r="F171" s="15">
        <v>1.2537</v>
      </c>
      <c r="G171" s="15">
        <v>1.2561</v>
      </c>
      <c r="H171" s="15">
        <v>1.2487999999999999</v>
      </c>
      <c r="I171" s="5">
        <v>-27</v>
      </c>
      <c r="J171" s="5">
        <v>1489</v>
      </c>
      <c r="K171" s="5">
        <v>3267</v>
      </c>
      <c r="L171" s="5">
        <v>4819</v>
      </c>
      <c r="M171" s="14">
        <v>9.943333333333312</v>
      </c>
      <c r="N171" s="14">
        <v>208.1999999999984</v>
      </c>
      <c r="O171" s="5">
        <v>73.000000000000838</v>
      </c>
      <c r="P171" s="5">
        <v>545116</v>
      </c>
      <c r="Q171" s="14">
        <v>1135.6583333333333</v>
      </c>
      <c r="R171" s="14">
        <v>23.146013448607288</v>
      </c>
      <c r="S171" s="5">
        <v>24</v>
      </c>
      <c r="T171" s="5" t="s">
        <v>26</v>
      </c>
      <c r="U171" s="14">
        <v>0.56218006196408676</v>
      </c>
      <c r="V171" s="5">
        <v>177</v>
      </c>
      <c r="W171" s="5">
        <v>1882</v>
      </c>
      <c r="X171" s="5">
        <v>2058</v>
      </c>
      <c r="Y171" s="5">
        <v>655</v>
      </c>
      <c r="Z171" s="5" t="s">
        <v>29</v>
      </c>
      <c r="AA171" s="5"/>
      <c r="AB171" s="6" cm="1">
        <f t="array" ref="AB171">SUM(IF(B171:I171&gt;B172:I172,1,-1))</f>
        <v>0</v>
      </c>
      <c r="AC171" s="6" cm="1">
        <f t="array" ref="AC171">SUM(IF(J171:S171&gt;J172:S172,1,-1))</f>
        <v>-6</v>
      </c>
      <c r="AD171" s="6">
        <f t="shared" si="43"/>
        <v>-6</v>
      </c>
      <c r="AE171" s="6">
        <f t="shared" si="46"/>
        <v>2</v>
      </c>
      <c r="AF171" s="6">
        <f t="shared" si="46"/>
        <v>-16</v>
      </c>
      <c r="AG171" s="6">
        <f t="shared" si="46"/>
        <v>-14</v>
      </c>
      <c r="AH171" s="5"/>
      <c r="AI171" s="8" t="str">
        <f t="shared" si="32"/>
        <v>Inside</v>
      </c>
      <c r="AJ171" s="7" t="str">
        <f t="shared" si="33"/>
        <v>Up</v>
      </c>
      <c r="AK171" s="7" t="str">
        <f t="shared" si="34"/>
        <v>POC Up</v>
      </c>
      <c r="AL171" s="9" t="str">
        <f t="shared" si="35"/>
        <v>In. Val</v>
      </c>
      <c r="AM171" s="9" t="str">
        <f t="shared" si="36"/>
        <v>Inside Day</v>
      </c>
      <c r="AN171" s="9" t="str">
        <f t="shared" si="37"/>
        <v>In Val</v>
      </c>
      <c r="AO171" s="9" t="str">
        <f t="shared" si="38"/>
        <v>Gap Down - Failed</v>
      </c>
      <c r="AP171" s="9" t="str">
        <f t="shared" si="39"/>
        <v>Bottom-Weighted</v>
      </c>
      <c r="AQ171" s="9" t="str">
        <f t="shared" si="40"/>
        <v>Skewed Mid-Low</v>
      </c>
      <c r="AR171" s="9" t="str">
        <f t="shared" si="41"/>
        <v>Closed Higher Quadrant</v>
      </c>
      <c r="AS171" s="5">
        <f t="shared" si="42"/>
        <v>2</v>
      </c>
    </row>
    <row r="172" spans="1:45" ht="15.5" x14ac:dyDescent="0.35">
      <c r="A172" s="13">
        <v>45418</v>
      </c>
      <c r="B172" s="15">
        <v>1.2349300000000001</v>
      </c>
      <c r="C172" s="15">
        <v>1.2630399999999999</v>
      </c>
      <c r="D172" s="15">
        <v>1.2331300000000001</v>
      </c>
      <c r="E172" s="15">
        <v>1.25587</v>
      </c>
      <c r="F172" s="15">
        <v>1.2512000000000001</v>
      </c>
      <c r="G172" s="15">
        <v>1.2568000000000001</v>
      </c>
      <c r="H172" s="15">
        <v>1.2474000000000001</v>
      </c>
      <c r="I172" s="5">
        <v>5</v>
      </c>
      <c r="J172" s="5">
        <v>2431</v>
      </c>
      <c r="K172" s="5">
        <v>2510</v>
      </c>
      <c r="L172" s="5">
        <v>5000</v>
      </c>
      <c r="M172" s="14">
        <v>10.366249999999974</v>
      </c>
      <c r="N172" s="14">
        <v>299.09999999999883</v>
      </c>
      <c r="O172" s="5">
        <v>94.000000000000753</v>
      </c>
      <c r="P172" s="5">
        <v>555055</v>
      </c>
      <c r="Q172" s="14">
        <v>1156.3645833333333</v>
      </c>
      <c r="R172" s="14">
        <v>16.716817118020796</v>
      </c>
      <c r="S172" s="5">
        <v>35</v>
      </c>
      <c r="T172" s="5" t="s">
        <v>26</v>
      </c>
      <c r="U172" s="14">
        <v>0.68357925505587158</v>
      </c>
      <c r="V172" s="5">
        <v>564</v>
      </c>
      <c r="W172" s="5">
        <v>3083</v>
      </c>
      <c r="X172" s="5">
        <v>1011</v>
      </c>
      <c r="Y172" s="5">
        <v>342</v>
      </c>
      <c r="Z172" s="5" t="s">
        <v>31</v>
      </c>
      <c r="AA172" s="5"/>
      <c r="AB172" s="6" cm="1">
        <f t="array" ref="AB172">SUM(IF(B172:I172&gt;B173:I173,1,-1))</f>
        <v>0</v>
      </c>
      <c r="AC172" s="6" cm="1">
        <f t="array" ref="AC172">SUM(IF(J172:S172&gt;J173:S173,1,-1))</f>
        <v>-6</v>
      </c>
      <c r="AD172" s="6">
        <f t="shared" si="43"/>
        <v>-6</v>
      </c>
      <c r="AE172" s="6">
        <f t="shared" si="46"/>
        <v>2</v>
      </c>
      <c r="AF172" s="6">
        <f t="shared" si="46"/>
        <v>-6</v>
      </c>
      <c r="AG172" s="6">
        <f t="shared" si="46"/>
        <v>-4</v>
      </c>
      <c r="AH172" s="5"/>
      <c r="AI172" s="8" t="str">
        <f t="shared" si="32"/>
        <v>OL Higher</v>
      </c>
      <c r="AJ172" s="7" t="str">
        <f t="shared" si="33"/>
        <v>Up</v>
      </c>
      <c r="AK172" s="7" t="str">
        <f t="shared" si="34"/>
        <v>POC Unchanged</v>
      </c>
      <c r="AL172" s="9" t="str">
        <f t="shared" si="35"/>
        <v>In. Val</v>
      </c>
      <c r="AM172" s="9" t="str">
        <f t="shared" si="36"/>
        <v>Inside Day</v>
      </c>
      <c r="AN172" s="9" t="str">
        <f t="shared" si="37"/>
        <v>In Val</v>
      </c>
      <c r="AO172" s="9" t="str">
        <f t="shared" si="38"/>
        <v>Gap Down - Failed</v>
      </c>
      <c r="AP172" s="9" t="str">
        <f t="shared" si="39"/>
        <v>Bottom-Weighted</v>
      </c>
      <c r="AQ172" s="9" t="str">
        <f t="shared" si="40"/>
        <v>Skewed Mid-High</v>
      </c>
      <c r="AR172" s="9" t="str">
        <f t="shared" si="41"/>
        <v>Closed Lower Quadrant</v>
      </c>
      <c r="AS172" s="5">
        <f t="shared" si="42"/>
        <v>-1</v>
      </c>
    </row>
    <row r="173" spans="1:45" ht="15.5" x14ac:dyDescent="0.35">
      <c r="A173" s="13">
        <v>45415</v>
      </c>
      <c r="B173" s="15">
        <v>1.2375</v>
      </c>
      <c r="C173" s="15">
        <v>1.2630399999999999</v>
      </c>
      <c r="D173" s="15">
        <v>1.2298800000000001</v>
      </c>
      <c r="E173" s="15">
        <v>1.25404</v>
      </c>
      <c r="F173" s="15">
        <v>1.2512000000000001</v>
      </c>
      <c r="G173" s="15">
        <v>1.2562</v>
      </c>
      <c r="H173" s="15">
        <v>1.2455000000000001</v>
      </c>
      <c r="I173" s="5">
        <v>17</v>
      </c>
      <c r="J173" s="5">
        <v>2115</v>
      </c>
      <c r="K173" s="5">
        <v>2981</v>
      </c>
      <c r="L173" s="5">
        <v>5155</v>
      </c>
      <c r="M173" s="14">
        <v>10.62874999999997</v>
      </c>
      <c r="N173" s="14">
        <v>331.59999999999854</v>
      </c>
      <c r="O173" s="5">
        <v>106.99999999999932</v>
      </c>
      <c r="P173" s="5">
        <v>558893</v>
      </c>
      <c r="Q173" s="14">
        <v>1164.3604166666667</v>
      </c>
      <c r="R173" s="14">
        <v>15.545838359469307</v>
      </c>
      <c r="S173" s="5">
        <v>39</v>
      </c>
      <c r="T173" s="5" t="s">
        <v>26</v>
      </c>
      <c r="U173" s="14">
        <v>0.62209470833528879</v>
      </c>
      <c r="V173" s="5">
        <v>513</v>
      </c>
      <c r="W173" s="5">
        <v>3037</v>
      </c>
      <c r="X173" s="5">
        <v>907</v>
      </c>
      <c r="Y173" s="5">
        <v>641</v>
      </c>
      <c r="Z173" s="5" t="s">
        <v>32</v>
      </c>
      <c r="AA173" s="5"/>
      <c r="AB173" s="6" cm="1">
        <f t="array" ref="AB173">SUM(IF(B173:I173&gt;B174:I174,1,-1))</f>
        <v>2</v>
      </c>
      <c r="AC173" s="6" cm="1">
        <f t="array" ref="AC173">SUM(IF(J173:S173&gt;J174:S174,1,-1))</f>
        <v>-4</v>
      </c>
      <c r="AD173" s="6">
        <f t="shared" si="43"/>
        <v>-2</v>
      </c>
      <c r="AE173" s="6">
        <f t="shared" si="46"/>
        <v>6</v>
      </c>
      <c r="AF173" s="6">
        <f t="shared" si="46"/>
        <v>4</v>
      </c>
      <c r="AG173" s="6">
        <f t="shared" si="46"/>
        <v>10</v>
      </c>
      <c r="AH173" s="5"/>
      <c r="AI173" s="8" t="str">
        <f t="shared" si="32"/>
        <v>OL Higher</v>
      </c>
      <c r="AJ173" s="7" t="str">
        <f t="shared" si="33"/>
        <v>Up</v>
      </c>
      <c r="AK173" s="7" t="str">
        <f t="shared" si="34"/>
        <v>POC Unchanged</v>
      </c>
      <c r="AL173" s="9" t="str">
        <f t="shared" si="35"/>
        <v>In. Val</v>
      </c>
      <c r="AM173" s="9" t="str">
        <f t="shared" si="36"/>
        <v>Upper Break</v>
      </c>
      <c r="AN173" s="9" t="str">
        <f t="shared" si="37"/>
        <v>In Val</v>
      </c>
      <c r="AO173" s="9" t="str">
        <f t="shared" si="38"/>
        <v>Gap Down - Failed</v>
      </c>
      <c r="AP173" s="9" t="str">
        <f t="shared" si="39"/>
        <v>Bottom-Weighted</v>
      </c>
      <c r="AQ173" s="9" t="str">
        <f t="shared" si="40"/>
        <v>Skewed Mid-High</v>
      </c>
      <c r="AR173" s="9" t="str">
        <f t="shared" si="41"/>
        <v>Closed Higher Quadrant</v>
      </c>
      <c r="AS173" s="5">
        <f t="shared" si="42"/>
        <v>1</v>
      </c>
    </row>
    <row r="174" spans="1:45" ht="15.5" x14ac:dyDescent="0.35">
      <c r="A174" s="13">
        <v>45414</v>
      </c>
      <c r="B174" s="15">
        <v>1.2434400000000001</v>
      </c>
      <c r="C174" s="15">
        <v>1.2568900000000001</v>
      </c>
      <c r="D174" s="15">
        <v>1.2298800000000001</v>
      </c>
      <c r="E174" s="15">
        <v>1.2538800000000001</v>
      </c>
      <c r="F174" s="15">
        <v>1.2512000000000001</v>
      </c>
      <c r="G174" s="15">
        <v>1.2547999999999999</v>
      </c>
      <c r="H174" s="15">
        <v>1.2436</v>
      </c>
      <c r="I174" s="5">
        <v>14</v>
      </c>
      <c r="J174" s="5">
        <v>1541</v>
      </c>
      <c r="K174" s="5">
        <v>3612</v>
      </c>
      <c r="L174" s="5">
        <v>5212</v>
      </c>
      <c r="M174" s="14">
        <v>10.74583333333331</v>
      </c>
      <c r="N174" s="14">
        <v>270.0999999999998</v>
      </c>
      <c r="O174" s="5">
        <v>111.99999999999876</v>
      </c>
      <c r="P174" s="5">
        <v>561436</v>
      </c>
      <c r="Q174" s="14">
        <v>1169.6583333333333</v>
      </c>
      <c r="R174" s="14">
        <v>19.296556830803421</v>
      </c>
      <c r="S174" s="5">
        <v>38</v>
      </c>
      <c r="T174" s="5" t="s">
        <v>28</v>
      </c>
      <c r="U174" s="14">
        <v>0.47110780250009732</v>
      </c>
      <c r="V174" s="5">
        <v>2071</v>
      </c>
      <c r="W174" s="5">
        <v>1802</v>
      </c>
      <c r="X174" s="5">
        <v>782</v>
      </c>
      <c r="Y174" s="5">
        <v>543</v>
      </c>
      <c r="Z174" s="5" t="s">
        <v>31</v>
      </c>
      <c r="AA174" s="5"/>
      <c r="AB174" s="6" cm="1">
        <f t="array" ref="AB174">SUM(IF(B174:I174&gt;B175:I175,1,-1))</f>
        <v>0</v>
      </c>
      <c r="AC174" s="6" cm="1">
        <f t="array" ref="AC174">SUM(IF(J174:S174&gt;J175:S175,1,-1))</f>
        <v>4</v>
      </c>
      <c r="AD174" s="6">
        <f t="shared" si="43"/>
        <v>4</v>
      </c>
      <c r="AE174" s="6">
        <f t="shared" si="46"/>
        <v>2</v>
      </c>
      <c r="AF174" s="6">
        <f t="shared" si="46"/>
        <v>2</v>
      </c>
      <c r="AG174" s="6">
        <f t="shared" si="46"/>
        <v>4</v>
      </c>
      <c r="AH174" s="5"/>
      <c r="AI174" s="8" t="str">
        <f t="shared" si="32"/>
        <v>OL Higher</v>
      </c>
      <c r="AJ174" s="7" t="str">
        <f t="shared" si="33"/>
        <v>Up</v>
      </c>
      <c r="AK174" s="7" t="str">
        <f t="shared" si="34"/>
        <v>POC Unchanged</v>
      </c>
      <c r="AL174" s="9" t="str">
        <f t="shared" si="35"/>
        <v>In. Val</v>
      </c>
      <c r="AM174" s="9" t="str">
        <f t="shared" si="36"/>
        <v>Inside Day</v>
      </c>
      <c r="AN174" s="9" t="str">
        <f t="shared" si="37"/>
        <v>In Val</v>
      </c>
      <c r="AO174" s="9" t="str">
        <f t="shared" si="38"/>
        <v>No Gap</v>
      </c>
      <c r="AP174" s="9" t="str">
        <f t="shared" si="39"/>
        <v>Bottom-Weighted</v>
      </c>
      <c r="AQ174" s="9" t="str">
        <f t="shared" si="40"/>
        <v>Skewed High</v>
      </c>
      <c r="AR174" s="9" t="str">
        <f t="shared" si="41"/>
        <v>Same</v>
      </c>
      <c r="AS174" s="5">
        <f t="shared" si="42"/>
        <v>0</v>
      </c>
    </row>
    <row r="175" spans="1:45" ht="15.5" x14ac:dyDescent="0.35">
      <c r="A175" s="13">
        <v>45413</v>
      </c>
      <c r="B175" s="15">
        <v>1.2452799999999999</v>
      </c>
      <c r="C175" s="15">
        <v>1.2568900000000001</v>
      </c>
      <c r="D175" s="15">
        <v>1.2298800000000001</v>
      </c>
      <c r="E175" s="15">
        <v>1.2535700000000001</v>
      </c>
      <c r="F175" s="15">
        <v>1.2512000000000001</v>
      </c>
      <c r="G175" s="15">
        <v>1.2541</v>
      </c>
      <c r="H175" s="15">
        <v>1.2430000000000001</v>
      </c>
      <c r="I175" s="5">
        <v>12</v>
      </c>
      <c r="J175" s="5">
        <v>1186</v>
      </c>
      <c r="K175" s="5">
        <v>3908</v>
      </c>
      <c r="L175" s="5">
        <v>5141</v>
      </c>
      <c r="M175" s="14">
        <v>10.599791666666635</v>
      </c>
      <c r="N175" s="14">
        <v>270.0999999999998</v>
      </c>
      <c r="O175" s="5">
        <v>110.99999999999888</v>
      </c>
      <c r="P175" s="5">
        <v>551671</v>
      </c>
      <c r="Q175" s="14">
        <v>1149.3145833333333</v>
      </c>
      <c r="R175" s="14">
        <v>19.033691225472062</v>
      </c>
      <c r="S175" s="5">
        <v>41</v>
      </c>
      <c r="T175" s="5" t="s">
        <v>28</v>
      </c>
      <c r="U175" s="14">
        <v>0.38507302922393921</v>
      </c>
      <c r="V175" s="5">
        <v>1633</v>
      </c>
      <c r="W175" s="5">
        <v>2163</v>
      </c>
      <c r="X175" s="5">
        <v>788</v>
      </c>
      <c r="Y175" s="5">
        <v>543</v>
      </c>
      <c r="Z175" s="5" t="s">
        <v>31</v>
      </c>
      <c r="AA175" s="5"/>
      <c r="AB175" s="6" cm="1">
        <f t="array" ref="AB175">SUM(IF(B175:I175&gt;B176:I176,1,-1))</f>
        <v>4</v>
      </c>
      <c r="AC175" s="6" cm="1">
        <f t="array" ref="AC175">SUM(IF(J175:S175&gt;J176:S176,1,-1))</f>
        <v>4</v>
      </c>
      <c r="AD175" s="6">
        <f t="shared" si="43"/>
        <v>8</v>
      </c>
      <c r="AE175" s="6">
        <f t="shared" si="46"/>
        <v>2</v>
      </c>
      <c r="AF175" s="6">
        <f t="shared" si="46"/>
        <v>0</v>
      </c>
      <c r="AG175" s="6">
        <f t="shared" si="46"/>
        <v>2</v>
      </c>
      <c r="AH175" s="5"/>
      <c r="AI175" s="8" t="str">
        <f t="shared" si="32"/>
        <v>OL Higher</v>
      </c>
      <c r="AJ175" s="7" t="str">
        <f t="shared" si="33"/>
        <v>Up</v>
      </c>
      <c r="AK175" s="7" t="str">
        <f t="shared" si="34"/>
        <v>POC Up</v>
      </c>
      <c r="AL175" s="9" t="str">
        <f t="shared" si="35"/>
        <v>In. Val</v>
      </c>
      <c r="AM175" s="9" t="str">
        <f t="shared" si="36"/>
        <v>Inside Day</v>
      </c>
      <c r="AN175" s="9" t="str">
        <f t="shared" si="37"/>
        <v>In Val</v>
      </c>
      <c r="AO175" s="9" t="str">
        <f t="shared" si="38"/>
        <v>No Gap</v>
      </c>
      <c r="AP175" s="9" t="str">
        <f t="shared" si="39"/>
        <v>Bottom-Weighted</v>
      </c>
      <c r="AQ175" s="9" t="str">
        <f t="shared" si="40"/>
        <v>Skewed Mid-High</v>
      </c>
      <c r="AR175" s="9" t="str">
        <f t="shared" si="41"/>
        <v>Closed Lower Quadrant</v>
      </c>
      <c r="AS175" s="5">
        <f t="shared" si="42"/>
        <v>-1</v>
      </c>
    </row>
    <row r="176" spans="1:45" ht="15.5" x14ac:dyDescent="0.35">
      <c r="A176" s="13">
        <v>45412</v>
      </c>
      <c r="B176" s="15">
        <v>1.2430099999999999</v>
      </c>
      <c r="C176" s="15">
        <v>1.2568900000000001</v>
      </c>
      <c r="D176" s="15">
        <v>1.2298800000000001</v>
      </c>
      <c r="E176" s="15">
        <v>1.2488600000000001</v>
      </c>
      <c r="F176" s="15">
        <v>1.2454000000000001</v>
      </c>
      <c r="G176" s="15">
        <v>1.2532000000000001</v>
      </c>
      <c r="H176" s="15">
        <v>1.2411000000000001</v>
      </c>
      <c r="I176" s="5">
        <v>8</v>
      </c>
      <c r="J176" s="5">
        <v>2696</v>
      </c>
      <c r="K176" s="5">
        <v>2334</v>
      </c>
      <c r="L176" s="5">
        <v>5088</v>
      </c>
      <c r="M176" s="14">
        <v>10.485416666666618</v>
      </c>
      <c r="N176" s="14">
        <v>270.0999999999998</v>
      </c>
      <c r="O176" s="5">
        <v>121</v>
      </c>
      <c r="P176" s="5">
        <v>548648</v>
      </c>
      <c r="Q176" s="14">
        <v>1143.0166666666667</v>
      </c>
      <c r="R176" s="14">
        <v>18.837467604590906</v>
      </c>
      <c r="S176" s="5">
        <v>37</v>
      </c>
      <c r="T176" s="5" t="s">
        <v>26</v>
      </c>
      <c r="U176" s="14">
        <v>0.67970231482263921</v>
      </c>
      <c r="V176" s="5">
        <v>1420</v>
      </c>
      <c r="W176" s="5">
        <v>2216</v>
      </c>
      <c r="X176" s="5">
        <v>895</v>
      </c>
      <c r="Y176" s="5">
        <v>543</v>
      </c>
      <c r="Z176" s="5" t="s">
        <v>32</v>
      </c>
      <c r="AA176" s="5"/>
      <c r="AB176" s="6" cm="1">
        <f t="array" ref="AB176">SUM(IF(B176:I176&gt;B177:I177,1,-1))</f>
        <v>-2</v>
      </c>
      <c r="AC176" s="6" cm="1">
        <f t="array" ref="AC176">SUM(IF(J176:S176&gt;J177:S177,1,-1))</f>
        <v>-6</v>
      </c>
      <c r="AD176" s="6">
        <f t="shared" si="43"/>
        <v>-8</v>
      </c>
      <c r="AE176" s="6">
        <f t="shared" si="46"/>
        <v>-2</v>
      </c>
      <c r="AF176" s="6">
        <f t="shared" si="46"/>
        <v>-2</v>
      </c>
      <c r="AG176" s="6">
        <f t="shared" si="46"/>
        <v>-4</v>
      </c>
      <c r="AH176" s="5"/>
      <c r="AI176" s="8" t="str">
        <f t="shared" si="32"/>
        <v>OL Higher</v>
      </c>
      <c r="AJ176" s="7" t="str">
        <f t="shared" si="33"/>
        <v>Neutral</v>
      </c>
      <c r="AK176" s="7" t="str">
        <f t="shared" si="34"/>
        <v>POC Up</v>
      </c>
      <c r="AL176" s="9" t="str">
        <f t="shared" si="35"/>
        <v>In. Val</v>
      </c>
      <c r="AM176" s="9" t="str">
        <f t="shared" si="36"/>
        <v>Inside Day</v>
      </c>
      <c r="AN176" s="9" t="str">
        <f t="shared" si="37"/>
        <v>In Val</v>
      </c>
      <c r="AO176" s="9" t="str">
        <f t="shared" si="38"/>
        <v>No Gap</v>
      </c>
      <c r="AP176" s="9" t="str">
        <f t="shared" si="39"/>
        <v>Top-Weighted</v>
      </c>
      <c r="AQ176" s="9" t="str">
        <f t="shared" si="40"/>
        <v>Skewed Mid-High</v>
      </c>
      <c r="AR176" s="9" t="str">
        <f t="shared" si="41"/>
        <v>Closed Higher Quadrant</v>
      </c>
      <c r="AS176" s="5">
        <f t="shared" si="42"/>
        <v>1</v>
      </c>
    </row>
    <row r="177" spans="1:45" ht="15.5" x14ac:dyDescent="0.35">
      <c r="A177" s="13">
        <v>45411</v>
      </c>
      <c r="B177" s="15">
        <v>1.2445999999999999</v>
      </c>
      <c r="C177" s="15">
        <v>1.2568900000000001</v>
      </c>
      <c r="D177" s="15">
        <v>1.2298800000000001</v>
      </c>
      <c r="E177" s="15">
        <v>1.2559</v>
      </c>
      <c r="F177" s="15">
        <v>1.2436</v>
      </c>
      <c r="G177" s="15">
        <v>1.2519</v>
      </c>
      <c r="H177" s="15">
        <v>1.2409000000000001</v>
      </c>
      <c r="I177" s="5">
        <v>44</v>
      </c>
      <c r="J177" s="5">
        <v>3272</v>
      </c>
      <c r="K177" s="5">
        <v>1800</v>
      </c>
      <c r="L177" s="5">
        <v>5139</v>
      </c>
      <c r="M177" s="14">
        <v>10.599374999999934</v>
      </c>
      <c r="N177" s="14">
        <v>270.0999999999998</v>
      </c>
      <c r="O177" s="5">
        <v>109.99999999999899</v>
      </c>
      <c r="P177" s="5">
        <v>559780</v>
      </c>
      <c r="Q177" s="14">
        <v>1166.2083333333333</v>
      </c>
      <c r="R177" s="14">
        <v>19.026286560533151</v>
      </c>
      <c r="S177" s="5">
        <v>41</v>
      </c>
      <c r="T177" s="5" t="s">
        <v>26</v>
      </c>
      <c r="U177" s="14">
        <v>0.57989177683065929</v>
      </c>
      <c r="V177" s="5">
        <v>990</v>
      </c>
      <c r="W177" s="5">
        <v>2473</v>
      </c>
      <c r="X177" s="5">
        <v>1119</v>
      </c>
      <c r="Y177" s="5">
        <v>543</v>
      </c>
      <c r="Z177" s="5" t="s">
        <v>31</v>
      </c>
      <c r="AA177" s="5"/>
      <c r="AB177" s="6" cm="1">
        <f t="array" ref="AB177">SUM(IF(B177:I177&gt;B178:I178,1,-1))</f>
        <v>0</v>
      </c>
      <c r="AC177" s="6" cm="1">
        <f t="array" ref="AC177">SUM(IF(J177:S177&gt;J178:S178,1,-1))</f>
        <v>2</v>
      </c>
      <c r="AD177" s="6">
        <f t="shared" si="43"/>
        <v>2</v>
      </c>
      <c r="AE177" s="6">
        <f t="shared" si="46"/>
        <v>0</v>
      </c>
      <c r="AF177" s="6">
        <f t="shared" si="46"/>
        <v>6</v>
      </c>
      <c r="AG177" s="6">
        <f t="shared" si="46"/>
        <v>6</v>
      </c>
      <c r="AH177" s="5"/>
      <c r="AI177" s="8" t="str">
        <f t="shared" si="32"/>
        <v>Outside</v>
      </c>
      <c r="AJ177" s="7" t="str">
        <f t="shared" si="33"/>
        <v>Neutral</v>
      </c>
      <c r="AK177" s="7" t="str">
        <f t="shared" si="34"/>
        <v>POC Down</v>
      </c>
      <c r="AL177" s="9" t="str">
        <f t="shared" si="35"/>
        <v>In. Val</v>
      </c>
      <c r="AM177" s="9" t="str">
        <f t="shared" si="36"/>
        <v>Upper Break</v>
      </c>
      <c r="AN177" s="9" t="str">
        <f t="shared" si="37"/>
        <v>Ab. Val</v>
      </c>
      <c r="AO177" s="9" t="str">
        <f t="shared" si="38"/>
        <v>No Gap</v>
      </c>
      <c r="AP177" s="9" t="str">
        <f t="shared" si="39"/>
        <v>Top-Weighted</v>
      </c>
      <c r="AQ177" s="9" t="str">
        <f t="shared" si="40"/>
        <v>Skewed Mid-High</v>
      </c>
      <c r="AR177" s="9" t="str">
        <f t="shared" si="41"/>
        <v>Same</v>
      </c>
      <c r="AS177" s="5">
        <f t="shared" si="42"/>
        <v>0</v>
      </c>
    </row>
    <row r="178" spans="1:45" ht="15.5" x14ac:dyDescent="0.35">
      <c r="A178" s="13">
        <v>45408</v>
      </c>
      <c r="B178" s="15">
        <v>1.2458899999999999</v>
      </c>
      <c r="C178" s="15">
        <v>1.25403</v>
      </c>
      <c r="D178" s="15">
        <v>1.2298800000000001</v>
      </c>
      <c r="E178" s="15">
        <v>1.25088</v>
      </c>
      <c r="F178" s="15">
        <v>1.2454000000000001</v>
      </c>
      <c r="G178" s="15">
        <v>1.2504999999999999</v>
      </c>
      <c r="H178" s="15">
        <v>1.2416</v>
      </c>
      <c r="I178" s="5">
        <v>24</v>
      </c>
      <c r="J178" s="5">
        <v>2113</v>
      </c>
      <c r="K178" s="5">
        <v>2945</v>
      </c>
      <c r="L178" s="5">
        <v>5133</v>
      </c>
      <c r="M178" s="14">
        <v>10.582499999999962</v>
      </c>
      <c r="N178" s="14">
        <v>241.49999999999895</v>
      </c>
      <c r="O178" s="5">
        <v>88.999999999999076</v>
      </c>
      <c r="P178" s="5">
        <v>565100</v>
      </c>
      <c r="Q178" s="14">
        <v>1177.2916666666667</v>
      </c>
      <c r="R178" s="14">
        <v>21.254658385093261</v>
      </c>
      <c r="S178" s="5">
        <v>38</v>
      </c>
      <c r="T178" s="5" t="s">
        <v>26</v>
      </c>
      <c r="U178" s="14">
        <v>0.62009024216330622</v>
      </c>
      <c r="V178" s="5">
        <v>914</v>
      </c>
      <c r="W178" s="5">
        <v>3053</v>
      </c>
      <c r="X178" s="5">
        <v>709</v>
      </c>
      <c r="Y178" s="5">
        <v>457</v>
      </c>
      <c r="Z178" s="5" t="s">
        <v>31</v>
      </c>
      <c r="AA178" s="5"/>
      <c r="AB178" s="6" cm="1">
        <f t="array" ref="AB178">SUM(IF(B178:I178&gt;B179:I179,1,-1))</f>
        <v>0</v>
      </c>
      <c r="AC178" s="6" cm="1">
        <f t="array" ref="AC178">SUM(IF(J178:S178&gt;J179:S179,1,-1))</f>
        <v>2</v>
      </c>
      <c r="AD178" s="6">
        <f t="shared" si="43"/>
        <v>2</v>
      </c>
      <c r="AE178" s="6">
        <f t="shared" si="46"/>
        <v>-2</v>
      </c>
      <c r="AF178" s="6">
        <f t="shared" si="46"/>
        <v>-2</v>
      </c>
      <c r="AG178" s="6">
        <f t="shared" si="46"/>
        <v>-4</v>
      </c>
      <c r="AH178" s="5"/>
      <c r="AI178" s="8" t="str">
        <f t="shared" si="32"/>
        <v>OL Higher</v>
      </c>
      <c r="AJ178" s="7" t="str">
        <f t="shared" si="33"/>
        <v>Neutral</v>
      </c>
      <c r="AK178" s="7" t="str">
        <f t="shared" si="34"/>
        <v>POC Unchanged</v>
      </c>
      <c r="AL178" s="9" t="str">
        <f t="shared" si="35"/>
        <v>In. Val</v>
      </c>
      <c r="AM178" s="9" t="str">
        <f t="shared" si="36"/>
        <v>Inside Day</v>
      </c>
      <c r="AN178" s="9" t="str">
        <f t="shared" si="37"/>
        <v>Ab. Val</v>
      </c>
      <c r="AO178" s="9" t="str">
        <f t="shared" si="38"/>
        <v>No Gap</v>
      </c>
      <c r="AP178" s="9" t="str">
        <f t="shared" si="39"/>
        <v>Bottom-Weighted</v>
      </c>
      <c r="AQ178" s="9" t="str">
        <f t="shared" si="40"/>
        <v>Skewed Mid-High</v>
      </c>
      <c r="AR178" s="9" t="str">
        <f t="shared" si="41"/>
        <v>Same</v>
      </c>
      <c r="AS178" s="5">
        <f t="shared" si="42"/>
        <v>0</v>
      </c>
    </row>
    <row r="179" spans="1:45" ht="15.5" x14ac:dyDescent="0.35">
      <c r="A179" s="13">
        <v>45407</v>
      </c>
      <c r="B179" s="15">
        <v>1.25543</v>
      </c>
      <c r="C179" s="15">
        <v>1.2558499999999999</v>
      </c>
      <c r="D179" s="15">
        <v>1.2298800000000001</v>
      </c>
      <c r="E179" s="15">
        <v>1.2506600000000001</v>
      </c>
      <c r="F179" s="15">
        <v>1.2454000000000001</v>
      </c>
      <c r="G179" s="15">
        <v>1.2495000000000001</v>
      </c>
      <c r="H179" s="15">
        <v>1.2415</v>
      </c>
      <c r="I179" s="5">
        <v>0</v>
      </c>
      <c r="J179" s="5">
        <v>1924</v>
      </c>
      <c r="K179" s="5">
        <v>3120</v>
      </c>
      <c r="L179" s="5">
        <v>5130</v>
      </c>
      <c r="M179" s="14">
        <v>10.573749999999968</v>
      </c>
      <c r="N179" s="14">
        <v>259.69999999999828</v>
      </c>
      <c r="O179" s="5">
        <v>80.000000000000071</v>
      </c>
      <c r="P179" s="5">
        <v>567738</v>
      </c>
      <c r="Q179" s="14">
        <v>1182.7874999999999</v>
      </c>
      <c r="R179" s="14">
        <v>19.753561802079453</v>
      </c>
      <c r="S179" s="5">
        <v>35</v>
      </c>
      <c r="T179" s="5" t="s">
        <v>26</v>
      </c>
      <c r="U179" s="14">
        <v>0.63183738977139103</v>
      </c>
      <c r="V179" s="5">
        <v>472</v>
      </c>
      <c r="W179" s="5">
        <v>3232</v>
      </c>
      <c r="X179" s="5">
        <v>908</v>
      </c>
      <c r="Y179" s="5">
        <v>506</v>
      </c>
      <c r="Z179" s="5" t="s">
        <v>31</v>
      </c>
      <c r="AA179" s="5"/>
      <c r="AB179" s="6" cm="1">
        <f t="array" ref="AB179">SUM(IF(B179:I179&gt;B180:I180,1,-1))</f>
        <v>0</v>
      </c>
      <c r="AC179" s="6" cm="1">
        <f t="array" ref="AC179">SUM(IF(J179:S179&gt;J180:S180,1,-1))</f>
        <v>2</v>
      </c>
      <c r="AD179" s="6">
        <f t="shared" si="43"/>
        <v>2</v>
      </c>
      <c r="AE179" s="6">
        <f t="shared" ref="AE179:AG194" si="47">SUM(AB179:AB181)</f>
        <v>-2</v>
      </c>
      <c r="AF179" s="6">
        <f t="shared" si="47"/>
        <v>2</v>
      </c>
      <c r="AG179" s="6">
        <f t="shared" si="47"/>
        <v>0</v>
      </c>
      <c r="AH179" s="5"/>
      <c r="AI179" s="8" t="str">
        <f t="shared" si="32"/>
        <v>OL Higher</v>
      </c>
      <c r="AJ179" s="7" t="str">
        <f t="shared" si="33"/>
        <v>Down</v>
      </c>
      <c r="AK179" s="7" t="str">
        <f t="shared" si="34"/>
        <v>POC Unchanged</v>
      </c>
      <c r="AL179" s="9" t="str">
        <f t="shared" si="35"/>
        <v>In. Val</v>
      </c>
      <c r="AM179" s="9" t="str">
        <f t="shared" si="36"/>
        <v>Inside Day</v>
      </c>
      <c r="AN179" s="9" t="str">
        <f t="shared" si="37"/>
        <v>Ab. Val</v>
      </c>
      <c r="AO179" s="9" t="str">
        <f t="shared" si="38"/>
        <v>Gap Up - Faded</v>
      </c>
      <c r="AP179" s="9" t="str">
        <f t="shared" si="39"/>
        <v>Bottom-Weighted</v>
      </c>
      <c r="AQ179" s="9" t="str">
        <f t="shared" si="40"/>
        <v>Skewed Mid-High</v>
      </c>
      <c r="AR179" s="9" t="str">
        <f t="shared" si="41"/>
        <v>Closed Lower Quadrant</v>
      </c>
      <c r="AS179" s="5">
        <f t="shared" si="42"/>
        <v>-1</v>
      </c>
    </row>
    <row r="180" spans="1:45" ht="15.5" x14ac:dyDescent="0.35">
      <c r="A180" s="13">
        <v>45406</v>
      </c>
      <c r="B180" s="15">
        <v>1.25362</v>
      </c>
      <c r="C180" s="15">
        <v>1.2577799999999999</v>
      </c>
      <c r="D180" s="15">
        <v>1.2298800000000001</v>
      </c>
      <c r="E180" s="15">
        <v>1.2458800000000001</v>
      </c>
      <c r="F180" s="15">
        <v>1.2454000000000001</v>
      </c>
      <c r="G180" s="15">
        <v>1.2495000000000001</v>
      </c>
      <c r="H180" s="15">
        <v>1.2386999999999999</v>
      </c>
      <c r="I180" s="5">
        <v>-2</v>
      </c>
      <c r="J180" s="5">
        <v>1890</v>
      </c>
      <c r="K180" s="5">
        <v>3120</v>
      </c>
      <c r="L180" s="5">
        <v>5095</v>
      </c>
      <c r="M180" s="14">
        <v>10.488958333333283</v>
      </c>
      <c r="N180" s="14">
        <v>278.99999999999812</v>
      </c>
      <c r="O180" s="5">
        <v>108.00000000000142</v>
      </c>
      <c r="P180" s="5">
        <v>564173</v>
      </c>
      <c r="Q180" s="14">
        <v>1175.3604166666667</v>
      </c>
      <c r="R180" s="14">
        <v>18.261648745519835</v>
      </c>
      <c r="S180" s="5">
        <v>42</v>
      </c>
      <c r="T180" s="5" t="s">
        <v>26</v>
      </c>
      <c r="U180" s="14">
        <v>0.67272903413036045</v>
      </c>
      <c r="V180" s="5">
        <v>637</v>
      </c>
      <c r="W180" s="5">
        <v>2395</v>
      </c>
      <c r="X180" s="5">
        <v>1489</v>
      </c>
      <c r="Y180" s="5">
        <v>570</v>
      </c>
      <c r="Z180" s="5" t="s">
        <v>32</v>
      </c>
      <c r="AA180" s="5"/>
      <c r="AB180" s="6" cm="1">
        <f t="array" ref="AB180">SUM(IF(B180:I180&gt;B181:I181,1,-1))</f>
        <v>-2</v>
      </c>
      <c r="AC180" s="6" cm="1">
        <f t="array" ref="AC180">SUM(IF(J180:S180&gt;J181:S181,1,-1))</f>
        <v>-6</v>
      </c>
      <c r="AD180" s="6">
        <f t="shared" si="43"/>
        <v>-8</v>
      </c>
      <c r="AE180" s="6">
        <f t="shared" si="47"/>
        <v>-8</v>
      </c>
      <c r="AF180" s="6">
        <f t="shared" si="47"/>
        <v>6</v>
      </c>
      <c r="AG180" s="6">
        <f t="shared" si="47"/>
        <v>-2</v>
      </c>
      <c r="AH180" s="5"/>
      <c r="AI180" s="8" t="str">
        <f t="shared" si="32"/>
        <v>OL Higher</v>
      </c>
      <c r="AJ180" s="7" t="str">
        <f t="shared" si="33"/>
        <v>Down</v>
      </c>
      <c r="AK180" s="7" t="str">
        <f t="shared" si="34"/>
        <v>POC Up</v>
      </c>
      <c r="AL180" s="9" t="str">
        <f t="shared" si="35"/>
        <v>In. Val</v>
      </c>
      <c r="AM180" s="9" t="str">
        <f t="shared" si="36"/>
        <v>Inside Day</v>
      </c>
      <c r="AN180" s="9" t="str">
        <f t="shared" si="37"/>
        <v>In Val</v>
      </c>
      <c r="AO180" s="9" t="str">
        <f t="shared" si="38"/>
        <v>Gap Up - Failed</v>
      </c>
      <c r="AP180" s="9" t="str">
        <f t="shared" si="39"/>
        <v>Bottom-Weighted</v>
      </c>
      <c r="AQ180" s="9" t="str">
        <f t="shared" si="40"/>
        <v>Skewed Mid-High</v>
      </c>
      <c r="AR180" s="9" t="str">
        <f t="shared" si="41"/>
        <v>Closed Lower Quadrant</v>
      </c>
      <c r="AS180" s="5">
        <f t="shared" si="42"/>
        <v>-1</v>
      </c>
    </row>
    <row r="181" spans="1:45" ht="15.5" x14ac:dyDescent="0.35">
      <c r="A181" s="13">
        <v>45405</v>
      </c>
      <c r="B181" s="15">
        <v>1.26766</v>
      </c>
      <c r="C181" s="15">
        <v>1.27068</v>
      </c>
      <c r="D181" s="15">
        <v>1.2298800000000001</v>
      </c>
      <c r="E181" s="15">
        <v>1.24533</v>
      </c>
      <c r="F181" s="15">
        <v>1.2447999999999999</v>
      </c>
      <c r="G181" s="15">
        <v>1.2495000000000001</v>
      </c>
      <c r="H181" s="15">
        <v>1.2351000000000001</v>
      </c>
      <c r="I181" s="5">
        <v>-2</v>
      </c>
      <c r="J181" s="5">
        <v>2810</v>
      </c>
      <c r="K181" s="5">
        <v>2401</v>
      </c>
      <c r="L181" s="5">
        <v>5285</v>
      </c>
      <c r="M181" s="14">
        <v>10.880208333333325</v>
      </c>
      <c r="N181" s="14">
        <v>407.99999999999949</v>
      </c>
      <c r="O181" s="5">
        <v>143.99999999999969</v>
      </c>
      <c r="P181" s="5">
        <v>583380</v>
      </c>
      <c r="Q181" s="14">
        <v>1215.375</v>
      </c>
      <c r="R181" s="14">
        <v>12.953431372549035</v>
      </c>
      <c r="S181" s="5">
        <v>53</v>
      </c>
      <c r="T181" s="5" t="s">
        <v>26</v>
      </c>
      <c r="U181" s="14">
        <v>0.64654812302757247</v>
      </c>
      <c r="V181" s="5">
        <v>275</v>
      </c>
      <c r="W181" s="5">
        <v>991</v>
      </c>
      <c r="X181" s="5">
        <v>3037</v>
      </c>
      <c r="Y181" s="5">
        <v>982</v>
      </c>
      <c r="Z181" s="5" t="s">
        <v>29</v>
      </c>
      <c r="AA181" s="5"/>
      <c r="AB181" s="6" cm="1">
        <f t="array" ref="AB181">SUM(IF(B181:I181&gt;B182:I182,1,-1))</f>
        <v>0</v>
      </c>
      <c r="AC181" s="6" cm="1">
        <f t="array" ref="AC181">SUM(IF(J181:S181&gt;J182:S182,1,-1))</f>
        <v>6</v>
      </c>
      <c r="AD181" s="6">
        <f t="shared" si="43"/>
        <v>6</v>
      </c>
      <c r="AE181" s="6">
        <f t="shared" si="47"/>
        <v>-14</v>
      </c>
      <c r="AF181" s="6">
        <f t="shared" si="47"/>
        <v>16</v>
      </c>
      <c r="AG181" s="6">
        <f t="shared" si="47"/>
        <v>2</v>
      </c>
      <c r="AH181" s="5"/>
      <c r="AI181" s="8" t="str">
        <f t="shared" si="32"/>
        <v>Inside</v>
      </c>
      <c r="AJ181" s="7" t="str">
        <f t="shared" si="33"/>
        <v>Down</v>
      </c>
      <c r="AK181" s="7" t="str">
        <f t="shared" si="34"/>
        <v>POC Down</v>
      </c>
      <c r="AL181" s="9" t="str">
        <f t="shared" si="35"/>
        <v>In. Val</v>
      </c>
      <c r="AM181" s="9" t="str">
        <f t="shared" si="36"/>
        <v>Inside Day</v>
      </c>
      <c r="AN181" s="9" t="str">
        <f t="shared" si="37"/>
        <v>In Val</v>
      </c>
      <c r="AO181" s="9" t="str">
        <f t="shared" si="38"/>
        <v>Gap Up - Failed</v>
      </c>
      <c r="AP181" s="9" t="str">
        <f t="shared" si="39"/>
        <v>Top-Weighted</v>
      </c>
      <c r="AQ181" s="9" t="str">
        <f t="shared" si="40"/>
        <v>Skewed Mid-Low</v>
      </c>
      <c r="AR181" s="9" t="str">
        <f t="shared" si="41"/>
        <v>Closed Lower Quadrant</v>
      </c>
      <c r="AS181" s="5">
        <f t="shared" si="42"/>
        <v>-1</v>
      </c>
    </row>
    <row r="182" spans="1:45" ht="15.5" x14ac:dyDescent="0.35">
      <c r="A182" s="13">
        <v>45404</v>
      </c>
      <c r="B182" s="15">
        <v>1.2656799999999999</v>
      </c>
      <c r="C182" s="15">
        <v>1.2708999999999999</v>
      </c>
      <c r="D182" s="15">
        <v>1.2298800000000001</v>
      </c>
      <c r="E182" s="15">
        <v>1.2349300000000001</v>
      </c>
      <c r="F182" s="15">
        <v>1.2454000000000001</v>
      </c>
      <c r="G182" s="15">
        <v>1.2522</v>
      </c>
      <c r="H182" s="15">
        <v>1.2301</v>
      </c>
      <c r="I182" s="5">
        <v>-7</v>
      </c>
      <c r="J182" s="5">
        <v>2733</v>
      </c>
      <c r="K182" s="5">
        <v>2265</v>
      </c>
      <c r="L182" s="5">
        <v>5062</v>
      </c>
      <c r="M182" s="14">
        <v>10.418333333333326</v>
      </c>
      <c r="N182" s="14">
        <v>410.19999999999834</v>
      </c>
      <c r="O182" s="5">
        <v>221.00000000000009</v>
      </c>
      <c r="P182" s="5">
        <v>569848</v>
      </c>
      <c r="Q182" s="14">
        <v>1187.1833333333334</v>
      </c>
      <c r="R182" s="14">
        <v>12.340321794246758</v>
      </c>
      <c r="S182" s="5">
        <v>49</v>
      </c>
      <c r="T182" s="5" t="s">
        <v>26</v>
      </c>
      <c r="U182" s="14">
        <v>0.61488837757628856</v>
      </c>
      <c r="V182" s="5">
        <v>623</v>
      </c>
      <c r="W182" s="5">
        <v>994</v>
      </c>
      <c r="X182" s="5">
        <v>2786</v>
      </c>
      <c r="Y182" s="5">
        <v>657</v>
      </c>
      <c r="Z182" s="5" t="s">
        <v>27</v>
      </c>
      <c r="AA182" s="5"/>
      <c r="AB182" s="6" cm="1">
        <f t="array" ref="AB182">SUM(IF(B182:I182&gt;B183:I183,1,-1))</f>
        <v>-6</v>
      </c>
      <c r="AC182" s="6" cm="1">
        <f t="array" ref="AC182">SUM(IF(J182:S182&gt;J183:S183,1,-1))</f>
        <v>6</v>
      </c>
      <c r="AD182" s="6">
        <f t="shared" si="43"/>
        <v>0</v>
      </c>
      <c r="AE182" s="6">
        <f t="shared" si="47"/>
        <v>-20</v>
      </c>
      <c r="AF182" s="6">
        <f t="shared" si="47"/>
        <v>12</v>
      </c>
      <c r="AG182" s="6">
        <f t="shared" si="47"/>
        <v>-8</v>
      </c>
      <c r="AH182" s="5"/>
      <c r="AI182" s="8" t="str">
        <f t="shared" si="32"/>
        <v>OL Lower</v>
      </c>
      <c r="AJ182" s="7" t="str">
        <f t="shared" si="33"/>
        <v>Down</v>
      </c>
      <c r="AK182" s="7" t="str">
        <f t="shared" si="34"/>
        <v>POC Unchanged</v>
      </c>
      <c r="AL182" s="9" t="str">
        <f t="shared" si="35"/>
        <v>In. Val</v>
      </c>
      <c r="AM182" s="9" t="str">
        <f t="shared" si="36"/>
        <v>Lower Break</v>
      </c>
      <c r="AN182" s="9" t="str">
        <f t="shared" si="37"/>
        <v>In Val</v>
      </c>
      <c r="AO182" s="9" t="str">
        <f t="shared" si="38"/>
        <v>Gap Up - Failed</v>
      </c>
      <c r="AP182" s="9" t="str">
        <f t="shared" si="39"/>
        <v>Top-Weighted</v>
      </c>
      <c r="AQ182" s="9" t="str">
        <f t="shared" si="40"/>
        <v>Skewed Mid-Low</v>
      </c>
      <c r="AR182" s="9" t="str">
        <f t="shared" si="41"/>
        <v>Same</v>
      </c>
      <c r="AS182" s="5">
        <f t="shared" si="42"/>
        <v>0</v>
      </c>
    </row>
    <row r="183" spans="1:45" ht="15.5" x14ac:dyDescent="0.35">
      <c r="A183" s="13">
        <v>45401</v>
      </c>
      <c r="B183" s="15">
        <v>1.2623599999999999</v>
      </c>
      <c r="C183" s="15">
        <v>1.2708999999999999</v>
      </c>
      <c r="D183" s="15">
        <v>1.2355700000000001</v>
      </c>
      <c r="E183" s="15">
        <v>1.2375</v>
      </c>
      <c r="F183" s="15">
        <v>1.2454000000000001</v>
      </c>
      <c r="G183" s="15">
        <v>1.2543</v>
      </c>
      <c r="H183" s="15">
        <v>1.236</v>
      </c>
      <c r="I183" s="5">
        <v>-4</v>
      </c>
      <c r="J183" s="5">
        <v>3082</v>
      </c>
      <c r="K183" s="5">
        <v>1804</v>
      </c>
      <c r="L183" s="5">
        <v>4950</v>
      </c>
      <c r="M183" s="14">
        <v>10.201458333333354</v>
      </c>
      <c r="N183" s="14">
        <v>353.29999999999859</v>
      </c>
      <c r="O183" s="5">
        <v>182.99999999999983</v>
      </c>
      <c r="P183" s="5">
        <v>569830</v>
      </c>
      <c r="Q183" s="14">
        <v>1187.1458333333333</v>
      </c>
      <c r="R183" s="14">
        <v>14.010755731672855</v>
      </c>
      <c r="S183" s="5">
        <v>47</v>
      </c>
      <c r="T183" s="5" t="s">
        <v>26</v>
      </c>
      <c r="U183" s="14">
        <v>0.58257276146111514</v>
      </c>
      <c r="V183" s="5">
        <v>919</v>
      </c>
      <c r="W183" s="5">
        <v>845</v>
      </c>
      <c r="X183" s="5">
        <v>1854</v>
      </c>
      <c r="Y183" s="5">
        <v>1288</v>
      </c>
      <c r="Z183" s="5" t="s">
        <v>27</v>
      </c>
      <c r="AA183" s="5"/>
      <c r="AB183" s="6" cm="1">
        <f t="array" ref="AB183">SUM(IF(B183:I183&gt;B184:I184,1,-1))</f>
        <v>-8</v>
      </c>
      <c r="AC183" s="6" cm="1">
        <f t="array" ref="AC183">SUM(IF(J183:S183&gt;J184:S184,1,-1))</f>
        <v>4</v>
      </c>
      <c r="AD183" s="6">
        <f t="shared" si="43"/>
        <v>-4</v>
      </c>
      <c r="AE183" s="6">
        <f t="shared" si="47"/>
        <v>-18</v>
      </c>
      <c r="AF183" s="6">
        <f t="shared" si="47"/>
        <v>10</v>
      </c>
      <c r="AG183" s="6">
        <f t="shared" si="47"/>
        <v>-8</v>
      </c>
      <c r="AH183" s="5"/>
      <c r="AI183" s="8" t="str">
        <f t="shared" si="32"/>
        <v>OL Lower</v>
      </c>
      <c r="AJ183" s="7" t="str">
        <f t="shared" si="33"/>
        <v>Down</v>
      </c>
      <c r="AK183" s="7" t="str">
        <f t="shared" si="34"/>
        <v>POC Unchanged</v>
      </c>
      <c r="AL183" s="9" t="str">
        <f t="shared" si="35"/>
        <v>In. Val</v>
      </c>
      <c r="AM183" s="9" t="str">
        <f t="shared" si="36"/>
        <v>Lower Break</v>
      </c>
      <c r="AN183" s="9" t="str">
        <f t="shared" si="37"/>
        <v>In Val</v>
      </c>
      <c r="AO183" s="9" t="str">
        <f t="shared" si="38"/>
        <v>Gap Up - Failed</v>
      </c>
      <c r="AP183" s="9" t="str">
        <f t="shared" si="39"/>
        <v>Top-Weighted</v>
      </c>
      <c r="AQ183" s="9" t="str">
        <f t="shared" si="40"/>
        <v>Skewed Mid-Low</v>
      </c>
      <c r="AR183" s="9" t="str">
        <f t="shared" si="41"/>
        <v>Same</v>
      </c>
      <c r="AS183" s="5">
        <f t="shared" si="42"/>
        <v>0</v>
      </c>
    </row>
    <row r="184" spans="1:45" ht="15.5" x14ac:dyDescent="0.35">
      <c r="A184" s="13">
        <v>45400</v>
      </c>
      <c r="B184" s="15">
        <v>1.26387</v>
      </c>
      <c r="C184" s="15">
        <v>1.2708999999999999</v>
      </c>
      <c r="D184" s="15">
        <v>1.24051</v>
      </c>
      <c r="E184" s="15">
        <v>1.2435</v>
      </c>
      <c r="F184" s="15">
        <v>1.2454000000000001</v>
      </c>
      <c r="G184" s="15">
        <v>1.2594000000000001</v>
      </c>
      <c r="H184" s="15">
        <v>1.2409000000000001</v>
      </c>
      <c r="I184" s="5">
        <v>7</v>
      </c>
      <c r="J184" s="5">
        <v>3491</v>
      </c>
      <c r="K184" s="5">
        <v>1225</v>
      </c>
      <c r="L184" s="5">
        <v>4774</v>
      </c>
      <c r="M184" s="14">
        <v>9.9004166666667075</v>
      </c>
      <c r="N184" s="14">
        <v>303.89999999999918</v>
      </c>
      <c r="O184" s="5">
        <v>184.9999999999996</v>
      </c>
      <c r="P184" s="5">
        <v>549036</v>
      </c>
      <c r="Q184" s="14">
        <v>1143.825</v>
      </c>
      <c r="R184" s="14">
        <v>15.709114840408072</v>
      </c>
      <c r="S184" s="5">
        <v>43</v>
      </c>
      <c r="T184" s="5" t="s">
        <v>28</v>
      </c>
      <c r="U184" s="14">
        <v>0.44653281615423024</v>
      </c>
      <c r="V184" s="5">
        <v>862</v>
      </c>
      <c r="W184" s="5">
        <v>816</v>
      </c>
      <c r="X184" s="5">
        <v>878</v>
      </c>
      <c r="Y184" s="5">
        <v>2190</v>
      </c>
      <c r="Z184" s="5" t="s">
        <v>27</v>
      </c>
      <c r="AA184" s="5"/>
      <c r="AB184" s="6" cm="1">
        <f t="array" ref="AB184">SUM(IF(B184:I184&gt;B185:I185,1,-1))</f>
        <v>-6</v>
      </c>
      <c r="AC184" s="6" cm="1">
        <f t="array" ref="AC184">SUM(IF(J184:S184&gt;J185:S185,1,-1))</f>
        <v>2</v>
      </c>
      <c r="AD184" s="6">
        <f t="shared" si="43"/>
        <v>-4</v>
      </c>
      <c r="AE184" s="6">
        <f t="shared" si="47"/>
        <v>-12</v>
      </c>
      <c r="AF184" s="6">
        <f t="shared" si="47"/>
        <v>12</v>
      </c>
      <c r="AG184" s="6">
        <f t="shared" si="47"/>
        <v>0</v>
      </c>
      <c r="AH184" s="5"/>
      <c r="AI184" s="8" t="str">
        <f t="shared" si="32"/>
        <v>OL Lower</v>
      </c>
      <c r="AJ184" s="7" t="str">
        <f t="shared" si="33"/>
        <v>Down</v>
      </c>
      <c r="AK184" s="7" t="str">
        <f t="shared" si="34"/>
        <v>POC Unchanged</v>
      </c>
      <c r="AL184" s="9" t="str">
        <f t="shared" si="35"/>
        <v>In. Val</v>
      </c>
      <c r="AM184" s="9" t="str">
        <f t="shared" si="36"/>
        <v>Inside Day</v>
      </c>
      <c r="AN184" s="9" t="str">
        <f t="shared" si="37"/>
        <v>In Val</v>
      </c>
      <c r="AO184" s="9" t="str">
        <f t="shared" si="38"/>
        <v>Gap Up - Failed</v>
      </c>
      <c r="AP184" s="9" t="str">
        <f t="shared" si="39"/>
        <v>Top-Weighted</v>
      </c>
      <c r="AQ184" s="9" t="str">
        <f t="shared" si="40"/>
        <v>Skewed Low</v>
      </c>
      <c r="AR184" s="9" t="str">
        <f t="shared" si="41"/>
        <v>Same</v>
      </c>
      <c r="AS184" s="5">
        <f t="shared" si="42"/>
        <v>0</v>
      </c>
    </row>
    <row r="185" spans="1:45" ht="15.5" x14ac:dyDescent="0.35">
      <c r="A185" s="13">
        <v>45399</v>
      </c>
      <c r="B185" s="15">
        <v>1.2650600000000001</v>
      </c>
      <c r="C185" s="15">
        <v>1.2708999999999999</v>
      </c>
      <c r="D185" s="15">
        <v>1.24051</v>
      </c>
      <c r="E185" s="15">
        <v>1.2452399999999999</v>
      </c>
      <c r="F185" s="15">
        <v>1.2454000000000001</v>
      </c>
      <c r="G185" s="15">
        <v>1.2627000000000002</v>
      </c>
      <c r="H185" s="15">
        <v>1.2409000000000001</v>
      </c>
      <c r="I185" s="5">
        <v>-3</v>
      </c>
      <c r="J185" s="5">
        <v>3584</v>
      </c>
      <c r="K185" s="5">
        <v>1062</v>
      </c>
      <c r="L185" s="5">
        <v>4697</v>
      </c>
      <c r="M185" s="14">
        <v>9.7360416666667415</v>
      </c>
      <c r="N185" s="14">
        <v>303.89999999999918</v>
      </c>
      <c r="O185" s="5">
        <v>218.00000000000043</v>
      </c>
      <c r="P185" s="5">
        <v>537089</v>
      </c>
      <c r="Q185" s="14">
        <v>1118.9354166666667</v>
      </c>
      <c r="R185" s="14">
        <v>15.455742020401489</v>
      </c>
      <c r="S185" s="5">
        <v>44</v>
      </c>
      <c r="T185" s="5" t="s">
        <v>28</v>
      </c>
      <c r="U185" s="14">
        <v>0.43698097888806203</v>
      </c>
      <c r="V185" s="5">
        <v>1227</v>
      </c>
      <c r="W185" s="5">
        <v>816</v>
      </c>
      <c r="X185" s="5">
        <v>875</v>
      </c>
      <c r="Y185" s="5">
        <v>1754</v>
      </c>
      <c r="Z185" s="5" t="s">
        <v>27</v>
      </c>
      <c r="AA185" s="5"/>
      <c r="AB185" s="6" cm="1">
        <f t="array" ref="AB185">SUM(IF(B185:I185&gt;B186:I186,1,-1))</f>
        <v>-4</v>
      </c>
      <c r="AC185" s="6" cm="1">
        <f t="array" ref="AC185">SUM(IF(J185:S185&gt;J186:S186,1,-1))</f>
        <v>4</v>
      </c>
      <c r="AD185" s="6">
        <f t="shared" si="43"/>
        <v>0</v>
      </c>
      <c r="AE185" s="6">
        <f t="shared" si="47"/>
        <v>-12</v>
      </c>
      <c r="AF185" s="6">
        <f t="shared" si="47"/>
        <v>16</v>
      </c>
      <c r="AG185" s="6">
        <f t="shared" si="47"/>
        <v>4</v>
      </c>
      <c r="AH185" s="5"/>
      <c r="AI185" s="8" t="str">
        <f t="shared" si="32"/>
        <v>OL Lower</v>
      </c>
      <c r="AJ185" s="7" t="str">
        <f t="shared" si="33"/>
        <v>Down</v>
      </c>
      <c r="AK185" s="7" t="str">
        <f t="shared" si="34"/>
        <v>POC Down</v>
      </c>
      <c r="AL185" s="9" t="str">
        <f t="shared" si="35"/>
        <v>Bel. Val</v>
      </c>
      <c r="AM185" s="9" t="str">
        <f t="shared" si="36"/>
        <v>Inside Day</v>
      </c>
      <c r="AN185" s="9" t="str">
        <f t="shared" si="37"/>
        <v>In Val</v>
      </c>
      <c r="AO185" s="9" t="str">
        <f t="shared" si="38"/>
        <v>No Gap</v>
      </c>
      <c r="AP185" s="9" t="str">
        <f t="shared" si="39"/>
        <v>Top-Weighted</v>
      </c>
      <c r="AQ185" s="9" t="str">
        <f t="shared" si="40"/>
        <v>Skewed Low</v>
      </c>
      <c r="AR185" s="9" t="str">
        <f t="shared" si="41"/>
        <v>Same</v>
      </c>
      <c r="AS185" s="5">
        <f t="shared" si="42"/>
        <v>0</v>
      </c>
    </row>
    <row r="186" spans="1:45" ht="15.5" x14ac:dyDescent="0.35">
      <c r="A186" s="13">
        <v>45398</v>
      </c>
      <c r="B186" s="15">
        <v>1.2575400000000001</v>
      </c>
      <c r="C186" s="15">
        <v>1.2708999999999999</v>
      </c>
      <c r="D186" s="15">
        <v>1.24051</v>
      </c>
      <c r="E186" s="15">
        <v>1.2429300000000001</v>
      </c>
      <c r="F186" s="15">
        <v>1.2653000000000001</v>
      </c>
      <c r="G186" s="15">
        <v>1.2706000000000002</v>
      </c>
      <c r="H186" s="15">
        <v>1.2506000000000002</v>
      </c>
      <c r="I186" s="5">
        <v>10</v>
      </c>
      <c r="J186" s="5">
        <v>827</v>
      </c>
      <c r="K186" s="5">
        <v>3722</v>
      </c>
      <c r="L186" s="5">
        <v>4587</v>
      </c>
      <c r="M186" s="14">
        <v>9.5104166666667531</v>
      </c>
      <c r="N186" s="14">
        <v>303.89999999999918</v>
      </c>
      <c r="O186" s="5">
        <v>200.00000000000017</v>
      </c>
      <c r="P186" s="5">
        <v>518689</v>
      </c>
      <c r="Q186" s="14">
        <v>1080.6020833333334</v>
      </c>
      <c r="R186" s="14">
        <v>15.093780848963515</v>
      </c>
      <c r="S186" s="5">
        <v>51</v>
      </c>
      <c r="T186" s="5" t="s">
        <v>28</v>
      </c>
      <c r="U186" s="14">
        <v>0.4356869926641152</v>
      </c>
      <c r="V186" s="5">
        <v>1327</v>
      </c>
      <c r="W186" s="5">
        <v>1123</v>
      </c>
      <c r="X186" s="5">
        <v>875</v>
      </c>
      <c r="Y186" s="5">
        <v>1238</v>
      </c>
      <c r="Z186" s="5" t="s">
        <v>27</v>
      </c>
      <c r="AA186" s="5"/>
      <c r="AB186" s="6" cm="1">
        <f t="array" ref="AB186">SUM(IF(B186:I186&gt;B187:I187,1,-1))</f>
        <v>-2</v>
      </c>
      <c r="AC186" s="6" cm="1">
        <f t="array" ref="AC186">SUM(IF(J186:S186&gt;J187:S187,1,-1))</f>
        <v>6</v>
      </c>
      <c r="AD186" s="6">
        <f t="shared" si="43"/>
        <v>4</v>
      </c>
      <c r="AE186" s="6">
        <f t="shared" si="47"/>
        <v>-12</v>
      </c>
      <c r="AF186" s="6">
        <f t="shared" si="47"/>
        <v>18</v>
      </c>
      <c r="AG186" s="6">
        <f t="shared" si="47"/>
        <v>6</v>
      </c>
      <c r="AH186" s="5"/>
      <c r="AI186" s="8" t="str">
        <f t="shared" si="32"/>
        <v>Outside</v>
      </c>
      <c r="AJ186" s="7" t="str">
        <f t="shared" si="33"/>
        <v>Up</v>
      </c>
      <c r="AK186" s="7" t="str">
        <f t="shared" si="34"/>
        <v>POC Up</v>
      </c>
      <c r="AL186" s="9" t="str">
        <f t="shared" si="35"/>
        <v>In. Val</v>
      </c>
      <c r="AM186" s="9" t="str">
        <f t="shared" si="36"/>
        <v>Lower Break</v>
      </c>
      <c r="AN186" s="9" t="str">
        <f t="shared" si="37"/>
        <v>Bl. Val</v>
      </c>
      <c r="AO186" s="9" t="str">
        <f t="shared" si="38"/>
        <v>No Gap</v>
      </c>
      <c r="AP186" s="9" t="str">
        <f t="shared" si="39"/>
        <v>Bottom-Weighted</v>
      </c>
      <c r="AQ186" s="9" t="str">
        <f t="shared" si="40"/>
        <v>Skewed High</v>
      </c>
      <c r="AR186" s="9" t="str">
        <f t="shared" si="41"/>
        <v>Same</v>
      </c>
      <c r="AS186" s="5">
        <f t="shared" si="42"/>
        <v>0</v>
      </c>
    </row>
    <row r="187" spans="1:45" ht="15.5" x14ac:dyDescent="0.35">
      <c r="A187" s="13">
        <v>45397</v>
      </c>
      <c r="B187" s="15">
        <v>1.2545500000000001</v>
      </c>
      <c r="C187" s="15">
        <v>1.2708999999999999</v>
      </c>
      <c r="D187" s="15">
        <v>1.2415499999999999</v>
      </c>
      <c r="E187" s="15">
        <v>1.24457</v>
      </c>
      <c r="F187" s="15">
        <v>1.2574000000000001</v>
      </c>
      <c r="G187" s="15">
        <v>1.2669000000000001</v>
      </c>
      <c r="H187" s="15">
        <v>1.2513000000000001</v>
      </c>
      <c r="I187" s="5">
        <v>21</v>
      </c>
      <c r="J187" s="5">
        <v>2240</v>
      </c>
      <c r="K187" s="5">
        <v>2145</v>
      </c>
      <c r="L187" s="5">
        <v>4424</v>
      </c>
      <c r="M187" s="14">
        <v>9.1045833333334478</v>
      </c>
      <c r="N187" s="14">
        <v>293.49999999999989</v>
      </c>
      <c r="O187" s="5">
        <v>156.00000000000057</v>
      </c>
      <c r="P187" s="5">
        <v>491074</v>
      </c>
      <c r="Q187" s="14">
        <v>1023.0708333333333</v>
      </c>
      <c r="R187" s="14">
        <v>15.07325383304941</v>
      </c>
      <c r="S187" s="5">
        <v>52</v>
      </c>
      <c r="T187" s="5" t="s">
        <v>26</v>
      </c>
      <c r="U187" s="14">
        <v>0.65715381787208382</v>
      </c>
      <c r="V187" s="5">
        <v>1281</v>
      </c>
      <c r="W187" s="5">
        <v>1319</v>
      </c>
      <c r="X187" s="5">
        <v>1058</v>
      </c>
      <c r="Y187" s="5">
        <v>766</v>
      </c>
      <c r="Z187" s="5" t="s">
        <v>27</v>
      </c>
      <c r="AA187" s="5"/>
      <c r="AB187" s="6" cm="1">
        <f t="array" ref="AB187">SUM(IF(B187:I187&gt;B188:I188,1,-1))</f>
        <v>-6</v>
      </c>
      <c r="AC187" s="6" cm="1">
        <f t="array" ref="AC187">SUM(IF(J187:S187&gt;J188:S188,1,-1))</f>
        <v>6</v>
      </c>
      <c r="AD187" s="6">
        <f t="shared" si="43"/>
        <v>0</v>
      </c>
      <c r="AE187" s="6">
        <f t="shared" si="47"/>
        <v>-10</v>
      </c>
      <c r="AF187" s="6">
        <f t="shared" si="47"/>
        <v>18</v>
      </c>
      <c r="AG187" s="6">
        <f t="shared" si="47"/>
        <v>8</v>
      </c>
      <c r="AH187" s="5"/>
      <c r="AI187" s="8" t="str">
        <f t="shared" si="32"/>
        <v>OL Lower</v>
      </c>
      <c r="AJ187" s="7" t="str">
        <f t="shared" si="33"/>
        <v>Neutral</v>
      </c>
      <c r="AK187" s="7" t="str">
        <f t="shared" si="34"/>
        <v>POC Down</v>
      </c>
      <c r="AL187" s="9" t="str">
        <f t="shared" si="35"/>
        <v>In. Val</v>
      </c>
      <c r="AM187" s="9" t="str">
        <f t="shared" si="36"/>
        <v>Inside Day</v>
      </c>
      <c r="AN187" s="9" t="str">
        <f t="shared" si="37"/>
        <v>Bl. Val</v>
      </c>
      <c r="AO187" s="9" t="str">
        <f t="shared" si="38"/>
        <v>Gap Down - Follow Through</v>
      </c>
      <c r="AP187" s="9" t="str">
        <f t="shared" si="39"/>
        <v>Top-Weighted</v>
      </c>
      <c r="AQ187" s="9" t="str">
        <f t="shared" si="40"/>
        <v>Skewed Mid-High</v>
      </c>
      <c r="AR187" s="9" t="str">
        <f t="shared" si="41"/>
        <v>Same</v>
      </c>
      <c r="AS187" s="5">
        <f t="shared" si="42"/>
        <v>0</v>
      </c>
    </row>
    <row r="188" spans="1:45" ht="15.5" x14ac:dyDescent="0.35">
      <c r="A188" s="13">
        <v>45394</v>
      </c>
      <c r="B188" s="15">
        <v>1.2637</v>
      </c>
      <c r="C188" s="15">
        <v>1.2708999999999999</v>
      </c>
      <c r="D188" s="15">
        <v>1.2415499999999999</v>
      </c>
      <c r="E188" s="15">
        <v>1.246</v>
      </c>
      <c r="F188" s="15">
        <v>1.2625999999999999</v>
      </c>
      <c r="G188" s="15">
        <v>1.2703</v>
      </c>
      <c r="H188" s="15">
        <v>1.2554000000000001</v>
      </c>
      <c r="I188" s="5">
        <v>8</v>
      </c>
      <c r="J188" s="5">
        <v>1627</v>
      </c>
      <c r="K188" s="5">
        <v>2641</v>
      </c>
      <c r="L188" s="5">
        <v>4313</v>
      </c>
      <c r="M188" s="14">
        <v>8.878958333333431</v>
      </c>
      <c r="N188" s="14">
        <v>293.49999999999989</v>
      </c>
      <c r="O188" s="5">
        <v>148.99999999999915</v>
      </c>
      <c r="P188" s="5">
        <v>465382</v>
      </c>
      <c r="Q188" s="14">
        <v>969.54583333333335</v>
      </c>
      <c r="R188" s="14">
        <v>14.695059625212952</v>
      </c>
      <c r="S188" s="5">
        <v>49</v>
      </c>
      <c r="T188" s="5" t="s">
        <v>26</v>
      </c>
      <c r="U188" s="14">
        <v>0.53167322626536162</v>
      </c>
      <c r="V188" s="5">
        <v>1295</v>
      </c>
      <c r="W188" s="5">
        <v>1551</v>
      </c>
      <c r="X188" s="5">
        <v>1135</v>
      </c>
      <c r="Y188" s="5">
        <v>332</v>
      </c>
      <c r="Z188" s="5" t="s">
        <v>27</v>
      </c>
      <c r="AA188" s="5"/>
      <c r="AB188" s="6" cm="1">
        <f t="array" ref="AB188">SUM(IF(B188:I188&gt;B189:I189,1,-1))</f>
        <v>-4</v>
      </c>
      <c r="AC188" s="6" cm="1">
        <f t="array" ref="AC188">SUM(IF(J188:S188&gt;J189:S189,1,-1))</f>
        <v>6</v>
      </c>
      <c r="AD188" s="6">
        <f t="shared" si="43"/>
        <v>2</v>
      </c>
      <c r="AE188" s="6">
        <f t="shared" si="47"/>
        <v>-8</v>
      </c>
      <c r="AF188" s="6">
        <f t="shared" si="47"/>
        <v>16</v>
      </c>
      <c r="AG188" s="6">
        <f t="shared" si="47"/>
        <v>8</v>
      </c>
      <c r="AH188" s="5"/>
      <c r="AI188" s="8" t="str">
        <f t="shared" si="32"/>
        <v>Outside</v>
      </c>
      <c r="AJ188" s="7" t="str">
        <f t="shared" si="33"/>
        <v>Neutral</v>
      </c>
      <c r="AK188" s="7" t="str">
        <f t="shared" si="34"/>
        <v>POC Unchanged</v>
      </c>
      <c r="AL188" s="9" t="str">
        <f t="shared" si="35"/>
        <v>In. Val</v>
      </c>
      <c r="AM188" s="9" t="str">
        <f t="shared" si="36"/>
        <v>Lower Break</v>
      </c>
      <c r="AN188" s="9" t="str">
        <f t="shared" si="37"/>
        <v>Bl. Val</v>
      </c>
      <c r="AO188" s="9" t="str">
        <f t="shared" si="38"/>
        <v>No Gap</v>
      </c>
      <c r="AP188" s="9" t="str">
        <f t="shared" si="39"/>
        <v>Bottom-Weighted</v>
      </c>
      <c r="AQ188" s="9" t="str">
        <f t="shared" si="40"/>
        <v>Skewed Mid-High</v>
      </c>
      <c r="AR188" s="9" t="str">
        <f t="shared" si="41"/>
        <v>Same</v>
      </c>
      <c r="AS188" s="5">
        <f t="shared" si="42"/>
        <v>0</v>
      </c>
    </row>
    <row r="189" spans="1:45" ht="15.5" x14ac:dyDescent="0.35">
      <c r="A189" s="13">
        <v>45393</v>
      </c>
      <c r="B189" s="15">
        <v>1.26213</v>
      </c>
      <c r="C189" s="15">
        <v>1.2708999999999999</v>
      </c>
      <c r="D189" s="15">
        <v>1.25101</v>
      </c>
      <c r="E189" s="15">
        <v>1.2554000000000001</v>
      </c>
      <c r="F189" s="15">
        <v>1.2626000000000002</v>
      </c>
      <c r="G189" s="15">
        <v>1.2702000000000002</v>
      </c>
      <c r="H189" s="15">
        <v>1.2572000000000001</v>
      </c>
      <c r="I189" s="5">
        <v>16</v>
      </c>
      <c r="J189" s="5">
        <v>1718</v>
      </c>
      <c r="K189" s="5">
        <v>2357</v>
      </c>
      <c r="L189" s="5">
        <v>4130</v>
      </c>
      <c r="M189" s="14">
        <v>8.5127083333334284</v>
      </c>
      <c r="N189" s="14">
        <v>198.89999999999964</v>
      </c>
      <c r="O189" s="5">
        <v>130.00000000000122</v>
      </c>
      <c r="P189" s="5">
        <v>423103</v>
      </c>
      <c r="Q189" s="14">
        <v>881.46458333333328</v>
      </c>
      <c r="R189" s="14">
        <v>20.76420311714433</v>
      </c>
      <c r="S189" s="5">
        <v>41</v>
      </c>
      <c r="T189" s="5" t="s">
        <v>26</v>
      </c>
      <c r="U189" s="14">
        <v>0.62377400359254087</v>
      </c>
      <c r="V189" s="5">
        <v>629</v>
      </c>
      <c r="W189" s="5">
        <v>1735</v>
      </c>
      <c r="X189" s="5">
        <v>880</v>
      </c>
      <c r="Y189" s="5">
        <v>886</v>
      </c>
      <c r="Z189" s="5" t="s">
        <v>27</v>
      </c>
      <c r="AA189" s="5"/>
      <c r="AB189" s="6" cm="1">
        <f t="array" ref="AB189">SUM(IF(B189:I189&gt;B190:I190,1,-1))</f>
        <v>0</v>
      </c>
      <c r="AC189" s="6" cm="1">
        <f t="array" ref="AC189">SUM(IF(J189:S189&gt;J190:S190,1,-1))</f>
        <v>6</v>
      </c>
      <c r="AD189" s="6">
        <f t="shared" si="43"/>
        <v>6</v>
      </c>
      <c r="AE189" s="6">
        <f t="shared" si="47"/>
        <v>-4</v>
      </c>
      <c r="AF189" s="6">
        <f t="shared" si="47"/>
        <v>12</v>
      </c>
      <c r="AG189" s="6">
        <f t="shared" si="47"/>
        <v>8</v>
      </c>
      <c r="AH189" s="5"/>
      <c r="AI189" s="8" t="str">
        <f t="shared" si="32"/>
        <v>Outside</v>
      </c>
      <c r="AJ189" s="7" t="str">
        <f t="shared" si="33"/>
        <v>Neutral</v>
      </c>
      <c r="AK189" s="7" t="str">
        <f t="shared" si="34"/>
        <v>POC Unchanged</v>
      </c>
      <c r="AL189" s="9" t="str">
        <f t="shared" si="35"/>
        <v>In. Val</v>
      </c>
      <c r="AM189" s="9" t="str">
        <f t="shared" si="36"/>
        <v>Lower Break</v>
      </c>
      <c r="AN189" s="9" t="str">
        <f t="shared" si="37"/>
        <v>Bl. Val</v>
      </c>
      <c r="AO189" s="9" t="str">
        <f t="shared" si="38"/>
        <v>No Gap</v>
      </c>
      <c r="AP189" s="9" t="str">
        <f t="shared" si="39"/>
        <v>Bottom-Weighted</v>
      </c>
      <c r="AQ189" s="9" t="str">
        <f t="shared" si="40"/>
        <v>Skewed Mid-High</v>
      </c>
      <c r="AR189" s="9" t="str">
        <f t="shared" si="41"/>
        <v>Same</v>
      </c>
      <c r="AS189" s="5">
        <f t="shared" si="42"/>
        <v>0</v>
      </c>
    </row>
    <row r="190" spans="1:45" ht="15.5" x14ac:dyDescent="0.35">
      <c r="A190" s="13">
        <v>45392</v>
      </c>
      <c r="B190" s="15">
        <v>1.2616499999999999</v>
      </c>
      <c r="C190" s="15">
        <v>1.2708999999999999</v>
      </c>
      <c r="D190" s="15">
        <v>1.25197</v>
      </c>
      <c r="E190" s="15">
        <v>1.2536</v>
      </c>
      <c r="F190" s="15">
        <v>1.2625999999999999</v>
      </c>
      <c r="G190" s="15">
        <v>1.2689999999999999</v>
      </c>
      <c r="H190" s="15">
        <v>1.2592000000000001</v>
      </c>
      <c r="I190" s="5">
        <v>9</v>
      </c>
      <c r="J190" s="5">
        <v>1938</v>
      </c>
      <c r="K190" s="5">
        <v>2096</v>
      </c>
      <c r="L190" s="5">
        <v>4105</v>
      </c>
      <c r="M190" s="14">
        <v>8.4237500000001102</v>
      </c>
      <c r="N190" s="14">
        <v>189.2999999999989</v>
      </c>
      <c r="O190" s="5">
        <v>97.999999999998096</v>
      </c>
      <c r="P190" s="5">
        <v>408897</v>
      </c>
      <c r="Q190" s="14">
        <v>851.86874999999998</v>
      </c>
      <c r="R190" s="14">
        <v>21.685155837295426</v>
      </c>
      <c r="S190" s="5">
        <v>32</v>
      </c>
      <c r="T190" s="5" t="s">
        <v>26</v>
      </c>
      <c r="U190" s="14">
        <v>0.68186916925348739</v>
      </c>
      <c r="V190" s="5">
        <v>596</v>
      </c>
      <c r="W190" s="5">
        <v>2034</v>
      </c>
      <c r="X190" s="5">
        <v>850</v>
      </c>
      <c r="Y190" s="5">
        <v>598</v>
      </c>
      <c r="Z190" s="5" t="s">
        <v>27</v>
      </c>
      <c r="AA190" s="5"/>
      <c r="AB190" s="6" cm="1">
        <f t="array" ref="AB190">SUM(IF(B190:I190&gt;B191:I191,1,-1))</f>
        <v>-4</v>
      </c>
      <c r="AC190" s="6" cm="1">
        <f t="array" ref="AC190">SUM(IF(J190:S190&gt;J191:S191,1,-1))</f>
        <v>4</v>
      </c>
      <c r="AD190" s="6">
        <f t="shared" si="43"/>
        <v>0</v>
      </c>
      <c r="AE190" s="6">
        <f t="shared" si="47"/>
        <v>-4</v>
      </c>
      <c r="AF190" s="6">
        <f t="shared" si="47"/>
        <v>4</v>
      </c>
      <c r="AG190" s="6">
        <f t="shared" si="47"/>
        <v>0</v>
      </c>
      <c r="AH190" s="5"/>
      <c r="AI190" s="8" t="str">
        <f t="shared" si="32"/>
        <v>Outside</v>
      </c>
      <c r="AJ190" s="7" t="str">
        <f t="shared" si="33"/>
        <v>Neutral</v>
      </c>
      <c r="AK190" s="7" t="str">
        <f t="shared" si="34"/>
        <v>POC Up</v>
      </c>
      <c r="AL190" s="9" t="str">
        <f t="shared" si="35"/>
        <v>In. Val</v>
      </c>
      <c r="AM190" s="9" t="str">
        <f t="shared" si="36"/>
        <v>Lower Break</v>
      </c>
      <c r="AN190" s="9" t="str">
        <f t="shared" si="37"/>
        <v>Bl. Val</v>
      </c>
      <c r="AO190" s="9" t="str">
        <f t="shared" si="38"/>
        <v>No Gap</v>
      </c>
      <c r="AP190" s="9" t="str">
        <f t="shared" si="39"/>
        <v>Bottom-Weighted</v>
      </c>
      <c r="AQ190" s="9" t="str">
        <f t="shared" si="40"/>
        <v>Skewed Mid-High</v>
      </c>
      <c r="AR190" s="9" t="str">
        <f t="shared" si="41"/>
        <v>Closed Higher Quadrant</v>
      </c>
      <c r="AS190" s="5">
        <f t="shared" si="42"/>
        <v>3</v>
      </c>
    </row>
    <row r="191" spans="1:45" ht="15.5" x14ac:dyDescent="0.35">
      <c r="A191" s="13">
        <v>45391</v>
      </c>
      <c r="B191" s="15">
        <v>1.26274</v>
      </c>
      <c r="C191" s="15">
        <v>1.2708999999999999</v>
      </c>
      <c r="D191" s="15">
        <v>1.2538400000000001</v>
      </c>
      <c r="E191" s="15">
        <v>1.26763</v>
      </c>
      <c r="F191" s="15">
        <v>1.2624</v>
      </c>
      <c r="G191" s="15">
        <v>1.2669000000000001</v>
      </c>
      <c r="H191" s="15">
        <v>1.2605999999999999</v>
      </c>
      <c r="I191" s="5">
        <v>23</v>
      </c>
      <c r="J191" s="5">
        <v>2003</v>
      </c>
      <c r="K191" s="5">
        <v>1802</v>
      </c>
      <c r="L191" s="5">
        <v>3892</v>
      </c>
      <c r="M191" s="14">
        <v>7.981666666666734</v>
      </c>
      <c r="N191" s="14">
        <v>170.59999999999854</v>
      </c>
      <c r="O191" s="5">
        <v>63.000000000001947</v>
      </c>
      <c r="P191" s="5">
        <v>383905</v>
      </c>
      <c r="Q191" s="14">
        <v>799.80208333333337</v>
      </c>
      <c r="R191" s="14">
        <v>22.813599062133839</v>
      </c>
      <c r="S191" s="5">
        <v>35</v>
      </c>
      <c r="T191" s="5" t="s">
        <v>33</v>
      </c>
      <c r="U191" s="14">
        <v>0.726174311682937</v>
      </c>
      <c r="V191" s="5">
        <v>284</v>
      </c>
      <c r="W191" s="5">
        <v>1787</v>
      </c>
      <c r="X191" s="5">
        <v>1089</v>
      </c>
      <c r="Y191" s="5">
        <v>713</v>
      </c>
      <c r="Z191" s="5" t="s">
        <v>31</v>
      </c>
      <c r="AA191" s="5"/>
      <c r="AB191" s="6" cm="1">
        <f t="array" ref="AB191">SUM(IF(B191:I191&gt;B192:I192,1,-1))</f>
        <v>0</v>
      </c>
      <c r="AC191" s="6" cm="1">
        <f t="array" ref="AC191">SUM(IF(J191:S191&gt;J192:S192,1,-1))</f>
        <v>2</v>
      </c>
      <c r="AD191" s="6">
        <f t="shared" si="43"/>
        <v>2</v>
      </c>
      <c r="AE191" s="6">
        <f t="shared" si="47"/>
        <v>-4</v>
      </c>
      <c r="AF191" s="6">
        <f t="shared" si="47"/>
        <v>4</v>
      </c>
      <c r="AG191" s="6">
        <f t="shared" si="47"/>
        <v>0</v>
      </c>
      <c r="AH191" s="5"/>
      <c r="AI191" s="8" t="str">
        <f t="shared" si="32"/>
        <v>Outside</v>
      </c>
      <c r="AJ191" s="7" t="str">
        <f t="shared" si="33"/>
        <v>Neutral</v>
      </c>
      <c r="AK191" s="7" t="str">
        <f t="shared" si="34"/>
        <v>POC Down</v>
      </c>
      <c r="AL191" s="9" t="str">
        <f t="shared" si="35"/>
        <v>In. Val</v>
      </c>
      <c r="AM191" s="9" t="str">
        <f t="shared" si="36"/>
        <v>Upper Break</v>
      </c>
      <c r="AN191" s="9" t="str">
        <f t="shared" si="37"/>
        <v>Ab. Val</v>
      </c>
      <c r="AO191" s="9" t="str">
        <f t="shared" si="38"/>
        <v>No Gap</v>
      </c>
      <c r="AP191" s="9" t="str">
        <f t="shared" si="39"/>
        <v>Top-Weighted</v>
      </c>
      <c r="AQ191" s="9" t="str">
        <f t="shared" si="40"/>
        <v>Skewed Mid-High</v>
      </c>
      <c r="AR191" s="9" t="str">
        <f t="shared" si="41"/>
        <v>Same</v>
      </c>
      <c r="AS191" s="5">
        <f t="shared" si="42"/>
        <v>0</v>
      </c>
    </row>
    <row r="192" spans="1:45" ht="15.5" x14ac:dyDescent="0.35">
      <c r="A192" s="13">
        <v>45390</v>
      </c>
      <c r="B192" s="15">
        <v>1.2636000000000001</v>
      </c>
      <c r="C192" s="15">
        <v>1.26831</v>
      </c>
      <c r="D192" s="15">
        <v>1.2538400000000001</v>
      </c>
      <c r="E192" s="15">
        <v>1.26566</v>
      </c>
      <c r="F192" s="15">
        <v>1.2626999999999999</v>
      </c>
      <c r="G192" s="15">
        <v>1.2659</v>
      </c>
      <c r="H192" s="15">
        <v>1.2609000000000001</v>
      </c>
      <c r="I192" s="5">
        <v>13</v>
      </c>
      <c r="J192" s="5">
        <v>1726</v>
      </c>
      <c r="K192" s="5">
        <v>2093</v>
      </c>
      <c r="L192" s="5">
        <v>3918</v>
      </c>
      <c r="M192" s="14">
        <v>8.0379166666667512</v>
      </c>
      <c r="N192" s="14">
        <v>144.69999999999982</v>
      </c>
      <c r="O192" s="5">
        <v>49.999999999998934</v>
      </c>
      <c r="P192" s="5">
        <v>380086</v>
      </c>
      <c r="Q192" s="14">
        <v>791.8458333333333</v>
      </c>
      <c r="R192" s="14">
        <v>27.076710435383585</v>
      </c>
      <c r="S192" s="5">
        <v>32</v>
      </c>
      <c r="T192" s="5" t="s">
        <v>26</v>
      </c>
      <c r="U192" s="14">
        <v>0.62541178985871138</v>
      </c>
      <c r="V192" s="5">
        <v>579</v>
      </c>
      <c r="W192" s="5">
        <v>2298</v>
      </c>
      <c r="X192" s="5">
        <v>449</v>
      </c>
      <c r="Y192" s="5">
        <v>561</v>
      </c>
      <c r="Z192" s="5" t="s">
        <v>31</v>
      </c>
      <c r="AA192" s="5"/>
      <c r="AB192" s="6" cm="1">
        <f t="array" ref="AB192">SUM(IF(B192:I192&gt;B193:I193,1,-1))</f>
        <v>0</v>
      </c>
      <c r="AC192" s="6" cm="1">
        <f t="array" ref="AC192">SUM(IF(J192:S192&gt;J193:S193,1,-1))</f>
        <v>-2</v>
      </c>
      <c r="AD192" s="6">
        <f t="shared" si="43"/>
        <v>-2</v>
      </c>
      <c r="AE192" s="6">
        <f t="shared" si="47"/>
        <v>-8</v>
      </c>
      <c r="AF192" s="6">
        <f t="shared" si="47"/>
        <v>-6</v>
      </c>
      <c r="AG192" s="6">
        <f t="shared" si="47"/>
        <v>-14</v>
      </c>
      <c r="AH192" s="5"/>
      <c r="AI192" s="8" t="str">
        <f t="shared" si="32"/>
        <v>OL Higher</v>
      </c>
      <c r="AJ192" s="7" t="str">
        <f t="shared" si="33"/>
        <v>Neutral</v>
      </c>
      <c r="AK192" s="7" t="str">
        <f t="shared" si="34"/>
        <v>POC Unchanged</v>
      </c>
      <c r="AL192" s="9" t="str">
        <f t="shared" si="35"/>
        <v>In. Val</v>
      </c>
      <c r="AM192" s="9" t="str">
        <f t="shared" si="36"/>
        <v>Inside Day</v>
      </c>
      <c r="AN192" s="9" t="str">
        <f t="shared" si="37"/>
        <v>In Val</v>
      </c>
      <c r="AO192" s="9" t="str">
        <f t="shared" si="38"/>
        <v>No Gap</v>
      </c>
      <c r="AP192" s="9" t="str">
        <f t="shared" si="39"/>
        <v>Bottom-Weighted</v>
      </c>
      <c r="AQ192" s="9" t="str">
        <f t="shared" si="40"/>
        <v>Skewed Mid-High</v>
      </c>
      <c r="AR192" s="9" t="str">
        <f t="shared" si="41"/>
        <v>Closed Lower Quadrant</v>
      </c>
      <c r="AS192" s="5">
        <f t="shared" si="42"/>
        <v>-1</v>
      </c>
    </row>
    <row r="193" spans="1:45" ht="15.5" x14ac:dyDescent="0.35">
      <c r="A193" s="13">
        <v>45387</v>
      </c>
      <c r="B193" s="15">
        <v>1.2597</v>
      </c>
      <c r="C193" s="15">
        <v>1.26831</v>
      </c>
      <c r="D193" s="15">
        <v>1.2538400000000001</v>
      </c>
      <c r="E193" s="15">
        <v>1.26234</v>
      </c>
      <c r="F193" s="15">
        <v>1.2626999999999999</v>
      </c>
      <c r="G193" s="15">
        <v>1.2658</v>
      </c>
      <c r="H193" s="15">
        <v>1.2605</v>
      </c>
      <c r="I193" s="5">
        <v>21</v>
      </c>
      <c r="J193" s="5">
        <v>1651</v>
      </c>
      <c r="K193" s="5">
        <v>2187</v>
      </c>
      <c r="L193" s="5">
        <v>3925</v>
      </c>
      <c r="M193" s="14">
        <v>8.0556250000000524</v>
      </c>
      <c r="N193" s="14">
        <v>144.69999999999982</v>
      </c>
      <c r="O193" s="5">
        <v>53.000000000000824</v>
      </c>
      <c r="P193" s="5">
        <v>368016</v>
      </c>
      <c r="Q193" s="14">
        <v>766.7</v>
      </c>
      <c r="R193" s="14">
        <v>27.125086385625465</v>
      </c>
      <c r="S193" s="5">
        <v>28</v>
      </c>
      <c r="T193" s="5" t="s">
        <v>26</v>
      </c>
      <c r="U193" s="14">
        <v>0.6380858562563233</v>
      </c>
      <c r="V193" s="5">
        <v>498</v>
      </c>
      <c r="W193" s="5">
        <v>2253</v>
      </c>
      <c r="X193" s="5">
        <v>583</v>
      </c>
      <c r="Y193" s="5">
        <v>561</v>
      </c>
      <c r="Z193" s="5" t="s">
        <v>32</v>
      </c>
      <c r="AA193" s="5"/>
      <c r="AB193" s="6" cm="1">
        <f t="array" ref="AB193">SUM(IF(B193:I193&gt;B194:I194,1,-1))</f>
        <v>-4</v>
      </c>
      <c r="AC193" s="6" cm="1">
        <f t="array" ref="AC193">SUM(IF(J193:S193&gt;J194:S194,1,-1))</f>
        <v>4</v>
      </c>
      <c r="AD193" s="6">
        <f t="shared" si="43"/>
        <v>0</v>
      </c>
      <c r="AE193" s="6">
        <f t="shared" si="47"/>
        <v>-10</v>
      </c>
      <c r="AF193" s="6">
        <f t="shared" si="47"/>
        <v>-12</v>
      </c>
      <c r="AG193" s="6">
        <f t="shared" si="47"/>
        <v>-22</v>
      </c>
      <c r="AH193" s="5"/>
      <c r="AI193" s="8" t="str">
        <f t="shared" si="32"/>
        <v>Inside</v>
      </c>
      <c r="AJ193" s="7" t="str">
        <f t="shared" si="33"/>
        <v>Up</v>
      </c>
      <c r="AK193" s="7" t="str">
        <f t="shared" si="34"/>
        <v>POC Unchanged</v>
      </c>
      <c r="AL193" s="9" t="str">
        <f t="shared" si="35"/>
        <v>In. Val</v>
      </c>
      <c r="AM193" s="9" t="str">
        <f t="shared" si="36"/>
        <v>Inside Day</v>
      </c>
      <c r="AN193" s="9" t="str">
        <f t="shared" si="37"/>
        <v>In Val</v>
      </c>
      <c r="AO193" s="9" t="str">
        <f t="shared" si="38"/>
        <v>No Gap</v>
      </c>
      <c r="AP193" s="9" t="str">
        <f t="shared" si="39"/>
        <v>Bottom-Weighted</v>
      </c>
      <c r="AQ193" s="9" t="str">
        <f t="shared" si="40"/>
        <v>Skewed Mid-High</v>
      </c>
      <c r="AR193" s="9" t="str">
        <f t="shared" si="41"/>
        <v>Same</v>
      </c>
      <c r="AS193" s="5">
        <f t="shared" si="42"/>
        <v>0</v>
      </c>
    </row>
    <row r="194" spans="1:45" ht="15.5" x14ac:dyDescent="0.35">
      <c r="A194" s="13">
        <v>45386</v>
      </c>
      <c r="B194" s="15">
        <v>1.2660100000000001</v>
      </c>
      <c r="C194" s="15">
        <v>1.26831</v>
      </c>
      <c r="D194" s="15">
        <v>1.2538400000000001</v>
      </c>
      <c r="E194" s="15">
        <v>1.2639100000000001</v>
      </c>
      <c r="F194" s="15">
        <v>1.2626999999999999</v>
      </c>
      <c r="G194" s="15">
        <v>1.266</v>
      </c>
      <c r="H194" s="15">
        <v>1.2597</v>
      </c>
      <c r="I194" s="5">
        <v>-2</v>
      </c>
      <c r="J194" s="5">
        <v>1566</v>
      </c>
      <c r="K194" s="5">
        <v>2277</v>
      </c>
      <c r="L194" s="5">
        <v>3918</v>
      </c>
      <c r="M194" s="14">
        <v>8.0479166666666924</v>
      </c>
      <c r="N194" s="14">
        <v>144.69999999999982</v>
      </c>
      <c r="O194" s="5">
        <v>62.999999999999723</v>
      </c>
      <c r="P194" s="5">
        <v>363657</v>
      </c>
      <c r="Q194" s="14">
        <v>757.61874999999998</v>
      </c>
      <c r="R194" s="14">
        <v>27.076710435383585</v>
      </c>
      <c r="S194" s="5">
        <v>20</v>
      </c>
      <c r="T194" s="5" t="s">
        <v>26</v>
      </c>
      <c r="U194" s="14">
        <v>0.65650834691670856</v>
      </c>
      <c r="V194" s="5">
        <v>546</v>
      </c>
      <c r="W194" s="5">
        <v>2008</v>
      </c>
      <c r="X194" s="5">
        <v>774</v>
      </c>
      <c r="Y194" s="5">
        <v>560</v>
      </c>
      <c r="Z194" s="5" t="s">
        <v>32</v>
      </c>
      <c r="AA194" s="5"/>
      <c r="AB194" s="6" cm="1">
        <f t="array" ref="AB194">SUM(IF(B194:I194&gt;B195:I195,1,-1))</f>
        <v>-4</v>
      </c>
      <c r="AC194" s="6" cm="1">
        <f t="array" ref="AC194">SUM(IF(J194:S194&gt;J195:S195,1,-1))</f>
        <v>-8</v>
      </c>
      <c r="AD194" s="6">
        <f t="shared" si="43"/>
        <v>-12</v>
      </c>
      <c r="AE194" s="6">
        <f t="shared" si="47"/>
        <v>-10</v>
      </c>
      <c r="AF194" s="6">
        <f t="shared" si="47"/>
        <v>-24</v>
      </c>
      <c r="AG194" s="6">
        <f t="shared" si="47"/>
        <v>-34</v>
      </c>
      <c r="AH194" s="5"/>
      <c r="AI194" s="8" t="str">
        <f t="shared" ref="AI194:AI260" si="48">IF(AND(H194&gt;=G195,G194&gt;=G195),"Higher",
IF(AND(H194&lt;=H195,G194&lt;=H195),"Lower",
IF(AND(G194&gt;=G195,H194&lt;=G195,H194&gt;H195),"OL Higher",
IF(AND(H194&lt;=H195,G194&gt;=H195,G194&lt;G195),"OL Lower",
IF(AND(G194&lt;=G195,H194&gt;=H195),"Inside",
IF(AND(G194&gt;=G195,H194&lt;=H195),"Outside","Undefined"))))))</f>
        <v>Inside</v>
      </c>
      <c r="AJ194" s="7" t="str">
        <f t="shared" ref="AJ194:AJ261" si="49">IF(F194 &gt;= ((C194 - D194) * 10%) + B194, "Up", IF(F194 &lt;= (B194 - (C194 - D194) * 10%), "Down", "Neutral"))</f>
        <v>Down</v>
      </c>
      <c r="AK194" s="7" t="str">
        <f t="shared" ref="AK194:AK260" si="50">IF(F194 &gt; F195, "POC Up", IF(F194 &lt; F195, "POC Down", "POC Unchanged"))</f>
        <v>POC Unchanged</v>
      </c>
      <c r="AL194" s="9" t="str">
        <f t="shared" ref="AL194:AL260" si="51">IF(F194 &lt; H195, "Bel. Val",
IF(F194 &gt; G195, "Ab. Val",
"In. Val"))</f>
        <v>In. Val</v>
      </c>
      <c r="AM194" s="9" t="str">
        <f t="shared" ref="AM194:AM260" si="52">IF(AND(D194 &lt; D195, C194 &gt; C195), "Both Sides Expand",
IF(D194 &lt; D195, "Lower Break",
IF(C194 &gt; C195, "Upper Break", "Inside Day")))</f>
        <v>Inside Day</v>
      </c>
      <c r="AN194" s="9" t="str">
        <f t="shared" ref="AN194:AN261" si="53">IF(AND(E194 &lt; H194, E194 &lt; G194), "Bl. Val",
IF(AND(E194 &gt; G194, E194 &gt; H194), "Ab. Val",
"In Val"))</f>
        <v>In Val</v>
      </c>
      <c r="AO194" s="9" t="str">
        <f t="shared" ref="AO194:AO260" si="54">IF(AND(B194 &gt; G195, E194 &lt; G195), "Gap Up - Failed",
IF(AND(B194 &gt; G195, E194 &gt; B194), "Gap Up - Follow Through",
IF(AND(B194 &gt; G195, E194 &lt; B194), "Gap Up - Faded",
IF(AND(B194 &lt; H195, E194 &gt; H195), "Gap Down - Failed",
IF(AND(B194 &lt; H195, E194 &lt; B194), "Gap Down - Follow Through",
IF(AND(B194 &lt; H195, E194 &gt; B194), "Gap Down - Rejected",
"No Gap"))))))</f>
        <v>No Gap</v>
      </c>
      <c r="AP194" s="9" t="str">
        <f t="shared" ref="AP194:AP261" si="55">IF(J194 &gt; K194, "Top-Weighted",
IF(K194 &gt; J194, "Bottom-Weighted",
"Balanced"))</f>
        <v>Bottom-Weighted</v>
      </c>
      <c r="AQ194" s="9" t="str">
        <f t="shared" ref="AQ194:AQ261" si="56">IF(COUNTIF(V194:Y194, MAX(V194, W194, X194, Y194)) &gt; 1, "Tie",
IF(V194 &gt; MAX(W194, X194, Y194), "Skewed High",
IF(W194 &gt; MAX(V194, X194, Y194), "Skewed Mid-High",
IF(X194 &gt; MAX(V194, W194, Y194), "Skewed Mid-Low",
IF(Y194 &gt; MAX(V194, W194, X194), "Skewed Low", "Evenly Distributed")))))</f>
        <v>Skewed Mid-High</v>
      </c>
      <c r="AR194" s="9" t="str">
        <f t="shared" ref="AR194:AR260" si="57">IF(Z194 &lt; Z195, "Closed Lower Quadrant",
IF(Z194 &gt; Z195, "Closed Higher Quadrant",
"Same"))</f>
        <v>Closed Lower Quadrant</v>
      </c>
      <c r="AS194" s="5">
        <f t="shared" ref="AS194:AS260" si="58">_xlfn.NUMBERVALUE(SUBSTITUTE(Z194,"Q","")) - _xlfn.NUMBERVALUE(SUBSTITUTE(Z195,"Q",""))</f>
        <v>-1</v>
      </c>
    </row>
    <row r="195" spans="1:45" ht="15.5" x14ac:dyDescent="0.35">
      <c r="A195" s="13">
        <v>45385</v>
      </c>
      <c r="B195" s="15">
        <v>1.27972</v>
      </c>
      <c r="C195" s="15">
        <v>1.2802800000000001</v>
      </c>
      <c r="D195" s="15">
        <v>1.2538400000000001</v>
      </c>
      <c r="E195" s="15">
        <v>1.26511</v>
      </c>
      <c r="F195" s="15">
        <v>1.2626999999999999</v>
      </c>
      <c r="G195" s="15">
        <v>1.2662</v>
      </c>
      <c r="H195" s="15">
        <v>1.2585</v>
      </c>
      <c r="I195" s="5">
        <v>-13</v>
      </c>
      <c r="J195" s="5">
        <v>1699</v>
      </c>
      <c r="K195" s="5">
        <v>2277</v>
      </c>
      <c r="L195" s="5">
        <v>4051</v>
      </c>
      <c r="M195" s="14">
        <v>8.3293750000000273</v>
      </c>
      <c r="N195" s="14">
        <v>264.4000000000002</v>
      </c>
      <c r="O195" s="5">
        <v>77.000000000000398</v>
      </c>
      <c r="P195" s="5">
        <v>376252</v>
      </c>
      <c r="Q195" s="14">
        <v>783.85833333333335</v>
      </c>
      <c r="R195" s="14">
        <v>15.321482602117991</v>
      </c>
      <c r="S195" s="5">
        <v>34</v>
      </c>
      <c r="T195" s="5" t="s">
        <v>26</v>
      </c>
      <c r="U195" s="14">
        <v>0.67327927209596161</v>
      </c>
      <c r="V195" s="5">
        <v>251</v>
      </c>
      <c r="W195" s="5">
        <v>134</v>
      </c>
      <c r="X195" s="5">
        <v>2540</v>
      </c>
      <c r="Y195" s="5">
        <v>1126</v>
      </c>
      <c r="Z195" s="5" t="s">
        <v>29</v>
      </c>
      <c r="AA195" s="5"/>
      <c r="AB195" s="6" cm="1">
        <f t="array" ref="AB195">SUM(IF(B195:I195&gt;B196:I196,1,-1))</f>
        <v>-2</v>
      </c>
      <c r="AC195" s="6" cm="1">
        <f t="array" ref="AC195">SUM(IF(J195:S195&gt;J196:S196,1,-1))</f>
        <v>-8</v>
      </c>
      <c r="AD195" s="6">
        <f t="shared" ref="AD195:AD258" si="59">SUM(AB195:AC195)</f>
        <v>-10</v>
      </c>
      <c r="AE195" s="6">
        <f t="shared" ref="AE195:AG210" si="60">SUM(AB195:AB197)</f>
        <v>-14</v>
      </c>
      <c r="AF195" s="6">
        <f t="shared" si="60"/>
        <v>-18</v>
      </c>
      <c r="AG195" s="6">
        <f t="shared" si="60"/>
        <v>-32</v>
      </c>
      <c r="AH195" s="5"/>
      <c r="AI195" s="8" t="str">
        <f t="shared" si="48"/>
        <v>Inside</v>
      </c>
      <c r="AJ195" s="7" t="str">
        <f t="shared" si="49"/>
        <v>Down</v>
      </c>
      <c r="AK195" s="7" t="str">
        <f t="shared" si="50"/>
        <v>POC Unchanged</v>
      </c>
      <c r="AL195" s="9" t="str">
        <f t="shared" si="51"/>
        <v>In. Val</v>
      </c>
      <c r="AM195" s="9" t="str">
        <f t="shared" si="52"/>
        <v>Inside Day</v>
      </c>
      <c r="AN195" s="9" t="str">
        <f t="shared" si="53"/>
        <v>In Val</v>
      </c>
      <c r="AO195" s="9" t="str">
        <f t="shared" si="54"/>
        <v>Gap Up - Failed</v>
      </c>
      <c r="AP195" s="9" t="str">
        <f t="shared" si="55"/>
        <v>Bottom-Weighted</v>
      </c>
      <c r="AQ195" s="9" t="str">
        <f t="shared" si="56"/>
        <v>Skewed Mid-Low</v>
      </c>
      <c r="AR195" s="9" t="str">
        <f t="shared" si="57"/>
        <v>Closed Lower Quadrant</v>
      </c>
      <c r="AS195" s="5">
        <f t="shared" si="58"/>
        <v>-1</v>
      </c>
    </row>
    <row r="196" spans="1:45" ht="15.5" x14ac:dyDescent="0.35">
      <c r="A196" s="13">
        <v>45384</v>
      </c>
      <c r="B196" s="15">
        <v>1.2717400000000001</v>
      </c>
      <c r="C196" s="15">
        <v>1.2802800000000001</v>
      </c>
      <c r="D196" s="15">
        <v>1.2538400000000001</v>
      </c>
      <c r="E196" s="15">
        <v>1.2576000000000001</v>
      </c>
      <c r="F196" s="15">
        <v>1.2626999999999999</v>
      </c>
      <c r="G196" s="15">
        <v>1.2672000000000001</v>
      </c>
      <c r="H196" s="15">
        <v>1.2571000000000001</v>
      </c>
      <c r="I196" s="5">
        <v>3</v>
      </c>
      <c r="J196" s="5">
        <v>2043</v>
      </c>
      <c r="K196" s="5">
        <v>1988</v>
      </c>
      <c r="L196" s="5">
        <v>4104</v>
      </c>
      <c r="M196" s="14">
        <v>8.4395833333333528</v>
      </c>
      <c r="N196" s="14">
        <v>264.4000000000002</v>
      </c>
      <c r="O196" s="5">
        <v>100.99999999999997</v>
      </c>
      <c r="P196" s="5">
        <v>387350</v>
      </c>
      <c r="Q196" s="14">
        <v>806.97916666666663</v>
      </c>
      <c r="R196" s="14">
        <v>15.521936459909217</v>
      </c>
      <c r="S196" s="5">
        <v>43</v>
      </c>
      <c r="T196" s="5" t="s">
        <v>26</v>
      </c>
      <c r="U196" s="14">
        <v>0.67374668342810506</v>
      </c>
      <c r="V196" s="5">
        <v>370</v>
      </c>
      <c r="W196" s="5">
        <v>476</v>
      </c>
      <c r="X196" s="5">
        <v>2383</v>
      </c>
      <c r="Y196" s="5">
        <v>875</v>
      </c>
      <c r="Z196" s="5" t="s">
        <v>27</v>
      </c>
      <c r="AA196" s="5"/>
      <c r="AB196" s="6" cm="1">
        <f t="array" ref="AB196">SUM(IF(B196:I196&gt;B197:I197,1,-1))</f>
        <v>-4</v>
      </c>
      <c r="AC196" s="6" cm="1">
        <f t="array" ref="AC196">SUM(IF(J196:S196&gt;J197:S197,1,-1))</f>
        <v>-8</v>
      </c>
      <c r="AD196" s="6">
        <f t="shared" si="59"/>
        <v>-12</v>
      </c>
      <c r="AE196" s="6">
        <f t="shared" si="60"/>
        <v>-18</v>
      </c>
      <c r="AF196" s="6">
        <f t="shared" si="60"/>
        <v>-16</v>
      </c>
      <c r="AG196" s="6">
        <f t="shared" si="60"/>
        <v>-34</v>
      </c>
      <c r="AH196" s="5"/>
      <c r="AI196" s="8" t="str">
        <f t="shared" si="48"/>
        <v>OL Lower</v>
      </c>
      <c r="AJ196" s="7" t="str">
        <f t="shared" si="49"/>
        <v>Down</v>
      </c>
      <c r="AK196" s="7" t="str">
        <f t="shared" si="50"/>
        <v>POC Unchanged</v>
      </c>
      <c r="AL196" s="9" t="str">
        <f t="shared" si="51"/>
        <v>In. Val</v>
      </c>
      <c r="AM196" s="9" t="str">
        <f t="shared" si="52"/>
        <v>Inside Day</v>
      </c>
      <c r="AN196" s="9" t="str">
        <f t="shared" si="53"/>
        <v>In Val</v>
      </c>
      <c r="AO196" s="9" t="str">
        <f t="shared" si="54"/>
        <v>Gap Up - Failed</v>
      </c>
      <c r="AP196" s="9" t="str">
        <f t="shared" si="55"/>
        <v>Top-Weighted</v>
      </c>
      <c r="AQ196" s="9" t="str">
        <f t="shared" si="56"/>
        <v>Skewed Mid-Low</v>
      </c>
      <c r="AR196" s="9" t="str">
        <f t="shared" si="57"/>
        <v>Same</v>
      </c>
      <c r="AS196" s="5">
        <f t="shared" si="58"/>
        <v>0</v>
      </c>
    </row>
    <row r="197" spans="1:45" ht="15.5" x14ac:dyDescent="0.35">
      <c r="A197" s="13">
        <v>45383</v>
      </c>
      <c r="B197" s="15">
        <v>1.2726</v>
      </c>
      <c r="C197" s="15">
        <v>1.2802800000000001</v>
      </c>
      <c r="D197" s="15">
        <v>1.2538400000000001</v>
      </c>
      <c r="E197" s="15">
        <v>1.25454</v>
      </c>
      <c r="F197" s="15">
        <v>1.2626999999999999</v>
      </c>
      <c r="G197" s="15">
        <v>1.2691000000000001</v>
      </c>
      <c r="H197" s="15">
        <v>1.2579</v>
      </c>
      <c r="I197" s="5">
        <v>-24</v>
      </c>
      <c r="J197" s="5">
        <v>2432</v>
      </c>
      <c r="K197" s="5">
        <v>1634</v>
      </c>
      <c r="L197" s="5">
        <v>4139</v>
      </c>
      <c r="M197" s="14">
        <v>8.5024999999999959</v>
      </c>
      <c r="N197" s="14">
        <v>264.4000000000002</v>
      </c>
      <c r="O197" s="5">
        <v>112.00000000000099</v>
      </c>
      <c r="P197" s="5">
        <v>391218</v>
      </c>
      <c r="Q197" s="14">
        <v>815.03750000000002</v>
      </c>
      <c r="R197" s="14">
        <v>15.654311649016629</v>
      </c>
      <c r="S197" s="5">
        <v>46</v>
      </c>
      <c r="T197" s="5" t="s">
        <v>26</v>
      </c>
      <c r="U197" s="14">
        <v>0.59936743904529421</v>
      </c>
      <c r="V197" s="5">
        <v>370</v>
      </c>
      <c r="W197" s="5">
        <v>861</v>
      </c>
      <c r="X197" s="5">
        <v>2387</v>
      </c>
      <c r="Y197" s="5">
        <v>521</v>
      </c>
      <c r="Z197" s="5" t="s">
        <v>27</v>
      </c>
      <c r="AA197" s="5"/>
      <c r="AB197" s="6" cm="1">
        <f t="array" ref="AB197">SUM(IF(B197:I197&gt;B198:I198,1,-1))</f>
        <v>-8</v>
      </c>
      <c r="AC197" s="6" cm="1">
        <f t="array" ref="AC197">SUM(IF(J197:S197&gt;J198:S198,1,-1))</f>
        <v>-2</v>
      </c>
      <c r="AD197" s="6">
        <f t="shared" si="59"/>
        <v>-10</v>
      </c>
      <c r="AE197" s="6">
        <f t="shared" si="60"/>
        <v>-18</v>
      </c>
      <c r="AF197" s="6">
        <f t="shared" si="60"/>
        <v>-10</v>
      </c>
      <c r="AG197" s="6">
        <f t="shared" si="60"/>
        <v>-28</v>
      </c>
      <c r="AH197" s="5"/>
      <c r="AI197" s="8" t="str">
        <f t="shared" si="48"/>
        <v>OL Lower</v>
      </c>
      <c r="AJ197" s="7" t="str">
        <f t="shared" si="49"/>
        <v>Down</v>
      </c>
      <c r="AK197" s="7" t="str">
        <f t="shared" si="50"/>
        <v>POC Unchanged</v>
      </c>
      <c r="AL197" s="9" t="str">
        <f t="shared" si="51"/>
        <v>In. Val</v>
      </c>
      <c r="AM197" s="9" t="str">
        <f t="shared" si="52"/>
        <v>Lower Break</v>
      </c>
      <c r="AN197" s="9" t="str">
        <f t="shared" si="53"/>
        <v>Bl. Val</v>
      </c>
      <c r="AO197" s="9" t="str">
        <f t="shared" si="54"/>
        <v>Gap Up - Failed</v>
      </c>
      <c r="AP197" s="9" t="str">
        <f t="shared" si="55"/>
        <v>Top-Weighted</v>
      </c>
      <c r="AQ197" s="9" t="str">
        <f t="shared" si="56"/>
        <v>Skewed Mid-Low</v>
      </c>
      <c r="AR197" s="9" t="str">
        <f t="shared" si="57"/>
        <v>Closed Higher Quadrant</v>
      </c>
      <c r="AS197" s="5">
        <f t="shared" si="58"/>
        <v>1</v>
      </c>
    </row>
    <row r="198" spans="1:45" ht="15.5" x14ac:dyDescent="0.35">
      <c r="A198" s="13">
        <v>45380</v>
      </c>
      <c r="B198" s="15">
        <v>1.2730699999999999</v>
      </c>
      <c r="C198" s="15">
        <v>1.2802800000000001</v>
      </c>
      <c r="D198" s="15">
        <v>1.25746</v>
      </c>
      <c r="E198" s="15">
        <v>1.2635400000000001</v>
      </c>
      <c r="F198" s="15">
        <v>1.2627000000000002</v>
      </c>
      <c r="G198" s="15">
        <v>1.2703</v>
      </c>
      <c r="H198" s="15">
        <v>1.2581</v>
      </c>
      <c r="I198" s="5">
        <v>-7</v>
      </c>
      <c r="J198" s="5">
        <v>2653</v>
      </c>
      <c r="K198" s="5">
        <v>1347</v>
      </c>
      <c r="L198" s="5">
        <v>4061</v>
      </c>
      <c r="M198" s="14">
        <v>8.3641666666666818</v>
      </c>
      <c r="N198" s="14">
        <v>228.20000000000061</v>
      </c>
      <c r="O198" s="5">
        <v>121.99999999999989</v>
      </c>
      <c r="P198" s="5">
        <v>393142</v>
      </c>
      <c r="Q198" s="14">
        <v>819.04583333333335</v>
      </c>
      <c r="R198" s="14">
        <v>17.795793163891275</v>
      </c>
      <c r="S198" s="5">
        <v>51</v>
      </c>
      <c r="T198" s="5" t="s">
        <v>26</v>
      </c>
      <c r="U198" s="14">
        <v>0.54642156238634454</v>
      </c>
      <c r="V198" s="5">
        <v>333</v>
      </c>
      <c r="W198" s="5">
        <v>1087</v>
      </c>
      <c r="X198" s="5">
        <v>1008</v>
      </c>
      <c r="Y198" s="5">
        <v>1633</v>
      </c>
      <c r="Z198" s="5" t="s">
        <v>29</v>
      </c>
      <c r="AA198" s="5"/>
      <c r="AB198" s="6" cm="1">
        <f t="array" ref="AB198">SUM(IF(B198:I198&gt;B199:I199,1,-1))</f>
        <v>-6</v>
      </c>
      <c r="AC198" s="6" cm="1">
        <f t="array" ref="AC198">SUM(IF(J198:S198&gt;J199:S199,1,-1))</f>
        <v>-6</v>
      </c>
      <c r="AD198" s="6">
        <f t="shared" si="59"/>
        <v>-12</v>
      </c>
      <c r="AE198" s="6">
        <f t="shared" si="60"/>
        <v>-14</v>
      </c>
      <c r="AF198" s="6">
        <f t="shared" si="60"/>
        <v>-8</v>
      </c>
      <c r="AG198" s="6">
        <f t="shared" si="60"/>
        <v>-22</v>
      </c>
      <c r="AH198" s="5"/>
      <c r="AI198" s="8" t="str">
        <f t="shared" si="48"/>
        <v>OL Lower</v>
      </c>
      <c r="AJ198" s="7" t="str">
        <f t="shared" si="49"/>
        <v>Down</v>
      </c>
      <c r="AK198" s="7" t="str">
        <f t="shared" si="50"/>
        <v>POC Unchanged</v>
      </c>
      <c r="AL198" s="9" t="str">
        <f t="shared" si="51"/>
        <v>In. Val</v>
      </c>
      <c r="AM198" s="9" t="str">
        <f t="shared" si="52"/>
        <v>Inside Day</v>
      </c>
      <c r="AN198" s="9" t="str">
        <f t="shared" si="53"/>
        <v>In Val</v>
      </c>
      <c r="AO198" s="9" t="str">
        <f t="shared" si="54"/>
        <v>Gap Up - Failed</v>
      </c>
      <c r="AP198" s="9" t="str">
        <f t="shared" si="55"/>
        <v>Top-Weighted</v>
      </c>
      <c r="AQ198" s="9" t="str">
        <f t="shared" si="56"/>
        <v>Skewed Low</v>
      </c>
      <c r="AR198" s="9" t="str">
        <f t="shared" si="57"/>
        <v>Closed Lower Quadrant</v>
      </c>
      <c r="AS198" s="5">
        <f t="shared" si="58"/>
        <v>-1</v>
      </c>
    </row>
    <row r="199" spans="1:45" ht="15.5" x14ac:dyDescent="0.35">
      <c r="A199" s="13">
        <v>45379</v>
      </c>
      <c r="B199" s="15">
        <v>1.2744800000000001</v>
      </c>
      <c r="C199" s="15">
        <v>1.2802800000000001</v>
      </c>
      <c r="D199" s="15">
        <v>1.25746</v>
      </c>
      <c r="E199" s="15">
        <v>1.26217</v>
      </c>
      <c r="F199" s="15">
        <v>1.2627000000000002</v>
      </c>
      <c r="G199" s="15">
        <v>1.272</v>
      </c>
      <c r="H199" s="15">
        <v>1.2581</v>
      </c>
      <c r="I199" s="5">
        <v>-3</v>
      </c>
      <c r="J199" s="5">
        <v>2918</v>
      </c>
      <c r="K199" s="5">
        <v>1100</v>
      </c>
      <c r="L199" s="5">
        <v>4070</v>
      </c>
      <c r="M199" s="14">
        <v>8.3847916666666737</v>
      </c>
      <c r="N199" s="14">
        <v>228.20000000000061</v>
      </c>
      <c r="O199" s="5">
        <v>139.00000000000023</v>
      </c>
      <c r="P199" s="5">
        <v>418881</v>
      </c>
      <c r="Q199" s="14">
        <v>872.66875000000005</v>
      </c>
      <c r="R199" s="14">
        <v>17.835232252410119</v>
      </c>
      <c r="S199" s="5">
        <v>46</v>
      </c>
      <c r="T199" s="5" t="s">
        <v>26</v>
      </c>
      <c r="U199" s="14">
        <v>0.52056681233979496</v>
      </c>
      <c r="V199" s="5">
        <v>419</v>
      </c>
      <c r="W199" s="5">
        <v>1353</v>
      </c>
      <c r="X199" s="5">
        <v>962</v>
      </c>
      <c r="Y199" s="5">
        <v>1336</v>
      </c>
      <c r="Z199" s="5" t="s">
        <v>27</v>
      </c>
      <c r="AA199" s="5"/>
      <c r="AB199" s="6" cm="1">
        <f t="array" ref="AB199">SUM(IF(B199:I199&gt;B200:I200,1,-1))</f>
        <v>-4</v>
      </c>
      <c r="AC199" s="6" cm="1">
        <f t="array" ref="AC199">SUM(IF(J199:S199&gt;J200:S200,1,-1))</f>
        <v>-2</v>
      </c>
      <c r="AD199" s="6">
        <f t="shared" si="59"/>
        <v>-6</v>
      </c>
      <c r="AE199" s="6">
        <f t="shared" si="60"/>
        <v>-16</v>
      </c>
      <c r="AF199" s="6">
        <f t="shared" si="60"/>
        <v>-6</v>
      </c>
      <c r="AG199" s="6">
        <f t="shared" si="60"/>
        <v>-22</v>
      </c>
      <c r="AH199" s="5"/>
      <c r="AI199" s="8" t="str">
        <f t="shared" si="48"/>
        <v>OL Lower</v>
      </c>
      <c r="AJ199" s="7" t="str">
        <f t="shared" si="49"/>
        <v>Down</v>
      </c>
      <c r="AK199" s="7" t="str">
        <f t="shared" si="50"/>
        <v>POC Down</v>
      </c>
      <c r="AL199" s="9" t="str">
        <f t="shared" si="51"/>
        <v>Bel. Val</v>
      </c>
      <c r="AM199" s="9" t="str">
        <f t="shared" si="52"/>
        <v>Inside Day</v>
      </c>
      <c r="AN199" s="9" t="str">
        <f t="shared" si="53"/>
        <v>In Val</v>
      </c>
      <c r="AO199" s="9" t="str">
        <f t="shared" si="54"/>
        <v>No Gap</v>
      </c>
      <c r="AP199" s="9" t="str">
        <f t="shared" si="55"/>
        <v>Top-Weighted</v>
      </c>
      <c r="AQ199" s="9" t="str">
        <f t="shared" si="56"/>
        <v>Skewed Mid-High</v>
      </c>
      <c r="AR199" s="9" t="str">
        <f t="shared" si="57"/>
        <v>Same</v>
      </c>
      <c r="AS199" s="5">
        <f t="shared" si="58"/>
        <v>0</v>
      </c>
    </row>
    <row r="200" spans="1:45" ht="15.5" x14ac:dyDescent="0.35">
      <c r="A200" s="13">
        <v>45378</v>
      </c>
      <c r="B200" s="15">
        <v>1.2801</v>
      </c>
      <c r="C200" s="15">
        <v>1.28224</v>
      </c>
      <c r="D200" s="15">
        <v>1.25746</v>
      </c>
      <c r="E200" s="15">
        <v>1.26163</v>
      </c>
      <c r="F200" s="15">
        <v>1.2736000000000001</v>
      </c>
      <c r="G200" s="15">
        <v>1.2816000000000001</v>
      </c>
      <c r="H200" s="15">
        <v>1.2638</v>
      </c>
      <c r="I200" s="5">
        <v>-13</v>
      </c>
      <c r="J200" s="5">
        <v>1091</v>
      </c>
      <c r="K200" s="5">
        <v>2930</v>
      </c>
      <c r="L200" s="5">
        <v>4061</v>
      </c>
      <c r="M200" s="14">
        <v>8.3560416666666661</v>
      </c>
      <c r="N200" s="14">
        <v>247.80000000000024</v>
      </c>
      <c r="O200" s="5">
        <v>178.00000000000037</v>
      </c>
      <c r="P200" s="5">
        <v>426050</v>
      </c>
      <c r="Q200" s="14">
        <v>887.60416666666663</v>
      </c>
      <c r="R200" s="14">
        <v>16.388216303470525</v>
      </c>
      <c r="S200" s="5">
        <v>46</v>
      </c>
      <c r="T200" s="5" t="s">
        <v>26</v>
      </c>
      <c r="U200" s="14">
        <v>0.56508821235502094</v>
      </c>
      <c r="V200" s="5">
        <v>565</v>
      </c>
      <c r="W200" s="5">
        <v>1504</v>
      </c>
      <c r="X200" s="5">
        <v>849</v>
      </c>
      <c r="Y200" s="5">
        <v>1143</v>
      </c>
      <c r="Z200" s="5" t="s">
        <v>27</v>
      </c>
      <c r="AA200" s="5"/>
      <c r="AB200" s="6" cm="1">
        <f t="array" ref="AB200">SUM(IF(B200:I200&gt;B201:I201,1,-1))</f>
        <v>-4</v>
      </c>
      <c r="AC200" s="6" cm="1">
        <f t="array" ref="AC200">SUM(IF(J200:S200&gt;J201:S201,1,-1))</f>
        <v>0</v>
      </c>
      <c r="AD200" s="6">
        <f t="shared" si="59"/>
        <v>-4</v>
      </c>
      <c r="AE200" s="6">
        <f t="shared" si="60"/>
        <v>-16</v>
      </c>
      <c r="AF200" s="6">
        <f t="shared" si="60"/>
        <v>-4</v>
      </c>
      <c r="AG200" s="6">
        <f t="shared" si="60"/>
        <v>-20</v>
      </c>
      <c r="AH200" s="5"/>
      <c r="AI200" s="8" t="str">
        <f t="shared" si="48"/>
        <v>Outside</v>
      </c>
      <c r="AJ200" s="7" t="str">
        <f t="shared" si="49"/>
        <v>Down</v>
      </c>
      <c r="AK200" s="7" t="str">
        <f t="shared" si="50"/>
        <v>POC Down</v>
      </c>
      <c r="AL200" s="9" t="str">
        <f t="shared" si="51"/>
        <v>In. Val</v>
      </c>
      <c r="AM200" s="9" t="str">
        <f t="shared" si="52"/>
        <v>Inside Day</v>
      </c>
      <c r="AN200" s="9" t="str">
        <f t="shared" si="53"/>
        <v>Bl. Val</v>
      </c>
      <c r="AO200" s="9" t="str">
        <f t="shared" si="54"/>
        <v>No Gap</v>
      </c>
      <c r="AP200" s="9" t="str">
        <f t="shared" si="55"/>
        <v>Bottom-Weighted</v>
      </c>
      <c r="AQ200" s="9" t="str">
        <f t="shared" si="56"/>
        <v>Skewed Mid-High</v>
      </c>
      <c r="AR200" s="9" t="str">
        <f t="shared" si="57"/>
        <v>Same</v>
      </c>
      <c r="AS200" s="5">
        <f t="shared" si="58"/>
        <v>0</v>
      </c>
    </row>
    <row r="201" spans="1:45" ht="15.5" x14ac:dyDescent="0.35">
      <c r="A201" s="13">
        <v>45377</v>
      </c>
      <c r="B201" s="15">
        <v>1.27942</v>
      </c>
      <c r="C201" s="15">
        <v>1.28224</v>
      </c>
      <c r="D201" s="15">
        <v>1.25746</v>
      </c>
      <c r="E201" s="15">
        <v>1.2627299999999999</v>
      </c>
      <c r="F201" s="15">
        <v>1.2794000000000001</v>
      </c>
      <c r="G201" s="15">
        <v>1.2816000000000001</v>
      </c>
      <c r="H201" s="15">
        <v>1.2658</v>
      </c>
      <c r="I201" s="5">
        <v>-24</v>
      </c>
      <c r="J201" s="5">
        <v>397</v>
      </c>
      <c r="K201" s="5">
        <v>3583</v>
      </c>
      <c r="L201" s="5">
        <v>4035</v>
      </c>
      <c r="M201" s="14">
        <v>8.3093750000000135</v>
      </c>
      <c r="N201" s="14">
        <v>247.80000000000024</v>
      </c>
      <c r="O201" s="5">
        <v>158.00000000000037</v>
      </c>
      <c r="P201" s="5">
        <v>432513</v>
      </c>
      <c r="Q201" s="14">
        <v>901.06875000000002</v>
      </c>
      <c r="R201" s="14">
        <v>16.283292978208216</v>
      </c>
      <c r="S201" s="5">
        <v>54</v>
      </c>
      <c r="T201" s="5" t="s">
        <v>28</v>
      </c>
      <c r="U201" s="14">
        <v>0.35335789809447166</v>
      </c>
      <c r="V201" s="5">
        <v>940</v>
      </c>
      <c r="W201" s="5">
        <v>1504</v>
      </c>
      <c r="X201" s="5">
        <v>836</v>
      </c>
      <c r="Y201" s="5">
        <v>755</v>
      </c>
      <c r="Z201" s="5" t="s">
        <v>27</v>
      </c>
      <c r="AA201" s="5"/>
      <c r="AB201" s="6" cm="1">
        <f t="array" ref="AB201">SUM(IF(B201:I201&gt;B202:I202,1,-1))</f>
        <v>-8</v>
      </c>
      <c r="AC201" s="6" cm="1">
        <f t="array" ref="AC201">SUM(IF(J201:S201&gt;J202:S202,1,-1))</f>
        <v>-4</v>
      </c>
      <c r="AD201" s="6">
        <f t="shared" si="59"/>
        <v>-12</v>
      </c>
      <c r="AE201" s="6">
        <f t="shared" si="60"/>
        <v>-18</v>
      </c>
      <c r="AF201" s="6">
        <f t="shared" si="60"/>
        <v>-6</v>
      </c>
      <c r="AG201" s="6">
        <f t="shared" si="60"/>
        <v>-24</v>
      </c>
      <c r="AH201" s="5"/>
      <c r="AI201" s="8" t="str">
        <f t="shared" si="48"/>
        <v>OL Lower</v>
      </c>
      <c r="AJ201" s="7" t="str">
        <f t="shared" si="49"/>
        <v>Neutral</v>
      </c>
      <c r="AK201" s="7" t="str">
        <f t="shared" si="50"/>
        <v>POC Unchanged</v>
      </c>
      <c r="AL201" s="9" t="str">
        <f t="shared" si="51"/>
        <v>In. Val</v>
      </c>
      <c r="AM201" s="9" t="str">
        <f t="shared" si="52"/>
        <v>Inside Day</v>
      </c>
      <c r="AN201" s="9" t="str">
        <f t="shared" si="53"/>
        <v>Bl. Val</v>
      </c>
      <c r="AO201" s="9" t="str">
        <f t="shared" si="54"/>
        <v>No Gap</v>
      </c>
      <c r="AP201" s="9" t="str">
        <f t="shared" si="55"/>
        <v>Bottom-Weighted</v>
      </c>
      <c r="AQ201" s="9" t="str">
        <f t="shared" si="56"/>
        <v>Skewed Mid-High</v>
      </c>
      <c r="AR201" s="9" t="str">
        <f t="shared" si="57"/>
        <v>Same</v>
      </c>
      <c r="AS201" s="5">
        <f t="shared" si="58"/>
        <v>0</v>
      </c>
    </row>
    <row r="202" spans="1:45" ht="15.5" x14ac:dyDescent="0.35">
      <c r="A202" s="13">
        <v>45376</v>
      </c>
      <c r="B202" s="15">
        <v>1.2817400000000001</v>
      </c>
      <c r="C202" s="15">
        <v>1.2823</v>
      </c>
      <c r="D202" s="15">
        <v>1.25746</v>
      </c>
      <c r="E202" s="15">
        <v>1.26359</v>
      </c>
      <c r="F202" s="15">
        <v>1.2794000000000001</v>
      </c>
      <c r="G202" s="15">
        <v>1.2821</v>
      </c>
      <c r="H202" s="15">
        <v>1.2699</v>
      </c>
      <c r="I202" s="5">
        <v>-17</v>
      </c>
      <c r="J202" s="5">
        <v>532</v>
      </c>
      <c r="K202" s="5">
        <v>3502</v>
      </c>
      <c r="L202" s="5">
        <v>4101</v>
      </c>
      <c r="M202" s="14">
        <v>8.4477083333333347</v>
      </c>
      <c r="N202" s="14">
        <v>248.39999999999972</v>
      </c>
      <c r="O202" s="5">
        <v>121.99999999999989</v>
      </c>
      <c r="P202" s="5">
        <v>450192</v>
      </c>
      <c r="Q202" s="14">
        <v>937.9</v>
      </c>
      <c r="R202" s="14">
        <v>16.509661835748812</v>
      </c>
      <c r="S202" s="5">
        <v>44</v>
      </c>
      <c r="T202" s="5" t="s">
        <v>28</v>
      </c>
      <c r="U202" s="14">
        <v>0.36398926306550788</v>
      </c>
      <c r="V202" s="5">
        <v>1347</v>
      </c>
      <c r="W202" s="5">
        <v>1541</v>
      </c>
      <c r="X202" s="5">
        <v>597</v>
      </c>
      <c r="Y202" s="5">
        <v>616</v>
      </c>
      <c r="Z202" s="5" t="s">
        <v>27</v>
      </c>
      <c r="AA202" s="5"/>
      <c r="AB202" s="6" cm="1">
        <f t="array" ref="AB202">SUM(IF(B202:I202&gt;B203:I203,1,-1))</f>
        <v>-4</v>
      </c>
      <c r="AC202" s="6" cm="1">
        <f t="array" ref="AC202">SUM(IF(J202:S202&gt;J203:S203,1,-1))</f>
        <v>0</v>
      </c>
      <c r="AD202" s="6">
        <f t="shared" si="59"/>
        <v>-4</v>
      </c>
      <c r="AE202" s="6">
        <f t="shared" si="60"/>
        <v>-14</v>
      </c>
      <c r="AF202" s="6">
        <f t="shared" si="60"/>
        <v>-2</v>
      </c>
      <c r="AG202" s="6">
        <f t="shared" si="60"/>
        <v>-16</v>
      </c>
      <c r="AH202" s="5"/>
      <c r="AI202" s="8" t="str">
        <f t="shared" si="48"/>
        <v>Outside</v>
      </c>
      <c r="AJ202" s="7" t="str">
        <f t="shared" si="49"/>
        <v>Neutral</v>
      </c>
      <c r="AK202" s="7" t="str">
        <f t="shared" si="50"/>
        <v>POC Unchanged</v>
      </c>
      <c r="AL202" s="9" t="str">
        <f t="shared" si="51"/>
        <v>In. Val</v>
      </c>
      <c r="AM202" s="9" t="str">
        <f t="shared" si="52"/>
        <v>Inside Day</v>
      </c>
      <c r="AN202" s="9" t="str">
        <f t="shared" si="53"/>
        <v>Bl. Val</v>
      </c>
      <c r="AO202" s="9" t="str">
        <f t="shared" si="54"/>
        <v>No Gap</v>
      </c>
      <c r="AP202" s="9" t="str">
        <f t="shared" si="55"/>
        <v>Bottom-Weighted</v>
      </c>
      <c r="AQ202" s="9" t="str">
        <f t="shared" si="56"/>
        <v>Skewed Mid-High</v>
      </c>
      <c r="AR202" s="9" t="str">
        <f t="shared" si="57"/>
        <v>Same</v>
      </c>
      <c r="AS202" s="5">
        <f t="shared" si="58"/>
        <v>0</v>
      </c>
    </row>
    <row r="203" spans="1:45" ht="15.5" x14ac:dyDescent="0.35">
      <c r="A203" s="13">
        <v>45373</v>
      </c>
      <c r="B203" s="15">
        <v>1.28548</v>
      </c>
      <c r="C203" s="15">
        <v>1.28616</v>
      </c>
      <c r="D203" s="15">
        <v>1.25746</v>
      </c>
      <c r="E203" s="15">
        <v>1.25969</v>
      </c>
      <c r="F203" s="15">
        <v>1.2794000000000001</v>
      </c>
      <c r="G203" s="15">
        <v>1.2821</v>
      </c>
      <c r="H203" s="15">
        <v>1.2708000000000002</v>
      </c>
      <c r="I203" s="5">
        <v>-39</v>
      </c>
      <c r="J203" s="5">
        <v>879</v>
      </c>
      <c r="K203" s="5">
        <v>3140</v>
      </c>
      <c r="L203" s="5">
        <v>4086</v>
      </c>
      <c r="M203" s="14">
        <v>8.4164583333333578</v>
      </c>
      <c r="N203" s="14">
        <v>286.99999999999949</v>
      </c>
      <c r="O203" s="5">
        <v>112.99999999999866</v>
      </c>
      <c r="P203" s="5">
        <v>462268</v>
      </c>
      <c r="Q203" s="14">
        <v>963.05833333333328</v>
      </c>
      <c r="R203" s="14">
        <v>14.236933797909433</v>
      </c>
      <c r="S203" s="5">
        <v>53</v>
      </c>
      <c r="T203" s="5" t="s">
        <v>28</v>
      </c>
      <c r="U203" s="14">
        <v>0.39461176002263881</v>
      </c>
      <c r="V203" s="5">
        <v>1162</v>
      </c>
      <c r="W203" s="5">
        <v>1711</v>
      </c>
      <c r="X203" s="5">
        <v>783</v>
      </c>
      <c r="Y203" s="5">
        <v>430</v>
      </c>
      <c r="Z203" s="5" t="s">
        <v>27</v>
      </c>
      <c r="AA203" s="5"/>
      <c r="AB203" s="6" cm="1">
        <f t="array" ref="AB203">SUM(IF(B203:I203&gt;B204:I204,1,-1))</f>
        <v>-6</v>
      </c>
      <c r="AC203" s="6" cm="1">
        <f t="array" ref="AC203">SUM(IF(J203:S203&gt;J204:S204,1,-1))</f>
        <v>-2</v>
      </c>
      <c r="AD203" s="6">
        <f t="shared" si="59"/>
        <v>-8</v>
      </c>
      <c r="AE203" s="6">
        <f t="shared" si="60"/>
        <v>-6</v>
      </c>
      <c r="AF203" s="6">
        <f t="shared" si="60"/>
        <v>2</v>
      </c>
      <c r="AG203" s="6">
        <f t="shared" si="60"/>
        <v>-4</v>
      </c>
      <c r="AH203" s="5"/>
      <c r="AI203" s="8" t="str">
        <f t="shared" si="48"/>
        <v>OL Lower</v>
      </c>
      <c r="AJ203" s="7" t="str">
        <f t="shared" si="49"/>
        <v>Down</v>
      </c>
      <c r="AK203" s="7" t="str">
        <f t="shared" si="50"/>
        <v>POC Unchanged</v>
      </c>
      <c r="AL203" s="9" t="str">
        <f t="shared" si="51"/>
        <v>In. Val</v>
      </c>
      <c r="AM203" s="9" t="str">
        <f t="shared" si="52"/>
        <v>Lower Break</v>
      </c>
      <c r="AN203" s="9" t="str">
        <f t="shared" si="53"/>
        <v>Bl. Val</v>
      </c>
      <c r="AO203" s="9" t="str">
        <f t="shared" si="54"/>
        <v>Gap Up - Failed</v>
      </c>
      <c r="AP203" s="9" t="str">
        <f t="shared" si="55"/>
        <v>Bottom-Weighted</v>
      </c>
      <c r="AQ203" s="9" t="str">
        <f t="shared" si="56"/>
        <v>Skewed Mid-High</v>
      </c>
      <c r="AR203" s="9" t="str">
        <f t="shared" si="57"/>
        <v>Same</v>
      </c>
      <c r="AS203" s="5">
        <f t="shared" si="58"/>
        <v>0</v>
      </c>
    </row>
    <row r="204" spans="1:45" ht="15.5" x14ac:dyDescent="0.35">
      <c r="A204" s="13">
        <v>45372</v>
      </c>
      <c r="B204" s="15">
        <v>1.28128</v>
      </c>
      <c r="C204" s="15">
        <v>1.28932</v>
      </c>
      <c r="D204" s="15">
        <v>1.2649699999999999</v>
      </c>
      <c r="E204" s="15">
        <v>1.2660199999999999</v>
      </c>
      <c r="F204" s="15">
        <v>1.2794000000000001</v>
      </c>
      <c r="G204" s="15">
        <v>1.2822000000000002</v>
      </c>
      <c r="H204" s="15">
        <v>1.2714000000000001</v>
      </c>
      <c r="I204" s="5">
        <v>-27</v>
      </c>
      <c r="J204" s="5">
        <v>1401</v>
      </c>
      <c r="K204" s="5">
        <v>2649</v>
      </c>
      <c r="L204" s="5">
        <v>4117</v>
      </c>
      <c r="M204" s="14">
        <v>8.4773858921162226</v>
      </c>
      <c r="N204" s="14">
        <v>243.50000000000094</v>
      </c>
      <c r="O204" s="5">
        <v>108.00000000000142</v>
      </c>
      <c r="P204" s="5">
        <v>478108</v>
      </c>
      <c r="Q204" s="14">
        <v>991.92531120331955</v>
      </c>
      <c r="R204" s="14">
        <v>16.907597535934226</v>
      </c>
      <c r="S204" s="5">
        <v>42</v>
      </c>
      <c r="T204" s="5" t="s">
        <v>26</v>
      </c>
      <c r="U204" s="14">
        <v>0.56988189230552599</v>
      </c>
      <c r="V204" s="5">
        <v>527</v>
      </c>
      <c r="W204" s="5">
        <v>1557</v>
      </c>
      <c r="X204" s="5">
        <v>1480</v>
      </c>
      <c r="Y204" s="5">
        <v>553</v>
      </c>
      <c r="Z204" s="5" t="s">
        <v>27</v>
      </c>
      <c r="AA204" s="5"/>
      <c r="AB204" s="6" cm="1">
        <f t="array" ref="AB204">SUM(IF(B204:I204&gt;B205:I205,1,-1))</f>
        <v>-4</v>
      </c>
      <c r="AC204" s="6" cm="1">
        <f t="array" ref="AC204">SUM(IF(J204:S204&gt;J205:S205,1,-1))</f>
        <v>0</v>
      </c>
      <c r="AD204" s="6">
        <f t="shared" si="59"/>
        <v>-4</v>
      </c>
      <c r="AE204" s="6">
        <f t="shared" si="60"/>
        <v>-4</v>
      </c>
      <c r="AF204" s="6">
        <f t="shared" si="60"/>
        <v>0</v>
      </c>
      <c r="AG204" s="6">
        <f t="shared" si="60"/>
        <v>-4</v>
      </c>
      <c r="AH204" s="5"/>
      <c r="AI204" s="8" t="str">
        <f t="shared" si="48"/>
        <v>Outside</v>
      </c>
      <c r="AJ204" s="7" t="str">
        <f t="shared" si="49"/>
        <v>Neutral</v>
      </c>
      <c r="AK204" s="7" t="str">
        <f t="shared" si="50"/>
        <v>POC Unchanged</v>
      </c>
      <c r="AL204" s="9" t="str">
        <f t="shared" si="51"/>
        <v>In. Val</v>
      </c>
      <c r="AM204" s="9" t="str">
        <f t="shared" si="52"/>
        <v>Lower Break</v>
      </c>
      <c r="AN204" s="9" t="str">
        <f t="shared" si="53"/>
        <v>Bl. Val</v>
      </c>
      <c r="AO204" s="9" t="str">
        <f t="shared" si="54"/>
        <v>No Gap</v>
      </c>
      <c r="AP204" s="9" t="str">
        <f t="shared" si="55"/>
        <v>Bottom-Weighted</v>
      </c>
      <c r="AQ204" s="9" t="str">
        <f t="shared" si="56"/>
        <v>Skewed Mid-High</v>
      </c>
      <c r="AR204" s="9" t="str">
        <f t="shared" si="57"/>
        <v>Closed Higher Quadrant</v>
      </c>
      <c r="AS204" s="5">
        <f t="shared" si="58"/>
        <v>2</v>
      </c>
    </row>
    <row r="205" spans="1:45" ht="15.5" x14ac:dyDescent="0.35">
      <c r="A205" s="13">
        <v>45371</v>
      </c>
      <c r="B205" s="15">
        <v>1.2735300000000001</v>
      </c>
      <c r="C205" s="15">
        <v>1.28932</v>
      </c>
      <c r="D205" s="15">
        <v>1.2666900000000001</v>
      </c>
      <c r="E205" s="15">
        <v>1.27976</v>
      </c>
      <c r="F205" s="15">
        <v>1.2794000000000001</v>
      </c>
      <c r="G205" s="15">
        <v>1.2821000000000002</v>
      </c>
      <c r="H205" s="15">
        <v>1.2720000000000002</v>
      </c>
      <c r="I205" s="5">
        <v>16</v>
      </c>
      <c r="J205" s="5">
        <v>1432</v>
      </c>
      <c r="K205" s="5">
        <v>2530</v>
      </c>
      <c r="L205" s="5">
        <v>4019</v>
      </c>
      <c r="M205" s="14">
        <v>8.2919087136929868</v>
      </c>
      <c r="N205" s="14">
        <v>226.29999999999927</v>
      </c>
      <c r="O205" s="5">
        <v>100.99999999999997</v>
      </c>
      <c r="P205" s="5">
        <v>479850</v>
      </c>
      <c r="Q205" s="14">
        <v>995.53941908713693</v>
      </c>
      <c r="R205" s="14">
        <v>17.759611135660684</v>
      </c>
      <c r="S205" s="5">
        <v>42</v>
      </c>
      <c r="T205" s="5" t="s">
        <v>26</v>
      </c>
      <c r="U205" s="14">
        <v>0.5755153240415708</v>
      </c>
      <c r="V205" s="5">
        <v>491</v>
      </c>
      <c r="W205" s="5">
        <v>1433</v>
      </c>
      <c r="X205" s="5">
        <v>1395</v>
      </c>
      <c r="Y205" s="5">
        <v>653</v>
      </c>
      <c r="Z205" s="5" t="s">
        <v>32</v>
      </c>
      <c r="AA205" s="5"/>
      <c r="AB205" s="6" cm="1">
        <f t="array" ref="AB205">SUM(IF(B205:I205&gt;B206:I206,1,-1))</f>
        <v>4</v>
      </c>
      <c r="AC205" s="6" cm="1">
        <f t="array" ref="AC205">SUM(IF(J205:S205&gt;J206:S206,1,-1))</f>
        <v>4</v>
      </c>
      <c r="AD205" s="6">
        <f t="shared" si="59"/>
        <v>8</v>
      </c>
      <c r="AE205" s="6">
        <f t="shared" si="60"/>
        <v>-2</v>
      </c>
      <c r="AF205" s="6">
        <f t="shared" si="60"/>
        <v>-6</v>
      </c>
      <c r="AG205" s="6">
        <f t="shared" si="60"/>
        <v>-8</v>
      </c>
      <c r="AH205" s="5"/>
      <c r="AI205" s="8" t="str">
        <f t="shared" si="48"/>
        <v>OL Higher</v>
      </c>
      <c r="AJ205" s="7" t="str">
        <f t="shared" si="49"/>
        <v>Up</v>
      </c>
      <c r="AK205" s="7" t="str">
        <f t="shared" si="50"/>
        <v>POC Up</v>
      </c>
      <c r="AL205" s="9" t="str">
        <f t="shared" si="51"/>
        <v>In. Val</v>
      </c>
      <c r="AM205" s="9" t="str">
        <f t="shared" si="52"/>
        <v>Inside Day</v>
      </c>
      <c r="AN205" s="9" t="str">
        <f t="shared" si="53"/>
        <v>In Val</v>
      </c>
      <c r="AO205" s="9" t="str">
        <f t="shared" si="54"/>
        <v>No Gap</v>
      </c>
      <c r="AP205" s="9" t="str">
        <f t="shared" si="55"/>
        <v>Bottom-Weighted</v>
      </c>
      <c r="AQ205" s="9" t="str">
        <f t="shared" si="56"/>
        <v>Skewed Mid-High</v>
      </c>
      <c r="AR205" s="9" t="str">
        <f t="shared" si="57"/>
        <v>Closed Lower Quadrant</v>
      </c>
      <c r="AS205" s="5">
        <f t="shared" si="58"/>
        <v>-2</v>
      </c>
    </row>
    <row r="206" spans="1:45" ht="15.5" x14ac:dyDescent="0.35">
      <c r="A206" s="13">
        <v>45370</v>
      </c>
      <c r="B206" s="15">
        <v>1.27041</v>
      </c>
      <c r="C206" s="15">
        <v>1.28932</v>
      </c>
      <c r="D206" s="15">
        <v>1.2666900000000001</v>
      </c>
      <c r="E206" s="15">
        <v>1.2717400000000001</v>
      </c>
      <c r="F206" s="15">
        <v>1.2736000000000001</v>
      </c>
      <c r="G206" s="15">
        <v>1.2803000000000002</v>
      </c>
      <c r="H206" s="15">
        <v>1.2694000000000001</v>
      </c>
      <c r="I206" s="5">
        <v>4</v>
      </c>
      <c r="J206" s="5">
        <v>2835</v>
      </c>
      <c r="K206" s="5">
        <v>1102</v>
      </c>
      <c r="L206" s="5">
        <v>3992</v>
      </c>
      <c r="M206" s="14">
        <v>8.2315352697096138</v>
      </c>
      <c r="N206" s="14">
        <v>226.29999999999927</v>
      </c>
      <c r="O206" s="5">
        <v>109.00000000000132</v>
      </c>
      <c r="P206" s="5">
        <v>477520</v>
      </c>
      <c r="Q206" s="14">
        <v>990.7053941908714</v>
      </c>
      <c r="R206" s="14">
        <v>17.640300486080481</v>
      </c>
      <c r="S206" s="5">
        <v>36</v>
      </c>
      <c r="T206" s="5" t="s">
        <v>26</v>
      </c>
      <c r="U206" s="14">
        <v>0.50605307566596069</v>
      </c>
      <c r="V206" s="5">
        <v>491</v>
      </c>
      <c r="W206" s="5">
        <v>1391</v>
      </c>
      <c r="X206" s="5">
        <v>1510</v>
      </c>
      <c r="Y206" s="5">
        <v>545</v>
      </c>
      <c r="Z206" s="5" t="s">
        <v>27</v>
      </c>
      <c r="AA206" s="5"/>
      <c r="AB206" s="6" cm="1">
        <f t="array" ref="AB206">SUM(IF(B206:I206&gt;B207:I207,1,-1))</f>
        <v>-4</v>
      </c>
      <c r="AC206" s="6" cm="1">
        <f t="array" ref="AC206">SUM(IF(J206:S206&gt;J207:S207,1,-1))</f>
        <v>-4</v>
      </c>
      <c r="AD206" s="6">
        <f t="shared" si="59"/>
        <v>-8</v>
      </c>
      <c r="AE206" s="6">
        <f t="shared" si="60"/>
        <v>-8</v>
      </c>
      <c r="AF206" s="6">
        <f t="shared" si="60"/>
        <v>-18</v>
      </c>
      <c r="AG206" s="6">
        <f t="shared" si="60"/>
        <v>-26</v>
      </c>
      <c r="AH206" s="5"/>
      <c r="AI206" s="8" t="str">
        <f t="shared" si="48"/>
        <v>OL Lower</v>
      </c>
      <c r="AJ206" s="7" t="str">
        <f t="shared" si="49"/>
        <v>Up</v>
      </c>
      <c r="AK206" s="7" t="str">
        <f t="shared" si="50"/>
        <v>POC Unchanged</v>
      </c>
      <c r="AL206" s="9" t="str">
        <f t="shared" si="51"/>
        <v>In. Val</v>
      </c>
      <c r="AM206" s="9" t="str">
        <f t="shared" si="52"/>
        <v>Lower Break</v>
      </c>
      <c r="AN206" s="9" t="str">
        <f t="shared" si="53"/>
        <v>In Val</v>
      </c>
      <c r="AO206" s="9" t="str">
        <f t="shared" si="54"/>
        <v>Gap Down - Failed</v>
      </c>
      <c r="AP206" s="9" t="str">
        <f t="shared" si="55"/>
        <v>Top-Weighted</v>
      </c>
      <c r="AQ206" s="9" t="str">
        <f t="shared" si="56"/>
        <v>Skewed Mid-Low</v>
      </c>
      <c r="AR206" s="9" t="str">
        <f t="shared" si="57"/>
        <v>Same</v>
      </c>
      <c r="AS206" s="5">
        <f t="shared" si="58"/>
        <v>0</v>
      </c>
    </row>
    <row r="207" spans="1:45" ht="15.5" x14ac:dyDescent="0.35">
      <c r="A207" s="13">
        <v>45369</v>
      </c>
      <c r="B207" s="15">
        <v>1.2688900000000001</v>
      </c>
      <c r="C207" s="15">
        <v>1.28932</v>
      </c>
      <c r="D207" s="15">
        <v>1.26708</v>
      </c>
      <c r="E207" s="15">
        <v>1.2725900000000001</v>
      </c>
      <c r="F207" s="15">
        <v>1.2736000000000001</v>
      </c>
      <c r="G207" s="15">
        <v>1.2813000000000001</v>
      </c>
      <c r="H207" s="15">
        <v>1.2714000000000001</v>
      </c>
      <c r="I207" s="5">
        <v>-2</v>
      </c>
      <c r="J207" s="5">
        <v>2843</v>
      </c>
      <c r="K207" s="5">
        <v>1118</v>
      </c>
      <c r="L207" s="5">
        <v>4016</v>
      </c>
      <c r="M207" s="14">
        <v>8.2566390041494593</v>
      </c>
      <c r="N207" s="14">
        <v>222.40000000000038</v>
      </c>
      <c r="O207" s="5">
        <v>99.000000000000199</v>
      </c>
      <c r="P207" s="5">
        <v>482028</v>
      </c>
      <c r="Q207" s="14">
        <v>1000.0580912863071</v>
      </c>
      <c r="R207" s="14">
        <v>18.057553956834504</v>
      </c>
      <c r="S207" s="5">
        <v>33</v>
      </c>
      <c r="T207" s="5" t="s">
        <v>28</v>
      </c>
      <c r="U207" s="14">
        <v>0.47513402748583095</v>
      </c>
      <c r="V207" s="5">
        <v>485</v>
      </c>
      <c r="W207" s="5">
        <v>1386</v>
      </c>
      <c r="X207" s="5">
        <v>1405</v>
      </c>
      <c r="Y207" s="5">
        <v>726</v>
      </c>
      <c r="Z207" s="5" t="s">
        <v>27</v>
      </c>
      <c r="AA207" s="5"/>
      <c r="AB207" s="6" cm="1">
        <f t="array" ref="AB207">SUM(IF(B207:I207&gt;B208:I208,1,-1))</f>
        <v>-2</v>
      </c>
      <c r="AC207" s="6" cm="1">
        <f t="array" ref="AC207">SUM(IF(J207:S207&gt;J208:S208,1,-1))</f>
        <v>-6</v>
      </c>
      <c r="AD207" s="6">
        <f t="shared" si="59"/>
        <v>-8</v>
      </c>
      <c r="AE207" s="6">
        <f t="shared" si="60"/>
        <v>-12</v>
      </c>
      <c r="AF207" s="6">
        <f t="shared" si="60"/>
        <v>-22</v>
      </c>
      <c r="AG207" s="6">
        <f t="shared" si="60"/>
        <v>-34</v>
      </c>
      <c r="AH207" s="5"/>
      <c r="AI207" s="8" t="str">
        <f t="shared" si="48"/>
        <v>Inside</v>
      </c>
      <c r="AJ207" s="7" t="str">
        <f t="shared" si="49"/>
        <v>Up</v>
      </c>
      <c r="AK207" s="7" t="str">
        <f t="shared" si="50"/>
        <v>POC Down</v>
      </c>
      <c r="AL207" s="9" t="str">
        <f t="shared" si="51"/>
        <v>In. Val</v>
      </c>
      <c r="AM207" s="9" t="str">
        <f t="shared" si="52"/>
        <v>Inside Day</v>
      </c>
      <c r="AN207" s="9" t="str">
        <f t="shared" si="53"/>
        <v>In Val</v>
      </c>
      <c r="AO207" s="9" t="str">
        <f t="shared" si="54"/>
        <v>Gap Down - Failed</v>
      </c>
      <c r="AP207" s="9" t="str">
        <f t="shared" si="55"/>
        <v>Top-Weighted</v>
      </c>
      <c r="AQ207" s="9" t="str">
        <f t="shared" si="56"/>
        <v>Skewed Mid-Low</v>
      </c>
      <c r="AR207" s="9" t="str">
        <f t="shared" si="57"/>
        <v>Closed Higher Quadrant</v>
      </c>
      <c r="AS207" s="5">
        <f t="shared" si="58"/>
        <v>1</v>
      </c>
    </row>
    <row r="208" spans="1:45" ht="15.5" x14ac:dyDescent="0.35">
      <c r="A208" s="13">
        <v>45366</v>
      </c>
      <c r="B208" s="15">
        <v>1.2660100000000001</v>
      </c>
      <c r="C208" s="15">
        <v>1.28932</v>
      </c>
      <c r="D208" s="15">
        <v>1.26556</v>
      </c>
      <c r="E208" s="15">
        <v>1.2730699999999999</v>
      </c>
      <c r="F208" s="15">
        <v>1.2793000000000001</v>
      </c>
      <c r="G208" s="15">
        <v>1.2822</v>
      </c>
      <c r="H208" s="15">
        <v>1.2702</v>
      </c>
      <c r="I208" s="5">
        <v>5</v>
      </c>
      <c r="J208" s="5">
        <v>1489</v>
      </c>
      <c r="K208" s="5">
        <v>2509</v>
      </c>
      <c r="L208" s="5">
        <v>4053</v>
      </c>
      <c r="M208" s="14">
        <v>8.3080912863071319</v>
      </c>
      <c r="N208" s="14">
        <v>237.60000000000002</v>
      </c>
      <c r="O208" s="5">
        <v>120.00000000000011</v>
      </c>
      <c r="P208" s="5">
        <v>485902</v>
      </c>
      <c r="Q208" s="14">
        <v>1008.0954356846473</v>
      </c>
      <c r="R208" s="14">
        <v>17.058080808080806</v>
      </c>
      <c r="S208" s="5">
        <v>34</v>
      </c>
      <c r="T208" s="5" t="s">
        <v>26</v>
      </c>
      <c r="U208" s="14">
        <v>0.56109587965725949</v>
      </c>
      <c r="V208" s="5">
        <v>518</v>
      </c>
      <c r="W208" s="5">
        <v>1446</v>
      </c>
      <c r="X208" s="5">
        <v>1331</v>
      </c>
      <c r="Y208" s="5">
        <v>758</v>
      </c>
      <c r="Z208" s="5" t="s">
        <v>29</v>
      </c>
      <c r="AA208" s="5"/>
      <c r="AB208" s="6" cm="1">
        <f t="array" ref="AB208">SUM(IF(B208:I208&gt;B209:I209,1,-1))</f>
        <v>-2</v>
      </c>
      <c r="AC208" s="6" cm="1">
        <f t="array" ref="AC208">SUM(IF(J208:S208&gt;J209:S209,1,-1))</f>
        <v>-8</v>
      </c>
      <c r="AD208" s="6">
        <f t="shared" si="59"/>
        <v>-10</v>
      </c>
      <c r="AE208" s="6">
        <f t="shared" si="60"/>
        <v>-8</v>
      </c>
      <c r="AF208" s="6">
        <f t="shared" si="60"/>
        <v>-20</v>
      </c>
      <c r="AG208" s="6">
        <f t="shared" si="60"/>
        <v>-28</v>
      </c>
      <c r="AH208" s="5"/>
      <c r="AI208" s="8" t="str">
        <f t="shared" si="48"/>
        <v>OL Higher</v>
      </c>
      <c r="AJ208" s="7" t="str">
        <f t="shared" si="49"/>
        <v>Up</v>
      </c>
      <c r="AK208" s="7" t="str">
        <f t="shared" si="50"/>
        <v>POC Unchanged</v>
      </c>
      <c r="AL208" s="9" t="str">
        <f t="shared" si="51"/>
        <v>In. Val</v>
      </c>
      <c r="AM208" s="9" t="str">
        <f t="shared" si="52"/>
        <v>Inside Day</v>
      </c>
      <c r="AN208" s="9" t="str">
        <f t="shared" si="53"/>
        <v>In Val</v>
      </c>
      <c r="AO208" s="9" t="str">
        <f t="shared" si="54"/>
        <v>Gap Down - Failed</v>
      </c>
      <c r="AP208" s="9" t="str">
        <f t="shared" si="55"/>
        <v>Bottom-Weighted</v>
      </c>
      <c r="AQ208" s="9" t="str">
        <f t="shared" si="56"/>
        <v>Skewed Mid-High</v>
      </c>
      <c r="AR208" s="9" t="str">
        <f t="shared" si="57"/>
        <v>Same</v>
      </c>
      <c r="AS208" s="5">
        <f t="shared" si="58"/>
        <v>0</v>
      </c>
    </row>
    <row r="209" spans="1:45" ht="15.5" x14ac:dyDescent="0.35">
      <c r="A209" s="13">
        <v>45365</v>
      </c>
      <c r="B209" s="15">
        <v>1.2626200000000001</v>
      </c>
      <c r="C209" s="15">
        <v>1.28932</v>
      </c>
      <c r="D209" s="15">
        <v>1.25993</v>
      </c>
      <c r="E209" s="15">
        <v>1.2744800000000001</v>
      </c>
      <c r="F209" s="15">
        <v>1.2793000000000001</v>
      </c>
      <c r="G209" s="15">
        <v>1.2822</v>
      </c>
      <c r="H209" s="15">
        <v>1.2676000000000001</v>
      </c>
      <c r="I209" s="5">
        <v>14</v>
      </c>
      <c r="J209" s="5">
        <v>1492</v>
      </c>
      <c r="K209" s="5">
        <v>2617</v>
      </c>
      <c r="L209" s="5">
        <v>4164</v>
      </c>
      <c r="M209" s="14">
        <v>8.5253112033195944</v>
      </c>
      <c r="N209" s="14">
        <v>293.90000000000026</v>
      </c>
      <c r="O209" s="5">
        <v>145.99999999999946</v>
      </c>
      <c r="P209" s="5">
        <v>496487</v>
      </c>
      <c r="Q209" s="14">
        <v>1030.0560165975103</v>
      </c>
      <c r="R209" s="14">
        <v>14.168084382442995</v>
      </c>
      <c r="S209" s="5">
        <v>48</v>
      </c>
      <c r="T209" s="5" t="s">
        <v>26</v>
      </c>
      <c r="U209" s="14">
        <v>0.51097073528876158</v>
      </c>
      <c r="V209" s="5">
        <v>649</v>
      </c>
      <c r="W209" s="5">
        <v>1734</v>
      </c>
      <c r="X209" s="5">
        <v>1176</v>
      </c>
      <c r="Y209" s="5">
        <v>583</v>
      </c>
      <c r="Z209" s="5" t="s">
        <v>29</v>
      </c>
      <c r="AA209" s="5"/>
      <c r="AB209" s="6" cm="1">
        <f t="array" ref="AB209">SUM(IF(B209:I209&gt;B210:I210,1,-1))</f>
        <v>-8</v>
      </c>
      <c r="AC209" s="6" cm="1">
        <f t="array" ref="AC209">SUM(IF(J209:S209&gt;J210:S210,1,-1))</f>
        <v>-8</v>
      </c>
      <c r="AD209" s="6">
        <f t="shared" si="59"/>
        <v>-16</v>
      </c>
      <c r="AE209" s="6">
        <f t="shared" si="60"/>
        <v>-10</v>
      </c>
      <c r="AF209" s="6">
        <f t="shared" si="60"/>
        <v>-8</v>
      </c>
      <c r="AG209" s="6">
        <f t="shared" si="60"/>
        <v>-18</v>
      </c>
      <c r="AH209" s="5"/>
      <c r="AI209" s="8" t="str">
        <f t="shared" si="48"/>
        <v>OL Lower</v>
      </c>
      <c r="AJ209" s="7" t="str">
        <f t="shared" si="49"/>
        <v>Up</v>
      </c>
      <c r="AK209" s="7" t="str">
        <f t="shared" si="50"/>
        <v>POC Down</v>
      </c>
      <c r="AL209" s="9" t="str">
        <f t="shared" si="51"/>
        <v>In. Val</v>
      </c>
      <c r="AM209" s="9" t="str">
        <f t="shared" si="52"/>
        <v>Inside Day</v>
      </c>
      <c r="AN209" s="9" t="str">
        <f t="shared" si="53"/>
        <v>In Val</v>
      </c>
      <c r="AO209" s="9" t="str">
        <f t="shared" si="54"/>
        <v>Gap Down - Failed</v>
      </c>
      <c r="AP209" s="9" t="str">
        <f t="shared" si="55"/>
        <v>Bottom-Weighted</v>
      </c>
      <c r="AQ209" s="9" t="str">
        <f t="shared" si="56"/>
        <v>Skewed Mid-High</v>
      </c>
      <c r="AR209" s="9" t="str">
        <f t="shared" si="57"/>
        <v>Closed Higher Quadrant</v>
      </c>
      <c r="AS209" s="5">
        <f t="shared" si="58"/>
        <v>1</v>
      </c>
    </row>
    <row r="210" spans="1:45" ht="15.5" x14ac:dyDescent="0.35">
      <c r="A210" s="13">
        <v>45364</v>
      </c>
      <c r="B210" s="15">
        <v>1.26607</v>
      </c>
      <c r="C210" s="15">
        <v>1.28932</v>
      </c>
      <c r="D210" s="15">
        <v>1.25993</v>
      </c>
      <c r="E210" s="15">
        <v>1.28007</v>
      </c>
      <c r="F210" s="15">
        <v>1.2794000000000001</v>
      </c>
      <c r="G210" s="15">
        <v>1.2858000000000001</v>
      </c>
      <c r="H210" s="15">
        <v>1.2678</v>
      </c>
      <c r="I210" s="5">
        <v>23</v>
      </c>
      <c r="J210" s="5">
        <v>1276</v>
      </c>
      <c r="K210" s="5">
        <v>2845</v>
      </c>
      <c r="L210" s="5">
        <v>4167</v>
      </c>
      <c r="M210" s="14">
        <v>8.5255186721992526</v>
      </c>
      <c r="N210" s="14">
        <v>293.90000000000026</v>
      </c>
      <c r="O210" s="5">
        <v>180.00000000000017</v>
      </c>
      <c r="P210" s="5">
        <v>502327</v>
      </c>
      <c r="Q210" s="14">
        <v>1042.1721991701245</v>
      </c>
      <c r="R210" s="14">
        <v>14.178291936032652</v>
      </c>
      <c r="S210" s="5">
        <v>49</v>
      </c>
      <c r="T210" s="5" t="s">
        <v>26</v>
      </c>
      <c r="U210" s="14">
        <v>0.53174453328015669</v>
      </c>
      <c r="V210" s="5">
        <v>646</v>
      </c>
      <c r="W210" s="5">
        <v>1353</v>
      </c>
      <c r="X210" s="5">
        <v>1141</v>
      </c>
      <c r="Y210" s="5">
        <v>1018</v>
      </c>
      <c r="Z210" s="5" t="s">
        <v>32</v>
      </c>
      <c r="AA210" s="5"/>
      <c r="AB210" s="6" cm="1">
        <f t="array" ref="AB210">SUM(IF(B210:I210&gt;B211:I211,1,-1))</f>
        <v>2</v>
      </c>
      <c r="AC210" s="6" cm="1">
        <f t="array" ref="AC210">SUM(IF(J210:S210&gt;J211:S211,1,-1))</f>
        <v>-4</v>
      </c>
      <c r="AD210" s="6">
        <f t="shared" si="59"/>
        <v>-2</v>
      </c>
      <c r="AE210" s="6">
        <f t="shared" si="60"/>
        <v>-6</v>
      </c>
      <c r="AF210" s="6">
        <f t="shared" si="60"/>
        <v>0</v>
      </c>
      <c r="AG210" s="6">
        <f t="shared" si="60"/>
        <v>-6</v>
      </c>
      <c r="AH210" s="5"/>
      <c r="AI210" s="8" t="str">
        <f t="shared" si="48"/>
        <v>OL Higher</v>
      </c>
      <c r="AJ210" s="7" t="str">
        <f t="shared" si="49"/>
        <v>Up</v>
      </c>
      <c r="AK210" s="7" t="str">
        <f t="shared" si="50"/>
        <v>POC Up</v>
      </c>
      <c r="AL210" s="9" t="str">
        <f t="shared" si="51"/>
        <v>Ab. Val</v>
      </c>
      <c r="AM210" s="9" t="str">
        <f t="shared" si="52"/>
        <v>Inside Day</v>
      </c>
      <c r="AN210" s="9" t="str">
        <f t="shared" si="53"/>
        <v>In Val</v>
      </c>
      <c r="AO210" s="9" t="str">
        <f t="shared" si="54"/>
        <v>No Gap</v>
      </c>
      <c r="AP210" s="9" t="str">
        <f t="shared" si="55"/>
        <v>Bottom-Weighted</v>
      </c>
      <c r="AQ210" s="9" t="str">
        <f t="shared" si="56"/>
        <v>Skewed Mid-High</v>
      </c>
      <c r="AR210" s="9" t="str">
        <f t="shared" si="57"/>
        <v>Same</v>
      </c>
      <c r="AS210" s="5">
        <f t="shared" si="58"/>
        <v>0</v>
      </c>
    </row>
    <row r="211" spans="1:45" ht="15.5" x14ac:dyDescent="0.35">
      <c r="A211" s="13">
        <v>45363</v>
      </c>
      <c r="B211" s="15">
        <v>1.268</v>
      </c>
      <c r="C211" s="15">
        <v>1.28932</v>
      </c>
      <c r="D211" s="15">
        <v>1.25993</v>
      </c>
      <c r="E211" s="15">
        <v>1.27946</v>
      </c>
      <c r="F211" s="15">
        <v>1.266</v>
      </c>
      <c r="G211" s="15">
        <v>1.2786</v>
      </c>
      <c r="H211" s="15">
        <v>1.2616000000000001</v>
      </c>
      <c r="I211" s="5">
        <v>1</v>
      </c>
      <c r="J211" s="5">
        <v>3148</v>
      </c>
      <c r="K211" s="5">
        <v>1044</v>
      </c>
      <c r="L211" s="5">
        <v>4233</v>
      </c>
      <c r="M211" s="14">
        <v>8.6549792531121259</v>
      </c>
      <c r="N211" s="14">
        <v>293.90000000000026</v>
      </c>
      <c r="O211" s="5">
        <v>169.99999999999903</v>
      </c>
      <c r="P211" s="5">
        <v>506364</v>
      </c>
      <c r="Q211" s="14">
        <v>1050.5477178423237</v>
      </c>
      <c r="R211" s="14">
        <v>14.402858115005092</v>
      </c>
      <c r="S211" s="5">
        <v>47</v>
      </c>
      <c r="T211" s="5" t="s">
        <v>28</v>
      </c>
      <c r="U211" s="14">
        <v>0.45389113517748053</v>
      </c>
      <c r="V211" s="5">
        <v>646</v>
      </c>
      <c r="W211" s="5">
        <v>978</v>
      </c>
      <c r="X211" s="5">
        <v>1173</v>
      </c>
      <c r="Y211" s="5">
        <v>1427</v>
      </c>
      <c r="Z211" s="5" t="s">
        <v>32</v>
      </c>
      <c r="AA211" s="5"/>
      <c r="AB211" s="6" cm="1">
        <f t="array" ref="AB211">SUM(IF(B211:I211&gt;B212:I212,1,-1))</f>
        <v>-4</v>
      </c>
      <c r="AC211" s="6" cm="1">
        <f t="array" ref="AC211">SUM(IF(J211:S211&gt;J212:S212,1,-1))</f>
        <v>4</v>
      </c>
      <c r="AD211" s="6">
        <f t="shared" si="59"/>
        <v>0</v>
      </c>
      <c r="AE211" s="6">
        <f t="shared" ref="AE211:AG226" si="61">SUM(AB211:AB213)</f>
        <v>-6</v>
      </c>
      <c r="AF211" s="6">
        <f t="shared" si="61"/>
        <v>10</v>
      </c>
      <c r="AG211" s="6">
        <f t="shared" si="61"/>
        <v>4</v>
      </c>
      <c r="AH211" s="5"/>
      <c r="AI211" s="8" t="str">
        <f t="shared" si="48"/>
        <v>Outside</v>
      </c>
      <c r="AJ211" s="7" t="str">
        <f t="shared" si="49"/>
        <v>Neutral</v>
      </c>
      <c r="AK211" s="7" t="str">
        <f t="shared" si="50"/>
        <v>POC Down</v>
      </c>
      <c r="AL211" s="9" t="str">
        <f t="shared" si="51"/>
        <v>In. Val</v>
      </c>
      <c r="AM211" s="9" t="str">
        <f t="shared" si="52"/>
        <v>Inside Day</v>
      </c>
      <c r="AN211" s="9" t="str">
        <f t="shared" si="53"/>
        <v>Ab. Val</v>
      </c>
      <c r="AO211" s="9" t="str">
        <f t="shared" si="54"/>
        <v>No Gap</v>
      </c>
      <c r="AP211" s="9" t="str">
        <f t="shared" si="55"/>
        <v>Top-Weighted</v>
      </c>
      <c r="AQ211" s="9" t="str">
        <f t="shared" si="56"/>
        <v>Skewed Low</v>
      </c>
      <c r="AR211" s="9" t="str">
        <f t="shared" si="57"/>
        <v>Same</v>
      </c>
      <c r="AS211" s="5">
        <f t="shared" si="58"/>
        <v>0</v>
      </c>
    </row>
    <row r="212" spans="1:45" ht="15.5" x14ac:dyDescent="0.35">
      <c r="A212" s="13">
        <v>45362</v>
      </c>
      <c r="B212" s="15">
        <v>1.26833</v>
      </c>
      <c r="C212" s="15">
        <v>1.28932</v>
      </c>
      <c r="D212" s="15">
        <v>1.25993</v>
      </c>
      <c r="E212" s="15">
        <v>1.2818499999999999</v>
      </c>
      <c r="F212" s="15">
        <v>1.2678</v>
      </c>
      <c r="G212" s="15">
        <v>1.2745</v>
      </c>
      <c r="H212" s="15">
        <v>1.2617</v>
      </c>
      <c r="I212" s="5">
        <v>-5</v>
      </c>
      <c r="J212" s="5">
        <v>2509</v>
      </c>
      <c r="K212" s="5">
        <v>1625</v>
      </c>
      <c r="L212" s="5">
        <v>4179</v>
      </c>
      <c r="M212" s="14">
        <v>8.5458506224067357</v>
      </c>
      <c r="N212" s="14">
        <v>293.90000000000026</v>
      </c>
      <c r="O212" s="5">
        <v>127.99999999999923</v>
      </c>
      <c r="P212" s="5">
        <v>499175</v>
      </c>
      <c r="Q212" s="14">
        <v>1035.6327800829877</v>
      </c>
      <c r="R212" s="14">
        <v>14.219122150391277</v>
      </c>
      <c r="S212" s="5">
        <v>49</v>
      </c>
      <c r="T212" s="5" t="s">
        <v>26</v>
      </c>
      <c r="U212" s="14">
        <v>0.57175879424160658</v>
      </c>
      <c r="V212" s="5">
        <v>625</v>
      </c>
      <c r="W212" s="5">
        <v>557</v>
      </c>
      <c r="X212" s="5">
        <v>1532</v>
      </c>
      <c r="Y212" s="5">
        <v>1457</v>
      </c>
      <c r="Z212" s="5" t="s">
        <v>32</v>
      </c>
      <c r="AA212" s="5"/>
      <c r="AB212" s="6" cm="1">
        <f t="array" ref="AB212">SUM(IF(B212:I212&gt;B213:I213,1,-1))</f>
        <v>-4</v>
      </c>
      <c r="AC212" s="6" cm="1">
        <f t="array" ref="AC212">SUM(IF(J212:S212&gt;J213:S213,1,-1))</f>
        <v>0</v>
      </c>
      <c r="AD212" s="6">
        <f t="shared" si="59"/>
        <v>-4</v>
      </c>
      <c r="AE212" s="6">
        <f t="shared" si="61"/>
        <v>0</v>
      </c>
      <c r="AF212" s="6">
        <f t="shared" si="61"/>
        <v>4</v>
      </c>
      <c r="AG212" s="6">
        <f t="shared" si="61"/>
        <v>4</v>
      </c>
      <c r="AH212" s="5"/>
      <c r="AI212" s="8" t="str">
        <f t="shared" si="48"/>
        <v>Outside</v>
      </c>
      <c r="AJ212" s="7" t="str">
        <f t="shared" si="49"/>
        <v>Neutral</v>
      </c>
      <c r="AK212" s="7" t="str">
        <f t="shared" si="50"/>
        <v>POC Down</v>
      </c>
      <c r="AL212" s="9" t="str">
        <f t="shared" si="51"/>
        <v>In. Val</v>
      </c>
      <c r="AM212" s="9" t="str">
        <f t="shared" si="52"/>
        <v>Inside Day</v>
      </c>
      <c r="AN212" s="9" t="str">
        <f t="shared" si="53"/>
        <v>Ab. Val</v>
      </c>
      <c r="AO212" s="9" t="str">
        <f t="shared" si="54"/>
        <v>No Gap</v>
      </c>
      <c r="AP212" s="9" t="str">
        <f t="shared" si="55"/>
        <v>Top-Weighted</v>
      </c>
      <c r="AQ212" s="9" t="str">
        <f t="shared" si="56"/>
        <v>Skewed Mid-Low</v>
      </c>
      <c r="AR212" s="9" t="str">
        <f t="shared" si="57"/>
        <v>Closed Higher Quadrant</v>
      </c>
      <c r="AS212" s="5">
        <f t="shared" si="58"/>
        <v>1</v>
      </c>
    </row>
    <row r="213" spans="1:45" ht="15.5" x14ac:dyDescent="0.35">
      <c r="A213" s="13">
        <v>45359</v>
      </c>
      <c r="B213" s="15">
        <v>1.26695</v>
      </c>
      <c r="C213" s="15">
        <v>1.28932</v>
      </c>
      <c r="D213" s="15">
        <v>1.25993</v>
      </c>
      <c r="E213" s="15">
        <v>1.28548</v>
      </c>
      <c r="F213" s="15">
        <v>1.2681</v>
      </c>
      <c r="G213" s="15">
        <v>1.2722</v>
      </c>
      <c r="H213" s="15">
        <v>1.2617</v>
      </c>
      <c r="I213" s="5">
        <v>3</v>
      </c>
      <c r="J213" s="5">
        <v>2173</v>
      </c>
      <c r="K213" s="5">
        <v>1966</v>
      </c>
      <c r="L213" s="5">
        <v>4199</v>
      </c>
      <c r="M213" s="14">
        <v>8.5917012448133434</v>
      </c>
      <c r="N213" s="14">
        <v>293.90000000000026</v>
      </c>
      <c r="O213" s="5">
        <v>104.99999999999955</v>
      </c>
      <c r="P213" s="5">
        <v>496525</v>
      </c>
      <c r="Q213" s="14">
        <v>1030.1348547717841</v>
      </c>
      <c r="R213" s="14">
        <v>14.287172507655653</v>
      </c>
      <c r="S213" s="5">
        <v>46</v>
      </c>
      <c r="T213" s="5" t="s">
        <v>26</v>
      </c>
      <c r="U213" s="14">
        <v>0.60122161150412967</v>
      </c>
      <c r="V213" s="5">
        <v>403</v>
      </c>
      <c r="W213" s="5">
        <v>432</v>
      </c>
      <c r="X213" s="5">
        <v>1798</v>
      </c>
      <c r="Y213" s="5">
        <v>1558</v>
      </c>
      <c r="Z213" s="5" t="s">
        <v>31</v>
      </c>
      <c r="AA213" s="5"/>
      <c r="AB213" s="6" cm="1">
        <f t="array" ref="AB213">SUM(IF(B213:I213&gt;B214:I214,1,-1))</f>
        <v>2</v>
      </c>
      <c r="AC213" s="6" cm="1">
        <f t="array" ref="AC213">SUM(IF(J213:S213&gt;J214:S214,1,-1))</f>
        <v>6</v>
      </c>
      <c r="AD213" s="6">
        <f t="shared" si="59"/>
        <v>8</v>
      </c>
      <c r="AE213" s="6">
        <f t="shared" si="61"/>
        <v>8</v>
      </c>
      <c r="AF213" s="6">
        <f t="shared" si="61"/>
        <v>2</v>
      </c>
      <c r="AG213" s="6">
        <f t="shared" si="61"/>
        <v>10</v>
      </c>
      <c r="AH213" s="5"/>
      <c r="AI213" s="8" t="str">
        <f t="shared" si="48"/>
        <v>Outside</v>
      </c>
      <c r="AJ213" s="7" t="str">
        <f t="shared" si="49"/>
        <v>Neutral</v>
      </c>
      <c r="AK213" s="7" t="str">
        <f t="shared" si="50"/>
        <v>POC Up</v>
      </c>
      <c r="AL213" s="9" t="str">
        <f t="shared" si="51"/>
        <v>In. Val</v>
      </c>
      <c r="AM213" s="9" t="str">
        <f t="shared" si="52"/>
        <v>Upper Break</v>
      </c>
      <c r="AN213" s="9" t="str">
        <f t="shared" si="53"/>
        <v>Ab. Val</v>
      </c>
      <c r="AO213" s="9" t="str">
        <f t="shared" si="54"/>
        <v>No Gap</v>
      </c>
      <c r="AP213" s="9" t="str">
        <f t="shared" si="55"/>
        <v>Top-Weighted</v>
      </c>
      <c r="AQ213" s="9" t="str">
        <f t="shared" si="56"/>
        <v>Skewed Mid-Low</v>
      </c>
      <c r="AR213" s="9" t="str">
        <f t="shared" si="57"/>
        <v>Same</v>
      </c>
      <c r="AS213" s="5">
        <f t="shared" si="58"/>
        <v>0</v>
      </c>
    </row>
    <row r="214" spans="1:45" ht="15.5" x14ac:dyDescent="0.35">
      <c r="A214" s="13">
        <v>45358</v>
      </c>
      <c r="B214" s="15">
        <v>1.2661</v>
      </c>
      <c r="C214" s="15">
        <v>1.2812600000000001</v>
      </c>
      <c r="D214" s="15">
        <v>1.25993</v>
      </c>
      <c r="E214" s="15">
        <v>1.28125</v>
      </c>
      <c r="F214" s="15">
        <v>1.2678</v>
      </c>
      <c r="G214" s="15">
        <v>1.2699</v>
      </c>
      <c r="H214" s="15">
        <v>1.2627999999999999</v>
      </c>
      <c r="I214" s="5">
        <v>7</v>
      </c>
      <c r="J214" s="5">
        <v>1934</v>
      </c>
      <c r="K214" s="5">
        <v>2079</v>
      </c>
      <c r="L214" s="5">
        <v>4081</v>
      </c>
      <c r="M214" s="14">
        <v>8.373125000000055</v>
      </c>
      <c r="N214" s="14">
        <v>213.30000000000072</v>
      </c>
      <c r="O214" s="5">
        <v>71.000000000001066</v>
      </c>
      <c r="P214" s="5">
        <v>484333</v>
      </c>
      <c r="Q214" s="14">
        <v>1009.0270833333333</v>
      </c>
      <c r="R214" s="14">
        <v>19.132676980778182</v>
      </c>
      <c r="S214" s="5">
        <v>31</v>
      </c>
      <c r="T214" s="5" t="s">
        <v>26</v>
      </c>
      <c r="U214" s="14">
        <v>0.64884373078427238</v>
      </c>
      <c r="V214" s="5">
        <v>176</v>
      </c>
      <c r="W214" s="5">
        <v>720</v>
      </c>
      <c r="X214" s="5">
        <v>2373</v>
      </c>
      <c r="Y214" s="5">
        <v>812</v>
      </c>
      <c r="Z214" s="5" t="s">
        <v>31</v>
      </c>
      <c r="AA214" s="5"/>
      <c r="AB214" s="6" cm="1">
        <f t="array" ref="AB214">SUM(IF(B214:I214&gt;B215:I215,1,-1))</f>
        <v>2</v>
      </c>
      <c r="AC214" s="6" cm="1">
        <f t="array" ref="AC214">SUM(IF(J214:S214&gt;J215:S215,1,-1))</f>
        <v>-2</v>
      </c>
      <c r="AD214" s="6">
        <f t="shared" si="59"/>
        <v>0</v>
      </c>
      <c r="AE214" s="6">
        <f t="shared" si="61"/>
        <v>12</v>
      </c>
      <c r="AF214" s="6">
        <f t="shared" si="61"/>
        <v>-8</v>
      </c>
      <c r="AG214" s="6">
        <f t="shared" si="61"/>
        <v>4</v>
      </c>
      <c r="AH214" s="5"/>
      <c r="AI214" s="8" t="str">
        <f t="shared" si="48"/>
        <v>Outside</v>
      </c>
      <c r="AJ214" s="7" t="str">
        <f t="shared" si="49"/>
        <v>Neutral</v>
      </c>
      <c r="AK214" s="7" t="str">
        <f t="shared" si="50"/>
        <v>POC Unchanged</v>
      </c>
      <c r="AL214" s="9" t="str">
        <f t="shared" si="51"/>
        <v>In. Val</v>
      </c>
      <c r="AM214" s="9" t="str">
        <f t="shared" si="52"/>
        <v>Upper Break</v>
      </c>
      <c r="AN214" s="9" t="str">
        <f t="shared" si="53"/>
        <v>Ab. Val</v>
      </c>
      <c r="AO214" s="9" t="str">
        <f t="shared" si="54"/>
        <v>No Gap</v>
      </c>
      <c r="AP214" s="9" t="str">
        <f t="shared" si="55"/>
        <v>Bottom-Weighted</v>
      </c>
      <c r="AQ214" s="9" t="str">
        <f t="shared" si="56"/>
        <v>Skewed Mid-Low</v>
      </c>
      <c r="AR214" s="9" t="str">
        <f t="shared" si="57"/>
        <v>Same</v>
      </c>
      <c r="AS214" s="5">
        <f t="shared" si="58"/>
        <v>0</v>
      </c>
    </row>
    <row r="215" spans="1:45" ht="15.5" x14ac:dyDescent="0.35">
      <c r="A215" s="13">
        <v>45357</v>
      </c>
      <c r="B215" s="15">
        <v>1.2637700000000001</v>
      </c>
      <c r="C215" s="15">
        <v>1.27613</v>
      </c>
      <c r="D215" s="15">
        <v>1.25993</v>
      </c>
      <c r="E215" s="15">
        <v>1.2733399999999999</v>
      </c>
      <c r="F215" s="15">
        <v>1.2678</v>
      </c>
      <c r="G215" s="15">
        <v>1.2695000000000001</v>
      </c>
      <c r="H215" s="15">
        <v>1.2637</v>
      </c>
      <c r="I215" s="5">
        <v>6</v>
      </c>
      <c r="J215" s="5">
        <v>1623</v>
      </c>
      <c r="K215" s="5">
        <v>2506</v>
      </c>
      <c r="L215" s="5">
        <v>4204</v>
      </c>
      <c r="M215" s="14">
        <v>8.6204166666666904</v>
      </c>
      <c r="N215" s="14">
        <v>161.99999999999991</v>
      </c>
      <c r="O215" s="5">
        <v>58.00000000000027</v>
      </c>
      <c r="P215" s="5">
        <v>485580</v>
      </c>
      <c r="Q215" s="14">
        <v>1011.625</v>
      </c>
      <c r="R215" s="14">
        <v>25.950617283950631</v>
      </c>
      <c r="S215" s="5">
        <v>14</v>
      </c>
      <c r="T215" s="5" t="s">
        <v>26</v>
      </c>
      <c r="U215" s="14">
        <v>0.63087394939943653</v>
      </c>
      <c r="V215" s="5">
        <v>314</v>
      </c>
      <c r="W215" s="5">
        <v>1167</v>
      </c>
      <c r="X215" s="5">
        <v>2074</v>
      </c>
      <c r="Y215" s="5">
        <v>649</v>
      </c>
      <c r="Z215" s="5" t="s">
        <v>31</v>
      </c>
      <c r="AA215" s="5"/>
      <c r="AB215" s="6" cm="1">
        <f t="array" ref="AB215">SUM(IF(B215:I215&gt;B216:I216,1,-1))</f>
        <v>4</v>
      </c>
      <c r="AC215" s="6" cm="1">
        <f t="array" ref="AC215">SUM(IF(J215:S215&gt;J216:S216,1,-1))</f>
        <v>-2</v>
      </c>
      <c r="AD215" s="6">
        <f t="shared" si="59"/>
        <v>2</v>
      </c>
      <c r="AE215" s="6">
        <f t="shared" si="61"/>
        <v>12</v>
      </c>
      <c r="AF215" s="6">
        <f t="shared" si="61"/>
        <v>-4</v>
      </c>
      <c r="AG215" s="6">
        <f t="shared" si="61"/>
        <v>8</v>
      </c>
      <c r="AH215" s="5"/>
      <c r="AI215" s="8" t="str">
        <f t="shared" si="48"/>
        <v>OL Higher</v>
      </c>
      <c r="AJ215" s="7" t="str">
        <f t="shared" si="49"/>
        <v>Up</v>
      </c>
      <c r="AK215" s="7" t="str">
        <f t="shared" si="50"/>
        <v>POC Unchanged</v>
      </c>
      <c r="AL215" s="9" t="str">
        <f t="shared" si="51"/>
        <v>In. Val</v>
      </c>
      <c r="AM215" s="9" t="str">
        <f t="shared" si="52"/>
        <v>Upper Break</v>
      </c>
      <c r="AN215" s="9" t="str">
        <f t="shared" si="53"/>
        <v>Ab. Val</v>
      </c>
      <c r="AO215" s="9" t="str">
        <f t="shared" si="54"/>
        <v>No Gap</v>
      </c>
      <c r="AP215" s="9" t="str">
        <f t="shared" si="55"/>
        <v>Bottom-Weighted</v>
      </c>
      <c r="AQ215" s="9" t="str">
        <f t="shared" si="56"/>
        <v>Skewed Mid-Low</v>
      </c>
      <c r="AR215" s="9" t="str">
        <f t="shared" si="57"/>
        <v>Same</v>
      </c>
      <c r="AS215" s="5">
        <f t="shared" si="58"/>
        <v>0</v>
      </c>
    </row>
    <row r="216" spans="1:45" ht="15.5" x14ac:dyDescent="0.35">
      <c r="A216" s="13">
        <v>45356</v>
      </c>
      <c r="B216" s="15">
        <v>1.2624200000000001</v>
      </c>
      <c r="C216" s="15">
        <v>1.2734399999999999</v>
      </c>
      <c r="D216" s="15">
        <v>1.25993</v>
      </c>
      <c r="E216" s="15">
        <v>1.2703800000000001</v>
      </c>
      <c r="F216" s="15">
        <v>1.2678</v>
      </c>
      <c r="G216" s="15">
        <v>1.2694000000000001</v>
      </c>
      <c r="H216" s="15">
        <v>1.2636000000000001</v>
      </c>
      <c r="I216" s="5">
        <v>0</v>
      </c>
      <c r="J216" s="5">
        <v>1191</v>
      </c>
      <c r="K216" s="5">
        <v>2929</v>
      </c>
      <c r="L216" s="5">
        <v>4195</v>
      </c>
      <c r="M216" s="14">
        <v>8.5979166666666718</v>
      </c>
      <c r="N216" s="14">
        <v>135.09999999999911</v>
      </c>
      <c r="O216" s="5">
        <v>58.00000000000027</v>
      </c>
      <c r="P216" s="5">
        <v>486585</v>
      </c>
      <c r="Q216" s="14">
        <v>1013.71875</v>
      </c>
      <c r="R216" s="14">
        <v>31.051073279052758</v>
      </c>
      <c r="S216" s="5">
        <v>20</v>
      </c>
      <c r="T216" s="5" t="s">
        <v>26</v>
      </c>
      <c r="U216" s="14">
        <v>0.52257010688919336</v>
      </c>
      <c r="V216" s="5">
        <v>191</v>
      </c>
      <c r="W216" s="5">
        <v>1654</v>
      </c>
      <c r="X216" s="5">
        <v>1443</v>
      </c>
      <c r="Y216" s="5">
        <v>847</v>
      </c>
      <c r="Z216" s="5" t="s">
        <v>31</v>
      </c>
      <c r="AA216" s="5"/>
      <c r="AB216" s="6" cm="1">
        <f t="array" ref="AB216">SUM(IF(B216:I216&gt;B217:I217,1,-1))</f>
        <v>6</v>
      </c>
      <c r="AC216" s="6" cm="1">
        <f t="array" ref="AC216">SUM(IF(J216:S216&gt;J217:S217,1,-1))</f>
        <v>-4</v>
      </c>
      <c r="AD216" s="6">
        <f t="shared" si="59"/>
        <v>2</v>
      </c>
      <c r="AE216" s="6">
        <f t="shared" si="61"/>
        <v>10</v>
      </c>
      <c r="AF216" s="6">
        <f t="shared" si="61"/>
        <v>-6</v>
      </c>
      <c r="AG216" s="6">
        <f t="shared" si="61"/>
        <v>4</v>
      </c>
      <c r="AH216" s="5"/>
      <c r="AI216" s="8" t="str">
        <f t="shared" si="48"/>
        <v>OL Higher</v>
      </c>
      <c r="AJ216" s="7" t="str">
        <f t="shared" si="49"/>
        <v>Up</v>
      </c>
      <c r="AK216" s="7" t="str">
        <f t="shared" si="50"/>
        <v>POC Up</v>
      </c>
      <c r="AL216" s="9" t="str">
        <f t="shared" si="51"/>
        <v>In. Val</v>
      </c>
      <c r="AM216" s="9" t="str">
        <f t="shared" si="52"/>
        <v>Upper Break</v>
      </c>
      <c r="AN216" s="9" t="str">
        <f t="shared" si="53"/>
        <v>Ab. Val</v>
      </c>
      <c r="AO216" s="9" t="str">
        <f t="shared" si="54"/>
        <v>Gap Down - Failed</v>
      </c>
      <c r="AP216" s="9" t="str">
        <f t="shared" si="55"/>
        <v>Bottom-Weighted</v>
      </c>
      <c r="AQ216" s="9" t="str">
        <f t="shared" si="56"/>
        <v>Skewed Mid-High</v>
      </c>
      <c r="AR216" s="9" t="str">
        <f t="shared" si="57"/>
        <v>Same</v>
      </c>
      <c r="AS216" s="5">
        <f t="shared" si="58"/>
        <v>0</v>
      </c>
    </row>
    <row r="217" spans="1:45" ht="15.5" x14ac:dyDescent="0.35">
      <c r="A217" s="13">
        <v>45355</v>
      </c>
      <c r="B217" s="15">
        <v>1.2587299999999999</v>
      </c>
      <c r="C217" s="15">
        <v>1.27091</v>
      </c>
      <c r="D217" s="15">
        <v>1.2578499999999999</v>
      </c>
      <c r="E217" s="15">
        <v>1.2688699999999999</v>
      </c>
      <c r="F217" s="15">
        <v>1.2661</v>
      </c>
      <c r="G217" s="15">
        <v>1.2691000000000001</v>
      </c>
      <c r="H217" s="15">
        <v>1.2631000000000001</v>
      </c>
      <c r="I217" s="5">
        <v>24</v>
      </c>
      <c r="J217" s="5">
        <v>1841</v>
      </c>
      <c r="K217" s="5">
        <v>2350</v>
      </c>
      <c r="L217" s="5">
        <v>4264</v>
      </c>
      <c r="M217" s="14">
        <v>8.7429166666666838</v>
      </c>
      <c r="N217" s="14">
        <v>130.6000000000007</v>
      </c>
      <c r="O217" s="5">
        <v>60.000000000000057</v>
      </c>
      <c r="P217" s="5">
        <v>491002</v>
      </c>
      <c r="Q217" s="14">
        <v>1022.9208333333333</v>
      </c>
      <c r="R217" s="14">
        <v>32.649310872894155</v>
      </c>
      <c r="S217" s="5">
        <v>16</v>
      </c>
      <c r="T217" s="5" t="s">
        <v>26</v>
      </c>
      <c r="U217" s="14">
        <v>0.66614127906137099</v>
      </c>
      <c r="V217" s="5">
        <v>967</v>
      </c>
      <c r="W217" s="5">
        <v>1718</v>
      </c>
      <c r="X217" s="5">
        <v>1271</v>
      </c>
      <c r="Y217" s="5">
        <v>308</v>
      </c>
      <c r="Z217" s="5" t="s">
        <v>31</v>
      </c>
      <c r="AA217" s="5"/>
      <c r="AB217" s="6" cm="1">
        <f t="array" ref="AB217">SUM(IF(B217:I217&gt;B218:I218,1,-1))</f>
        <v>2</v>
      </c>
      <c r="AC217" s="6" cm="1">
        <f t="array" ref="AC217">SUM(IF(J217:S217&gt;J218:S218,1,-1))</f>
        <v>2</v>
      </c>
      <c r="AD217" s="6">
        <f t="shared" si="59"/>
        <v>4</v>
      </c>
      <c r="AE217" s="6">
        <f t="shared" si="61"/>
        <v>2</v>
      </c>
      <c r="AF217" s="6">
        <f t="shared" si="61"/>
        <v>-2</v>
      </c>
      <c r="AG217" s="6">
        <f t="shared" si="61"/>
        <v>0</v>
      </c>
      <c r="AH217" s="5"/>
      <c r="AI217" s="8" t="str">
        <f t="shared" si="48"/>
        <v>OL Higher</v>
      </c>
      <c r="AJ217" s="7" t="str">
        <f t="shared" si="49"/>
        <v>Up</v>
      </c>
      <c r="AK217" s="7" t="str">
        <f t="shared" si="50"/>
        <v>POC Up</v>
      </c>
      <c r="AL217" s="9" t="str">
        <f t="shared" si="51"/>
        <v>In. Val</v>
      </c>
      <c r="AM217" s="9" t="str">
        <f t="shared" si="52"/>
        <v>Inside Day</v>
      </c>
      <c r="AN217" s="9" t="str">
        <f t="shared" si="53"/>
        <v>In Val</v>
      </c>
      <c r="AO217" s="9" t="str">
        <f t="shared" si="54"/>
        <v>Gap Down - Failed</v>
      </c>
      <c r="AP217" s="9" t="str">
        <f t="shared" si="55"/>
        <v>Bottom-Weighted</v>
      </c>
      <c r="AQ217" s="9" t="str">
        <f t="shared" si="56"/>
        <v>Skewed Mid-High</v>
      </c>
      <c r="AR217" s="9" t="str">
        <f t="shared" si="57"/>
        <v>Closed Lower Quadrant</v>
      </c>
      <c r="AS217" s="5">
        <f t="shared" si="58"/>
        <v>-1</v>
      </c>
    </row>
    <row r="218" spans="1:45" ht="15.5" x14ac:dyDescent="0.35">
      <c r="A218" s="13">
        <v>45352</v>
      </c>
      <c r="B218" s="15">
        <v>1.2609699999999999</v>
      </c>
      <c r="C218" s="15">
        <v>1.27091</v>
      </c>
      <c r="D218" s="15">
        <v>1.2578499999999999</v>
      </c>
      <c r="E218" s="15">
        <v>1.2658499999999999</v>
      </c>
      <c r="F218" s="15">
        <v>1.266</v>
      </c>
      <c r="G218" s="15">
        <v>1.2685999999999999</v>
      </c>
      <c r="H218" s="15">
        <v>1.2623</v>
      </c>
      <c r="I218" s="5">
        <v>4</v>
      </c>
      <c r="J218" s="5">
        <v>1606</v>
      </c>
      <c r="K218" s="5">
        <v>2569</v>
      </c>
      <c r="L218" s="5">
        <v>4242</v>
      </c>
      <c r="M218" s="14">
        <v>8.6952083333333565</v>
      </c>
      <c r="N218" s="14">
        <v>130.6000000000007</v>
      </c>
      <c r="O218" s="5">
        <v>62.999999999999723</v>
      </c>
      <c r="P218" s="5">
        <v>488598</v>
      </c>
      <c r="Q218" s="14">
        <v>1017.9125</v>
      </c>
      <c r="R218" s="14">
        <v>32.480857580397988</v>
      </c>
      <c r="S218" s="5">
        <v>21</v>
      </c>
      <c r="T218" s="5" t="s">
        <v>26</v>
      </c>
      <c r="U218" s="14">
        <v>0.5893901081354429</v>
      </c>
      <c r="V218" s="5">
        <v>810</v>
      </c>
      <c r="W218" s="5">
        <v>1554</v>
      </c>
      <c r="X218" s="5">
        <v>1427</v>
      </c>
      <c r="Y218" s="5">
        <v>451</v>
      </c>
      <c r="Z218" s="5" t="s">
        <v>32</v>
      </c>
      <c r="AA218" s="5"/>
      <c r="AB218" s="6" cm="1">
        <f t="array" ref="AB218">SUM(IF(B218:I218&gt;B219:I219,1,-1))</f>
        <v>2</v>
      </c>
      <c r="AC218" s="6" cm="1">
        <f t="array" ref="AC218">SUM(IF(J218:S218&gt;J219:S219,1,-1))</f>
        <v>-4</v>
      </c>
      <c r="AD218" s="6">
        <f t="shared" si="59"/>
        <v>-2</v>
      </c>
      <c r="AE218" s="6">
        <f t="shared" si="61"/>
        <v>-4</v>
      </c>
      <c r="AF218" s="6">
        <f t="shared" si="61"/>
        <v>-8</v>
      </c>
      <c r="AG218" s="6">
        <f t="shared" si="61"/>
        <v>-12</v>
      </c>
      <c r="AH218" s="5"/>
      <c r="AI218" s="8" t="str">
        <f t="shared" si="48"/>
        <v>Inside</v>
      </c>
      <c r="AJ218" s="7" t="str">
        <f t="shared" si="49"/>
        <v>Up</v>
      </c>
      <c r="AK218" s="7" t="str">
        <f t="shared" si="50"/>
        <v>POC Down</v>
      </c>
      <c r="AL218" s="9" t="str">
        <f t="shared" si="51"/>
        <v>In. Val</v>
      </c>
      <c r="AM218" s="9" t="str">
        <f t="shared" si="52"/>
        <v>Inside Day</v>
      </c>
      <c r="AN218" s="9" t="str">
        <f t="shared" si="53"/>
        <v>In Val</v>
      </c>
      <c r="AO218" s="9" t="str">
        <f t="shared" si="54"/>
        <v>Gap Down - Failed</v>
      </c>
      <c r="AP218" s="9" t="str">
        <f t="shared" si="55"/>
        <v>Bottom-Weighted</v>
      </c>
      <c r="AQ218" s="9" t="str">
        <f t="shared" si="56"/>
        <v>Skewed Mid-High</v>
      </c>
      <c r="AR218" s="9" t="str">
        <f t="shared" si="57"/>
        <v>Closed Lower Quadrant</v>
      </c>
      <c r="AS218" s="5">
        <f t="shared" si="58"/>
        <v>-1</v>
      </c>
    </row>
    <row r="219" spans="1:45" ht="15.5" x14ac:dyDescent="0.35">
      <c r="A219" s="13">
        <v>45351</v>
      </c>
      <c r="B219" s="15">
        <v>1.2597799999999999</v>
      </c>
      <c r="C219" s="15">
        <v>1.27091</v>
      </c>
      <c r="D219" s="15">
        <v>1.2550300000000001</v>
      </c>
      <c r="E219" s="15">
        <v>1.26248</v>
      </c>
      <c r="F219" s="15">
        <v>1.2661000000000002</v>
      </c>
      <c r="G219" s="15">
        <v>1.2691000000000001</v>
      </c>
      <c r="H219" s="15">
        <v>1.2618</v>
      </c>
      <c r="I219" s="5">
        <v>-3</v>
      </c>
      <c r="J219" s="5">
        <v>1522</v>
      </c>
      <c r="K219" s="5">
        <v>2659</v>
      </c>
      <c r="L219" s="5">
        <v>4244</v>
      </c>
      <c r="M219" s="14">
        <v>8.7550000000000168</v>
      </c>
      <c r="N219" s="14">
        <v>158.79999999999893</v>
      </c>
      <c r="O219" s="5">
        <v>73.000000000000838</v>
      </c>
      <c r="P219" s="5">
        <v>492904</v>
      </c>
      <c r="Q219" s="14">
        <v>1026.8833333333334</v>
      </c>
      <c r="R219" s="14">
        <v>26.725440806045519</v>
      </c>
      <c r="S219" s="5">
        <v>18</v>
      </c>
      <c r="T219" s="5" t="s">
        <v>26</v>
      </c>
      <c r="U219" s="14">
        <v>0.51493362228940198</v>
      </c>
      <c r="V219" s="5">
        <v>1111</v>
      </c>
      <c r="W219" s="5">
        <v>1519</v>
      </c>
      <c r="X219" s="5">
        <v>1198</v>
      </c>
      <c r="Y219" s="5">
        <v>416</v>
      </c>
      <c r="Z219" s="5" t="s">
        <v>29</v>
      </c>
      <c r="AA219" s="5"/>
      <c r="AB219" s="6" cm="1">
        <f t="array" ref="AB219">SUM(IF(B219:I219&gt;B220:I220,1,-1))</f>
        <v>-2</v>
      </c>
      <c r="AC219" s="6" cm="1">
        <f t="array" ref="AC219">SUM(IF(J219:S219&gt;J220:S220,1,-1))</f>
        <v>0</v>
      </c>
      <c r="AD219" s="6">
        <f t="shared" si="59"/>
        <v>-2</v>
      </c>
      <c r="AE219" s="6">
        <f t="shared" si="61"/>
        <v>-8</v>
      </c>
      <c r="AF219" s="6">
        <f t="shared" si="61"/>
        <v>-10</v>
      </c>
      <c r="AG219" s="6">
        <f t="shared" si="61"/>
        <v>-18</v>
      </c>
      <c r="AH219" s="5"/>
      <c r="AI219" s="8" t="str">
        <f t="shared" si="48"/>
        <v>Inside</v>
      </c>
      <c r="AJ219" s="7" t="str">
        <f t="shared" si="49"/>
        <v>Up</v>
      </c>
      <c r="AK219" s="7" t="str">
        <f t="shared" si="50"/>
        <v>POC Down</v>
      </c>
      <c r="AL219" s="9" t="str">
        <f t="shared" si="51"/>
        <v>In. Val</v>
      </c>
      <c r="AM219" s="9" t="str">
        <f t="shared" si="52"/>
        <v>Inside Day</v>
      </c>
      <c r="AN219" s="9" t="str">
        <f t="shared" si="53"/>
        <v>In Val</v>
      </c>
      <c r="AO219" s="9" t="str">
        <f t="shared" si="54"/>
        <v>Gap Down - Failed</v>
      </c>
      <c r="AP219" s="9" t="str">
        <f t="shared" si="55"/>
        <v>Bottom-Weighted</v>
      </c>
      <c r="AQ219" s="9" t="str">
        <f t="shared" si="56"/>
        <v>Skewed Mid-High</v>
      </c>
      <c r="AR219" s="9" t="str">
        <f t="shared" si="57"/>
        <v>Closed Higher Quadrant</v>
      </c>
      <c r="AS219" s="5">
        <f t="shared" si="58"/>
        <v>1</v>
      </c>
    </row>
    <row r="220" spans="1:45" ht="15.5" x14ac:dyDescent="0.35">
      <c r="A220" s="13">
        <v>45350</v>
      </c>
      <c r="B220" s="15">
        <v>1.25667</v>
      </c>
      <c r="C220" s="15">
        <v>1.27091</v>
      </c>
      <c r="D220" s="15">
        <v>1.2540100000000001</v>
      </c>
      <c r="E220" s="15">
        <v>1.2659400000000001</v>
      </c>
      <c r="F220" s="15">
        <v>1.2678</v>
      </c>
      <c r="G220" s="15">
        <v>1.2694000000000001</v>
      </c>
      <c r="H220" s="15">
        <v>1.2605</v>
      </c>
      <c r="I220" s="5">
        <v>5</v>
      </c>
      <c r="J220" s="5">
        <v>697</v>
      </c>
      <c r="K220" s="5">
        <v>3507</v>
      </c>
      <c r="L220" s="5">
        <v>4261</v>
      </c>
      <c r="M220" s="14">
        <v>8.7356250000000255</v>
      </c>
      <c r="N220" s="14">
        <v>168.99999999999915</v>
      </c>
      <c r="O220" s="5">
        <v>89.000000000001307</v>
      </c>
      <c r="P220" s="5">
        <v>490664</v>
      </c>
      <c r="Q220" s="14">
        <v>1022.2166666666667</v>
      </c>
      <c r="R220" s="14">
        <v>25.213017751479416</v>
      </c>
      <c r="S220" s="5">
        <v>26</v>
      </c>
      <c r="T220" s="5" t="s">
        <v>28</v>
      </c>
      <c r="U220" s="14">
        <v>0.3855813901002389</v>
      </c>
      <c r="V220" s="5">
        <v>1158</v>
      </c>
      <c r="W220" s="5">
        <v>1251</v>
      </c>
      <c r="X220" s="5">
        <v>1323</v>
      </c>
      <c r="Y220" s="5">
        <v>494</v>
      </c>
      <c r="Z220" s="5" t="s">
        <v>32</v>
      </c>
      <c r="AA220" s="5"/>
      <c r="AB220" s="6" cm="1">
        <f t="array" ref="AB220">SUM(IF(B220:I220&gt;B221:I221,1,-1))</f>
        <v>-4</v>
      </c>
      <c r="AC220" s="6" cm="1">
        <f t="array" ref="AC220">SUM(IF(J220:S220&gt;J221:S221,1,-1))</f>
        <v>-4</v>
      </c>
      <c r="AD220" s="6">
        <f t="shared" si="59"/>
        <v>-8</v>
      </c>
      <c r="AE220" s="6">
        <f t="shared" si="61"/>
        <v>-8</v>
      </c>
      <c r="AF220" s="6">
        <f t="shared" si="61"/>
        <v>-16</v>
      </c>
      <c r="AG220" s="6">
        <f t="shared" si="61"/>
        <v>-24</v>
      </c>
      <c r="AH220" s="5"/>
      <c r="AI220" s="8" t="str">
        <f t="shared" si="48"/>
        <v>Inside</v>
      </c>
      <c r="AJ220" s="7" t="str">
        <f t="shared" si="49"/>
        <v>Up</v>
      </c>
      <c r="AK220" s="7" t="str">
        <f t="shared" si="50"/>
        <v>POC Down</v>
      </c>
      <c r="AL220" s="9" t="str">
        <f t="shared" si="51"/>
        <v>In. Val</v>
      </c>
      <c r="AM220" s="9" t="str">
        <f t="shared" si="52"/>
        <v>Inside Day</v>
      </c>
      <c r="AN220" s="9" t="str">
        <f t="shared" si="53"/>
        <v>In Val</v>
      </c>
      <c r="AO220" s="9" t="str">
        <f t="shared" si="54"/>
        <v>Gap Down - Failed</v>
      </c>
      <c r="AP220" s="9" t="str">
        <f t="shared" si="55"/>
        <v>Bottom-Weighted</v>
      </c>
      <c r="AQ220" s="9" t="str">
        <f t="shared" si="56"/>
        <v>Skewed Mid-Low</v>
      </c>
      <c r="AR220" s="9" t="str">
        <f t="shared" si="57"/>
        <v>Closed Higher Quadrant</v>
      </c>
      <c r="AS220" s="5">
        <f t="shared" si="58"/>
        <v>1</v>
      </c>
    </row>
    <row r="221" spans="1:45" ht="15.5" x14ac:dyDescent="0.35">
      <c r="A221" s="13">
        <v>45349</v>
      </c>
      <c r="B221" s="15">
        <v>1.2589699999999999</v>
      </c>
      <c r="C221" s="15">
        <v>1.27091</v>
      </c>
      <c r="D221" s="15">
        <v>1.25346</v>
      </c>
      <c r="E221" s="15">
        <v>1.2679800000000001</v>
      </c>
      <c r="F221" s="15">
        <v>1.2682</v>
      </c>
      <c r="G221" s="15">
        <v>1.2696000000000001</v>
      </c>
      <c r="H221" s="15">
        <v>1.2592000000000001</v>
      </c>
      <c r="I221" s="5">
        <v>46</v>
      </c>
      <c r="J221" s="5">
        <v>475</v>
      </c>
      <c r="K221" s="5">
        <v>3745</v>
      </c>
      <c r="L221" s="5">
        <v>4274</v>
      </c>
      <c r="M221" s="14">
        <v>8.8158333333333605</v>
      </c>
      <c r="N221" s="14">
        <v>174.49999999999966</v>
      </c>
      <c r="O221" s="5">
        <v>103.99999999999964</v>
      </c>
      <c r="P221" s="5">
        <v>501357</v>
      </c>
      <c r="Q221" s="14">
        <v>1044.4937500000001</v>
      </c>
      <c r="R221" s="14">
        <v>24.492836676217813</v>
      </c>
      <c r="S221" s="5">
        <v>23</v>
      </c>
      <c r="T221" s="5" t="s">
        <v>28</v>
      </c>
      <c r="U221" s="14">
        <v>0.37894923586750789</v>
      </c>
      <c r="V221" s="5">
        <v>1157</v>
      </c>
      <c r="W221" s="5">
        <v>959</v>
      </c>
      <c r="X221" s="5">
        <v>1419</v>
      </c>
      <c r="Y221" s="5">
        <v>739</v>
      </c>
      <c r="Z221" s="5" t="s">
        <v>31</v>
      </c>
      <c r="AA221" s="5"/>
      <c r="AB221" s="6" cm="1">
        <f t="array" ref="AB221">SUM(IF(B221:I221&gt;B222:I222,1,-1))</f>
        <v>-2</v>
      </c>
      <c r="AC221" s="6" cm="1">
        <f t="array" ref="AC221">SUM(IF(J221:S221&gt;J222:S222,1,-1))</f>
        <v>-6</v>
      </c>
      <c r="AD221" s="6">
        <f t="shared" si="59"/>
        <v>-8</v>
      </c>
      <c r="AE221" s="6">
        <f t="shared" si="61"/>
        <v>-4</v>
      </c>
      <c r="AF221" s="6">
        <f t="shared" si="61"/>
        <v>-12</v>
      </c>
      <c r="AG221" s="6">
        <f t="shared" si="61"/>
        <v>-16</v>
      </c>
      <c r="AH221" s="5"/>
      <c r="AI221" s="8" t="str">
        <f t="shared" si="48"/>
        <v>OL Higher</v>
      </c>
      <c r="AJ221" s="7" t="str">
        <f t="shared" si="49"/>
        <v>Up</v>
      </c>
      <c r="AK221" s="7" t="str">
        <f t="shared" si="50"/>
        <v>POC Up</v>
      </c>
      <c r="AL221" s="9" t="str">
        <f t="shared" si="51"/>
        <v>Ab. Val</v>
      </c>
      <c r="AM221" s="9" t="str">
        <f t="shared" si="52"/>
        <v>Inside Day</v>
      </c>
      <c r="AN221" s="9" t="str">
        <f t="shared" si="53"/>
        <v>In Val</v>
      </c>
      <c r="AO221" s="9" t="str">
        <f t="shared" si="54"/>
        <v>No Gap</v>
      </c>
      <c r="AP221" s="9" t="str">
        <f t="shared" si="55"/>
        <v>Bottom-Weighted</v>
      </c>
      <c r="AQ221" s="9" t="str">
        <f t="shared" si="56"/>
        <v>Skewed Mid-Low</v>
      </c>
      <c r="AR221" s="9" t="str">
        <f t="shared" si="57"/>
        <v>Same</v>
      </c>
      <c r="AS221" s="5">
        <f t="shared" si="58"/>
        <v>0</v>
      </c>
    </row>
    <row r="222" spans="1:45" ht="15.5" x14ac:dyDescent="0.35">
      <c r="A222" s="13">
        <v>45348</v>
      </c>
      <c r="B222" s="15">
        <v>1.2626299999999999</v>
      </c>
      <c r="C222" s="15">
        <v>1.27091</v>
      </c>
      <c r="D222" s="15">
        <v>1.25346</v>
      </c>
      <c r="E222" s="15">
        <v>1.26833</v>
      </c>
      <c r="F222" s="15">
        <v>1.2591000000000001</v>
      </c>
      <c r="G222" s="15">
        <v>1.2673000000000001</v>
      </c>
      <c r="H222" s="15">
        <v>1.2577</v>
      </c>
      <c r="I222" s="5">
        <v>54</v>
      </c>
      <c r="J222" s="5">
        <v>3109</v>
      </c>
      <c r="K222" s="5">
        <v>1284</v>
      </c>
      <c r="L222" s="5">
        <v>4450</v>
      </c>
      <c r="M222" s="14">
        <v>9.1779166666666523</v>
      </c>
      <c r="N222" s="14">
        <v>174.49999999999966</v>
      </c>
      <c r="O222" s="5">
        <v>96.000000000000526</v>
      </c>
      <c r="P222" s="5">
        <v>513939</v>
      </c>
      <c r="Q222" s="14">
        <v>1070.70625</v>
      </c>
      <c r="R222" s="14">
        <v>25.501432664756496</v>
      </c>
      <c r="S222" s="5">
        <v>23</v>
      </c>
      <c r="T222" s="5" t="s">
        <v>28</v>
      </c>
      <c r="U222" s="14">
        <v>0.48749877777505357</v>
      </c>
      <c r="V222" s="5">
        <v>848</v>
      </c>
      <c r="W222" s="5">
        <v>1126</v>
      </c>
      <c r="X222" s="5">
        <v>1720</v>
      </c>
      <c r="Y222" s="5">
        <v>756</v>
      </c>
      <c r="Z222" s="5" t="s">
        <v>31</v>
      </c>
      <c r="AA222" s="5"/>
      <c r="AB222" s="6" cm="1">
        <f t="array" ref="AB222">SUM(IF(B222:I222&gt;B223:I223,1,-1))</f>
        <v>-2</v>
      </c>
      <c r="AC222" s="6" cm="1">
        <f t="array" ref="AC222">SUM(IF(J222:S222&gt;J223:S223,1,-1))</f>
        <v>-6</v>
      </c>
      <c r="AD222" s="6">
        <f t="shared" si="59"/>
        <v>-8</v>
      </c>
      <c r="AE222" s="6">
        <f t="shared" si="61"/>
        <v>-2</v>
      </c>
      <c r="AF222" s="6">
        <f t="shared" si="61"/>
        <v>0</v>
      </c>
      <c r="AG222" s="6">
        <f t="shared" si="61"/>
        <v>-2</v>
      </c>
      <c r="AH222" s="5"/>
      <c r="AI222" s="8" t="str">
        <f t="shared" si="48"/>
        <v>Outside</v>
      </c>
      <c r="AJ222" s="7" t="str">
        <f t="shared" si="49"/>
        <v>Down</v>
      </c>
      <c r="AK222" s="7" t="str">
        <f t="shared" si="50"/>
        <v>POC Down</v>
      </c>
      <c r="AL222" s="9" t="str">
        <f t="shared" si="51"/>
        <v>In. Val</v>
      </c>
      <c r="AM222" s="9" t="str">
        <f t="shared" si="52"/>
        <v>Inside Day</v>
      </c>
      <c r="AN222" s="9" t="str">
        <f t="shared" si="53"/>
        <v>Ab. Val</v>
      </c>
      <c r="AO222" s="9" t="str">
        <f t="shared" si="54"/>
        <v>No Gap</v>
      </c>
      <c r="AP222" s="9" t="str">
        <f t="shared" si="55"/>
        <v>Top-Weighted</v>
      </c>
      <c r="AQ222" s="9" t="str">
        <f t="shared" si="56"/>
        <v>Skewed Mid-Low</v>
      </c>
      <c r="AR222" s="9" t="str">
        <f t="shared" si="57"/>
        <v>Same</v>
      </c>
      <c r="AS222" s="5">
        <f t="shared" si="58"/>
        <v>0</v>
      </c>
    </row>
    <row r="223" spans="1:45" ht="15.5" x14ac:dyDescent="0.35">
      <c r="A223" s="13">
        <v>45345</v>
      </c>
      <c r="B223" s="15">
        <v>1.2635799999999999</v>
      </c>
      <c r="C223" s="15">
        <v>1.27091</v>
      </c>
      <c r="D223" s="15">
        <v>1.25346</v>
      </c>
      <c r="E223" s="15">
        <v>1.2669999999999999</v>
      </c>
      <c r="F223" s="15">
        <v>1.2621</v>
      </c>
      <c r="G223" s="15">
        <v>1.2662</v>
      </c>
      <c r="H223" s="15">
        <v>1.2577</v>
      </c>
      <c r="I223" s="5">
        <v>38</v>
      </c>
      <c r="J223" s="5">
        <v>1869</v>
      </c>
      <c r="K223" s="5">
        <v>2536</v>
      </c>
      <c r="L223" s="5">
        <v>4468</v>
      </c>
      <c r="M223" s="14">
        <v>9.2089583333333547</v>
      </c>
      <c r="N223" s="14">
        <v>174.49999999999966</v>
      </c>
      <c r="O223" s="5">
        <v>84.999999999999517</v>
      </c>
      <c r="P223" s="5">
        <v>516337</v>
      </c>
      <c r="Q223" s="14">
        <v>1075.7020833333333</v>
      </c>
      <c r="R223" s="14">
        <v>25.60458452722068</v>
      </c>
      <c r="S223" s="5">
        <v>32</v>
      </c>
      <c r="T223" s="5" t="s">
        <v>33</v>
      </c>
      <c r="U223" s="14">
        <v>0.71850629002220401</v>
      </c>
      <c r="V223" s="5">
        <v>527</v>
      </c>
      <c r="W223" s="5">
        <v>1342</v>
      </c>
      <c r="X223" s="5">
        <v>1843</v>
      </c>
      <c r="Y223" s="5">
        <v>756</v>
      </c>
      <c r="Z223" s="5" t="s">
        <v>31</v>
      </c>
      <c r="AA223" s="5"/>
      <c r="AB223" s="6" cm="1">
        <f t="array" ref="AB223">SUM(IF(B223:I223&gt;B224:I224,1,-1))</f>
        <v>0</v>
      </c>
      <c r="AC223" s="6" cm="1">
        <f t="array" ref="AC223">SUM(IF(J223:S223&gt;J224:S224,1,-1))</f>
        <v>0</v>
      </c>
      <c r="AD223" s="6">
        <f t="shared" si="59"/>
        <v>0</v>
      </c>
      <c r="AE223" s="6">
        <f t="shared" si="61"/>
        <v>-4</v>
      </c>
      <c r="AF223" s="6">
        <f t="shared" si="61"/>
        <v>-2</v>
      </c>
      <c r="AG223" s="6">
        <f t="shared" si="61"/>
        <v>-6</v>
      </c>
      <c r="AH223" s="5"/>
      <c r="AI223" s="8" t="str">
        <f t="shared" si="48"/>
        <v>Outside</v>
      </c>
      <c r="AJ223" s="7" t="str">
        <f t="shared" si="49"/>
        <v>Neutral</v>
      </c>
      <c r="AK223" s="7" t="str">
        <f t="shared" si="50"/>
        <v>POC Unchanged</v>
      </c>
      <c r="AL223" s="9" t="str">
        <f t="shared" si="51"/>
        <v>In. Val</v>
      </c>
      <c r="AM223" s="9" t="str">
        <f t="shared" si="52"/>
        <v>Inside Day</v>
      </c>
      <c r="AN223" s="9" t="str">
        <f t="shared" si="53"/>
        <v>Ab. Val</v>
      </c>
      <c r="AO223" s="9" t="str">
        <f t="shared" si="54"/>
        <v>No Gap</v>
      </c>
      <c r="AP223" s="9" t="str">
        <f t="shared" si="55"/>
        <v>Bottom-Weighted</v>
      </c>
      <c r="AQ223" s="9" t="str">
        <f t="shared" si="56"/>
        <v>Skewed Mid-Low</v>
      </c>
      <c r="AR223" s="9" t="str">
        <f t="shared" si="57"/>
        <v>Closed Lower Quadrant</v>
      </c>
      <c r="AS223" s="5">
        <f t="shared" si="58"/>
        <v>-1</v>
      </c>
    </row>
    <row r="224" spans="1:45" ht="15.5" x14ac:dyDescent="0.35">
      <c r="A224" s="13">
        <v>45344</v>
      </c>
      <c r="B224" s="15">
        <v>1.262</v>
      </c>
      <c r="C224" s="15">
        <v>1.27091</v>
      </c>
      <c r="D224" s="15">
        <v>1.25346</v>
      </c>
      <c r="E224" s="15">
        <v>1.26606</v>
      </c>
      <c r="F224" s="15">
        <v>1.2621</v>
      </c>
      <c r="G224" s="15">
        <v>1.2644</v>
      </c>
      <c r="H224" s="15">
        <v>1.2578</v>
      </c>
      <c r="I224" s="5">
        <v>34</v>
      </c>
      <c r="J224" s="5">
        <v>1665</v>
      </c>
      <c r="K224" s="5">
        <v>2721</v>
      </c>
      <c r="L224" s="5">
        <v>4461</v>
      </c>
      <c r="M224" s="14">
        <v>9.1929166666666848</v>
      </c>
      <c r="N224" s="14">
        <v>174.49999999999966</v>
      </c>
      <c r="O224" s="5">
        <v>65.999999999999389</v>
      </c>
      <c r="P224" s="5">
        <v>519219</v>
      </c>
      <c r="Q224" s="14">
        <v>1081.70625</v>
      </c>
      <c r="R224" s="14">
        <v>25.564469914040163</v>
      </c>
      <c r="S224" s="5">
        <v>34</v>
      </c>
      <c r="T224" s="5" t="s">
        <v>26</v>
      </c>
      <c r="U224" s="14">
        <v>0.619019742711442</v>
      </c>
      <c r="V224" s="5">
        <v>264</v>
      </c>
      <c r="W224" s="5">
        <v>1401</v>
      </c>
      <c r="X224" s="5">
        <v>2040</v>
      </c>
      <c r="Y224" s="5">
        <v>756</v>
      </c>
      <c r="Z224" s="5" t="s">
        <v>32</v>
      </c>
      <c r="AA224" s="5"/>
      <c r="AB224" s="6" cm="1">
        <f t="array" ref="AB224">SUM(IF(B224:I224&gt;B225:I225,1,-1))</f>
        <v>0</v>
      </c>
      <c r="AC224" s="6" cm="1">
        <f t="array" ref="AC224">SUM(IF(J224:S224&gt;J225:S225,1,-1))</f>
        <v>6</v>
      </c>
      <c r="AD224" s="6">
        <f t="shared" si="59"/>
        <v>6</v>
      </c>
      <c r="AE224" s="6">
        <f t="shared" si="61"/>
        <v>-4</v>
      </c>
      <c r="AF224" s="6">
        <f t="shared" si="61"/>
        <v>-4</v>
      </c>
      <c r="AG224" s="6">
        <f t="shared" si="61"/>
        <v>-8</v>
      </c>
      <c r="AH224" s="5"/>
      <c r="AI224" s="8" t="str">
        <f t="shared" si="48"/>
        <v>Outside</v>
      </c>
      <c r="AJ224" s="7" t="str">
        <f t="shared" si="49"/>
        <v>Neutral</v>
      </c>
      <c r="AK224" s="7" t="str">
        <f t="shared" si="50"/>
        <v>POC Up</v>
      </c>
      <c r="AL224" s="9" t="str">
        <f t="shared" si="51"/>
        <v>In. Val</v>
      </c>
      <c r="AM224" s="9" t="str">
        <f t="shared" si="52"/>
        <v>Upper Break</v>
      </c>
      <c r="AN224" s="9" t="str">
        <f t="shared" si="53"/>
        <v>Ab. Val</v>
      </c>
      <c r="AO224" s="9" t="str">
        <f t="shared" si="54"/>
        <v>No Gap</v>
      </c>
      <c r="AP224" s="9" t="str">
        <f t="shared" si="55"/>
        <v>Bottom-Weighted</v>
      </c>
      <c r="AQ224" s="9" t="str">
        <f t="shared" si="56"/>
        <v>Skewed Mid-Low</v>
      </c>
      <c r="AR224" s="9" t="str">
        <f t="shared" si="57"/>
        <v>Same</v>
      </c>
      <c r="AS224" s="5">
        <f t="shared" si="58"/>
        <v>0</v>
      </c>
    </row>
    <row r="225" spans="1:45" ht="15.5" x14ac:dyDescent="0.35">
      <c r="A225" s="13">
        <v>45343</v>
      </c>
      <c r="B225" s="15">
        <v>1.2626299999999999</v>
      </c>
      <c r="C225" s="15">
        <v>1.2692600000000001</v>
      </c>
      <c r="D225" s="15">
        <v>1.25346</v>
      </c>
      <c r="E225" s="15">
        <v>1.2637100000000001</v>
      </c>
      <c r="F225" s="15">
        <v>1.2618</v>
      </c>
      <c r="G225" s="15">
        <v>1.2635000000000001</v>
      </c>
      <c r="H225" s="15">
        <v>1.2582</v>
      </c>
      <c r="I225" s="5">
        <v>39</v>
      </c>
      <c r="J225" s="5">
        <v>1554</v>
      </c>
      <c r="K225" s="5">
        <v>2723</v>
      </c>
      <c r="L225" s="5">
        <v>4358</v>
      </c>
      <c r="M225" s="14">
        <v>8.9856250000000024</v>
      </c>
      <c r="N225" s="14">
        <v>158.00000000000037</v>
      </c>
      <c r="O225" s="5">
        <v>53.000000000000824</v>
      </c>
      <c r="P225" s="5">
        <v>516337</v>
      </c>
      <c r="Q225" s="14">
        <v>1075.7020833333333</v>
      </c>
      <c r="R225" s="14">
        <v>27.582278481012594</v>
      </c>
      <c r="S225" s="5">
        <v>24</v>
      </c>
      <c r="T225" s="5" t="s">
        <v>26</v>
      </c>
      <c r="U225" s="14">
        <v>0.58864649450625028</v>
      </c>
      <c r="V225" s="5">
        <v>160</v>
      </c>
      <c r="W225" s="5">
        <v>1764</v>
      </c>
      <c r="X225" s="5">
        <v>1742</v>
      </c>
      <c r="Y225" s="5">
        <v>692</v>
      </c>
      <c r="Z225" s="5" t="s">
        <v>32</v>
      </c>
      <c r="AA225" s="5"/>
      <c r="AB225" s="6" cm="1">
        <f t="array" ref="AB225">SUM(IF(B225:I225&gt;B226:I226,1,-1))</f>
        <v>-4</v>
      </c>
      <c r="AC225" s="6" cm="1">
        <f t="array" ref="AC225">SUM(IF(J225:S225&gt;J226:S226,1,-1))</f>
        <v>-8</v>
      </c>
      <c r="AD225" s="6">
        <f t="shared" si="59"/>
        <v>-12</v>
      </c>
      <c r="AE225" s="6">
        <f t="shared" si="61"/>
        <v>-4</v>
      </c>
      <c r="AF225" s="6">
        <f t="shared" si="61"/>
        <v>-16</v>
      </c>
      <c r="AG225" s="6">
        <f t="shared" si="61"/>
        <v>-20</v>
      </c>
      <c r="AH225" s="5"/>
      <c r="AI225" s="8" t="str">
        <f t="shared" si="48"/>
        <v>Inside</v>
      </c>
      <c r="AJ225" s="7" t="str">
        <f t="shared" si="49"/>
        <v>Neutral</v>
      </c>
      <c r="AK225" s="7" t="str">
        <f t="shared" si="50"/>
        <v>POC Down</v>
      </c>
      <c r="AL225" s="9" t="str">
        <f t="shared" si="51"/>
        <v>In. Val</v>
      </c>
      <c r="AM225" s="9" t="str">
        <f t="shared" si="52"/>
        <v>Inside Day</v>
      </c>
      <c r="AN225" s="9" t="str">
        <f t="shared" si="53"/>
        <v>Ab. Val</v>
      </c>
      <c r="AO225" s="9" t="str">
        <f t="shared" si="54"/>
        <v>No Gap</v>
      </c>
      <c r="AP225" s="9" t="str">
        <f t="shared" si="55"/>
        <v>Bottom-Weighted</v>
      </c>
      <c r="AQ225" s="9" t="str">
        <f t="shared" si="56"/>
        <v>Skewed Mid-High</v>
      </c>
      <c r="AR225" s="9" t="str">
        <f t="shared" si="57"/>
        <v>Same</v>
      </c>
      <c r="AS225" s="5">
        <f t="shared" si="58"/>
        <v>0</v>
      </c>
    </row>
    <row r="226" spans="1:45" ht="15.5" x14ac:dyDescent="0.35">
      <c r="A226" s="13">
        <v>45342</v>
      </c>
      <c r="B226" s="15">
        <v>1.2603</v>
      </c>
      <c r="C226" s="15">
        <v>1.2692600000000001</v>
      </c>
      <c r="D226" s="15">
        <v>1.25346</v>
      </c>
      <c r="E226" s="15">
        <v>1.2625599999999999</v>
      </c>
      <c r="F226" s="15">
        <v>1.2625000000000002</v>
      </c>
      <c r="G226" s="15">
        <v>1.2635000000000001</v>
      </c>
      <c r="H226" s="15">
        <v>1.2582</v>
      </c>
      <c r="I226" s="5">
        <v>39</v>
      </c>
      <c r="J226" s="5">
        <v>1090</v>
      </c>
      <c r="K226" s="5">
        <v>3206</v>
      </c>
      <c r="L226" s="5">
        <v>4372</v>
      </c>
      <c r="M226" s="14">
        <v>9.0152083333333213</v>
      </c>
      <c r="N226" s="14">
        <v>158.00000000000037</v>
      </c>
      <c r="O226" s="5">
        <v>53.000000000000824</v>
      </c>
      <c r="P226" s="5">
        <v>517722</v>
      </c>
      <c r="Q226" s="14">
        <v>1078.5875000000001</v>
      </c>
      <c r="R226" s="14">
        <v>27.670886075949301</v>
      </c>
      <c r="S226" s="5">
        <v>27</v>
      </c>
      <c r="T226" s="5" t="s">
        <v>28</v>
      </c>
      <c r="U226" s="14">
        <v>0.46838943069468525</v>
      </c>
      <c r="V226" s="5">
        <v>160</v>
      </c>
      <c r="W226" s="5">
        <v>1748</v>
      </c>
      <c r="X226" s="5">
        <v>1772</v>
      </c>
      <c r="Y226" s="5">
        <v>692</v>
      </c>
      <c r="Z226" s="5" t="s">
        <v>32</v>
      </c>
      <c r="AA226" s="5"/>
      <c r="AB226" s="6" cm="1">
        <f t="array" ref="AB226">SUM(IF(B226:I226&gt;B227:I227,1,-1))</f>
        <v>0</v>
      </c>
      <c r="AC226" s="6" cm="1">
        <f t="array" ref="AC226">SUM(IF(J226:S226&gt;J227:S227,1,-1))</f>
        <v>-2</v>
      </c>
      <c r="AD226" s="6">
        <f t="shared" si="59"/>
        <v>-2</v>
      </c>
      <c r="AE226" s="6">
        <f t="shared" si="61"/>
        <v>-4</v>
      </c>
      <c r="AF226" s="6">
        <f t="shared" si="61"/>
        <v>-14</v>
      </c>
      <c r="AG226" s="6">
        <f t="shared" si="61"/>
        <v>-18</v>
      </c>
      <c r="AH226" s="5"/>
      <c r="AI226" s="8" t="str">
        <f t="shared" si="48"/>
        <v>Inside</v>
      </c>
      <c r="AJ226" s="7" t="str">
        <f t="shared" si="49"/>
        <v>Up</v>
      </c>
      <c r="AK226" s="7" t="str">
        <f t="shared" si="50"/>
        <v>POC Down</v>
      </c>
      <c r="AL226" s="9" t="str">
        <f t="shared" si="51"/>
        <v>In. Val</v>
      </c>
      <c r="AM226" s="9" t="str">
        <f t="shared" si="52"/>
        <v>Inside Day</v>
      </c>
      <c r="AN226" s="9" t="str">
        <f t="shared" si="53"/>
        <v>In Val</v>
      </c>
      <c r="AO226" s="9" t="str">
        <f t="shared" si="54"/>
        <v>No Gap</v>
      </c>
      <c r="AP226" s="9" t="str">
        <f t="shared" si="55"/>
        <v>Bottom-Weighted</v>
      </c>
      <c r="AQ226" s="9" t="str">
        <f t="shared" si="56"/>
        <v>Skewed Mid-Low</v>
      </c>
      <c r="AR226" s="9" t="str">
        <f t="shared" si="57"/>
        <v>Closed Lower Quadrant</v>
      </c>
      <c r="AS226" s="5">
        <f t="shared" si="58"/>
        <v>-1</v>
      </c>
    </row>
    <row r="227" spans="1:45" ht="15.5" x14ac:dyDescent="0.35">
      <c r="A227" s="13">
        <v>45341</v>
      </c>
      <c r="B227" s="15">
        <v>1.2533300000000001</v>
      </c>
      <c r="C227" s="15">
        <v>1.2692600000000001</v>
      </c>
      <c r="D227" s="15">
        <v>1.2533000000000001</v>
      </c>
      <c r="E227" s="15">
        <v>1.25871</v>
      </c>
      <c r="F227" s="15">
        <v>1.2626000000000002</v>
      </c>
      <c r="G227" s="15">
        <v>1.2637</v>
      </c>
      <c r="H227" s="15">
        <v>1.2578</v>
      </c>
      <c r="I227" s="5">
        <v>54</v>
      </c>
      <c r="J227" s="5">
        <v>867</v>
      </c>
      <c r="K227" s="5">
        <v>3397</v>
      </c>
      <c r="L227" s="5">
        <v>4335</v>
      </c>
      <c r="M227" s="14">
        <v>8.9608333333333157</v>
      </c>
      <c r="N227" s="14">
        <v>159.59999999999974</v>
      </c>
      <c r="O227" s="5">
        <v>59.000000000000163</v>
      </c>
      <c r="P227" s="5">
        <v>525325</v>
      </c>
      <c r="Q227" s="14">
        <v>1094.4270833333333</v>
      </c>
      <c r="R227" s="14">
        <v>27.161654135338392</v>
      </c>
      <c r="S227" s="5">
        <v>40</v>
      </c>
      <c r="T227" s="5" t="s">
        <v>28</v>
      </c>
      <c r="U227" s="14">
        <v>0.40921330868965866</v>
      </c>
      <c r="V227" s="5">
        <v>118</v>
      </c>
      <c r="W227" s="5">
        <v>1605</v>
      </c>
      <c r="X227" s="5">
        <v>1669</v>
      </c>
      <c r="Y227" s="5">
        <v>943</v>
      </c>
      <c r="Z227" s="5" t="s">
        <v>29</v>
      </c>
      <c r="AA227" s="5"/>
      <c r="AB227" s="6" cm="1">
        <f t="array" ref="AB227">SUM(IF(B227:I227&gt;B228:I228,1,-1))</f>
        <v>0</v>
      </c>
      <c r="AC227" s="6" cm="1">
        <f t="array" ref="AC227">SUM(IF(J227:S227&gt;J228:S228,1,-1))</f>
        <v>-6</v>
      </c>
      <c r="AD227" s="6">
        <f t="shared" si="59"/>
        <v>-6</v>
      </c>
      <c r="AE227" s="6">
        <f t="shared" ref="AE227:AG242" si="62">SUM(AB227:AB229)</f>
        <v>-6</v>
      </c>
      <c r="AF227" s="6">
        <f t="shared" si="62"/>
        <v>-20</v>
      </c>
      <c r="AG227" s="6">
        <f t="shared" si="62"/>
        <v>-26</v>
      </c>
      <c r="AH227" s="5"/>
      <c r="AI227" s="8" t="str">
        <f t="shared" si="48"/>
        <v>Inside</v>
      </c>
      <c r="AJ227" s="7" t="str">
        <f t="shared" si="49"/>
        <v>Up</v>
      </c>
      <c r="AK227" s="7" t="str">
        <f t="shared" si="50"/>
        <v>POC Up</v>
      </c>
      <c r="AL227" s="9" t="str">
        <f t="shared" si="51"/>
        <v>In. Val</v>
      </c>
      <c r="AM227" s="9" t="str">
        <f t="shared" si="52"/>
        <v>Inside Day</v>
      </c>
      <c r="AN227" s="9" t="str">
        <f t="shared" si="53"/>
        <v>In Val</v>
      </c>
      <c r="AO227" s="9" t="str">
        <f t="shared" si="54"/>
        <v>Gap Down - Failed</v>
      </c>
      <c r="AP227" s="9" t="str">
        <f t="shared" si="55"/>
        <v>Bottom-Weighted</v>
      </c>
      <c r="AQ227" s="9" t="str">
        <f t="shared" si="56"/>
        <v>Skewed Mid-Low</v>
      </c>
      <c r="AR227" s="9" t="str">
        <f t="shared" si="57"/>
        <v>Closed Higher Quadrant</v>
      </c>
      <c r="AS227" s="5">
        <f t="shared" si="58"/>
        <v>1</v>
      </c>
    </row>
    <row r="228" spans="1:45" ht="15.5" x14ac:dyDescent="0.35">
      <c r="A228" s="13">
        <v>45338</v>
      </c>
      <c r="B228" s="15">
        <v>1.2620800000000001</v>
      </c>
      <c r="C228" s="15">
        <v>1.2692600000000001</v>
      </c>
      <c r="D228" s="15">
        <v>1.2517400000000001</v>
      </c>
      <c r="E228" s="15">
        <v>1.2607699999999999</v>
      </c>
      <c r="F228" s="15">
        <v>1.2625</v>
      </c>
      <c r="G228" s="15">
        <v>1.2639</v>
      </c>
      <c r="H228" s="15">
        <v>1.2570000000000001</v>
      </c>
      <c r="I228" s="5">
        <v>53</v>
      </c>
      <c r="J228" s="5">
        <v>934</v>
      </c>
      <c r="K228" s="5">
        <v>3550</v>
      </c>
      <c r="L228" s="5">
        <v>4553</v>
      </c>
      <c r="M228" s="14">
        <v>9.3918749999999793</v>
      </c>
      <c r="N228" s="14">
        <v>175.19999999999979</v>
      </c>
      <c r="O228" s="5">
        <v>68.999999999999062</v>
      </c>
      <c r="P228" s="5">
        <v>543440</v>
      </c>
      <c r="Q228" s="14">
        <v>1132.1666666666667</v>
      </c>
      <c r="R228" s="14">
        <v>25.987442922374459</v>
      </c>
      <c r="S228" s="5">
        <v>26</v>
      </c>
      <c r="T228" s="5" t="s">
        <v>28</v>
      </c>
      <c r="U228" s="14">
        <v>0.42406153551111564</v>
      </c>
      <c r="V228" s="5">
        <v>140</v>
      </c>
      <c r="W228" s="5">
        <v>1882</v>
      </c>
      <c r="X228" s="5">
        <v>1633</v>
      </c>
      <c r="Y228" s="5">
        <v>898</v>
      </c>
      <c r="Z228" s="5" t="s">
        <v>32</v>
      </c>
      <c r="AA228" s="5"/>
      <c r="AB228" s="6" cm="1">
        <f t="array" ref="AB228">SUM(IF(B228:I228&gt;B229:I229,1,-1))</f>
        <v>-4</v>
      </c>
      <c r="AC228" s="6" cm="1">
        <f t="array" ref="AC228">SUM(IF(J228:S228&gt;J229:S229,1,-1))</f>
        <v>-6</v>
      </c>
      <c r="AD228" s="6">
        <f t="shared" si="59"/>
        <v>-10</v>
      </c>
      <c r="AE228" s="6">
        <f t="shared" si="62"/>
        <v>-12</v>
      </c>
      <c r="AF228" s="6">
        <f t="shared" si="62"/>
        <v>-20</v>
      </c>
      <c r="AG228" s="6">
        <f t="shared" si="62"/>
        <v>-32</v>
      </c>
      <c r="AH228" s="5"/>
      <c r="AI228" s="8" t="str">
        <f t="shared" si="48"/>
        <v>Inside</v>
      </c>
      <c r="AJ228" s="7" t="str">
        <f t="shared" si="49"/>
        <v>Neutral</v>
      </c>
      <c r="AK228" s="7" t="str">
        <f t="shared" si="50"/>
        <v>POC Unchanged</v>
      </c>
      <c r="AL228" s="9" t="str">
        <f t="shared" si="51"/>
        <v>In. Val</v>
      </c>
      <c r="AM228" s="9" t="str">
        <f t="shared" si="52"/>
        <v>Inside Day</v>
      </c>
      <c r="AN228" s="9" t="str">
        <f t="shared" si="53"/>
        <v>In Val</v>
      </c>
      <c r="AO228" s="9" t="str">
        <f t="shared" si="54"/>
        <v>No Gap</v>
      </c>
      <c r="AP228" s="9" t="str">
        <f t="shared" si="55"/>
        <v>Bottom-Weighted</v>
      </c>
      <c r="AQ228" s="9" t="str">
        <f t="shared" si="56"/>
        <v>Skewed Mid-High</v>
      </c>
      <c r="AR228" s="9" t="str">
        <f t="shared" si="57"/>
        <v>Closed Lower Quadrant</v>
      </c>
      <c r="AS228" s="5">
        <f t="shared" si="58"/>
        <v>-1</v>
      </c>
    </row>
    <row r="229" spans="1:45" ht="15.5" x14ac:dyDescent="0.35">
      <c r="A229" s="13">
        <v>45337</v>
      </c>
      <c r="B229" s="15">
        <v>1.2745599999999999</v>
      </c>
      <c r="C229" s="15">
        <v>1.2771699999999999</v>
      </c>
      <c r="D229" s="15">
        <v>1.2517400000000001</v>
      </c>
      <c r="E229" s="15">
        <v>1.2598</v>
      </c>
      <c r="F229" s="15">
        <v>1.2625</v>
      </c>
      <c r="G229" s="15">
        <v>1.2643</v>
      </c>
      <c r="H229" s="15">
        <v>1.2559</v>
      </c>
      <c r="I229" s="5">
        <v>53</v>
      </c>
      <c r="J229" s="5">
        <v>1500</v>
      </c>
      <c r="K229" s="5">
        <v>3151</v>
      </c>
      <c r="L229" s="5">
        <v>4729</v>
      </c>
      <c r="M229" s="14">
        <v>9.7616666666666507</v>
      </c>
      <c r="N229" s="14">
        <v>254.29999999999842</v>
      </c>
      <c r="O229" s="5">
        <v>83.999999999999631</v>
      </c>
      <c r="P229" s="5">
        <v>552331</v>
      </c>
      <c r="Q229" s="14">
        <v>1150.6895833333333</v>
      </c>
      <c r="R229" s="14">
        <v>18.596146283916749</v>
      </c>
      <c r="S229" s="5">
        <v>26</v>
      </c>
      <c r="T229" s="5" t="s">
        <v>28</v>
      </c>
      <c r="U229" s="14">
        <v>0.48906324919977773</v>
      </c>
      <c r="V229" s="5">
        <v>313</v>
      </c>
      <c r="W229" s="5">
        <v>305</v>
      </c>
      <c r="X229" s="5">
        <v>2872</v>
      </c>
      <c r="Y229" s="5">
        <v>1239</v>
      </c>
      <c r="Z229" s="5" t="s">
        <v>29</v>
      </c>
      <c r="AA229" s="5"/>
      <c r="AB229" s="6" cm="1">
        <f t="array" ref="AB229">SUM(IF(B229:I229&gt;B230:I230,1,-1))</f>
        <v>-2</v>
      </c>
      <c r="AC229" s="6" cm="1">
        <f t="array" ref="AC229">SUM(IF(J229:S229&gt;J230:S230,1,-1))</f>
        <v>-8</v>
      </c>
      <c r="AD229" s="6">
        <f t="shared" si="59"/>
        <v>-10</v>
      </c>
      <c r="AE229" s="6">
        <f t="shared" si="62"/>
        <v>-16</v>
      </c>
      <c r="AF229" s="6">
        <f t="shared" si="62"/>
        <v>-10</v>
      </c>
      <c r="AG229" s="6">
        <f t="shared" si="62"/>
        <v>-26</v>
      </c>
      <c r="AH229" s="5"/>
      <c r="AI229" s="8" t="str">
        <f t="shared" si="48"/>
        <v>OL Lower</v>
      </c>
      <c r="AJ229" s="7" t="str">
        <f t="shared" si="49"/>
        <v>Down</v>
      </c>
      <c r="AK229" s="7" t="str">
        <f t="shared" si="50"/>
        <v>POC Unchanged</v>
      </c>
      <c r="AL229" s="9" t="str">
        <f t="shared" si="51"/>
        <v>In. Val</v>
      </c>
      <c r="AM229" s="9" t="str">
        <f t="shared" si="52"/>
        <v>Inside Day</v>
      </c>
      <c r="AN229" s="9" t="str">
        <f t="shared" si="53"/>
        <v>In Val</v>
      </c>
      <c r="AO229" s="9" t="str">
        <f t="shared" si="54"/>
        <v>Gap Up - Failed</v>
      </c>
      <c r="AP229" s="9" t="str">
        <f t="shared" si="55"/>
        <v>Bottom-Weighted</v>
      </c>
      <c r="AQ229" s="9" t="str">
        <f t="shared" si="56"/>
        <v>Skewed Mid-Low</v>
      </c>
      <c r="AR229" s="9" t="str">
        <f t="shared" si="57"/>
        <v>Closed Lower Quadrant</v>
      </c>
      <c r="AS229" s="5">
        <f t="shared" si="58"/>
        <v>-1</v>
      </c>
    </row>
    <row r="230" spans="1:45" ht="15.5" x14ac:dyDescent="0.35">
      <c r="A230" s="13">
        <v>45336</v>
      </c>
      <c r="B230" s="15">
        <v>1.2679199999999999</v>
      </c>
      <c r="C230" s="15">
        <v>1.2771699999999999</v>
      </c>
      <c r="D230" s="15">
        <v>1.2517400000000001</v>
      </c>
      <c r="E230" s="15">
        <v>1.25661</v>
      </c>
      <c r="F230" s="15">
        <v>1.2625</v>
      </c>
      <c r="G230" s="15">
        <v>1.2678</v>
      </c>
      <c r="H230" s="15">
        <v>1.2574000000000001</v>
      </c>
      <c r="I230" s="5">
        <v>40</v>
      </c>
      <c r="J230" s="5">
        <v>2083</v>
      </c>
      <c r="K230" s="5">
        <v>2718</v>
      </c>
      <c r="L230" s="5">
        <v>4880</v>
      </c>
      <c r="M230" s="14">
        <v>10.066041666666605</v>
      </c>
      <c r="N230" s="14">
        <v>254.29999999999842</v>
      </c>
      <c r="O230" s="5">
        <v>103.99999999999964</v>
      </c>
      <c r="P230" s="5">
        <v>571250</v>
      </c>
      <c r="Q230" s="14">
        <v>1190.1041666666667</v>
      </c>
      <c r="R230" s="14">
        <v>19.189933149823162</v>
      </c>
      <c r="S230" s="5">
        <v>36</v>
      </c>
      <c r="T230" s="5" t="s">
        <v>33</v>
      </c>
      <c r="U230" s="14">
        <v>0.71530306297640656</v>
      </c>
      <c r="V230" s="5">
        <v>440</v>
      </c>
      <c r="W230" s="5">
        <v>700</v>
      </c>
      <c r="X230" s="5">
        <v>2799</v>
      </c>
      <c r="Y230" s="5">
        <v>941</v>
      </c>
      <c r="Z230" s="5" t="s">
        <v>27</v>
      </c>
      <c r="AA230" s="5"/>
      <c r="AB230" s="6" cm="1">
        <f t="array" ref="AB230">SUM(IF(B230:I230&gt;B231:I231,1,-1))</f>
        <v>-6</v>
      </c>
      <c r="AC230" s="6" cm="1">
        <f t="array" ref="AC230">SUM(IF(J230:S230&gt;J231:S231,1,-1))</f>
        <v>-6</v>
      </c>
      <c r="AD230" s="6">
        <f t="shared" si="59"/>
        <v>-12</v>
      </c>
      <c r="AE230" s="6">
        <f t="shared" si="62"/>
        <v>-18</v>
      </c>
      <c r="AF230" s="6">
        <f t="shared" si="62"/>
        <v>-10</v>
      </c>
      <c r="AG230" s="6">
        <f t="shared" si="62"/>
        <v>-28</v>
      </c>
      <c r="AH230" s="5"/>
      <c r="AI230" s="8" t="str">
        <f t="shared" si="48"/>
        <v>OL Lower</v>
      </c>
      <c r="AJ230" s="7" t="str">
        <f t="shared" si="49"/>
        <v>Down</v>
      </c>
      <c r="AK230" s="7" t="str">
        <f t="shared" si="50"/>
        <v>POC Unchanged</v>
      </c>
      <c r="AL230" s="9" t="str">
        <f t="shared" si="51"/>
        <v>In. Val</v>
      </c>
      <c r="AM230" s="9" t="str">
        <f t="shared" si="52"/>
        <v>Inside Day</v>
      </c>
      <c r="AN230" s="9" t="str">
        <f t="shared" si="53"/>
        <v>Bl. Val</v>
      </c>
      <c r="AO230" s="9" t="str">
        <f t="shared" si="54"/>
        <v>No Gap</v>
      </c>
      <c r="AP230" s="9" t="str">
        <f t="shared" si="55"/>
        <v>Bottom-Weighted</v>
      </c>
      <c r="AQ230" s="9" t="str">
        <f t="shared" si="56"/>
        <v>Skewed Mid-Low</v>
      </c>
      <c r="AR230" s="9" t="str">
        <f t="shared" si="57"/>
        <v>Closed Higher Quadrant</v>
      </c>
      <c r="AS230" s="5">
        <f t="shared" si="58"/>
        <v>1</v>
      </c>
    </row>
    <row r="231" spans="1:45" ht="15.5" x14ac:dyDescent="0.35">
      <c r="A231" s="13">
        <v>45335</v>
      </c>
      <c r="B231" s="15">
        <v>1.26942</v>
      </c>
      <c r="C231" s="15">
        <v>1.2771699999999999</v>
      </c>
      <c r="D231" s="15">
        <v>1.2517400000000001</v>
      </c>
      <c r="E231" s="15">
        <v>1.2589600000000001</v>
      </c>
      <c r="F231" s="15">
        <v>1.2625</v>
      </c>
      <c r="G231" s="15">
        <v>1.2689000000000001</v>
      </c>
      <c r="H231" s="15">
        <v>1.2585999999999999</v>
      </c>
      <c r="I231" s="5">
        <v>14</v>
      </c>
      <c r="J231" s="5">
        <v>2737</v>
      </c>
      <c r="K231" s="5">
        <v>2247</v>
      </c>
      <c r="L231" s="5">
        <v>5063</v>
      </c>
      <c r="M231" s="14">
        <v>10.431666666666562</v>
      </c>
      <c r="N231" s="14">
        <v>254.29999999999842</v>
      </c>
      <c r="O231" s="5">
        <v>103.00000000000198</v>
      </c>
      <c r="P231" s="5">
        <v>599812</v>
      </c>
      <c r="Q231" s="14">
        <v>1249.6083333333333</v>
      </c>
      <c r="R231" s="14">
        <v>19.90955564294153</v>
      </c>
      <c r="S231" s="5">
        <v>37</v>
      </c>
      <c r="T231" s="5" t="s">
        <v>26</v>
      </c>
      <c r="U231" s="14">
        <v>0.6699650595164196</v>
      </c>
      <c r="V231" s="5">
        <v>665</v>
      </c>
      <c r="W231" s="5">
        <v>1129</v>
      </c>
      <c r="X231" s="5">
        <v>2678</v>
      </c>
      <c r="Y231" s="5">
        <v>591</v>
      </c>
      <c r="Z231" s="5" t="s">
        <v>29</v>
      </c>
      <c r="AA231" s="5"/>
      <c r="AB231" s="6" cm="1">
        <f t="array" ref="AB231">SUM(IF(B231:I231&gt;B232:I232,1,-1))</f>
        <v>-8</v>
      </c>
      <c r="AC231" s="6" cm="1">
        <f t="array" ref="AC231">SUM(IF(J231:S231&gt;J232:S232,1,-1))</f>
        <v>4</v>
      </c>
      <c r="AD231" s="6">
        <f t="shared" si="59"/>
        <v>-4</v>
      </c>
      <c r="AE231" s="6">
        <f t="shared" si="62"/>
        <v>-16</v>
      </c>
      <c r="AF231" s="6">
        <f t="shared" si="62"/>
        <v>-10</v>
      </c>
      <c r="AG231" s="6">
        <f t="shared" si="62"/>
        <v>-26</v>
      </c>
      <c r="AH231" s="5"/>
      <c r="AI231" s="8" t="str">
        <f t="shared" si="48"/>
        <v>OL Lower</v>
      </c>
      <c r="AJ231" s="7" t="str">
        <f t="shared" si="49"/>
        <v>Down</v>
      </c>
      <c r="AK231" s="7" t="str">
        <f t="shared" si="50"/>
        <v>POC Unchanged</v>
      </c>
      <c r="AL231" s="9" t="str">
        <f t="shared" si="51"/>
        <v>In. Val</v>
      </c>
      <c r="AM231" s="9" t="str">
        <f t="shared" si="52"/>
        <v>Inside Day</v>
      </c>
      <c r="AN231" s="9" t="str">
        <f t="shared" si="53"/>
        <v>In Val</v>
      </c>
      <c r="AO231" s="9" t="str">
        <f t="shared" si="54"/>
        <v>No Gap</v>
      </c>
      <c r="AP231" s="9" t="str">
        <f t="shared" si="55"/>
        <v>Top-Weighted</v>
      </c>
      <c r="AQ231" s="9" t="str">
        <f t="shared" si="56"/>
        <v>Skewed Mid-Low</v>
      </c>
      <c r="AR231" s="9" t="str">
        <f t="shared" si="57"/>
        <v>Same</v>
      </c>
      <c r="AS231" s="5">
        <f t="shared" si="58"/>
        <v>0</v>
      </c>
    </row>
    <row r="232" spans="1:45" ht="15.5" x14ac:dyDescent="0.35">
      <c r="A232" s="13">
        <v>45334</v>
      </c>
      <c r="B232" s="15">
        <v>1.2711399999999999</v>
      </c>
      <c r="C232" s="15">
        <v>1.2771699999999999</v>
      </c>
      <c r="D232" s="15">
        <v>1.2517400000000001</v>
      </c>
      <c r="E232" s="15">
        <v>1.2625599999999999</v>
      </c>
      <c r="F232" s="15">
        <v>1.2625</v>
      </c>
      <c r="G232" s="15">
        <v>1.2697000000000001</v>
      </c>
      <c r="H232" s="15">
        <v>1.2590000000000001</v>
      </c>
      <c r="I232" s="5">
        <v>15</v>
      </c>
      <c r="J232" s="5">
        <v>2983</v>
      </c>
      <c r="K232" s="5">
        <v>1911</v>
      </c>
      <c r="L232" s="5">
        <v>4969</v>
      </c>
      <c r="M232" s="14">
        <v>10.23687499999996</v>
      </c>
      <c r="N232" s="14">
        <v>254.29999999999842</v>
      </c>
      <c r="O232" s="5">
        <v>106.99999999999932</v>
      </c>
      <c r="P232" s="5">
        <v>595258</v>
      </c>
      <c r="Q232" s="14">
        <v>1240.1208333333334</v>
      </c>
      <c r="R232" s="14">
        <v>19.539913488006412</v>
      </c>
      <c r="S232" s="5">
        <v>36</v>
      </c>
      <c r="T232" s="5" t="s">
        <v>26</v>
      </c>
      <c r="U232" s="14">
        <v>0.61811368315289139</v>
      </c>
      <c r="V232" s="5">
        <v>713</v>
      </c>
      <c r="W232" s="5">
        <v>1389</v>
      </c>
      <c r="X232" s="5">
        <v>2302</v>
      </c>
      <c r="Y232" s="5">
        <v>565</v>
      </c>
      <c r="Z232" s="5" t="s">
        <v>29</v>
      </c>
      <c r="AA232" s="5"/>
      <c r="AB232" s="6" cm="1">
        <f t="array" ref="AB232">SUM(IF(B232:I232&gt;B233:I233,1,-1))</f>
        <v>-4</v>
      </c>
      <c r="AC232" s="6" cm="1">
        <f t="array" ref="AC232">SUM(IF(J232:S232&gt;J233:S233,1,-1))</f>
        <v>-8</v>
      </c>
      <c r="AD232" s="6">
        <f t="shared" si="59"/>
        <v>-12</v>
      </c>
      <c r="AE232" s="6">
        <f t="shared" si="62"/>
        <v>-14</v>
      </c>
      <c r="AF232" s="6">
        <f t="shared" si="62"/>
        <v>-20</v>
      </c>
      <c r="AG232" s="6">
        <f t="shared" si="62"/>
        <v>-34</v>
      </c>
      <c r="AH232" s="5"/>
      <c r="AI232" s="8" t="str">
        <f t="shared" si="48"/>
        <v>Inside</v>
      </c>
      <c r="AJ232" s="7" t="str">
        <f t="shared" si="49"/>
        <v>Down</v>
      </c>
      <c r="AK232" s="7" t="str">
        <f t="shared" si="50"/>
        <v>POC Down</v>
      </c>
      <c r="AL232" s="9" t="str">
        <f t="shared" si="51"/>
        <v>In. Val</v>
      </c>
      <c r="AM232" s="9" t="str">
        <f t="shared" si="52"/>
        <v>Inside Day</v>
      </c>
      <c r="AN232" s="9" t="str">
        <f t="shared" si="53"/>
        <v>In Val</v>
      </c>
      <c r="AO232" s="9" t="str">
        <f t="shared" si="54"/>
        <v>Gap Up - Failed</v>
      </c>
      <c r="AP232" s="9" t="str">
        <f t="shared" si="55"/>
        <v>Top-Weighted</v>
      </c>
      <c r="AQ232" s="9" t="str">
        <f t="shared" si="56"/>
        <v>Skewed Mid-Low</v>
      </c>
      <c r="AR232" s="9" t="str">
        <f t="shared" si="57"/>
        <v>Same</v>
      </c>
      <c r="AS232" s="5">
        <f t="shared" si="58"/>
        <v>0</v>
      </c>
    </row>
    <row r="233" spans="1:45" ht="15.5" x14ac:dyDescent="0.35">
      <c r="A233" s="13">
        <v>45331</v>
      </c>
      <c r="B233" s="15">
        <v>1.2696400000000001</v>
      </c>
      <c r="C233" s="15">
        <v>1.2771699999999999</v>
      </c>
      <c r="D233" s="15">
        <v>1.2517400000000001</v>
      </c>
      <c r="E233" s="15">
        <v>1.2634099999999999</v>
      </c>
      <c r="F233" s="15">
        <v>1.2625999999999999</v>
      </c>
      <c r="G233" s="15">
        <v>1.2705</v>
      </c>
      <c r="H233" s="15">
        <v>1.2586999999999999</v>
      </c>
      <c r="I233" s="5">
        <v>39</v>
      </c>
      <c r="J233" s="5">
        <v>3129</v>
      </c>
      <c r="K233" s="5">
        <v>1810</v>
      </c>
      <c r="L233" s="5">
        <v>5000</v>
      </c>
      <c r="M233" s="14">
        <v>10.317916666666626</v>
      </c>
      <c r="N233" s="14">
        <v>254.29999999999842</v>
      </c>
      <c r="O233" s="5">
        <v>118.00000000000033</v>
      </c>
      <c r="P233" s="5">
        <v>601943</v>
      </c>
      <c r="Q233" s="14">
        <v>1254.0479166666667</v>
      </c>
      <c r="R233" s="14">
        <v>19.661816751867995</v>
      </c>
      <c r="S233" s="5">
        <v>38</v>
      </c>
      <c r="T233" s="5" t="s">
        <v>26</v>
      </c>
      <c r="U233" s="14">
        <v>0.59263360403199417</v>
      </c>
      <c r="V233" s="5">
        <v>776</v>
      </c>
      <c r="W233" s="5">
        <v>1730</v>
      </c>
      <c r="X233" s="5">
        <v>1929</v>
      </c>
      <c r="Y233" s="5">
        <v>565</v>
      </c>
      <c r="Z233" s="5" t="s">
        <v>29</v>
      </c>
      <c r="AA233" s="5"/>
      <c r="AB233" s="6" cm="1">
        <f t="array" ref="AB233">SUM(IF(B233:I233&gt;B234:I234,1,-1))</f>
        <v>-4</v>
      </c>
      <c r="AC233" s="6" cm="1">
        <f t="array" ref="AC233">SUM(IF(J233:S233&gt;J234:S234,1,-1))</f>
        <v>-6</v>
      </c>
      <c r="AD233" s="6">
        <f t="shared" si="59"/>
        <v>-10</v>
      </c>
      <c r="AE233" s="6">
        <f t="shared" si="62"/>
        <v>-12</v>
      </c>
      <c r="AF233" s="6">
        <f t="shared" si="62"/>
        <v>-16</v>
      </c>
      <c r="AG233" s="6">
        <f t="shared" si="62"/>
        <v>-28</v>
      </c>
      <c r="AH233" s="5"/>
      <c r="AI233" s="8" t="str">
        <f t="shared" si="48"/>
        <v>OL Lower</v>
      </c>
      <c r="AJ233" s="7" t="str">
        <f t="shared" si="49"/>
        <v>Down</v>
      </c>
      <c r="AK233" s="7" t="str">
        <f t="shared" si="50"/>
        <v>POC Down</v>
      </c>
      <c r="AL233" s="9" t="str">
        <f t="shared" si="51"/>
        <v>In. Val</v>
      </c>
      <c r="AM233" s="9" t="str">
        <f t="shared" si="52"/>
        <v>Inside Day</v>
      </c>
      <c r="AN233" s="9" t="str">
        <f t="shared" si="53"/>
        <v>In Val</v>
      </c>
      <c r="AO233" s="9" t="str">
        <f t="shared" si="54"/>
        <v>No Gap</v>
      </c>
      <c r="AP233" s="9" t="str">
        <f t="shared" si="55"/>
        <v>Top-Weighted</v>
      </c>
      <c r="AQ233" s="9" t="str">
        <f t="shared" si="56"/>
        <v>Skewed Mid-Low</v>
      </c>
      <c r="AR233" s="9" t="str">
        <f t="shared" si="57"/>
        <v>Same</v>
      </c>
      <c r="AS233" s="5">
        <f t="shared" si="58"/>
        <v>0</v>
      </c>
    </row>
    <row r="234" spans="1:45" ht="15.5" x14ac:dyDescent="0.35">
      <c r="A234" s="13">
        <v>45330</v>
      </c>
      <c r="B234" s="15">
        <v>1.27054</v>
      </c>
      <c r="C234" s="15">
        <v>1.2771699999999999</v>
      </c>
      <c r="D234" s="15">
        <v>1.2517400000000001</v>
      </c>
      <c r="E234" s="15">
        <v>1.2619</v>
      </c>
      <c r="F234" s="15">
        <v>1.2681</v>
      </c>
      <c r="G234" s="15">
        <v>1.2759</v>
      </c>
      <c r="H234" s="15">
        <v>1.2623</v>
      </c>
      <c r="I234" s="5">
        <v>21</v>
      </c>
      <c r="J234" s="5">
        <v>2084</v>
      </c>
      <c r="K234" s="5">
        <v>2947</v>
      </c>
      <c r="L234" s="5">
        <v>5083</v>
      </c>
      <c r="M234" s="14">
        <v>10.501874999999957</v>
      </c>
      <c r="N234" s="14">
        <v>254.29999999999842</v>
      </c>
      <c r="O234" s="5">
        <v>136.00000000000057</v>
      </c>
      <c r="P234" s="5">
        <v>607937</v>
      </c>
      <c r="Q234" s="14">
        <v>1266.5354166666666</v>
      </c>
      <c r="R234" s="14">
        <v>19.988202909949003</v>
      </c>
      <c r="S234" s="5">
        <v>35</v>
      </c>
      <c r="T234" s="5" t="s">
        <v>26</v>
      </c>
      <c r="U234" s="14">
        <v>0.6093938766757595</v>
      </c>
      <c r="V234" s="5">
        <v>1049</v>
      </c>
      <c r="W234" s="5">
        <v>1940</v>
      </c>
      <c r="X234" s="5">
        <v>1529</v>
      </c>
      <c r="Y234" s="5">
        <v>565</v>
      </c>
      <c r="Z234" s="5" t="s">
        <v>29</v>
      </c>
      <c r="AA234" s="5"/>
      <c r="AB234" s="6" cm="1">
        <f t="array" ref="AB234">SUM(IF(B234:I234&gt;B235:I235,1,-1))</f>
        <v>-6</v>
      </c>
      <c r="AC234" s="6" cm="1">
        <f t="array" ref="AC234">SUM(IF(J234:S234&gt;J235:S235,1,-1))</f>
        <v>-6</v>
      </c>
      <c r="AD234" s="6">
        <f t="shared" si="59"/>
        <v>-12</v>
      </c>
      <c r="AE234" s="6">
        <f t="shared" si="62"/>
        <v>-10</v>
      </c>
      <c r="AF234" s="6">
        <f t="shared" si="62"/>
        <v>-12</v>
      </c>
      <c r="AG234" s="6">
        <f t="shared" si="62"/>
        <v>-22</v>
      </c>
      <c r="AH234" s="5"/>
      <c r="AI234" s="8" t="str">
        <f t="shared" si="48"/>
        <v>Outside</v>
      </c>
      <c r="AJ234" s="7" t="str">
        <f t="shared" si="49"/>
        <v>Neutral</v>
      </c>
      <c r="AK234" s="7" t="str">
        <f t="shared" si="50"/>
        <v>POC Down</v>
      </c>
      <c r="AL234" s="9" t="str">
        <f t="shared" si="51"/>
        <v>In. Val</v>
      </c>
      <c r="AM234" s="9" t="str">
        <f t="shared" si="52"/>
        <v>Inside Day</v>
      </c>
      <c r="AN234" s="9" t="str">
        <f t="shared" si="53"/>
        <v>Bl. Val</v>
      </c>
      <c r="AO234" s="9" t="str">
        <f t="shared" si="54"/>
        <v>No Gap</v>
      </c>
      <c r="AP234" s="9" t="str">
        <f t="shared" si="55"/>
        <v>Bottom-Weighted</v>
      </c>
      <c r="AQ234" s="9" t="str">
        <f t="shared" si="56"/>
        <v>Skewed Mid-High</v>
      </c>
      <c r="AR234" s="9" t="str">
        <f t="shared" si="57"/>
        <v>Same</v>
      </c>
      <c r="AS234" s="5">
        <f t="shared" si="58"/>
        <v>0</v>
      </c>
    </row>
    <row r="235" spans="1:45" ht="15.5" x14ac:dyDescent="0.35">
      <c r="A235" s="13">
        <v>45329</v>
      </c>
      <c r="B235" s="15">
        <v>1.27179</v>
      </c>
      <c r="C235" s="15">
        <v>1.2771699999999999</v>
      </c>
      <c r="D235" s="15">
        <v>1.2517400000000001</v>
      </c>
      <c r="E235" s="15">
        <v>1.26261</v>
      </c>
      <c r="F235" s="15">
        <v>1.2706999999999999</v>
      </c>
      <c r="G235" s="15">
        <v>1.2759</v>
      </c>
      <c r="H235" s="15">
        <v>1.2634000000000001</v>
      </c>
      <c r="I235" s="5">
        <v>4</v>
      </c>
      <c r="J235" s="5">
        <v>1443</v>
      </c>
      <c r="K235" s="5">
        <v>3689</v>
      </c>
      <c r="L235" s="5">
        <v>5194</v>
      </c>
      <c r="M235" s="14">
        <v>10.727083333333322</v>
      </c>
      <c r="N235" s="14">
        <v>254.29999999999842</v>
      </c>
      <c r="O235" s="5">
        <v>124.99999999999956</v>
      </c>
      <c r="P235" s="5">
        <v>624219</v>
      </c>
      <c r="Q235" s="14">
        <v>1300.45625</v>
      </c>
      <c r="R235" s="14">
        <v>20.424695241840475</v>
      </c>
      <c r="S235" s="5">
        <v>38</v>
      </c>
      <c r="T235" s="5" t="s">
        <v>26</v>
      </c>
      <c r="U235" s="14">
        <v>0.52039807535758387</v>
      </c>
      <c r="V235" s="5">
        <v>1383</v>
      </c>
      <c r="W235" s="5">
        <v>2147</v>
      </c>
      <c r="X235" s="5">
        <v>1111</v>
      </c>
      <c r="Y235" s="5">
        <v>553</v>
      </c>
      <c r="Z235" s="5" t="s">
        <v>29</v>
      </c>
      <c r="AA235" s="5"/>
      <c r="AB235" s="6" cm="1">
        <f t="array" ref="AB235">SUM(IF(B235:I235&gt;B236:I236,1,-1))</f>
        <v>-2</v>
      </c>
      <c r="AC235" s="6" cm="1">
        <f t="array" ref="AC235">SUM(IF(J235:S235&gt;J236:S236,1,-1))</f>
        <v>-4</v>
      </c>
      <c r="AD235" s="6">
        <f t="shared" si="59"/>
        <v>-6</v>
      </c>
      <c r="AE235" s="6">
        <f t="shared" si="62"/>
        <v>-8</v>
      </c>
      <c r="AF235" s="6">
        <f t="shared" si="62"/>
        <v>0</v>
      </c>
      <c r="AG235" s="6">
        <f t="shared" si="62"/>
        <v>-8</v>
      </c>
      <c r="AH235" s="5"/>
      <c r="AI235" s="8" t="str">
        <f t="shared" si="48"/>
        <v>Outside</v>
      </c>
      <c r="AJ235" s="7" t="str">
        <f t="shared" si="49"/>
        <v>Neutral</v>
      </c>
      <c r="AK235" s="7" t="str">
        <f t="shared" si="50"/>
        <v>POC Unchanged</v>
      </c>
      <c r="AL235" s="9" t="str">
        <f t="shared" si="51"/>
        <v>In. Val</v>
      </c>
      <c r="AM235" s="9" t="str">
        <f t="shared" si="52"/>
        <v>Inside Day</v>
      </c>
      <c r="AN235" s="9" t="str">
        <f t="shared" si="53"/>
        <v>Bl. Val</v>
      </c>
      <c r="AO235" s="9" t="str">
        <f t="shared" si="54"/>
        <v>No Gap</v>
      </c>
      <c r="AP235" s="9" t="str">
        <f t="shared" si="55"/>
        <v>Bottom-Weighted</v>
      </c>
      <c r="AQ235" s="9" t="str">
        <f t="shared" si="56"/>
        <v>Skewed Mid-High</v>
      </c>
      <c r="AR235" s="9" t="str">
        <f t="shared" si="57"/>
        <v>Same</v>
      </c>
      <c r="AS235" s="5">
        <f t="shared" si="58"/>
        <v>0</v>
      </c>
    </row>
    <row r="236" spans="1:45" ht="15.5" x14ac:dyDescent="0.35">
      <c r="A236" s="13">
        <v>45328</v>
      </c>
      <c r="B236" s="15">
        <v>1.2690600000000001</v>
      </c>
      <c r="C236" s="15">
        <v>1.2774099999999999</v>
      </c>
      <c r="D236" s="15">
        <v>1.2517400000000001</v>
      </c>
      <c r="E236" s="15">
        <v>1.26023</v>
      </c>
      <c r="F236" s="15">
        <v>1.2706999999999999</v>
      </c>
      <c r="G236" s="15">
        <v>1.2758</v>
      </c>
      <c r="H236" s="15">
        <v>1.2662</v>
      </c>
      <c r="I236" s="5">
        <v>5</v>
      </c>
      <c r="J236" s="5">
        <v>1906</v>
      </c>
      <c r="K236" s="5">
        <v>3355</v>
      </c>
      <c r="L236" s="5">
        <v>5328</v>
      </c>
      <c r="M236" s="14">
        <v>11.009375000000009</v>
      </c>
      <c r="N236" s="14">
        <v>256.69999999999857</v>
      </c>
      <c r="O236" s="5">
        <v>96.000000000000526</v>
      </c>
      <c r="P236" s="5">
        <v>633329</v>
      </c>
      <c r="Q236" s="14">
        <v>1319.4354166666667</v>
      </c>
      <c r="R236" s="14">
        <v>20.755746007012192</v>
      </c>
      <c r="S236" s="5">
        <v>33</v>
      </c>
      <c r="T236" s="5" t="s">
        <v>26</v>
      </c>
      <c r="U236" s="14">
        <v>0.56994136673600126</v>
      </c>
      <c r="V236" s="5">
        <v>1782</v>
      </c>
      <c r="W236" s="5">
        <v>2296</v>
      </c>
      <c r="X236" s="5">
        <v>680</v>
      </c>
      <c r="Y236" s="5">
        <v>558</v>
      </c>
      <c r="Z236" s="5" t="s">
        <v>29</v>
      </c>
      <c r="AA236" s="5"/>
      <c r="AB236" s="6" cm="1">
        <f t="array" ref="AB236">SUM(IF(B236:I236&gt;B237:I237,1,-1))</f>
        <v>-2</v>
      </c>
      <c r="AC236" s="6" cm="1">
        <f t="array" ref="AC236">SUM(IF(J236:S236&gt;J237:S237,1,-1))</f>
        <v>-2</v>
      </c>
      <c r="AD236" s="6">
        <f t="shared" si="59"/>
        <v>-4</v>
      </c>
      <c r="AE236" s="6">
        <f t="shared" si="62"/>
        <v>-10</v>
      </c>
      <c r="AF236" s="6">
        <f t="shared" si="62"/>
        <v>8</v>
      </c>
      <c r="AG236" s="6">
        <f t="shared" si="62"/>
        <v>-2</v>
      </c>
      <c r="AH236" s="5"/>
      <c r="AI236" s="8" t="str">
        <f t="shared" si="48"/>
        <v>Outside</v>
      </c>
      <c r="AJ236" s="7" t="str">
        <f t="shared" si="49"/>
        <v>Neutral</v>
      </c>
      <c r="AK236" s="7" t="str">
        <f t="shared" si="50"/>
        <v>POC Unchanged</v>
      </c>
      <c r="AL236" s="9" t="str">
        <f t="shared" si="51"/>
        <v>In. Val</v>
      </c>
      <c r="AM236" s="9" t="str">
        <f t="shared" si="52"/>
        <v>Inside Day</v>
      </c>
      <c r="AN236" s="9" t="str">
        <f t="shared" si="53"/>
        <v>Bl. Val</v>
      </c>
      <c r="AO236" s="9" t="str">
        <f t="shared" si="54"/>
        <v>No Gap</v>
      </c>
      <c r="AP236" s="9" t="str">
        <f t="shared" si="55"/>
        <v>Bottom-Weighted</v>
      </c>
      <c r="AQ236" s="9" t="str">
        <f t="shared" si="56"/>
        <v>Skewed Mid-High</v>
      </c>
      <c r="AR236" s="9" t="str">
        <f t="shared" si="57"/>
        <v>Closed Lower Quadrant</v>
      </c>
      <c r="AS236" s="5">
        <f t="shared" si="58"/>
        <v>-1</v>
      </c>
    </row>
    <row r="237" spans="1:45" ht="15.5" x14ac:dyDescent="0.35">
      <c r="A237" s="13">
        <v>45327</v>
      </c>
      <c r="B237" s="15">
        <v>1.27058</v>
      </c>
      <c r="C237" s="15">
        <v>1.2774099999999999</v>
      </c>
      <c r="D237" s="15">
        <v>1.2517400000000001</v>
      </c>
      <c r="E237" s="15">
        <v>1.25326</v>
      </c>
      <c r="F237" s="15">
        <v>1.2706999999999999</v>
      </c>
      <c r="G237" s="15">
        <v>1.2747999999999999</v>
      </c>
      <c r="H237" s="15">
        <v>1.2667999999999999</v>
      </c>
      <c r="I237" s="5">
        <v>-6</v>
      </c>
      <c r="J237" s="5">
        <v>2135</v>
      </c>
      <c r="K237" s="5">
        <v>3161</v>
      </c>
      <c r="L237" s="5">
        <v>5369</v>
      </c>
      <c r="M237" s="14">
        <v>11.085833333333351</v>
      </c>
      <c r="N237" s="14">
        <v>256.69999999999857</v>
      </c>
      <c r="O237" s="5">
        <v>80.000000000000071</v>
      </c>
      <c r="P237" s="5">
        <v>629422</v>
      </c>
      <c r="Q237" s="14">
        <v>1311.2958333333333</v>
      </c>
      <c r="R237" s="14">
        <v>20.915465523958044</v>
      </c>
      <c r="S237" s="5">
        <v>37</v>
      </c>
      <c r="T237" s="5" t="s">
        <v>26</v>
      </c>
      <c r="U237" s="14">
        <v>0.60099664010279708</v>
      </c>
      <c r="V237" s="5">
        <v>1997</v>
      </c>
      <c r="W237" s="5">
        <v>2560</v>
      </c>
      <c r="X237" s="5">
        <v>550</v>
      </c>
      <c r="Y237" s="5">
        <v>250</v>
      </c>
      <c r="Z237" s="5" t="s">
        <v>27</v>
      </c>
      <c r="AA237" s="5"/>
      <c r="AB237" s="6" cm="1">
        <f t="array" ref="AB237">SUM(IF(B237:I237&gt;B238:I238,1,-1))</f>
        <v>-4</v>
      </c>
      <c r="AC237" s="6" cm="1">
        <f t="array" ref="AC237">SUM(IF(J237:S237&gt;J238:S238,1,-1))</f>
        <v>6</v>
      </c>
      <c r="AD237" s="6">
        <f t="shared" si="59"/>
        <v>2</v>
      </c>
      <c r="AE237" s="6">
        <f t="shared" si="62"/>
        <v>-10</v>
      </c>
      <c r="AF237" s="6">
        <f t="shared" si="62"/>
        <v>10</v>
      </c>
      <c r="AG237" s="6">
        <f t="shared" si="62"/>
        <v>0</v>
      </c>
      <c r="AH237" s="5"/>
      <c r="AI237" s="8" t="str">
        <f t="shared" si="48"/>
        <v>Outside</v>
      </c>
      <c r="AJ237" s="7" t="str">
        <f t="shared" si="49"/>
        <v>Neutral</v>
      </c>
      <c r="AK237" s="7" t="str">
        <f t="shared" si="50"/>
        <v>POC Unchanged</v>
      </c>
      <c r="AL237" s="9" t="str">
        <f t="shared" si="51"/>
        <v>In. Val</v>
      </c>
      <c r="AM237" s="9" t="str">
        <f t="shared" si="52"/>
        <v>Lower Break</v>
      </c>
      <c r="AN237" s="9" t="str">
        <f t="shared" si="53"/>
        <v>Bl. Val</v>
      </c>
      <c r="AO237" s="9" t="str">
        <f t="shared" si="54"/>
        <v>No Gap</v>
      </c>
      <c r="AP237" s="9" t="str">
        <f t="shared" si="55"/>
        <v>Bottom-Weighted</v>
      </c>
      <c r="AQ237" s="9" t="str">
        <f t="shared" si="56"/>
        <v>Skewed Mid-High</v>
      </c>
      <c r="AR237" s="9" t="str">
        <f t="shared" si="57"/>
        <v>Same</v>
      </c>
      <c r="AS237" s="5">
        <f t="shared" si="58"/>
        <v>0</v>
      </c>
    </row>
    <row r="238" spans="1:45" ht="15.5" x14ac:dyDescent="0.35">
      <c r="A238" s="13">
        <v>45324</v>
      </c>
      <c r="B238" s="15">
        <v>1.26986</v>
      </c>
      <c r="C238" s="15">
        <v>1.2774099999999999</v>
      </c>
      <c r="D238" s="15">
        <v>1.2605200000000001</v>
      </c>
      <c r="E238" s="15">
        <v>1.2620400000000001</v>
      </c>
      <c r="F238" s="15">
        <v>1.2706999999999999</v>
      </c>
      <c r="G238" s="15">
        <v>1.2736000000000001</v>
      </c>
      <c r="H238" s="15">
        <v>1.2668999999999999</v>
      </c>
      <c r="I238" s="5">
        <v>16</v>
      </c>
      <c r="J238" s="5">
        <v>2423</v>
      </c>
      <c r="K238" s="5">
        <v>2806</v>
      </c>
      <c r="L238" s="5">
        <v>5323</v>
      </c>
      <c r="M238" s="14">
        <v>11.000416666666673</v>
      </c>
      <c r="N238" s="14">
        <v>168.8999999999985</v>
      </c>
      <c r="O238" s="5">
        <v>67.000000000001506</v>
      </c>
      <c r="P238" s="5">
        <v>628226</v>
      </c>
      <c r="Q238" s="14">
        <v>1308.8041666666666</v>
      </c>
      <c r="R238" s="14">
        <v>31.515689757253092</v>
      </c>
      <c r="S238" s="5">
        <v>30</v>
      </c>
      <c r="T238" s="5" t="s">
        <v>33</v>
      </c>
      <c r="U238" s="14">
        <v>0.72308787211277792</v>
      </c>
      <c r="V238" s="5">
        <v>969</v>
      </c>
      <c r="W238" s="5">
        <v>2538</v>
      </c>
      <c r="X238" s="5">
        <v>1397</v>
      </c>
      <c r="Y238" s="5">
        <v>318</v>
      </c>
      <c r="Z238" s="5" t="s">
        <v>27</v>
      </c>
      <c r="AA238" s="5"/>
      <c r="AB238" s="6" cm="1">
        <f t="array" ref="AB238">SUM(IF(B238:I238&gt;B239:I239,1,-1))</f>
        <v>-4</v>
      </c>
      <c r="AC238" s="6" cm="1">
        <f t="array" ref="AC238">SUM(IF(J238:S238&gt;J239:S239,1,-1))</f>
        <v>4</v>
      </c>
      <c r="AD238" s="6">
        <f t="shared" si="59"/>
        <v>0</v>
      </c>
      <c r="AE238" s="6">
        <f t="shared" si="62"/>
        <v>-10</v>
      </c>
      <c r="AF238" s="6">
        <f t="shared" si="62"/>
        <v>-4</v>
      </c>
      <c r="AG238" s="6">
        <f t="shared" si="62"/>
        <v>-14</v>
      </c>
      <c r="AH238" s="5"/>
      <c r="AI238" s="8" t="str">
        <f t="shared" si="48"/>
        <v>Outside</v>
      </c>
      <c r="AJ238" s="7" t="str">
        <f t="shared" si="49"/>
        <v>Neutral</v>
      </c>
      <c r="AK238" s="7" t="str">
        <f t="shared" si="50"/>
        <v>POC Unchanged</v>
      </c>
      <c r="AL238" s="9" t="str">
        <f t="shared" si="51"/>
        <v>In. Val</v>
      </c>
      <c r="AM238" s="9" t="str">
        <f t="shared" si="52"/>
        <v>Lower Break</v>
      </c>
      <c r="AN238" s="9" t="str">
        <f t="shared" si="53"/>
        <v>Bl. Val</v>
      </c>
      <c r="AO238" s="9" t="str">
        <f t="shared" si="54"/>
        <v>No Gap</v>
      </c>
      <c r="AP238" s="9" t="str">
        <f t="shared" si="55"/>
        <v>Bottom-Weighted</v>
      </c>
      <c r="AQ238" s="9" t="str">
        <f t="shared" si="56"/>
        <v>Skewed Mid-High</v>
      </c>
      <c r="AR238" s="9" t="str">
        <f t="shared" si="57"/>
        <v>Closed Higher Quadrant</v>
      </c>
      <c r="AS238" s="5">
        <f t="shared" si="58"/>
        <v>3</v>
      </c>
    </row>
    <row r="239" spans="1:45" ht="15.5" x14ac:dyDescent="0.35">
      <c r="A239" s="13">
        <v>45323</v>
      </c>
      <c r="B239" s="15">
        <v>1.2710300000000001</v>
      </c>
      <c r="C239" s="15">
        <v>1.2774099999999999</v>
      </c>
      <c r="D239" s="15">
        <v>1.26247</v>
      </c>
      <c r="E239" s="15">
        <v>1.27451</v>
      </c>
      <c r="F239" s="15">
        <v>1.2706999999999999</v>
      </c>
      <c r="G239" s="15">
        <v>1.2727999999999999</v>
      </c>
      <c r="H239" s="15">
        <v>1.2672999999999999</v>
      </c>
      <c r="I239" s="5">
        <v>14</v>
      </c>
      <c r="J239" s="5">
        <v>2143</v>
      </c>
      <c r="K239" s="5">
        <v>2910</v>
      </c>
      <c r="L239" s="5">
        <v>5153</v>
      </c>
      <c r="M239" s="14">
        <v>10.659166666666652</v>
      </c>
      <c r="N239" s="14">
        <v>149.39999999999952</v>
      </c>
      <c r="O239" s="5">
        <v>55.000000000000604</v>
      </c>
      <c r="P239" s="5">
        <v>624771</v>
      </c>
      <c r="Q239" s="14">
        <v>1301.60625</v>
      </c>
      <c r="R239" s="14">
        <v>34.491298527443213</v>
      </c>
      <c r="S239" s="5">
        <v>30</v>
      </c>
      <c r="T239" s="5" t="s">
        <v>33</v>
      </c>
      <c r="U239" s="14">
        <v>0.71891867093562911</v>
      </c>
      <c r="V239" s="5">
        <v>538</v>
      </c>
      <c r="W239" s="5">
        <v>2278</v>
      </c>
      <c r="X239" s="5">
        <v>2029</v>
      </c>
      <c r="Y239" s="5">
        <v>308</v>
      </c>
      <c r="Z239" s="5" t="s">
        <v>31</v>
      </c>
      <c r="AA239" s="5"/>
      <c r="AB239" s="6" cm="1">
        <f t="array" ref="AB239">SUM(IF(B239:I239&gt;B240:I240,1,-1))</f>
        <v>-2</v>
      </c>
      <c r="AC239" s="6" cm="1">
        <f t="array" ref="AC239">SUM(IF(J239:S239&gt;J240:S240,1,-1))</f>
        <v>0</v>
      </c>
      <c r="AD239" s="6">
        <f t="shared" si="59"/>
        <v>-2</v>
      </c>
      <c r="AE239" s="6">
        <f t="shared" si="62"/>
        <v>-4</v>
      </c>
      <c r="AF239" s="6">
        <f t="shared" si="62"/>
        <v>-2</v>
      </c>
      <c r="AG239" s="6">
        <f t="shared" si="62"/>
        <v>-6</v>
      </c>
      <c r="AH239" s="5"/>
      <c r="AI239" s="8" t="str">
        <f t="shared" si="48"/>
        <v>Outside</v>
      </c>
      <c r="AJ239" s="7" t="str">
        <f t="shared" si="49"/>
        <v>Neutral</v>
      </c>
      <c r="AK239" s="7" t="str">
        <f t="shared" si="50"/>
        <v>POC Unchanged</v>
      </c>
      <c r="AL239" s="9" t="str">
        <f t="shared" si="51"/>
        <v>In. Val</v>
      </c>
      <c r="AM239" s="9" t="str">
        <f t="shared" si="52"/>
        <v>Lower Break</v>
      </c>
      <c r="AN239" s="9" t="str">
        <f t="shared" si="53"/>
        <v>Ab. Val</v>
      </c>
      <c r="AO239" s="9" t="str">
        <f t="shared" si="54"/>
        <v>No Gap</v>
      </c>
      <c r="AP239" s="9" t="str">
        <f t="shared" si="55"/>
        <v>Bottom-Weighted</v>
      </c>
      <c r="AQ239" s="9" t="str">
        <f t="shared" si="56"/>
        <v>Skewed Mid-High</v>
      </c>
      <c r="AR239" s="9" t="str">
        <f t="shared" si="57"/>
        <v>Closed Lower Quadrant</v>
      </c>
      <c r="AS239" s="5">
        <f t="shared" si="58"/>
        <v>-2</v>
      </c>
    </row>
    <row r="240" spans="1:45" ht="15.5" x14ac:dyDescent="0.35">
      <c r="A240" s="13">
        <v>45322</v>
      </c>
      <c r="B240" s="15">
        <v>1.2676499999999999</v>
      </c>
      <c r="C240" s="15">
        <v>1.2774099999999999</v>
      </c>
      <c r="D240" s="15">
        <v>1.2639499999999999</v>
      </c>
      <c r="E240" s="15">
        <v>1.26789</v>
      </c>
      <c r="F240" s="15">
        <v>1.2706999999999999</v>
      </c>
      <c r="G240" s="15">
        <v>1.2722</v>
      </c>
      <c r="H240" s="15">
        <v>1.2673000000000001</v>
      </c>
      <c r="I240" s="5">
        <v>30</v>
      </c>
      <c r="J240" s="5">
        <v>2019</v>
      </c>
      <c r="K240" s="5">
        <v>3006</v>
      </c>
      <c r="L240" s="5">
        <v>5126</v>
      </c>
      <c r="M240" s="14">
        <v>10.611875000000003</v>
      </c>
      <c r="N240" s="14">
        <v>134.60000000000028</v>
      </c>
      <c r="O240" s="5">
        <v>48.999999999999048</v>
      </c>
      <c r="P240" s="5">
        <v>625688</v>
      </c>
      <c r="Q240" s="14">
        <v>1303.5166666666667</v>
      </c>
      <c r="R240" s="14">
        <v>38.083209509658168</v>
      </c>
      <c r="S240" s="5">
        <v>30</v>
      </c>
      <c r="T240" s="5" t="s">
        <v>26</v>
      </c>
      <c r="U240" s="14">
        <v>0.66975618606158949</v>
      </c>
      <c r="V240" s="5">
        <v>349</v>
      </c>
      <c r="W240" s="5">
        <v>1670</v>
      </c>
      <c r="X240" s="5">
        <v>2515</v>
      </c>
      <c r="Y240" s="5">
        <v>491</v>
      </c>
      <c r="Z240" s="5" t="s">
        <v>29</v>
      </c>
      <c r="AA240" s="5"/>
      <c r="AB240" s="6" cm="1">
        <f t="array" ref="AB240">SUM(IF(B240:I240&gt;B241:I241,1,-1))</f>
        <v>-4</v>
      </c>
      <c r="AC240" s="6" cm="1">
        <f t="array" ref="AC240">SUM(IF(J240:S240&gt;J241:S241,1,-1))</f>
        <v>-8</v>
      </c>
      <c r="AD240" s="6">
        <f t="shared" si="59"/>
        <v>-12</v>
      </c>
      <c r="AE240" s="6">
        <f t="shared" si="62"/>
        <v>-4</v>
      </c>
      <c r="AF240" s="6">
        <f t="shared" si="62"/>
        <v>-4</v>
      </c>
      <c r="AG240" s="6">
        <f t="shared" si="62"/>
        <v>-8</v>
      </c>
      <c r="AH240" s="5"/>
      <c r="AI240" s="8" t="str">
        <f t="shared" si="48"/>
        <v>Inside</v>
      </c>
      <c r="AJ240" s="7" t="str">
        <f t="shared" si="49"/>
        <v>Up</v>
      </c>
      <c r="AK240" s="7" t="str">
        <f t="shared" si="50"/>
        <v>POC Unchanged</v>
      </c>
      <c r="AL240" s="9" t="str">
        <f t="shared" si="51"/>
        <v>In. Val</v>
      </c>
      <c r="AM240" s="9" t="str">
        <f t="shared" si="52"/>
        <v>Inside Day</v>
      </c>
      <c r="AN240" s="9" t="str">
        <f t="shared" si="53"/>
        <v>In Val</v>
      </c>
      <c r="AO240" s="9" t="str">
        <f t="shared" si="54"/>
        <v>No Gap</v>
      </c>
      <c r="AP240" s="9" t="str">
        <f t="shared" si="55"/>
        <v>Bottom-Weighted</v>
      </c>
      <c r="AQ240" s="9" t="str">
        <f t="shared" si="56"/>
        <v>Skewed Mid-Low</v>
      </c>
      <c r="AR240" s="9" t="str">
        <f t="shared" si="57"/>
        <v>Closed Higher Quadrant</v>
      </c>
      <c r="AS240" s="5">
        <f t="shared" si="58"/>
        <v>1</v>
      </c>
    </row>
    <row r="241" spans="1:45" ht="15.5" x14ac:dyDescent="0.35">
      <c r="A241" s="13">
        <v>45321</v>
      </c>
      <c r="B241" s="15">
        <v>1.2710399999999999</v>
      </c>
      <c r="C241" s="15">
        <v>1.2785200000000001</v>
      </c>
      <c r="D241" s="15">
        <v>1.2596099999999999</v>
      </c>
      <c r="E241" s="15">
        <v>1.26935</v>
      </c>
      <c r="F241" s="15">
        <v>1.2707000000000002</v>
      </c>
      <c r="G241" s="15">
        <v>1.2746</v>
      </c>
      <c r="H241" s="15">
        <v>1.2672000000000001</v>
      </c>
      <c r="I241" s="5">
        <v>41</v>
      </c>
      <c r="J241" s="5">
        <v>3791</v>
      </c>
      <c r="K241" s="5">
        <v>3964</v>
      </c>
      <c r="L241" s="5">
        <v>7861</v>
      </c>
      <c r="M241" s="14">
        <v>10.836111111111173</v>
      </c>
      <c r="N241" s="14">
        <v>189.10000000000204</v>
      </c>
      <c r="O241" s="5">
        <v>73.999999999998508</v>
      </c>
      <c r="P241" s="5">
        <v>929835</v>
      </c>
      <c r="Q241" s="14">
        <v>1291.4375</v>
      </c>
      <c r="R241" s="14">
        <v>41.570597567424194</v>
      </c>
      <c r="S241" s="5">
        <v>42</v>
      </c>
      <c r="T241" s="5" t="s">
        <v>33</v>
      </c>
      <c r="U241" s="14">
        <v>0.77248489050418889</v>
      </c>
      <c r="V241" s="5">
        <v>1526</v>
      </c>
      <c r="W241" s="5">
        <v>3662</v>
      </c>
      <c r="X241" s="5">
        <v>2255</v>
      </c>
      <c r="Y241" s="5">
        <v>418</v>
      </c>
      <c r="Z241" s="5" t="s">
        <v>32</v>
      </c>
      <c r="AA241" s="5"/>
      <c r="AB241" s="6" cm="1">
        <f t="array" ref="AB241">SUM(IF(B241:I241&gt;B242:I242,1,-1))</f>
        <v>2</v>
      </c>
      <c r="AC241" s="6" cm="1">
        <f t="array" ref="AC241">SUM(IF(J241:S241&gt;J242:S242,1,-1))</f>
        <v>6</v>
      </c>
      <c r="AD241" s="6">
        <f t="shared" si="59"/>
        <v>8</v>
      </c>
      <c r="AE241" s="6">
        <f t="shared" si="62"/>
        <v>-6</v>
      </c>
      <c r="AF241" s="6">
        <f t="shared" si="62"/>
        <v>-2</v>
      </c>
      <c r="AG241" s="6">
        <f t="shared" si="62"/>
        <v>-8</v>
      </c>
      <c r="AH241" s="5"/>
      <c r="AI241" s="8" t="str">
        <f t="shared" si="48"/>
        <v>OL Higher</v>
      </c>
      <c r="AJ241" s="7" t="str">
        <f t="shared" si="49"/>
        <v>Neutral</v>
      </c>
      <c r="AK241" s="7" t="str">
        <f t="shared" si="50"/>
        <v>POC Up</v>
      </c>
      <c r="AL241" s="9" t="str">
        <f t="shared" si="51"/>
        <v>In. Val</v>
      </c>
      <c r="AM241" s="9" t="str">
        <f t="shared" si="52"/>
        <v>Upper Break</v>
      </c>
      <c r="AN241" s="9" t="str">
        <f t="shared" si="53"/>
        <v>In Val</v>
      </c>
      <c r="AO241" s="9" t="str">
        <f t="shared" si="54"/>
        <v>No Gap</v>
      </c>
      <c r="AP241" s="9" t="str">
        <f t="shared" si="55"/>
        <v>Bottom-Weighted</v>
      </c>
      <c r="AQ241" s="9" t="str">
        <f t="shared" si="56"/>
        <v>Skewed Mid-High</v>
      </c>
      <c r="AR241" s="9" t="str">
        <f t="shared" si="57"/>
        <v>Same</v>
      </c>
      <c r="AS241" s="5">
        <f t="shared" si="58"/>
        <v>0</v>
      </c>
    </row>
    <row r="242" spans="1:45" ht="15.5" x14ac:dyDescent="0.35">
      <c r="A242" s="13">
        <v>45320</v>
      </c>
      <c r="B242" s="15">
        <v>1.2715000000000001</v>
      </c>
      <c r="C242" s="15">
        <v>1.2774099999999999</v>
      </c>
      <c r="D242" s="15">
        <v>1.2596099999999999</v>
      </c>
      <c r="E242" s="15">
        <v>1.2710900000000001</v>
      </c>
      <c r="F242" s="15">
        <v>1.2705</v>
      </c>
      <c r="G242" s="15">
        <v>1.2730000000000001</v>
      </c>
      <c r="H242" s="15">
        <v>1.2665999999999999</v>
      </c>
      <c r="I242" s="5">
        <v>12</v>
      </c>
      <c r="J242" s="5">
        <v>1902</v>
      </c>
      <c r="K242" s="5">
        <v>3261</v>
      </c>
      <c r="L242" s="5">
        <v>5248</v>
      </c>
      <c r="M242" s="14">
        <v>10.888333333333366</v>
      </c>
      <c r="N242" s="14">
        <v>178.00000000000037</v>
      </c>
      <c r="O242" s="5">
        <v>64.000000000001833</v>
      </c>
      <c r="P242" s="5">
        <v>636040</v>
      </c>
      <c r="Q242" s="14">
        <v>1325.0833333333333</v>
      </c>
      <c r="R242" s="14">
        <v>29.483146067415671</v>
      </c>
      <c r="S242" s="5">
        <v>31</v>
      </c>
      <c r="T242" s="5" t="s">
        <v>26</v>
      </c>
      <c r="U242" s="14">
        <v>0.63494726876451935</v>
      </c>
      <c r="V242" s="5">
        <v>637</v>
      </c>
      <c r="W242" s="5">
        <v>2564</v>
      </c>
      <c r="X242" s="5">
        <v>1686</v>
      </c>
      <c r="Y242" s="5">
        <v>361</v>
      </c>
      <c r="Z242" s="5" t="s">
        <v>32</v>
      </c>
      <c r="AA242" s="5"/>
      <c r="AB242" s="6" cm="1">
        <f t="array" ref="AB242">SUM(IF(B242:I242&gt;B243:I243,1,-1))</f>
        <v>-2</v>
      </c>
      <c r="AC242" s="6" cm="1">
        <f t="array" ref="AC242">SUM(IF(J242:S242&gt;J243:S243,1,-1))</f>
        <v>-2</v>
      </c>
      <c r="AD242" s="6">
        <f t="shared" si="59"/>
        <v>-4</v>
      </c>
      <c r="AE242" s="6">
        <f t="shared" si="62"/>
        <v>-14</v>
      </c>
      <c r="AF242" s="6">
        <f t="shared" si="62"/>
        <v>-16</v>
      </c>
      <c r="AG242" s="6">
        <f t="shared" si="62"/>
        <v>-30</v>
      </c>
      <c r="AH242" s="5"/>
      <c r="AI242" s="8" t="str">
        <f t="shared" si="48"/>
        <v>OL Lower</v>
      </c>
      <c r="AJ242" s="7" t="str">
        <f t="shared" si="49"/>
        <v>Neutral</v>
      </c>
      <c r="AK242" s="7" t="str">
        <f t="shared" si="50"/>
        <v>POC Up</v>
      </c>
      <c r="AL242" s="9" t="str">
        <f t="shared" si="51"/>
        <v>In. Val</v>
      </c>
      <c r="AM242" s="9" t="str">
        <f t="shared" si="52"/>
        <v>Inside Day</v>
      </c>
      <c r="AN242" s="9" t="str">
        <f t="shared" si="53"/>
        <v>In Val</v>
      </c>
      <c r="AO242" s="9" t="str">
        <f t="shared" si="54"/>
        <v>No Gap</v>
      </c>
      <c r="AP242" s="9" t="str">
        <f t="shared" si="55"/>
        <v>Bottom-Weighted</v>
      </c>
      <c r="AQ242" s="9" t="str">
        <f t="shared" si="56"/>
        <v>Skewed Mid-High</v>
      </c>
      <c r="AR242" s="9" t="str">
        <f t="shared" si="57"/>
        <v>Same</v>
      </c>
      <c r="AS242" s="5">
        <f t="shared" si="58"/>
        <v>0</v>
      </c>
    </row>
    <row r="243" spans="1:45" ht="15.5" x14ac:dyDescent="0.35">
      <c r="A243" s="13">
        <v>45317</v>
      </c>
      <c r="B243" s="15">
        <v>1.27352</v>
      </c>
      <c r="C243" s="15">
        <v>1.2774099999999999</v>
      </c>
      <c r="D243" s="15">
        <v>1.2596099999999999</v>
      </c>
      <c r="E243" s="15">
        <v>1.2695399999999999</v>
      </c>
      <c r="F243" s="15">
        <v>1.2681</v>
      </c>
      <c r="G243" s="15">
        <v>1.2736000000000001</v>
      </c>
      <c r="H243" s="15">
        <v>1.2667000000000002</v>
      </c>
      <c r="I243" s="5">
        <v>3</v>
      </c>
      <c r="J243" s="5">
        <v>3581</v>
      </c>
      <c r="K243" s="5">
        <v>1613</v>
      </c>
      <c r="L243" s="5">
        <v>5264</v>
      </c>
      <c r="M243" s="14">
        <v>10.908958333333372</v>
      </c>
      <c r="N243" s="14">
        <v>178.00000000000037</v>
      </c>
      <c r="O243" s="5">
        <v>68.999999999999062</v>
      </c>
      <c r="P243" s="5">
        <v>627559</v>
      </c>
      <c r="Q243" s="14">
        <v>1307.4145833333334</v>
      </c>
      <c r="R243" s="14">
        <v>29.573033707865108</v>
      </c>
      <c r="S243" s="5">
        <v>27</v>
      </c>
      <c r="T243" s="5" t="s">
        <v>26</v>
      </c>
      <c r="U243" s="14">
        <v>0.53067388653682768</v>
      </c>
      <c r="V243" s="5">
        <v>868</v>
      </c>
      <c r="W243" s="5">
        <v>2445</v>
      </c>
      <c r="X243" s="5">
        <v>1590</v>
      </c>
      <c r="Y243" s="5">
        <v>361</v>
      </c>
      <c r="Z243" s="5" t="s">
        <v>32</v>
      </c>
      <c r="AA243" s="5"/>
      <c r="AB243" s="6" cm="1">
        <f t="array" ref="AB243">SUM(IF(B243:I243&gt;B244:I244,1,-1))</f>
        <v>-6</v>
      </c>
      <c r="AC243" s="6" cm="1">
        <f t="array" ref="AC243">SUM(IF(J243:S243&gt;J244:S244,1,-1))</f>
        <v>-6</v>
      </c>
      <c r="AD243" s="6">
        <f t="shared" si="59"/>
        <v>-12</v>
      </c>
      <c r="AE243" s="6">
        <f t="shared" ref="AE243:AG258" si="63">SUM(AB243:AB245)</f>
        <v>-12</v>
      </c>
      <c r="AF243" s="6">
        <f t="shared" si="63"/>
        <v>-10</v>
      </c>
      <c r="AG243" s="6">
        <f t="shared" si="63"/>
        <v>-22</v>
      </c>
      <c r="AH243" s="5"/>
      <c r="AI243" s="8" t="str">
        <f t="shared" si="48"/>
        <v>Inside</v>
      </c>
      <c r="AJ243" s="7" t="str">
        <f t="shared" si="49"/>
        <v>Down</v>
      </c>
      <c r="AK243" s="7" t="str">
        <f t="shared" si="50"/>
        <v>POC Unchanged</v>
      </c>
      <c r="AL243" s="9" t="str">
        <f t="shared" si="51"/>
        <v>In. Val</v>
      </c>
      <c r="AM243" s="9" t="str">
        <f t="shared" si="52"/>
        <v>Inside Day</v>
      </c>
      <c r="AN243" s="9" t="str">
        <f t="shared" si="53"/>
        <v>In Val</v>
      </c>
      <c r="AO243" s="9" t="str">
        <f t="shared" si="54"/>
        <v>No Gap</v>
      </c>
      <c r="AP243" s="9" t="str">
        <f t="shared" si="55"/>
        <v>Top-Weighted</v>
      </c>
      <c r="AQ243" s="9" t="str">
        <f t="shared" si="56"/>
        <v>Skewed Mid-High</v>
      </c>
      <c r="AR243" s="9" t="str">
        <f t="shared" si="57"/>
        <v>Same</v>
      </c>
      <c r="AS243" s="5">
        <f t="shared" si="58"/>
        <v>0</v>
      </c>
    </row>
    <row r="244" spans="1:45" ht="15.5" x14ac:dyDescent="0.35">
      <c r="A244" s="13">
        <v>45316</v>
      </c>
      <c r="B244" s="15">
        <v>1.27782</v>
      </c>
      <c r="C244" s="15">
        <v>1.2785200000000001</v>
      </c>
      <c r="D244" s="15">
        <v>1.2596099999999999</v>
      </c>
      <c r="E244" s="15">
        <v>1.27058</v>
      </c>
      <c r="F244" s="15">
        <v>1.2681</v>
      </c>
      <c r="G244" s="15">
        <v>1.2745</v>
      </c>
      <c r="H244" s="15">
        <v>1.2664</v>
      </c>
      <c r="I244" s="5">
        <v>5</v>
      </c>
      <c r="J244" s="5">
        <v>3669</v>
      </c>
      <c r="K244" s="5">
        <v>1608</v>
      </c>
      <c r="L244" s="5">
        <v>5345</v>
      </c>
      <c r="M244" s="14">
        <v>11.060625000000046</v>
      </c>
      <c r="N244" s="14">
        <v>189.10000000000204</v>
      </c>
      <c r="O244" s="5">
        <v>80.999999999999957</v>
      </c>
      <c r="P244" s="5">
        <v>636323</v>
      </c>
      <c r="Q244" s="14">
        <v>1325.6729166666667</v>
      </c>
      <c r="R244" s="14">
        <v>28.265468006345543</v>
      </c>
      <c r="S244" s="5">
        <v>32</v>
      </c>
      <c r="T244" s="5" t="s">
        <v>26</v>
      </c>
      <c r="U244" s="14">
        <v>0.52850646864826878</v>
      </c>
      <c r="V244" s="5">
        <v>955</v>
      </c>
      <c r="W244" s="5">
        <v>2203</v>
      </c>
      <c r="X244" s="5">
        <v>1773</v>
      </c>
      <c r="Y244" s="5">
        <v>414</v>
      </c>
      <c r="Z244" s="5" t="s">
        <v>32</v>
      </c>
      <c r="AA244" s="5"/>
      <c r="AB244" s="6" cm="1">
        <f t="array" ref="AB244">SUM(IF(B244:I244&gt;B245:I245,1,-1))</f>
        <v>-6</v>
      </c>
      <c r="AC244" s="6" cm="1">
        <f t="array" ref="AC244">SUM(IF(J244:S244&gt;J245:S245,1,-1))</f>
        <v>-8</v>
      </c>
      <c r="AD244" s="6">
        <f t="shared" si="59"/>
        <v>-14</v>
      </c>
      <c r="AE244" s="6">
        <f t="shared" si="63"/>
        <v>-12</v>
      </c>
      <c r="AF244" s="6">
        <f t="shared" si="63"/>
        <v>-8</v>
      </c>
      <c r="AG244" s="6">
        <f t="shared" si="63"/>
        <v>-20</v>
      </c>
      <c r="AH244" s="5"/>
      <c r="AI244" s="8" t="str">
        <f t="shared" si="48"/>
        <v>OL Lower</v>
      </c>
      <c r="AJ244" s="7" t="str">
        <f t="shared" si="49"/>
        <v>Down</v>
      </c>
      <c r="AK244" s="7" t="str">
        <f t="shared" si="50"/>
        <v>POC Unchanged</v>
      </c>
      <c r="AL244" s="9" t="str">
        <f t="shared" si="51"/>
        <v>In. Val</v>
      </c>
      <c r="AM244" s="9" t="str">
        <f t="shared" si="52"/>
        <v>Inside Day</v>
      </c>
      <c r="AN244" s="9" t="str">
        <f t="shared" si="53"/>
        <v>In Val</v>
      </c>
      <c r="AO244" s="9" t="str">
        <f t="shared" si="54"/>
        <v>Gap Up - Failed</v>
      </c>
      <c r="AP244" s="9" t="str">
        <f t="shared" si="55"/>
        <v>Top-Weighted</v>
      </c>
      <c r="AQ244" s="9" t="str">
        <f t="shared" si="56"/>
        <v>Skewed Mid-High</v>
      </c>
      <c r="AR244" s="9" t="str">
        <f t="shared" si="57"/>
        <v>Same</v>
      </c>
      <c r="AS244" s="5">
        <f t="shared" si="58"/>
        <v>0</v>
      </c>
    </row>
    <row r="245" spans="1:45" ht="15.5" x14ac:dyDescent="0.35">
      <c r="A245" s="13">
        <v>45315</v>
      </c>
      <c r="B245" s="15">
        <v>1.2743899999999999</v>
      </c>
      <c r="C245" s="15">
        <v>1.2785200000000001</v>
      </c>
      <c r="D245" s="15">
        <v>1.2596099999999999</v>
      </c>
      <c r="E245" s="15">
        <v>1.2718499999999999</v>
      </c>
      <c r="F245" s="15">
        <v>1.2681</v>
      </c>
      <c r="G245" s="15">
        <v>1.2753000000000001</v>
      </c>
      <c r="H245" s="15">
        <v>1.2664</v>
      </c>
      <c r="I245" s="5">
        <v>22</v>
      </c>
      <c r="J245" s="5">
        <v>3827</v>
      </c>
      <c r="K245" s="5">
        <v>1608</v>
      </c>
      <c r="L245" s="5">
        <v>5502</v>
      </c>
      <c r="M245" s="14">
        <v>11.382500000000032</v>
      </c>
      <c r="N245" s="14">
        <v>189.10000000000204</v>
      </c>
      <c r="O245" s="5">
        <v>89.000000000001307</v>
      </c>
      <c r="P245" s="5">
        <v>646220</v>
      </c>
      <c r="Q245" s="14">
        <v>1346.2916666666667</v>
      </c>
      <c r="R245" s="14">
        <v>29.095716552088529</v>
      </c>
      <c r="S245" s="5">
        <v>29</v>
      </c>
      <c r="T245" s="5" t="s">
        <v>28</v>
      </c>
      <c r="U245" s="14">
        <v>0.49011076737469655</v>
      </c>
      <c r="V245" s="5">
        <v>1379</v>
      </c>
      <c r="W245" s="5">
        <v>1955</v>
      </c>
      <c r="X245" s="5">
        <v>1754</v>
      </c>
      <c r="Y245" s="5">
        <v>414</v>
      </c>
      <c r="Z245" s="5" t="s">
        <v>32</v>
      </c>
      <c r="AA245" s="5"/>
      <c r="AB245" s="6" cm="1">
        <f t="array" ref="AB245">SUM(IF(B245:I245&gt;B246:I246,1,-1))</f>
        <v>0</v>
      </c>
      <c r="AC245" s="6" cm="1">
        <f t="array" ref="AC245">SUM(IF(J245:S245&gt;J246:S246,1,-1))</f>
        <v>4</v>
      </c>
      <c r="AD245" s="6">
        <f t="shared" si="59"/>
        <v>4</v>
      </c>
      <c r="AE245" s="6">
        <f t="shared" si="63"/>
        <v>-6</v>
      </c>
      <c r="AF245" s="6">
        <f t="shared" si="63"/>
        <v>-6</v>
      </c>
      <c r="AG245" s="6">
        <f t="shared" si="63"/>
        <v>-12</v>
      </c>
      <c r="AH245" s="5"/>
      <c r="AI245" s="8" t="str">
        <f t="shared" si="48"/>
        <v>OL Higher</v>
      </c>
      <c r="AJ245" s="7" t="str">
        <f t="shared" si="49"/>
        <v>Down</v>
      </c>
      <c r="AK245" s="7" t="str">
        <f t="shared" si="50"/>
        <v>POC Unchanged</v>
      </c>
      <c r="AL245" s="9" t="str">
        <f t="shared" si="51"/>
        <v>In. Val</v>
      </c>
      <c r="AM245" s="9" t="str">
        <f t="shared" si="52"/>
        <v>Inside Day</v>
      </c>
      <c r="AN245" s="9" t="str">
        <f t="shared" si="53"/>
        <v>In Val</v>
      </c>
      <c r="AO245" s="9" t="str">
        <f t="shared" si="54"/>
        <v>No Gap</v>
      </c>
      <c r="AP245" s="9" t="str">
        <f t="shared" si="55"/>
        <v>Top-Weighted</v>
      </c>
      <c r="AQ245" s="9" t="str">
        <f t="shared" si="56"/>
        <v>Skewed Mid-High</v>
      </c>
      <c r="AR245" s="9" t="str">
        <f t="shared" si="57"/>
        <v>Closed Higher Quadrant</v>
      </c>
      <c r="AS245" s="5">
        <f t="shared" si="58"/>
        <v>2</v>
      </c>
    </row>
    <row r="246" spans="1:45" ht="15.5" x14ac:dyDescent="0.35">
      <c r="A246" s="13">
        <v>45314</v>
      </c>
      <c r="B246" s="15">
        <v>1.2710399999999999</v>
      </c>
      <c r="C246" s="15">
        <v>1.2785200000000001</v>
      </c>
      <c r="D246" s="15">
        <v>1.2596099999999999</v>
      </c>
      <c r="E246" s="15">
        <v>1.26902</v>
      </c>
      <c r="F246" s="15">
        <v>1.2681</v>
      </c>
      <c r="G246" s="15">
        <v>1.2748000000000002</v>
      </c>
      <c r="H246" s="15">
        <v>1.2661</v>
      </c>
      <c r="I246" s="5">
        <v>30</v>
      </c>
      <c r="J246" s="5">
        <v>3707</v>
      </c>
      <c r="K246" s="5">
        <v>1608</v>
      </c>
      <c r="L246" s="5">
        <v>5382</v>
      </c>
      <c r="M246" s="14">
        <v>11.117083333333365</v>
      </c>
      <c r="N246" s="14">
        <v>189.10000000000204</v>
      </c>
      <c r="O246" s="5">
        <v>87.000000000001521</v>
      </c>
      <c r="P246" s="5">
        <v>634501</v>
      </c>
      <c r="Q246" s="14">
        <v>1321.8770833333333</v>
      </c>
      <c r="R246" s="14">
        <v>28.461131676361408</v>
      </c>
      <c r="S246" s="5">
        <v>42</v>
      </c>
      <c r="T246" s="5" t="s">
        <v>26</v>
      </c>
      <c r="U246" s="14">
        <v>0.51243904346060942</v>
      </c>
      <c r="V246" s="5">
        <v>1151</v>
      </c>
      <c r="W246" s="5">
        <v>2074</v>
      </c>
      <c r="X246" s="5">
        <v>1743</v>
      </c>
      <c r="Y246" s="5">
        <v>414</v>
      </c>
      <c r="Z246" s="5" t="s">
        <v>34</v>
      </c>
      <c r="AA246" s="5"/>
      <c r="AB246" s="6" cm="1">
        <f t="array" ref="AB246">SUM(IF(B246:I246&gt;B247:I247,1,-1))</f>
        <v>-6</v>
      </c>
      <c r="AC246" s="6" cm="1">
        <f t="array" ref="AC246">SUM(IF(J246:S246&gt;J247:S247,1,-1))</f>
        <v>-4</v>
      </c>
      <c r="AD246" s="6">
        <f t="shared" si="59"/>
        <v>-10</v>
      </c>
      <c r="AE246" s="6">
        <f t="shared" si="63"/>
        <v>-10</v>
      </c>
      <c r="AF246" s="6">
        <f t="shared" si="63"/>
        <v>-16</v>
      </c>
      <c r="AG246" s="6">
        <f t="shared" si="63"/>
        <v>-26</v>
      </c>
      <c r="AH246" s="5"/>
      <c r="AI246" s="8" t="str">
        <f t="shared" si="48"/>
        <v>OL Lower</v>
      </c>
      <c r="AJ246" s="7" t="str">
        <f t="shared" si="49"/>
        <v>Down</v>
      </c>
      <c r="AK246" s="7" t="str">
        <f t="shared" si="50"/>
        <v>POC Down</v>
      </c>
      <c r="AL246" s="9" t="str">
        <f t="shared" si="51"/>
        <v>In. Val</v>
      </c>
      <c r="AM246" s="9" t="str">
        <f t="shared" si="52"/>
        <v>Inside Day</v>
      </c>
      <c r="AN246" s="9" t="str">
        <f t="shared" si="53"/>
        <v>In Val</v>
      </c>
      <c r="AO246" s="9" t="str">
        <f t="shared" si="54"/>
        <v>No Gap</v>
      </c>
      <c r="AP246" s="9" t="str">
        <f t="shared" si="55"/>
        <v>Top-Weighted</v>
      </c>
      <c r="AQ246" s="9" t="str">
        <f t="shared" si="56"/>
        <v>Skewed Mid-High</v>
      </c>
      <c r="AR246" s="9" t="str">
        <f t="shared" si="57"/>
        <v>Closed Lower Quadrant</v>
      </c>
      <c r="AS246" s="5">
        <f t="shared" si="58"/>
        <v>-2</v>
      </c>
    </row>
    <row r="247" spans="1:45" ht="15.5" x14ac:dyDescent="0.35">
      <c r="A247" s="13">
        <v>45313</v>
      </c>
      <c r="B247" s="15">
        <v>1.27406</v>
      </c>
      <c r="C247" s="15">
        <v>1.2785200000000001</v>
      </c>
      <c r="D247" s="15">
        <v>1.2596099999999999</v>
      </c>
      <c r="E247" s="15">
        <v>1.2705299999999999</v>
      </c>
      <c r="F247" s="15">
        <v>1.2724</v>
      </c>
      <c r="G247" s="15">
        <v>1.2755000000000001</v>
      </c>
      <c r="H247" s="15">
        <v>1.2669000000000001</v>
      </c>
      <c r="I247" s="5">
        <v>-5</v>
      </c>
      <c r="J247" s="5">
        <v>1884</v>
      </c>
      <c r="K247" s="5">
        <v>3456</v>
      </c>
      <c r="L247" s="5">
        <v>5402</v>
      </c>
      <c r="M247" s="14">
        <v>11.155000000000026</v>
      </c>
      <c r="N247" s="14">
        <v>189.10000000000204</v>
      </c>
      <c r="O247" s="5">
        <v>85.999999999999403</v>
      </c>
      <c r="P247" s="5">
        <v>636551</v>
      </c>
      <c r="Q247" s="14">
        <v>1326.1479166666666</v>
      </c>
      <c r="R247" s="14">
        <v>28.566895822315928</v>
      </c>
      <c r="S247" s="5">
        <v>37</v>
      </c>
      <c r="T247" s="5" t="s">
        <v>26</v>
      </c>
      <c r="U247" s="14">
        <v>0.57440443191444845</v>
      </c>
      <c r="V247" s="5">
        <v>1250</v>
      </c>
      <c r="W247" s="5">
        <v>2188</v>
      </c>
      <c r="X247" s="5">
        <v>1550</v>
      </c>
      <c r="Y247" s="5">
        <v>414</v>
      </c>
      <c r="Z247" s="5" t="s">
        <v>32</v>
      </c>
      <c r="AA247" s="5"/>
      <c r="AB247" s="6" cm="1">
        <f t="array" ref="AB247">SUM(IF(B247:I247&gt;B248:I248,1,-1))</f>
        <v>0</v>
      </c>
      <c r="AC247" s="6" cm="1">
        <f t="array" ref="AC247">SUM(IF(J247:S247&gt;J248:S248,1,-1))</f>
        <v>-6</v>
      </c>
      <c r="AD247" s="6">
        <f t="shared" si="59"/>
        <v>-6</v>
      </c>
      <c r="AE247" s="6">
        <f t="shared" si="63"/>
        <v>-4</v>
      </c>
      <c r="AF247" s="6">
        <f t="shared" si="63"/>
        <v>-10</v>
      </c>
      <c r="AG247" s="6">
        <f t="shared" si="63"/>
        <v>-14</v>
      </c>
      <c r="AH247" s="5"/>
      <c r="AI247" s="8" t="str">
        <f t="shared" si="48"/>
        <v>OL Lower</v>
      </c>
      <c r="AJ247" s="7" t="str">
        <f t="shared" si="49"/>
        <v>Neutral</v>
      </c>
      <c r="AK247" s="7" t="str">
        <f t="shared" si="50"/>
        <v>POC Up</v>
      </c>
      <c r="AL247" s="9" t="str">
        <f t="shared" si="51"/>
        <v>In. Val</v>
      </c>
      <c r="AM247" s="9" t="str">
        <f t="shared" si="52"/>
        <v>Inside Day</v>
      </c>
      <c r="AN247" s="9" t="str">
        <f t="shared" si="53"/>
        <v>In Val</v>
      </c>
      <c r="AO247" s="9" t="str">
        <f t="shared" si="54"/>
        <v>No Gap</v>
      </c>
      <c r="AP247" s="9" t="str">
        <f t="shared" si="55"/>
        <v>Bottom-Weighted</v>
      </c>
      <c r="AQ247" s="9" t="str">
        <f t="shared" si="56"/>
        <v>Skewed Mid-High</v>
      </c>
      <c r="AR247" s="9" t="str">
        <f t="shared" si="57"/>
        <v>Same</v>
      </c>
      <c r="AS247" s="5">
        <f t="shared" si="58"/>
        <v>0</v>
      </c>
    </row>
    <row r="248" spans="1:45" ht="15.5" x14ac:dyDescent="0.35">
      <c r="A248" s="13">
        <v>45310</v>
      </c>
      <c r="B248" s="15">
        <v>1.27166</v>
      </c>
      <c r="C248" s="15">
        <v>1.2785200000000001</v>
      </c>
      <c r="D248" s="15">
        <v>1.2596099999999999</v>
      </c>
      <c r="E248" s="15">
        <v>1.26976</v>
      </c>
      <c r="F248" s="15">
        <v>1.2681</v>
      </c>
      <c r="G248" s="15">
        <v>1.2758</v>
      </c>
      <c r="H248" s="15">
        <v>1.2672000000000001</v>
      </c>
      <c r="I248" s="5">
        <v>-9</v>
      </c>
      <c r="J248" s="5">
        <v>3895</v>
      </c>
      <c r="K248" s="5">
        <v>1492</v>
      </c>
      <c r="L248" s="5">
        <v>5449</v>
      </c>
      <c r="M248" s="14">
        <v>11.245833333333373</v>
      </c>
      <c r="N248" s="14">
        <v>189.10000000000204</v>
      </c>
      <c r="O248" s="5">
        <v>85.999999999999403</v>
      </c>
      <c r="P248" s="5">
        <v>638724</v>
      </c>
      <c r="Q248" s="14">
        <v>1330.675</v>
      </c>
      <c r="R248" s="14">
        <v>28.815441565309047</v>
      </c>
      <c r="S248" s="5">
        <v>33</v>
      </c>
      <c r="T248" s="5" t="s">
        <v>28</v>
      </c>
      <c r="U248" s="14">
        <v>0.42852555313712049</v>
      </c>
      <c r="V248" s="5">
        <v>1410</v>
      </c>
      <c r="W248" s="5">
        <v>2042</v>
      </c>
      <c r="X248" s="5">
        <v>1583</v>
      </c>
      <c r="Y248" s="5">
        <v>414</v>
      </c>
      <c r="Z248" s="5" t="s">
        <v>32</v>
      </c>
      <c r="AA248" s="5"/>
      <c r="AB248" s="6" cm="1">
        <f t="array" ref="AB248">SUM(IF(B248:I248&gt;B249:I249,1,-1))</f>
        <v>-4</v>
      </c>
      <c r="AC248" s="6" cm="1">
        <f t="array" ref="AC248">SUM(IF(J248:S248&gt;J249:S249,1,-1))</f>
        <v>-6</v>
      </c>
      <c r="AD248" s="6">
        <f t="shared" si="59"/>
        <v>-10</v>
      </c>
      <c r="AE248" s="6">
        <f t="shared" si="63"/>
        <v>-6</v>
      </c>
      <c r="AF248" s="6">
        <f t="shared" si="63"/>
        <v>-4</v>
      </c>
      <c r="AG248" s="6">
        <f t="shared" si="63"/>
        <v>-10</v>
      </c>
      <c r="AH248" s="5"/>
      <c r="AI248" s="8" t="str">
        <f t="shared" si="48"/>
        <v>OL Lower</v>
      </c>
      <c r="AJ248" s="7" t="str">
        <f t="shared" si="49"/>
        <v>Down</v>
      </c>
      <c r="AK248" s="7" t="str">
        <f t="shared" si="50"/>
        <v>POC Down</v>
      </c>
      <c r="AL248" s="9" t="str">
        <f t="shared" si="51"/>
        <v>In. Val</v>
      </c>
      <c r="AM248" s="9" t="str">
        <f t="shared" si="52"/>
        <v>Inside Day</v>
      </c>
      <c r="AN248" s="9" t="str">
        <f t="shared" si="53"/>
        <v>In Val</v>
      </c>
      <c r="AO248" s="9" t="str">
        <f t="shared" si="54"/>
        <v>No Gap</v>
      </c>
      <c r="AP248" s="9" t="str">
        <f t="shared" si="55"/>
        <v>Top-Weighted</v>
      </c>
      <c r="AQ248" s="9" t="str">
        <f t="shared" si="56"/>
        <v>Skewed Mid-High</v>
      </c>
      <c r="AR248" s="9" t="str">
        <f t="shared" si="57"/>
        <v>Same</v>
      </c>
      <c r="AS248" s="5">
        <f t="shared" si="58"/>
        <v>0</v>
      </c>
    </row>
    <row r="249" spans="1:45" ht="15.5" x14ac:dyDescent="0.35">
      <c r="A249" s="13">
        <v>45309</v>
      </c>
      <c r="B249" s="15">
        <v>1.2680499999999999</v>
      </c>
      <c r="C249" s="15">
        <v>1.2785200000000001</v>
      </c>
      <c r="D249" s="15">
        <v>1.2596099999999999</v>
      </c>
      <c r="E249" s="15">
        <v>1.2709900000000001</v>
      </c>
      <c r="F249" s="15">
        <v>1.2725</v>
      </c>
      <c r="G249" s="15">
        <v>1.2766999999999999</v>
      </c>
      <c r="H249" s="15">
        <v>1.2678</v>
      </c>
      <c r="I249" s="5">
        <v>-16</v>
      </c>
      <c r="J249" s="5">
        <v>2106</v>
      </c>
      <c r="K249" s="5">
        <v>3434</v>
      </c>
      <c r="L249" s="5">
        <v>5601</v>
      </c>
      <c r="M249" s="14">
        <v>11.547291666666737</v>
      </c>
      <c r="N249" s="14">
        <v>189.10000000000204</v>
      </c>
      <c r="O249" s="5">
        <v>88.999999999999076</v>
      </c>
      <c r="P249" s="5">
        <v>658352</v>
      </c>
      <c r="Q249" s="14">
        <v>1371.5666666666666</v>
      </c>
      <c r="R249" s="14">
        <v>29.619249074563403</v>
      </c>
      <c r="S249" s="5">
        <v>26</v>
      </c>
      <c r="T249" s="5" t="s">
        <v>26</v>
      </c>
      <c r="U249" s="14">
        <v>0.60813238593285679</v>
      </c>
      <c r="V249" s="5">
        <v>1492</v>
      </c>
      <c r="W249" s="5">
        <v>2107</v>
      </c>
      <c r="X249" s="5">
        <v>1555</v>
      </c>
      <c r="Y249" s="5">
        <v>447</v>
      </c>
      <c r="Z249" s="5" t="s">
        <v>32</v>
      </c>
      <c r="AA249" s="5"/>
      <c r="AB249" s="6" cm="1">
        <f t="array" ref="AB249">SUM(IF(B249:I249&gt;B250:I250,1,-1))</f>
        <v>0</v>
      </c>
      <c r="AC249" s="6" cm="1">
        <f t="array" ref="AC249">SUM(IF(J249:S249&gt;J250:S250,1,-1))</f>
        <v>2</v>
      </c>
      <c r="AD249" s="6">
        <f t="shared" si="59"/>
        <v>2</v>
      </c>
      <c r="AE249" s="6">
        <f t="shared" si="63"/>
        <v>-8</v>
      </c>
      <c r="AF249" s="6">
        <f t="shared" si="63"/>
        <v>8</v>
      </c>
      <c r="AG249" s="6">
        <f t="shared" si="63"/>
        <v>0</v>
      </c>
      <c r="AH249" s="5"/>
      <c r="AI249" s="8" t="str">
        <f t="shared" si="48"/>
        <v>Inside</v>
      </c>
      <c r="AJ249" s="7" t="str">
        <f t="shared" si="49"/>
        <v>Up</v>
      </c>
      <c r="AK249" s="7" t="str">
        <f t="shared" si="50"/>
        <v>POC Up</v>
      </c>
      <c r="AL249" s="9" t="str">
        <f t="shared" si="51"/>
        <v>In. Val</v>
      </c>
      <c r="AM249" s="9" t="str">
        <f t="shared" si="52"/>
        <v>Inside Day</v>
      </c>
      <c r="AN249" s="9" t="str">
        <f t="shared" si="53"/>
        <v>In Val</v>
      </c>
      <c r="AO249" s="9" t="str">
        <f t="shared" si="54"/>
        <v>No Gap</v>
      </c>
      <c r="AP249" s="9" t="str">
        <f t="shared" si="55"/>
        <v>Bottom-Weighted</v>
      </c>
      <c r="AQ249" s="9" t="str">
        <f t="shared" si="56"/>
        <v>Skewed Mid-High</v>
      </c>
      <c r="AR249" s="9" t="str">
        <f t="shared" si="57"/>
        <v>Closed Lower Quadrant</v>
      </c>
      <c r="AS249" s="5">
        <f t="shared" si="58"/>
        <v>-1</v>
      </c>
    </row>
    <row r="250" spans="1:45" ht="15.5" x14ac:dyDescent="0.35">
      <c r="A250" s="13">
        <v>45308</v>
      </c>
      <c r="B250" s="15">
        <v>1.2672699999999999</v>
      </c>
      <c r="C250" s="15">
        <v>1.2785200000000001</v>
      </c>
      <c r="D250" s="15">
        <v>1.2596099999999999</v>
      </c>
      <c r="E250" s="15">
        <v>1.26755</v>
      </c>
      <c r="F250" s="15">
        <v>1.2722</v>
      </c>
      <c r="G250" s="15">
        <v>1.2766999999999999</v>
      </c>
      <c r="H250" s="15">
        <v>1.2678</v>
      </c>
      <c r="I250" s="5">
        <v>-37</v>
      </c>
      <c r="J250" s="5">
        <v>2298</v>
      </c>
      <c r="K250" s="5">
        <v>3214</v>
      </c>
      <c r="L250" s="5">
        <v>5575</v>
      </c>
      <c r="M250" s="14">
        <v>11.484375000000101</v>
      </c>
      <c r="N250" s="14">
        <v>189.10000000000204</v>
      </c>
      <c r="O250" s="5">
        <v>88.999999999999076</v>
      </c>
      <c r="P250" s="5">
        <v>651555</v>
      </c>
      <c r="Q250" s="14">
        <v>1357.40625</v>
      </c>
      <c r="R250" s="14">
        <v>29.481755684822527</v>
      </c>
      <c r="S250" s="5">
        <v>28</v>
      </c>
      <c r="T250" s="5" t="s">
        <v>26</v>
      </c>
      <c r="U250" s="14">
        <v>0.64803846122826003</v>
      </c>
      <c r="V250" s="5">
        <v>1492</v>
      </c>
      <c r="W250" s="5">
        <v>2160</v>
      </c>
      <c r="X250" s="5">
        <v>1476</v>
      </c>
      <c r="Y250" s="5">
        <v>447</v>
      </c>
      <c r="Z250" s="5" t="s">
        <v>29</v>
      </c>
      <c r="AA250" s="5"/>
      <c r="AB250" s="6" cm="1">
        <f t="array" ref="AB250">SUM(IF(B250:I250&gt;B251:I251,1,-1))</f>
        <v>-2</v>
      </c>
      <c r="AC250" s="6" cm="1">
        <f t="array" ref="AC250">SUM(IF(J250:S250&gt;J251:S251,1,-1))</f>
        <v>0</v>
      </c>
      <c r="AD250" s="6">
        <f t="shared" si="59"/>
        <v>-2</v>
      </c>
      <c r="AE250" s="6">
        <f t="shared" si="63"/>
        <v>-12</v>
      </c>
      <c r="AF250" s="6">
        <f t="shared" si="63"/>
        <v>2</v>
      </c>
      <c r="AG250" s="6">
        <f t="shared" si="63"/>
        <v>-10</v>
      </c>
      <c r="AH250" s="5"/>
      <c r="AI250" s="8" t="str">
        <f t="shared" si="48"/>
        <v>Inside</v>
      </c>
      <c r="AJ250" s="7" t="str">
        <f t="shared" si="49"/>
        <v>Up</v>
      </c>
      <c r="AK250" s="7" t="str">
        <f t="shared" si="50"/>
        <v>POC Unchanged</v>
      </c>
      <c r="AL250" s="9" t="str">
        <f t="shared" si="51"/>
        <v>In. Val</v>
      </c>
      <c r="AM250" s="9" t="str">
        <f t="shared" si="52"/>
        <v>Lower Break</v>
      </c>
      <c r="AN250" s="9" t="str">
        <f t="shared" si="53"/>
        <v>Bl. Val</v>
      </c>
      <c r="AO250" s="9" t="str">
        <f t="shared" si="54"/>
        <v>Gap Down - Rejected</v>
      </c>
      <c r="AP250" s="9" t="str">
        <f t="shared" si="55"/>
        <v>Bottom-Weighted</v>
      </c>
      <c r="AQ250" s="9" t="str">
        <f t="shared" si="56"/>
        <v>Skewed Mid-High</v>
      </c>
      <c r="AR250" s="9" t="str">
        <f t="shared" si="57"/>
        <v>Closed Lower Quadrant</v>
      </c>
      <c r="AS250" s="5">
        <f t="shared" si="58"/>
        <v>-1</v>
      </c>
    </row>
    <row r="251" spans="1:45" ht="15.5" x14ac:dyDescent="0.35">
      <c r="A251" s="13">
        <v>45307</v>
      </c>
      <c r="B251" s="15">
        <v>1.26224</v>
      </c>
      <c r="C251" s="15">
        <v>1.2785200000000001</v>
      </c>
      <c r="D251" s="15">
        <v>1.26102</v>
      </c>
      <c r="E251" s="15">
        <v>1.26369</v>
      </c>
      <c r="F251" s="15">
        <v>1.2722000000000002</v>
      </c>
      <c r="G251" s="15">
        <v>1.2770000000000001</v>
      </c>
      <c r="H251" s="15">
        <v>1.2677</v>
      </c>
      <c r="I251" s="5">
        <v>-29</v>
      </c>
      <c r="J251" s="5">
        <v>2286</v>
      </c>
      <c r="K251" s="5">
        <v>3167</v>
      </c>
      <c r="L251" s="5">
        <v>5516</v>
      </c>
      <c r="M251" s="14">
        <v>11.408541666666721</v>
      </c>
      <c r="N251" s="14">
        <v>175.00000000000071</v>
      </c>
      <c r="O251" s="5">
        <v>93.000000000000853</v>
      </c>
      <c r="P251" s="5">
        <v>654124</v>
      </c>
      <c r="Q251" s="14">
        <v>1362.7583333333334</v>
      </c>
      <c r="R251" s="14">
        <v>31.519999999999872</v>
      </c>
      <c r="S251" s="5">
        <v>28</v>
      </c>
      <c r="T251" s="5" t="s">
        <v>26</v>
      </c>
      <c r="U251" s="14">
        <v>0.66146459016949954</v>
      </c>
      <c r="V251" s="5">
        <v>1309</v>
      </c>
      <c r="W251" s="5">
        <v>2088</v>
      </c>
      <c r="X251" s="5">
        <v>1209</v>
      </c>
      <c r="Y251" s="5">
        <v>870</v>
      </c>
      <c r="Z251" s="5" t="s">
        <v>27</v>
      </c>
      <c r="AA251" s="5"/>
      <c r="AB251" s="6" cm="1">
        <f t="array" ref="AB251">SUM(IF(B251:I251&gt;B252:I252,1,-1))</f>
        <v>-6</v>
      </c>
      <c r="AC251" s="6" cm="1">
        <f t="array" ref="AC251">SUM(IF(J251:S251&gt;J252:S252,1,-1))</f>
        <v>6</v>
      </c>
      <c r="AD251" s="6">
        <f t="shared" si="59"/>
        <v>0</v>
      </c>
      <c r="AE251" s="6">
        <f t="shared" si="63"/>
        <v>-12</v>
      </c>
      <c r="AF251" s="6">
        <f t="shared" si="63"/>
        <v>-2</v>
      </c>
      <c r="AG251" s="6">
        <f t="shared" si="63"/>
        <v>-14</v>
      </c>
      <c r="AH251" s="5"/>
      <c r="AI251" s="8" t="str">
        <f t="shared" si="48"/>
        <v>OL Lower</v>
      </c>
      <c r="AJ251" s="7" t="str">
        <f t="shared" si="49"/>
        <v>Up</v>
      </c>
      <c r="AK251" s="7" t="str">
        <f t="shared" si="50"/>
        <v>POC Down</v>
      </c>
      <c r="AL251" s="9" t="str">
        <f t="shared" si="51"/>
        <v>In. Val</v>
      </c>
      <c r="AM251" s="9" t="str">
        <f t="shared" si="52"/>
        <v>Inside Day</v>
      </c>
      <c r="AN251" s="9" t="str">
        <f t="shared" si="53"/>
        <v>Bl. Val</v>
      </c>
      <c r="AO251" s="9" t="str">
        <f t="shared" si="54"/>
        <v>Gap Down - Rejected</v>
      </c>
      <c r="AP251" s="9" t="str">
        <f t="shared" si="55"/>
        <v>Bottom-Weighted</v>
      </c>
      <c r="AQ251" s="9" t="str">
        <f t="shared" si="56"/>
        <v>Skewed Mid-High</v>
      </c>
      <c r="AR251" s="9" t="str">
        <f t="shared" si="57"/>
        <v>Closed Higher Quadrant</v>
      </c>
      <c r="AS251" s="5">
        <f t="shared" si="58"/>
        <v>2</v>
      </c>
    </row>
    <row r="252" spans="1:45" ht="15.5" x14ac:dyDescent="0.35">
      <c r="A252" s="13">
        <v>45306</v>
      </c>
      <c r="B252" s="15">
        <v>1.2719400000000001</v>
      </c>
      <c r="C252" s="15">
        <v>1.2785200000000001</v>
      </c>
      <c r="D252" s="15">
        <v>1.26102</v>
      </c>
      <c r="E252" s="15">
        <v>1.2714799999999999</v>
      </c>
      <c r="F252" s="15">
        <v>1.2725000000000002</v>
      </c>
      <c r="G252" s="15">
        <v>1.2772000000000001</v>
      </c>
      <c r="H252" s="15">
        <v>1.2686000000000002</v>
      </c>
      <c r="I252" s="5">
        <v>-37</v>
      </c>
      <c r="J252" s="5">
        <v>2206</v>
      </c>
      <c r="K252" s="5">
        <v>3198</v>
      </c>
      <c r="L252" s="5">
        <v>5475</v>
      </c>
      <c r="M252" s="14">
        <v>11.328750000000046</v>
      </c>
      <c r="N252" s="14">
        <v>175.00000000000071</v>
      </c>
      <c r="O252" s="5">
        <v>85.999999999999403</v>
      </c>
      <c r="P252" s="5">
        <v>638410</v>
      </c>
      <c r="Q252" s="14">
        <v>1330.0208333333333</v>
      </c>
      <c r="R252" s="14">
        <v>31.28571428571416</v>
      </c>
      <c r="S252" s="5">
        <v>27</v>
      </c>
      <c r="T252" s="5" t="s">
        <v>26</v>
      </c>
      <c r="U252" s="14">
        <v>0.63653179306434682</v>
      </c>
      <c r="V252" s="5">
        <v>1339</v>
      </c>
      <c r="W252" s="5">
        <v>2292</v>
      </c>
      <c r="X252" s="5">
        <v>994</v>
      </c>
      <c r="Y252" s="5">
        <v>806</v>
      </c>
      <c r="Z252" s="5" t="s">
        <v>32</v>
      </c>
      <c r="AA252" s="5"/>
      <c r="AB252" s="6" cm="1">
        <f t="array" ref="AB252">SUM(IF(B252:I252&gt;B253:I253,1,-1))</f>
        <v>-4</v>
      </c>
      <c r="AC252" s="6" cm="1">
        <f t="array" ref="AC252">SUM(IF(J252:S252&gt;J253:S253,1,-1))</f>
        <v>-4</v>
      </c>
      <c r="AD252" s="6">
        <f t="shared" si="59"/>
        <v>-8</v>
      </c>
      <c r="AE252" s="6">
        <f t="shared" si="63"/>
        <v>-6</v>
      </c>
      <c r="AF252" s="6">
        <f t="shared" si="63"/>
        <v>-6</v>
      </c>
      <c r="AG252" s="6">
        <f t="shared" si="63"/>
        <v>-12</v>
      </c>
      <c r="AH252" s="5"/>
      <c r="AI252" s="8" t="str">
        <f t="shared" si="48"/>
        <v>Outside</v>
      </c>
      <c r="AJ252" s="7" t="str">
        <f t="shared" si="49"/>
        <v>Neutral</v>
      </c>
      <c r="AK252" s="7" t="str">
        <f t="shared" si="50"/>
        <v>POC Up</v>
      </c>
      <c r="AL252" s="9" t="str">
        <f t="shared" si="51"/>
        <v>In. Val</v>
      </c>
      <c r="AM252" s="9" t="str">
        <f t="shared" si="52"/>
        <v>Inside Day</v>
      </c>
      <c r="AN252" s="9" t="str">
        <f t="shared" si="53"/>
        <v>In Val</v>
      </c>
      <c r="AO252" s="9" t="str">
        <f t="shared" si="54"/>
        <v>No Gap</v>
      </c>
      <c r="AP252" s="9" t="str">
        <f t="shared" si="55"/>
        <v>Bottom-Weighted</v>
      </c>
      <c r="AQ252" s="9" t="str">
        <f t="shared" si="56"/>
        <v>Skewed Mid-High</v>
      </c>
      <c r="AR252" s="9" t="str">
        <f t="shared" si="57"/>
        <v>Same</v>
      </c>
      <c r="AS252" s="5">
        <f t="shared" si="58"/>
        <v>0</v>
      </c>
    </row>
    <row r="253" spans="1:45" ht="15.5" x14ac:dyDescent="0.35">
      <c r="A253" s="13">
        <v>45303</v>
      </c>
      <c r="B253" s="15">
        <v>1.27339</v>
      </c>
      <c r="C253" s="15">
        <v>1.2785200000000001</v>
      </c>
      <c r="D253" s="15">
        <v>1.26102</v>
      </c>
      <c r="E253" s="15">
        <v>1.2733699999999999</v>
      </c>
      <c r="F253" s="15">
        <v>1.2722000000000002</v>
      </c>
      <c r="G253" s="15">
        <v>1.2770000000000001</v>
      </c>
      <c r="H253" s="15">
        <v>1.2688000000000001</v>
      </c>
      <c r="I253" s="5">
        <v>-32</v>
      </c>
      <c r="J253" s="5">
        <v>2633</v>
      </c>
      <c r="K253" s="5">
        <v>3120</v>
      </c>
      <c r="L253" s="5">
        <v>5819</v>
      </c>
      <c r="M253" s="14">
        <v>12.048541666666669</v>
      </c>
      <c r="N253" s="14">
        <v>175.00000000000071</v>
      </c>
      <c r="O253" s="5">
        <v>81.999999999999858</v>
      </c>
      <c r="P253" s="5">
        <v>655934</v>
      </c>
      <c r="Q253" s="14">
        <v>1366.5291666666667</v>
      </c>
      <c r="R253" s="14">
        <v>33.251428571428434</v>
      </c>
      <c r="S253" s="5">
        <v>23</v>
      </c>
      <c r="T253" s="5" t="s">
        <v>26</v>
      </c>
      <c r="U253" s="14">
        <v>0.66189709032021449</v>
      </c>
      <c r="V253" s="5">
        <v>1503</v>
      </c>
      <c r="W253" s="5">
        <v>2429</v>
      </c>
      <c r="X253" s="5">
        <v>1024</v>
      </c>
      <c r="Y253" s="5">
        <v>806</v>
      </c>
      <c r="Z253" s="5" t="s">
        <v>32</v>
      </c>
      <c r="AA253" s="5"/>
      <c r="AB253" s="6" cm="1">
        <f t="array" ref="AB253">SUM(IF(B253:I253&gt;B254:I254,1,-1))</f>
        <v>-2</v>
      </c>
      <c r="AC253" s="6" cm="1">
        <f t="array" ref="AC253">SUM(IF(J253:S253&gt;J254:S254,1,-1))</f>
        <v>-4</v>
      </c>
      <c r="AD253" s="6">
        <f t="shared" si="59"/>
        <v>-6</v>
      </c>
      <c r="AE253" s="6">
        <f t="shared" si="63"/>
        <v>0</v>
      </c>
      <c r="AF253" s="6">
        <f t="shared" si="63"/>
        <v>0</v>
      </c>
      <c r="AG253" s="6">
        <f t="shared" si="63"/>
        <v>0</v>
      </c>
      <c r="AH253" s="5"/>
      <c r="AI253" s="8" t="str">
        <f t="shared" si="48"/>
        <v>OL Higher</v>
      </c>
      <c r="AJ253" s="7" t="str">
        <f t="shared" si="49"/>
        <v>Neutral</v>
      </c>
      <c r="AK253" s="7" t="str">
        <f t="shared" si="50"/>
        <v>POC Unchanged</v>
      </c>
      <c r="AL253" s="9" t="str">
        <f t="shared" si="51"/>
        <v>In. Val</v>
      </c>
      <c r="AM253" s="9" t="str">
        <f t="shared" si="52"/>
        <v>Inside Day</v>
      </c>
      <c r="AN253" s="9" t="str">
        <f t="shared" si="53"/>
        <v>In Val</v>
      </c>
      <c r="AO253" s="9" t="str">
        <f t="shared" si="54"/>
        <v>No Gap</v>
      </c>
      <c r="AP253" s="9" t="str">
        <f t="shared" si="55"/>
        <v>Bottom-Weighted</v>
      </c>
      <c r="AQ253" s="9" t="str">
        <f t="shared" si="56"/>
        <v>Skewed Mid-High</v>
      </c>
      <c r="AR253" s="9" t="str">
        <f t="shared" si="57"/>
        <v>Closed Higher Quadrant</v>
      </c>
      <c r="AS253" s="5">
        <f t="shared" si="58"/>
        <v>1</v>
      </c>
    </row>
    <row r="254" spans="1:45" ht="15.5" x14ac:dyDescent="0.35">
      <c r="A254" s="13">
        <v>45302</v>
      </c>
      <c r="B254" s="15">
        <v>1.2799700000000001</v>
      </c>
      <c r="C254" s="15">
        <v>1.2827200000000001</v>
      </c>
      <c r="D254" s="15">
        <v>1.26102</v>
      </c>
      <c r="E254" s="15">
        <v>1.2777700000000001</v>
      </c>
      <c r="F254" s="15">
        <v>1.2722000000000002</v>
      </c>
      <c r="G254" s="15">
        <v>1.2769000000000001</v>
      </c>
      <c r="H254" s="15">
        <v>1.2682000000000002</v>
      </c>
      <c r="I254" s="5">
        <v>-35</v>
      </c>
      <c r="J254" s="5">
        <v>2642</v>
      </c>
      <c r="K254" s="5">
        <v>3150</v>
      </c>
      <c r="L254" s="5">
        <v>5863</v>
      </c>
      <c r="M254" s="14">
        <v>12.157499999999979</v>
      </c>
      <c r="N254" s="14">
        <v>217.00000000000051</v>
      </c>
      <c r="O254" s="5">
        <v>86.999999999999304</v>
      </c>
      <c r="P254" s="5">
        <v>643952</v>
      </c>
      <c r="Q254" s="14">
        <v>1341.5666666666666</v>
      </c>
      <c r="R254" s="14">
        <v>27.018433179723438</v>
      </c>
      <c r="S254" s="5">
        <v>31</v>
      </c>
      <c r="T254" s="5" t="s">
        <v>33</v>
      </c>
      <c r="U254" s="14">
        <v>0.74795672858932627</v>
      </c>
      <c r="V254" s="5">
        <v>285</v>
      </c>
      <c r="W254" s="5">
        <v>2627</v>
      </c>
      <c r="X254" s="5">
        <v>1949</v>
      </c>
      <c r="Y254" s="5">
        <v>982</v>
      </c>
      <c r="Z254" s="5" t="s">
        <v>31</v>
      </c>
      <c r="AA254" s="5"/>
      <c r="AB254" s="6" cm="1">
        <f t="array" ref="AB254">SUM(IF(B254:I254&gt;B255:I255,1,-1))</f>
        <v>0</v>
      </c>
      <c r="AC254" s="6" cm="1">
        <f t="array" ref="AC254">SUM(IF(J254:S254&gt;J255:S255,1,-1))</f>
        <v>2</v>
      </c>
      <c r="AD254" s="6">
        <f t="shared" si="59"/>
        <v>2</v>
      </c>
      <c r="AE254" s="6">
        <f>SUM(AB254:AB256)</f>
        <v>-2</v>
      </c>
      <c r="AF254" s="6">
        <f t="shared" si="63"/>
        <v>0</v>
      </c>
      <c r="AG254" s="6">
        <f>SUM(AD254:AD256)</f>
        <v>-2</v>
      </c>
      <c r="AH254" s="5"/>
      <c r="AI254" s="8" t="str">
        <f t="shared" si="48"/>
        <v>OL Higher</v>
      </c>
      <c r="AJ254" s="7" t="str">
        <f t="shared" si="49"/>
        <v>Down</v>
      </c>
      <c r="AK254" s="7" t="str">
        <f t="shared" si="50"/>
        <v>POC Down</v>
      </c>
      <c r="AL254" s="9" t="str">
        <f t="shared" si="51"/>
        <v>In. Val</v>
      </c>
      <c r="AM254" s="9" t="str">
        <f t="shared" si="52"/>
        <v>Inside Day</v>
      </c>
      <c r="AN254" s="9" t="str">
        <f t="shared" si="53"/>
        <v>Ab. Val</v>
      </c>
      <c r="AO254" s="9" t="str">
        <f t="shared" si="54"/>
        <v>Gap Up - Faded</v>
      </c>
      <c r="AP254" s="9" t="str">
        <f t="shared" si="55"/>
        <v>Bottom-Weighted</v>
      </c>
      <c r="AQ254" s="9" t="str">
        <f t="shared" si="56"/>
        <v>Skewed Mid-High</v>
      </c>
      <c r="AR254" s="9" t="str">
        <f t="shared" si="57"/>
        <v>Closed Lower Quadrant</v>
      </c>
      <c r="AS254" s="5">
        <f t="shared" si="58"/>
        <v>-1</v>
      </c>
    </row>
    <row r="255" spans="1:45" ht="15.5" x14ac:dyDescent="0.35">
      <c r="A255" s="13">
        <v>45301</v>
      </c>
      <c r="B255" s="15">
        <v>1.2725500000000001</v>
      </c>
      <c r="C255" s="15">
        <v>1.2827200000000001</v>
      </c>
      <c r="D255" s="15">
        <v>1.26102</v>
      </c>
      <c r="E255" s="15">
        <v>1.2743599999999999</v>
      </c>
      <c r="F255" s="15">
        <v>1.2724000000000002</v>
      </c>
      <c r="G255" s="15">
        <v>1.2761</v>
      </c>
      <c r="H255" s="15">
        <v>1.2669000000000001</v>
      </c>
      <c r="I255" s="5">
        <v>-34</v>
      </c>
      <c r="J255" s="5">
        <v>2359</v>
      </c>
      <c r="K255" s="5">
        <v>3230</v>
      </c>
      <c r="L255" s="5">
        <v>5664</v>
      </c>
      <c r="M255" s="14">
        <v>11.743333333333332</v>
      </c>
      <c r="N255" s="14">
        <v>217.00000000000051</v>
      </c>
      <c r="O255" s="5">
        <v>91.999999999998749</v>
      </c>
      <c r="P255" s="5">
        <v>617596</v>
      </c>
      <c r="Q255" s="14">
        <v>1286.6583333333333</v>
      </c>
      <c r="R255" s="14">
        <v>26.101382488479199</v>
      </c>
      <c r="S255" s="5">
        <v>38</v>
      </c>
      <c r="T255" s="5" t="s">
        <v>33</v>
      </c>
      <c r="U255" s="14">
        <v>0.70691692048004062</v>
      </c>
      <c r="V255" s="5">
        <v>428</v>
      </c>
      <c r="W255" s="5">
        <v>2354</v>
      </c>
      <c r="X255" s="5">
        <v>1880</v>
      </c>
      <c r="Y255" s="5">
        <v>982</v>
      </c>
      <c r="Z255" s="5" t="s">
        <v>32</v>
      </c>
      <c r="AA255" s="5"/>
      <c r="AB255" s="6" cm="1">
        <f t="array" ref="AB255">SUM(IF(B255:I255&gt;B256:I256,1,-1))</f>
        <v>2</v>
      </c>
      <c r="AC255" s="6" cm="1">
        <f t="array" ref="AC255">SUM(IF(J255:S255&gt;J256:S256,1,-1))</f>
        <v>2</v>
      </c>
      <c r="AD255" s="6">
        <f t="shared" si="59"/>
        <v>4</v>
      </c>
      <c r="AE255" s="6">
        <f t="shared" ref="AE255:AG270" si="64">SUM(AB255:AB257)</f>
        <v>-2</v>
      </c>
      <c r="AF255" s="6">
        <f t="shared" si="63"/>
        <v>-10</v>
      </c>
      <c r="AG255" s="6">
        <f t="shared" si="64"/>
        <v>-12</v>
      </c>
      <c r="AH255" s="5"/>
      <c r="AI255" s="8" t="str">
        <f t="shared" si="48"/>
        <v>OL Higher</v>
      </c>
      <c r="AJ255" s="7" t="str">
        <f t="shared" si="49"/>
        <v>Neutral</v>
      </c>
      <c r="AK255" s="7" t="str">
        <f t="shared" si="50"/>
        <v>POC Up</v>
      </c>
      <c r="AL255" s="9" t="str">
        <f t="shared" si="51"/>
        <v>In. Val</v>
      </c>
      <c r="AM255" s="9" t="str">
        <f t="shared" si="52"/>
        <v>Inside Day</v>
      </c>
      <c r="AN255" s="9" t="str">
        <f t="shared" si="53"/>
        <v>In Val</v>
      </c>
      <c r="AO255" s="9" t="str">
        <f t="shared" si="54"/>
        <v>No Gap</v>
      </c>
      <c r="AP255" s="9" t="str">
        <f t="shared" si="55"/>
        <v>Bottom-Weighted</v>
      </c>
      <c r="AQ255" s="9" t="str">
        <f t="shared" si="56"/>
        <v>Skewed Mid-High</v>
      </c>
      <c r="AR255" s="9" t="str">
        <f t="shared" si="57"/>
        <v>Closed Lower Quadrant</v>
      </c>
      <c r="AS255" s="5">
        <f t="shared" si="58"/>
        <v>-1</v>
      </c>
    </row>
    <row r="256" spans="1:45" ht="15.5" x14ac:dyDescent="0.35">
      <c r="A256" s="13">
        <v>45300</v>
      </c>
      <c r="B256" s="15">
        <v>1.2695700000000001</v>
      </c>
      <c r="C256" s="15">
        <v>1.2827200000000001</v>
      </c>
      <c r="D256" s="15">
        <v>1.26102</v>
      </c>
      <c r="E256" s="15">
        <v>1.27101</v>
      </c>
      <c r="F256" s="15">
        <v>1.2717000000000001</v>
      </c>
      <c r="G256" s="15">
        <v>1.2761</v>
      </c>
      <c r="H256" s="15">
        <v>1.2668000000000001</v>
      </c>
      <c r="I256" s="5">
        <v>-37</v>
      </c>
      <c r="J256" s="5">
        <v>2601</v>
      </c>
      <c r="K256" s="5">
        <v>2918</v>
      </c>
      <c r="L256" s="5">
        <v>5585</v>
      </c>
      <c r="M256" s="14">
        <v>11.604791666666674</v>
      </c>
      <c r="N256" s="14">
        <v>217.00000000000051</v>
      </c>
      <c r="O256" s="5">
        <v>92.999999999998636</v>
      </c>
      <c r="P256" s="5">
        <v>602073</v>
      </c>
      <c r="Q256" s="14">
        <v>1254.3187499999999</v>
      </c>
      <c r="R256" s="14">
        <v>25.737327188940032</v>
      </c>
      <c r="S256" s="5">
        <v>49</v>
      </c>
      <c r="T256" s="5" t="s">
        <v>33</v>
      </c>
      <c r="U256" s="14">
        <v>0.7706069011748572</v>
      </c>
      <c r="V256" s="5">
        <v>428</v>
      </c>
      <c r="W256" s="5">
        <v>2110</v>
      </c>
      <c r="X256" s="5">
        <v>2045</v>
      </c>
      <c r="Y256" s="5">
        <v>982</v>
      </c>
      <c r="Z256" s="5" t="s">
        <v>29</v>
      </c>
      <c r="AA256" s="5"/>
      <c r="AB256" s="6" cm="1">
        <f t="array" ref="AB256">SUM(IF(B256:I256&gt;B257:I257,1,-1))</f>
        <v>-4</v>
      </c>
      <c r="AC256" s="6" cm="1">
        <f t="array" ref="AC256">SUM(IF(J256:S256&gt;J257:S257,1,-1))</f>
        <v>-4</v>
      </c>
      <c r="AD256" s="6">
        <f t="shared" si="59"/>
        <v>-8</v>
      </c>
      <c r="AE256" s="6">
        <f t="shared" si="64"/>
        <v>-6</v>
      </c>
      <c r="AF256" s="6">
        <f t="shared" si="63"/>
        <v>-10</v>
      </c>
      <c r="AG256" s="6">
        <f t="shared" si="64"/>
        <v>-16</v>
      </c>
      <c r="AH256" s="5"/>
      <c r="AI256" s="8" t="str">
        <f t="shared" si="48"/>
        <v>Outside</v>
      </c>
      <c r="AJ256" s="7" t="str">
        <f t="shared" si="49"/>
        <v>Neutral</v>
      </c>
      <c r="AK256" s="7" t="str">
        <f t="shared" si="50"/>
        <v>POC Down</v>
      </c>
      <c r="AL256" s="9" t="str">
        <f t="shared" si="51"/>
        <v>In. Val</v>
      </c>
      <c r="AM256" s="9" t="str">
        <f t="shared" si="52"/>
        <v>Inside Day</v>
      </c>
      <c r="AN256" s="9" t="str">
        <f t="shared" si="53"/>
        <v>In Val</v>
      </c>
      <c r="AO256" s="9" t="str">
        <f t="shared" si="54"/>
        <v>No Gap</v>
      </c>
      <c r="AP256" s="9" t="str">
        <f t="shared" si="55"/>
        <v>Bottom-Weighted</v>
      </c>
      <c r="AQ256" s="9" t="str">
        <f t="shared" si="56"/>
        <v>Skewed Mid-High</v>
      </c>
      <c r="AR256" s="9" t="str">
        <f t="shared" si="57"/>
        <v>Closed Higher Quadrant</v>
      </c>
      <c r="AS256" s="5">
        <f t="shared" si="58"/>
        <v>1</v>
      </c>
    </row>
    <row r="257" spans="1:45" ht="15.5" x14ac:dyDescent="0.35">
      <c r="A257" s="13">
        <v>45299</v>
      </c>
      <c r="B257" s="15">
        <v>1.2682500000000001</v>
      </c>
      <c r="C257" s="15">
        <v>1.2827200000000001</v>
      </c>
      <c r="D257" s="15">
        <v>1.26102</v>
      </c>
      <c r="E257" s="15">
        <v>1.2740499999999999</v>
      </c>
      <c r="F257" s="15">
        <v>1.2718</v>
      </c>
      <c r="G257" s="15">
        <v>1.2759</v>
      </c>
      <c r="H257" s="15">
        <v>1.2668000000000001</v>
      </c>
      <c r="I257" s="5">
        <v>-16</v>
      </c>
      <c r="J257" s="5">
        <v>2432</v>
      </c>
      <c r="K257" s="5">
        <v>3293</v>
      </c>
      <c r="L257" s="5">
        <v>5790</v>
      </c>
      <c r="M257" s="14">
        <v>12.048958333333337</v>
      </c>
      <c r="N257" s="14">
        <v>217.00000000000051</v>
      </c>
      <c r="O257" s="5">
        <v>90.999999999998863</v>
      </c>
      <c r="P257" s="5">
        <v>613960</v>
      </c>
      <c r="Q257" s="14">
        <v>1279.0833333333333</v>
      </c>
      <c r="R257" s="14">
        <v>26.682027649769523</v>
      </c>
      <c r="S257" s="5">
        <v>34</v>
      </c>
      <c r="T257" s="5" t="s">
        <v>33</v>
      </c>
      <c r="U257" s="14">
        <v>0.7201665186916193</v>
      </c>
      <c r="V257" s="5">
        <v>428</v>
      </c>
      <c r="W257" s="5">
        <v>2004</v>
      </c>
      <c r="X257" s="5">
        <v>2326</v>
      </c>
      <c r="Y257" s="5">
        <v>1010</v>
      </c>
      <c r="Z257" s="5" t="s">
        <v>32</v>
      </c>
      <c r="AA257" s="5"/>
      <c r="AB257" s="6" cm="1">
        <f t="array" ref="AB257">SUM(IF(B257:I257&gt;B258:I258,1,-1))</f>
        <v>0</v>
      </c>
      <c r="AC257" s="6" cm="1">
        <f t="array" ref="AC257">SUM(IF(J257:S257&gt;J258:S258,1,-1))</f>
        <v>-8</v>
      </c>
      <c r="AD257" s="6">
        <f t="shared" si="59"/>
        <v>-8</v>
      </c>
      <c r="AE257" s="6">
        <f t="shared" si="64"/>
        <v>-6</v>
      </c>
      <c r="AF257" s="6">
        <f t="shared" si="63"/>
        <v>-14</v>
      </c>
      <c r="AG257" s="6">
        <f t="shared" si="64"/>
        <v>-20</v>
      </c>
      <c r="AH257" s="5"/>
      <c r="AI257" s="8" t="str">
        <f t="shared" si="48"/>
        <v>OL Higher</v>
      </c>
      <c r="AJ257" s="7" t="str">
        <f t="shared" si="49"/>
        <v>Up</v>
      </c>
      <c r="AK257" s="7" t="str">
        <f t="shared" si="50"/>
        <v>POC Down</v>
      </c>
      <c r="AL257" s="9" t="str">
        <f t="shared" si="51"/>
        <v>In. Val</v>
      </c>
      <c r="AM257" s="9" t="str">
        <f t="shared" si="52"/>
        <v>Inside Day</v>
      </c>
      <c r="AN257" s="9" t="str">
        <f t="shared" si="53"/>
        <v>In Val</v>
      </c>
      <c r="AO257" s="9" t="str">
        <f t="shared" si="54"/>
        <v>No Gap</v>
      </c>
      <c r="AP257" s="9" t="str">
        <f t="shared" si="55"/>
        <v>Bottom-Weighted</v>
      </c>
      <c r="AQ257" s="9" t="str">
        <f t="shared" si="56"/>
        <v>Skewed Mid-Low</v>
      </c>
      <c r="AR257" s="9" t="str">
        <f t="shared" si="57"/>
        <v>Closed Lower Quadrant</v>
      </c>
      <c r="AS257" s="5">
        <f t="shared" si="58"/>
        <v>-1</v>
      </c>
    </row>
    <row r="258" spans="1:45" ht="15.5" x14ac:dyDescent="0.35">
      <c r="A258" s="13">
        <v>45296</v>
      </c>
      <c r="B258" s="15">
        <v>1.26396</v>
      </c>
      <c r="C258" s="15">
        <v>1.2827200000000001</v>
      </c>
      <c r="D258" s="15">
        <v>1.26102</v>
      </c>
      <c r="E258" s="15">
        <v>1.27152</v>
      </c>
      <c r="F258" s="15">
        <v>1.2723000000000002</v>
      </c>
      <c r="G258" s="15">
        <v>1.2756000000000001</v>
      </c>
      <c r="H258" s="15">
        <v>1.2655000000000001</v>
      </c>
      <c r="I258" s="5">
        <v>-12</v>
      </c>
      <c r="J258" s="5">
        <v>1929</v>
      </c>
      <c r="K258" s="5">
        <v>3927</v>
      </c>
      <c r="L258" s="5">
        <v>5915</v>
      </c>
      <c r="M258" s="14">
        <v>12.305625000000004</v>
      </c>
      <c r="N258" s="14">
        <v>217.00000000000051</v>
      </c>
      <c r="O258" s="5">
        <v>100.99999999999997</v>
      </c>
      <c r="P258" s="5">
        <v>630136</v>
      </c>
      <c r="Q258" s="14">
        <v>1312.7833333333333</v>
      </c>
      <c r="R258" s="14">
        <v>27.258064516128968</v>
      </c>
      <c r="S258" s="5">
        <v>34</v>
      </c>
      <c r="T258" s="5" t="s">
        <v>26</v>
      </c>
      <c r="U258" s="14">
        <v>0.55659865732208558</v>
      </c>
      <c r="V258" s="5">
        <v>428</v>
      </c>
      <c r="W258" s="5">
        <v>1782</v>
      </c>
      <c r="X258" s="5">
        <v>2308</v>
      </c>
      <c r="Y258" s="5">
        <v>1363</v>
      </c>
      <c r="Z258" s="5" t="s">
        <v>29</v>
      </c>
      <c r="AA258" s="5"/>
      <c r="AB258" s="6" cm="1">
        <f t="array" ref="AB258">SUM(IF(B258:I258&gt;B259:I259,1,-1))</f>
        <v>-2</v>
      </c>
      <c r="AC258" s="6" cm="1">
        <f t="array" ref="AC258">SUM(IF(J258:S258&gt;J259:S259,1,-1))</f>
        <v>2</v>
      </c>
      <c r="AD258" s="6">
        <f t="shared" si="59"/>
        <v>0</v>
      </c>
      <c r="AE258" s="6">
        <f t="shared" si="64"/>
        <v>-8</v>
      </c>
      <c r="AF258" s="6">
        <f t="shared" si="63"/>
        <v>-2</v>
      </c>
      <c r="AG258" s="6">
        <f t="shared" si="64"/>
        <v>-10</v>
      </c>
      <c r="AH258" s="5"/>
      <c r="AI258" s="8" t="str">
        <f t="shared" si="48"/>
        <v>OL Higher</v>
      </c>
      <c r="AJ258" s="7" t="str">
        <f t="shared" si="49"/>
        <v>Up</v>
      </c>
      <c r="AK258" s="7" t="str">
        <f t="shared" si="50"/>
        <v>POC Unchanged</v>
      </c>
      <c r="AL258" s="9" t="str">
        <f t="shared" si="51"/>
        <v>In. Val</v>
      </c>
      <c r="AM258" s="9" t="str">
        <f t="shared" si="52"/>
        <v>Inside Day</v>
      </c>
      <c r="AN258" s="9" t="str">
        <f t="shared" si="53"/>
        <v>In Val</v>
      </c>
      <c r="AO258" s="9" t="str">
        <f t="shared" si="54"/>
        <v>Gap Down - Failed</v>
      </c>
      <c r="AP258" s="9" t="str">
        <f t="shared" si="55"/>
        <v>Bottom-Weighted</v>
      </c>
      <c r="AQ258" s="9" t="str">
        <f t="shared" si="56"/>
        <v>Skewed Mid-Low</v>
      </c>
      <c r="AR258" s="9" t="str">
        <f t="shared" si="57"/>
        <v>Same</v>
      </c>
      <c r="AS258" s="5">
        <f t="shared" si="58"/>
        <v>0</v>
      </c>
    </row>
    <row r="259" spans="1:45" ht="15.5" x14ac:dyDescent="0.35">
      <c r="A259" s="13">
        <v>45295</v>
      </c>
      <c r="B259" s="15">
        <v>1.2729900000000001</v>
      </c>
      <c r="C259" s="15">
        <v>1.2827200000000001</v>
      </c>
      <c r="D259" s="15">
        <v>1.26102</v>
      </c>
      <c r="E259" s="15">
        <v>1.26803</v>
      </c>
      <c r="F259" s="15">
        <v>1.2723000000000002</v>
      </c>
      <c r="G259" s="15">
        <v>1.2756000000000001</v>
      </c>
      <c r="H259" s="15">
        <v>1.2650000000000001</v>
      </c>
      <c r="I259" s="5">
        <v>-19</v>
      </c>
      <c r="J259" s="5">
        <v>1789</v>
      </c>
      <c r="K259" s="5">
        <v>4020</v>
      </c>
      <c r="L259" s="5">
        <v>5868</v>
      </c>
      <c r="M259" s="14">
        <v>12.216874999999993</v>
      </c>
      <c r="N259" s="14">
        <v>217.00000000000051</v>
      </c>
      <c r="O259" s="5">
        <v>105.99999999999943</v>
      </c>
      <c r="P259" s="5">
        <v>616627</v>
      </c>
      <c r="Q259" s="14">
        <v>1284.6395833333333</v>
      </c>
      <c r="R259" s="14">
        <v>27.041474654377815</v>
      </c>
      <c r="S259" s="5">
        <v>34</v>
      </c>
      <c r="T259" s="5" t="s">
        <v>26</v>
      </c>
      <c r="U259" s="14">
        <v>0.51798471879037822</v>
      </c>
      <c r="V259" s="5">
        <v>428</v>
      </c>
      <c r="W259" s="5">
        <v>1643</v>
      </c>
      <c r="X259" s="5">
        <v>2197</v>
      </c>
      <c r="Y259" s="5">
        <v>1559</v>
      </c>
      <c r="Z259" s="5" t="s">
        <v>29</v>
      </c>
      <c r="AA259" s="5"/>
      <c r="AB259" s="6" cm="1">
        <f t="array" ref="AB259">SUM(IF(B259:I259&gt;B260:I260,1,-1))</f>
        <v>-4</v>
      </c>
      <c r="AC259" s="6" cm="1">
        <f t="array" ref="AC259">SUM(IF(J259:S259&gt;J260:S260,1,-1))</f>
        <v>-8</v>
      </c>
      <c r="AD259" s="6">
        <f>SUM(AB259:AC259)</f>
        <v>-12</v>
      </c>
      <c r="AE259" s="6">
        <f t="shared" si="64"/>
        <v>-14</v>
      </c>
      <c r="AF259" s="6">
        <f t="shared" si="64"/>
        <v>-6</v>
      </c>
      <c r="AG259" s="6">
        <f t="shared" si="64"/>
        <v>-20</v>
      </c>
      <c r="AH259" s="5"/>
      <c r="AI259" s="8" t="str">
        <f t="shared" si="48"/>
        <v>OL Lower</v>
      </c>
      <c r="AJ259" s="7" t="str">
        <f t="shared" si="49"/>
        <v>Neutral</v>
      </c>
      <c r="AK259" s="7" t="str">
        <f t="shared" si="50"/>
        <v>POC Unchanged</v>
      </c>
      <c r="AL259" s="9" t="str">
        <f t="shared" si="51"/>
        <v>In. Val</v>
      </c>
      <c r="AM259" s="9" t="str">
        <f t="shared" si="52"/>
        <v>Inside Day</v>
      </c>
      <c r="AN259" s="9" t="str">
        <f t="shared" si="53"/>
        <v>In Val</v>
      </c>
      <c r="AO259" s="9" t="str">
        <f t="shared" si="54"/>
        <v>No Gap</v>
      </c>
      <c r="AP259" s="9" t="str">
        <f t="shared" si="55"/>
        <v>Bottom-Weighted</v>
      </c>
      <c r="AQ259" s="9" t="str">
        <f t="shared" si="56"/>
        <v>Skewed Mid-Low</v>
      </c>
      <c r="AR259" s="9" t="str">
        <f t="shared" si="57"/>
        <v>Same</v>
      </c>
      <c r="AS259" s="5">
        <f t="shared" si="58"/>
        <v>0</v>
      </c>
    </row>
    <row r="260" spans="1:45" ht="15.5" x14ac:dyDescent="0.35">
      <c r="A260" s="13">
        <v>45294</v>
      </c>
      <c r="B260" s="15">
        <v>1.2652399999999999</v>
      </c>
      <c r="C260" s="15">
        <v>1.2827200000000001</v>
      </c>
      <c r="D260" s="15">
        <v>1.26102</v>
      </c>
      <c r="E260" s="15">
        <v>1.2672399999999999</v>
      </c>
      <c r="F260" s="15">
        <v>1.2723000000000002</v>
      </c>
      <c r="G260" s="15">
        <v>1.2757000000000001</v>
      </c>
      <c r="H260" s="15">
        <v>1.2651000000000001</v>
      </c>
      <c r="I260" s="5">
        <v>21</v>
      </c>
      <c r="J260" s="5">
        <v>2028</v>
      </c>
      <c r="K260" s="5">
        <v>3804</v>
      </c>
      <c r="L260" s="5">
        <v>5896</v>
      </c>
      <c r="M260" s="14">
        <v>12.28249999999996</v>
      </c>
      <c r="N260" s="14">
        <v>217.00000000000051</v>
      </c>
      <c r="O260" s="5">
        <v>105.99999999999943</v>
      </c>
      <c r="P260" s="5">
        <v>617094</v>
      </c>
      <c r="Q260" s="14">
        <v>1285.6125</v>
      </c>
      <c r="R260" s="14">
        <v>27.170506912442331</v>
      </c>
      <c r="S260" s="5">
        <v>40</v>
      </c>
      <c r="T260" s="5" t="s">
        <v>26</v>
      </c>
      <c r="U260" s="14">
        <v>0.55698975509139514</v>
      </c>
      <c r="V260" s="5">
        <v>428</v>
      </c>
      <c r="W260" s="5">
        <v>1895</v>
      </c>
      <c r="X260" s="5">
        <v>1878</v>
      </c>
      <c r="Y260" s="5">
        <v>1654</v>
      </c>
      <c r="Z260" s="5" t="s">
        <v>29</v>
      </c>
      <c r="AA260" s="5"/>
      <c r="AB260" s="6" cm="1">
        <f t="array" ref="AB260">SUM(IF(B260:I260&gt;B261:I261,1,-1))</f>
        <v>-2</v>
      </c>
      <c r="AC260" s="6" cm="1">
        <f t="array" ref="AC260">SUM(IF(J260:S260&gt;J261:S261,1,-1))</f>
        <v>4</v>
      </c>
      <c r="AD260" s="6">
        <f t="shared" ref="AD260:AD323" si="65">SUM(AB260:AC260)</f>
        <v>2</v>
      </c>
      <c r="AE260" s="6">
        <f t="shared" si="64"/>
        <v>-8</v>
      </c>
      <c r="AF260" s="6">
        <f t="shared" si="64"/>
        <v>-4</v>
      </c>
      <c r="AG260" s="6">
        <f t="shared" si="64"/>
        <v>-12</v>
      </c>
      <c r="AH260" s="5"/>
      <c r="AI260" s="8" t="str">
        <f t="shared" si="48"/>
        <v>Outside</v>
      </c>
      <c r="AJ260" s="7" t="str">
        <f t="shared" si="49"/>
        <v>Up</v>
      </c>
      <c r="AK260" s="7" t="str">
        <f t="shared" si="50"/>
        <v>POC Unchanged</v>
      </c>
      <c r="AL260" s="9" t="str">
        <f t="shared" si="51"/>
        <v>In. Val</v>
      </c>
      <c r="AM260" s="9" t="str">
        <f t="shared" si="52"/>
        <v>Inside Day</v>
      </c>
      <c r="AN260" s="9" t="str">
        <f t="shared" si="53"/>
        <v>In Val</v>
      </c>
      <c r="AO260" s="9" t="str">
        <f t="shared" si="54"/>
        <v>Gap Down - Failed</v>
      </c>
      <c r="AP260" s="9" t="str">
        <f t="shared" si="55"/>
        <v>Bottom-Weighted</v>
      </c>
      <c r="AQ260" s="9" t="str">
        <f t="shared" si="56"/>
        <v>Skewed Mid-High</v>
      </c>
      <c r="AR260" s="9" t="str">
        <f t="shared" si="57"/>
        <v>Closed Lower Quadrant</v>
      </c>
      <c r="AS260" s="5">
        <f t="shared" si="58"/>
        <v>-1</v>
      </c>
    </row>
    <row r="261" spans="1:45" ht="15.5" x14ac:dyDescent="0.35">
      <c r="A261" s="13">
        <v>45293</v>
      </c>
      <c r="B261" s="15">
        <v>1.2671300000000001</v>
      </c>
      <c r="C261" s="15">
        <v>1.2827200000000001</v>
      </c>
      <c r="D261" s="15">
        <v>1.26102</v>
      </c>
      <c r="E261" s="15">
        <v>1.2622</v>
      </c>
      <c r="F261" s="15">
        <v>1.2723000000000002</v>
      </c>
      <c r="G261" s="15">
        <v>1.2754000000000001</v>
      </c>
      <c r="H261" s="15">
        <v>1.2657</v>
      </c>
      <c r="I261" s="5">
        <v>19</v>
      </c>
      <c r="J261" s="5">
        <v>2028</v>
      </c>
      <c r="K261" s="5">
        <v>3721</v>
      </c>
      <c r="L261" s="5">
        <v>5813</v>
      </c>
      <c r="M261" s="14">
        <v>12.101874999999962</v>
      </c>
      <c r="N261" s="14">
        <v>217.00000000000051</v>
      </c>
      <c r="O261" s="5">
        <v>97.000000000000426</v>
      </c>
      <c r="P261" s="5">
        <v>603864</v>
      </c>
      <c r="Q261" s="14">
        <v>1258.05</v>
      </c>
      <c r="R261" s="14">
        <v>26.788018433179662</v>
      </c>
      <c r="S261" s="5">
        <v>44</v>
      </c>
      <c r="T261" s="5" t="s">
        <v>26</v>
      </c>
      <c r="U261" s="14">
        <v>0.57818123382153819</v>
      </c>
      <c r="V261" s="5">
        <v>428</v>
      </c>
      <c r="W261" s="5">
        <v>1895</v>
      </c>
      <c r="X261" s="5">
        <v>2064</v>
      </c>
      <c r="Y261" s="5">
        <v>1384</v>
      </c>
      <c r="Z261" s="5" t="s">
        <v>27</v>
      </c>
      <c r="AA261" s="5"/>
      <c r="AB261" s="6" cm="1">
        <f t="array" ref="AB261">SUM(IF(B261:I261&gt;B262:I262,1,-1))</f>
        <v>-8</v>
      </c>
      <c r="AC261" s="6" cm="1">
        <f t="array" ref="AC261">SUM(IF(J261:S261&gt;J262:S262,1,-1))</f>
        <v>-2</v>
      </c>
      <c r="AD261" s="6">
        <f t="shared" si="65"/>
        <v>-10</v>
      </c>
      <c r="AE261" s="6">
        <f t="shared" si="64"/>
        <v>-6</v>
      </c>
      <c r="AF261" s="6">
        <f t="shared" si="64"/>
        <v>-14</v>
      </c>
      <c r="AG261" s="6">
        <f t="shared" si="64"/>
        <v>-20</v>
      </c>
      <c r="AH261" s="5"/>
      <c r="AI261" s="8" t="str">
        <f>IF(AND(H261&gt;=G262,G261&gt;=G262),"Higher",
IF(AND(H261&lt;=H262,G261&lt;=H262),"Lower",
IF(AND(G261&gt;=G262,H261&lt;=G262,H261&gt;H262),"OL Higher",
IF(AND(H261&lt;=H262,G261&gt;=H262,G261&lt;G262),"OL Lower",
IF(AND(G261&lt;=G262,H261&gt;=H262),"Inside",
IF(AND(G261&gt;=G262,H261&lt;=H262),"Outside","Undefined"))))))</f>
        <v>OL Lower</v>
      </c>
      <c r="AJ261" s="7" t="str">
        <f t="shared" si="49"/>
        <v>Up</v>
      </c>
      <c r="AK261" s="7" t="str">
        <f>IF(F261 &gt; F262, "POC Up", IF(F261 &lt; F262, "POC Down", "POC Unchanged"))</f>
        <v>POC Unchanged</v>
      </c>
      <c r="AL261" s="9" t="str">
        <f>IF(F261 &lt; H262, "Bel. Val",
IF(F261 &gt; G262, "Ab. Val",
"In. Val"))</f>
        <v>In. Val</v>
      </c>
      <c r="AM261" s="9" t="str">
        <f>IF(AND(D261 &lt; D262, C261 &gt; C262), "Both Sides Expand",
IF(D261 &lt; D262, "Lower Break",
IF(C261 &gt; C262, "Upper Break", "Inside Day")))</f>
        <v>Lower Break</v>
      </c>
      <c r="AN261" s="9" t="str">
        <f t="shared" si="53"/>
        <v>Bl. Val</v>
      </c>
      <c r="AO261" s="9" t="str">
        <f>IF(AND(B261 &gt; G262, E261 &lt; G262), "Gap Up - Failed",
IF(AND(B261 &gt; G262, E261 &gt; B261), "Gap Up - Follow Through",
IF(AND(B261 &gt; G262, E261 &lt; B261), "Gap Up - Faded",
IF(AND(B261 &lt; H262, E261 &gt; H262), "Gap Down - Failed",
IF(AND(B261 &lt; H262, E261 &lt; B261), "Gap Down - Follow Through",
IF(AND(B261 &lt; H262, E261 &gt; B261), "Gap Down - Rejected",
"No Gap"))))))</f>
        <v>No Gap</v>
      </c>
      <c r="AP261" s="9" t="str">
        <f t="shared" si="55"/>
        <v>Bottom-Weighted</v>
      </c>
      <c r="AQ261" s="9" t="str">
        <f t="shared" si="56"/>
        <v>Skewed Mid-Low</v>
      </c>
      <c r="AR261" s="9" t="str">
        <f>IF(Z261 &lt; Z262, "Closed Lower Quadrant",
IF(Z261 &gt; Z262, "Closed Higher Quadrant",
"Same"))</f>
        <v>Closed Higher Quadrant</v>
      </c>
      <c r="AS261" s="5">
        <f>_xlfn.NUMBERVALUE(SUBSTITUTE(Z261,"Q","")) - _xlfn.NUMBERVALUE(SUBSTITUTE(Z262,"Q",""))</f>
        <v>2</v>
      </c>
    </row>
    <row r="262" spans="1:45" ht="15.5" x14ac:dyDescent="0.35">
      <c r="A262" s="20">
        <v>45289</v>
      </c>
      <c r="B262" s="21">
        <v>1.2769699999999999</v>
      </c>
      <c r="C262" s="21">
        <v>1.2827200000000001</v>
      </c>
      <c r="D262" s="21">
        <v>1.26119</v>
      </c>
      <c r="E262" s="21">
        <v>1.27308</v>
      </c>
      <c r="F262" s="21">
        <v>1.2723000000000002</v>
      </c>
      <c r="G262" s="21">
        <v>1.276</v>
      </c>
      <c r="H262" s="21">
        <v>1.2661</v>
      </c>
      <c r="I262" s="22">
        <v>34</v>
      </c>
      <c r="J262" s="22">
        <v>2272</v>
      </c>
      <c r="K262" s="22">
        <v>3481</v>
      </c>
      <c r="L262" s="22">
        <v>5810</v>
      </c>
      <c r="M262" s="23">
        <v>12.175420168067172</v>
      </c>
      <c r="N262" s="23">
        <v>215.30000000000049</v>
      </c>
      <c r="O262" s="22">
        <v>99.000000000000199</v>
      </c>
      <c r="P262" s="22">
        <v>616824</v>
      </c>
      <c r="Q262" s="23">
        <v>1295.8487394957983</v>
      </c>
      <c r="R262" s="23">
        <v>26.985601486298126</v>
      </c>
      <c r="S262" s="22">
        <v>35</v>
      </c>
      <c r="T262" s="22" t="s">
        <v>26</v>
      </c>
      <c r="U262" s="23">
        <v>0.64672009890991222</v>
      </c>
      <c r="V262" s="22">
        <v>470</v>
      </c>
      <c r="W262" s="22">
        <v>2018</v>
      </c>
      <c r="X262" s="22">
        <v>2129</v>
      </c>
      <c r="Y262" s="22">
        <v>1193</v>
      </c>
      <c r="Z262" s="22" t="s">
        <v>32</v>
      </c>
      <c r="AA262" s="5"/>
      <c r="AB262" s="6" cm="1">
        <f t="array" ref="AB262">SUM(IF(B262:I262&gt;B263:I263,1,-1))</f>
        <v>2</v>
      </c>
      <c r="AC262" s="6" cm="1">
        <f t="array" ref="AC262">SUM(IF(J262:S262&gt;J263:S263,1,-1))</f>
        <v>-6</v>
      </c>
      <c r="AD262" s="6">
        <f t="shared" si="65"/>
        <v>-4</v>
      </c>
      <c r="AE262" s="6">
        <f t="shared" si="64"/>
        <v>2</v>
      </c>
      <c r="AF262" s="6">
        <f t="shared" si="64"/>
        <v>-18</v>
      </c>
      <c r="AG262" s="6">
        <f t="shared" si="64"/>
        <v>-16</v>
      </c>
      <c r="AH262" s="5"/>
      <c r="AI262" s="8" t="str">
        <f t="shared" ref="AI262:AI325" si="66">IF(AND(H262&gt;=G263,G262&gt;=G263),"Higher",
IF(AND(H262&lt;=H263,G262&lt;=H263),"Lower",
IF(AND(G262&gt;=G263,H262&lt;=G263,H262&gt;H263),"OL Higher",
IF(AND(H262&lt;=H263,G262&gt;=H263,G262&lt;G263),"OL Lower",
IF(AND(G262&lt;=G263,H262&gt;=H263),"Inside",
IF(AND(G262&gt;=G263,H262&lt;=H263),"Outside","Undefined"))))))</f>
        <v>OL Higher</v>
      </c>
      <c r="AJ262" s="24" t="str">
        <f t="shared" ref="AJ262:AJ325" si="67">IF(F262 &gt;= ((C262 - D262) * 10%) + B262, "Up", IF(F262 &lt;= (B262 - (C262 - D262) * 10%), "Down", "Neutral"))</f>
        <v>Down</v>
      </c>
      <c r="AK262" s="25" t="str">
        <f t="shared" ref="AK262:AK325" si="68">IF(F262 &gt; F263, "POC Up", IF(F262 &lt; F263, "POC Down", "POC Unchanged"))</f>
        <v>POC Up</v>
      </c>
      <c r="AL262" s="26" t="str">
        <f t="shared" ref="AL262:AL325" si="69">IF(F262 &lt; H263, "Bel. Val",
IF(F262 &gt; G263, "Ab. Val",
"In. Val"))</f>
        <v>In. Val</v>
      </c>
      <c r="AM262" s="26" t="str">
        <f t="shared" ref="AM262:AM325" si="70">IF(AND(D262 &lt; D263, C262 &gt; C263), "Both Sides Expand",
IF(D262 &lt; D263, "Lower Break",
IF(C262 &gt; C263, "Upper Break", "Inside Day")))</f>
        <v>Inside Day</v>
      </c>
      <c r="AN262" s="26" t="str">
        <f t="shared" ref="AN262:AN325" si="71">IF(AND(E262 &lt; H262, E262 &lt; G262), "Bl. Val",
IF(AND(E262 &gt; G262, E262 &gt; H262), "Ab. Val",
"In Val"))</f>
        <v>In Val</v>
      </c>
      <c r="AO262" s="26" t="str">
        <f t="shared" ref="AO262:AO325" si="72">IF(AND(B262 &gt; G263, E262 &lt; G263), "Gap Up - Failed",
IF(AND(B262 &gt; G263, E262 &gt; B262), "Gap Up - Follow Through",
IF(AND(B262 &gt; G263, E262 &lt; B262), "Gap Up - Faded",
IF(AND(B262 &lt; H263, E262 &gt; H263), "Gap Down - Failed",
IF(AND(B262 &lt; H263, E262 &lt; B262), "Gap Down - Follow Through",
IF(AND(B262 &lt; H263, E262 &gt; B262), "Gap Down - Rejected",
"No Gap"))))))</f>
        <v>Gap Up - Failed</v>
      </c>
      <c r="AP262" s="26" t="str">
        <f t="shared" ref="AP262:AP325" si="73">IF(J262 &gt; K262, "Top-Weighted",
IF(K262 &gt; J262, "Bottom-Weighted",
"Balanced"))</f>
        <v>Bottom-Weighted</v>
      </c>
      <c r="AQ262" s="26" t="str">
        <f t="shared" ref="AQ262:AQ325" si="74">IF(COUNTIF(V262:Y262, MAX(V262, W262, X262, Y262)) &gt; 1, "Tie",
IF(V262 &gt; MAX(W262, X262, Y262), "Skewed High",
IF(W262 &gt; MAX(V262, X262, Y262), "Skewed Mid-High",
IF(X262 &gt; MAX(V262, W262, Y262), "Skewed Mid-Low",
IF(Y262 &gt; MAX(V262, W262, X262), "Skewed Low", "Evenly Distributed")))))</f>
        <v>Skewed Mid-Low</v>
      </c>
      <c r="AR262" s="26" t="str">
        <f t="shared" ref="AR262:AR325" si="75">IF(Z262 &lt; Z263, "Closed Lower Quadrant",
IF(Z262 &gt; Z263, "Closed Higher Quadrant",
"Same"))</f>
        <v>Same</v>
      </c>
      <c r="AS262" s="27">
        <f t="shared" ref="AS262:AS325" si="76">_xlfn.NUMBERVALUE(SUBSTITUTE(Z262,"Q","")) - _xlfn.NUMBERVALUE(SUBSTITUTE(Z263,"Q",""))</f>
        <v>0</v>
      </c>
    </row>
    <row r="263" spans="1:45" ht="15.5" x14ac:dyDescent="0.35">
      <c r="A263" s="20">
        <v>45288</v>
      </c>
      <c r="B263" s="21">
        <v>1.2620800000000001</v>
      </c>
      <c r="C263" s="21">
        <v>1.2827200000000001</v>
      </c>
      <c r="D263" s="21">
        <v>1.2611699999999999</v>
      </c>
      <c r="E263" s="21">
        <v>1.2733699999999999</v>
      </c>
      <c r="F263" s="21">
        <v>1.2686000000000002</v>
      </c>
      <c r="G263" s="21">
        <v>1.2737000000000001</v>
      </c>
      <c r="H263" s="21">
        <v>1.2636000000000001</v>
      </c>
      <c r="I263" s="22">
        <v>45</v>
      </c>
      <c r="J263" s="22">
        <v>3636</v>
      </c>
      <c r="K263" s="22">
        <v>2270</v>
      </c>
      <c r="L263" s="22">
        <v>5962</v>
      </c>
      <c r="M263" s="23">
        <v>12.388124999999961</v>
      </c>
      <c r="N263" s="23">
        <v>215.50000000000179</v>
      </c>
      <c r="O263" s="22">
        <v>100.99999999999997</v>
      </c>
      <c r="P263" s="22">
        <v>655402</v>
      </c>
      <c r="Q263" s="23">
        <v>1365.4208333333333</v>
      </c>
      <c r="R263" s="23">
        <v>27.665893271461488</v>
      </c>
      <c r="S263" s="22">
        <v>30</v>
      </c>
      <c r="T263" s="22" t="s">
        <v>26</v>
      </c>
      <c r="U263" s="23">
        <v>0.64054930939607979</v>
      </c>
      <c r="V263" s="22">
        <v>516</v>
      </c>
      <c r="W263" s="22">
        <v>1754</v>
      </c>
      <c r="X263" s="22">
        <v>2219</v>
      </c>
      <c r="Y263" s="22">
        <v>1473</v>
      </c>
      <c r="Z263" s="22" t="s">
        <v>32</v>
      </c>
      <c r="AA263" s="5"/>
      <c r="AB263" s="6" cm="1">
        <f t="array" ref="AB263">SUM(IF(B263:I263&gt;B264:I264,1,-1))</f>
        <v>0</v>
      </c>
      <c r="AC263" s="6" cm="1">
        <f t="array" ref="AC263">SUM(IF(J263:S263&gt;J264:S264,1,-1))</f>
        <v>-6</v>
      </c>
      <c r="AD263" s="6">
        <f t="shared" si="65"/>
        <v>-6</v>
      </c>
      <c r="AE263" s="6">
        <f t="shared" si="64"/>
        <v>0</v>
      </c>
      <c r="AF263" s="6">
        <f t="shared" si="64"/>
        <v>-20</v>
      </c>
      <c r="AG263" s="6">
        <f t="shared" si="64"/>
        <v>-20</v>
      </c>
      <c r="AH263" s="5"/>
      <c r="AI263" s="8" t="str">
        <f t="shared" si="66"/>
        <v>Inside</v>
      </c>
      <c r="AJ263" s="24" t="str">
        <f t="shared" si="67"/>
        <v>Up</v>
      </c>
      <c r="AK263" s="25" t="str">
        <f t="shared" si="68"/>
        <v>POC Unchanged</v>
      </c>
      <c r="AL263" s="26" t="str">
        <f t="shared" si="69"/>
        <v>In. Val</v>
      </c>
      <c r="AM263" s="26" t="str">
        <f t="shared" si="70"/>
        <v>Upper Break</v>
      </c>
      <c r="AN263" s="26" t="str">
        <f t="shared" si="71"/>
        <v>In Val</v>
      </c>
      <c r="AO263" s="26" t="str">
        <f t="shared" si="72"/>
        <v>Gap Down - Failed</v>
      </c>
      <c r="AP263" s="26" t="str">
        <f t="shared" si="73"/>
        <v>Top-Weighted</v>
      </c>
      <c r="AQ263" s="26" t="str">
        <f t="shared" si="74"/>
        <v>Skewed Mid-Low</v>
      </c>
      <c r="AR263" s="26" t="str">
        <f t="shared" si="75"/>
        <v>Closed Higher Quadrant</v>
      </c>
      <c r="AS263" s="27">
        <f t="shared" si="76"/>
        <v>1</v>
      </c>
    </row>
    <row r="264" spans="1:45" ht="15.5" x14ac:dyDescent="0.35">
      <c r="A264" s="20">
        <v>45287</v>
      </c>
      <c r="B264" s="21">
        <v>1.25682</v>
      </c>
      <c r="C264" s="21">
        <v>1.2802199999999999</v>
      </c>
      <c r="D264" s="21">
        <v>1.24996</v>
      </c>
      <c r="E264" s="21">
        <v>1.27993</v>
      </c>
      <c r="F264" s="21">
        <v>1.2685999999999999</v>
      </c>
      <c r="G264" s="21">
        <v>1.2738</v>
      </c>
      <c r="H264" s="21">
        <v>1.2630000000000001</v>
      </c>
      <c r="I264" s="22">
        <v>55</v>
      </c>
      <c r="J264" s="22">
        <v>3047</v>
      </c>
      <c r="K264" s="22">
        <v>2945</v>
      </c>
      <c r="L264" s="22">
        <v>6048</v>
      </c>
      <c r="M264" s="23">
        <v>12.514999999999965</v>
      </c>
      <c r="N264" s="23">
        <v>302.59999999999951</v>
      </c>
      <c r="O264" s="22">
        <v>107.9999999999992</v>
      </c>
      <c r="P264" s="22">
        <v>676389</v>
      </c>
      <c r="Q264" s="23">
        <v>1409.14375</v>
      </c>
      <c r="R264" s="23">
        <v>19.986781229345702</v>
      </c>
      <c r="S264" s="22">
        <v>37</v>
      </c>
      <c r="T264" s="22" t="s">
        <v>33</v>
      </c>
      <c r="U264" s="23">
        <v>0.73235772412890909</v>
      </c>
      <c r="V264" s="22">
        <v>1347</v>
      </c>
      <c r="W264" s="22">
        <v>3190</v>
      </c>
      <c r="X264" s="22">
        <v>962</v>
      </c>
      <c r="Y264" s="22">
        <v>510</v>
      </c>
      <c r="Z264" s="22" t="s">
        <v>31</v>
      </c>
      <c r="AA264" s="5"/>
      <c r="AB264" s="6" cm="1">
        <f t="array" ref="AB264">SUM(IF(B264:I264&gt;B265:I265,1,-1))</f>
        <v>0</v>
      </c>
      <c r="AC264" s="6" cm="1">
        <f t="array" ref="AC264">SUM(IF(J264:S264&gt;J265:S265,1,-1))</f>
        <v>-6</v>
      </c>
      <c r="AD264" s="6">
        <f t="shared" si="65"/>
        <v>-6</v>
      </c>
      <c r="AE264" s="6">
        <f t="shared" si="64"/>
        <v>-2</v>
      </c>
      <c r="AF264" s="6">
        <f t="shared" si="64"/>
        <v>-14</v>
      </c>
      <c r="AG264" s="6">
        <f t="shared" si="64"/>
        <v>-16</v>
      </c>
      <c r="AH264" s="5"/>
      <c r="AI264" s="8" t="str">
        <f t="shared" si="66"/>
        <v>Inside</v>
      </c>
      <c r="AJ264" s="24" t="str">
        <f t="shared" si="67"/>
        <v>Up</v>
      </c>
      <c r="AK264" s="25" t="str">
        <f t="shared" si="68"/>
        <v>POC Unchanged</v>
      </c>
      <c r="AL264" s="26" t="str">
        <f t="shared" si="69"/>
        <v>In. Val</v>
      </c>
      <c r="AM264" s="26" t="str">
        <f t="shared" si="70"/>
        <v>Upper Break</v>
      </c>
      <c r="AN264" s="26" t="str">
        <f t="shared" si="71"/>
        <v>Ab. Val</v>
      </c>
      <c r="AO264" s="26" t="str">
        <f t="shared" si="72"/>
        <v>Gap Down - Failed</v>
      </c>
      <c r="AP264" s="26" t="str">
        <f t="shared" si="73"/>
        <v>Top-Weighted</v>
      </c>
      <c r="AQ264" s="26" t="str">
        <f t="shared" si="74"/>
        <v>Skewed Mid-High</v>
      </c>
      <c r="AR264" s="26" t="str">
        <f t="shared" si="75"/>
        <v>Same</v>
      </c>
      <c r="AS264" s="27">
        <f t="shared" si="76"/>
        <v>0</v>
      </c>
    </row>
    <row r="265" spans="1:45" ht="15.5" x14ac:dyDescent="0.35">
      <c r="A265" s="20">
        <v>45286</v>
      </c>
      <c r="B265" s="21">
        <v>1.25529</v>
      </c>
      <c r="C265" s="21">
        <v>1.2794000000000001</v>
      </c>
      <c r="D265" s="21">
        <v>1.24996</v>
      </c>
      <c r="E265" s="21">
        <v>1.2725</v>
      </c>
      <c r="F265" s="21">
        <v>1.2685999999999999</v>
      </c>
      <c r="G265" s="21">
        <v>1.2752000000000001</v>
      </c>
      <c r="H265" s="21">
        <v>1.2624</v>
      </c>
      <c r="I265" s="22">
        <v>58</v>
      </c>
      <c r="J265" s="22">
        <v>2548</v>
      </c>
      <c r="K265" s="22">
        <v>3592</v>
      </c>
      <c r="L265" s="22">
        <v>6196</v>
      </c>
      <c r="M265" s="23">
        <v>12.84729166666663</v>
      </c>
      <c r="N265" s="23">
        <v>294.40000000000134</v>
      </c>
      <c r="O265" s="22">
        <v>128.00000000000145</v>
      </c>
      <c r="P265" s="22">
        <v>692983</v>
      </c>
      <c r="Q265" s="23">
        <v>1443.7145833333334</v>
      </c>
      <c r="R265" s="23">
        <v>21.046195652173818</v>
      </c>
      <c r="S265" s="22">
        <v>38</v>
      </c>
      <c r="T265" s="22" t="s">
        <v>26</v>
      </c>
      <c r="U265" s="23">
        <v>0.65732922594184628</v>
      </c>
      <c r="V265" s="22">
        <v>1244</v>
      </c>
      <c r="W265" s="22">
        <v>2922</v>
      </c>
      <c r="X265" s="22">
        <v>967</v>
      </c>
      <c r="Y265" s="22">
        <v>1030</v>
      </c>
      <c r="Z265" s="22" t="s">
        <v>31</v>
      </c>
      <c r="AA265" s="5"/>
      <c r="AB265" s="6" cm="1">
        <f t="array" ref="AB265">SUM(IF(B265:I265&gt;B266:I266,1,-1))</f>
        <v>0</v>
      </c>
      <c r="AC265" s="6" cm="1">
        <f t="array" ref="AC265">SUM(IF(J265:S265&gt;J266:S266,1,-1))</f>
        <v>-8</v>
      </c>
      <c r="AD265" s="6">
        <f t="shared" si="65"/>
        <v>-8</v>
      </c>
      <c r="AE265" s="6">
        <f t="shared" si="64"/>
        <v>2</v>
      </c>
      <c r="AF265" s="6">
        <f t="shared" si="64"/>
        <v>-4</v>
      </c>
      <c r="AG265" s="6">
        <f t="shared" si="64"/>
        <v>-2</v>
      </c>
      <c r="AH265" s="5"/>
      <c r="AI265" s="8" t="str">
        <f t="shared" si="66"/>
        <v>Inside</v>
      </c>
      <c r="AJ265" s="24" t="str">
        <f t="shared" si="67"/>
        <v>Up</v>
      </c>
      <c r="AK265" s="25" t="str">
        <f t="shared" si="68"/>
        <v>POC Up</v>
      </c>
      <c r="AL265" s="26" t="str">
        <f t="shared" si="69"/>
        <v>In. Val</v>
      </c>
      <c r="AM265" s="26" t="str">
        <f t="shared" si="70"/>
        <v>Inside Day</v>
      </c>
      <c r="AN265" s="26" t="str">
        <f t="shared" si="71"/>
        <v>In Val</v>
      </c>
      <c r="AO265" s="26" t="str">
        <f t="shared" si="72"/>
        <v>Gap Down - Failed</v>
      </c>
      <c r="AP265" s="26" t="str">
        <f t="shared" si="73"/>
        <v>Bottom-Weighted</v>
      </c>
      <c r="AQ265" s="26" t="str">
        <f t="shared" si="74"/>
        <v>Skewed Mid-High</v>
      </c>
      <c r="AR265" s="26" t="str">
        <f t="shared" si="75"/>
        <v>Closed Lower Quadrant</v>
      </c>
      <c r="AS265" s="27">
        <f t="shared" si="76"/>
        <v>-1</v>
      </c>
    </row>
    <row r="266" spans="1:45" ht="15.5" x14ac:dyDescent="0.35">
      <c r="A266" s="20">
        <v>45282</v>
      </c>
      <c r="B266" s="21">
        <v>1.25536</v>
      </c>
      <c r="C266" s="21">
        <v>1.2794000000000001</v>
      </c>
      <c r="D266" s="21">
        <v>1.24996</v>
      </c>
      <c r="E266" s="21">
        <v>1.26963</v>
      </c>
      <c r="F266" s="21">
        <v>1.2661</v>
      </c>
      <c r="G266" s="21">
        <v>1.2770999999999999</v>
      </c>
      <c r="H266" s="21">
        <v>1.2623</v>
      </c>
      <c r="I266" s="22">
        <v>44</v>
      </c>
      <c r="J266" s="22">
        <v>3235</v>
      </c>
      <c r="K266" s="22">
        <v>2976</v>
      </c>
      <c r="L266" s="22">
        <v>6265</v>
      </c>
      <c r="M266" s="23">
        <v>12.978124999999965</v>
      </c>
      <c r="N266" s="23">
        <v>294.40000000000134</v>
      </c>
      <c r="O266" s="22">
        <v>147.99999999999923</v>
      </c>
      <c r="P266" s="22">
        <v>712754</v>
      </c>
      <c r="Q266" s="23">
        <v>1484.9041666666667</v>
      </c>
      <c r="R266" s="23">
        <v>21.280570652173814</v>
      </c>
      <c r="S266" s="22">
        <v>41</v>
      </c>
      <c r="T266" s="22" t="s">
        <v>26</v>
      </c>
      <c r="U266" s="23">
        <v>0.66408374004897708</v>
      </c>
      <c r="V266" s="22">
        <v>1204</v>
      </c>
      <c r="W266" s="22">
        <v>2592</v>
      </c>
      <c r="X266" s="22">
        <v>1035</v>
      </c>
      <c r="Y266" s="22">
        <v>1401</v>
      </c>
      <c r="Z266" s="22" t="s">
        <v>32</v>
      </c>
      <c r="AA266" s="5"/>
      <c r="AB266" s="6" cm="1">
        <f t="array" ref="AB266">SUM(IF(B266:I266&gt;B267:I267,1,-1))</f>
        <v>-2</v>
      </c>
      <c r="AC266" s="6" cm="1">
        <f t="array" ref="AC266">SUM(IF(J266:S266&gt;J267:S267,1,-1))</f>
        <v>0</v>
      </c>
      <c r="AD266" s="6">
        <f t="shared" si="65"/>
        <v>-2</v>
      </c>
      <c r="AE266" s="6">
        <f t="shared" si="64"/>
        <v>-4</v>
      </c>
      <c r="AF266" s="6">
        <f t="shared" si="64"/>
        <v>8</v>
      </c>
      <c r="AG266" s="6">
        <f t="shared" si="64"/>
        <v>4</v>
      </c>
      <c r="AH266" s="5"/>
      <c r="AI266" s="8" t="str">
        <f t="shared" si="66"/>
        <v>Inside</v>
      </c>
      <c r="AJ266" s="24" t="str">
        <f t="shared" si="67"/>
        <v>Up</v>
      </c>
      <c r="AK266" s="25" t="str">
        <f t="shared" si="68"/>
        <v>POC Unchanged</v>
      </c>
      <c r="AL266" s="26" t="str">
        <f t="shared" si="69"/>
        <v>In. Val</v>
      </c>
      <c r="AM266" s="26" t="str">
        <f t="shared" si="70"/>
        <v>Inside Day</v>
      </c>
      <c r="AN266" s="26" t="str">
        <f t="shared" si="71"/>
        <v>In Val</v>
      </c>
      <c r="AO266" s="26" t="str">
        <f t="shared" si="72"/>
        <v>Gap Down - Failed</v>
      </c>
      <c r="AP266" s="26" t="str">
        <f t="shared" si="73"/>
        <v>Top-Weighted</v>
      </c>
      <c r="AQ266" s="26" t="str">
        <f t="shared" si="74"/>
        <v>Skewed Mid-High</v>
      </c>
      <c r="AR266" s="26" t="str">
        <f t="shared" si="75"/>
        <v>Same</v>
      </c>
      <c r="AS266" s="27">
        <f t="shared" si="76"/>
        <v>0</v>
      </c>
    </row>
    <row r="267" spans="1:45" ht="15.5" x14ac:dyDescent="0.35">
      <c r="A267" s="20">
        <v>45281</v>
      </c>
      <c r="B267" s="21">
        <v>1.2586999999999999</v>
      </c>
      <c r="C267" s="21">
        <v>1.2794000000000001</v>
      </c>
      <c r="D267" s="21">
        <v>1.24996</v>
      </c>
      <c r="E267" s="21">
        <v>1.26824</v>
      </c>
      <c r="F267" s="21">
        <v>1.2661</v>
      </c>
      <c r="G267" s="21">
        <v>1.2789999999999999</v>
      </c>
      <c r="H267" s="21">
        <v>1.2574000000000001</v>
      </c>
      <c r="I267" s="22">
        <v>39</v>
      </c>
      <c r="J267" s="22">
        <v>2553</v>
      </c>
      <c r="K267" s="22">
        <v>3556</v>
      </c>
      <c r="L267" s="22">
        <v>6161</v>
      </c>
      <c r="M267" s="23">
        <v>12.762708333333313</v>
      </c>
      <c r="N267" s="23">
        <v>294.40000000000134</v>
      </c>
      <c r="O267" s="22">
        <v>215.99999999999841</v>
      </c>
      <c r="P267" s="22">
        <v>723441</v>
      </c>
      <c r="Q267" s="23">
        <v>1507.16875</v>
      </c>
      <c r="R267" s="23">
        <v>20.927309782608599</v>
      </c>
      <c r="S267" s="22">
        <v>33</v>
      </c>
      <c r="T267" s="22" t="s">
        <v>26</v>
      </c>
      <c r="U267" s="23">
        <v>0.67221293416398442</v>
      </c>
      <c r="V267" s="22">
        <v>1040</v>
      </c>
      <c r="W267" s="22">
        <v>2050</v>
      </c>
      <c r="X267" s="22">
        <v>1213</v>
      </c>
      <c r="Y267" s="22">
        <v>1825</v>
      </c>
      <c r="Z267" s="22" t="s">
        <v>32</v>
      </c>
      <c r="AA267" s="5"/>
      <c r="AB267" s="6" cm="1">
        <f t="array" ref="AB267">SUM(IF(B267:I267&gt;B268:I268,1,-1))</f>
        <v>4</v>
      </c>
      <c r="AC267" s="6" cm="1">
        <f t="array" ref="AC267">SUM(IF(J267:S267&gt;J268:S268,1,-1))</f>
        <v>4</v>
      </c>
      <c r="AD267" s="6">
        <f t="shared" si="65"/>
        <v>8</v>
      </c>
      <c r="AE267" s="6">
        <f t="shared" si="64"/>
        <v>-4</v>
      </c>
      <c r="AF267" s="6">
        <f t="shared" si="64"/>
        <v>2</v>
      </c>
      <c r="AG267" s="6">
        <f t="shared" si="64"/>
        <v>-2</v>
      </c>
      <c r="AH267" s="5"/>
      <c r="AI267" s="8" t="str">
        <f t="shared" si="66"/>
        <v>OL Higher</v>
      </c>
      <c r="AJ267" s="24" t="str">
        <f t="shared" si="67"/>
        <v>Up</v>
      </c>
      <c r="AK267" s="25" t="str">
        <f t="shared" si="68"/>
        <v>POC Up</v>
      </c>
      <c r="AL267" s="26" t="str">
        <f t="shared" si="69"/>
        <v>In. Val</v>
      </c>
      <c r="AM267" s="26" t="str">
        <f t="shared" si="70"/>
        <v>Inside Day</v>
      </c>
      <c r="AN267" s="26" t="str">
        <f t="shared" si="71"/>
        <v>In Val</v>
      </c>
      <c r="AO267" s="26" t="str">
        <f t="shared" si="72"/>
        <v>No Gap</v>
      </c>
      <c r="AP267" s="26" t="str">
        <f t="shared" si="73"/>
        <v>Bottom-Weighted</v>
      </c>
      <c r="AQ267" s="26" t="str">
        <f t="shared" si="74"/>
        <v>Skewed Mid-High</v>
      </c>
      <c r="AR267" s="26" t="str">
        <f t="shared" si="75"/>
        <v>Closed Lower Quadrant</v>
      </c>
      <c r="AS267" s="27">
        <f t="shared" si="76"/>
        <v>-1</v>
      </c>
    </row>
    <row r="268" spans="1:45" ht="15.5" x14ac:dyDescent="0.35">
      <c r="A268" s="20">
        <v>45280</v>
      </c>
      <c r="B268" s="21">
        <v>1.25573</v>
      </c>
      <c r="C268" s="21">
        <v>1.2794000000000001</v>
      </c>
      <c r="D268" s="21">
        <v>1.24996</v>
      </c>
      <c r="E268" s="21">
        <v>1.2639499999999999</v>
      </c>
      <c r="F268" s="21">
        <v>1.2555000000000001</v>
      </c>
      <c r="G268" s="21">
        <v>1.2675000000000001</v>
      </c>
      <c r="H268" s="21">
        <v>1.2504999999999999</v>
      </c>
      <c r="I268" s="22">
        <v>26</v>
      </c>
      <c r="J268" s="22">
        <v>4847</v>
      </c>
      <c r="K268" s="22">
        <v>1226</v>
      </c>
      <c r="L268" s="22">
        <v>6134</v>
      </c>
      <c r="M268" s="23">
        <v>12.717291666666645</v>
      </c>
      <c r="N268" s="23">
        <v>294.40000000000134</v>
      </c>
      <c r="O268" s="22">
        <v>170.00000000000125</v>
      </c>
      <c r="P268" s="22">
        <v>719874</v>
      </c>
      <c r="Q268" s="23">
        <v>1499.7375</v>
      </c>
      <c r="R268" s="23">
        <v>20.835597826086861</v>
      </c>
      <c r="S268" s="22">
        <v>41</v>
      </c>
      <c r="T268" s="22" t="s">
        <v>28</v>
      </c>
      <c r="U268" s="23">
        <v>0.45829452076652488</v>
      </c>
      <c r="V268" s="22">
        <v>1040</v>
      </c>
      <c r="W268" s="22">
        <v>1648</v>
      </c>
      <c r="X268" s="22">
        <v>1301</v>
      </c>
      <c r="Y268" s="22">
        <v>2121</v>
      </c>
      <c r="Z268" s="22" t="s">
        <v>29</v>
      </c>
      <c r="AA268" s="5"/>
      <c r="AB268" s="6" cm="1">
        <f t="array" ref="AB268">SUM(IF(B268:I268&gt;B269:I269,1,-1))</f>
        <v>-6</v>
      </c>
      <c r="AC268" s="6" cm="1">
        <f t="array" ref="AC268">SUM(IF(J268:S268&gt;J269:S269,1,-1))</f>
        <v>4</v>
      </c>
      <c r="AD268" s="6">
        <f t="shared" si="65"/>
        <v>-2</v>
      </c>
      <c r="AE268" s="6">
        <f t="shared" si="64"/>
        <v>-12</v>
      </c>
      <c r="AF268" s="6">
        <f t="shared" si="64"/>
        <v>-8</v>
      </c>
      <c r="AG268" s="6">
        <f t="shared" si="64"/>
        <v>-20</v>
      </c>
      <c r="AH268" s="5"/>
      <c r="AI268" s="8" t="str">
        <f t="shared" si="66"/>
        <v>Outside</v>
      </c>
      <c r="AJ268" s="24" t="str">
        <f t="shared" si="67"/>
        <v>Neutral</v>
      </c>
      <c r="AK268" s="25" t="str">
        <f t="shared" si="68"/>
        <v>POC Unchanged</v>
      </c>
      <c r="AL268" s="26" t="str">
        <f t="shared" si="69"/>
        <v>In. Val</v>
      </c>
      <c r="AM268" s="26" t="str">
        <f t="shared" si="70"/>
        <v>Inside Day</v>
      </c>
      <c r="AN268" s="26" t="str">
        <f t="shared" si="71"/>
        <v>In Val</v>
      </c>
      <c r="AO268" s="26" t="str">
        <f t="shared" si="72"/>
        <v>No Gap</v>
      </c>
      <c r="AP268" s="26" t="str">
        <f t="shared" si="73"/>
        <v>Top-Weighted</v>
      </c>
      <c r="AQ268" s="26" t="str">
        <f t="shared" si="74"/>
        <v>Skewed Low</v>
      </c>
      <c r="AR268" s="26" t="str">
        <f t="shared" si="75"/>
        <v>Closed Higher Quadrant</v>
      </c>
      <c r="AS268" s="27">
        <f t="shared" si="76"/>
        <v>2</v>
      </c>
    </row>
    <row r="269" spans="1:45" ht="15.5" x14ac:dyDescent="0.35">
      <c r="A269" s="20">
        <v>45279</v>
      </c>
      <c r="B269" s="21">
        <v>1.25935</v>
      </c>
      <c r="C269" s="21">
        <v>1.2794000000000001</v>
      </c>
      <c r="D269" s="21">
        <v>1.24996</v>
      </c>
      <c r="E269" s="21">
        <v>1.2729699999999999</v>
      </c>
      <c r="F269" s="21">
        <v>1.2555000000000001</v>
      </c>
      <c r="G269" s="21">
        <v>1.2671000000000001</v>
      </c>
      <c r="H269" s="21">
        <v>1.2511000000000001</v>
      </c>
      <c r="I269" s="22">
        <v>36</v>
      </c>
      <c r="J269" s="22">
        <v>4719</v>
      </c>
      <c r="K269" s="22">
        <v>1231</v>
      </c>
      <c r="L269" s="22">
        <v>6016</v>
      </c>
      <c r="M269" s="23">
        <v>12.465833333333311</v>
      </c>
      <c r="N269" s="23">
        <v>294.40000000000134</v>
      </c>
      <c r="O269" s="22">
        <v>160.00000000000014</v>
      </c>
      <c r="P269" s="22">
        <v>715089</v>
      </c>
      <c r="Q269" s="23">
        <v>1489.76875</v>
      </c>
      <c r="R269" s="23">
        <v>20.43478260869556</v>
      </c>
      <c r="S269" s="22">
        <v>44</v>
      </c>
      <c r="T269" s="22" t="s">
        <v>28</v>
      </c>
      <c r="U269" s="23">
        <v>0.43580604112478205</v>
      </c>
      <c r="V269" s="22">
        <v>1003</v>
      </c>
      <c r="W269" s="22">
        <v>1225</v>
      </c>
      <c r="X269" s="22">
        <v>1579</v>
      </c>
      <c r="Y269" s="22">
        <v>2190</v>
      </c>
      <c r="Z269" s="22" t="s">
        <v>31</v>
      </c>
      <c r="AA269" s="5"/>
      <c r="AB269" s="6" cm="1">
        <f t="array" ref="AB269">SUM(IF(B269:I269&gt;B270:I270,1,-1))</f>
        <v>-2</v>
      </c>
      <c r="AC269" s="6" cm="1">
        <f t="array" ref="AC269">SUM(IF(J269:S269&gt;J270:S270,1,-1))</f>
        <v>-6</v>
      </c>
      <c r="AD269" s="6">
        <f t="shared" si="65"/>
        <v>-8</v>
      </c>
      <c r="AE269" s="6">
        <f t="shared" si="64"/>
        <v>-12</v>
      </c>
      <c r="AF269" s="6">
        <f t="shared" si="64"/>
        <v>-16</v>
      </c>
      <c r="AG269" s="6">
        <f t="shared" si="64"/>
        <v>-28</v>
      </c>
      <c r="AH269" s="5"/>
      <c r="AI269" s="8" t="str">
        <f t="shared" si="66"/>
        <v>Outside</v>
      </c>
      <c r="AJ269" s="24" t="str">
        <f t="shared" si="67"/>
        <v>Down</v>
      </c>
      <c r="AK269" s="25" t="str">
        <f t="shared" si="68"/>
        <v>POC Unchanged</v>
      </c>
      <c r="AL269" s="26" t="str">
        <f t="shared" si="69"/>
        <v>In. Val</v>
      </c>
      <c r="AM269" s="26" t="str">
        <f t="shared" si="70"/>
        <v>Inside Day</v>
      </c>
      <c r="AN269" s="26" t="str">
        <f t="shared" si="71"/>
        <v>Ab. Val</v>
      </c>
      <c r="AO269" s="26" t="str">
        <f t="shared" si="72"/>
        <v>No Gap</v>
      </c>
      <c r="AP269" s="26" t="str">
        <f t="shared" si="73"/>
        <v>Top-Weighted</v>
      </c>
      <c r="AQ269" s="26" t="str">
        <f t="shared" si="74"/>
        <v>Skewed Low</v>
      </c>
      <c r="AR269" s="26" t="str">
        <f t="shared" si="75"/>
        <v>Closed Lower Quadrant</v>
      </c>
      <c r="AS269" s="27">
        <f t="shared" si="76"/>
        <v>-1</v>
      </c>
    </row>
    <row r="270" spans="1:45" ht="15.5" x14ac:dyDescent="0.35">
      <c r="A270" s="20">
        <v>45278</v>
      </c>
      <c r="B270" s="21">
        <v>1.2633000000000001</v>
      </c>
      <c r="C270" s="21">
        <v>1.2794000000000001</v>
      </c>
      <c r="D270" s="21">
        <v>1.24996</v>
      </c>
      <c r="E270" s="21">
        <v>1.26515</v>
      </c>
      <c r="F270" s="21">
        <v>1.2555000000000001</v>
      </c>
      <c r="G270" s="21">
        <v>1.2645999999999999</v>
      </c>
      <c r="H270" s="21">
        <v>1.2517</v>
      </c>
      <c r="I270" s="22">
        <v>21</v>
      </c>
      <c r="J270" s="22">
        <v>4735</v>
      </c>
      <c r="K270" s="22">
        <v>1231</v>
      </c>
      <c r="L270" s="22">
        <v>6032</v>
      </c>
      <c r="M270" s="23">
        <v>12.489583333333337</v>
      </c>
      <c r="N270" s="23">
        <v>294.40000000000134</v>
      </c>
      <c r="O270" s="22">
        <v>128.99999999999912</v>
      </c>
      <c r="P270" s="22">
        <v>722238</v>
      </c>
      <c r="Q270" s="23">
        <v>1504.6624999999999</v>
      </c>
      <c r="R270" s="23">
        <v>20.489130434782517</v>
      </c>
      <c r="S270" s="22">
        <v>40</v>
      </c>
      <c r="T270" s="22" t="s">
        <v>28</v>
      </c>
      <c r="U270" s="23">
        <v>0.41106716669386145</v>
      </c>
      <c r="V270" s="22">
        <v>735</v>
      </c>
      <c r="W270" s="22">
        <v>938</v>
      </c>
      <c r="X270" s="22">
        <v>2149</v>
      </c>
      <c r="Y270" s="22">
        <v>2190</v>
      </c>
      <c r="Z270" s="22" t="s">
        <v>32</v>
      </c>
      <c r="AA270" s="5"/>
      <c r="AB270" s="6" cm="1">
        <f t="array" ref="AB270">SUM(IF(B270:I270&gt;B271:I271,1,-1))</f>
        <v>-4</v>
      </c>
      <c r="AC270" s="6" cm="1">
        <f t="array" ref="AC270">SUM(IF(J270:S270&gt;J271:S271,1,-1))</f>
        <v>-6</v>
      </c>
      <c r="AD270" s="6">
        <f t="shared" si="65"/>
        <v>-10</v>
      </c>
      <c r="AE270" s="6">
        <f t="shared" si="64"/>
        <v>-8</v>
      </c>
      <c r="AF270" s="6">
        <f t="shared" si="64"/>
        <v>-4</v>
      </c>
      <c r="AG270" s="6">
        <f t="shared" si="64"/>
        <v>-12</v>
      </c>
      <c r="AH270" s="5"/>
      <c r="AI270" s="8" t="str">
        <f t="shared" si="66"/>
        <v>Outside</v>
      </c>
      <c r="AJ270" s="24" t="str">
        <f t="shared" si="67"/>
        <v>Down</v>
      </c>
      <c r="AK270" s="25" t="str">
        <f t="shared" si="68"/>
        <v>POC Unchanged</v>
      </c>
      <c r="AL270" s="26" t="str">
        <f t="shared" si="69"/>
        <v>In. Val</v>
      </c>
      <c r="AM270" s="26" t="str">
        <f t="shared" si="70"/>
        <v>Inside Day</v>
      </c>
      <c r="AN270" s="26" t="str">
        <f t="shared" si="71"/>
        <v>Ab. Val</v>
      </c>
      <c r="AO270" s="26" t="str">
        <f t="shared" si="72"/>
        <v>No Gap</v>
      </c>
      <c r="AP270" s="26" t="str">
        <f t="shared" si="73"/>
        <v>Top-Weighted</v>
      </c>
      <c r="AQ270" s="26" t="str">
        <f t="shared" si="74"/>
        <v>Skewed Low</v>
      </c>
      <c r="AR270" s="26" t="str">
        <f t="shared" si="75"/>
        <v>Same</v>
      </c>
      <c r="AS270" s="27">
        <f t="shared" si="76"/>
        <v>0</v>
      </c>
    </row>
    <row r="271" spans="1:45" ht="15.5" x14ac:dyDescent="0.35">
      <c r="A271" s="20">
        <v>45275</v>
      </c>
      <c r="B271" s="21">
        <v>1.27111</v>
      </c>
      <c r="C271" s="21">
        <v>1.2794000000000001</v>
      </c>
      <c r="D271" s="21">
        <v>1.24996</v>
      </c>
      <c r="E271" s="21">
        <v>1.2670600000000001</v>
      </c>
      <c r="F271" s="21">
        <v>1.2555000000000001</v>
      </c>
      <c r="G271" s="21">
        <v>1.264</v>
      </c>
      <c r="H271" s="21">
        <v>1.2517</v>
      </c>
      <c r="I271" s="22">
        <v>14</v>
      </c>
      <c r="J271" s="22">
        <v>4831</v>
      </c>
      <c r="K271" s="22">
        <v>1231</v>
      </c>
      <c r="L271" s="22">
        <v>6128</v>
      </c>
      <c r="M271" s="23">
        <v>12.692708333333339</v>
      </c>
      <c r="N271" s="23">
        <v>294.40000000000134</v>
      </c>
      <c r="O271" s="22">
        <v>122.99999999999977</v>
      </c>
      <c r="P271" s="22">
        <v>733017</v>
      </c>
      <c r="Q271" s="23">
        <v>1527.1187500000001</v>
      </c>
      <c r="R271" s="23">
        <v>20.815217391304252</v>
      </c>
      <c r="S271" s="22">
        <v>35</v>
      </c>
      <c r="T271" s="22" t="s">
        <v>28</v>
      </c>
      <c r="U271" s="23">
        <v>0.41246858722916868</v>
      </c>
      <c r="V271" s="22">
        <v>735</v>
      </c>
      <c r="W271" s="22">
        <v>927</v>
      </c>
      <c r="X271" s="22">
        <v>2269</v>
      </c>
      <c r="Y271" s="22">
        <v>2190</v>
      </c>
      <c r="Z271" s="22" t="s">
        <v>32</v>
      </c>
      <c r="AA271" s="5"/>
      <c r="AB271" s="6" cm="1">
        <f t="array" ref="AB271">SUM(IF(B271:I271&gt;B272:I272,1,-1))</f>
        <v>-6</v>
      </c>
      <c r="AC271" s="6" cm="1">
        <f t="array" ref="AC271">SUM(IF(J271:S271&gt;J272:S272,1,-1))</f>
        <v>-4</v>
      </c>
      <c r="AD271" s="6">
        <f t="shared" si="65"/>
        <v>-10</v>
      </c>
      <c r="AE271" s="6">
        <f t="shared" ref="AE271:AG286" si="77">SUM(AB271:AB273)</f>
        <v>-10</v>
      </c>
      <c r="AF271" s="6">
        <f t="shared" si="77"/>
        <v>6</v>
      </c>
      <c r="AG271" s="6">
        <f t="shared" si="77"/>
        <v>-4</v>
      </c>
      <c r="AH271" s="5"/>
      <c r="AI271" s="8" t="str">
        <f t="shared" si="66"/>
        <v>OL Lower</v>
      </c>
      <c r="AJ271" s="24" t="str">
        <f t="shared" si="67"/>
        <v>Down</v>
      </c>
      <c r="AK271" s="25" t="str">
        <f t="shared" si="68"/>
        <v>POC Down</v>
      </c>
      <c r="AL271" s="26" t="str">
        <f t="shared" si="69"/>
        <v>In. Val</v>
      </c>
      <c r="AM271" s="26" t="str">
        <f t="shared" si="70"/>
        <v>Inside Day</v>
      </c>
      <c r="AN271" s="26" t="str">
        <f t="shared" si="71"/>
        <v>Ab. Val</v>
      </c>
      <c r="AO271" s="26" t="str">
        <f t="shared" si="72"/>
        <v>Gap Up - Faded</v>
      </c>
      <c r="AP271" s="26" t="str">
        <f t="shared" si="73"/>
        <v>Top-Weighted</v>
      </c>
      <c r="AQ271" s="26" t="str">
        <f t="shared" si="74"/>
        <v>Skewed Mid-Low</v>
      </c>
      <c r="AR271" s="26" t="str">
        <f t="shared" si="75"/>
        <v>Closed Higher Quadrant</v>
      </c>
      <c r="AS271" s="27">
        <f t="shared" si="76"/>
        <v>1</v>
      </c>
    </row>
    <row r="272" spans="1:45" ht="15.5" x14ac:dyDescent="0.35">
      <c r="A272" s="20">
        <v>45274</v>
      </c>
      <c r="B272" s="21">
        <v>1.2531300000000001</v>
      </c>
      <c r="C272" s="21">
        <v>1.2794000000000001</v>
      </c>
      <c r="D272" s="21">
        <v>1.24996</v>
      </c>
      <c r="E272" s="21">
        <v>1.27695</v>
      </c>
      <c r="F272" s="21">
        <v>1.2630000000000001</v>
      </c>
      <c r="G272" s="21">
        <v>1.2654000000000001</v>
      </c>
      <c r="H272" s="21">
        <v>1.2525999999999999</v>
      </c>
      <c r="I272" s="22">
        <v>76</v>
      </c>
      <c r="J272" s="22">
        <v>3491</v>
      </c>
      <c r="K272" s="22">
        <v>5367</v>
      </c>
      <c r="L272" s="22">
        <v>8937</v>
      </c>
      <c r="M272" s="23">
        <v>12.339166666666703</v>
      </c>
      <c r="N272" s="23">
        <v>294.40000000000134</v>
      </c>
      <c r="O272" s="22">
        <v>128.00000000000145</v>
      </c>
      <c r="P272" s="22">
        <v>1045407</v>
      </c>
      <c r="Q272" s="23">
        <v>1451.9541666666667</v>
      </c>
      <c r="R272" s="23">
        <v>30.356657608695514</v>
      </c>
      <c r="S272" s="22">
        <v>36</v>
      </c>
      <c r="T272" s="22" t="s">
        <v>26</v>
      </c>
      <c r="U272" s="23">
        <v>0.59326492948672083</v>
      </c>
      <c r="V272" s="22">
        <v>378</v>
      </c>
      <c r="W272" s="22">
        <v>2200</v>
      </c>
      <c r="X272" s="22">
        <v>3873</v>
      </c>
      <c r="Y272" s="22">
        <v>2457</v>
      </c>
      <c r="Z272" s="22" t="s">
        <v>31</v>
      </c>
      <c r="AA272" s="5"/>
      <c r="AB272" s="6" cm="1">
        <f t="array" ref="AB272">SUM(IF(B272:I272&gt;B273:I273,1,-1))</f>
        <v>2</v>
      </c>
      <c r="AC272" s="6" cm="1">
        <f t="array" ref="AC272">SUM(IF(J272:S272&gt;J273:S273,1,-1))</f>
        <v>6</v>
      </c>
      <c r="AD272" s="6">
        <f t="shared" si="65"/>
        <v>8</v>
      </c>
      <c r="AE272" s="6">
        <f t="shared" si="77"/>
        <v>-6</v>
      </c>
      <c r="AF272" s="6">
        <f t="shared" si="77"/>
        <v>12</v>
      </c>
      <c r="AG272" s="6">
        <f t="shared" si="77"/>
        <v>6</v>
      </c>
      <c r="AH272" s="5"/>
      <c r="AI272" s="8" t="str">
        <f t="shared" si="66"/>
        <v>Outside</v>
      </c>
      <c r="AJ272" s="24" t="str">
        <f t="shared" si="67"/>
        <v>Up</v>
      </c>
      <c r="AK272" s="25" t="str">
        <f t="shared" si="68"/>
        <v>POC Up</v>
      </c>
      <c r="AL272" s="26" t="str">
        <f t="shared" si="69"/>
        <v>In. Val</v>
      </c>
      <c r="AM272" s="26" t="str">
        <f t="shared" si="70"/>
        <v>Upper Break</v>
      </c>
      <c r="AN272" s="26" t="str">
        <f t="shared" si="71"/>
        <v>Ab. Val</v>
      </c>
      <c r="AO272" s="26" t="str">
        <f t="shared" si="72"/>
        <v>Gap Down - Failed</v>
      </c>
      <c r="AP272" s="26" t="str">
        <f t="shared" si="73"/>
        <v>Bottom-Weighted</v>
      </c>
      <c r="AQ272" s="26" t="str">
        <f t="shared" si="74"/>
        <v>Skewed Mid-Low</v>
      </c>
      <c r="AR272" s="26" t="str">
        <f t="shared" si="75"/>
        <v>Closed Lower Quadrant</v>
      </c>
      <c r="AS272" s="27">
        <f t="shared" si="76"/>
        <v>-1</v>
      </c>
    </row>
    <row r="273" spans="1:45" ht="15.5" x14ac:dyDescent="0.35">
      <c r="A273" s="20">
        <v>45273</v>
      </c>
      <c r="B273" s="21">
        <v>1.2694099999999999</v>
      </c>
      <c r="C273" s="21">
        <v>1.2723800000000001</v>
      </c>
      <c r="D273" s="21">
        <v>1.24996</v>
      </c>
      <c r="E273" s="21">
        <v>1.2620499999999999</v>
      </c>
      <c r="F273" s="21">
        <v>1.2555000000000001</v>
      </c>
      <c r="G273" s="21">
        <v>1.2641</v>
      </c>
      <c r="H273" s="21">
        <v>1.2539</v>
      </c>
      <c r="I273" s="22">
        <v>15</v>
      </c>
      <c r="J273" s="22">
        <v>4648</v>
      </c>
      <c r="K273" s="22">
        <v>1231</v>
      </c>
      <c r="L273" s="22">
        <v>5945</v>
      </c>
      <c r="M273" s="23">
        <v>12.338541666666718</v>
      </c>
      <c r="N273" s="23">
        <v>224.20000000000107</v>
      </c>
      <c r="O273" s="22">
        <v>101.99999999999987</v>
      </c>
      <c r="P273" s="22">
        <v>706436</v>
      </c>
      <c r="Q273" s="23">
        <v>1471.7416666666666</v>
      </c>
      <c r="R273" s="23">
        <v>26.516503122212185</v>
      </c>
      <c r="S273" s="22">
        <v>34</v>
      </c>
      <c r="T273" s="22" t="s">
        <v>28</v>
      </c>
      <c r="U273" s="23">
        <v>0.41457658259946512</v>
      </c>
      <c r="V273" s="22">
        <v>669</v>
      </c>
      <c r="W273" s="22">
        <v>1683</v>
      </c>
      <c r="X273" s="22">
        <v>2278</v>
      </c>
      <c r="Y273" s="22">
        <v>1297</v>
      </c>
      <c r="Z273" s="22" t="s">
        <v>32</v>
      </c>
      <c r="AA273" s="5"/>
      <c r="AB273" s="6" cm="1">
        <f t="array" ref="AB273">SUM(IF(B273:I273&gt;B274:I274,1,-1))</f>
        <v>-6</v>
      </c>
      <c r="AC273" s="6" cm="1">
        <f t="array" ref="AC273">SUM(IF(J273:S273&gt;J274:S274,1,-1))</f>
        <v>4</v>
      </c>
      <c r="AD273" s="6">
        <f t="shared" si="65"/>
        <v>-2</v>
      </c>
      <c r="AE273" s="6">
        <f t="shared" si="77"/>
        <v>-12</v>
      </c>
      <c r="AF273" s="6">
        <f t="shared" si="77"/>
        <v>2</v>
      </c>
      <c r="AG273" s="6">
        <f t="shared" si="77"/>
        <v>-10</v>
      </c>
      <c r="AH273" s="5"/>
      <c r="AI273" s="8" t="str">
        <f t="shared" si="66"/>
        <v>OL Lower</v>
      </c>
      <c r="AJ273" s="24" t="str">
        <f t="shared" si="67"/>
        <v>Down</v>
      </c>
      <c r="AK273" s="25" t="str">
        <f t="shared" si="68"/>
        <v>POC Unchanged</v>
      </c>
      <c r="AL273" s="26" t="str">
        <f t="shared" si="69"/>
        <v>In. Val</v>
      </c>
      <c r="AM273" s="26" t="str">
        <f t="shared" si="70"/>
        <v>Lower Break</v>
      </c>
      <c r="AN273" s="26" t="str">
        <f t="shared" si="71"/>
        <v>In Val</v>
      </c>
      <c r="AO273" s="26" t="str">
        <f t="shared" si="72"/>
        <v>Gap Up - Failed</v>
      </c>
      <c r="AP273" s="26" t="str">
        <f t="shared" si="73"/>
        <v>Top-Weighted</v>
      </c>
      <c r="AQ273" s="26" t="str">
        <f t="shared" si="74"/>
        <v>Skewed Mid-Low</v>
      </c>
      <c r="AR273" s="26" t="str">
        <f t="shared" si="75"/>
        <v>Closed Lower Quadrant</v>
      </c>
      <c r="AS273" s="27">
        <f t="shared" si="76"/>
        <v>-1</v>
      </c>
    </row>
    <row r="274" spans="1:45" ht="15.5" x14ac:dyDescent="0.35">
      <c r="A274" s="20">
        <v>45272</v>
      </c>
      <c r="B274" s="21">
        <v>1.27119</v>
      </c>
      <c r="C274" s="21">
        <v>1.27329</v>
      </c>
      <c r="D274" s="21">
        <v>1.25017</v>
      </c>
      <c r="E274" s="21">
        <v>1.25675</v>
      </c>
      <c r="F274" s="21">
        <v>1.2555000000000001</v>
      </c>
      <c r="G274" s="21">
        <v>1.2654000000000001</v>
      </c>
      <c r="H274" s="21">
        <v>1.2541</v>
      </c>
      <c r="I274" s="22">
        <v>21</v>
      </c>
      <c r="J274" s="22">
        <v>5054</v>
      </c>
      <c r="K274" s="22">
        <v>791</v>
      </c>
      <c r="L274" s="22">
        <v>5903</v>
      </c>
      <c r="M274" s="23">
        <v>12.242083333333399</v>
      </c>
      <c r="N274" s="23">
        <v>231.2000000000003</v>
      </c>
      <c r="O274" s="22">
        <v>113.00000000000088</v>
      </c>
      <c r="P274" s="22">
        <v>701020</v>
      </c>
      <c r="Q274" s="23">
        <v>1460.4583333333333</v>
      </c>
      <c r="R274" s="23">
        <v>25.532006920415192</v>
      </c>
      <c r="S274" s="22">
        <v>31</v>
      </c>
      <c r="T274" s="22" t="s">
        <v>28</v>
      </c>
      <c r="U274" s="23">
        <v>0.36409985578776899</v>
      </c>
      <c r="V274" s="22">
        <v>1114</v>
      </c>
      <c r="W274" s="22">
        <v>1640</v>
      </c>
      <c r="X274" s="22">
        <v>2107</v>
      </c>
      <c r="Y274" s="22">
        <v>1042</v>
      </c>
      <c r="Z274" s="22" t="s">
        <v>29</v>
      </c>
      <c r="AA274" s="5"/>
      <c r="AB274" s="6" cm="1">
        <f t="array" ref="AB274">SUM(IF(B274:I274&gt;B275:I275,1,-1))</f>
        <v>-2</v>
      </c>
      <c r="AC274" s="6" cm="1">
        <f t="array" ref="AC274">SUM(IF(J274:S274&gt;J275:S275,1,-1))</f>
        <v>2</v>
      </c>
      <c r="AD274" s="6">
        <f t="shared" si="65"/>
        <v>0</v>
      </c>
      <c r="AE274" s="6">
        <f t="shared" si="77"/>
        <v>-12</v>
      </c>
      <c r="AF274" s="6">
        <f t="shared" si="77"/>
        <v>6</v>
      </c>
      <c r="AG274" s="6">
        <f t="shared" si="77"/>
        <v>-6</v>
      </c>
      <c r="AH274" s="5"/>
      <c r="AI274" s="8" t="str">
        <f t="shared" si="66"/>
        <v>OL Lower</v>
      </c>
      <c r="AJ274" s="24" t="str">
        <f t="shared" si="67"/>
        <v>Down</v>
      </c>
      <c r="AK274" s="25" t="str">
        <f t="shared" si="68"/>
        <v>POC Down</v>
      </c>
      <c r="AL274" s="26" t="str">
        <f t="shared" si="69"/>
        <v>In. Val</v>
      </c>
      <c r="AM274" s="26" t="str">
        <f t="shared" si="70"/>
        <v>Inside Day</v>
      </c>
      <c r="AN274" s="26" t="str">
        <f t="shared" si="71"/>
        <v>In Val</v>
      </c>
      <c r="AO274" s="26" t="str">
        <f t="shared" si="72"/>
        <v>Gap Up - Failed</v>
      </c>
      <c r="AP274" s="26" t="str">
        <f t="shared" si="73"/>
        <v>Top-Weighted</v>
      </c>
      <c r="AQ274" s="26" t="str">
        <f t="shared" si="74"/>
        <v>Skewed Mid-Low</v>
      </c>
      <c r="AR274" s="26" t="str">
        <f t="shared" si="75"/>
        <v>Closed Lower Quadrant</v>
      </c>
      <c r="AS274" s="27">
        <f t="shared" si="76"/>
        <v>-1</v>
      </c>
    </row>
    <row r="275" spans="1:45" ht="15.5" x14ac:dyDescent="0.35">
      <c r="A275" s="20">
        <v>45271</v>
      </c>
      <c r="B275" s="21">
        <v>1.26335</v>
      </c>
      <c r="C275" s="21">
        <v>1.27329</v>
      </c>
      <c r="D275" s="21">
        <v>1.25017</v>
      </c>
      <c r="E275" s="21">
        <v>1.2552700000000001</v>
      </c>
      <c r="F275" s="21">
        <v>1.2629999999999999</v>
      </c>
      <c r="G275" s="21">
        <v>1.2667999999999999</v>
      </c>
      <c r="H275" s="21">
        <v>1.2541</v>
      </c>
      <c r="I275" s="22">
        <v>17</v>
      </c>
      <c r="J275" s="22">
        <v>2677</v>
      </c>
      <c r="K275" s="22">
        <v>3096</v>
      </c>
      <c r="L275" s="22">
        <v>5832</v>
      </c>
      <c r="M275" s="23">
        <v>12.087083333333384</v>
      </c>
      <c r="N275" s="23">
        <v>231.2000000000003</v>
      </c>
      <c r="O275" s="22">
        <v>126.99999999999933</v>
      </c>
      <c r="P275" s="22">
        <v>698832</v>
      </c>
      <c r="Q275" s="23">
        <v>1455.9</v>
      </c>
      <c r="R275" s="23">
        <v>25.224913494809655</v>
      </c>
      <c r="S275" s="22">
        <v>36</v>
      </c>
      <c r="T275" s="22" t="s">
        <v>33</v>
      </c>
      <c r="U275" s="23">
        <v>0.71472296097158894</v>
      </c>
      <c r="V275" s="22">
        <v>1342</v>
      </c>
      <c r="W275" s="22">
        <v>1948</v>
      </c>
      <c r="X275" s="22">
        <v>1775</v>
      </c>
      <c r="Y275" s="22">
        <v>767</v>
      </c>
      <c r="Z275" s="22" t="s">
        <v>27</v>
      </c>
      <c r="AA275" s="5"/>
      <c r="AB275" s="6" cm="1">
        <f t="array" ref="AB275">SUM(IF(B275:I275&gt;B276:I276,1,-1))</f>
        <v>-4</v>
      </c>
      <c r="AC275" s="6" cm="1">
        <f t="array" ref="AC275">SUM(IF(J275:S275&gt;J276:S276,1,-1))</f>
        <v>-4</v>
      </c>
      <c r="AD275" s="6">
        <f t="shared" si="65"/>
        <v>-8</v>
      </c>
      <c r="AE275" s="6">
        <f t="shared" si="77"/>
        <v>-12</v>
      </c>
      <c r="AF275" s="6">
        <f t="shared" si="77"/>
        <v>10</v>
      </c>
      <c r="AG275" s="6">
        <f t="shared" si="77"/>
        <v>-2</v>
      </c>
      <c r="AH275" s="5"/>
      <c r="AI275" s="8" t="str">
        <f t="shared" si="66"/>
        <v>OL Lower</v>
      </c>
      <c r="AJ275" s="24" t="str">
        <f t="shared" si="67"/>
        <v>Neutral</v>
      </c>
      <c r="AK275" s="25" t="str">
        <f t="shared" si="68"/>
        <v>POC Unchanged</v>
      </c>
      <c r="AL275" s="26" t="str">
        <f t="shared" si="69"/>
        <v>In. Val</v>
      </c>
      <c r="AM275" s="26" t="str">
        <f t="shared" si="70"/>
        <v>Inside Day</v>
      </c>
      <c r="AN275" s="26" t="str">
        <f t="shared" si="71"/>
        <v>In Val</v>
      </c>
      <c r="AO275" s="26" t="str">
        <f t="shared" si="72"/>
        <v>No Gap</v>
      </c>
      <c r="AP275" s="26" t="str">
        <f t="shared" si="73"/>
        <v>Bottom-Weighted</v>
      </c>
      <c r="AQ275" s="26" t="str">
        <f t="shared" si="74"/>
        <v>Skewed Mid-High</v>
      </c>
      <c r="AR275" s="26" t="str">
        <f t="shared" si="75"/>
        <v>Same</v>
      </c>
      <c r="AS275" s="27">
        <f t="shared" si="76"/>
        <v>0</v>
      </c>
    </row>
    <row r="276" spans="1:45" ht="15.5" x14ac:dyDescent="0.35">
      <c r="A276" s="20">
        <v>45268</v>
      </c>
      <c r="B276" s="21">
        <v>1.2599499999999999</v>
      </c>
      <c r="C276" s="21">
        <v>1.27329</v>
      </c>
      <c r="D276" s="21">
        <v>1.25017</v>
      </c>
      <c r="E276" s="21">
        <v>1.25519</v>
      </c>
      <c r="F276" s="21">
        <v>1.2629999999999999</v>
      </c>
      <c r="G276" s="21">
        <v>1.2673000000000001</v>
      </c>
      <c r="H276" s="21">
        <v>1.2554000000000001</v>
      </c>
      <c r="I276" s="22">
        <v>28</v>
      </c>
      <c r="J276" s="22">
        <v>2732</v>
      </c>
      <c r="K276" s="22">
        <v>3086</v>
      </c>
      <c r="L276" s="22">
        <v>5887</v>
      </c>
      <c r="M276" s="23">
        <v>12.198333333333371</v>
      </c>
      <c r="N276" s="23">
        <v>231.2000000000003</v>
      </c>
      <c r="O276" s="22">
        <v>119.00000000000021</v>
      </c>
      <c r="P276" s="22">
        <v>702357</v>
      </c>
      <c r="Q276" s="23">
        <v>1463.2437500000001</v>
      </c>
      <c r="R276" s="23">
        <v>25.462802768166057</v>
      </c>
      <c r="S276" s="22">
        <v>33</v>
      </c>
      <c r="T276" s="22" t="s">
        <v>33</v>
      </c>
      <c r="U276" s="23">
        <v>0.73779357453772287</v>
      </c>
      <c r="V276" s="22">
        <v>1342</v>
      </c>
      <c r="W276" s="22">
        <v>2164</v>
      </c>
      <c r="X276" s="22">
        <v>1890</v>
      </c>
      <c r="Y276" s="22">
        <v>491</v>
      </c>
      <c r="Z276" s="22" t="s">
        <v>27</v>
      </c>
      <c r="AA276" s="5"/>
      <c r="AB276" s="6" cm="1">
        <f t="array" ref="AB276">SUM(IF(B276:I276&gt;B277:I277,1,-1))</f>
        <v>-6</v>
      </c>
      <c r="AC276" s="6" cm="1">
        <f t="array" ref="AC276">SUM(IF(J276:S276&gt;J277:S277,1,-1))</f>
        <v>8</v>
      </c>
      <c r="AD276" s="6">
        <f t="shared" si="65"/>
        <v>2</v>
      </c>
      <c r="AE276" s="6">
        <f t="shared" si="77"/>
        <v>-14</v>
      </c>
      <c r="AF276" s="6">
        <f t="shared" si="77"/>
        <v>10</v>
      </c>
      <c r="AG276" s="6">
        <f t="shared" si="77"/>
        <v>-4</v>
      </c>
      <c r="AH276" s="5"/>
      <c r="AI276" s="8" t="str">
        <f t="shared" si="66"/>
        <v>OL Lower</v>
      </c>
      <c r="AJ276" s="24" t="str">
        <f t="shared" si="67"/>
        <v>Up</v>
      </c>
      <c r="AK276" s="25" t="str">
        <f t="shared" si="68"/>
        <v>POC Unchanged</v>
      </c>
      <c r="AL276" s="26" t="str">
        <f t="shared" si="69"/>
        <v>In. Val</v>
      </c>
      <c r="AM276" s="26" t="str">
        <f t="shared" si="70"/>
        <v>Lower Break</v>
      </c>
      <c r="AN276" s="26" t="str">
        <f t="shared" si="71"/>
        <v>Bl. Val</v>
      </c>
      <c r="AO276" s="26" t="str">
        <f t="shared" si="72"/>
        <v>No Gap</v>
      </c>
      <c r="AP276" s="26" t="str">
        <f t="shared" si="73"/>
        <v>Bottom-Weighted</v>
      </c>
      <c r="AQ276" s="26" t="str">
        <f t="shared" si="74"/>
        <v>Skewed Mid-High</v>
      </c>
      <c r="AR276" s="26" t="str">
        <f t="shared" si="75"/>
        <v>Closed Higher Quadrant</v>
      </c>
      <c r="AS276" s="27">
        <f t="shared" si="76"/>
        <v>1</v>
      </c>
    </row>
    <row r="277" spans="1:45" ht="15.5" x14ac:dyDescent="0.35">
      <c r="A277" s="20">
        <v>45267</v>
      </c>
      <c r="B277" s="21">
        <v>1.2531300000000001</v>
      </c>
      <c r="C277" s="21">
        <v>1.27329</v>
      </c>
      <c r="D277" s="21">
        <v>1.2523899999999999</v>
      </c>
      <c r="E277" s="21">
        <v>1.25861</v>
      </c>
      <c r="F277" s="21">
        <v>1.2629999999999999</v>
      </c>
      <c r="G277" s="21">
        <v>1.2678</v>
      </c>
      <c r="H277" s="21">
        <v>1.2565</v>
      </c>
      <c r="I277" s="22">
        <v>45</v>
      </c>
      <c r="J277" s="22">
        <v>2730</v>
      </c>
      <c r="K277" s="22">
        <v>2955</v>
      </c>
      <c r="L277" s="22">
        <v>5754</v>
      </c>
      <c r="M277" s="23">
        <v>11.917291666666687</v>
      </c>
      <c r="N277" s="23">
        <v>209.00000000000142</v>
      </c>
      <c r="O277" s="22">
        <v>113.00000000000088</v>
      </c>
      <c r="P277" s="22">
        <v>669332</v>
      </c>
      <c r="Q277" s="23">
        <v>1394.4416666666666</v>
      </c>
      <c r="R277" s="23">
        <v>27.531100478468712</v>
      </c>
      <c r="S277" s="22">
        <v>26</v>
      </c>
      <c r="T277" s="22" t="s">
        <v>33</v>
      </c>
      <c r="U277" s="23">
        <v>0.77525755438725386</v>
      </c>
      <c r="V277" s="22">
        <v>1185</v>
      </c>
      <c r="W277" s="22">
        <v>1614</v>
      </c>
      <c r="X277" s="22">
        <v>2197</v>
      </c>
      <c r="Y277" s="22">
        <v>698</v>
      </c>
      <c r="Z277" s="22" t="s">
        <v>29</v>
      </c>
      <c r="AA277" s="5"/>
      <c r="AB277" s="6" cm="1">
        <f t="array" ref="AB277">SUM(IF(B277:I277&gt;B278:I278,1,-1))</f>
        <v>-2</v>
      </c>
      <c r="AC277" s="6" cm="1">
        <f t="array" ref="AC277">SUM(IF(J277:S277&gt;J278:S278,1,-1))</f>
        <v>6</v>
      </c>
      <c r="AD277" s="6">
        <f t="shared" si="65"/>
        <v>4</v>
      </c>
      <c r="AE277" s="6">
        <f t="shared" si="77"/>
        <v>-8</v>
      </c>
      <c r="AF277" s="6">
        <f t="shared" si="77"/>
        <v>-2</v>
      </c>
      <c r="AG277" s="6">
        <f t="shared" si="77"/>
        <v>-10</v>
      </c>
      <c r="AH277" s="5"/>
      <c r="AI277" s="8" t="str">
        <f t="shared" si="66"/>
        <v>OL Lower</v>
      </c>
      <c r="AJ277" s="24" t="str">
        <f t="shared" si="67"/>
        <v>Up</v>
      </c>
      <c r="AK277" s="25" t="str">
        <f t="shared" si="68"/>
        <v>POC Unchanged</v>
      </c>
      <c r="AL277" s="26" t="str">
        <f t="shared" si="69"/>
        <v>In. Val</v>
      </c>
      <c r="AM277" s="26" t="str">
        <f t="shared" si="70"/>
        <v>Inside Day</v>
      </c>
      <c r="AN277" s="26" t="str">
        <f t="shared" si="71"/>
        <v>In Val</v>
      </c>
      <c r="AO277" s="26" t="str">
        <f t="shared" si="72"/>
        <v>Gap Down - Failed</v>
      </c>
      <c r="AP277" s="26" t="str">
        <f t="shared" si="73"/>
        <v>Bottom-Weighted</v>
      </c>
      <c r="AQ277" s="26" t="str">
        <f t="shared" si="74"/>
        <v>Skewed Mid-Low</v>
      </c>
      <c r="AR277" s="26" t="str">
        <f t="shared" si="75"/>
        <v>Same</v>
      </c>
      <c r="AS277" s="27">
        <f t="shared" si="76"/>
        <v>0</v>
      </c>
    </row>
    <row r="278" spans="1:45" ht="15.5" x14ac:dyDescent="0.35">
      <c r="A278" s="20">
        <v>45266</v>
      </c>
      <c r="B278" s="21">
        <v>1.2488600000000001</v>
      </c>
      <c r="C278" s="21">
        <v>1.27329</v>
      </c>
      <c r="D278" s="21">
        <v>1.24882</v>
      </c>
      <c r="E278" s="21">
        <v>1.2556799999999999</v>
      </c>
      <c r="F278" s="21">
        <v>1.2630000000000001</v>
      </c>
      <c r="G278" s="21">
        <v>1.2692000000000001</v>
      </c>
      <c r="H278" s="21">
        <v>1.2585000000000002</v>
      </c>
      <c r="I278" s="22">
        <v>65</v>
      </c>
      <c r="J278" s="22">
        <v>2721</v>
      </c>
      <c r="K278" s="22">
        <v>2804</v>
      </c>
      <c r="L278" s="22">
        <v>5594</v>
      </c>
      <c r="M278" s="23">
        <v>11.610416666666712</v>
      </c>
      <c r="N278" s="23">
        <v>244.69999999999993</v>
      </c>
      <c r="O278" s="22">
        <v>106.99999999999932</v>
      </c>
      <c r="P278" s="22">
        <v>643732</v>
      </c>
      <c r="Q278" s="23">
        <v>1341.1083333333333</v>
      </c>
      <c r="R278" s="23">
        <v>22.860645688598289</v>
      </c>
      <c r="S278" s="22">
        <v>30</v>
      </c>
      <c r="T278" s="22" t="s">
        <v>33</v>
      </c>
      <c r="U278" s="23">
        <v>0.71842412126454203</v>
      </c>
      <c r="V278" s="22">
        <v>1457</v>
      </c>
      <c r="W278" s="22">
        <v>2327</v>
      </c>
      <c r="X278" s="22">
        <v>1260</v>
      </c>
      <c r="Y278" s="22">
        <v>550</v>
      </c>
      <c r="Z278" s="22" t="s">
        <v>29</v>
      </c>
      <c r="AA278" s="5"/>
      <c r="AB278" s="6" cm="1">
        <f t="array" ref="AB278">SUM(IF(B278:I278&gt;B279:I279,1,-1))</f>
        <v>-6</v>
      </c>
      <c r="AC278" s="6" cm="1">
        <f t="array" ref="AC278">SUM(IF(J278:S278&gt;J279:S279,1,-1))</f>
        <v>-4</v>
      </c>
      <c r="AD278" s="6">
        <f t="shared" si="65"/>
        <v>-10</v>
      </c>
      <c r="AE278" s="6">
        <f t="shared" si="77"/>
        <v>-6</v>
      </c>
      <c r="AF278" s="6">
        <f t="shared" si="77"/>
        <v>-4</v>
      </c>
      <c r="AG278" s="6">
        <f t="shared" si="77"/>
        <v>-10</v>
      </c>
      <c r="AH278" s="5"/>
      <c r="AI278" s="8" t="str">
        <f t="shared" si="66"/>
        <v>OL Lower</v>
      </c>
      <c r="AJ278" s="24" t="str">
        <f t="shared" si="67"/>
        <v>Up</v>
      </c>
      <c r="AK278" s="25" t="str">
        <f t="shared" si="68"/>
        <v>POC Unchanged</v>
      </c>
      <c r="AL278" s="26" t="str">
        <f t="shared" si="69"/>
        <v>In. Val</v>
      </c>
      <c r="AM278" s="26" t="str">
        <f t="shared" si="70"/>
        <v>Inside Day</v>
      </c>
      <c r="AN278" s="26" t="str">
        <f t="shared" si="71"/>
        <v>Bl. Val</v>
      </c>
      <c r="AO278" s="26" t="str">
        <f t="shared" si="72"/>
        <v>Gap Down - Rejected</v>
      </c>
      <c r="AP278" s="26" t="str">
        <f t="shared" si="73"/>
        <v>Bottom-Weighted</v>
      </c>
      <c r="AQ278" s="26" t="str">
        <f t="shared" si="74"/>
        <v>Skewed Mid-High</v>
      </c>
      <c r="AR278" s="26" t="str">
        <f t="shared" si="75"/>
        <v>Closed Higher Quadrant</v>
      </c>
      <c r="AS278" s="27">
        <f t="shared" si="76"/>
        <v>1</v>
      </c>
    </row>
    <row r="279" spans="1:45" ht="15.5" x14ac:dyDescent="0.35">
      <c r="A279" s="20">
        <v>45265</v>
      </c>
      <c r="B279" s="21">
        <v>1.2542500000000001</v>
      </c>
      <c r="C279" s="21">
        <v>1.27329</v>
      </c>
      <c r="D279" s="21">
        <v>1.24481</v>
      </c>
      <c r="E279" s="21">
        <v>1.2593000000000001</v>
      </c>
      <c r="F279" s="21">
        <v>1.2630000000000001</v>
      </c>
      <c r="G279" s="21">
        <v>1.2710000000000001</v>
      </c>
      <c r="H279" s="21">
        <v>1.2598</v>
      </c>
      <c r="I279" s="22">
        <v>65</v>
      </c>
      <c r="J279" s="22">
        <v>2721</v>
      </c>
      <c r="K279" s="22">
        <v>2859</v>
      </c>
      <c r="L279" s="22">
        <v>5649</v>
      </c>
      <c r="M279" s="23">
        <v>11.712708333333387</v>
      </c>
      <c r="N279" s="23">
        <v>284.80000000000064</v>
      </c>
      <c r="O279" s="22">
        <v>112.00000000000099</v>
      </c>
      <c r="P279" s="22">
        <v>636757</v>
      </c>
      <c r="Q279" s="23">
        <v>1326.5770833333333</v>
      </c>
      <c r="R279" s="23">
        <v>19.834971910112316</v>
      </c>
      <c r="S279" s="22">
        <v>30</v>
      </c>
      <c r="T279" s="22" t="s">
        <v>26</v>
      </c>
      <c r="U279" s="23">
        <v>0.61147443636296295</v>
      </c>
      <c r="V279" s="22">
        <v>1660</v>
      </c>
      <c r="W279" s="22">
        <v>2593</v>
      </c>
      <c r="X279" s="22">
        <v>939</v>
      </c>
      <c r="Y279" s="22">
        <v>426</v>
      </c>
      <c r="Z279" s="22" t="s">
        <v>32</v>
      </c>
      <c r="AA279" s="5"/>
      <c r="AB279" s="6" cm="1">
        <f t="array" ref="AB279">SUM(IF(B279:I279&gt;B280:I280,1,-1))</f>
        <v>0</v>
      </c>
      <c r="AC279" s="6" cm="1">
        <f t="array" ref="AC279">SUM(IF(J279:S279&gt;J280:S280,1,-1))</f>
        <v>-4</v>
      </c>
      <c r="AD279" s="6">
        <f t="shared" si="65"/>
        <v>-4</v>
      </c>
      <c r="AE279" s="6">
        <f t="shared" si="77"/>
        <v>2</v>
      </c>
      <c r="AF279" s="6">
        <f t="shared" si="77"/>
        <v>2</v>
      </c>
      <c r="AG279" s="6">
        <f t="shared" si="77"/>
        <v>4</v>
      </c>
      <c r="AH279" s="5"/>
      <c r="AI279" s="8" t="str">
        <f t="shared" si="66"/>
        <v>OL Higher</v>
      </c>
      <c r="AJ279" s="24" t="str">
        <f t="shared" si="67"/>
        <v>Up</v>
      </c>
      <c r="AK279" s="25" t="str">
        <f t="shared" si="68"/>
        <v>POC Up</v>
      </c>
      <c r="AL279" s="26" t="str">
        <f t="shared" si="69"/>
        <v>In. Val</v>
      </c>
      <c r="AM279" s="26" t="str">
        <f t="shared" si="70"/>
        <v>Inside Day</v>
      </c>
      <c r="AN279" s="26" t="str">
        <f t="shared" si="71"/>
        <v>Bl. Val</v>
      </c>
      <c r="AO279" s="26" t="str">
        <f t="shared" si="72"/>
        <v>No Gap</v>
      </c>
      <c r="AP279" s="26" t="str">
        <f t="shared" si="73"/>
        <v>Bottom-Weighted</v>
      </c>
      <c r="AQ279" s="26" t="str">
        <f t="shared" si="74"/>
        <v>Skewed Mid-High</v>
      </c>
      <c r="AR279" s="26" t="str">
        <f t="shared" si="75"/>
        <v>Same</v>
      </c>
      <c r="AS279" s="27">
        <f t="shared" si="76"/>
        <v>0</v>
      </c>
    </row>
    <row r="280" spans="1:45" ht="15.5" x14ac:dyDescent="0.35">
      <c r="A280" s="20">
        <v>45264</v>
      </c>
      <c r="B280" s="21">
        <v>1.2507299999999999</v>
      </c>
      <c r="C280" s="21">
        <v>1.27329</v>
      </c>
      <c r="D280" s="21">
        <v>1.24481</v>
      </c>
      <c r="E280" s="21">
        <v>1.26326</v>
      </c>
      <c r="F280" s="21">
        <v>1.2534000000000001</v>
      </c>
      <c r="G280" s="21">
        <v>1.2659</v>
      </c>
      <c r="H280" s="21">
        <v>1.2453000000000001</v>
      </c>
      <c r="I280" s="22">
        <v>65</v>
      </c>
      <c r="J280" s="22">
        <v>4575</v>
      </c>
      <c r="K280" s="22">
        <v>1025</v>
      </c>
      <c r="L280" s="22">
        <v>5673</v>
      </c>
      <c r="M280" s="23">
        <v>11.759583333333378</v>
      </c>
      <c r="N280" s="23">
        <v>284.80000000000064</v>
      </c>
      <c r="O280" s="22">
        <v>205.99999999999952</v>
      </c>
      <c r="P280" s="22">
        <v>625596</v>
      </c>
      <c r="Q280" s="23">
        <v>1303.325</v>
      </c>
      <c r="R280" s="23">
        <v>19.919241573033663</v>
      </c>
      <c r="S280" s="22">
        <v>32</v>
      </c>
      <c r="T280" s="22" t="s">
        <v>28</v>
      </c>
      <c r="U280" s="23">
        <v>0.4271236695439814</v>
      </c>
      <c r="V280" s="22">
        <v>1660</v>
      </c>
      <c r="W280" s="22">
        <v>2095</v>
      </c>
      <c r="X280" s="22">
        <v>1413</v>
      </c>
      <c r="Y280" s="22">
        <v>470</v>
      </c>
      <c r="Z280" s="22" t="s">
        <v>32</v>
      </c>
      <c r="AA280" s="5"/>
      <c r="AB280" s="6" cm="1">
        <f t="array" ref="AB280">SUM(IF(B280:I280&gt;B281:I281,1,-1))</f>
        <v>0</v>
      </c>
      <c r="AC280" s="6" cm="1">
        <f t="array" ref="AC280">SUM(IF(J280:S280&gt;J281:S281,1,-1))</f>
        <v>4</v>
      </c>
      <c r="AD280" s="6">
        <f t="shared" si="65"/>
        <v>4</v>
      </c>
      <c r="AE280" s="6">
        <f t="shared" si="77"/>
        <v>-2</v>
      </c>
      <c r="AF280" s="6">
        <f t="shared" si="77"/>
        <v>10</v>
      </c>
      <c r="AG280" s="6">
        <f t="shared" si="77"/>
        <v>8</v>
      </c>
      <c r="AH280" s="5"/>
      <c r="AI280" s="8" t="str">
        <f t="shared" si="66"/>
        <v>OL Higher</v>
      </c>
      <c r="AJ280" s="24" t="str">
        <f t="shared" si="67"/>
        <v>Neutral</v>
      </c>
      <c r="AK280" s="25" t="str">
        <f t="shared" si="68"/>
        <v>POC Unchanged</v>
      </c>
      <c r="AL280" s="26" t="str">
        <f t="shared" si="69"/>
        <v>In. Val</v>
      </c>
      <c r="AM280" s="26" t="str">
        <f t="shared" si="70"/>
        <v>Inside Day</v>
      </c>
      <c r="AN280" s="26" t="str">
        <f t="shared" si="71"/>
        <v>In Val</v>
      </c>
      <c r="AO280" s="26" t="str">
        <f t="shared" si="72"/>
        <v>No Gap</v>
      </c>
      <c r="AP280" s="26" t="str">
        <f t="shared" si="73"/>
        <v>Top-Weighted</v>
      </c>
      <c r="AQ280" s="26" t="str">
        <f t="shared" si="74"/>
        <v>Skewed Mid-High</v>
      </c>
      <c r="AR280" s="26" t="str">
        <f t="shared" si="75"/>
        <v>Closed Higher Quadrant</v>
      </c>
      <c r="AS280" s="27">
        <f t="shared" si="76"/>
        <v>1</v>
      </c>
    </row>
    <row r="281" spans="1:45" ht="15.5" x14ac:dyDescent="0.35">
      <c r="A281" s="20">
        <v>45261</v>
      </c>
      <c r="B281" s="21">
        <v>1.24525</v>
      </c>
      <c r="C281" s="21">
        <v>1.27329</v>
      </c>
      <c r="D281" s="21">
        <v>1.24455</v>
      </c>
      <c r="E281" s="21">
        <v>1.27098</v>
      </c>
      <c r="F281" s="21">
        <v>1.2534000000000001</v>
      </c>
      <c r="G281" s="21">
        <v>1.2644000000000002</v>
      </c>
      <c r="H281" s="21">
        <v>1.2448000000000001</v>
      </c>
      <c r="I281" s="22">
        <v>77</v>
      </c>
      <c r="J281" s="22">
        <v>3982</v>
      </c>
      <c r="K281" s="22">
        <v>1565</v>
      </c>
      <c r="L281" s="22">
        <v>5620</v>
      </c>
      <c r="M281" s="23">
        <v>11.657500000000061</v>
      </c>
      <c r="N281" s="23">
        <v>287.39999999999986</v>
      </c>
      <c r="O281" s="22">
        <v>196.00000000000063</v>
      </c>
      <c r="P281" s="22">
        <v>603980</v>
      </c>
      <c r="Q281" s="23">
        <v>1258.2916666666667</v>
      </c>
      <c r="R281" s="23">
        <v>19.554627696590128</v>
      </c>
      <c r="S281" s="22">
        <v>38</v>
      </c>
      <c r="T281" s="22" t="s">
        <v>26</v>
      </c>
      <c r="U281" s="23">
        <v>0.519503586796499</v>
      </c>
      <c r="V281" s="22">
        <v>1359</v>
      </c>
      <c r="W281" s="22">
        <v>1814</v>
      </c>
      <c r="X281" s="22">
        <v>1440</v>
      </c>
      <c r="Y281" s="22">
        <v>976</v>
      </c>
      <c r="Z281" s="22" t="s">
        <v>31</v>
      </c>
      <c r="AA281" s="5"/>
      <c r="AB281" s="6" cm="1">
        <f t="array" ref="AB281">SUM(IF(B281:I281&gt;B282:I282,1,-1))</f>
        <v>2</v>
      </c>
      <c r="AC281" s="6" cm="1">
        <f t="array" ref="AC281">SUM(IF(J281:S281&gt;J282:S282,1,-1))</f>
        <v>2</v>
      </c>
      <c r="AD281" s="6">
        <f t="shared" si="65"/>
        <v>4</v>
      </c>
      <c r="AE281" s="6">
        <f t="shared" si="77"/>
        <v>-4</v>
      </c>
      <c r="AF281" s="6">
        <f t="shared" si="77"/>
        <v>12</v>
      </c>
      <c r="AG281" s="6">
        <f t="shared" si="77"/>
        <v>8</v>
      </c>
      <c r="AH281" s="5"/>
      <c r="AI281" s="8" t="str">
        <f t="shared" si="66"/>
        <v>Inside</v>
      </c>
      <c r="AJ281" s="24" t="str">
        <f t="shared" si="67"/>
        <v>Up</v>
      </c>
      <c r="AK281" s="25" t="str">
        <f t="shared" si="68"/>
        <v>POC Unchanged</v>
      </c>
      <c r="AL281" s="26" t="str">
        <f t="shared" si="69"/>
        <v>In. Val</v>
      </c>
      <c r="AM281" s="26" t="str">
        <f t="shared" si="70"/>
        <v>Inside Day</v>
      </c>
      <c r="AN281" s="26" t="str">
        <f t="shared" si="71"/>
        <v>Ab. Val</v>
      </c>
      <c r="AO281" s="26" t="str">
        <f t="shared" si="72"/>
        <v>No Gap</v>
      </c>
      <c r="AP281" s="26" t="str">
        <f t="shared" si="73"/>
        <v>Top-Weighted</v>
      </c>
      <c r="AQ281" s="26" t="str">
        <f t="shared" si="74"/>
        <v>Skewed Mid-High</v>
      </c>
      <c r="AR281" s="26" t="str">
        <f t="shared" si="75"/>
        <v>Closed Lower Quadrant</v>
      </c>
      <c r="AS281" s="27">
        <f t="shared" si="76"/>
        <v>-1</v>
      </c>
    </row>
    <row r="282" spans="1:45" ht="15.5" x14ac:dyDescent="0.35">
      <c r="A282" s="20">
        <v>45260</v>
      </c>
      <c r="B282" s="21">
        <v>1.24139</v>
      </c>
      <c r="C282" s="21">
        <v>1.27329</v>
      </c>
      <c r="D282" s="21">
        <v>1.2373499999999999</v>
      </c>
      <c r="E282" s="21">
        <v>1.2629600000000001</v>
      </c>
      <c r="F282" s="21">
        <v>1.2534000000000001</v>
      </c>
      <c r="G282" s="21">
        <v>1.2652000000000001</v>
      </c>
      <c r="H282" s="21">
        <v>1.2441</v>
      </c>
      <c r="I282" s="22">
        <v>67</v>
      </c>
      <c r="J282" s="22">
        <v>3356</v>
      </c>
      <c r="K282" s="22">
        <v>2120</v>
      </c>
      <c r="L282" s="22">
        <v>5549</v>
      </c>
      <c r="M282" s="23">
        <v>11.45291666666672</v>
      </c>
      <c r="N282" s="23">
        <v>359.40000000000083</v>
      </c>
      <c r="O282" s="22">
        <v>211.00000000000119</v>
      </c>
      <c r="P282" s="22">
        <v>583812</v>
      </c>
      <c r="Q282" s="23">
        <v>1216.2750000000001</v>
      </c>
      <c r="R282" s="23">
        <v>15.439621591541423</v>
      </c>
      <c r="S282" s="22">
        <v>52</v>
      </c>
      <c r="T282" s="22" t="s">
        <v>26</v>
      </c>
      <c r="U282" s="23">
        <v>0.63300424430399738</v>
      </c>
      <c r="V282" s="22">
        <v>1299</v>
      </c>
      <c r="W282" s="22">
        <v>1453</v>
      </c>
      <c r="X282" s="22">
        <v>2171</v>
      </c>
      <c r="Y282" s="22">
        <v>626</v>
      </c>
      <c r="Z282" s="22" t="s">
        <v>32</v>
      </c>
      <c r="AA282" s="5"/>
      <c r="AB282" s="6" cm="1">
        <f t="array" ref="AB282">SUM(IF(B282:I282&gt;B283:I283,1,-1))</f>
        <v>-4</v>
      </c>
      <c r="AC282" s="6" cm="1">
        <f t="array" ref="AC282">SUM(IF(J282:S282&gt;J283:S283,1,-1))</f>
        <v>4</v>
      </c>
      <c r="AD282" s="6">
        <f t="shared" si="65"/>
        <v>0</v>
      </c>
      <c r="AE282" s="6">
        <f t="shared" si="77"/>
        <v>-2</v>
      </c>
      <c r="AF282" s="6">
        <f t="shared" si="77"/>
        <v>12</v>
      </c>
      <c r="AG282" s="6">
        <f t="shared" si="77"/>
        <v>10</v>
      </c>
      <c r="AH282" s="5"/>
      <c r="AI282" s="8" t="str">
        <f t="shared" si="66"/>
        <v>OL Higher</v>
      </c>
      <c r="AJ282" s="24" t="str">
        <f t="shared" si="67"/>
        <v>Up</v>
      </c>
      <c r="AK282" s="25" t="str">
        <f t="shared" si="68"/>
        <v>POC Unchanged</v>
      </c>
      <c r="AL282" s="26" t="str">
        <f t="shared" si="69"/>
        <v>In. Val</v>
      </c>
      <c r="AM282" s="26" t="str">
        <f t="shared" si="70"/>
        <v>Inside Day</v>
      </c>
      <c r="AN282" s="26" t="str">
        <f t="shared" si="71"/>
        <v>In Val</v>
      </c>
      <c r="AO282" s="26" t="str">
        <f t="shared" si="72"/>
        <v>No Gap</v>
      </c>
      <c r="AP282" s="26" t="str">
        <f t="shared" si="73"/>
        <v>Top-Weighted</v>
      </c>
      <c r="AQ282" s="26" t="str">
        <f t="shared" si="74"/>
        <v>Skewed Mid-Low</v>
      </c>
      <c r="AR282" s="26" t="str">
        <f t="shared" si="75"/>
        <v>Closed Higher Quadrant</v>
      </c>
      <c r="AS282" s="27">
        <f t="shared" si="76"/>
        <v>1</v>
      </c>
    </row>
    <row r="283" spans="1:45" ht="15.5" x14ac:dyDescent="0.35">
      <c r="A283" s="20">
        <v>45259</v>
      </c>
      <c r="B283" s="21">
        <v>1.24213</v>
      </c>
      <c r="C283" s="21">
        <v>1.27329</v>
      </c>
      <c r="D283" s="21">
        <v>1.2373499999999999</v>
      </c>
      <c r="E283" s="21">
        <v>1.2694000000000001</v>
      </c>
      <c r="F283" s="21">
        <v>1.2534000000000001</v>
      </c>
      <c r="G283" s="21">
        <v>1.2607000000000002</v>
      </c>
      <c r="H283" s="21">
        <v>1.2376</v>
      </c>
      <c r="I283" s="22">
        <v>75</v>
      </c>
      <c r="J283" s="22">
        <v>2663</v>
      </c>
      <c r="K283" s="22">
        <v>2682</v>
      </c>
      <c r="L283" s="22">
        <v>5418</v>
      </c>
      <c r="M283" s="23">
        <v>11.179583333333349</v>
      </c>
      <c r="N283" s="23">
        <v>359.40000000000083</v>
      </c>
      <c r="O283" s="22">
        <v>231.00000000000119</v>
      </c>
      <c r="P283" s="22">
        <v>558204</v>
      </c>
      <c r="Q283" s="23">
        <v>1162.925</v>
      </c>
      <c r="R283" s="23">
        <v>15.075125208681101</v>
      </c>
      <c r="S283" s="22">
        <v>51</v>
      </c>
      <c r="T283" s="22" t="s">
        <v>26</v>
      </c>
      <c r="U283" s="23">
        <v>0.68035833121567868</v>
      </c>
      <c r="V283" s="22">
        <v>930</v>
      </c>
      <c r="W283" s="22">
        <v>1129</v>
      </c>
      <c r="X283" s="22">
        <v>2171</v>
      </c>
      <c r="Y283" s="22">
        <v>1188</v>
      </c>
      <c r="Z283" s="22" t="s">
        <v>31</v>
      </c>
      <c r="AA283" s="5"/>
      <c r="AB283" s="6" cm="1">
        <f t="array" ref="AB283">SUM(IF(B283:I283&gt;B284:I284,1,-1))</f>
        <v>-2</v>
      </c>
      <c r="AC283" s="6" cm="1">
        <f t="array" ref="AC283">SUM(IF(J283:S283&gt;J284:S284,1,-1))</f>
        <v>6</v>
      </c>
      <c r="AD283" s="6">
        <f t="shared" si="65"/>
        <v>4</v>
      </c>
      <c r="AE283" s="6">
        <f t="shared" si="77"/>
        <v>2</v>
      </c>
      <c r="AF283" s="6">
        <f t="shared" si="77"/>
        <v>12</v>
      </c>
      <c r="AG283" s="6">
        <f t="shared" si="77"/>
        <v>14</v>
      </c>
      <c r="AH283" s="5"/>
      <c r="AI283" s="8" t="str">
        <f t="shared" si="66"/>
        <v>Outside</v>
      </c>
      <c r="AJ283" s="24" t="str">
        <f t="shared" si="67"/>
        <v>Up</v>
      </c>
      <c r="AK283" s="25" t="str">
        <f t="shared" si="68"/>
        <v>POC Unchanged</v>
      </c>
      <c r="AL283" s="26" t="str">
        <f t="shared" si="69"/>
        <v>In. Val</v>
      </c>
      <c r="AM283" s="26" t="str">
        <f t="shared" si="70"/>
        <v>Upper Break</v>
      </c>
      <c r="AN283" s="26" t="str">
        <f t="shared" si="71"/>
        <v>Ab. Val</v>
      </c>
      <c r="AO283" s="26" t="str">
        <f t="shared" si="72"/>
        <v>No Gap</v>
      </c>
      <c r="AP283" s="26" t="str">
        <f t="shared" si="73"/>
        <v>Bottom-Weighted</v>
      </c>
      <c r="AQ283" s="26" t="str">
        <f t="shared" si="74"/>
        <v>Skewed Mid-Low</v>
      </c>
      <c r="AR283" s="26" t="str">
        <f t="shared" si="75"/>
        <v>Same</v>
      </c>
      <c r="AS283" s="27">
        <f t="shared" si="76"/>
        <v>0</v>
      </c>
    </row>
    <row r="284" spans="1:45" ht="15.5" x14ac:dyDescent="0.35">
      <c r="A284" s="20">
        <v>45258</v>
      </c>
      <c r="B284" s="21">
        <v>1.24929</v>
      </c>
      <c r="C284" s="21">
        <v>1.27146</v>
      </c>
      <c r="D284" s="21">
        <v>1.2373499999999999</v>
      </c>
      <c r="E284" s="21">
        <v>1.2711399999999999</v>
      </c>
      <c r="F284" s="21">
        <v>1.2534000000000001</v>
      </c>
      <c r="G284" s="21">
        <v>1.2559</v>
      </c>
      <c r="H284" s="21">
        <v>1.2397</v>
      </c>
      <c r="I284" s="22">
        <v>69</v>
      </c>
      <c r="J284" s="22">
        <v>2038</v>
      </c>
      <c r="K284" s="22">
        <v>3263</v>
      </c>
      <c r="L284" s="22">
        <v>5374</v>
      </c>
      <c r="M284" s="23">
        <v>11.09562500000002</v>
      </c>
      <c r="N284" s="23">
        <v>341.10000000000082</v>
      </c>
      <c r="O284" s="22">
        <v>161.99999999999991</v>
      </c>
      <c r="P284" s="22">
        <v>542952</v>
      </c>
      <c r="Q284" s="23">
        <v>1131.1500000000001</v>
      </c>
      <c r="R284" s="23">
        <v>15.754910583406588</v>
      </c>
      <c r="S284" s="22">
        <v>48</v>
      </c>
      <c r="T284" s="22" t="s">
        <v>26</v>
      </c>
      <c r="U284" s="23">
        <v>0.54258247652044245</v>
      </c>
      <c r="V284" s="22">
        <v>493</v>
      </c>
      <c r="W284" s="22">
        <v>1092</v>
      </c>
      <c r="X284" s="22">
        <v>2348</v>
      </c>
      <c r="Y284" s="22">
        <v>1441</v>
      </c>
      <c r="Z284" s="22" t="s">
        <v>31</v>
      </c>
      <c r="AA284" s="5"/>
      <c r="AB284" s="6" cm="1">
        <f t="array" ref="AB284">SUM(IF(B284:I284&gt;B285:I285,1,-1))</f>
        <v>4</v>
      </c>
      <c r="AC284" s="6" cm="1">
        <f t="array" ref="AC284">SUM(IF(J284:S284&gt;J285:S285,1,-1))</f>
        <v>2</v>
      </c>
      <c r="AD284" s="6">
        <f t="shared" si="65"/>
        <v>6</v>
      </c>
      <c r="AE284" s="6">
        <f t="shared" si="77"/>
        <v>10</v>
      </c>
      <c r="AF284" s="6">
        <f t="shared" si="77"/>
        <v>4</v>
      </c>
      <c r="AG284" s="6">
        <f t="shared" si="77"/>
        <v>14</v>
      </c>
      <c r="AH284" s="5"/>
      <c r="AI284" s="8" t="str">
        <f t="shared" si="66"/>
        <v>Outside</v>
      </c>
      <c r="AJ284" s="24" t="str">
        <f t="shared" si="67"/>
        <v>Up</v>
      </c>
      <c r="AK284" s="25" t="str">
        <f t="shared" si="68"/>
        <v>POC Unchanged</v>
      </c>
      <c r="AL284" s="26" t="str">
        <f t="shared" si="69"/>
        <v>In. Val</v>
      </c>
      <c r="AM284" s="26" t="str">
        <f t="shared" si="70"/>
        <v>Upper Break</v>
      </c>
      <c r="AN284" s="26" t="str">
        <f t="shared" si="71"/>
        <v>Ab. Val</v>
      </c>
      <c r="AO284" s="26" t="str">
        <f t="shared" si="72"/>
        <v>No Gap</v>
      </c>
      <c r="AP284" s="26" t="str">
        <f t="shared" si="73"/>
        <v>Bottom-Weighted</v>
      </c>
      <c r="AQ284" s="26" t="str">
        <f t="shared" si="74"/>
        <v>Skewed Mid-Low</v>
      </c>
      <c r="AR284" s="26" t="str">
        <f t="shared" si="75"/>
        <v>Same</v>
      </c>
      <c r="AS284" s="27">
        <f t="shared" si="76"/>
        <v>0</v>
      </c>
    </row>
    <row r="285" spans="1:45" ht="15.5" x14ac:dyDescent="0.35">
      <c r="A285" s="20">
        <v>45257</v>
      </c>
      <c r="B285" s="21">
        <v>1.22787</v>
      </c>
      <c r="C285" s="21">
        <v>1.2643800000000001</v>
      </c>
      <c r="D285" s="21">
        <v>1.2264900000000001</v>
      </c>
      <c r="E285" s="21">
        <v>1.26335</v>
      </c>
      <c r="F285" s="21">
        <v>1.2534000000000001</v>
      </c>
      <c r="G285" s="21">
        <v>1.2558000000000002</v>
      </c>
      <c r="H285" s="21">
        <v>1.2410000000000001</v>
      </c>
      <c r="I285" s="22">
        <v>59</v>
      </c>
      <c r="J285" s="22">
        <v>1456</v>
      </c>
      <c r="K285" s="22">
        <v>3928</v>
      </c>
      <c r="L285" s="22">
        <v>5457</v>
      </c>
      <c r="M285" s="23">
        <v>11.311666666666683</v>
      </c>
      <c r="N285" s="23">
        <v>378.89999999999981</v>
      </c>
      <c r="O285" s="22">
        <v>148.00000000000148</v>
      </c>
      <c r="P285" s="22">
        <v>525819</v>
      </c>
      <c r="Q285" s="23">
        <v>1095.45625</v>
      </c>
      <c r="R285" s="23">
        <v>14.402216943784648</v>
      </c>
      <c r="S285" s="22">
        <v>45</v>
      </c>
      <c r="T285" s="22" t="s">
        <v>28</v>
      </c>
      <c r="U285" s="23">
        <v>0.43481314419278916</v>
      </c>
      <c r="V285" s="22">
        <v>908</v>
      </c>
      <c r="W285" s="22">
        <v>2721</v>
      </c>
      <c r="X285" s="22">
        <v>1510</v>
      </c>
      <c r="Y285" s="22">
        <v>317</v>
      </c>
      <c r="Z285" s="22" t="s">
        <v>31</v>
      </c>
      <c r="AA285" s="5"/>
      <c r="AB285" s="6" cm="1">
        <f t="array" ref="AB285">SUM(IF(B285:I285&gt;B286:I286,1,-1))</f>
        <v>0</v>
      </c>
      <c r="AC285" s="6" cm="1">
        <f t="array" ref="AC285">SUM(IF(J285:S285&gt;J286:S286,1,-1))</f>
        <v>4</v>
      </c>
      <c r="AD285" s="6">
        <f t="shared" si="65"/>
        <v>4</v>
      </c>
      <c r="AE285" s="6">
        <f t="shared" si="77"/>
        <v>6</v>
      </c>
      <c r="AF285" s="6">
        <f t="shared" si="77"/>
        <v>-2</v>
      </c>
      <c r="AG285" s="6">
        <f t="shared" si="77"/>
        <v>4</v>
      </c>
      <c r="AH285" s="5"/>
      <c r="AI285" s="8" t="str">
        <f t="shared" si="66"/>
        <v>OL Lower</v>
      </c>
      <c r="AJ285" s="24" t="str">
        <f t="shared" si="67"/>
        <v>Up</v>
      </c>
      <c r="AK285" s="25" t="str">
        <f t="shared" si="68"/>
        <v>POC Unchanged</v>
      </c>
      <c r="AL285" s="26" t="str">
        <f t="shared" si="69"/>
        <v>In. Val</v>
      </c>
      <c r="AM285" s="26" t="str">
        <f t="shared" si="70"/>
        <v>Upper Break</v>
      </c>
      <c r="AN285" s="26" t="str">
        <f t="shared" si="71"/>
        <v>Ab. Val</v>
      </c>
      <c r="AO285" s="26" t="str">
        <f t="shared" si="72"/>
        <v>Gap Down - Failed</v>
      </c>
      <c r="AP285" s="26" t="str">
        <f t="shared" si="73"/>
        <v>Bottom-Weighted</v>
      </c>
      <c r="AQ285" s="26" t="str">
        <f t="shared" si="74"/>
        <v>Skewed Mid-High</v>
      </c>
      <c r="AR285" s="26" t="str">
        <f t="shared" si="75"/>
        <v>Same</v>
      </c>
      <c r="AS285" s="27">
        <f t="shared" si="76"/>
        <v>0</v>
      </c>
    </row>
    <row r="286" spans="1:45" ht="15.5" x14ac:dyDescent="0.35">
      <c r="A286" s="20">
        <v>45254</v>
      </c>
      <c r="B286" s="21">
        <v>1.2228600000000001</v>
      </c>
      <c r="C286" s="21">
        <v>1.2615000000000001</v>
      </c>
      <c r="D286" s="21">
        <v>1.2222500000000001</v>
      </c>
      <c r="E286" s="21">
        <v>1.2597</v>
      </c>
      <c r="F286" s="21">
        <v>1.2533999999999998</v>
      </c>
      <c r="G286" s="21">
        <v>1.2559</v>
      </c>
      <c r="H286" s="21">
        <v>1.2411999999999999</v>
      </c>
      <c r="I286" s="22">
        <v>70</v>
      </c>
      <c r="J286" s="22">
        <v>968</v>
      </c>
      <c r="K286" s="22">
        <v>4389</v>
      </c>
      <c r="L286" s="22">
        <v>5430</v>
      </c>
      <c r="M286" s="23">
        <v>11.213541666666679</v>
      </c>
      <c r="N286" s="23">
        <v>392.50000000000006</v>
      </c>
      <c r="O286" s="22">
        <v>147.00000000000156</v>
      </c>
      <c r="P286" s="22">
        <v>505173</v>
      </c>
      <c r="Q286" s="23">
        <v>1052.4437499999999</v>
      </c>
      <c r="R286" s="23">
        <v>13.834394904458597</v>
      </c>
      <c r="S286" s="22">
        <v>55</v>
      </c>
      <c r="T286" s="22" t="s">
        <v>28</v>
      </c>
      <c r="U286" s="23">
        <v>0.35293463469056596</v>
      </c>
      <c r="V286" s="22">
        <v>1630</v>
      </c>
      <c r="W286" s="22">
        <v>2249</v>
      </c>
      <c r="X286" s="22">
        <v>822</v>
      </c>
      <c r="Y286" s="22">
        <v>729</v>
      </c>
      <c r="Z286" s="22" t="s">
        <v>31</v>
      </c>
      <c r="AA286" s="5"/>
      <c r="AB286" s="6" cm="1">
        <f t="array" ref="AB286">SUM(IF(B286:I286&gt;B287:I287,1,-1))</f>
        <v>6</v>
      </c>
      <c r="AC286" s="6" cm="1">
        <f t="array" ref="AC286">SUM(IF(J286:S286&gt;J287:S287,1,-1))</f>
        <v>-2</v>
      </c>
      <c r="AD286" s="6">
        <f t="shared" si="65"/>
        <v>4</v>
      </c>
      <c r="AE286" s="6">
        <f t="shared" si="77"/>
        <v>6</v>
      </c>
      <c r="AF286" s="6">
        <f t="shared" si="77"/>
        <v>-2</v>
      </c>
      <c r="AG286" s="6">
        <f t="shared" si="77"/>
        <v>4</v>
      </c>
      <c r="AH286" s="5"/>
      <c r="AI286" s="8" t="str">
        <f t="shared" si="66"/>
        <v>OL Higher</v>
      </c>
      <c r="AJ286" s="24" t="str">
        <f t="shared" si="67"/>
        <v>Up</v>
      </c>
      <c r="AK286" s="25" t="str">
        <f t="shared" si="68"/>
        <v>POC Unchanged</v>
      </c>
      <c r="AL286" s="26" t="str">
        <f t="shared" si="69"/>
        <v>In. Val</v>
      </c>
      <c r="AM286" s="26" t="str">
        <f t="shared" si="70"/>
        <v>Upper Break</v>
      </c>
      <c r="AN286" s="26" t="str">
        <f t="shared" si="71"/>
        <v>Ab. Val</v>
      </c>
      <c r="AO286" s="26" t="str">
        <f t="shared" si="72"/>
        <v>Gap Down - Failed</v>
      </c>
      <c r="AP286" s="26" t="str">
        <f t="shared" si="73"/>
        <v>Bottom-Weighted</v>
      </c>
      <c r="AQ286" s="26" t="str">
        <f t="shared" si="74"/>
        <v>Skewed Mid-High</v>
      </c>
      <c r="AR286" s="26" t="str">
        <f t="shared" si="75"/>
        <v>Same</v>
      </c>
      <c r="AS286" s="27">
        <f t="shared" si="76"/>
        <v>0</v>
      </c>
    </row>
    <row r="287" spans="1:45" ht="15.5" x14ac:dyDescent="0.35">
      <c r="A287" s="20">
        <v>45253</v>
      </c>
      <c r="B287" s="21">
        <v>1.22157</v>
      </c>
      <c r="C287" s="21">
        <v>1.2571000000000001</v>
      </c>
      <c r="D287" s="21">
        <v>1.2186399999999999</v>
      </c>
      <c r="E287" s="21">
        <v>1.25299</v>
      </c>
      <c r="F287" s="21">
        <v>1.2534000000000001</v>
      </c>
      <c r="G287" s="21">
        <v>1.2551000000000001</v>
      </c>
      <c r="H287" s="21">
        <v>1.2396</v>
      </c>
      <c r="I287" s="22">
        <v>54</v>
      </c>
      <c r="J287" s="22">
        <v>554</v>
      </c>
      <c r="K287" s="22">
        <v>4884</v>
      </c>
      <c r="L287" s="22">
        <v>5503</v>
      </c>
      <c r="M287" s="23">
        <v>11.386041666666683</v>
      </c>
      <c r="N287" s="23">
        <v>384.60000000000161</v>
      </c>
      <c r="O287" s="22">
        <v>155.00000000000068</v>
      </c>
      <c r="P287" s="22">
        <v>502045</v>
      </c>
      <c r="Q287" s="23">
        <v>1045.9270833333333</v>
      </c>
      <c r="R287" s="23">
        <v>14.308372334893336</v>
      </c>
      <c r="S287" s="22">
        <v>59</v>
      </c>
      <c r="T287" s="22" t="s">
        <v>30</v>
      </c>
      <c r="U287" s="23">
        <v>0.29708199509500649</v>
      </c>
      <c r="V287" s="22">
        <v>2219</v>
      </c>
      <c r="W287" s="22">
        <v>1934</v>
      </c>
      <c r="X287" s="22">
        <v>245</v>
      </c>
      <c r="Y287" s="22">
        <v>1101</v>
      </c>
      <c r="Z287" s="22" t="s">
        <v>31</v>
      </c>
      <c r="AA287" s="5"/>
      <c r="AB287" s="6" cm="1">
        <f t="array" ref="AB287">SUM(IF(B287:I287&gt;B288:I288,1,-1))</f>
        <v>0</v>
      </c>
      <c r="AC287" s="6" cm="1">
        <f t="array" ref="AC287">SUM(IF(J287:S287&gt;J288:S288,1,-1))</f>
        <v>-4</v>
      </c>
      <c r="AD287" s="6">
        <f t="shared" si="65"/>
        <v>-4</v>
      </c>
      <c r="AE287" s="6">
        <f t="shared" ref="AE287:AG302" si="78">SUM(AB287:AB289)</f>
        <v>0</v>
      </c>
      <c r="AF287" s="6">
        <f t="shared" si="78"/>
        <v>6</v>
      </c>
      <c r="AG287" s="6">
        <f t="shared" si="78"/>
        <v>6</v>
      </c>
      <c r="AH287" s="5"/>
      <c r="AI287" s="8" t="str">
        <f t="shared" si="66"/>
        <v>Inside</v>
      </c>
      <c r="AJ287" s="24" t="str">
        <f t="shared" si="67"/>
        <v>Up</v>
      </c>
      <c r="AK287" s="25" t="str">
        <f t="shared" si="68"/>
        <v>POC Down</v>
      </c>
      <c r="AL287" s="26" t="str">
        <f t="shared" si="69"/>
        <v>In. Val</v>
      </c>
      <c r="AM287" s="26" t="str">
        <f t="shared" si="70"/>
        <v>Upper Break</v>
      </c>
      <c r="AN287" s="26" t="str">
        <f t="shared" si="71"/>
        <v>In Val</v>
      </c>
      <c r="AO287" s="26" t="str">
        <f t="shared" si="72"/>
        <v>Gap Down - Failed</v>
      </c>
      <c r="AP287" s="26" t="str">
        <f t="shared" si="73"/>
        <v>Bottom-Weighted</v>
      </c>
      <c r="AQ287" s="26" t="str">
        <f t="shared" si="74"/>
        <v>Skewed High</v>
      </c>
      <c r="AR287" s="26" t="str">
        <f t="shared" si="75"/>
        <v>Same</v>
      </c>
      <c r="AS287" s="27">
        <f t="shared" si="76"/>
        <v>0</v>
      </c>
    </row>
    <row r="288" spans="1:45" ht="15.5" x14ac:dyDescent="0.35">
      <c r="A288" s="20">
        <v>45252</v>
      </c>
      <c r="B288" s="21">
        <v>1.22848</v>
      </c>
      <c r="C288" s="21">
        <v>1.2559100000000001</v>
      </c>
      <c r="D288" s="21">
        <v>1.2186399999999999</v>
      </c>
      <c r="E288" s="21">
        <v>1.24884</v>
      </c>
      <c r="F288" s="21">
        <v>1.2535000000000001</v>
      </c>
      <c r="G288" s="21">
        <v>1.2559000000000002</v>
      </c>
      <c r="H288" s="21">
        <v>1.2290000000000001</v>
      </c>
      <c r="I288" s="22">
        <v>30</v>
      </c>
      <c r="J288" s="22">
        <v>336</v>
      </c>
      <c r="K288" s="22">
        <v>5241</v>
      </c>
      <c r="L288" s="22">
        <v>5626</v>
      </c>
      <c r="M288" s="23">
        <v>11.657083333333309</v>
      </c>
      <c r="N288" s="23">
        <v>372.70000000000135</v>
      </c>
      <c r="O288" s="22">
        <v>269.00000000000148</v>
      </c>
      <c r="P288" s="22">
        <v>510020</v>
      </c>
      <c r="Q288" s="23">
        <v>1062.5416666666667</v>
      </c>
      <c r="R288" s="23">
        <v>15.095250872014971</v>
      </c>
      <c r="S288" s="22">
        <v>45</v>
      </c>
      <c r="T288" s="22" t="s">
        <v>28</v>
      </c>
      <c r="U288" s="23">
        <v>0.30272510854483931</v>
      </c>
      <c r="V288" s="22">
        <v>1977</v>
      </c>
      <c r="W288" s="22">
        <v>1731</v>
      </c>
      <c r="X288" s="22">
        <v>483</v>
      </c>
      <c r="Y288" s="22">
        <v>1412</v>
      </c>
      <c r="Z288" s="22" t="s">
        <v>31</v>
      </c>
      <c r="AA288" s="5"/>
      <c r="AB288" s="6" cm="1">
        <f t="array" ref="AB288">SUM(IF(B288:I288&gt;B289:I289,1,-1))</f>
        <v>0</v>
      </c>
      <c r="AC288" s="6" cm="1">
        <f t="array" ref="AC288">SUM(IF(J288:S288&gt;J289:S289,1,-1))</f>
        <v>4</v>
      </c>
      <c r="AD288" s="6">
        <f t="shared" si="65"/>
        <v>4</v>
      </c>
      <c r="AE288" s="6">
        <f t="shared" si="78"/>
        <v>0</v>
      </c>
      <c r="AF288" s="6">
        <f t="shared" si="78"/>
        <v>14</v>
      </c>
      <c r="AG288" s="6">
        <f t="shared" si="78"/>
        <v>14</v>
      </c>
      <c r="AH288" s="5"/>
      <c r="AI288" s="8" t="str">
        <f t="shared" si="66"/>
        <v>OL Higher</v>
      </c>
      <c r="AJ288" s="24" t="str">
        <f t="shared" si="67"/>
        <v>Up</v>
      </c>
      <c r="AK288" s="25" t="str">
        <f t="shared" si="68"/>
        <v>POC Up</v>
      </c>
      <c r="AL288" s="26" t="str">
        <f t="shared" si="69"/>
        <v>Ab. Val</v>
      </c>
      <c r="AM288" s="26" t="str">
        <f t="shared" si="70"/>
        <v>Inside Day</v>
      </c>
      <c r="AN288" s="26" t="str">
        <f t="shared" si="71"/>
        <v>In Val</v>
      </c>
      <c r="AO288" s="26" t="str">
        <f t="shared" si="72"/>
        <v>No Gap</v>
      </c>
      <c r="AP288" s="26" t="str">
        <f t="shared" si="73"/>
        <v>Bottom-Weighted</v>
      </c>
      <c r="AQ288" s="26" t="str">
        <f t="shared" si="74"/>
        <v>Skewed High</v>
      </c>
      <c r="AR288" s="26" t="str">
        <f t="shared" si="75"/>
        <v>Same</v>
      </c>
      <c r="AS288" s="27">
        <f t="shared" si="76"/>
        <v>0</v>
      </c>
    </row>
    <row r="289" spans="1:45" ht="15.5" x14ac:dyDescent="0.35">
      <c r="A289" s="20">
        <v>45251</v>
      </c>
      <c r="B289" s="21">
        <v>1.22906</v>
      </c>
      <c r="C289" s="21">
        <v>1.2559100000000001</v>
      </c>
      <c r="D289" s="21">
        <v>1.2186399999999999</v>
      </c>
      <c r="E289" s="21">
        <v>1.2542</v>
      </c>
      <c r="F289" s="21">
        <v>1.2285000000000001</v>
      </c>
      <c r="G289" s="21">
        <v>1.2455000000000001</v>
      </c>
      <c r="H289" s="21">
        <v>1.2189000000000001</v>
      </c>
      <c r="I289" s="22">
        <v>28</v>
      </c>
      <c r="J289" s="22">
        <v>3637</v>
      </c>
      <c r="K289" s="22">
        <v>1919</v>
      </c>
      <c r="L289" s="22">
        <v>5599</v>
      </c>
      <c r="M289" s="23">
        <v>11.619166666666615</v>
      </c>
      <c r="N289" s="23">
        <v>372.70000000000135</v>
      </c>
      <c r="O289" s="22">
        <v>265.99999999999955</v>
      </c>
      <c r="P289" s="22">
        <v>499112</v>
      </c>
      <c r="Q289" s="23">
        <v>1039.8166666666666</v>
      </c>
      <c r="R289" s="23">
        <v>15.022806546820444</v>
      </c>
      <c r="S289" s="22">
        <v>52</v>
      </c>
      <c r="T289" s="22" t="s">
        <v>26</v>
      </c>
      <c r="U289" s="23">
        <v>0.53555078914599896</v>
      </c>
      <c r="V289" s="22">
        <v>1491</v>
      </c>
      <c r="W289" s="22">
        <v>1685</v>
      </c>
      <c r="X289" s="22">
        <v>699</v>
      </c>
      <c r="Y289" s="22">
        <v>1688</v>
      </c>
      <c r="Z289" s="22" t="s">
        <v>31</v>
      </c>
      <c r="AA289" s="5"/>
      <c r="AB289" s="6" cm="1">
        <f t="array" ref="AB289">SUM(IF(B289:I289&gt;B290:I290,1,-1))</f>
        <v>0</v>
      </c>
      <c r="AC289" s="6" cm="1">
        <f t="array" ref="AC289">SUM(IF(J289:S289&gt;J290:S290,1,-1))</f>
        <v>6</v>
      </c>
      <c r="AD289" s="6">
        <f t="shared" si="65"/>
        <v>6</v>
      </c>
      <c r="AE289" s="6">
        <f t="shared" si="78"/>
        <v>2</v>
      </c>
      <c r="AF289" s="6">
        <f t="shared" si="78"/>
        <v>12</v>
      </c>
      <c r="AG289" s="6">
        <f t="shared" si="78"/>
        <v>14</v>
      </c>
      <c r="AH289" s="5"/>
      <c r="AI289" s="8" t="str">
        <f t="shared" si="66"/>
        <v>Outside</v>
      </c>
      <c r="AJ289" s="24" t="str">
        <f t="shared" si="67"/>
        <v>Neutral</v>
      </c>
      <c r="AK289" s="25" t="str">
        <f t="shared" si="68"/>
        <v>POC Unchanged</v>
      </c>
      <c r="AL289" s="26" t="str">
        <f t="shared" si="69"/>
        <v>In. Val</v>
      </c>
      <c r="AM289" s="26" t="str">
        <f t="shared" si="70"/>
        <v>Upper Break</v>
      </c>
      <c r="AN289" s="26" t="str">
        <f t="shared" si="71"/>
        <v>Ab. Val</v>
      </c>
      <c r="AO289" s="26" t="str">
        <f t="shared" si="72"/>
        <v>No Gap</v>
      </c>
      <c r="AP289" s="26" t="str">
        <f t="shared" si="73"/>
        <v>Top-Weighted</v>
      </c>
      <c r="AQ289" s="26" t="str">
        <f t="shared" si="74"/>
        <v>Skewed Low</v>
      </c>
      <c r="AR289" s="26" t="str">
        <f t="shared" si="75"/>
        <v>Same</v>
      </c>
      <c r="AS289" s="27">
        <f t="shared" si="76"/>
        <v>0</v>
      </c>
    </row>
    <row r="290" spans="1:45" ht="15.5" x14ac:dyDescent="0.35">
      <c r="A290" s="20">
        <v>45250</v>
      </c>
      <c r="B290" s="21">
        <v>1.23434</v>
      </c>
      <c r="C290" s="21">
        <v>1.2517</v>
      </c>
      <c r="D290" s="21">
        <v>1.2186399999999999</v>
      </c>
      <c r="E290" s="21">
        <v>1.2506900000000001</v>
      </c>
      <c r="F290" s="21">
        <v>1.2285000000000001</v>
      </c>
      <c r="G290" s="21">
        <v>1.2423000000000002</v>
      </c>
      <c r="H290" s="21">
        <v>1.2189000000000001</v>
      </c>
      <c r="I290" s="22">
        <v>7</v>
      </c>
      <c r="J290" s="22">
        <v>3503</v>
      </c>
      <c r="K290" s="22">
        <v>2006</v>
      </c>
      <c r="L290" s="22">
        <v>5559</v>
      </c>
      <c r="M290" s="23">
        <v>11.54249999999996</v>
      </c>
      <c r="N290" s="23">
        <v>330.60000000000088</v>
      </c>
      <c r="O290" s="22">
        <v>234.00000000000088</v>
      </c>
      <c r="P290" s="22">
        <v>479218</v>
      </c>
      <c r="Q290" s="23">
        <v>998.37083333333328</v>
      </c>
      <c r="R290" s="23">
        <v>16.814882032667832</v>
      </c>
      <c r="S290" s="22">
        <v>48</v>
      </c>
      <c r="T290" s="22" t="s">
        <v>26</v>
      </c>
      <c r="U290" s="23">
        <v>0.59616205071611617</v>
      </c>
      <c r="V290" s="22">
        <v>1384</v>
      </c>
      <c r="W290" s="22">
        <v>1216</v>
      </c>
      <c r="X290" s="22">
        <v>1575</v>
      </c>
      <c r="Y290" s="22">
        <v>1384</v>
      </c>
      <c r="Z290" s="22" t="s">
        <v>31</v>
      </c>
      <c r="AA290" s="5"/>
      <c r="AB290" s="6" cm="1">
        <f t="array" ref="AB290">SUM(IF(B290:I290&gt;B291:I291,1,-1))</f>
        <v>0</v>
      </c>
      <c r="AC290" s="6" cm="1">
        <f t="array" ref="AC290">SUM(IF(J290:S290&gt;J291:S291,1,-1))</f>
        <v>4</v>
      </c>
      <c r="AD290" s="6">
        <f t="shared" si="65"/>
        <v>4</v>
      </c>
      <c r="AE290" s="6">
        <f t="shared" si="78"/>
        <v>4</v>
      </c>
      <c r="AF290" s="6">
        <f t="shared" si="78"/>
        <v>6</v>
      </c>
      <c r="AG290" s="6">
        <f t="shared" si="78"/>
        <v>10</v>
      </c>
      <c r="AH290" s="5"/>
      <c r="AI290" s="8" t="str">
        <f t="shared" si="66"/>
        <v>Outside</v>
      </c>
      <c r="AJ290" s="24" t="str">
        <f t="shared" si="67"/>
        <v>Down</v>
      </c>
      <c r="AK290" s="25" t="str">
        <f t="shared" si="68"/>
        <v>POC Unchanged</v>
      </c>
      <c r="AL290" s="26" t="str">
        <f t="shared" si="69"/>
        <v>In. Val</v>
      </c>
      <c r="AM290" s="26" t="str">
        <f t="shared" si="70"/>
        <v>Upper Break</v>
      </c>
      <c r="AN290" s="26" t="str">
        <f t="shared" si="71"/>
        <v>Ab. Val</v>
      </c>
      <c r="AO290" s="26" t="str">
        <f t="shared" si="72"/>
        <v>No Gap</v>
      </c>
      <c r="AP290" s="26" t="str">
        <f t="shared" si="73"/>
        <v>Top-Weighted</v>
      </c>
      <c r="AQ290" s="26" t="str">
        <f t="shared" si="74"/>
        <v>Skewed Mid-Low</v>
      </c>
      <c r="AR290" s="26" t="str">
        <f t="shared" si="75"/>
        <v>Same</v>
      </c>
      <c r="AS290" s="27">
        <f t="shared" si="76"/>
        <v>0</v>
      </c>
    </row>
    <row r="291" spans="1:45" ht="15.5" x14ac:dyDescent="0.35">
      <c r="A291" s="20">
        <v>45247</v>
      </c>
      <c r="B291" s="21">
        <v>1.2371300000000001</v>
      </c>
      <c r="C291" s="21">
        <v>1.2505299999999999</v>
      </c>
      <c r="D291" s="21">
        <v>1.2186399999999999</v>
      </c>
      <c r="E291" s="21">
        <v>1.2450399999999999</v>
      </c>
      <c r="F291" s="21">
        <v>1.2285000000000001</v>
      </c>
      <c r="G291" s="21">
        <v>1.2409000000000001</v>
      </c>
      <c r="H291" s="21">
        <v>1.2192000000000001</v>
      </c>
      <c r="I291" s="22">
        <v>4</v>
      </c>
      <c r="J291" s="22">
        <v>3476</v>
      </c>
      <c r="K291" s="22">
        <v>2006</v>
      </c>
      <c r="L291" s="22">
        <v>5532</v>
      </c>
      <c r="M291" s="23">
        <v>11.47229166666663</v>
      </c>
      <c r="N291" s="23">
        <v>318.89999999999975</v>
      </c>
      <c r="O291" s="22">
        <v>217.00000000000051</v>
      </c>
      <c r="P291" s="22">
        <v>467673</v>
      </c>
      <c r="Q291" s="23">
        <v>974.31875000000002</v>
      </c>
      <c r="R291" s="23">
        <v>17.347130761994368</v>
      </c>
      <c r="S291" s="22">
        <v>56</v>
      </c>
      <c r="T291" s="22" t="s">
        <v>26</v>
      </c>
      <c r="U291" s="23">
        <v>0.59608884655044747</v>
      </c>
      <c r="V291" s="22">
        <v>1078</v>
      </c>
      <c r="W291" s="22">
        <v>1449</v>
      </c>
      <c r="X291" s="22">
        <v>1707</v>
      </c>
      <c r="Y291" s="22">
        <v>1298</v>
      </c>
      <c r="Z291" s="22" t="s">
        <v>31</v>
      </c>
      <c r="AA291" s="5"/>
      <c r="AB291" s="6" cm="1">
        <f t="array" ref="AB291">SUM(IF(B291:I291&gt;B292:I292,1,-1))</f>
        <v>2</v>
      </c>
      <c r="AC291" s="6" cm="1">
        <f t="array" ref="AC291">SUM(IF(J291:S291&gt;J292:S292,1,-1))</f>
        <v>2</v>
      </c>
      <c r="AD291" s="6">
        <f t="shared" si="65"/>
        <v>4</v>
      </c>
      <c r="AE291" s="6">
        <f t="shared" si="78"/>
        <v>4</v>
      </c>
      <c r="AF291" s="6">
        <f t="shared" si="78"/>
        <v>-4</v>
      </c>
      <c r="AG291" s="6">
        <f t="shared" si="78"/>
        <v>0</v>
      </c>
      <c r="AH291" s="5"/>
      <c r="AI291" s="8" t="str">
        <f t="shared" si="66"/>
        <v>OL Higher</v>
      </c>
      <c r="AJ291" s="24" t="str">
        <f t="shared" si="67"/>
        <v>Down</v>
      </c>
      <c r="AK291" s="25" t="str">
        <f t="shared" si="68"/>
        <v>POC Unchanged</v>
      </c>
      <c r="AL291" s="26" t="str">
        <f t="shared" si="69"/>
        <v>In. Val</v>
      </c>
      <c r="AM291" s="26" t="str">
        <f t="shared" si="70"/>
        <v>Inside Day</v>
      </c>
      <c r="AN291" s="26" t="str">
        <f t="shared" si="71"/>
        <v>Ab. Val</v>
      </c>
      <c r="AO291" s="26" t="str">
        <f t="shared" si="72"/>
        <v>No Gap</v>
      </c>
      <c r="AP291" s="26" t="str">
        <f t="shared" si="73"/>
        <v>Top-Weighted</v>
      </c>
      <c r="AQ291" s="26" t="str">
        <f t="shared" si="74"/>
        <v>Skewed Mid-Low</v>
      </c>
      <c r="AR291" s="26" t="str">
        <f t="shared" si="75"/>
        <v>Closed Lower Quadrant</v>
      </c>
      <c r="AS291" s="27">
        <f t="shared" si="76"/>
        <v>-1</v>
      </c>
    </row>
    <row r="292" spans="1:45" ht="15.5" x14ac:dyDescent="0.35">
      <c r="A292" s="20">
        <v>45246</v>
      </c>
      <c r="B292" s="21">
        <v>1.2189099999999999</v>
      </c>
      <c r="C292" s="21">
        <v>1.2505299999999999</v>
      </c>
      <c r="D292" s="21">
        <v>1.2183900000000001</v>
      </c>
      <c r="E292" s="21">
        <v>1.24136</v>
      </c>
      <c r="F292" s="21">
        <v>1.2285000000000001</v>
      </c>
      <c r="G292" s="21">
        <v>1.2386000000000001</v>
      </c>
      <c r="H292" s="21">
        <v>1.2187000000000001</v>
      </c>
      <c r="I292" s="22">
        <v>30</v>
      </c>
      <c r="J292" s="22">
        <v>3250</v>
      </c>
      <c r="K292" s="22">
        <v>2270</v>
      </c>
      <c r="L292" s="22">
        <v>5571</v>
      </c>
      <c r="M292" s="23">
        <v>11.642677824267754</v>
      </c>
      <c r="N292" s="23">
        <v>321.39999999999833</v>
      </c>
      <c r="O292" s="22">
        <v>199.00000000000028</v>
      </c>
      <c r="P292" s="22">
        <v>462446</v>
      </c>
      <c r="Q292" s="23">
        <v>967.46025104602506</v>
      </c>
      <c r="R292" s="23">
        <v>17.333540759178685</v>
      </c>
      <c r="S292" s="22">
        <v>40</v>
      </c>
      <c r="T292" s="22" t="s">
        <v>26</v>
      </c>
      <c r="U292" s="23">
        <v>0.63022478808540749</v>
      </c>
      <c r="V292" s="22">
        <v>858</v>
      </c>
      <c r="W292" s="22">
        <v>1304</v>
      </c>
      <c r="X292" s="22">
        <v>1918</v>
      </c>
      <c r="Y292" s="22">
        <v>1491</v>
      </c>
      <c r="Z292" s="22" t="s">
        <v>32</v>
      </c>
      <c r="AA292" s="5"/>
      <c r="AB292" s="6" cm="1">
        <f t="array" ref="AB292">SUM(IF(B292:I292&gt;B293:I293,1,-1))</f>
        <v>2</v>
      </c>
      <c r="AC292" s="6" cm="1">
        <f t="array" ref="AC292">SUM(IF(J292:S292&gt;J293:S293,1,-1))</f>
        <v>0</v>
      </c>
      <c r="AD292" s="6">
        <f t="shared" si="65"/>
        <v>2</v>
      </c>
      <c r="AE292" s="6">
        <f t="shared" si="78"/>
        <v>6</v>
      </c>
      <c r="AF292" s="6">
        <f t="shared" si="78"/>
        <v>-4</v>
      </c>
      <c r="AG292" s="6">
        <f t="shared" si="78"/>
        <v>2</v>
      </c>
      <c r="AH292" s="5"/>
      <c r="AI292" s="8" t="str">
        <f t="shared" si="66"/>
        <v>OL Higher</v>
      </c>
      <c r="AJ292" s="24" t="str">
        <f t="shared" si="67"/>
        <v>Up</v>
      </c>
      <c r="AK292" s="25" t="str">
        <f t="shared" si="68"/>
        <v>POC Unchanged</v>
      </c>
      <c r="AL292" s="26" t="str">
        <f t="shared" si="69"/>
        <v>In. Val</v>
      </c>
      <c r="AM292" s="26" t="str">
        <f t="shared" si="70"/>
        <v>Inside Day</v>
      </c>
      <c r="AN292" s="26" t="str">
        <f t="shared" si="71"/>
        <v>Ab. Val</v>
      </c>
      <c r="AO292" s="26" t="str">
        <f t="shared" si="72"/>
        <v>No Gap</v>
      </c>
      <c r="AP292" s="26" t="str">
        <f t="shared" si="73"/>
        <v>Top-Weighted</v>
      </c>
      <c r="AQ292" s="26" t="str">
        <f t="shared" si="74"/>
        <v>Skewed Mid-Low</v>
      </c>
      <c r="AR292" s="26" t="str">
        <f t="shared" si="75"/>
        <v>Closed Higher Quadrant</v>
      </c>
      <c r="AS292" s="27">
        <f t="shared" si="76"/>
        <v>1</v>
      </c>
    </row>
    <row r="293" spans="1:45" ht="15.5" x14ac:dyDescent="0.35">
      <c r="A293" s="20">
        <v>45245</v>
      </c>
      <c r="B293" s="21">
        <v>1.21804</v>
      </c>
      <c r="C293" s="21">
        <v>1.2505299999999999</v>
      </c>
      <c r="D293" s="21">
        <v>1.2154700000000001</v>
      </c>
      <c r="E293" s="21">
        <v>1.2420800000000001</v>
      </c>
      <c r="F293" s="21">
        <v>1.2285000000000001</v>
      </c>
      <c r="G293" s="21">
        <v>1.2342</v>
      </c>
      <c r="H293" s="21">
        <v>1.2169000000000001</v>
      </c>
      <c r="I293" s="22">
        <v>26</v>
      </c>
      <c r="J293" s="22">
        <v>2701</v>
      </c>
      <c r="K293" s="22">
        <v>2852</v>
      </c>
      <c r="L293" s="22">
        <v>5604</v>
      </c>
      <c r="M293" s="23">
        <v>11.660878661087844</v>
      </c>
      <c r="N293" s="23">
        <v>350.59999999999872</v>
      </c>
      <c r="O293" s="22">
        <v>172.99999999999872</v>
      </c>
      <c r="P293" s="22">
        <v>458893</v>
      </c>
      <c r="Q293" s="23">
        <v>960.02719665271968</v>
      </c>
      <c r="R293" s="23">
        <v>15.984027381631547</v>
      </c>
      <c r="S293" s="22">
        <v>41</v>
      </c>
      <c r="T293" s="22" t="s">
        <v>26</v>
      </c>
      <c r="U293" s="23">
        <v>0.65670878236268559</v>
      </c>
      <c r="V293" s="22">
        <v>812</v>
      </c>
      <c r="W293" s="22">
        <v>969</v>
      </c>
      <c r="X293" s="22">
        <v>2149</v>
      </c>
      <c r="Y293" s="22">
        <v>1657</v>
      </c>
      <c r="Z293" s="22" t="s">
        <v>31</v>
      </c>
      <c r="AA293" s="5"/>
      <c r="AB293" s="6" cm="1">
        <f t="array" ref="AB293">SUM(IF(B293:I293&gt;B294:I294,1,-1))</f>
        <v>0</v>
      </c>
      <c r="AC293" s="6" cm="1">
        <f t="array" ref="AC293">SUM(IF(J293:S293&gt;J294:S294,1,-1))</f>
        <v>-6</v>
      </c>
      <c r="AD293" s="6">
        <f t="shared" si="65"/>
        <v>-6</v>
      </c>
      <c r="AE293" s="6">
        <f t="shared" si="78"/>
        <v>10</v>
      </c>
      <c r="AF293" s="6">
        <f t="shared" si="78"/>
        <v>-10</v>
      </c>
      <c r="AG293" s="6">
        <f t="shared" si="78"/>
        <v>0</v>
      </c>
      <c r="AH293" s="5"/>
      <c r="AI293" s="8" t="str">
        <f t="shared" si="66"/>
        <v>Inside</v>
      </c>
      <c r="AJ293" s="24" t="str">
        <f t="shared" si="67"/>
        <v>Up</v>
      </c>
      <c r="AK293" s="25" t="str">
        <f t="shared" si="68"/>
        <v>POC Unchanged</v>
      </c>
      <c r="AL293" s="26" t="str">
        <f t="shared" si="69"/>
        <v>In. Val</v>
      </c>
      <c r="AM293" s="26" t="str">
        <f t="shared" si="70"/>
        <v>Inside Day</v>
      </c>
      <c r="AN293" s="26" t="str">
        <f t="shared" si="71"/>
        <v>Ab. Val</v>
      </c>
      <c r="AO293" s="26" t="str">
        <f t="shared" si="72"/>
        <v>No Gap</v>
      </c>
      <c r="AP293" s="26" t="str">
        <f t="shared" si="73"/>
        <v>Bottom-Weighted</v>
      </c>
      <c r="AQ293" s="26" t="str">
        <f t="shared" si="74"/>
        <v>Skewed Mid-Low</v>
      </c>
      <c r="AR293" s="26" t="str">
        <f t="shared" si="75"/>
        <v>Same</v>
      </c>
      <c r="AS293" s="27">
        <f t="shared" si="76"/>
        <v>0</v>
      </c>
    </row>
    <row r="294" spans="1:45" ht="15.5" x14ac:dyDescent="0.35">
      <c r="A294" s="20">
        <v>45244</v>
      </c>
      <c r="B294" s="21">
        <v>1.2150099999999999</v>
      </c>
      <c r="C294" s="21">
        <v>1.2505299999999999</v>
      </c>
      <c r="D294" s="21">
        <v>1.20953</v>
      </c>
      <c r="E294" s="21">
        <v>1.24926</v>
      </c>
      <c r="F294" s="21">
        <v>1.2284999999999999</v>
      </c>
      <c r="G294" s="21">
        <v>1.2343</v>
      </c>
      <c r="H294" s="21">
        <v>1.2168000000000001</v>
      </c>
      <c r="I294" s="22">
        <v>24</v>
      </c>
      <c r="J294" s="22">
        <v>2122</v>
      </c>
      <c r="K294" s="22">
        <v>3496</v>
      </c>
      <c r="L294" s="22">
        <v>5669</v>
      </c>
      <c r="M294" s="23">
        <v>11.795815899581552</v>
      </c>
      <c r="N294" s="23">
        <v>409.99999999999926</v>
      </c>
      <c r="O294" s="22">
        <v>174.99999999999849</v>
      </c>
      <c r="P294" s="22">
        <v>467603</v>
      </c>
      <c r="Q294" s="23">
        <v>978.24895397489536</v>
      </c>
      <c r="R294" s="23">
        <v>13.826829268292707</v>
      </c>
      <c r="S294" s="22">
        <v>48</v>
      </c>
      <c r="T294" s="22" t="s">
        <v>26</v>
      </c>
      <c r="U294" s="23">
        <v>0.61148583325890071</v>
      </c>
      <c r="V294" s="22">
        <v>421</v>
      </c>
      <c r="W294" s="22">
        <v>1099</v>
      </c>
      <c r="X294" s="22">
        <v>2986</v>
      </c>
      <c r="Y294" s="22">
        <v>1163</v>
      </c>
      <c r="Z294" s="22" t="s">
        <v>31</v>
      </c>
      <c r="AA294" s="5"/>
      <c r="AB294" s="6" cm="1">
        <f t="array" ref="AB294">SUM(IF(B294:I294&gt;B295:I295,1,-1))</f>
        <v>4</v>
      </c>
      <c r="AC294" s="6" cm="1">
        <f t="array" ref="AC294">SUM(IF(J294:S294&gt;J295:S295,1,-1))</f>
        <v>2</v>
      </c>
      <c r="AD294" s="6">
        <f t="shared" si="65"/>
        <v>6</v>
      </c>
      <c r="AE294" s="6">
        <f t="shared" si="78"/>
        <v>6</v>
      </c>
      <c r="AF294" s="6">
        <f t="shared" si="78"/>
        <v>-4</v>
      </c>
      <c r="AG294" s="6">
        <f t="shared" si="78"/>
        <v>2</v>
      </c>
      <c r="AH294" s="5"/>
      <c r="AI294" s="8" t="str">
        <f t="shared" si="66"/>
        <v>OL Higher</v>
      </c>
      <c r="AJ294" s="24" t="str">
        <f t="shared" si="67"/>
        <v>Up</v>
      </c>
      <c r="AK294" s="25" t="str">
        <f t="shared" si="68"/>
        <v>POC Up</v>
      </c>
      <c r="AL294" s="26" t="str">
        <f t="shared" si="69"/>
        <v>In. Val</v>
      </c>
      <c r="AM294" s="26" t="str">
        <f t="shared" si="70"/>
        <v>Upper Break</v>
      </c>
      <c r="AN294" s="26" t="str">
        <f t="shared" si="71"/>
        <v>Ab. Val</v>
      </c>
      <c r="AO294" s="26" t="str">
        <f t="shared" si="72"/>
        <v>No Gap</v>
      </c>
      <c r="AP294" s="26" t="str">
        <f t="shared" si="73"/>
        <v>Bottom-Weighted</v>
      </c>
      <c r="AQ294" s="26" t="str">
        <f t="shared" si="74"/>
        <v>Skewed Mid-Low</v>
      </c>
      <c r="AR294" s="26" t="str">
        <f t="shared" si="75"/>
        <v>Closed Lower Quadrant</v>
      </c>
      <c r="AS294" s="27">
        <f t="shared" si="76"/>
        <v>-1</v>
      </c>
    </row>
    <row r="295" spans="1:45" ht="15.5" x14ac:dyDescent="0.35">
      <c r="A295" s="20">
        <v>45243</v>
      </c>
      <c r="B295" s="21">
        <v>1.21634</v>
      </c>
      <c r="C295" s="21">
        <v>1.24274</v>
      </c>
      <c r="D295" s="21">
        <v>1.20953</v>
      </c>
      <c r="E295" s="21">
        <v>1.2277899999999999</v>
      </c>
      <c r="F295" s="21">
        <v>1.2221</v>
      </c>
      <c r="G295" s="21">
        <v>1.2312000000000001</v>
      </c>
      <c r="H295" s="21">
        <v>1.2146000000000001</v>
      </c>
      <c r="I295" s="22">
        <v>10</v>
      </c>
      <c r="J295" s="22">
        <v>3172</v>
      </c>
      <c r="K295" s="22">
        <v>2300</v>
      </c>
      <c r="L295" s="22">
        <v>5517</v>
      </c>
      <c r="M295" s="23">
        <v>11.482217573221741</v>
      </c>
      <c r="N295" s="23">
        <v>332.09999999999962</v>
      </c>
      <c r="O295" s="22">
        <v>165.99999999999949</v>
      </c>
      <c r="P295" s="22">
        <v>469326</v>
      </c>
      <c r="Q295" s="23">
        <v>981.85355648535563</v>
      </c>
      <c r="R295" s="23">
        <v>16.612466124661264</v>
      </c>
      <c r="S295" s="22">
        <v>38</v>
      </c>
      <c r="T295" s="22" t="s">
        <v>26</v>
      </c>
      <c r="U295" s="23">
        <v>0.66061303975582564</v>
      </c>
      <c r="V295" s="22">
        <v>652</v>
      </c>
      <c r="W295" s="22">
        <v>1701</v>
      </c>
      <c r="X295" s="22">
        <v>1928</v>
      </c>
      <c r="Y295" s="22">
        <v>1232</v>
      </c>
      <c r="Z295" s="22" t="s">
        <v>32</v>
      </c>
      <c r="AA295" s="5"/>
      <c r="AB295" s="6" cm="1">
        <f t="array" ref="AB295">SUM(IF(B295:I295&gt;B296:I296,1,-1))</f>
        <v>6</v>
      </c>
      <c r="AC295" s="6" cm="1">
        <f t="array" ref="AC295">SUM(IF(J295:S295&gt;J296:S296,1,-1))</f>
        <v>-6</v>
      </c>
      <c r="AD295" s="6">
        <f t="shared" si="65"/>
        <v>0</v>
      </c>
      <c r="AE295" s="6">
        <f t="shared" si="78"/>
        <v>4</v>
      </c>
      <c r="AF295" s="6">
        <f t="shared" si="78"/>
        <v>-8</v>
      </c>
      <c r="AG295" s="6">
        <f t="shared" si="78"/>
        <v>-4</v>
      </c>
      <c r="AH295" s="5"/>
      <c r="AI295" s="8" t="str">
        <f t="shared" si="66"/>
        <v>OL Higher</v>
      </c>
      <c r="AJ295" s="24" t="str">
        <f t="shared" si="67"/>
        <v>Up</v>
      </c>
      <c r="AK295" s="25" t="str">
        <f t="shared" si="68"/>
        <v>POC Up</v>
      </c>
      <c r="AL295" s="26" t="str">
        <f t="shared" si="69"/>
        <v>In. Val</v>
      </c>
      <c r="AM295" s="26" t="str">
        <f t="shared" si="70"/>
        <v>Inside Day</v>
      </c>
      <c r="AN295" s="26" t="str">
        <f t="shared" si="71"/>
        <v>In Val</v>
      </c>
      <c r="AO295" s="26" t="str">
        <f t="shared" si="72"/>
        <v>No Gap</v>
      </c>
      <c r="AP295" s="26" t="str">
        <f t="shared" si="73"/>
        <v>Top-Weighted</v>
      </c>
      <c r="AQ295" s="26" t="str">
        <f t="shared" si="74"/>
        <v>Skewed Mid-Low</v>
      </c>
      <c r="AR295" s="26" t="str">
        <f t="shared" si="75"/>
        <v>Closed Lower Quadrant</v>
      </c>
      <c r="AS295" s="27">
        <f t="shared" si="76"/>
        <v>-1</v>
      </c>
    </row>
    <row r="296" spans="1:45" ht="15.5" x14ac:dyDescent="0.35">
      <c r="A296" s="20">
        <v>45240</v>
      </c>
      <c r="B296" s="21">
        <v>1.2112700000000001</v>
      </c>
      <c r="C296" s="21">
        <v>1.24274</v>
      </c>
      <c r="D296" s="21">
        <v>1.2089700000000001</v>
      </c>
      <c r="E296" s="21">
        <v>1.2226300000000001</v>
      </c>
      <c r="F296" s="21">
        <v>1.2142000000000002</v>
      </c>
      <c r="G296" s="21">
        <v>1.2283000000000002</v>
      </c>
      <c r="H296" s="21">
        <v>1.2096</v>
      </c>
      <c r="I296" s="22">
        <v>9</v>
      </c>
      <c r="J296" s="22">
        <v>4648</v>
      </c>
      <c r="K296" s="22">
        <v>866</v>
      </c>
      <c r="L296" s="22">
        <v>5559</v>
      </c>
      <c r="M296" s="23">
        <v>11.602928870292848</v>
      </c>
      <c r="N296" s="23">
        <v>337.69999999999857</v>
      </c>
      <c r="O296" s="22">
        <v>187.00000000000162</v>
      </c>
      <c r="P296" s="22">
        <v>476280</v>
      </c>
      <c r="Q296" s="23">
        <v>996.40167364016736</v>
      </c>
      <c r="R296" s="23">
        <v>16.461356233343274</v>
      </c>
      <c r="S296" s="22">
        <v>46</v>
      </c>
      <c r="T296" s="22" t="s">
        <v>28</v>
      </c>
      <c r="U296" s="23">
        <v>0.38299652677317358</v>
      </c>
      <c r="V296" s="22">
        <v>673</v>
      </c>
      <c r="W296" s="22">
        <v>1591</v>
      </c>
      <c r="X296" s="22">
        <v>1628</v>
      </c>
      <c r="Y296" s="22">
        <v>1654</v>
      </c>
      <c r="Z296" s="22" t="s">
        <v>29</v>
      </c>
      <c r="AA296" s="5"/>
      <c r="AB296" s="6" cm="1">
        <f t="array" ref="AB296">SUM(IF(B296:I296&gt;B297:I297,1,-1))</f>
        <v>-4</v>
      </c>
      <c r="AC296" s="6" cm="1">
        <f t="array" ref="AC296">SUM(IF(J296:S296&gt;J297:S297,1,-1))</f>
        <v>0</v>
      </c>
      <c r="AD296" s="6">
        <f t="shared" si="65"/>
        <v>-4</v>
      </c>
      <c r="AE296" s="6">
        <f t="shared" si="78"/>
        <v>-6</v>
      </c>
      <c r="AF296" s="6">
        <f t="shared" si="78"/>
        <v>-2</v>
      </c>
      <c r="AG296" s="6">
        <f t="shared" si="78"/>
        <v>-8</v>
      </c>
      <c r="AH296" s="5"/>
      <c r="AI296" s="8" t="str">
        <f t="shared" si="66"/>
        <v>Inside</v>
      </c>
      <c r="AJ296" s="24" t="str">
        <f t="shared" si="67"/>
        <v>Neutral</v>
      </c>
      <c r="AK296" s="25" t="str">
        <f t="shared" si="68"/>
        <v>POC Unchanged</v>
      </c>
      <c r="AL296" s="26" t="str">
        <f t="shared" si="69"/>
        <v>In. Val</v>
      </c>
      <c r="AM296" s="26" t="str">
        <f t="shared" si="70"/>
        <v>Inside Day</v>
      </c>
      <c r="AN296" s="26" t="str">
        <f t="shared" si="71"/>
        <v>In Val</v>
      </c>
      <c r="AO296" s="26" t="str">
        <f t="shared" si="72"/>
        <v>No Gap</v>
      </c>
      <c r="AP296" s="26" t="str">
        <f t="shared" si="73"/>
        <v>Top-Weighted</v>
      </c>
      <c r="AQ296" s="26" t="str">
        <f t="shared" si="74"/>
        <v>Skewed Low</v>
      </c>
      <c r="AR296" s="26" t="str">
        <f t="shared" si="75"/>
        <v>Same</v>
      </c>
      <c r="AS296" s="27">
        <f t="shared" si="76"/>
        <v>0</v>
      </c>
    </row>
    <row r="297" spans="1:45" ht="15.5" x14ac:dyDescent="0.35">
      <c r="A297" s="20">
        <v>45239</v>
      </c>
      <c r="B297" s="21">
        <v>1.2135800000000001</v>
      </c>
      <c r="C297" s="21">
        <v>1.24274</v>
      </c>
      <c r="D297" s="21">
        <v>1.2089700000000001</v>
      </c>
      <c r="E297" s="21">
        <v>1.2215400000000001</v>
      </c>
      <c r="F297" s="21">
        <v>1.2142000000000002</v>
      </c>
      <c r="G297" s="21">
        <v>1.2283000000000002</v>
      </c>
      <c r="H297" s="21">
        <v>1.2096</v>
      </c>
      <c r="I297" s="22">
        <v>6</v>
      </c>
      <c r="J297" s="22">
        <v>4174</v>
      </c>
      <c r="K297" s="22">
        <v>1316</v>
      </c>
      <c r="L297" s="22">
        <v>5543</v>
      </c>
      <c r="M297" s="23">
        <v>11.584518828451815</v>
      </c>
      <c r="N297" s="23">
        <v>337.69999999999857</v>
      </c>
      <c r="O297" s="22">
        <v>187.00000000000162</v>
      </c>
      <c r="P297" s="22">
        <v>485356</v>
      </c>
      <c r="Q297" s="23">
        <v>1015.3891213389121</v>
      </c>
      <c r="R297" s="23">
        <v>16.413976902576319</v>
      </c>
      <c r="S297" s="22">
        <v>45</v>
      </c>
      <c r="T297" s="22" t="s">
        <v>28</v>
      </c>
      <c r="U297" s="23">
        <v>0.42164117621996228</v>
      </c>
      <c r="V297" s="22">
        <v>673</v>
      </c>
      <c r="W297" s="22">
        <v>1591</v>
      </c>
      <c r="X297" s="22">
        <v>1074</v>
      </c>
      <c r="Y297" s="22">
        <v>2192</v>
      </c>
      <c r="Z297" s="22" t="s">
        <v>29</v>
      </c>
      <c r="AA297" s="5"/>
      <c r="AB297" s="6" cm="1">
        <f t="array" ref="AB297">SUM(IF(B297:I297&gt;B298:I298,1,-1))</f>
        <v>2</v>
      </c>
      <c r="AC297" s="6" cm="1">
        <f t="array" ref="AC297">SUM(IF(J297:S297&gt;J298:S298,1,-1))</f>
        <v>-2</v>
      </c>
      <c r="AD297" s="6">
        <f t="shared" si="65"/>
        <v>0</v>
      </c>
      <c r="AE297" s="6">
        <f t="shared" si="78"/>
        <v>-10</v>
      </c>
      <c r="AF297" s="6">
        <f t="shared" si="78"/>
        <v>-2</v>
      </c>
      <c r="AG297" s="6">
        <f t="shared" si="78"/>
        <v>-12</v>
      </c>
      <c r="AH297" s="5"/>
      <c r="AI297" s="8" t="str">
        <f t="shared" si="66"/>
        <v>OL Higher</v>
      </c>
      <c r="AJ297" s="24" t="str">
        <f t="shared" si="67"/>
        <v>Neutral</v>
      </c>
      <c r="AK297" s="25" t="str">
        <f t="shared" si="68"/>
        <v>POC Up</v>
      </c>
      <c r="AL297" s="26" t="str">
        <f t="shared" si="69"/>
        <v>In. Val</v>
      </c>
      <c r="AM297" s="26" t="str">
        <f t="shared" si="70"/>
        <v>Inside Day</v>
      </c>
      <c r="AN297" s="26" t="str">
        <f t="shared" si="71"/>
        <v>In Val</v>
      </c>
      <c r="AO297" s="26" t="str">
        <f t="shared" si="72"/>
        <v>No Gap</v>
      </c>
      <c r="AP297" s="26" t="str">
        <f t="shared" si="73"/>
        <v>Top-Weighted</v>
      </c>
      <c r="AQ297" s="26" t="str">
        <f t="shared" si="74"/>
        <v>Skewed Low</v>
      </c>
      <c r="AR297" s="26" t="str">
        <f t="shared" si="75"/>
        <v>Closed Higher Quadrant</v>
      </c>
      <c r="AS297" s="27">
        <f t="shared" si="76"/>
        <v>1</v>
      </c>
    </row>
    <row r="298" spans="1:45" ht="15.5" x14ac:dyDescent="0.35">
      <c r="A298" s="20">
        <v>45238</v>
      </c>
      <c r="B298" s="21">
        <v>1.2101900000000001</v>
      </c>
      <c r="C298" s="21">
        <v>1.24274</v>
      </c>
      <c r="D298" s="21">
        <v>1.2069099999999999</v>
      </c>
      <c r="E298" s="21">
        <v>1.22837</v>
      </c>
      <c r="F298" s="21">
        <v>1.2136</v>
      </c>
      <c r="G298" s="21">
        <v>1.2275</v>
      </c>
      <c r="H298" s="21">
        <v>1.2073</v>
      </c>
      <c r="I298" s="22">
        <v>23</v>
      </c>
      <c r="J298" s="22">
        <v>3897</v>
      </c>
      <c r="K298" s="22">
        <v>1580</v>
      </c>
      <c r="L298" s="22">
        <v>5533</v>
      </c>
      <c r="M298" s="23">
        <v>11.560041841004116</v>
      </c>
      <c r="N298" s="23">
        <v>358.3000000000003</v>
      </c>
      <c r="O298" s="22">
        <v>201.99999999999994</v>
      </c>
      <c r="P298" s="22">
        <v>491645</v>
      </c>
      <c r="Q298" s="23">
        <v>1028.5460251046024</v>
      </c>
      <c r="R298" s="23">
        <v>15.44236673178899</v>
      </c>
      <c r="S298" s="22">
        <v>47</v>
      </c>
      <c r="T298" s="22" t="s">
        <v>28</v>
      </c>
      <c r="U298" s="23">
        <v>0.47605463517494084</v>
      </c>
      <c r="V298" s="22">
        <v>734</v>
      </c>
      <c r="W298" s="22">
        <v>1196</v>
      </c>
      <c r="X298" s="22">
        <v>1076</v>
      </c>
      <c r="Y298" s="22">
        <v>2527</v>
      </c>
      <c r="Z298" s="22" t="s">
        <v>32</v>
      </c>
      <c r="AA298" s="5"/>
      <c r="AB298" s="6" cm="1">
        <f t="array" ref="AB298">SUM(IF(B298:I298&gt;B299:I299,1,-1))</f>
        <v>-4</v>
      </c>
      <c r="AC298" s="6" cm="1">
        <f t="array" ref="AC298">SUM(IF(J298:S298&gt;J299:S299,1,-1))</f>
        <v>0</v>
      </c>
      <c r="AD298" s="6">
        <f t="shared" si="65"/>
        <v>-4</v>
      </c>
      <c r="AE298" s="6">
        <f t="shared" si="78"/>
        <v>-14</v>
      </c>
      <c r="AF298" s="6">
        <f t="shared" si="78"/>
        <v>-4</v>
      </c>
      <c r="AG298" s="6">
        <f t="shared" si="78"/>
        <v>-18</v>
      </c>
      <c r="AH298" s="5"/>
      <c r="AI298" s="8" t="str">
        <f t="shared" si="66"/>
        <v>Outside</v>
      </c>
      <c r="AJ298" s="24" t="str">
        <f t="shared" si="67"/>
        <v>Neutral</v>
      </c>
      <c r="AK298" s="25" t="str">
        <f t="shared" si="68"/>
        <v>POC Unchanged</v>
      </c>
      <c r="AL298" s="26" t="str">
        <f t="shared" si="69"/>
        <v>In. Val</v>
      </c>
      <c r="AM298" s="26" t="str">
        <f t="shared" si="70"/>
        <v>Inside Day</v>
      </c>
      <c r="AN298" s="26" t="str">
        <f t="shared" si="71"/>
        <v>Ab. Val</v>
      </c>
      <c r="AO298" s="26" t="str">
        <f t="shared" si="72"/>
        <v>No Gap</v>
      </c>
      <c r="AP298" s="26" t="str">
        <f t="shared" si="73"/>
        <v>Top-Weighted</v>
      </c>
      <c r="AQ298" s="26" t="str">
        <f t="shared" si="74"/>
        <v>Skewed Low</v>
      </c>
      <c r="AR298" s="26" t="str">
        <f t="shared" si="75"/>
        <v>Same</v>
      </c>
      <c r="AS298" s="27">
        <f t="shared" si="76"/>
        <v>0</v>
      </c>
    </row>
    <row r="299" spans="1:45" ht="15.5" x14ac:dyDescent="0.35">
      <c r="A299" s="20">
        <v>45237</v>
      </c>
      <c r="B299" s="21">
        <v>1.21618</v>
      </c>
      <c r="C299" s="21">
        <v>1.24274</v>
      </c>
      <c r="D299" s="21">
        <v>1.2069099999999999</v>
      </c>
      <c r="E299" s="21">
        <v>1.22895</v>
      </c>
      <c r="F299" s="21">
        <v>1.2136</v>
      </c>
      <c r="G299" s="21">
        <v>1.2207000000000001</v>
      </c>
      <c r="H299" s="21">
        <v>1.2080000000000002</v>
      </c>
      <c r="I299" s="22">
        <v>18</v>
      </c>
      <c r="J299" s="22">
        <v>3584</v>
      </c>
      <c r="K299" s="22">
        <v>1829</v>
      </c>
      <c r="L299" s="22">
        <v>5477</v>
      </c>
      <c r="M299" s="23">
        <v>11.43744769874472</v>
      </c>
      <c r="N299" s="23">
        <v>358.3000000000003</v>
      </c>
      <c r="O299" s="22">
        <v>126.99999999999933</v>
      </c>
      <c r="P299" s="22">
        <v>497710</v>
      </c>
      <c r="Q299" s="23">
        <v>1041.234309623431</v>
      </c>
      <c r="R299" s="23">
        <v>15.286073123081204</v>
      </c>
      <c r="S299" s="22">
        <v>53</v>
      </c>
      <c r="T299" s="22" t="s">
        <v>26</v>
      </c>
      <c r="U299" s="23">
        <v>0.51969764965070941</v>
      </c>
      <c r="V299" s="22">
        <v>734</v>
      </c>
      <c r="W299" s="22">
        <v>708</v>
      </c>
      <c r="X299" s="22">
        <v>1144</v>
      </c>
      <c r="Y299" s="22">
        <v>2891</v>
      </c>
      <c r="Z299" s="22" t="s">
        <v>32</v>
      </c>
      <c r="AA299" s="5"/>
      <c r="AB299" s="6" cm="1">
        <f t="array" ref="AB299">SUM(IF(B299:I299&gt;B300:I300,1,-1))</f>
        <v>-8</v>
      </c>
      <c r="AC299" s="6" cm="1">
        <f t="array" ref="AC299">SUM(IF(J299:S299&gt;J300:S300,1,-1))</f>
        <v>0</v>
      </c>
      <c r="AD299" s="6">
        <f t="shared" si="65"/>
        <v>-8</v>
      </c>
      <c r="AE299" s="6">
        <f t="shared" si="78"/>
        <v>-8</v>
      </c>
      <c r="AF299" s="6">
        <f t="shared" si="78"/>
        <v>-2</v>
      </c>
      <c r="AG299" s="6">
        <f t="shared" si="78"/>
        <v>-10</v>
      </c>
      <c r="AH299" s="5"/>
      <c r="AI299" s="8" t="str">
        <f t="shared" si="66"/>
        <v>Outside</v>
      </c>
      <c r="AJ299" s="24" t="str">
        <f t="shared" si="67"/>
        <v>Neutral</v>
      </c>
      <c r="AK299" s="25" t="str">
        <f t="shared" si="68"/>
        <v>POC Unchanged</v>
      </c>
      <c r="AL299" s="26" t="str">
        <f t="shared" si="69"/>
        <v>In. Val</v>
      </c>
      <c r="AM299" s="26" t="str">
        <f t="shared" si="70"/>
        <v>Inside Day</v>
      </c>
      <c r="AN299" s="26" t="str">
        <f t="shared" si="71"/>
        <v>Ab. Val</v>
      </c>
      <c r="AO299" s="26" t="str">
        <f t="shared" si="72"/>
        <v>No Gap</v>
      </c>
      <c r="AP299" s="26" t="str">
        <f t="shared" si="73"/>
        <v>Top-Weighted</v>
      </c>
      <c r="AQ299" s="26" t="str">
        <f t="shared" si="74"/>
        <v>Skewed Low</v>
      </c>
      <c r="AR299" s="26" t="str">
        <f t="shared" si="75"/>
        <v>Closed Higher Quadrant</v>
      </c>
      <c r="AS299" s="27">
        <f t="shared" si="76"/>
        <v>1</v>
      </c>
    </row>
    <row r="300" spans="1:45" ht="15.5" x14ac:dyDescent="0.35">
      <c r="A300" s="20">
        <v>45236</v>
      </c>
      <c r="B300" s="21">
        <v>1.22488</v>
      </c>
      <c r="C300" s="21">
        <v>1.24274</v>
      </c>
      <c r="D300" s="21">
        <v>1.2069099999999999</v>
      </c>
      <c r="E300" s="21">
        <v>1.2342200000000001</v>
      </c>
      <c r="F300" s="21">
        <v>1.2136</v>
      </c>
      <c r="G300" s="21">
        <v>1.2207000000000001</v>
      </c>
      <c r="H300" s="21">
        <v>1.2096</v>
      </c>
      <c r="I300" s="22">
        <v>26</v>
      </c>
      <c r="J300" s="22">
        <v>3576</v>
      </c>
      <c r="K300" s="22">
        <v>1829</v>
      </c>
      <c r="L300" s="22">
        <v>5469</v>
      </c>
      <c r="M300" s="23">
        <v>11.417991631799117</v>
      </c>
      <c r="N300" s="23">
        <v>358.3000000000003</v>
      </c>
      <c r="O300" s="22">
        <v>111.00000000000109</v>
      </c>
      <c r="P300" s="22">
        <v>512146</v>
      </c>
      <c r="Q300" s="23">
        <v>1071.4351464435147</v>
      </c>
      <c r="R300" s="23">
        <v>15.263745464694377</v>
      </c>
      <c r="S300" s="22">
        <v>57</v>
      </c>
      <c r="T300" s="22" t="s">
        <v>28</v>
      </c>
      <c r="U300" s="23">
        <v>0.48523333336174618</v>
      </c>
      <c r="V300" s="22">
        <v>706</v>
      </c>
      <c r="W300" s="22">
        <v>383</v>
      </c>
      <c r="X300" s="22">
        <v>1456</v>
      </c>
      <c r="Y300" s="22">
        <v>2924</v>
      </c>
      <c r="Z300" s="22" t="s">
        <v>31</v>
      </c>
      <c r="AA300" s="5"/>
      <c r="AB300" s="6" cm="1">
        <f t="array" ref="AB300">SUM(IF(B300:I300&gt;B301:I301,1,-1))</f>
        <v>-2</v>
      </c>
      <c r="AC300" s="6" cm="1">
        <f t="array" ref="AC300">SUM(IF(J300:S300&gt;J301:S301,1,-1))</f>
        <v>-4</v>
      </c>
      <c r="AD300" s="6">
        <f t="shared" si="65"/>
        <v>-6</v>
      </c>
      <c r="AE300" s="6">
        <f t="shared" si="78"/>
        <v>-2</v>
      </c>
      <c r="AF300" s="6">
        <f t="shared" si="78"/>
        <v>-6</v>
      </c>
      <c r="AG300" s="6">
        <f t="shared" si="78"/>
        <v>-8</v>
      </c>
      <c r="AH300" s="5"/>
      <c r="AI300" s="8" t="str">
        <f t="shared" si="66"/>
        <v>Outside</v>
      </c>
      <c r="AJ300" s="24" t="str">
        <f t="shared" si="67"/>
        <v>Down</v>
      </c>
      <c r="AK300" s="25" t="str">
        <f t="shared" si="68"/>
        <v>POC Unchanged</v>
      </c>
      <c r="AL300" s="26" t="str">
        <f t="shared" si="69"/>
        <v>In. Val</v>
      </c>
      <c r="AM300" s="26" t="str">
        <f t="shared" si="70"/>
        <v>Upper Break</v>
      </c>
      <c r="AN300" s="26" t="str">
        <f t="shared" si="71"/>
        <v>Ab. Val</v>
      </c>
      <c r="AO300" s="26" t="str">
        <f t="shared" si="72"/>
        <v>Gap Up - Follow Through</v>
      </c>
      <c r="AP300" s="26" t="str">
        <f t="shared" si="73"/>
        <v>Top-Weighted</v>
      </c>
      <c r="AQ300" s="26" t="str">
        <f t="shared" si="74"/>
        <v>Skewed Low</v>
      </c>
      <c r="AR300" s="26" t="str">
        <f t="shared" si="75"/>
        <v>Same</v>
      </c>
      <c r="AS300" s="27">
        <f t="shared" si="76"/>
        <v>0</v>
      </c>
    </row>
    <row r="301" spans="1:45" ht="15.5" x14ac:dyDescent="0.35">
      <c r="A301" s="20">
        <v>45233</v>
      </c>
      <c r="B301" s="21">
        <v>1.21628</v>
      </c>
      <c r="C301" s="21">
        <v>1.23889</v>
      </c>
      <c r="D301" s="21">
        <v>1.2069099999999999</v>
      </c>
      <c r="E301" s="21">
        <v>1.2369600000000001</v>
      </c>
      <c r="F301" s="21">
        <v>1.2136</v>
      </c>
      <c r="G301" s="21">
        <v>1.2198</v>
      </c>
      <c r="H301" s="21">
        <v>1.2107000000000001</v>
      </c>
      <c r="I301" s="22">
        <v>46</v>
      </c>
      <c r="J301" s="22">
        <v>3615</v>
      </c>
      <c r="K301" s="22">
        <v>1829</v>
      </c>
      <c r="L301" s="22">
        <v>5508</v>
      </c>
      <c r="M301" s="23">
        <v>11.505857740585716</v>
      </c>
      <c r="N301" s="23">
        <v>319.80000000000121</v>
      </c>
      <c r="O301" s="22">
        <v>90.999999999998863</v>
      </c>
      <c r="P301" s="22">
        <v>524354</v>
      </c>
      <c r="Q301" s="23">
        <v>1096.9748953974895</v>
      </c>
      <c r="R301" s="23">
        <v>17.223264540337645</v>
      </c>
      <c r="S301" s="22">
        <v>50</v>
      </c>
      <c r="T301" s="22" t="s">
        <v>28</v>
      </c>
      <c r="U301" s="23">
        <v>0.47569624201758642</v>
      </c>
      <c r="V301" s="22">
        <v>299</v>
      </c>
      <c r="W301" s="22">
        <v>471</v>
      </c>
      <c r="X301" s="22">
        <v>2088</v>
      </c>
      <c r="Y301" s="22">
        <v>2650</v>
      </c>
      <c r="Z301" s="22" t="s">
        <v>31</v>
      </c>
      <c r="AA301" s="5"/>
      <c r="AB301" s="6" cm="1">
        <f t="array" ref="AB301">SUM(IF(B301:I301&gt;B302:I302,1,-1))</f>
        <v>2</v>
      </c>
      <c r="AC301" s="6" cm="1">
        <f t="array" ref="AC301">SUM(IF(J301:S301&gt;J302:S302,1,-1))</f>
        <v>2</v>
      </c>
      <c r="AD301" s="6">
        <f t="shared" si="65"/>
        <v>4</v>
      </c>
      <c r="AE301" s="6">
        <f t="shared" si="78"/>
        <v>-6</v>
      </c>
      <c r="AF301" s="6">
        <f t="shared" si="78"/>
        <v>0</v>
      </c>
      <c r="AG301" s="6">
        <f t="shared" si="78"/>
        <v>-6</v>
      </c>
      <c r="AH301" s="5"/>
      <c r="AI301" s="8" t="str">
        <f t="shared" si="66"/>
        <v>Outside</v>
      </c>
      <c r="AJ301" s="24" t="str">
        <f t="shared" si="67"/>
        <v>Neutral</v>
      </c>
      <c r="AK301" s="25" t="str">
        <f t="shared" si="68"/>
        <v>POC Unchanged</v>
      </c>
      <c r="AL301" s="26" t="str">
        <f t="shared" si="69"/>
        <v>In. Val</v>
      </c>
      <c r="AM301" s="26" t="str">
        <f t="shared" si="70"/>
        <v>Upper Break</v>
      </c>
      <c r="AN301" s="26" t="str">
        <f t="shared" si="71"/>
        <v>Ab. Val</v>
      </c>
      <c r="AO301" s="26" t="str">
        <f t="shared" si="72"/>
        <v>No Gap</v>
      </c>
      <c r="AP301" s="26" t="str">
        <f t="shared" si="73"/>
        <v>Top-Weighted</v>
      </c>
      <c r="AQ301" s="26" t="str">
        <f t="shared" si="74"/>
        <v>Skewed Low</v>
      </c>
      <c r="AR301" s="26" t="str">
        <f t="shared" si="75"/>
        <v>Closed Lower Quadrant</v>
      </c>
      <c r="AS301" s="27">
        <f t="shared" si="76"/>
        <v>-1</v>
      </c>
    </row>
    <row r="302" spans="1:45" ht="15.5" x14ac:dyDescent="0.35">
      <c r="A302" s="20">
        <v>45232</v>
      </c>
      <c r="B302" s="21">
        <v>1.21349</v>
      </c>
      <c r="C302" s="21">
        <v>1.22882</v>
      </c>
      <c r="D302" s="21">
        <v>1.2069099999999999</v>
      </c>
      <c r="E302" s="21">
        <v>1.21889</v>
      </c>
      <c r="F302" s="21">
        <v>1.2136</v>
      </c>
      <c r="G302" s="21">
        <v>1.2176</v>
      </c>
      <c r="H302" s="21">
        <v>1.2107000000000001</v>
      </c>
      <c r="I302" s="22">
        <v>35</v>
      </c>
      <c r="J302" s="22">
        <v>3299</v>
      </c>
      <c r="K302" s="22">
        <v>2114</v>
      </c>
      <c r="L302" s="22">
        <v>5492</v>
      </c>
      <c r="M302" s="23">
        <v>11.41416666666661</v>
      </c>
      <c r="N302" s="23">
        <v>219.10000000000096</v>
      </c>
      <c r="O302" s="22">
        <v>68.999999999999062</v>
      </c>
      <c r="P302" s="22">
        <v>535684</v>
      </c>
      <c r="Q302" s="23">
        <v>1116.0083333333334</v>
      </c>
      <c r="R302" s="23">
        <v>25.066179826563104</v>
      </c>
      <c r="S302" s="22">
        <v>35</v>
      </c>
      <c r="T302" s="22" t="s">
        <v>26</v>
      </c>
      <c r="U302" s="23">
        <v>0.5903984955830931</v>
      </c>
      <c r="V302" s="22">
        <v>338</v>
      </c>
      <c r="W302" s="22">
        <v>781</v>
      </c>
      <c r="X302" s="22">
        <v>3051</v>
      </c>
      <c r="Y302" s="22">
        <v>1322</v>
      </c>
      <c r="Z302" s="22" t="s">
        <v>32</v>
      </c>
      <c r="AA302" s="5"/>
      <c r="AB302" s="6" cm="1">
        <f t="array" ref="AB302">SUM(IF(B302:I302&gt;B303:I303,1,-1))</f>
        <v>-2</v>
      </c>
      <c r="AC302" s="6" cm="1">
        <f t="array" ref="AC302">SUM(IF(J302:S302&gt;J303:S303,1,-1))</f>
        <v>-4</v>
      </c>
      <c r="AD302" s="6">
        <f t="shared" si="65"/>
        <v>-6</v>
      </c>
      <c r="AE302" s="6">
        <f t="shared" si="78"/>
        <v>-12</v>
      </c>
      <c r="AF302" s="6">
        <f t="shared" si="78"/>
        <v>-8</v>
      </c>
      <c r="AG302" s="6">
        <f t="shared" si="78"/>
        <v>-20</v>
      </c>
      <c r="AH302" s="5"/>
      <c r="AI302" s="8" t="str">
        <f t="shared" si="66"/>
        <v>Outside</v>
      </c>
      <c r="AJ302" s="24" t="str">
        <f t="shared" si="67"/>
        <v>Neutral</v>
      </c>
      <c r="AK302" s="25" t="str">
        <f t="shared" si="68"/>
        <v>POC Unchanged</v>
      </c>
      <c r="AL302" s="26" t="str">
        <f t="shared" si="69"/>
        <v>In. Val</v>
      </c>
      <c r="AM302" s="26" t="str">
        <f t="shared" si="70"/>
        <v>Inside Day</v>
      </c>
      <c r="AN302" s="26" t="str">
        <f t="shared" si="71"/>
        <v>Ab. Val</v>
      </c>
      <c r="AO302" s="26" t="str">
        <f t="shared" si="72"/>
        <v>No Gap</v>
      </c>
      <c r="AP302" s="26" t="str">
        <f t="shared" si="73"/>
        <v>Top-Weighted</v>
      </c>
      <c r="AQ302" s="26" t="str">
        <f t="shared" si="74"/>
        <v>Skewed Mid-Low</v>
      </c>
      <c r="AR302" s="26" t="str">
        <f t="shared" si="75"/>
        <v>Same</v>
      </c>
      <c r="AS302" s="27">
        <f t="shared" si="76"/>
        <v>0</v>
      </c>
    </row>
    <row r="303" spans="1:45" ht="15.5" x14ac:dyDescent="0.35">
      <c r="A303" s="20">
        <v>45231</v>
      </c>
      <c r="B303" s="21">
        <v>1.2140899999999999</v>
      </c>
      <c r="C303" s="21">
        <v>1.22882</v>
      </c>
      <c r="D303" s="21">
        <v>1.2069099999999999</v>
      </c>
      <c r="E303" s="21">
        <v>1.218</v>
      </c>
      <c r="F303" s="21">
        <v>1.2136</v>
      </c>
      <c r="G303" s="21">
        <v>1.2166000000000001</v>
      </c>
      <c r="H303" s="21">
        <v>1.2110000000000001</v>
      </c>
      <c r="I303" s="22">
        <v>23</v>
      </c>
      <c r="J303" s="22">
        <v>3091</v>
      </c>
      <c r="K303" s="22">
        <v>2370</v>
      </c>
      <c r="L303" s="22">
        <v>5551</v>
      </c>
      <c r="M303" s="23">
        <v>11.533749999999957</v>
      </c>
      <c r="N303" s="23">
        <v>219.10000000000096</v>
      </c>
      <c r="O303" s="22">
        <v>56.000000000000497</v>
      </c>
      <c r="P303" s="22">
        <v>561354</v>
      </c>
      <c r="Q303" s="23">
        <v>1169.4875</v>
      </c>
      <c r="R303" s="23">
        <v>25.335463258785833</v>
      </c>
      <c r="S303" s="22">
        <v>33</v>
      </c>
      <c r="T303" s="22" t="s">
        <v>26</v>
      </c>
      <c r="U303" s="23">
        <v>0.6210072995642294</v>
      </c>
      <c r="V303" s="22">
        <v>338</v>
      </c>
      <c r="W303" s="22">
        <v>366</v>
      </c>
      <c r="X303" s="22">
        <v>3392</v>
      </c>
      <c r="Y303" s="22">
        <v>1455</v>
      </c>
      <c r="Z303" s="22" t="s">
        <v>32</v>
      </c>
      <c r="AA303" s="5"/>
      <c r="AB303" s="6" cm="1">
        <f t="array" ref="AB303">SUM(IF(B303:I303&gt;B304:I304,1,-1))</f>
        <v>-6</v>
      </c>
      <c r="AC303" s="6" cm="1">
        <f t="array" ref="AC303">SUM(IF(J303:S303&gt;J304:S304,1,-1))</f>
        <v>2</v>
      </c>
      <c r="AD303" s="6">
        <f t="shared" si="65"/>
        <v>-4</v>
      </c>
      <c r="AE303" s="6">
        <f t="shared" ref="AE303:AG318" si="79">SUM(AB303:AB305)</f>
        <v>-14</v>
      </c>
      <c r="AF303" s="6">
        <f t="shared" si="79"/>
        <v>-6</v>
      </c>
      <c r="AG303" s="6">
        <f t="shared" si="79"/>
        <v>-20</v>
      </c>
      <c r="AH303" s="5"/>
      <c r="AI303" s="8" t="str">
        <f t="shared" si="66"/>
        <v>OL Lower</v>
      </c>
      <c r="AJ303" s="24" t="str">
        <f t="shared" si="67"/>
        <v>Neutral</v>
      </c>
      <c r="AK303" s="25" t="str">
        <f t="shared" si="68"/>
        <v>POC Down</v>
      </c>
      <c r="AL303" s="26" t="str">
        <f t="shared" si="69"/>
        <v>In. Val</v>
      </c>
      <c r="AM303" s="26" t="str">
        <f t="shared" si="70"/>
        <v>Inside Day</v>
      </c>
      <c r="AN303" s="26" t="str">
        <f t="shared" si="71"/>
        <v>Ab. Val</v>
      </c>
      <c r="AO303" s="26" t="str">
        <f t="shared" si="72"/>
        <v>No Gap</v>
      </c>
      <c r="AP303" s="26" t="str">
        <f t="shared" si="73"/>
        <v>Top-Weighted</v>
      </c>
      <c r="AQ303" s="26" t="str">
        <f t="shared" si="74"/>
        <v>Skewed Mid-Low</v>
      </c>
      <c r="AR303" s="26" t="str">
        <f t="shared" si="75"/>
        <v>Closed Lower Quadrant</v>
      </c>
      <c r="AS303" s="27">
        <f t="shared" si="76"/>
        <v>-1</v>
      </c>
    </row>
    <row r="304" spans="1:45" ht="15.5" x14ac:dyDescent="0.35">
      <c r="A304" s="20">
        <v>45230</v>
      </c>
      <c r="B304" s="21">
        <v>1.21776</v>
      </c>
      <c r="C304" s="21">
        <v>1.22882</v>
      </c>
      <c r="D304" s="21">
        <v>1.2069099999999999</v>
      </c>
      <c r="E304" s="21">
        <v>1.2150000000000001</v>
      </c>
      <c r="F304" s="21">
        <v>1.2142000000000002</v>
      </c>
      <c r="G304" s="21">
        <v>1.2174</v>
      </c>
      <c r="H304" s="21">
        <v>1.2111000000000001</v>
      </c>
      <c r="I304" s="22">
        <v>39</v>
      </c>
      <c r="J304" s="22">
        <v>2851</v>
      </c>
      <c r="K304" s="22">
        <v>2539</v>
      </c>
      <c r="L304" s="22">
        <v>5470</v>
      </c>
      <c r="M304" s="23">
        <v>11.353333333333326</v>
      </c>
      <c r="N304" s="23">
        <v>219.10000000000096</v>
      </c>
      <c r="O304" s="22">
        <v>62.999999999999723</v>
      </c>
      <c r="P304" s="22">
        <v>555305</v>
      </c>
      <c r="Q304" s="23">
        <v>1156.8854166666667</v>
      </c>
      <c r="R304" s="23">
        <v>24.965769055225813</v>
      </c>
      <c r="S304" s="22">
        <v>38</v>
      </c>
      <c r="T304" s="22" t="s">
        <v>26</v>
      </c>
      <c r="U304" s="23">
        <v>0.6781927389025787</v>
      </c>
      <c r="V304" s="22">
        <v>338</v>
      </c>
      <c r="W304" s="22">
        <v>609</v>
      </c>
      <c r="X304" s="22">
        <v>3213</v>
      </c>
      <c r="Y304" s="22">
        <v>1310</v>
      </c>
      <c r="Z304" s="22" t="s">
        <v>29</v>
      </c>
      <c r="AA304" s="5"/>
      <c r="AB304" s="6" cm="1">
        <f t="array" ref="AB304">SUM(IF(B304:I304&gt;B305:I305,1,-1))</f>
        <v>-4</v>
      </c>
      <c r="AC304" s="6" cm="1">
        <f t="array" ref="AC304">SUM(IF(J304:S304&gt;J305:S305,1,-1))</f>
        <v>-6</v>
      </c>
      <c r="AD304" s="6">
        <f t="shared" si="65"/>
        <v>-10</v>
      </c>
      <c r="AE304" s="6">
        <f t="shared" si="79"/>
        <v>-16</v>
      </c>
      <c r="AF304" s="6">
        <f t="shared" si="79"/>
        <v>-16</v>
      </c>
      <c r="AG304" s="6">
        <f t="shared" si="79"/>
        <v>-32</v>
      </c>
      <c r="AH304" s="5"/>
      <c r="AI304" s="8" t="str">
        <f t="shared" si="66"/>
        <v>OL Lower</v>
      </c>
      <c r="AJ304" s="24" t="str">
        <f t="shared" si="67"/>
        <v>Down</v>
      </c>
      <c r="AK304" s="25" t="str">
        <f t="shared" si="68"/>
        <v>POC Up</v>
      </c>
      <c r="AL304" s="26" t="str">
        <f t="shared" si="69"/>
        <v>In. Val</v>
      </c>
      <c r="AM304" s="26" t="str">
        <f t="shared" si="70"/>
        <v>Inside Day</v>
      </c>
      <c r="AN304" s="26" t="str">
        <f t="shared" si="71"/>
        <v>In Val</v>
      </c>
      <c r="AO304" s="26" t="str">
        <f t="shared" si="72"/>
        <v>No Gap</v>
      </c>
      <c r="AP304" s="26" t="str">
        <f t="shared" si="73"/>
        <v>Top-Weighted</v>
      </c>
      <c r="AQ304" s="26" t="str">
        <f t="shared" si="74"/>
        <v>Skewed Mid-Low</v>
      </c>
      <c r="AR304" s="26" t="str">
        <f t="shared" si="75"/>
        <v>Same</v>
      </c>
      <c r="AS304" s="27">
        <f t="shared" si="76"/>
        <v>0</v>
      </c>
    </row>
    <row r="305" spans="1:45" ht="15.5" x14ac:dyDescent="0.35">
      <c r="A305" s="20">
        <v>45229</v>
      </c>
      <c r="B305" s="21">
        <v>1.22113</v>
      </c>
      <c r="C305" s="21">
        <v>1.22882</v>
      </c>
      <c r="D305" s="21">
        <v>1.2069099999999999</v>
      </c>
      <c r="E305" s="21">
        <v>1.2163200000000001</v>
      </c>
      <c r="F305" s="21">
        <v>1.2120000000000002</v>
      </c>
      <c r="G305" s="21">
        <v>1.2181000000000002</v>
      </c>
      <c r="H305" s="21">
        <v>1.2111000000000001</v>
      </c>
      <c r="I305" s="22">
        <v>32</v>
      </c>
      <c r="J305" s="22">
        <v>4440</v>
      </c>
      <c r="K305" s="22">
        <v>1029</v>
      </c>
      <c r="L305" s="22">
        <v>5538</v>
      </c>
      <c r="M305" s="23">
        <v>11.47395833333333</v>
      </c>
      <c r="N305" s="23">
        <v>219.10000000000096</v>
      </c>
      <c r="O305" s="22">
        <v>70.000000000001165</v>
      </c>
      <c r="P305" s="22">
        <v>563653</v>
      </c>
      <c r="Q305" s="23">
        <v>1174.2770833333334</v>
      </c>
      <c r="R305" s="23">
        <v>25.276129621177432</v>
      </c>
      <c r="S305" s="22">
        <v>37</v>
      </c>
      <c r="T305" s="22" t="s">
        <v>28</v>
      </c>
      <c r="U305" s="23">
        <v>0.32682549828335733</v>
      </c>
      <c r="V305" s="22">
        <v>338</v>
      </c>
      <c r="W305" s="22">
        <v>816</v>
      </c>
      <c r="X305" s="22">
        <v>3084</v>
      </c>
      <c r="Y305" s="22">
        <v>1300</v>
      </c>
      <c r="Z305" s="22" t="s">
        <v>29</v>
      </c>
      <c r="AA305" s="5"/>
      <c r="AB305" s="6" cm="1">
        <f t="array" ref="AB305">SUM(IF(B305:I305&gt;B306:I306,1,-1))</f>
        <v>-4</v>
      </c>
      <c r="AC305" s="6" cm="1">
        <f t="array" ref="AC305">SUM(IF(J305:S305&gt;J306:S306,1,-1))</f>
        <v>-2</v>
      </c>
      <c r="AD305" s="6">
        <f t="shared" si="65"/>
        <v>-6</v>
      </c>
      <c r="AE305" s="6">
        <f t="shared" si="79"/>
        <v>-16</v>
      </c>
      <c r="AF305" s="6">
        <f t="shared" si="79"/>
        <v>-10</v>
      </c>
      <c r="AG305" s="6">
        <f t="shared" si="79"/>
        <v>-26</v>
      </c>
      <c r="AH305" s="5"/>
      <c r="AI305" s="8" t="str">
        <f t="shared" si="66"/>
        <v>OL Lower</v>
      </c>
      <c r="AJ305" s="24" t="str">
        <f t="shared" si="67"/>
        <v>Down</v>
      </c>
      <c r="AK305" s="25" t="str">
        <f t="shared" si="68"/>
        <v>POC Down</v>
      </c>
      <c r="AL305" s="26" t="str">
        <f t="shared" si="69"/>
        <v>In. Val</v>
      </c>
      <c r="AM305" s="26" t="str">
        <f t="shared" si="70"/>
        <v>Inside Day</v>
      </c>
      <c r="AN305" s="26" t="str">
        <f t="shared" si="71"/>
        <v>In Val</v>
      </c>
      <c r="AO305" s="26" t="str">
        <f t="shared" si="72"/>
        <v>Gap Up - Failed</v>
      </c>
      <c r="AP305" s="26" t="str">
        <f t="shared" si="73"/>
        <v>Top-Weighted</v>
      </c>
      <c r="AQ305" s="26" t="str">
        <f t="shared" si="74"/>
        <v>Skewed Mid-Low</v>
      </c>
      <c r="AR305" s="26" t="str">
        <f t="shared" si="75"/>
        <v>Closed Lower Quadrant</v>
      </c>
      <c r="AS305" s="27">
        <f t="shared" si="76"/>
        <v>-1</v>
      </c>
    </row>
    <row r="306" spans="1:45" ht="15.5" x14ac:dyDescent="0.35">
      <c r="A306" s="20">
        <v>45226</v>
      </c>
      <c r="B306" s="21">
        <v>1.2154199999999999</v>
      </c>
      <c r="C306" s="21">
        <v>1.22882</v>
      </c>
      <c r="D306" s="21">
        <v>1.2069099999999999</v>
      </c>
      <c r="E306" s="21">
        <v>1.2112499999999999</v>
      </c>
      <c r="F306" s="21">
        <v>1.2159</v>
      </c>
      <c r="G306" s="21">
        <v>1.2184000000000001</v>
      </c>
      <c r="H306" s="21">
        <v>1.2111000000000001</v>
      </c>
      <c r="I306" s="22">
        <v>32</v>
      </c>
      <c r="J306" s="22">
        <v>2358</v>
      </c>
      <c r="K306" s="22">
        <v>3073</v>
      </c>
      <c r="L306" s="22">
        <v>5498</v>
      </c>
      <c r="M306" s="23">
        <v>11.404375000000009</v>
      </c>
      <c r="N306" s="23">
        <v>219.10000000000096</v>
      </c>
      <c r="O306" s="22">
        <v>73.000000000000838</v>
      </c>
      <c r="P306" s="22">
        <v>569856</v>
      </c>
      <c r="Q306" s="23">
        <v>1187.2</v>
      </c>
      <c r="R306" s="23">
        <v>25.093564582382363</v>
      </c>
      <c r="S306" s="22">
        <v>50</v>
      </c>
      <c r="T306" s="22" t="s">
        <v>26</v>
      </c>
      <c r="U306" s="23">
        <v>0.67194604628505006</v>
      </c>
      <c r="V306" s="22">
        <v>338</v>
      </c>
      <c r="W306" s="22">
        <v>969</v>
      </c>
      <c r="X306" s="22">
        <v>3055</v>
      </c>
      <c r="Y306" s="22">
        <v>1136</v>
      </c>
      <c r="Z306" s="22" t="s">
        <v>27</v>
      </c>
      <c r="AA306" s="5"/>
      <c r="AB306" s="6" cm="1">
        <f t="array" ref="AB306">SUM(IF(B306:I306&gt;B307:I307,1,-1))</f>
        <v>-8</v>
      </c>
      <c r="AC306" s="6" cm="1">
        <f t="array" ref="AC306">SUM(IF(J306:S306&gt;J307:S307,1,-1))</f>
        <v>-8</v>
      </c>
      <c r="AD306" s="6">
        <f t="shared" si="65"/>
        <v>-16</v>
      </c>
      <c r="AE306" s="6">
        <f t="shared" si="79"/>
        <v>-14</v>
      </c>
      <c r="AF306" s="6">
        <f t="shared" si="79"/>
        <v>-14</v>
      </c>
      <c r="AG306" s="6">
        <f t="shared" si="79"/>
        <v>-28</v>
      </c>
      <c r="AH306" s="5"/>
      <c r="AI306" s="8" t="str">
        <f t="shared" si="66"/>
        <v>OL Lower</v>
      </c>
      <c r="AJ306" s="24" t="str">
        <f t="shared" si="67"/>
        <v>Neutral</v>
      </c>
      <c r="AK306" s="25" t="str">
        <f t="shared" si="68"/>
        <v>POC Down</v>
      </c>
      <c r="AL306" s="26" t="str">
        <f t="shared" si="69"/>
        <v>In. Val</v>
      </c>
      <c r="AM306" s="26" t="str">
        <f t="shared" si="70"/>
        <v>Inside Day</v>
      </c>
      <c r="AN306" s="26" t="str">
        <f t="shared" si="71"/>
        <v>In Val</v>
      </c>
      <c r="AO306" s="26" t="str">
        <f t="shared" si="72"/>
        <v>No Gap</v>
      </c>
      <c r="AP306" s="26" t="str">
        <f t="shared" si="73"/>
        <v>Bottom-Weighted</v>
      </c>
      <c r="AQ306" s="26" t="str">
        <f t="shared" si="74"/>
        <v>Skewed Mid-Low</v>
      </c>
      <c r="AR306" s="26" t="str">
        <f t="shared" si="75"/>
        <v>Closed Higher Quadrant</v>
      </c>
      <c r="AS306" s="27">
        <f t="shared" si="76"/>
        <v>1</v>
      </c>
    </row>
    <row r="307" spans="1:45" ht="15.5" x14ac:dyDescent="0.35">
      <c r="A307" s="20">
        <v>45225</v>
      </c>
      <c r="B307" s="21">
        <v>1.21821</v>
      </c>
      <c r="C307" s="21">
        <v>1.22882</v>
      </c>
      <c r="D307" s="21">
        <v>1.2069099999999999</v>
      </c>
      <c r="E307" s="21">
        <v>1.21356</v>
      </c>
      <c r="F307" s="21">
        <v>1.2164000000000001</v>
      </c>
      <c r="G307" s="21">
        <v>1.2196</v>
      </c>
      <c r="H307" s="21">
        <v>1.2118</v>
      </c>
      <c r="I307" s="22">
        <v>40</v>
      </c>
      <c r="J307" s="22">
        <v>2389</v>
      </c>
      <c r="K307" s="22">
        <v>3077</v>
      </c>
      <c r="L307" s="22">
        <v>5534</v>
      </c>
      <c r="M307" s="23">
        <v>11.463958333333363</v>
      </c>
      <c r="N307" s="23">
        <v>219.10000000000096</v>
      </c>
      <c r="O307" s="22">
        <v>78.000000000000284</v>
      </c>
      <c r="P307" s="22">
        <v>576556</v>
      </c>
      <c r="Q307" s="23">
        <v>1201.1583333333333</v>
      </c>
      <c r="R307" s="23">
        <v>25.257873117297926</v>
      </c>
      <c r="S307" s="22">
        <v>38</v>
      </c>
      <c r="T307" s="22" t="s">
        <v>33</v>
      </c>
      <c r="U307" s="23">
        <v>0.70952063316174985</v>
      </c>
      <c r="V307" s="22">
        <v>338</v>
      </c>
      <c r="W307" s="22">
        <v>1244</v>
      </c>
      <c r="X307" s="22">
        <v>3037</v>
      </c>
      <c r="Y307" s="22">
        <v>915</v>
      </c>
      <c r="Z307" s="22" t="s">
        <v>29</v>
      </c>
      <c r="AA307" s="5"/>
      <c r="AB307" s="6" cm="1">
        <f t="array" ref="AB307">SUM(IF(B307:I307&gt;B308:I308,1,-1))</f>
        <v>-4</v>
      </c>
      <c r="AC307" s="6" cm="1">
        <f t="array" ref="AC307">SUM(IF(J307:S307&gt;J308:S308,1,-1))</f>
        <v>0</v>
      </c>
      <c r="AD307" s="6">
        <f t="shared" si="65"/>
        <v>-4</v>
      </c>
      <c r="AE307" s="6">
        <f t="shared" si="79"/>
        <v>-8</v>
      </c>
      <c r="AF307" s="6">
        <f t="shared" si="79"/>
        <v>-14</v>
      </c>
      <c r="AG307" s="6">
        <f t="shared" si="79"/>
        <v>-22</v>
      </c>
      <c r="AH307" s="5"/>
      <c r="AI307" s="8" t="str">
        <f t="shared" si="66"/>
        <v>OL Lower</v>
      </c>
      <c r="AJ307" s="24" t="str">
        <f t="shared" si="67"/>
        <v>Neutral</v>
      </c>
      <c r="AK307" s="25" t="str">
        <f t="shared" si="68"/>
        <v>POC Unchanged</v>
      </c>
      <c r="AL307" s="26" t="str">
        <f t="shared" si="69"/>
        <v>In. Val</v>
      </c>
      <c r="AM307" s="26" t="str">
        <f t="shared" si="70"/>
        <v>Lower Break</v>
      </c>
      <c r="AN307" s="26" t="str">
        <f t="shared" si="71"/>
        <v>In Val</v>
      </c>
      <c r="AO307" s="26" t="str">
        <f t="shared" si="72"/>
        <v>No Gap</v>
      </c>
      <c r="AP307" s="26" t="str">
        <f t="shared" si="73"/>
        <v>Bottom-Weighted</v>
      </c>
      <c r="AQ307" s="26" t="str">
        <f t="shared" si="74"/>
        <v>Skewed Mid-Low</v>
      </c>
      <c r="AR307" s="26" t="str">
        <f t="shared" si="75"/>
        <v>Closed Lower Quadrant</v>
      </c>
      <c r="AS307" s="27">
        <f t="shared" si="76"/>
        <v>-1</v>
      </c>
    </row>
    <row r="308" spans="1:45" ht="15.5" x14ac:dyDescent="0.35">
      <c r="A308" s="20">
        <v>45224</v>
      </c>
      <c r="B308" s="21">
        <v>1.2314799999999999</v>
      </c>
      <c r="C308" s="21">
        <v>1.2331099999999999</v>
      </c>
      <c r="D308" s="21">
        <v>1.20896</v>
      </c>
      <c r="E308" s="21">
        <v>1.21018</v>
      </c>
      <c r="F308" s="21">
        <v>1.2164000000000001</v>
      </c>
      <c r="G308" s="21">
        <v>1.2204000000000002</v>
      </c>
      <c r="H308" s="21">
        <v>1.2126000000000001</v>
      </c>
      <c r="I308" s="22">
        <v>16</v>
      </c>
      <c r="J308" s="22">
        <v>2952</v>
      </c>
      <c r="K308" s="22">
        <v>2503</v>
      </c>
      <c r="L308" s="22">
        <v>5523</v>
      </c>
      <c r="M308" s="23">
        <v>11.430416666666694</v>
      </c>
      <c r="N308" s="23">
        <v>241.49999999999895</v>
      </c>
      <c r="O308" s="22">
        <v>78.000000000000284</v>
      </c>
      <c r="P308" s="22">
        <v>582400</v>
      </c>
      <c r="Q308" s="23">
        <v>1213.3333333333333</v>
      </c>
      <c r="R308" s="23">
        <v>22.869565217391404</v>
      </c>
      <c r="S308" s="22">
        <v>32</v>
      </c>
      <c r="T308" s="22" t="s">
        <v>26</v>
      </c>
      <c r="U308" s="23">
        <v>0.65256904463470233</v>
      </c>
      <c r="V308" s="22">
        <v>319</v>
      </c>
      <c r="W308" s="22">
        <v>685</v>
      </c>
      <c r="X308" s="22">
        <v>2899</v>
      </c>
      <c r="Y308" s="22">
        <v>1620</v>
      </c>
      <c r="Z308" s="22" t="s">
        <v>27</v>
      </c>
      <c r="AA308" s="5"/>
      <c r="AB308" s="6" cm="1">
        <f t="array" ref="AB308">SUM(IF(B308:I308&gt;B309:I309,1,-1))</f>
        <v>-2</v>
      </c>
      <c r="AC308" s="6" cm="1">
        <f t="array" ref="AC308">SUM(IF(J308:S308&gt;J309:S309,1,-1))</f>
        <v>-6</v>
      </c>
      <c r="AD308" s="6">
        <f t="shared" si="65"/>
        <v>-8</v>
      </c>
      <c r="AE308" s="6">
        <f t="shared" si="79"/>
        <v>-4</v>
      </c>
      <c r="AF308" s="6">
        <f t="shared" si="79"/>
        <v>-12</v>
      </c>
      <c r="AG308" s="6">
        <f t="shared" si="79"/>
        <v>-16</v>
      </c>
      <c r="AH308" s="5"/>
      <c r="AI308" s="8" t="str">
        <f t="shared" si="66"/>
        <v>Inside</v>
      </c>
      <c r="AJ308" s="24" t="str">
        <f t="shared" si="67"/>
        <v>Down</v>
      </c>
      <c r="AK308" s="25" t="str">
        <f t="shared" si="68"/>
        <v>POC Up</v>
      </c>
      <c r="AL308" s="26" t="str">
        <f t="shared" si="69"/>
        <v>In. Val</v>
      </c>
      <c r="AM308" s="26" t="str">
        <f t="shared" si="70"/>
        <v>Inside Day</v>
      </c>
      <c r="AN308" s="26" t="str">
        <f t="shared" si="71"/>
        <v>Bl. Val</v>
      </c>
      <c r="AO308" s="26" t="str">
        <f t="shared" si="72"/>
        <v>Gap Up - Failed</v>
      </c>
      <c r="AP308" s="26" t="str">
        <f t="shared" si="73"/>
        <v>Top-Weighted</v>
      </c>
      <c r="AQ308" s="26" t="str">
        <f t="shared" si="74"/>
        <v>Skewed Mid-Low</v>
      </c>
      <c r="AR308" s="26" t="str">
        <f t="shared" si="75"/>
        <v>Closed Higher Quadrant</v>
      </c>
      <c r="AS308" s="27">
        <f t="shared" si="76"/>
        <v>1</v>
      </c>
    </row>
    <row r="309" spans="1:45" ht="15.5" x14ac:dyDescent="0.35">
      <c r="A309" s="20">
        <v>45223</v>
      </c>
      <c r="B309" s="21">
        <v>1.22889</v>
      </c>
      <c r="C309" s="21">
        <v>1.2336800000000001</v>
      </c>
      <c r="D309" s="21">
        <v>1.20896</v>
      </c>
      <c r="E309" s="21">
        <v>1.2161599999999999</v>
      </c>
      <c r="F309" s="21">
        <v>1.2159</v>
      </c>
      <c r="G309" s="21">
        <v>1.2215</v>
      </c>
      <c r="H309" s="21">
        <v>1.2122000000000002</v>
      </c>
      <c r="I309" s="22">
        <v>36</v>
      </c>
      <c r="J309" s="22">
        <v>3741</v>
      </c>
      <c r="K309" s="22">
        <v>1813</v>
      </c>
      <c r="L309" s="22">
        <v>5619</v>
      </c>
      <c r="M309" s="23">
        <v>11.632500000000064</v>
      </c>
      <c r="N309" s="23">
        <v>247.20000000000076</v>
      </c>
      <c r="O309" s="22">
        <v>92.999999999998636</v>
      </c>
      <c r="P309" s="22">
        <v>594748</v>
      </c>
      <c r="Q309" s="23">
        <v>1239.0583333333334</v>
      </c>
      <c r="R309" s="23">
        <v>22.730582524271775</v>
      </c>
      <c r="S309" s="22">
        <v>36</v>
      </c>
      <c r="T309" s="22" t="s">
        <v>26</v>
      </c>
      <c r="U309" s="23">
        <v>0.53036535583140099</v>
      </c>
      <c r="V309" s="22">
        <v>829</v>
      </c>
      <c r="W309" s="22">
        <v>644</v>
      </c>
      <c r="X309" s="22">
        <v>2748</v>
      </c>
      <c r="Y309" s="22">
        <v>1398</v>
      </c>
      <c r="Z309" s="22" t="s">
        <v>29</v>
      </c>
      <c r="AA309" s="5"/>
      <c r="AB309" s="6" cm="1">
        <f t="array" ref="AB309">SUM(IF(B309:I309&gt;B310:I310,1,-1))</f>
        <v>-2</v>
      </c>
      <c r="AC309" s="6" cm="1">
        <f t="array" ref="AC309">SUM(IF(J309:S309&gt;J310:S310,1,-1))</f>
        <v>-8</v>
      </c>
      <c r="AD309" s="6">
        <f t="shared" si="65"/>
        <v>-10</v>
      </c>
      <c r="AE309" s="6">
        <f t="shared" si="79"/>
        <v>-4</v>
      </c>
      <c r="AF309" s="6">
        <f t="shared" si="79"/>
        <v>-10</v>
      </c>
      <c r="AG309" s="6">
        <f t="shared" si="79"/>
        <v>-14</v>
      </c>
      <c r="AH309" s="5"/>
      <c r="AI309" s="8" t="str">
        <f t="shared" si="66"/>
        <v>Inside</v>
      </c>
      <c r="AJ309" s="24" t="str">
        <f t="shared" si="67"/>
        <v>Down</v>
      </c>
      <c r="AK309" s="25" t="str">
        <f t="shared" si="68"/>
        <v>POC Up</v>
      </c>
      <c r="AL309" s="26" t="str">
        <f t="shared" si="69"/>
        <v>In. Val</v>
      </c>
      <c r="AM309" s="26" t="str">
        <f t="shared" si="70"/>
        <v>Inside Day</v>
      </c>
      <c r="AN309" s="26" t="str">
        <f t="shared" si="71"/>
        <v>In Val</v>
      </c>
      <c r="AO309" s="26" t="str">
        <f t="shared" si="72"/>
        <v>Gap Up - Failed</v>
      </c>
      <c r="AP309" s="26" t="str">
        <f t="shared" si="73"/>
        <v>Top-Weighted</v>
      </c>
      <c r="AQ309" s="26" t="str">
        <f t="shared" si="74"/>
        <v>Skewed Mid-Low</v>
      </c>
      <c r="AR309" s="26" t="str">
        <f t="shared" si="75"/>
        <v>Closed Higher Quadrant</v>
      </c>
      <c r="AS309" s="27">
        <f t="shared" si="76"/>
        <v>1</v>
      </c>
    </row>
    <row r="310" spans="1:45" ht="15.5" x14ac:dyDescent="0.35">
      <c r="A310" s="20">
        <v>45222</v>
      </c>
      <c r="B310" s="21">
        <v>1.22488</v>
      </c>
      <c r="C310" s="21">
        <v>1.2336800000000001</v>
      </c>
      <c r="D310" s="21">
        <v>1.20896</v>
      </c>
      <c r="E310" s="21">
        <v>1.22485</v>
      </c>
      <c r="F310" s="21">
        <v>1.2151000000000001</v>
      </c>
      <c r="G310" s="21">
        <v>1.2230000000000001</v>
      </c>
      <c r="H310" s="21">
        <v>1.2117</v>
      </c>
      <c r="I310" s="22">
        <v>47</v>
      </c>
      <c r="J310" s="22">
        <v>4249</v>
      </c>
      <c r="K310" s="22">
        <v>1337</v>
      </c>
      <c r="L310" s="22">
        <v>5646</v>
      </c>
      <c r="M310" s="23">
        <v>11.686250000000037</v>
      </c>
      <c r="N310" s="23">
        <v>247.20000000000076</v>
      </c>
      <c r="O310" s="22">
        <v>113.00000000000088</v>
      </c>
      <c r="P310" s="22">
        <v>606815</v>
      </c>
      <c r="Q310" s="23">
        <v>1264.1979166666667</v>
      </c>
      <c r="R310" s="23">
        <v>22.839805825242649</v>
      </c>
      <c r="S310" s="22">
        <v>43</v>
      </c>
      <c r="T310" s="22" t="s">
        <v>28</v>
      </c>
      <c r="U310" s="23">
        <v>0.45066100629217082</v>
      </c>
      <c r="V310" s="22">
        <v>924</v>
      </c>
      <c r="W310" s="22">
        <v>815</v>
      </c>
      <c r="X310" s="22">
        <v>2510</v>
      </c>
      <c r="Y310" s="22">
        <v>1397</v>
      </c>
      <c r="Z310" s="22" t="s">
        <v>32</v>
      </c>
      <c r="AA310" s="5"/>
      <c r="AB310" s="6" cm="1">
        <f t="array" ref="AB310">SUM(IF(B310:I310&gt;B311:I311,1,-1))</f>
        <v>0</v>
      </c>
      <c r="AC310" s="6" cm="1">
        <f t="array" ref="AC310">SUM(IF(J310:S310&gt;J311:S311,1,-1))</f>
        <v>2</v>
      </c>
      <c r="AD310" s="6">
        <f t="shared" si="65"/>
        <v>2</v>
      </c>
      <c r="AE310" s="6">
        <f t="shared" si="79"/>
        <v>-6</v>
      </c>
      <c r="AF310" s="6">
        <f t="shared" si="79"/>
        <v>2</v>
      </c>
      <c r="AG310" s="6">
        <f t="shared" si="79"/>
        <v>-4</v>
      </c>
      <c r="AH310" s="5"/>
      <c r="AI310" s="8" t="str">
        <f t="shared" si="66"/>
        <v>Outside</v>
      </c>
      <c r="AJ310" s="24" t="str">
        <f t="shared" si="67"/>
        <v>Down</v>
      </c>
      <c r="AK310" s="25" t="str">
        <f t="shared" si="68"/>
        <v>POC Down</v>
      </c>
      <c r="AL310" s="26" t="str">
        <f t="shared" si="69"/>
        <v>In. Val</v>
      </c>
      <c r="AM310" s="26" t="str">
        <f t="shared" si="70"/>
        <v>Inside Day</v>
      </c>
      <c r="AN310" s="26" t="str">
        <f t="shared" si="71"/>
        <v>Ab. Val</v>
      </c>
      <c r="AO310" s="26" t="str">
        <f t="shared" si="72"/>
        <v>Gap Up - Faded</v>
      </c>
      <c r="AP310" s="26" t="str">
        <f t="shared" si="73"/>
        <v>Top-Weighted</v>
      </c>
      <c r="AQ310" s="26" t="str">
        <f t="shared" si="74"/>
        <v>Skewed Mid-Low</v>
      </c>
      <c r="AR310" s="26" t="str">
        <f t="shared" si="75"/>
        <v>Closed Lower Quadrant</v>
      </c>
      <c r="AS310" s="27">
        <f t="shared" si="76"/>
        <v>-1</v>
      </c>
    </row>
    <row r="311" spans="1:45" ht="15.5" x14ac:dyDescent="0.35">
      <c r="A311" s="20">
        <v>45219</v>
      </c>
      <c r="B311" s="21">
        <v>1.2219199999999999</v>
      </c>
      <c r="C311" s="21">
        <v>1.2336800000000001</v>
      </c>
      <c r="D311" s="21">
        <v>1.20896</v>
      </c>
      <c r="E311" s="21">
        <v>1.21627</v>
      </c>
      <c r="F311" s="21">
        <v>1.2175</v>
      </c>
      <c r="G311" s="21">
        <v>1.2228000000000001</v>
      </c>
      <c r="H311" s="21">
        <v>1.2117</v>
      </c>
      <c r="I311" s="22">
        <v>41</v>
      </c>
      <c r="J311" s="22">
        <v>3203</v>
      </c>
      <c r="K311" s="22">
        <v>2365</v>
      </c>
      <c r="L311" s="22">
        <v>5629</v>
      </c>
      <c r="M311" s="23">
        <v>11.665208333333384</v>
      </c>
      <c r="N311" s="23">
        <v>247.20000000000076</v>
      </c>
      <c r="O311" s="22">
        <v>111.00000000000109</v>
      </c>
      <c r="P311" s="22">
        <v>607506</v>
      </c>
      <c r="Q311" s="23">
        <v>1265.6375</v>
      </c>
      <c r="R311" s="23">
        <v>22.771035598705431</v>
      </c>
      <c r="S311" s="22">
        <v>41</v>
      </c>
      <c r="T311" s="22" t="s">
        <v>26</v>
      </c>
      <c r="U311" s="23">
        <v>0.64908835555027578</v>
      </c>
      <c r="V311" s="22">
        <v>924</v>
      </c>
      <c r="W311" s="22">
        <v>819</v>
      </c>
      <c r="X311" s="22">
        <v>2551</v>
      </c>
      <c r="Y311" s="22">
        <v>1335</v>
      </c>
      <c r="Z311" s="22" t="s">
        <v>29</v>
      </c>
      <c r="AA311" s="5"/>
      <c r="AB311" s="6" cm="1">
        <f t="array" ref="AB311">SUM(IF(B311:I311&gt;B312:I312,1,-1))</f>
        <v>-2</v>
      </c>
      <c r="AC311" s="6" cm="1">
        <f t="array" ref="AC311">SUM(IF(J311:S311&gt;J312:S312,1,-1))</f>
        <v>-4</v>
      </c>
      <c r="AD311" s="6">
        <f t="shared" si="65"/>
        <v>-6</v>
      </c>
      <c r="AE311" s="6">
        <f t="shared" si="79"/>
        <v>-8</v>
      </c>
      <c r="AF311" s="6">
        <f t="shared" si="79"/>
        <v>-6</v>
      </c>
      <c r="AG311" s="6">
        <f t="shared" si="79"/>
        <v>-14</v>
      </c>
      <c r="AH311" s="5"/>
      <c r="AI311" s="8" t="str">
        <f t="shared" si="66"/>
        <v>OL Lower</v>
      </c>
      <c r="AJ311" s="24" t="str">
        <f t="shared" si="67"/>
        <v>Down</v>
      </c>
      <c r="AK311" s="25" t="str">
        <f t="shared" si="68"/>
        <v>POC Unchanged</v>
      </c>
      <c r="AL311" s="26" t="str">
        <f t="shared" si="69"/>
        <v>In. Val</v>
      </c>
      <c r="AM311" s="26" t="str">
        <f t="shared" si="70"/>
        <v>Inside Day</v>
      </c>
      <c r="AN311" s="26" t="str">
        <f t="shared" si="71"/>
        <v>In Val</v>
      </c>
      <c r="AO311" s="26" t="str">
        <f t="shared" si="72"/>
        <v>No Gap</v>
      </c>
      <c r="AP311" s="26" t="str">
        <f t="shared" si="73"/>
        <v>Top-Weighted</v>
      </c>
      <c r="AQ311" s="26" t="str">
        <f t="shared" si="74"/>
        <v>Skewed Mid-Low</v>
      </c>
      <c r="AR311" s="26" t="str">
        <f t="shared" si="75"/>
        <v>Closed Lower Quadrant</v>
      </c>
      <c r="AS311" s="27">
        <f t="shared" si="76"/>
        <v>-1</v>
      </c>
    </row>
    <row r="312" spans="1:45" ht="15.5" x14ac:dyDescent="0.35">
      <c r="A312" s="20">
        <v>45218</v>
      </c>
      <c r="B312" s="21">
        <v>1.2186699999999999</v>
      </c>
      <c r="C312" s="21">
        <v>1.2336800000000001</v>
      </c>
      <c r="D312" s="21">
        <v>1.20896</v>
      </c>
      <c r="E312" s="21">
        <v>1.21349</v>
      </c>
      <c r="F312" s="21">
        <v>1.2175</v>
      </c>
      <c r="G312" s="21">
        <v>1.2234</v>
      </c>
      <c r="H312" s="21">
        <v>1.2123000000000002</v>
      </c>
      <c r="I312" s="22">
        <v>24</v>
      </c>
      <c r="J312" s="22">
        <v>3734</v>
      </c>
      <c r="K312" s="22">
        <v>1978</v>
      </c>
      <c r="L312" s="22">
        <v>5778</v>
      </c>
      <c r="M312" s="23">
        <v>12.002291666666693</v>
      </c>
      <c r="N312" s="23">
        <v>247.20000000000076</v>
      </c>
      <c r="O312" s="22">
        <v>110.99999999999888</v>
      </c>
      <c r="P312" s="22">
        <v>622225</v>
      </c>
      <c r="Q312" s="23">
        <v>1296.3020833333333</v>
      </c>
      <c r="R312" s="23">
        <v>23.373786407766918</v>
      </c>
      <c r="S312" s="22">
        <v>27</v>
      </c>
      <c r="T312" s="22" t="s">
        <v>26</v>
      </c>
      <c r="U312" s="23">
        <v>0.598913749395795</v>
      </c>
      <c r="V312" s="22">
        <v>924</v>
      </c>
      <c r="W312" s="22">
        <v>1016</v>
      </c>
      <c r="X312" s="22">
        <v>2857</v>
      </c>
      <c r="Y312" s="22">
        <v>981</v>
      </c>
      <c r="Z312" s="22" t="s">
        <v>27</v>
      </c>
      <c r="AA312" s="5"/>
      <c r="AB312" s="6" cm="1">
        <f t="array" ref="AB312">SUM(IF(B312:I312&gt;B313:I313,1,-1))</f>
        <v>-4</v>
      </c>
      <c r="AC312" s="6" cm="1">
        <f t="array" ref="AC312">SUM(IF(J312:S312&gt;J313:S313,1,-1))</f>
        <v>4</v>
      </c>
      <c r="AD312" s="6">
        <f t="shared" si="65"/>
        <v>0</v>
      </c>
      <c r="AE312" s="6">
        <f t="shared" si="79"/>
        <v>-12</v>
      </c>
      <c r="AF312" s="6">
        <f t="shared" si="79"/>
        <v>-10</v>
      </c>
      <c r="AG312" s="6">
        <f t="shared" si="79"/>
        <v>-22</v>
      </c>
      <c r="AH312" s="5"/>
      <c r="AI312" s="8" t="str">
        <f t="shared" si="66"/>
        <v>Outside</v>
      </c>
      <c r="AJ312" s="24" t="str">
        <f t="shared" si="67"/>
        <v>Neutral</v>
      </c>
      <c r="AK312" s="25" t="str">
        <f t="shared" si="68"/>
        <v>POC Down</v>
      </c>
      <c r="AL312" s="26" t="str">
        <f t="shared" si="69"/>
        <v>In. Val</v>
      </c>
      <c r="AM312" s="26" t="str">
        <f t="shared" si="70"/>
        <v>Lower Break</v>
      </c>
      <c r="AN312" s="26" t="str">
        <f t="shared" si="71"/>
        <v>In Val</v>
      </c>
      <c r="AO312" s="26" t="str">
        <f t="shared" si="72"/>
        <v>No Gap</v>
      </c>
      <c r="AP312" s="26" t="str">
        <f t="shared" si="73"/>
        <v>Top-Weighted</v>
      </c>
      <c r="AQ312" s="26" t="str">
        <f t="shared" si="74"/>
        <v>Skewed Mid-Low</v>
      </c>
      <c r="AR312" s="26" t="str">
        <f t="shared" si="75"/>
        <v>Same</v>
      </c>
      <c r="AS312" s="27">
        <f t="shared" si="76"/>
        <v>0</v>
      </c>
    </row>
    <row r="313" spans="1:45" ht="15.5" x14ac:dyDescent="0.35">
      <c r="A313" s="20">
        <v>45217</v>
      </c>
      <c r="B313" s="21">
        <v>1.21367</v>
      </c>
      <c r="C313" s="21">
        <v>1.2336800000000001</v>
      </c>
      <c r="D313" s="21">
        <v>1.2105300000000001</v>
      </c>
      <c r="E313" s="21">
        <v>1.2141</v>
      </c>
      <c r="F313" s="21">
        <v>1.2178000000000002</v>
      </c>
      <c r="G313" s="21">
        <v>1.2232000000000001</v>
      </c>
      <c r="H313" s="21">
        <v>1.2127000000000001</v>
      </c>
      <c r="I313" s="22">
        <v>50</v>
      </c>
      <c r="J313" s="22">
        <v>3609</v>
      </c>
      <c r="K313" s="22">
        <v>2013</v>
      </c>
      <c r="L313" s="22">
        <v>5688</v>
      </c>
      <c r="M313" s="23">
        <v>11.828541666666665</v>
      </c>
      <c r="N313" s="23">
        <v>231.50000000000003</v>
      </c>
      <c r="O313" s="22">
        <v>104.99999999999955</v>
      </c>
      <c r="P313" s="22">
        <v>607161</v>
      </c>
      <c r="Q313" s="23">
        <v>1264.91875</v>
      </c>
      <c r="R313" s="23">
        <v>24.570194384449241</v>
      </c>
      <c r="S313" s="22">
        <v>35</v>
      </c>
      <c r="T313" s="22" t="s">
        <v>26</v>
      </c>
      <c r="U313" s="23">
        <v>0.59263716461948923</v>
      </c>
      <c r="V313" s="22">
        <v>856</v>
      </c>
      <c r="W313" s="22">
        <v>880</v>
      </c>
      <c r="X313" s="22">
        <v>2644</v>
      </c>
      <c r="Y313" s="22">
        <v>1278</v>
      </c>
      <c r="Z313" s="22" t="s">
        <v>27</v>
      </c>
      <c r="AA313" s="5"/>
      <c r="AB313" s="6" cm="1">
        <f t="array" ref="AB313">SUM(IF(B313:I313&gt;B314:I314,1,-1))</f>
        <v>-2</v>
      </c>
      <c r="AC313" s="6" cm="1">
        <f t="array" ref="AC313">SUM(IF(J313:S313&gt;J314:S314,1,-1))</f>
        <v>-6</v>
      </c>
      <c r="AD313" s="6">
        <f t="shared" si="65"/>
        <v>-8</v>
      </c>
      <c r="AE313" s="6">
        <f t="shared" si="79"/>
        <v>-10</v>
      </c>
      <c r="AF313" s="6">
        <f t="shared" si="79"/>
        <v>-22</v>
      </c>
      <c r="AG313" s="6">
        <f t="shared" si="79"/>
        <v>-32</v>
      </c>
      <c r="AH313" s="5"/>
      <c r="AI313" s="8" t="str">
        <f t="shared" si="66"/>
        <v>Inside</v>
      </c>
      <c r="AJ313" s="24" t="str">
        <f t="shared" si="67"/>
        <v>Up</v>
      </c>
      <c r="AK313" s="25" t="str">
        <f t="shared" si="68"/>
        <v>POC Down</v>
      </c>
      <c r="AL313" s="26" t="str">
        <f t="shared" si="69"/>
        <v>In. Val</v>
      </c>
      <c r="AM313" s="26" t="str">
        <f t="shared" si="70"/>
        <v>Inside Day</v>
      </c>
      <c r="AN313" s="26" t="str">
        <f t="shared" si="71"/>
        <v>In Val</v>
      </c>
      <c r="AO313" s="26" t="str">
        <f t="shared" si="72"/>
        <v>No Gap</v>
      </c>
      <c r="AP313" s="26" t="str">
        <f t="shared" si="73"/>
        <v>Top-Weighted</v>
      </c>
      <c r="AQ313" s="26" t="str">
        <f t="shared" si="74"/>
        <v>Skewed Mid-Low</v>
      </c>
      <c r="AR313" s="26" t="str">
        <f t="shared" si="75"/>
        <v>Closed Higher Quadrant</v>
      </c>
      <c r="AS313" s="27">
        <f t="shared" si="76"/>
        <v>1</v>
      </c>
    </row>
    <row r="314" spans="1:45" ht="15.5" x14ac:dyDescent="0.35">
      <c r="A314" s="20">
        <v>45216</v>
      </c>
      <c r="B314" s="21">
        <v>1.2077199999999999</v>
      </c>
      <c r="C314" s="21">
        <v>1.2336800000000001</v>
      </c>
      <c r="D314" s="21">
        <v>1.2037</v>
      </c>
      <c r="E314" s="21">
        <v>1.21776</v>
      </c>
      <c r="F314" s="21">
        <v>1.218</v>
      </c>
      <c r="G314" s="21">
        <v>1.224</v>
      </c>
      <c r="H314" s="21">
        <v>1.2119</v>
      </c>
      <c r="I314" s="22">
        <v>53</v>
      </c>
      <c r="J314" s="22">
        <v>3265</v>
      </c>
      <c r="K314" s="22">
        <v>2536</v>
      </c>
      <c r="L314" s="22">
        <v>5858</v>
      </c>
      <c r="M314" s="23">
        <v>12.12666666666663</v>
      </c>
      <c r="N314" s="23">
        <v>299.80000000000121</v>
      </c>
      <c r="O314" s="22">
        <v>121</v>
      </c>
      <c r="P314" s="22">
        <v>617354</v>
      </c>
      <c r="Q314" s="23">
        <v>1286.1541666666667</v>
      </c>
      <c r="R314" s="23">
        <v>19.539693128752422</v>
      </c>
      <c r="S314" s="22">
        <v>39</v>
      </c>
      <c r="T314" s="22" t="s">
        <v>33</v>
      </c>
      <c r="U314" s="23">
        <v>0.72653776738611797</v>
      </c>
      <c r="V314" s="22">
        <v>1089</v>
      </c>
      <c r="W314" s="22">
        <v>1848</v>
      </c>
      <c r="X314" s="22">
        <v>2630</v>
      </c>
      <c r="Y314" s="22">
        <v>245</v>
      </c>
      <c r="Z314" s="22" t="s">
        <v>29</v>
      </c>
      <c r="AA314" s="5"/>
      <c r="AB314" s="6" cm="1">
        <f t="array" ref="AB314">SUM(IF(B314:I314&gt;B315:I315,1,-1))</f>
        <v>-6</v>
      </c>
      <c r="AC314" s="6" cm="1">
        <f t="array" ref="AC314">SUM(IF(J314:S314&gt;J315:S315,1,-1))</f>
        <v>-8</v>
      </c>
      <c r="AD314" s="6">
        <f t="shared" si="65"/>
        <v>-14</v>
      </c>
      <c r="AE314" s="6">
        <f t="shared" si="79"/>
        <v>-16</v>
      </c>
      <c r="AF314" s="6">
        <f t="shared" si="79"/>
        <v>-22</v>
      </c>
      <c r="AG314" s="6">
        <f t="shared" si="79"/>
        <v>-38</v>
      </c>
      <c r="AH314" s="5"/>
      <c r="AI314" s="8" t="str">
        <f t="shared" si="66"/>
        <v>OL Lower</v>
      </c>
      <c r="AJ314" s="24" t="str">
        <f t="shared" si="67"/>
        <v>Up</v>
      </c>
      <c r="AK314" s="25" t="str">
        <f t="shared" si="68"/>
        <v>POC Up</v>
      </c>
      <c r="AL314" s="26" t="str">
        <f t="shared" si="69"/>
        <v>In. Val</v>
      </c>
      <c r="AM314" s="26" t="str">
        <f t="shared" si="70"/>
        <v>Inside Day</v>
      </c>
      <c r="AN314" s="26" t="str">
        <f t="shared" si="71"/>
        <v>In Val</v>
      </c>
      <c r="AO314" s="26" t="str">
        <f t="shared" si="72"/>
        <v>Gap Down - Failed</v>
      </c>
      <c r="AP314" s="26" t="str">
        <f t="shared" si="73"/>
        <v>Top-Weighted</v>
      </c>
      <c r="AQ314" s="26" t="str">
        <f t="shared" si="74"/>
        <v>Skewed Mid-Low</v>
      </c>
      <c r="AR314" s="26" t="str">
        <f t="shared" si="75"/>
        <v>Closed Higher Quadrant</v>
      </c>
      <c r="AS314" s="27">
        <f t="shared" si="76"/>
        <v>1</v>
      </c>
    </row>
    <row r="315" spans="1:45" ht="15.5" x14ac:dyDescent="0.35">
      <c r="A315" s="20">
        <v>45215</v>
      </c>
      <c r="B315" s="21">
        <v>1.20896</v>
      </c>
      <c r="C315" s="21">
        <v>1.2336800000000001</v>
      </c>
      <c r="D315" s="21">
        <v>1.2037</v>
      </c>
      <c r="E315" s="21">
        <v>1.2211099999999999</v>
      </c>
      <c r="F315" s="21">
        <v>1.2137</v>
      </c>
      <c r="G315" s="21">
        <v>1.2278</v>
      </c>
      <c r="H315" s="21">
        <v>1.2119</v>
      </c>
      <c r="I315" s="22">
        <v>66</v>
      </c>
      <c r="J315" s="22">
        <v>4484</v>
      </c>
      <c r="K315" s="22">
        <v>1333</v>
      </c>
      <c r="L315" s="22">
        <v>5861</v>
      </c>
      <c r="M315" s="23">
        <v>12.133749999999933</v>
      </c>
      <c r="N315" s="23">
        <v>299.80000000000121</v>
      </c>
      <c r="O315" s="22">
        <v>159.00000000000026</v>
      </c>
      <c r="P315" s="22">
        <v>628540</v>
      </c>
      <c r="Q315" s="23">
        <v>1309.4583333333333</v>
      </c>
      <c r="R315" s="23">
        <v>19.549699799866499</v>
      </c>
      <c r="S315" s="22">
        <v>40</v>
      </c>
      <c r="T315" s="22" t="s">
        <v>28</v>
      </c>
      <c r="U315" s="23">
        <v>0.42173598632051851</v>
      </c>
      <c r="V315" s="22">
        <v>1089</v>
      </c>
      <c r="W315" s="22">
        <v>1680</v>
      </c>
      <c r="X315" s="22">
        <v>2211</v>
      </c>
      <c r="Y315" s="22">
        <v>844</v>
      </c>
      <c r="Z315" s="22" t="s">
        <v>32</v>
      </c>
      <c r="AA315" s="5"/>
      <c r="AB315" s="6" cm="1">
        <f t="array" ref="AB315">SUM(IF(B315:I315&gt;B316:I316,1,-1))</f>
        <v>-2</v>
      </c>
      <c r="AC315" s="6" cm="1">
        <f t="array" ref="AC315">SUM(IF(J315:S315&gt;J316:S316,1,-1))</f>
        <v>-8</v>
      </c>
      <c r="AD315" s="6">
        <f t="shared" si="65"/>
        <v>-10</v>
      </c>
      <c r="AE315" s="6">
        <f t="shared" si="79"/>
        <v>-14</v>
      </c>
      <c r="AF315" s="6">
        <f t="shared" si="79"/>
        <v>-16</v>
      </c>
      <c r="AG315" s="6">
        <f t="shared" si="79"/>
        <v>-30</v>
      </c>
      <c r="AH315" s="5"/>
      <c r="AI315" s="8" t="str">
        <f t="shared" si="66"/>
        <v>Inside</v>
      </c>
      <c r="AJ315" s="24" t="str">
        <f t="shared" si="67"/>
        <v>Up</v>
      </c>
      <c r="AK315" s="25" t="str">
        <f t="shared" si="68"/>
        <v>POC Unchanged</v>
      </c>
      <c r="AL315" s="26" t="str">
        <f t="shared" si="69"/>
        <v>In. Val</v>
      </c>
      <c r="AM315" s="26" t="str">
        <f t="shared" si="70"/>
        <v>Inside Day</v>
      </c>
      <c r="AN315" s="26" t="str">
        <f t="shared" si="71"/>
        <v>In Val</v>
      </c>
      <c r="AO315" s="26" t="str">
        <f t="shared" si="72"/>
        <v>Gap Down - Failed</v>
      </c>
      <c r="AP315" s="26" t="str">
        <f t="shared" si="73"/>
        <v>Top-Weighted</v>
      </c>
      <c r="AQ315" s="26" t="str">
        <f t="shared" si="74"/>
        <v>Skewed Mid-Low</v>
      </c>
      <c r="AR315" s="26" t="str">
        <f t="shared" si="75"/>
        <v>Closed Lower Quadrant</v>
      </c>
      <c r="AS315" s="27">
        <f t="shared" si="76"/>
        <v>-1</v>
      </c>
    </row>
    <row r="316" spans="1:45" ht="15.5" x14ac:dyDescent="0.35">
      <c r="A316" s="20">
        <v>45212</v>
      </c>
      <c r="B316" s="21">
        <v>1.21926</v>
      </c>
      <c r="C316" s="21">
        <v>1.2336800000000001</v>
      </c>
      <c r="D316" s="21">
        <v>1.2037</v>
      </c>
      <c r="E316" s="21">
        <v>1.2154</v>
      </c>
      <c r="F316" s="21">
        <v>1.2137</v>
      </c>
      <c r="G316" s="21">
        <v>1.2279</v>
      </c>
      <c r="H316" s="21">
        <v>1.2113</v>
      </c>
      <c r="I316" s="22">
        <v>20</v>
      </c>
      <c r="J316" s="22">
        <v>4352</v>
      </c>
      <c r="K316" s="22">
        <v>1540</v>
      </c>
      <c r="L316" s="22">
        <v>5941</v>
      </c>
      <c r="M316" s="23">
        <v>12.27874999999994</v>
      </c>
      <c r="N316" s="23">
        <v>299.80000000000121</v>
      </c>
      <c r="O316" s="22">
        <v>165.99999999999949</v>
      </c>
      <c r="P316" s="22">
        <v>629125</v>
      </c>
      <c r="Q316" s="23">
        <v>1310.6770833333333</v>
      </c>
      <c r="R316" s="23">
        <v>19.816544362908527</v>
      </c>
      <c r="S316" s="22">
        <v>43</v>
      </c>
      <c r="T316" s="22" t="s">
        <v>28</v>
      </c>
      <c r="U316" s="23">
        <v>0.47034509387499879</v>
      </c>
      <c r="V316" s="22">
        <v>1089</v>
      </c>
      <c r="W316" s="22">
        <v>1682</v>
      </c>
      <c r="X316" s="22">
        <v>2204</v>
      </c>
      <c r="Y316" s="22">
        <v>923</v>
      </c>
      <c r="Z316" s="22" t="s">
        <v>29</v>
      </c>
      <c r="AA316" s="5"/>
      <c r="AB316" s="6" cm="1">
        <f t="array" ref="AB316">SUM(IF(B316:I316&gt;B317:I317,1,-1))</f>
        <v>-8</v>
      </c>
      <c r="AC316" s="6" cm="1">
        <f t="array" ref="AC316">SUM(IF(J316:S316&gt;J317:S317,1,-1))</f>
        <v>-6</v>
      </c>
      <c r="AD316" s="6">
        <f t="shared" si="65"/>
        <v>-14</v>
      </c>
      <c r="AE316" s="6">
        <f t="shared" si="79"/>
        <v>-8</v>
      </c>
      <c r="AF316" s="6">
        <f t="shared" si="79"/>
        <v>-8</v>
      </c>
      <c r="AG316" s="6">
        <f t="shared" si="79"/>
        <v>-16</v>
      </c>
      <c r="AH316" s="5"/>
      <c r="AI316" s="8" t="str">
        <f t="shared" si="66"/>
        <v>OL Lower</v>
      </c>
      <c r="AJ316" s="24" t="str">
        <f t="shared" si="67"/>
        <v>Down</v>
      </c>
      <c r="AK316" s="25" t="str">
        <f t="shared" si="68"/>
        <v>POC Down</v>
      </c>
      <c r="AL316" s="26" t="str">
        <f t="shared" si="69"/>
        <v>In. Val</v>
      </c>
      <c r="AM316" s="26" t="str">
        <f t="shared" si="70"/>
        <v>Inside Day</v>
      </c>
      <c r="AN316" s="26" t="str">
        <f t="shared" si="71"/>
        <v>In Val</v>
      </c>
      <c r="AO316" s="26" t="str">
        <f t="shared" si="72"/>
        <v>No Gap</v>
      </c>
      <c r="AP316" s="26" t="str">
        <f t="shared" si="73"/>
        <v>Top-Weighted</v>
      </c>
      <c r="AQ316" s="26" t="str">
        <f t="shared" si="74"/>
        <v>Skewed Mid-Low</v>
      </c>
      <c r="AR316" s="26" t="str">
        <f t="shared" si="75"/>
        <v>Same</v>
      </c>
      <c r="AS316" s="27">
        <f t="shared" si="76"/>
        <v>0</v>
      </c>
    </row>
    <row r="317" spans="1:45" ht="15.5" x14ac:dyDescent="0.35">
      <c r="A317" s="20">
        <v>45211</v>
      </c>
      <c r="B317" s="21">
        <v>1.2203900000000001</v>
      </c>
      <c r="C317" s="21">
        <v>1.2336800000000001</v>
      </c>
      <c r="D317" s="21">
        <v>1.2037</v>
      </c>
      <c r="E317" s="21">
        <v>1.2181999999999999</v>
      </c>
      <c r="F317" s="21">
        <v>1.2187999999999999</v>
      </c>
      <c r="G317" s="21">
        <v>1.2282</v>
      </c>
      <c r="H317" s="21">
        <v>1.2118</v>
      </c>
      <c r="I317" s="22">
        <v>24</v>
      </c>
      <c r="J317" s="22">
        <v>3101</v>
      </c>
      <c r="K317" s="22">
        <v>2847</v>
      </c>
      <c r="L317" s="22">
        <v>5993</v>
      </c>
      <c r="M317" s="23">
        <v>12.40333333333327</v>
      </c>
      <c r="N317" s="23">
        <v>299.80000000000121</v>
      </c>
      <c r="O317" s="22">
        <v>163.99999999999972</v>
      </c>
      <c r="P317" s="22">
        <v>635398</v>
      </c>
      <c r="Q317" s="23">
        <v>1323.7458333333334</v>
      </c>
      <c r="R317" s="23">
        <v>19.989993328885845</v>
      </c>
      <c r="S317" s="22">
        <v>52</v>
      </c>
      <c r="T317" s="22" t="s">
        <v>33</v>
      </c>
      <c r="U317" s="23">
        <v>0.78234132676204238</v>
      </c>
      <c r="V317" s="22">
        <v>1119</v>
      </c>
      <c r="W317" s="22">
        <v>2027</v>
      </c>
      <c r="X317" s="22">
        <v>1884</v>
      </c>
      <c r="Y317" s="22">
        <v>923</v>
      </c>
      <c r="Z317" s="22" t="s">
        <v>29</v>
      </c>
      <c r="AA317" s="5"/>
      <c r="AB317" s="6" cm="1">
        <f t="array" ref="AB317">SUM(IF(B317:I317&gt;B318:I318,1,-1))</f>
        <v>-4</v>
      </c>
      <c r="AC317" s="6" cm="1">
        <f t="array" ref="AC317">SUM(IF(J317:S317&gt;J318:S318,1,-1))</f>
        <v>-2</v>
      </c>
      <c r="AD317" s="6">
        <f t="shared" si="65"/>
        <v>-6</v>
      </c>
      <c r="AE317" s="6">
        <f t="shared" si="79"/>
        <v>0</v>
      </c>
      <c r="AF317" s="6">
        <f t="shared" si="79"/>
        <v>2</v>
      </c>
      <c r="AG317" s="6">
        <f t="shared" si="79"/>
        <v>2</v>
      </c>
      <c r="AH317" s="5"/>
      <c r="AI317" s="8" t="str">
        <f t="shared" si="66"/>
        <v>Outside</v>
      </c>
      <c r="AJ317" s="24" t="str">
        <f t="shared" si="67"/>
        <v>Neutral</v>
      </c>
      <c r="AK317" s="25" t="str">
        <f t="shared" si="68"/>
        <v>POC Unchanged</v>
      </c>
      <c r="AL317" s="26" t="str">
        <f t="shared" si="69"/>
        <v>In. Val</v>
      </c>
      <c r="AM317" s="26" t="str">
        <f t="shared" si="70"/>
        <v>Inside Day</v>
      </c>
      <c r="AN317" s="26" t="str">
        <f t="shared" si="71"/>
        <v>In Val</v>
      </c>
      <c r="AO317" s="26" t="str">
        <f t="shared" si="72"/>
        <v>No Gap</v>
      </c>
      <c r="AP317" s="26" t="str">
        <f t="shared" si="73"/>
        <v>Top-Weighted</v>
      </c>
      <c r="AQ317" s="26" t="str">
        <f t="shared" si="74"/>
        <v>Skewed Mid-High</v>
      </c>
      <c r="AR317" s="26" t="str">
        <f t="shared" si="75"/>
        <v>Closed Higher Quadrant</v>
      </c>
      <c r="AS317" s="27">
        <f t="shared" si="76"/>
        <v>2</v>
      </c>
    </row>
    <row r="318" spans="1:45" ht="15.5" x14ac:dyDescent="0.35">
      <c r="A318" s="20">
        <v>45210</v>
      </c>
      <c r="B318" s="21">
        <v>1.21349</v>
      </c>
      <c r="C318" s="21">
        <v>1.2336800000000001</v>
      </c>
      <c r="D318" s="21">
        <v>1.2037</v>
      </c>
      <c r="E318" s="21">
        <v>1.2314700000000001</v>
      </c>
      <c r="F318" s="21">
        <v>1.2187999999999999</v>
      </c>
      <c r="G318" s="21">
        <v>1.2262</v>
      </c>
      <c r="H318" s="21">
        <v>1.2118</v>
      </c>
      <c r="I318" s="22">
        <v>54</v>
      </c>
      <c r="J318" s="22">
        <v>2964</v>
      </c>
      <c r="K318" s="22">
        <v>2997</v>
      </c>
      <c r="L318" s="22">
        <v>6015</v>
      </c>
      <c r="M318" s="23">
        <v>12.451874999999937</v>
      </c>
      <c r="N318" s="23">
        <v>299.80000000000121</v>
      </c>
      <c r="O318" s="22">
        <v>143.99999999999969</v>
      </c>
      <c r="P318" s="22">
        <v>628467</v>
      </c>
      <c r="Q318" s="23">
        <v>1309.3062500000001</v>
      </c>
      <c r="R318" s="23">
        <v>20.063375583722401</v>
      </c>
      <c r="S318" s="22">
        <v>54</v>
      </c>
      <c r="T318" s="22" t="s">
        <v>33</v>
      </c>
      <c r="U318" s="23">
        <v>0.79306669016899356</v>
      </c>
      <c r="V318" s="22">
        <v>826</v>
      </c>
      <c r="W318" s="22">
        <v>2192</v>
      </c>
      <c r="X318" s="22">
        <v>2030</v>
      </c>
      <c r="Y318" s="22">
        <v>923</v>
      </c>
      <c r="Z318" s="22" t="s">
        <v>31</v>
      </c>
      <c r="AA318" s="5"/>
      <c r="AB318" s="6" cm="1">
        <f t="array" ref="AB318">SUM(IF(B318:I318&gt;B319:I319,1,-1))</f>
        <v>4</v>
      </c>
      <c r="AC318" s="6" cm="1">
        <f t="array" ref="AC318">SUM(IF(J318:S318&gt;J319:S319,1,-1))</f>
        <v>0</v>
      </c>
      <c r="AD318" s="6">
        <f t="shared" si="65"/>
        <v>4</v>
      </c>
      <c r="AE318" s="6">
        <f t="shared" si="79"/>
        <v>4</v>
      </c>
      <c r="AF318" s="6">
        <f t="shared" si="79"/>
        <v>6</v>
      </c>
      <c r="AG318" s="6">
        <f t="shared" si="79"/>
        <v>10</v>
      </c>
      <c r="AH318" s="5"/>
      <c r="AI318" s="8" t="str">
        <f t="shared" si="66"/>
        <v>OL Higher</v>
      </c>
      <c r="AJ318" s="24" t="str">
        <f t="shared" si="67"/>
        <v>Up</v>
      </c>
      <c r="AK318" s="25" t="str">
        <f t="shared" si="68"/>
        <v>POC Up</v>
      </c>
      <c r="AL318" s="26" t="str">
        <f t="shared" si="69"/>
        <v>In. Val</v>
      </c>
      <c r="AM318" s="26" t="str">
        <f t="shared" si="70"/>
        <v>Upper Break</v>
      </c>
      <c r="AN318" s="26" t="str">
        <f t="shared" si="71"/>
        <v>Ab. Val</v>
      </c>
      <c r="AO318" s="26" t="str">
        <f t="shared" si="72"/>
        <v>No Gap</v>
      </c>
      <c r="AP318" s="26" t="str">
        <f t="shared" si="73"/>
        <v>Bottom-Weighted</v>
      </c>
      <c r="AQ318" s="26" t="str">
        <f t="shared" si="74"/>
        <v>Skewed Mid-High</v>
      </c>
      <c r="AR318" s="26" t="str">
        <f t="shared" si="75"/>
        <v>Same</v>
      </c>
      <c r="AS318" s="27">
        <f t="shared" si="76"/>
        <v>0</v>
      </c>
    </row>
    <row r="319" spans="1:45" ht="15.5" x14ac:dyDescent="0.35">
      <c r="A319" s="20">
        <v>45209</v>
      </c>
      <c r="B319" s="21">
        <v>1.21458</v>
      </c>
      <c r="C319" s="21">
        <v>1.2294099999999999</v>
      </c>
      <c r="D319" s="21">
        <v>1.2037</v>
      </c>
      <c r="E319" s="21">
        <v>1.2288699999999999</v>
      </c>
      <c r="F319" s="21">
        <v>1.2142999999999999</v>
      </c>
      <c r="G319" s="21">
        <v>1.2236</v>
      </c>
      <c r="H319" s="21">
        <v>1.2113</v>
      </c>
      <c r="I319" s="22">
        <v>40</v>
      </c>
      <c r="J319" s="22">
        <v>3908</v>
      </c>
      <c r="K319" s="22">
        <v>2063</v>
      </c>
      <c r="L319" s="22">
        <v>6031</v>
      </c>
      <c r="M319" s="23">
        <v>12.488749999999888</v>
      </c>
      <c r="N319" s="23">
        <v>257.099999999999</v>
      </c>
      <c r="O319" s="22">
        <v>122.99999999999977</v>
      </c>
      <c r="P319" s="22">
        <v>618119</v>
      </c>
      <c r="Q319" s="23">
        <v>1287.7479166666667</v>
      </c>
      <c r="R319" s="23">
        <v>23.457798521975977</v>
      </c>
      <c r="S319" s="22">
        <v>54</v>
      </c>
      <c r="T319" s="22" t="s">
        <v>26</v>
      </c>
      <c r="U319" s="23">
        <v>0.56354164892623293</v>
      </c>
      <c r="V319" s="22">
        <v>984</v>
      </c>
      <c r="W319" s="22">
        <v>2075</v>
      </c>
      <c r="X319" s="22">
        <v>2080</v>
      </c>
      <c r="Y319" s="22">
        <v>866</v>
      </c>
      <c r="Z319" s="22" t="s">
        <v>31</v>
      </c>
      <c r="AA319" s="5"/>
      <c r="AB319" s="6" cm="1">
        <f t="array" ref="AB319">SUM(IF(B319:I319&gt;B320:I320,1,-1))</f>
        <v>0</v>
      </c>
      <c r="AC319" s="6" cm="1">
        <f t="array" ref="AC319">SUM(IF(J319:S319&gt;J320:S320,1,-1))</f>
        <v>4</v>
      </c>
      <c r="AD319" s="6">
        <f t="shared" si="65"/>
        <v>4</v>
      </c>
      <c r="AE319" s="6">
        <f t="shared" ref="AE319:AG334" si="80">SUM(AB319:AB321)</f>
        <v>-2</v>
      </c>
      <c r="AF319" s="6">
        <f t="shared" si="80"/>
        <v>12</v>
      </c>
      <c r="AG319" s="6">
        <f t="shared" si="80"/>
        <v>10</v>
      </c>
      <c r="AH319" s="5"/>
      <c r="AI319" s="8" t="str">
        <f t="shared" si="66"/>
        <v>Outside</v>
      </c>
      <c r="AJ319" s="24" t="str">
        <f t="shared" si="67"/>
        <v>Neutral</v>
      </c>
      <c r="AK319" s="25" t="str">
        <f t="shared" si="68"/>
        <v>POC Down</v>
      </c>
      <c r="AL319" s="26" t="str">
        <f t="shared" si="69"/>
        <v>In. Val</v>
      </c>
      <c r="AM319" s="26" t="str">
        <f t="shared" si="70"/>
        <v>Upper Break</v>
      </c>
      <c r="AN319" s="26" t="str">
        <f t="shared" si="71"/>
        <v>Ab. Val</v>
      </c>
      <c r="AO319" s="26" t="str">
        <f t="shared" si="72"/>
        <v>No Gap</v>
      </c>
      <c r="AP319" s="26" t="str">
        <f t="shared" si="73"/>
        <v>Top-Weighted</v>
      </c>
      <c r="AQ319" s="26" t="str">
        <f t="shared" si="74"/>
        <v>Skewed Mid-Low</v>
      </c>
      <c r="AR319" s="26" t="str">
        <f t="shared" si="75"/>
        <v>Same</v>
      </c>
      <c r="AS319" s="27">
        <f t="shared" si="76"/>
        <v>0</v>
      </c>
    </row>
    <row r="320" spans="1:45" ht="15.5" x14ac:dyDescent="0.35">
      <c r="A320" s="20">
        <v>45208</v>
      </c>
      <c r="B320" s="21">
        <v>1.22123</v>
      </c>
      <c r="C320" s="21">
        <v>1.2271399999999999</v>
      </c>
      <c r="D320" s="21">
        <v>1.2037</v>
      </c>
      <c r="E320" s="21">
        <v>1.2249000000000001</v>
      </c>
      <c r="F320" s="21">
        <v>1.2187999999999999</v>
      </c>
      <c r="G320" s="21">
        <v>1.2216</v>
      </c>
      <c r="H320" s="21">
        <v>1.2121999999999999</v>
      </c>
      <c r="I320" s="22">
        <v>20</v>
      </c>
      <c r="J320" s="22">
        <v>1956</v>
      </c>
      <c r="K320" s="22">
        <v>3901</v>
      </c>
      <c r="L320" s="22">
        <v>5924</v>
      </c>
      <c r="M320" s="23">
        <v>12.275624999999877</v>
      </c>
      <c r="N320" s="23">
        <v>234.39999999999907</v>
      </c>
      <c r="O320" s="22">
        <v>94.000000000000753</v>
      </c>
      <c r="P320" s="22">
        <v>595474</v>
      </c>
      <c r="Q320" s="23">
        <v>1240.5708333333334</v>
      </c>
      <c r="R320" s="23">
        <v>25.273037542662216</v>
      </c>
      <c r="S320" s="22">
        <v>58</v>
      </c>
      <c r="T320" s="22" t="s">
        <v>26</v>
      </c>
      <c r="U320" s="23">
        <v>0.53278751204694907</v>
      </c>
      <c r="V320" s="22">
        <v>781</v>
      </c>
      <c r="W320" s="22">
        <v>2457</v>
      </c>
      <c r="X320" s="22">
        <v>1843</v>
      </c>
      <c r="Y320" s="22">
        <v>843</v>
      </c>
      <c r="Z320" s="22" t="s">
        <v>31</v>
      </c>
      <c r="AA320" s="5"/>
      <c r="AB320" s="6" cm="1">
        <f t="array" ref="AB320">SUM(IF(B320:I320&gt;B321:I321,1,-1))</f>
        <v>0</v>
      </c>
      <c r="AC320" s="6" cm="1">
        <f t="array" ref="AC320">SUM(IF(J320:S320&gt;J321:S321,1,-1))</f>
        <v>2</v>
      </c>
      <c r="AD320" s="6">
        <f t="shared" si="65"/>
        <v>2</v>
      </c>
      <c r="AE320" s="6">
        <f t="shared" si="80"/>
        <v>-6</v>
      </c>
      <c r="AF320" s="6">
        <f t="shared" si="80"/>
        <v>4</v>
      </c>
      <c r="AG320" s="6">
        <f t="shared" si="80"/>
        <v>-2</v>
      </c>
      <c r="AH320" s="5"/>
      <c r="AI320" s="8" t="str">
        <f t="shared" si="66"/>
        <v>Inside</v>
      </c>
      <c r="AJ320" s="24" t="str">
        <f t="shared" si="67"/>
        <v>Down</v>
      </c>
      <c r="AK320" s="25" t="str">
        <f t="shared" si="68"/>
        <v>POC Up</v>
      </c>
      <c r="AL320" s="26" t="str">
        <f t="shared" si="69"/>
        <v>In. Val</v>
      </c>
      <c r="AM320" s="26" t="str">
        <f t="shared" si="70"/>
        <v>Inside Day</v>
      </c>
      <c r="AN320" s="26" t="str">
        <f t="shared" si="71"/>
        <v>Ab. Val</v>
      </c>
      <c r="AO320" s="26" t="str">
        <f t="shared" si="72"/>
        <v>No Gap</v>
      </c>
      <c r="AP320" s="26" t="str">
        <f t="shared" si="73"/>
        <v>Bottom-Weighted</v>
      </c>
      <c r="AQ320" s="26" t="str">
        <f t="shared" si="74"/>
        <v>Skewed Mid-High</v>
      </c>
      <c r="AR320" s="26" t="str">
        <f t="shared" si="75"/>
        <v>Same</v>
      </c>
      <c r="AS320" s="27">
        <f t="shared" si="76"/>
        <v>0</v>
      </c>
    </row>
    <row r="321" spans="1:45" ht="15.5" x14ac:dyDescent="0.35">
      <c r="A321" s="20">
        <v>45205</v>
      </c>
      <c r="B321" s="21">
        <v>1.22407</v>
      </c>
      <c r="C321" s="21">
        <v>1.2271399999999999</v>
      </c>
      <c r="D321" s="21">
        <v>1.2037</v>
      </c>
      <c r="E321" s="21">
        <v>1.2218899999999999</v>
      </c>
      <c r="F321" s="21">
        <v>1.2142999999999999</v>
      </c>
      <c r="G321" s="21">
        <v>1.2218</v>
      </c>
      <c r="H321" s="21">
        <v>1.2119</v>
      </c>
      <c r="I321" s="22">
        <v>4</v>
      </c>
      <c r="J321" s="22">
        <v>3678</v>
      </c>
      <c r="K321" s="22">
        <v>2063</v>
      </c>
      <c r="L321" s="22">
        <v>5802</v>
      </c>
      <c r="M321" s="23">
        <v>12.027083333333216</v>
      </c>
      <c r="N321" s="23">
        <v>234.39999999999907</v>
      </c>
      <c r="O321" s="22">
        <v>99.000000000000199</v>
      </c>
      <c r="P321" s="22">
        <v>585849</v>
      </c>
      <c r="Q321" s="23">
        <v>1220.51875</v>
      </c>
      <c r="R321" s="23">
        <v>24.752559726962556</v>
      </c>
      <c r="S321" s="22">
        <v>62</v>
      </c>
      <c r="T321" s="22" t="s">
        <v>26</v>
      </c>
      <c r="U321" s="23">
        <v>0.58320230387285155</v>
      </c>
      <c r="V321" s="22">
        <v>895</v>
      </c>
      <c r="W321" s="22">
        <v>2221</v>
      </c>
      <c r="X321" s="22">
        <v>1843</v>
      </c>
      <c r="Y321" s="22">
        <v>843</v>
      </c>
      <c r="Z321" s="22" t="s">
        <v>31</v>
      </c>
      <c r="AA321" s="5"/>
      <c r="AB321" s="6" cm="1">
        <f t="array" ref="AB321">SUM(IF(B321:I321&gt;B322:I322,1,-1))</f>
        <v>-2</v>
      </c>
      <c r="AC321" s="6" cm="1">
        <f t="array" ref="AC321">SUM(IF(J321:S321&gt;J322:S322,1,-1))</f>
        <v>6</v>
      </c>
      <c r="AD321" s="6">
        <f t="shared" si="65"/>
        <v>4</v>
      </c>
      <c r="AE321" s="6">
        <f t="shared" si="80"/>
        <v>-10</v>
      </c>
      <c r="AF321" s="6">
        <f t="shared" si="80"/>
        <v>4</v>
      </c>
      <c r="AG321" s="6">
        <f t="shared" si="80"/>
        <v>-6</v>
      </c>
      <c r="AH321" s="5"/>
      <c r="AI321" s="8" t="str">
        <f t="shared" si="66"/>
        <v>Inside</v>
      </c>
      <c r="AJ321" s="24" t="str">
        <f t="shared" si="67"/>
        <v>Down</v>
      </c>
      <c r="AK321" s="25" t="str">
        <f t="shared" si="68"/>
        <v>POC Unchanged</v>
      </c>
      <c r="AL321" s="26" t="str">
        <f t="shared" si="69"/>
        <v>In. Val</v>
      </c>
      <c r="AM321" s="26" t="str">
        <f t="shared" si="70"/>
        <v>Inside Day</v>
      </c>
      <c r="AN321" s="26" t="str">
        <f t="shared" si="71"/>
        <v>Ab. Val</v>
      </c>
      <c r="AO321" s="26" t="str">
        <f t="shared" si="72"/>
        <v>Gap Up - Failed</v>
      </c>
      <c r="AP321" s="26" t="str">
        <f t="shared" si="73"/>
        <v>Top-Weighted</v>
      </c>
      <c r="AQ321" s="26" t="str">
        <f t="shared" si="74"/>
        <v>Skewed Mid-High</v>
      </c>
      <c r="AR321" s="26" t="str">
        <f t="shared" si="75"/>
        <v>Closed Lower Quadrant</v>
      </c>
      <c r="AS321" s="27">
        <f t="shared" si="76"/>
        <v>-1</v>
      </c>
    </row>
    <row r="322" spans="1:45" ht="15.5" x14ac:dyDescent="0.35">
      <c r="A322" s="20">
        <v>45204</v>
      </c>
      <c r="B322" s="21">
        <v>1.22925</v>
      </c>
      <c r="C322" s="21">
        <v>1.2293400000000001</v>
      </c>
      <c r="D322" s="21">
        <v>1.2037</v>
      </c>
      <c r="E322" s="21">
        <v>1.21868</v>
      </c>
      <c r="F322" s="21">
        <v>1.2142999999999999</v>
      </c>
      <c r="G322" s="21">
        <v>1.2238</v>
      </c>
      <c r="H322" s="21">
        <v>1.2110000000000001</v>
      </c>
      <c r="I322" s="22">
        <v>-18</v>
      </c>
      <c r="J322" s="22">
        <v>3564</v>
      </c>
      <c r="K322" s="22">
        <v>1994</v>
      </c>
      <c r="L322" s="22">
        <v>5616</v>
      </c>
      <c r="M322" s="23">
        <v>11.628958333333244</v>
      </c>
      <c r="N322" s="23">
        <v>256.40000000000106</v>
      </c>
      <c r="O322" s="22">
        <v>127.99999999999923</v>
      </c>
      <c r="P322" s="22">
        <v>566982</v>
      </c>
      <c r="Q322" s="23">
        <v>1181.2125000000001</v>
      </c>
      <c r="R322" s="23">
        <v>21.90327613104515</v>
      </c>
      <c r="S322" s="22">
        <v>59</v>
      </c>
      <c r="T322" s="22" t="s">
        <v>26</v>
      </c>
      <c r="U322" s="23">
        <v>0.58170302593115752</v>
      </c>
      <c r="V322" s="22">
        <v>933</v>
      </c>
      <c r="W322" s="22">
        <v>1777</v>
      </c>
      <c r="X322" s="22">
        <v>2017</v>
      </c>
      <c r="Y322" s="22">
        <v>866</v>
      </c>
      <c r="Z322" s="22" t="s">
        <v>32</v>
      </c>
      <c r="AA322" s="5"/>
      <c r="AB322" s="6" cm="1">
        <f t="array" ref="AB322">SUM(IF(B322:I322&gt;B323:I323,1,-1))</f>
        <v>-4</v>
      </c>
      <c r="AC322" s="6" cm="1">
        <f t="array" ref="AC322">SUM(IF(J322:S322&gt;J323:S323,1,-1))</f>
        <v>-4</v>
      </c>
      <c r="AD322" s="6">
        <f t="shared" si="65"/>
        <v>-8</v>
      </c>
      <c r="AE322" s="6">
        <f t="shared" si="80"/>
        <v>-12</v>
      </c>
      <c r="AF322" s="6">
        <f t="shared" si="80"/>
        <v>4</v>
      </c>
      <c r="AG322" s="6">
        <f t="shared" si="80"/>
        <v>-8</v>
      </c>
      <c r="AH322" s="5"/>
      <c r="AI322" s="8" t="str">
        <f t="shared" si="66"/>
        <v>OL Lower</v>
      </c>
      <c r="AJ322" s="24" t="str">
        <f t="shared" si="67"/>
        <v>Down</v>
      </c>
      <c r="AK322" s="25" t="str">
        <f t="shared" si="68"/>
        <v>POC Unchanged</v>
      </c>
      <c r="AL322" s="26" t="str">
        <f t="shared" si="69"/>
        <v>In. Val</v>
      </c>
      <c r="AM322" s="26" t="str">
        <f t="shared" si="70"/>
        <v>Inside Day</v>
      </c>
      <c r="AN322" s="26" t="str">
        <f t="shared" si="71"/>
        <v>In Val</v>
      </c>
      <c r="AO322" s="26" t="str">
        <f t="shared" si="72"/>
        <v>Gap Up - Failed</v>
      </c>
      <c r="AP322" s="26" t="str">
        <f t="shared" si="73"/>
        <v>Top-Weighted</v>
      </c>
      <c r="AQ322" s="26" t="str">
        <f t="shared" si="74"/>
        <v>Skewed Mid-Low</v>
      </c>
      <c r="AR322" s="26" t="str">
        <f t="shared" si="75"/>
        <v>Closed Lower Quadrant</v>
      </c>
      <c r="AS322" s="27">
        <f t="shared" si="76"/>
        <v>-1</v>
      </c>
    </row>
    <row r="323" spans="1:45" ht="15.5" x14ac:dyDescent="0.35">
      <c r="A323" s="20">
        <v>45203</v>
      </c>
      <c r="B323" s="21">
        <v>1.2326600000000001</v>
      </c>
      <c r="C323" s="21">
        <v>1.2331099999999999</v>
      </c>
      <c r="D323" s="21">
        <v>1.2037</v>
      </c>
      <c r="E323" s="21">
        <v>1.2136499999999999</v>
      </c>
      <c r="F323" s="21">
        <v>1.2142999999999999</v>
      </c>
      <c r="G323" s="21">
        <v>1.2262</v>
      </c>
      <c r="H323" s="21">
        <v>1.2110000000000001</v>
      </c>
      <c r="I323" s="22">
        <v>-38</v>
      </c>
      <c r="J323" s="22">
        <v>3844</v>
      </c>
      <c r="K323" s="22">
        <v>1778</v>
      </c>
      <c r="L323" s="22">
        <v>5670</v>
      </c>
      <c r="M323" s="23">
        <v>11.734999999999927</v>
      </c>
      <c r="N323" s="23">
        <v>294.09999999999934</v>
      </c>
      <c r="O323" s="22">
        <v>151.99999999999881</v>
      </c>
      <c r="P323" s="22">
        <v>569792</v>
      </c>
      <c r="Q323" s="23">
        <v>1187.0666666666666</v>
      </c>
      <c r="R323" s="23">
        <v>19.279156749405008</v>
      </c>
      <c r="S323" s="22">
        <v>58</v>
      </c>
      <c r="T323" s="22" t="s">
        <v>26</v>
      </c>
      <c r="U323" s="23">
        <v>0.52050401628488174</v>
      </c>
      <c r="V323" s="22">
        <v>896</v>
      </c>
      <c r="W323" s="22">
        <v>1942</v>
      </c>
      <c r="X323" s="22">
        <v>1895</v>
      </c>
      <c r="Y323" s="22">
        <v>907</v>
      </c>
      <c r="Z323" s="22" t="s">
        <v>29</v>
      </c>
      <c r="AA323" s="5"/>
      <c r="AB323" s="6" cm="1">
        <f t="array" ref="AB323">SUM(IF(B323:I323&gt;B324:I324,1,-1))</f>
        <v>-4</v>
      </c>
      <c r="AC323" s="6" cm="1">
        <f t="array" ref="AC323">SUM(IF(J323:S323&gt;J324:S324,1,-1))</f>
        <v>2</v>
      </c>
      <c r="AD323" s="6">
        <f t="shared" si="65"/>
        <v>-2</v>
      </c>
      <c r="AE323" s="6">
        <f t="shared" si="80"/>
        <v>-16</v>
      </c>
      <c r="AF323" s="6">
        <f t="shared" si="80"/>
        <v>12</v>
      </c>
      <c r="AG323" s="6">
        <f t="shared" si="80"/>
        <v>-4</v>
      </c>
      <c r="AH323" s="5"/>
      <c r="AI323" s="8" t="str">
        <f t="shared" si="66"/>
        <v>OL Lower</v>
      </c>
      <c r="AJ323" s="24" t="str">
        <f t="shared" si="67"/>
        <v>Down</v>
      </c>
      <c r="AK323" s="25" t="str">
        <f t="shared" si="68"/>
        <v>POC Down</v>
      </c>
      <c r="AL323" s="26" t="str">
        <f t="shared" si="69"/>
        <v>In. Val</v>
      </c>
      <c r="AM323" s="26" t="str">
        <f t="shared" si="70"/>
        <v>Lower Break</v>
      </c>
      <c r="AN323" s="26" t="str">
        <f t="shared" si="71"/>
        <v>In Val</v>
      </c>
      <c r="AO323" s="26" t="str">
        <f t="shared" si="72"/>
        <v>Gap Up - Failed</v>
      </c>
      <c r="AP323" s="26" t="str">
        <f t="shared" si="73"/>
        <v>Top-Weighted</v>
      </c>
      <c r="AQ323" s="26" t="str">
        <f t="shared" si="74"/>
        <v>Skewed Mid-High</v>
      </c>
      <c r="AR323" s="26" t="str">
        <f t="shared" si="75"/>
        <v>Closed Lower Quadrant</v>
      </c>
      <c r="AS323" s="27">
        <f t="shared" si="76"/>
        <v>-1</v>
      </c>
    </row>
    <row r="324" spans="1:45" ht="15.5" x14ac:dyDescent="0.35">
      <c r="A324" s="20">
        <v>45202</v>
      </c>
      <c r="B324" s="21">
        <v>1.23925</v>
      </c>
      <c r="C324" s="21">
        <v>1.2420899999999999</v>
      </c>
      <c r="D324" s="21">
        <v>1.2052</v>
      </c>
      <c r="E324" s="21">
        <v>1.2077</v>
      </c>
      <c r="F324" s="21">
        <v>1.2188000000000001</v>
      </c>
      <c r="G324" s="21">
        <v>1.2291000000000001</v>
      </c>
      <c r="H324" s="21">
        <v>1.2114</v>
      </c>
      <c r="I324" s="22">
        <v>-49</v>
      </c>
      <c r="J324" s="22">
        <v>3356</v>
      </c>
      <c r="K324" s="22">
        <v>2192</v>
      </c>
      <c r="L324" s="22">
        <v>5593</v>
      </c>
      <c r="M324" s="23">
        <v>11.600624999999924</v>
      </c>
      <c r="N324" s="23">
        <v>368.89999999999867</v>
      </c>
      <c r="O324" s="22">
        <v>177.00000000000048</v>
      </c>
      <c r="P324" s="22">
        <v>562501</v>
      </c>
      <c r="Q324" s="23">
        <v>1171.8770833333333</v>
      </c>
      <c r="R324" s="23">
        <v>15.161290322580699</v>
      </c>
      <c r="S324" s="22">
        <v>70</v>
      </c>
      <c r="T324" s="22" t="s">
        <v>26</v>
      </c>
      <c r="U324" s="23">
        <v>0.61629161196072113</v>
      </c>
      <c r="V324" s="22">
        <v>635</v>
      </c>
      <c r="W324" s="22">
        <v>1434</v>
      </c>
      <c r="X324" s="22">
        <v>2195</v>
      </c>
      <c r="Y324" s="22">
        <v>1329</v>
      </c>
      <c r="Z324" s="22" t="s">
        <v>27</v>
      </c>
      <c r="AA324" s="5"/>
      <c r="AB324" s="6" cm="1">
        <f t="array" ref="AB324">SUM(IF(B324:I324&gt;B325:I325,1,-1))</f>
        <v>-4</v>
      </c>
      <c r="AC324" s="6" cm="1">
        <f t="array" ref="AC324">SUM(IF(J324:S324&gt;J325:S325,1,-1))</f>
        <v>6</v>
      </c>
      <c r="AD324" s="6">
        <f t="shared" ref="AD324:AD387" si="81">SUM(AB324:AC324)</f>
        <v>2</v>
      </c>
      <c r="AE324" s="6">
        <f t="shared" si="80"/>
        <v>-18</v>
      </c>
      <c r="AF324" s="6">
        <f t="shared" si="80"/>
        <v>12</v>
      </c>
      <c r="AG324" s="6">
        <f t="shared" si="80"/>
        <v>-6</v>
      </c>
      <c r="AH324" s="5"/>
      <c r="AI324" s="8" t="str">
        <f t="shared" si="66"/>
        <v>Outside</v>
      </c>
      <c r="AJ324" s="24" t="str">
        <f t="shared" si="67"/>
        <v>Down</v>
      </c>
      <c r="AK324" s="25" t="str">
        <f t="shared" si="68"/>
        <v>POC Unchanged</v>
      </c>
      <c r="AL324" s="26" t="str">
        <f t="shared" si="69"/>
        <v>In. Val</v>
      </c>
      <c r="AM324" s="26" t="str">
        <f t="shared" si="70"/>
        <v>Lower Break</v>
      </c>
      <c r="AN324" s="26" t="str">
        <f t="shared" si="71"/>
        <v>Bl. Val</v>
      </c>
      <c r="AO324" s="26" t="str">
        <f t="shared" si="72"/>
        <v>Gap Up - Failed</v>
      </c>
      <c r="AP324" s="26" t="str">
        <f t="shared" si="73"/>
        <v>Top-Weighted</v>
      </c>
      <c r="AQ324" s="26" t="str">
        <f t="shared" si="74"/>
        <v>Skewed Mid-Low</v>
      </c>
      <c r="AR324" s="26" t="str">
        <f t="shared" si="75"/>
        <v>Same</v>
      </c>
      <c r="AS324" s="27">
        <f t="shared" si="76"/>
        <v>0</v>
      </c>
    </row>
    <row r="325" spans="1:45" ht="15.5" x14ac:dyDescent="0.35">
      <c r="A325" s="20">
        <v>45201</v>
      </c>
      <c r="B325" s="21">
        <v>1.23827</v>
      </c>
      <c r="C325" s="21">
        <v>1.24241</v>
      </c>
      <c r="D325" s="21">
        <v>1.2079500000000001</v>
      </c>
      <c r="E325" s="21">
        <v>1.2089399999999999</v>
      </c>
      <c r="F325" s="21">
        <v>1.2187999999999999</v>
      </c>
      <c r="G325" s="21">
        <v>1.2282</v>
      </c>
      <c r="H325" s="21">
        <v>1.2114</v>
      </c>
      <c r="I325" s="22">
        <v>-39</v>
      </c>
      <c r="J325" s="22">
        <v>3776</v>
      </c>
      <c r="K325" s="22">
        <v>1594</v>
      </c>
      <c r="L325" s="22">
        <v>5415</v>
      </c>
      <c r="M325" s="23">
        <v>11.231249999999937</v>
      </c>
      <c r="N325" s="23">
        <v>344.59999999999934</v>
      </c>
      <c r="O325" s="22">
        <v>167.99999999999926</v>
      </c>
      <c r="P325" s="22">
        <v>531880</v>
      </c>
      <c r="Q325" s="23">
        <v>1108.0833333333333</v>
      </c>
      <c r="R325" s="23">
        <v>15.713871154962305</v>
      </c>
      <c r="S325" s="22">
        <v>64</v>
      </c>
      <c r="T325" s="22" t="s">
        <v>26</v>
      </c>
      <c r="U325" s="23">
        <v>0.52662519873492264</v>
      </c>
      <c r="V325" s="22">
        <v>1003</v>
      </c>
      <c r="W325" s="22">
        <v>1085</v>
      </c>
      <c r="X325" s="22">
        <v>2133</v>
      </c>
      <c r="Y325" s="22">
        <v>1180</v>
      </c>
      <c r="Z325" s="22" t="s">
        <v>27</v>
      </c>
      <c r="AA325" s="5"/>
      <c r="AB325" s="6" cm="1">
        <f t="array" ref="AB325">SUM(IF(B325:I325&gt;B326:I326,1,-1))</f>
        <v>-8</v>
      </c>
      <c r="AC325" s="6" cm="1">
        <f t="array" ref="AC325">SUM(IF(J325:S325&gt;J326:S326,1,-1))</f>
        <v>4</v>
      </c>
      <c r="AD325" s="6">
        <f t="shared" si="81"/>
        <v>-4</v>
      </c>
      <c r="AE325" s="6">
        <f t="shared" si="80"/>
        <v>-18</v>
      </c>
      <c r="AF325" s="6">
        <f t="shared" si="80"/>
        <v>6</v>
      </c>
      <c r="AG325" s="6">
        <f t="shared" si="80"/>
        <v>-12</v>
      </c>
      <c r="AH325" s="5"/>
      <c r="AI325" s="8" t="str">
        <f t="shared" si="66"/>
        <v>OL Lower</v>
      </c>
      <c r="AJ325" s="24" t="str">
        <f t="shared" si="67"/>
        <v>Down</v>
      </c>
      <c r="AK325" s="25" t="str">
        <f t="shared" si="68"/>
        <v>POC Down</v>
      </c>
      <c r="AL325" s="26" t="str">
        <f t="shared" si="69"/>
        <v>Bel. Val</v>
      </c>
      <c r="AM325" s="26" t="str">
        <f t="shared" si="70"/>
        <v>Lower Break</v>
      </c>
      <c r="AN325" s="26" t="str">
        <f t="shared" si="71"/>
        <v>Bl. Val</v>
      </c>
      <c r="AO325" s="26" t="str">
        <f t="shared" si="72"/>
        <v>No Gap</v>
      </c>
      <c r="AP325" s="26" t="str">
        <f t="shared" si="73"/>
        <v>Top-Weighted</v>
      </c>
      <c r="AQ325" s="26" t="str">
        <f t="shared" si="74"/>
        <v>Skewed Mid-Low</v>
      </c>
      <c r="AR325" s="26" t="str">
        <f t="shared" si="75"/>
        <v>Closed Higher Quadrant</v>
      </c>
      <c r="AS325" s="27">
        <f t="shared" si="76"/>
        <v>1</v>
      </c>
    </row>
    <row r="326" spans="1:45" ht="15.5" x14ac:dyDescent="0.35">
      <c r="A326" s="20">
        <v>45198</v>
      </c>
      <c r="B326" s="21">
        <v>1.2396799999999999</v>
      </c>
      <c r="C326" s="21">
        <v>1.24241</v>
      </c>
      <c r="D326" s="21">
        <v>1.2110000000000001</v>
      </c>
      <c r="E326" s="21">
        <v>1.21923</v>
      </c>
      <c r="F326" s="21">
        <v>1.2387000000000001</v>
      </c>
      <c r="G326" s="21">
        <v>1.242</v>
      </c>
      <c r="H326" s="21">
        <v>1.22</v>
      </c>
      <c r="I326" s="22">
        <v>-9</v>
      </c>
      <c r="J326" s="22">
        <v>619</v>
      </c>
      <c r="K326" s="22">
        <v>4604</v>
      </c>
      <c r="L326" s="22">
        <v>5269</v>
      </c>
      <c r="M326" s="23">
        <v>10.962916666666606</v>
      </c>
      <c r="N326" s="23">
        <v>314.0999999999994</v>
      </c>
      <c r="O326" s="22">
        <v>220.0000000000002</v>
      </c>
      <c r="P326" s="22">
        <v>517009</v>
      </c>
      <c r="Q326" s="23">
        <v>1077.1020833333334</v>
      </c>
      <c r="R326" s="23">
        <v>16.774912448264917</v>
      </c>
      <c r="S326" s="22">
        <v>58</v>
      </c>
      <c r="T326" s="22" t="s">
        <v>28</v>
      </c>
      <c r="U326" s="23">
        <v>0.36674046438474184</v>
      </c>
      <c r="V326" s="22">
        <v>1349</v>
      </c>
      <c r="W326" s="22">
        <v>796</v>
      </c>
      <c r="X326" s="22">
        <v>1905</v>
      </c>
      <c r="Y326" s="22">
        <v>1219</v>
      </c>
      <c r="Z326" s="22" t="s">
        <v>29</v>
      </c>
      <c r="AA326" s="5"/>
      <c r="AB326" s="6" cm="1">
        <f t="array" ref="AB326">SUM(IF(B326:I326&gt;B327:I327,1,-1))</f>
        <v>-6</v>
      </c>
      <c r="AC326" s="6" cm="1">
        <f t="array" ref="AC326">SUM(IF(J326:S326&gt;J327:S327,1,-1))</f>
        <v>2</v>
      </c>
      <c r="AD326" s="6">
        <f t="shared" si="81"/>
        <v>-4</v>
      </c>
      <c r="AE326" s="6">
        <f t="shared" si="80"/>
        <v>-18</v>
      </c>
      <c r="AF326" s="6">
        <f t="shared" si="80"/>
        <v>-2</v>
      </c>
      <c r="AG326" s="6">
        <f t="shared" si="80"/>
        <v>-20</v>
      </c>
      <c r="AH326" s="5"/>
      <c r="AI326" s="8" t="str">
        <f t="shared" ref="AI326:AI389" si="82">IF(AND(H326&gt;=G327,G326&gt;=G327),"Higher",
IF(AND(H326&lt;=H327,G326&lt;=H327),"Lower",
IF(AND(G326&gt;=G327,H326&lt;=G327,H326&gt;H327),"OL Higher",
IF(AND(H326&lt;=H327,G326&gt;=H327,G326&lt;G327),"OL Lower",
IF(AND(G326&lt;=G327,H326&gt;=H327),"Inside",
IF(AND(G326&gt;=G327,H326&lt;=H327),"Outside","Undefined"))))))</f>
        <v>OL Lower</v>
      </c>
      <c r="AJ326" s="24" t="str">
        <f t="shared" ref="AJ326:AJ389" si="83">IF(F326 &gt;= ((C326 - D326) * 10%) + B326, "Up", IF(F326 &lt;= (B326 - (C326 - D326) * 10%), "Down", "Neutral"))</f>
        <v>Neutral</v>
      </c>
      <c r="AK326" s="25" t="str">
        <f t="shared" ref="AK326:AK389" si="84">IF(F326 &gt; F327, "POC Up", IF(F326 &lt; F327, "POC Down", "POC Unchanged"))</f>
        <v>POC Down</v>
      </c>
      <c r="AL326" s="26" t="str">
        <f t="shared" ref="AL326:AL389" si="85">IF(F326 &lt; H327, "Bel. Val",
IF(F326 &gt; G327, "Ab. Val",
"In. Val"))</f>
        <v>In. Val</v>
      </c>
      <c r="AM326" s="26" t="str">
        <f t="shared" ref="AM326:AM389" si="86">IF(AND(D326 &lt; D327, C326 &gt; C327), "Both Sides Expand",
IF(D326 &lt; D327, "Lower Break",
IF(C326 &gt; C327, "Upper Break", "Inside Day")))</f>
        <v>Inside Day</v>
      </c>
      <c r="AN326" s="26" t="str">
        <f t="shared" ref="AN326:AN389" si="87">IF(AND(E326 &lt; H326, E326 &lt; G326), "Bl. Val",
IF(AND(E326 &gt; G326, E326 &gt; H326), "Ab. Val",
"In Val"))</f>
        <v>Bl. Val</v>
      </c>
      <c r="AO326" s="26" t="str">
        <f t="shared" ref="AO326:AO389" si="88">IF(AND(B326 &gt; G327, E326 &lt; G327), "Gap Up - Failed",
IF(AND(B326 &gt; G327, E326 &gt; B326), "Gap Up - Follow Through",
IF(AND(B326 &gt; G327, E326 &lt; B326), "Gap Up - Faded",
IF(AND(B326 &lt; H327, E326 &gt; H327), "Gap Down - Failed",
IF(AND(B326 &lt; H327, E326 &lt; B326), "Gap Down - Follow Through",
IF(AND(B326 &lt; H327, E326 &gt; B326), "Gap Down - Rejected",
"No Gap"))))))</f>
        <v>No Gap</v>
      </c>
      <c r="AP326" s="26" t="str">
        <f t="shared" ref="AP326:AP389" si="89">IF(J326 &gt; K326, "Top-Weighted",
IF(K326 &gt; J326, "Bottom-Weighted",
"Balanced"))</f>
        <v>Bottom-Weighted</v>
      </c>
      <c r="AQ326" s="26" t="str">
        <f t="shared" ref="AQ326:AQ389" si="90">IF(COUNTIF(V326:Y326, MAX(V326, W326, X326, Y326)) &gt; 1, "Tie",
IF(V326 &gt; MAX(W326, X326, Y326), "Skewed High",
IF(W326 &gt; MAX(V326, X326, Y326), "Skewed Mid-High",
IF(X326 &gt; MAX(V326, W326, Y326), "Skewed Mid-Low",
IF(Y326 &gt; MAX(V326, W326, X326), "Skewed Low", "Evenly Distributed")))))</f>
        <v>Skewed Mid-Low</v>
      </c>
      <c r="AR326" s="26" t="str">
        <f t="shared" ref="AR326:AR389" si="91">IF(Z326 &lt; Z327, "Closed Lower Quadrant",
IF(Z326 &gt; Z327, "Closed Higher Quadrant",
"Same"))</f>
        <v>Same</v>
      </c>
      <c r="AS326" s="27">
        <f t="shared" ref="AS326:AS389" si="92">_xlfn.NUMBERVALUE(SUBSTITUTE(Z326,"Q","")) - _xlfn.NUMBERVALUE(SUBSTITUTE(Z327,"Q",""))</f>
        <v>0</v>
      </c>
    </row>
    <row r="327" spans="1:45" ht="15.5" x14ac:dyDescent="0.35">
      <c r="A327" s="20">
        <v>45197</v>
      </c>
      <c r="B327" s="21">
        <v>1.2400599999999999</v>
      </c>
      <c r="C327" s="21">
        <v>1.24454</v>
      </c>
      <c r="D327" s="21">
        <v>1.2110000000000001</v>
      </c>
      <c r="E327" s="21">
        <v>1.22037</v>
      </c>
      <c r="F327" s="21">
        <v>1.2392000000000001</v>
      </c>
      <c r="G327" s="21">
        <v>1.2439</v>
      </c>
      <c r="H327" s="21">
        <v>1.2204000000000002</v>
      </c>
      <c r="I327" s="22">
        <v>-10</v>
      </c>
      <c r="J327" s="22">
        <v>789</v>
      </c>
      <c r="K327" s="22">
        <v>4285</v>
      </c>
      <c r="L327" s="22">
        <v>5130</v>
      </c>
      <c r="M327" s="23">
        <v>10.659374999999962</v>
      </c>
      <c r="N327" s="23">
        <v>335.39999999999901</v>
      </c>
      <c r="O327" s="22">
        <v>234.99999999999855</v>
      </c>
      <c r="P327" s="22">
        <v>498522</v>
      </c>
      <c r="Q327" s="23">
        <v>1038.5875000000001</v>
      </c>
      <c r="R327" s="23">
        <v>15.295169946332782</v>
      </c>
      <c r="S327" s="22">
        <v>65</v>
      </c>
      <c r="T327" s="22" t="s">
        <v>28</v>
      </c>
      <c r="U327" s="23">
        <v>0.42384580580194475</v>
      </c>
      <c r="V327" s="22">
        <v>1711</v>
      </c>
      <c r="W327" s="22">
        <v>780</v>
      </c>
      <c r="X327" s="22">
        <v>1364</v>
      </c>
      <c r="Y327" s="22">
        <v>1275</v>
      </c>
      <c r="Z327" s="22" t="s">
        <v>29</v>
      </c>
      <c r="AA327" s="5"/>
      <c r="AB327" s="6" cm="1">
        <f t="array" ref="AB327">SUM(IF(B327:I327&gt;B328:I328,1,-1))</f>
        <v>-4</v>
      </c>
      <c r="AC327" s="6" cm="1">
        <f t="array" ref="AC327">SUM(IF(J327:S327&gt;J328:S328,1,-1))</f>
        <v>0</v>
      </c>
      <c r="AD327" s="6">
        <f t="shared" si="81"/>
        <v>-4</v>
      </c>
      <c r="AE327" s="6">
        <f t="shared" si="80"/>
        <v>-20</v>
      </c>
      <c r="AF327" s="6">
        <f t="shared" si="80"/>
        <v>-6</v>
      </c>
      <c r="AG327" s="6">
        <f t="shared" si="80"/>
        <v>-26</v>
      </c>
      <c r="AH327" s="5"/>
      <c r="AI327" s="8" t="str">
        <f t="shared" si="82"/>
        <v>OL Lower</v>
      </c>
      <c r="AJ327" s="24" t="str">
        <f t="shared" si="83"/>
        <v>Neutral</v>
      </c>
      <c r="AK327" s="25" t="str">
        <f t="shared" si="84"/>
        <v>POC Unchanged</v>
      </c>
      <c r="AL327" s="26" t="str">
        <f t="shared" si="85"/>
        <v>In. Val</v>
      </c>
      <c r="AM327" s="26" t="str">
        <f t="shared" si="86"/>
        <v>Inside Day</v>
      </c>
      <c r="AN327" s="26" t="str">
        <f t="shared" si="87"/>
        <v>Bl. Val</v>
      </c>
      <c r="AO327" s="26" t="str">
        <f t="shared" si="88"/>
        <v>No Gap</v>
      </c>
      <c r="AP327" s="26" t="str">
        <f t="shared" si="89"/>
        <v>Bottom-Weighted</v>
      </c>
      <c r="AQ327" s="26" t="str">
        <f t="shared" si="90"/>
        <v>Skewed High</v>
      </c>
      <c r="AR327" s="26" t="str">
        <f t="shared" si="91"/>
        <v>Closed Lower Quadrant</v>
      </c>
      <c r="AS327" s="27">
        <f t="shared" si="92"/>
        <v>-1</v>
      </c>
    </row>
    <row r="328" spans="1:45" ht="15.5" x14ac:dyDescent="0.35">
      <c r="A328" s="20">
        <v>45196</v>
      </c>
      <c r="B328" s="21">
        <v>1.24892</v>
      </c>
      <c r="C328" s="21">
        <v>1.2505599999999999</v>
      </c>
      <c r="D328" s="21">
        <v>1.2110000000000001</v>
      </c>
      <c r="E328" s="21">
        <v>1.21347</v>
      </c>
      <c r="F328" s="21">
        <v>1.2392000000000001</v>
      </c>
      <c r="G328" s="21">
        <v>1.2446000000000002</v>
      </c>
      <c r="H328" s="21">
        <v>1.2221000000000002</v>
      </c>
      <c r="I328" s="22">
        <v>-27</v>
      </c>
      <c r="J328" s="22">
        <v>1326</v>
      </c>
      <c r="K328" s="22">
        <v>3700</v>
      </c>
      <c r="L328" s="22">
        <v>5082</v>
      </c>
      <c r="M328" s="23">
        <v>10.564999999999941</v>
      </c>
      <c r="N328" s="23">
        <v>395.5999999999982</v>
      </c>
      <c r="O328" s="22">
        <v>224.99999999999966</v>
      </c>
      <c r="P328" s="22">
        <v>501417</v>
      </c>
      <c r="Q328" s="23">
        <v>1044.6187500000001</v>
      </c>
      <c r="R328" s="23">
        <v>12.846309403437875</v>
      </c>
      <c r="S328" s="22">
        <v>67</v>
      </c>
      <c r="T328" s="22" t="s">
        <v>28</v>
      </c>
      <c r="U328" s="23">
        <v>0.49847582626720316</v>
      </c>
      <c r="V328" s="22">
        <v>782</v>
      </c>
      <c r="W328" s="22">
        <v>1857</v>
      </c>
      <c r="X328" s="22">
        <v>1334</v>
      </c>
      <c r="Y328" s="22">
        <v>1109</v>
      </c>
      <c r="Z328" s="22" t="s">
        <v>27</v>
      </c>
      <c r="AA328" s="5"/>
      <c r="AB328" s="6" cm="1">
        <f t="array" ref="AB328">SUM(IF(B328:I328&gt;B329:I329,1,-1))</f>
        <v>-8</v>
      </c>
      <c r="AC328" s="6" cm="1">
        <f t="array" ref="AC328">SUM(IF(J328:S328&gt;J329:S329,1,-1))</f>
        <v>-4</v>
      </c>
      <c r="AD328" s="6">
        <f t="shared" si="81"/>
        <v>-12</v>
      </c>
      <c r="AE328" s="6">
        <f t="shared" si="80"/>
        <v>-20</v>
      </c>
      <c r="AF328" s="6">
        <f t="shared" si="80"/>
        <v>-10</v>
      </c>
      <c r="AG328" s="6">
        <f t="shared" si="80"/>
        <v>-30</v>
      </c>
      <c r="AH328" s="5"/>
      <c r="AI328" s="8" t="str">
        <f t="shared" si="82"/>
        <v>OL Lower</v>
      </c>
      <c r="AJ328" s="24" t="str">
        <f t="shared" si="83"/>
        <v>Down</v>
      </c>
      <c r="AK328" s="25" t="str">
        <f t="shared" si="84"/>
        <v>POC Unchanged</v>
      </c>
      <c r="AL328" s="26" t="str">
        <f t="shared" si="85"/>
        <v>In. Val</v>
      </c>
      <c r="AM328" s="26" t="str">
        <f t="shared" si="86"/>
        <v>Lower Break</v>
      </c>
      <c r="AN328" s="26" t="str">
        <f t="shared" si="87"/>
        <v>Bl. Val</v>
      </c>
      <c r="AO328" s="26" t="str">
        <f t="shared" si="88"/>
        <v>No Gap</v>
      </c>
      <c r="AP328" s="26" t="str">
        <f t="shared" si="89"/>
        <v>Bottom-Weighted</v>
      </c>
      <c r="AQ328" s="26" t="str">
        <f t="shared" si="90"/>
        <v>Skewed Mid-High</v>
      </c>
      <c r="AR328" s="26" t="str">
        <f t="shared" si="91"/>
        <v>Same</v>
      </c>
      <c r="AS328" s="27">
        <f t="shared" si="92"/>
        <v>0</v>
      </c>
    </row>
    <row r="329" spans="1:45" ht="15.5" x14ac:dyDescent="0.35">
      <c r="A329" s="20">
        <v>45195</v>
      </c>
      <c r="B329" s="21">
        <v>1.24909</v>
      </c>
      <c r="C329" s="21">
        <v>1.2511399999999999</v>
      </c>
      <c r="D329" s="21">
        <v>1.21424</v>
      </c>
      <c r="E329" s="21">
        <v>1.2145600000000001</v>
      </c>
      <c r="F329" s="21">
        <v>1.2392000000000001</v>
      </c>
      <c r="G329" s="21">
        <v>1.2505000000000002</v>
      </c>
      <c r="H329" s="21">
        <v>1.2280000000000002</v>
      </c>
      <c r="I329" s="22">
        <v>-20</v>
      </c>
      <c r="J329" s="22">
        <v>1928</v>
      </c>
      <c r="K329" s="22">
        <v>3127</v>
      </c>
      <c r="L329" s="22">
        <v>5111</v>
      </c>
      <c r="M329" s="23">
        <v>10.649791666666616</v>
      </c>
      <c r="N329" s="23">
        <v>368.99999999999932</v>
      </c>
      <c r="O329" s="22">
        <v>224.99999999999966</v>
      </c>
      <c r="P329" s="22">
        <v>513262</v>
      </c>
      <c r="Q329" s="23">
        <v>1069.2958333333333</v>
      </c>
      <c r="R329" s="23">
        <v>13.85094850948512</v>
      </c>
      <c r="S329" s="22">
        <v>55</v>
      </c>
      <c r="T329" s="22" t="s">
        <v>26</v>
      </c>
      <c r="U329" s="23">
        <v>0.64795102979540897</v>
      </c>
      <c r="V329" s="22">
        <v>1117</v>
      </c>
      <c r="W329" s="22">
        <v>1950</v>
      </c>
      <c r="X329" s="22">
        <v>1246</v>
      </c>
      <c r="Y329" s="22">
        <v>769</v>
      </c>
      <c r="Z329" s="22" t="s">
        <v>27</v>
      </c>
      <c r="AA329" s="5"/>
      <c r="AB329" s="6" cm="1">
        <f t="array" ref="AB329">SUM(IF(B329:I329&gt;B330:I330,1,-1))</f>
        <v>-8</v>
      </c>
      <c r="AC329" s="6" cm="1">
        <f t="array" ref="AC329">SUM(IF(J329:S329&gt;J330:S330,1,-1))</f>
        <v>-2</v>
      </c>
      <c r="AD329" s="6">
        <f t="shared" si="81"/>
        <v>-10</v>
      </c>
      <c r="AE329" s="6">
        <f t="shared" si="80"/>
        <v>-16</v>
      </c>
      <c r="AF329" s="6">
        <f t="shared" si="80"/>
        <v>-2</v>
      </c>
      <c r="AG329" s="6">
        <f t="shared" si="80"/>
        <v>-18</v>
      </c>
      <c r="AH329" s="5"/>
      <c r="AI329" s="8" t="str">
        <f t="shared" si="82"/>
        <v>OL Lower</v>
      </c>
      <c r="AJ329" s="24" t="str">
        <f t="shared" si="83"/>
        <v>Down</v>
      </c>
      <c r="AK329" s="25" t="str">
        <f t="shared" si="84"/>
        <v>POC Unchanged</v>
      </c>
      <c r="AL329" s="26" t="str">
        <f t="shared" si="85"/>
        <v>In. Val</v>
      </c>
      <c r="AM329" s="26" t="str">
        <f t="shared" si="86"/>
        <v>Lower Break</v>
      </c>
      <c r="AN329" s="26" t="str">
        <f t="shared" si="87"/>
        <v>Bl. Val</v>
      </c>
      <c r="AO329" s="26" t="str">
        <f t="shared" si="88"/>
        <v>No Gap</v>
      </c>
      <c r="AP329" s="26" t="str">
        <f t="shared" si="89"/>
        <v>Bottom-Weighted</v>
      </c>
      <c r="AQ329" s="26" t="str">
        <f t="shared" si="90"/>
        <v>Skewed Mid-High</v>
      </c>
      <c r="AR329" s="26" t="str">
        <f t="shared" si="91"/>
        <v>Same</v>
      </c>
      <c r="AS329" s="27">
        <f t="shared" si="92"/>
        <v>0</v>
      </c>
    </row>
    <row r="330" spans="1:45" ht="15.5" x14ac:dyDescent="0.35">
      <c r="A330" s="20">
        <v>45194</v>
      </c>
      <c r="B330" s="21">
        <v>1.2507600000000001</v>
      </c>
      <c r="C330" s="21">
        <v>1.25281</v>
      </c>
      <c r="D330" s="21">
        <v>1.2193499999999999</v>
      </c>
      <c r="E330" s="21">
        <v>1.2212099999999999</v>
      </c>
      <c r="F330" s="21">
        <v>1.2392000000000001</v>
      </c>
      <c r="G330" s="21">
        <v>1.2517</v>
      </c>
      <c r="H330" s="21">
        <v>1.2321</v>
      </c>
      <c r="I330" s="22">
        <v>12</v>
      </c>
      <c r="J330" s="22">
        <v>2436</v>
      </c>
      <c r="K330" s="22">
        <v>2674</v>
      </c>
      <c r="L330" s="22">
        <v>5166</v>
      </c>
      <c r="M330" s="23">
        <v>10.701041666666638</v>
      </c>
      <c r="N330" s="23">
        <v>334.60000000000048</v>
      </c>
      <c r="O330" s="22">
        <v>196.00000000000063</v>
      </c>
      <c r="P330" s="22">
        <v>513326</v>
      </c>
      <c r="Q330" s="23">
        <v>1069.4291666666666</v>
      </c>
      <c r="R330" s="23">
        <v>15.439330543933032</v>
      </c>
      <c r="S330" s="22">
        <v>49</v>
      </c>
      <c r="T330" s="22" t="s">
        <v>26</v>
      </c>
      <c r="U330" s="23">
        <v>0.68024354353213123</v>
      </c>
      <c r="V330" s="22">
        <v>1365</v>
      </c>
      <c r="W330" s="22">
        <v>2006</v>
      </c>
      <c r="X330" s="22">
        <v>772</v>
      </c>
      <c r="Y330" s="22">
        <v>1023</v>
      </c>
      <c r="Z330" s="22" t="s">
        <v>27</v>
      </c>
      <c r="AA330" s="5"/>
      <c r="AB330" s="6" cm="1">
        <f t="array" ref="AB330">SUM(IF(B330:I330&gt;B331:I331,1,-1))</f>
        <v>-4</v>
      </c>
      <c r="AC330" s="6" cm="1">
        <f t="array" ref="AC330">SUM(IF(J330:S330&gt;J331:S331,1,-1))</f>
        <v>-4</v>
      </c>
      <c r="AD330" s="6">
        <f t="shared" si="81"/>
        <v>-8</v>
      </c>
      <c r="AE330" s="6">
        <f t="shared" si="80"/>
        <v>-14</v>
      </c>
      <c r="AF330" s="6">
        <f t="shared" si="80"/>
        <v>6</v>
      </c>
      <c r="AG330" s="6">
        <f t="shared" si="80"/>
        <v>-8</v>
      </c>
      <c r="AH330" s="5"/>
      <c r="AI330" s="8" t="str">
        <f t="shared" si="82"/>
        <v>Outside</v>
      </c>
      <c r="AJ330" s="24" t="str">
        <f t="shared" si="83"/>
        <v>Down</v>
      </c>
      <c r="AK330" s="25" t="str">
        <f t="shared" si="84"/>
        <v>POC Unchanged</v>
      </c>
      <c r="AL330" s="26" t="str">
        <f t="shared" si="85"/>
        <v>In. Val</v>
      </c>
      <c r="AM330" s="26" t="str">
        <f t="shared" si="86"/>
        <v>Lower Break</v>
      </c>
      <c r="AN330" s="26" t="str">
        <f t="shared" si="87"/>
        <v>Bl. Val</v>
      </c>
      <c r="AO330" s="26" t="str">
        <f t="shared" si="88"/>
        <v>No Gap</v>
      </c>
      <c r="AP330" s="26" t="str">
        <f t="shared" si="89"/>
        <v>Bottom-Weighted</v>
      </c>
      <c r="AQ330" s="26" t="str">
        <f t="shared" si="90"/>
        <v>Skewed Mid-High</v>
      </c>
      <c r="AR330" s="26" t="str">
        <f t="shared" si="91"/>
        <v>Same</v>
      </c>
      <c r="AS330" s="27">
        <f t="shared" si="92"/>
        <v>0</v>
      </c>
    </row>
    <row r="331" spans="1:45" ht="15.5" x14ac:dyDescent="0.35">
      <c r="A331" s="20">
        <v>45191</v>
      </c>
      <c r="B331" s="21">
        <v>1.2487999999999999</v>
      </c>
      <c r="C331" s="21">
        <v>1.2547600000000001</v>
      </c>
      <c r="D331" s="21">
        <v>1.2229399999999999</v>
      </c>
      <c r="E331" s="21">
        <v>1.2240599999999999</v>
      </c>
      <c r="F331" s="21">
        <v>1.2392000000000001</v>
      </c>
      <c r="G331" s="21">
        <v>1.2516</v>
      </c>
      <c r="H331" s="21">
        <v>1.2347000000000001</v>
      </c>
      <c r="I331" s="22">
        <v>24</v>
      </c>
      <c r="J331" s="22">
        <v>2893</v>
      </c>
      <c r="K331" s="22">
        <v>2249</v>
      </c>
      <c r="L331" s="22">
        <v>5198</v>
      </c>
      <c r="M331" s="23">
        <v>10.78458333333333</v>
      </c>
      <c r="N331" s="23">
        <v>318.20000000000181</v>
      </c>
      <c r="O331" s="22">
        <v>168.99999999999915</v>
      </c>
      <c r="P331" s="22">
        <v>516375</v>
      </c>
      <c r="Q331" s="23">
        <v>1075.78125</v>
      </c>
      <c r="R331" s="23">
        <v>16.335637963544848</v>
      </c>
      <c r="S331" s="22">
        <v>49</v>
      </c>
      <c r="T331" s="22" t="s">
        <v>26</v>
      </c>
      <c r="U331" s="23">
        <v>0.67007268385881613</v>
      </c>
      <c r="V331" s="22">
        <v>1550</v>
      </c>
      <c r="W331" s="22">
        <v>1556</v>
      </c>
      <c r="X331" s="22">
        <v>1095</v>
      </c>
      <c r="Y331" s="22">
        <v>997</v>
      </c>
      <c r="Z331" s="22" t="s">
        <v>27</v>
      </c>
      <c r="AA331" s="5"/>
      <c r="AB331" s="6" cm="1">
        <f t="array" ref="AB331">SUM(IF(B331:I331&gt;B332:I332,1,-1))</f>
        <v>-4</v>
      </c>
      <c r="AC331" s="6" cm="1">
        <f t="array" ref="AC331">SUM(IF(J331:S331&gt;J332:S332,1,-1))</f>
        <v>4</v>
      </c>
      <c r="AD331" s="6">
        <f t="shared" si="81"/>
        <v>0</v>
      </c>
      <c r="AE331" s="6">
        <f t="shared" si="80"/>
        <v>-16</v>
      </c>
      <c r="AF331" s="6">
        <f t="shared" si="80"/>
        <v>14</v>
      </c>
      <c r="AG331" s="6">
        <f t="shared" si="80"/>
        <v>-2</v>
      </c>
      <c r="AH331" s="5"/>
      <c r="AI331" s="8" t="str">
        <f t="shared" si="82"/>
        <v>Outside</v>
      </c>
      <c r="AJ331" s="24" t="str">
        <f t="shared" si="83"/>
        <v>Down</v>
      </c>
      <c r="AK331" s="25" t="str">
        <f t="shared" si="84"/>
        <v>POC Unchanged</v>
      </c>
      <c r="AL331" s="26" t="str">
        <f t="shared" si="85"/>
        <v>In. Val</v>
      </c>
      <c r="AM331" s="26" t="str">
        <f t="shared" si="86"/>
        <v>Lower Break</v>
      </c>
      <c r="AN331" s="26" t="str">
        <f t="shared" si="87"/>
        <v>Bl. Val</v>
      </c>
      <c r="AO331" s="26" t="str">
        <f t="shared" si="88"/>
        <v>No Gap</v>
      </c>
      <c r="AP331" s="26" t="str">
        <f t="shared" si="89"/>
        <v>Top-Weighted</v>
      </c>
      <c r="AQ331" s="26" t="str">
        <f t="shared" si="90"/>
        <v>Skewed Mid-High</v>
      </c>
      <c r="AR331" s="26" t="str">
        <f t="shared" si="91"/>
        <v>Same</v>
      </c>
      <c r="AS331" s="27">
        <f t="shared" si="92"/>
        <v>0</v>
      </c>
    </row>
    <row r="332" spans="1:45" ht="15.5" x14ac:dyDescent="0.35">
      <c r="A332" s="20">
        <v>45190</v>
      </c>
      <c r="B332" s="21">
        <v>1.2474799999999999</v>
      </c>
      <c r="C332" s="21">
        <v>1.2547600000000001</v>
      </c>
      <c r="D332" s="21">
        <v>1.22319</v>
      </c>
      <c r="E332" s="21">
        <v>1.22923</v>
      </c>
      <c r="F332" s="21">
        <v>1.2392000000000001</v>
      </c>
      <c r="G332" s="21">
        <v>1.2495000000000001</v>
      </c>
      <c r="H332" s="21">
        <v>1.2347000000000001</v>
      </c>
      <c r="I332" s="22">
        <v>42</v>
      </c>
      <c r="J332" s="22">
        <v>3413</v>
      </c>
      <c r="K332" s="22">
        <v>1698</v>
      </c>
      <c r="L332" s="22">
        <v>5167</v>
      </c>
      <c r="M332" s="23">
        <v>10.701666666666624</v>
      </c>
      <c r="N332" s="23">
        <v>315.70000000000095</v>
      </c>
      <c r="O332" s="22">
        <v>147.99999999999923</v>
      </c>
      <c r="P332" s="22">
        <v>511727</v>
      </c>
      <c r="Q332" s="23">
        <v>1066.0979166666666</v>
      </c>
      <c r="R332" s="23">
        <v>16.36680392777949</v>
      </c>
      <c r="S332" s="22">
        <v>51</v>
      </c>
      <c r="T332" s="22" t="s">
        <v>26</v>
      </c>
      <c r="U332" s="23">
        <v>0.52954315849593181</v>
      </c>
      <c r="V332" s="22">
        <v>1990</v>
      </c>
      <c r="W332" s="22">
        <v>1584</v>
      </c>
      <c r="X332" s="22">
        <v>1139</v>
      </c>
      <c r="Y332" s="22">
        <v>454</v>
      </c>
      <c r="Z332" s="22" t="s">
        <v>27</v>
      </c>
      <c r="AA332" s="5"/>
      <c r="AB332" s="6" cm="1">
        <f t="array" ref="AB332">SUM(IF(B332:I332&gt;B333:I333,1,-1))</f>
        <v>-6</v>
      </c>
      <c r="AC332" s="6" cm="1">
        <f t="array" ref="AC332">SUM(IF(J332:S332&gt;J333:S333,1,-1))</f>
        <v>6</v>
      </c>
      <c r="AD332" s="6">
        <f t="shared" si="81"/>
        <v>0</v>
      </c>
      <c r="AE332" s="6">
        <f t="shared" si="80"/>
        <v>-14</v>
      </c>
      <c r="AF332" s="6">
        <f t="shared" si="80"/>
        <v>8</v>
      </c>
      <c r="AG332" s="6">
        <f t="shared" si="80"/>
        <v>-6</v>
      </c>
      <c r="AH332" s="5"/>
      <c r="AI332" s="8" t="str">
        <f t="shared" si="82"/>
        <v>OL Lower</v>
      </c>
      <c r="AJ332" s="24" t="str">
        <f t="shared" si="83"/>
        <v>Down</v>
      </c>
      <c r="AK332" s="25" t="str">
        <f t="shared" si="84"/>
        <v>POC Down</v>
      </c>
      <c r="AL332" s="26" t="str">
        <f t="shared" si="85"/>
        <v>Bel. Val</v>
      </c>
      <c r="AM332" s="26" t="str">
        <f t="shared" si="86"/>
        <v>Lower Break</v>
      </c>
      <c r="AN332" s="26" t="str">
        <f t="shared" si="87"/>
        <v>Bl. Val</v>
      </c>
      <c r="AO332" s="26" t="str">
        <f t="shared" si="88"/>
        <v>No Gap</v>
      </c>
      <c r="AP332" s="26" t="str">
        <f t="shared" si="89"/>
        <v>Top-Weighted</v>
      </c>
      <c r="AQ332" s="26" t="str">
        <f t="shared" si="90"/>
        <v>Skewed High</v>
      </c>
      <c r="AR332" s="26" t="str">
        <f t="shared" si="91"/>
        <v>Same</v>
      </c>
      <c r="AS332" s="27">
        <f t="shared" si="92"/>
        <v>0</v>
      </c>
    </row>
    <row r="333" spans="1:45" ht="15.5" x14ac:dyDescent="0.35">
      <c r="A333" s="20">
        <v>45189</v>
      </c>
      <c r="B333" s="21">
        <v>1.2498</v>
      </c>
      <c r="C333" s="21">
        <v>1.2547600000000001</v>
      </c>
      <c r="D333" s="21">
        <v>1.23234</v>
      </c>
      <c r="E333" s="21">
        <v>1.23264</v>
      </c>
      <c r="F333" s="21">
        <v>1.2484999999999999</v>
      </c>
      <c r="G333" s="21">
        <v>1.2537</v>
      </c>
      <c r="H333" s="21">
        <v>1.2401</v>
      </c>
      <c r="I333" s="22">
        <v>33</v>
      </c>
      <c r="J333" s="22">
        <v>1426</v>
      </c>
      <c r="K333" s="22">
        <v>3610</v>
      </c>
      <c r="L333" s="22">
        <v>5097</v>
      </c>
      <c r="M333" s="23">
        <v>10.543333333333312</v>
      </c>
      <c r="N333" s="23">
        <v>224.20000000000107</v>
      </c>
      <c r="O333" s="22">
        <v>136.00000000000057</v>
      </c>
      <c r="P333" s="22">
        <v>501107</v>
      </c>
      <c r="Q333" s="23">
        <v>1043.9729166666666</v>
      </c>
      <c r="R333" s="23">
        <v>22.734165923282674</v>
      </c>
      <c r="S333" s="22">
        <v>40</v>
      </c>
      <c r="T333" s="22" t="s">
        <v>26</v>
      </c>
      <c r="U333" s="23">
        <v>0.54191596232467565</v>
      </c>
      <c r="V333" s="22">
        <v>1050</v>
      </c>
      <c r="W333" s="22">
        <v>1832</v>
      </c>
      <c r="X333" s="22">
        <v>1625</v>
      </c>
      <c r="Y333" s="22">
        <v>539</v>
      </c>
      <c r="Z333" s="22" t="s">
        <v>27</v>
      </c>
      <c r="AA333" s="5"/>
      <c r="AB333" s="6" cm="1">
        <f t="array" ref="AB333">SUM(IF(B333:I333&gt;B334:I334,1,-1))</f>
        <v>-6</v>
      </c>
      <c r="AC333" s="6" cm="1">
        <f t="array" ref="AC333">SUM(IF(J333:S333&gt;J334:S334,1,-1))</f>
        <v>4</v>
      </c>
      <c r="AD333" s="6">
        <f t="shared" si="81"/>
        <v>-2</v>
      </c>
      <c r="AE333" s="6">
        <f t="shared" si="80"/>
        <v>-12</v>
      </c>
      <c r="AF333" s="6">
        <f t="shared" si="80"/>
        <v>6</v>
      </c>
      <c r="AG333" s="6">
        <f t="shared" si="80"/>
        <v>-6</v>
      </c>
      <c r="AH333" s="5"/>
      <c r="AI333" s="8" t="str">
        <f t="shared" si="82"/>
        <v>OL Lower</v>
      </c>
      <c r="AJ333" s="24" t="str">
        <f t="shared" si="83"/>
        <v>Neutral</v>
      </c>
      <c r="AK333" s="25" t="str">
        <f t="shared" si="84"/>
        <v>POC Unchanged</v>
      </c>
      <c r="AL333" s="26" t="str">
        <f t="shared" si="85"/>
        <v>In. Val</v>
      </c>
      <c r="AM333" s="26" t="str">
        <f t="shared" si="86"/>
        <v>Lower Break</v>
      </c>
      <c r="AN333" s="26" t="str">
        <f t="shared" si="87"/>
        <v>Bl. Val</v>
      </c>
      <c r="AO333" s="26" t="str">
        <f t="shared" si="88"/>
        <v>No Gap</v>
      </c>
      <c r="AP333" s="26" t="str">
        <f t="shared" si="89"/>
        <v>Bottom-Weighted</v>
      </c>
      <c r="AQ333" s="26" t="str">
        <f t="shared" si="90"/>
        <v>Skewed Mid-High</v>
      </c>
      <c r="AR333" s="26" t="str">
        <f t="shared" si="91"/>
        <v>Same</v>
      </c>
      <c r="AS333" s="27">
        <f t="shared" si="92"/>
        <v>0</v>
      </c>
    </row>
    <row r="334" spans="1:45" ht="15.5" x14ac:dyDescent="0.35">
      <c r="A334" s="20">
        <v>45188</v>
      </c>
      <c r="B334" s="21">
        <v>1.25695</v>
      </c>
      <c r="C334" s="21">
        <v>1.25875</v>
      </c>
      <c r="D334" s="21">
        <v>1.2368600000000001</v>
      </c>
      <c r="E334" s="21">
        <v>1.2392300000000001</v>
      </c>
      <c r="F334" s="21">
        <v>1.2485000000000002</v>
      </c>
      <c r="G334" s="21">
        <v>1.2573000000000001</v>
      </c>
      <c r="H334" s="21">
        <v>1.2429000000000001</v>
      </c>
      <c r="I334" s="22">
        <v>30</v>
      </c>
      <c r="J334" s="22">
        <v>1969</v>
      </c>
      <c r="K334" s="22">
        <v>2968</v>
      </c>
      <c r="L334" s="22">
        <v>4999</v>
      </c>
      <c r="M334" s="23">
        <v>10.381041666666674</v>
      </c>
      <c r="N334" s="23">
        <v>218.89999999999964</v>
      </c>
      <c r="O334" s="22">
        <v>143.99999999999969</v>
      </c>
      <c r="P334" s="22">
        <v>500659</v>
      </c>
      <c r="Q334" s="23">
        <v>1043.0395833333334</v>
      </c>
      <c r="R334" s="23">
        <v>22.836911831886745</v>
      </c>
      <c r="S334" s="22">
        <v>37</v>
      </c>
      <c r="T334" s="22" t="s">
        <v>26</v>
      </c>
      <c r="U334" s="23">
        <v>0.64903068439116363</v>
      </c>
      <c r="V334" s="22">
        <v>417</v>
      </c>
      <c r="W334" s="22">
        <v>1941</v>
      </c>
      <c r="X334" s="22">
        <v>1252</v>
      </c>
      <c r="Y334" s="22">
        <v>1373</v>
      </c>
      <c r="Z334" s="22" t="s">
        <v>27</v>
      </c>
      <c r="AA334" s="5"/>
      <c r="AB334" s="6" cm="1">
        <f t="array" ref="AB334">SUM(IF(B334:I334&gt;B335:I335,1,-1))</f>
        <v>-2</v>
      </c>
      <c r="AC334" s="6" cm="1">
        <f t="array" ref="AC334">SUM(IF(J334:S334&gt;J335:S335,1,-1))</f>
        <v>-2</v>
      </c>
      <c r="AD334" s="6">
        <f t="shared" si="81"/>
        <v>-4</v>
      </c>
      <c r="AE334" s="6">
        <f t="shared" si="80"/>
        <v>-12</v>
      </c>
      <c r="AF334" s="6">
        <f t="shared" si="80"/>
        <v>-2</v>
      </c>
      <c r="AG334" s="6">
        <f t="shared" si="80"/>
        <v>-14</v>
      </c>
      <c r="AH334" s="5"/>
      <c r="AI334" s="8" t="str">
        <f t="shared" si="82"/>
        <v>Outside</v>
      </c>
      <c r="AJ334" s="24" t="str">
        <f t="shared" si="83"/>
        <v>Down</v>
      </c>
      <c r="AK334" s="25" t="str">
        <f t="shared" si="84"/>
        <v>POC Unchanged</v>
      </c>
      <c r="AL334" s="26" t="str">
        <f t="shared" si="85"/>
        <v>In. Val</v>
      </c>
      <c r="AM334" s="26" t="str">
        <f t="shared" si="86"/>
        <v>Lower Break</v>
      </c>
      <c r="AN334" s="26" t="str">
        <f t="shared" si="87"/>
        <v>Bl. Val</v>
      </c>
      <c r="AO334" s="26" t="str">
        <f t="shared" si="88"/>
        <v>Gap Up - Failed</v>
      </c>
      <c r="AP334" s="26" t="str">
        <f t="shared" si="89"/>
        <v>Bottom-Weighted</v>
      </c>
      <c r="AQ334" s="26" t="str">
        <f t="shared" si="90"/>
        <v>Skewed Mid-High</v>
      </c>
      <c r="AR334" s="26" t="str">
        <f t="shared" si="91"/>
        <v>Same</v>
      </c>
      <c r="AS334" s="27">
        <f t="shared" si="92"/>
        <v>0</v>
      </c>
    </row>
    <row r="335" spans="1:45" ht="15.5" x14ac:dyDescent="0.35">
      <c r="A335" s="20">
        <v>45187</v>
      </c>
      <c r="B335" s="21">
        <v>1.2622199999999999</v>
      </c>
      <c r="C335" s="21">
        <v>1.26315</v>
      </c>
      <c r="D335" s="21">
        <v>1.23699</v>
      </c>
      <c r="E335" s="21">
        <v>1.2382500000000001</v>
      </c>
      <c r="F335" s="21">
        <v>1.2485000000000002</v>
      </c>
      <c r="G335" s="21">
        <v>1.2569000000000001</v>
      </c>
      <c r="H335" s="21">
        <v>1.2451000000000001</v>
      </c>
      <c r="I335" s="22">
        <v>22</v>
      </c>
      <c r="J335" s="22">
        <v>2561</v>
      </c>
      <c r="K335" s="22">
        <v>2556</v>
      </c>
      <c r="L335" s="22">
        <v>5179</v>
      </c>
      <c r="M335" s="23">
        <v>10.758958333333345</v>
      </c>
      <c r="N335" s="23">
        <v>261.59999999999962</v>
      </c>
      <c r="O335" s="22">
        <v>118.00000000000033</v>
      </c>
      <c r="P335" s="22">
        <v>519199</v>
      </c>
      <c r="Q335" s="23">
        <v>1081.6645833333334</v>
      </c>
      <c r="R335" s="23">
        <v>19.797400611620823</v>
      </c>
      <c r="S335" s="22">
        <v>33</v>
      </c>
      <c r="T335" s="22" t="s">
        <v>33</v>
      </c>
      <c r="U335" s="23">
        <v>0.71829554195876288</v>
      </c>
      <c r="V335" s="22">
        <v>383</v>
      </c>
      <c r="W335" s="22">
        <v>1327</v>
      </c>
      <c r="X335" s="22">
        <v>2314</v>
      </c>
      <c r="Y335" s="22">
        <v>1107</v>
      </c>
      <c r="Z335" s="22" t="s">
        <v>27</v>
      </c>
      <c r="AA335" s="5"/>
      <c r="AB335" s="6" cm="1">
        <f t="array" ref="AB335">SUM(IF(B335:I335&gt;B336:I336,1,-1))</f>
        <v>-4</v>
      </c>
      <c r="AC335" s="6" cm="1">
        <f t="array" ref="AC335">SUM(IF(J335:S335&gt;J336:S336,1,-1))</f>
        <v>4</v>
      </c>
      <c r="AD335" s="6">
        <f t="shared" si="81"/>
        <v>0</v>
      </c>
      <c r="AE335" s="6">
        <f t="shared" ref="AE335:AG350" si="93">SUM(AB335:AB337)</f>
        <v>-14</v>
      </c>
      <c r="AF335" s="6">
        <f t="shared" si="93"/>
        <v>-2</v>
      </c>
      <c r="AG335" s="6">
        <f t="shared" si="93"/>
        <v>-16</v>
      </c>
      <c r="AH335" s="5"/>
      <c r="AI335" s="8" t="str">
        <f t="shared" si="82"/>
        <v>Outside</v>
      </c>
      <c r="AJ335" s="24" t="str">
        <f t="shared" si="83"/>
        <v>Down</v>
      </c>
      <c r="AK335" s="25" t="str">
        <f t="shared" si="84"/>
        <v>POC Unchanged</v>
      </c>
      <c r="AL335" s="26" t="str">
        <f t="shared" si="85"/>
        <v>In. Val</v>
      </c>
      <c r="AM335" s="26" t="str">
        <f t="shared" si="86"/>
        <v>Lower Break</v>
      </c>
      <c r="AN335" s="26" t="str">
        <f t="shared" si="87"/>
        <v>Bl. Val</v>
      </c>
      <c r="AO335" s="26" t="str">
        <f t="shared" si="88"/>
        <v>Gap Up - Failed</v>
      </c>
      <c r="AP335" s="26" t="str">
        <f t="shared" si="89"/>
        <v>Top-Weighted</v>
      </c>
      <c r="AQ335" s="26" t="str">
        <f t="shared" si="90"/>
        <v>Skewed Mid-Low</v>
      </c>
      <c r="AR335" s="26" t="str">
        <f t="shared" si="91"/>
        <v>Same</v>
      </c>
      <c r="AS335" s="27">
        <f t="shared" si="92"/>
        <v>0</v>
      </c>
    </row>
    <row r="336" spans="1:45" ht="15.5" x14ac:dyDescent="0.35">
      <c r="A336" s="20">
        <v>45184</v>
      </c>
      <c r="B336" s="21">
        <v>1.2590600000000001</v>
      </c>
      <c r="C336" s="21">
        <v>1.2642</v>
      </c>
      <c r="D336" s="21">
        <v>1.2376499999999999</v>
      </c>
      <c r="E336" s="21">
        <v>1.2396799999999999</v>
      </c>
      <c r="F336" s="21">
        <v>1.2484999999999999</v>
      </c>
      <c r="G336" s="21">
        <v>1.2565999999999999</v>
      </c>
      <c r="H336" s="21">
        <v>1.2451000000000001</v>
      </c>
      <c r="I336" s="22">
        <v>36</v>
      </c>
      <c r="J336" s="22">
        <v>2901</v>
      </c>
      <c r="K336" s="22">
        <v>2153</v>
      </c>
      <c r="L336" s="22">
        <v>5116</v>
      </c>
      <c r="M336" s="23">
        <v>10.59250000000001</v>
      </c>
      <c r="N336" s="23">
        <v>265.50000000000074</v>
      </c>
      <c r="O336" s="22">
        <v>114.99999999999844</v>
      </c>
      <c r="P336" s="22">
        <v>512566</v>
      </c>
      <c r="Q336" s="23">
        <v>1067.8458333333333</v>
      </c>
      <c r="R336" s="23">
        <v>19.269303201506538</v>
      </c>
      <c r="S336" s="22">
        <v>40</v>
      </c>
      <c r="T336" s="22" t="s">
        <v>26</v>
      </c>
      <c r="U336" s="23">
        <v>0.64211656019806029</v>
      </c>
      <c r="V336" s="22">
        <v>562</v>
      </c>
      <c r="W336" s="22">
        <v>1183</v>
      </c>
      <c r="X336" s="22">
        <v>2617</v>
      </c>
      <c r="Y336" s="22">
        <v>754</v>
      </c>
      <c r="Z336" s="22" t="s">
        <v>27</v>
      </c>
      <c r="AA336" s="5"/>
      <c r="AB336" s="6" cm="1">
        <f t="array" ref="AB336">SUM(IF(B336:I336&gt;B337:I337,1,-1))</f>
        <v>-6</v>
      </c>
      <c r="AC336" s="6" cm="1">
        <f t="array" ref="AC336">SUM(IF(J336:S336&gt;J337:S337,1,-1))</f>
        <v>-4</v>
      </c>
      <c r="AD336" s="6">
        <f t="shared" si="81"/>
        <v>-10</v>
      </c>
      <c r="AE336" s="6">
        <f t="shared" si="93"/>
        <v>-12</v>
      </c>
      <c r="AF336" s="6">
        <f t="shared" si="93"/>
        <v>-2</v>
      </c>
      <c r="AG336" s="6">
        <f t="shared" si="93"/>
        <v>-14</v>
      </c>
      <c r="AH336" s="5"/>
      <c r="AI336" s="8" t="str">
        <f t="shared" si="82"/>
        <v>OL Lower</v>
      </c>
      <c r="AJ336" s="24" t="str">
        <f t="shared" si="83"/>
        <v>Down</v>
      </c>
      <c r="AK336" s="25" t="str">
        <f t="shared" si="84"/>
        <v>POC Unchanged</v>
      </c>
      <c r="AL336" s="26" t="str">
        <f t="shared" si="85"/>
        <v>In. Val</v>
      </c>
      <c r="AM336" s="26" t="str">
        <f t="shared" si="86"/>
        <v>Lower Break</v>
      </c>
      <c r="AN336" s="26" t="str">
        <f t="shared" si="87"/>
        <v>Bl. Val</v>
      </c>
      <c r="AO336" s="26" t="str">
        <f t="shared" si="88"/>
        <v>Gap Up - Failed</v>
      </c>
      <c r="AP336" s="26" t="str">
        <f t="shared" si="89"/>
        <v>Top-Weighted</v>
      </c>
      <c r="AQ336" s="26" t="str">
        <f t="shared" si="90"/>
        <v>Skewed Mid-Low</v>
      </c>
      <c r="AR336" s="26" t="str">
        <f t="shared" si="91"/>
        <v>Same</v>
      </c>
      <c r="AS336" s="27">
        <f t="shared" si="92"/>
        <v>0</v>
      </c>
    </row>
    <row r="337" spans="1:45" ht="15.5" x14ac:dyDescent="0.35">
      <c r="A337" s="20">
        <v>45183</v>
      </c>
      <c r="B337" s="21">
        <v>1.2670699999999999</v>
      </c>
      <c r="C337" s="21">
        <v>1.2712300000000001</v>
      </c>
      <c r="D337" s="21">
        <v>1.2396199999999999</v>
      </c>
      <c r="E337" s="21">
        <v>1.24004</v>
      </c>
      <c r="F337" s="21">
        <v>1.2484999999999999</v>
      </c>
      <c r="G337" s="21">
        <v>1.2570000000000001</v>
      </c>
      <c r="H337" s="21">
        <v>1.2451000000000001</v>
      </c>
      <c r="I337" s="22">
        <v>23</v>
      </c>
      <c r="J337" s="22">
        <v>3498</v>
      </c>
      <c r="K337" s="22">
        <v>1666</v>
      </c>
      <c r="L337" s="22">
        <v>5226</v>
      </c>
      <c r="M337" s="23">
        <v>10.819166666666648</v>
      </c>
      <c r="N337" s="23">
        <v>316.10000000000139</v>
      </c>
      <c r="O337" s="22">
        <v>119.00000000000021</v>
      </c>
      <c r="P337" s="22">
        <v>527740</v>
      </c>
      <c r="Q337" s="23">
        <v>1099.4583333333333</v>
      </c>
      <c r="R337" s="23">
        <v>16.532742802910398</v>
      </c>
      <c r="S337" s="22">
        <v>27</v>
      </c>
      <c r="T337" s="22" t="s">
        <v>26</v>
      </c>
      <c r="U337" s="23">
        <v>0.5068689493816827</v>
      </c>
      <c r="V337" s="22">
        <v>472</v>
      </c>
      <c r="W337" s="22">
        <v>1131</v>
      </c>
      <c r="X337" s="22">
        <v>2440</v>
      </c>
      <c r="Y337" s="22">
        <v>1183</v>
      </c>
      <c r="Z337" s="22" t="s">
        <v>27</v>
      </c>
      <c r="AA337" s="5"/>
      <c r="AB337" s="6" cm="1">
        <f t="array" ref="AB337">SUM(IF(B337:I337&gt;B338:I338,1,-1))</f>
        <v>-4</v>
      </c>
      <c r="AC337" s="6" cm="1">
        <f t="array" ref="AC337">SUM(IF(J337:S337&gt;J338:S338,1,-1))</f>
        <v>-2</v>
      </c>
      <c r="AD337" s="6">
        <f t="shared" si="81"/>
        <v>-6</v>
      </c>
      <c r="AE337" s="6">
        <f t="shared" si="93"/>
        <v>-10</v>
      </c>
      <c r="AF337" s="6">
        <f t="shared" si="93"/>
        <v>-6</v>
      </c>
      <c r="AG337" s="6">
        <f t="shared" si="93"/>
        <v>-16</v>
      </c>
      <c r="AH337" s="5"/>
      <c r="AI337" s="8" t="str">
        <f t="shared" si="82"/>
        <v>OL Lower</v>
      </c>
      <c r="AJ337" s="24" t="str">
        <f t="shared" si="83"/>
        <v>Down</v>
      </c>
      <c r="AK337" s="25" t="str">
        <f t="shared" si="84"/>
        <v>POC Up</v>
      </c>
      <c r="AL337" s="26" t="str">
        <f t="shared" si="85"/>
        <v>In. Val</v>
      </c>
      <c r="AM337" s="26" t="str">
        <f t="shared" si="86"/>
        <v>Lower Break</v>
      </c>
      <c r="AN337" s="26" t="str">
        <f t="shared" si="87"/>
        <v>Bl. Val</v>
      </c>
      <c r="AO337" s="26" t="str">
        <f t="shared" si="88"/>
        <v>Gap Up - Failed</v>
      </c>
      <c r="AP337" s="26" t="str">
        <f t="shared" si="89"/>
        <v>Top-Weighted</v>
      </c>
      <c r="AQ337" s="26" t="str">
        <f t="shared" si="90"/>
        <v>Skewed Mid-Low</v>
      </c>
      <c r="AR337" s="26" t="str">
        <f t="shared" si="91"/>
        <v>Same</v>
      </c>
      <c r="AS337" s="27">
        <f t="shared" si="92"/>
        <v>0</v>
      </c>
    </row>
    <row r="338" spans="1:45" ht="15.5" x14ac:dyDescent="0.35">
      <c r="A338" s="20">
        <v>45182</v>
      </c>
      <c r="B338" s="21">
        <v>1.2710900000000001</v>
      </c>
      <c r="C338" s="21">
        <v>1.2734000000000001</v>
      </c>
      <c r="D338" s="21">
        <v>1.24315</v>
      </c>
      <c r="E338" s="21">
        <v>1.2488999999999999</v>
      </c>
      <c r="F338" s="21">
        <v>1.2483000000000002</v>
      </c>
      <c r="G338" s="21">
        <v>1.2589000000000001</v>
      </c>
      <c r="H338" s="21">
        <v>1.2452000000000001</v>
      </c>
      <c r="I338" s="22">
        <v>17</v>
      </c>
      <c r="J338" s="22">
        <v>3993</v>
      </c>
      <c r="K338" s="22">
        <v>1155</v>
      </c>
      <c r="L338" s="22">
        <v>5203</v>
      </c>
      <c r="M338" s="23">
        <v>10.779583333333379</v>
      </c>
      <c r="N338" s="23">
        <v>302.50000000000108</v>
      </c>
      <c r="O338" s="22">
        <v>137.00000000000045</v>
      </c>
      <c r="P338" s="22">
        <v>529801</v>
      </c>
      <c r="Q338" s="23">
        <v>1103.7520833333333</v>
      </c>
      <c r="R338" s="23">
        <v>17.199999999999939</v>
      </c>
      <c r="S338" s="22">
        <v>33</v>
      </c>
      <c r="T338" s="22" t="s">
        <v>28</v>
      </c>
      <c r="U338" s="23">
        <v>0.41611295884463351</v>
      </c>
      <c r="V338" s="22">
        <v>882</v>
      </c>
      <c r="W338" s="22">
        <v>707</v>
      </c>
      <c r="X338" s="22">
        <v>1326</v>
      </c>
      <c r="Y338" s="22">
        <v>2288</v>
      </c>
      <c r="Z338" s="22" t="s">
        <v>27</v>
      </c>
      <c r="AA338" s="5"/>
      <c r="AB338" s="6" cm="1">
        <f t="array" ref="AB338">SUM(IF(B338:I338&gt;B339:I339,1,-1))</f>
        <v>-2</v>
      </c>
      <c r="AC338" s="6" cm="1">
        <f t="array" ref="AC338">SUM(IF(J338:S338&gt;J339:S339,1,-1))</f>
        <v>4</v>
      </c>
      <c r="AD338" s="6">
        <f t="shared" si="81"/>
        <v>2</v>
      </c>
      <c r="AE338" s="6">
        <f t="shared" si="93"/>
        <v>-10</v>
      </c>
      <c r="AF338" s="6">
        <f t="shared" si="93"/>
        <v>0</v>
      </c>
      <c r="AG338" s="6">
        <f t="shared" si="93"/>
        <v>-10</v>
      </c>
      <c r="AH338" s="5"/>
      <c r="AI338" s="8" t="str">
        <f t="shared" si="82"/>
        <v>Inside</v>
      </c>
      <c r="AJ338" s="24" t="str">
        <f t="shared" si="83"/>
        <v>Down</v>
      </c>
      <c r="AK338" s="25" t="str">
        <f t="shared" si="84"/>
        <v>POC Up</v>
      </c>
      <c r="AL338" s="26" t="str">
        <f t="shared" si="85"/>
        <v>In. Val</v>
      </c>
      <c r="AM338" s="26" t="str">
        <f t="shared" si="86"/>
        <v>Lower Break</v>
      </c>
      <c r="AN338" s="26" t="str">
        <f t="shared" si="87"/>
        <v>In Val</v>
      </c>
      <c r="AO338" s="26" t="str">
        <f t="shared" si="88"/>
        <v>Gap Up - Failed</v>
      </c>
      <c r="AP338" s="26" t="str">
        <f t="shared" si="89"/>
        <v>Top-Weighted</v>
      </c>
      <c r="AQ338" s="26" t="str">
        <f t="shared" si="90"/>
        <v>Skewed Low</v>
      </c>
      <c r="AR338" s="26" t="str">
        <f t="shared" si="91"/>
        <v>Same</v>
      </c>
      <c r="AS338" s="27">
        <f t="shared" si="92"/>
        <v>0</v>
      </c>
    </row>
    <row r="339" spans="1:45" ht="15.5" x14ac:dyDescent="0.35">
      <c r="A339" s="20">
        <v>45181</v>
      </c>
      <c r="B339" s="21">
        <v>1.26355</v>
      </c>
      <c r="C339" s="21">
        <v>1.2745299999999999</v>
      </c>
      <c r="D339" s="21">
        <v>1.24451</v>
      </c>
      <c r="E339" s="21">
        <v>1.2490699999999999</v>
      </c>
      <c r="F339" s="21">
        <v>1.2482000000000002</v>
      </c>
      <c r="G339" s="21">
        <v>1.2631000000000001</v>
      </c>
      <c r="H339" s="21">
        <v>1.2451000000000001</v>
      </c>
      <c r="I339" s="22">
        <v>18</v>
      </c>
      <c r="J339" s="22">
        <v>4332</v>
      </c>
      <c r="K339" s="22">
        <v>821</v>
      </c>
      <c r="L339" s="22">
        <v>5194</v>
      </c>
      <c r="M339" s="23">
        <v>10.778541666666705</v>
      </c>
      <c r="N339" s="23">
        <v>300.19999999999936</v>
      </c>
      <c r="O339" s="22">
        <v>180.00000000000017</v>
      </c>
      <c r="P339" s="22">
        <v>523661</v>
      </c>
      <c r="Q339" s="23">
        <v>1090.9604166666666</v>
      </c>
      <c r="R339" s="23">
        <v>17.301798800799503</v>
      </c>
      <c r="S339" s="22">
        <v>27</v>
      </c>
      <c r="T339" s="22" t="s">
        <v>28</v>
      </c>
      <c r="U339" s="23">
        <v>0.37986105701122191</v>
      </c>
      <c r="V339" s="22">
        <v>907</v>
      </c>
      <c r="W339" s="22">
        <v>1130</v>
      </c>
      <c r="X339" s="22">
        <v>1194</v>
      </c>
      <c r="Y339" s="22">
        <v>1947</v>
      </c>
      <c r="Z339" s="22" t="s">
        <v>27</v>
      </c>
      <c r="AA339" s="5"/>
      <c r="AB339" s="6" cm="1">
        <f t="array" ref="AB339">SUM(IF(B339:I339&gt;B340:I340,1,-1))</f>
        <v>-4</v>
      </c>
      <c r="AC339" s="6" cm="1">
        <f t="array" ref="AC339">SUM(IF(J339:S339&gt;J340:S340,1,-1))</f>
        <v>-8</v>
      </c>
      <c r="AD339" s="6">
        <f t="shared" si="81"/>
        <v>-12</v>
      </c>
      <c r="AE339" s="6">
        <f t="shared" si="93"/>
        <v>-12</v>
      </c>
      <c r="AF339" s="6">
        <f t="shared" si="93"/>
        <v>-10</v>
      </c>
      <c r="AG339" s="6">
        <f t="shared" si="93"/>
        <v>-22</v>
      </c>
      <c r="AH339" s="5"/>
      <c r="AI339" s="8" t="str">
        <f t="shared" si="82"/>
        <v>OL Lower</v>
      </c>
      <c r="AJ339" s="24" t="str">
        <f t="shared" si="83"/>
        <v>Down</v>
      </c>
      <c r="AK339" s="25" t="str">
        <f t="shared" si="84"/>
        <v>POC Down</v>
      </c>
      <c r="AL339" s="26" t="str">
        <f t="shared" si="85"/>
        <v>Bel. Val</v>
      </c>
      <c r="AM339" s="26" t="str">
        <f t="shared" si="86"/>
        <v>Inside Day</v>
      </c>
      <c r="AN339" s="26" t="str">
        <f t="shared" si="87"/>
        <v>In Val</v>
      </c>
      <c r="AO339" s="26" t="str">
        <f t="shared" si="88"/>
        <v>No Gap</v>
      </c>
      <c r="AP339" s="26" t="str">
        <f t="shared" si="89"/>
        <v>Top-Weighted</v>
      </c>
      <c r="AQ339" s="26" t="str">
        <f t="shared" si="90"/>
        <v>Skewed Low</v>
      </c>
      <c r="AR339" s="26" t="str">
        <f t="shared" si="91"/>
        <v>Same</v>
      </c>
      <c r="AS339" s="27">
        <f t="shared" si="92"/>
        <v>0</v>
      </c>
    </row>
    <row r="340" spans="1:45" ht="15.5" x14ac:dyDescent="0.35">
      <c r="A340" s="20">
        <v>45180</v>
      </c>
      <c r="B340" s="21">
        <v>1.2610399999999999</v>
      </c>
      <c r="C340" s="21">
        <v>1.2745299999999999</v>
      </c>
      <c r="D340" s="21">
        <v>1.24451</v>
      </c>
      <c r="E340" s="21">
        <v>1.25074</v>
      </c>
      <c r="F340" s="21">
        <v>1.2626000000000002</v>
      </c>
      <c r="G340" s="21">
        <v>1.2689000000000001</v>
      </c>
      <c r="H340" s="21">
        <v>1.2500000000000002</v>
      </c>
      <c r="I340" s="22">
        <v>5</v>
      </c>
      <c r="J340" s="22">
        <v>1826</v>
      </c>
      <c r="K340" s="22">
        <v>3484</v>
      </c>
      <c r="L340" s="22">
        <v>5360</v>
      </c>
      <c r="M340" s="23">
        <v>11.130833333333367</v>
      </c>
      <c r="N340" s="23">
        <v>300.19999999999936</v>
      </c>
      <c r="O340" s="22">
        <v>188.99999999999918</v>
      </c>
      <c r="P340" s="22">
        <v>537168</v>
      </c>
      <c r="Q340" s="23">
        <v>1119.0999999999999</v>
      </c>
      <c r="R340" s="23">
        <v>17.854763491006032</v>
      </c>
      <c r="S340" s="22">
        <v>35</v>
      </c>
      <c r="T340" s="22" t="s">
        <v>26</v>
      </c>
      <c r="U340" s="23">
        <v>0.57282550578788216</v>
      </c>
      <c r="V340" s="22">
        <v>907</v>
      </c>
      <c r="W340" s="22">
        <v>1630</v>
      </c>
      <c r="X340" s="22">
        <v>1344</v>
      </c>
      <c r="Y340" s="22">
        <v>1465</v>
      </c>
      <c r="Z340" s="22" t="s">
        <v>27</v>
      </c>
      <c r="AA340" s="5"/>
      <c r="AB340" s="6" cm="1">
        <f t="array" ref="AB340">SUM(IF(B340:I340&gt;B341:I341,1,-1))</f>
        <v>-4</v>
      </c>
      <c r="AC340" s="6" cm="1">
        <f t="array" ref="AC340">SUM(IF(J340:S340&gt;J341:S341,1,-1))</f>
        <v>4</v>
      </c>
      <c r="AD340" s="6">
        <f t="shared" si="81"/>
        <v>0</v>
      </c>
      <c r="AE340" s="6">
        <f t="shared" si="93"/>
        <v>-12</v>
      </c>
      <c r="AF340" s="6">
        <f t="shared" si="93"/>
        <v>-6</v>
      </c>
      <c r="AG340" s="6">
        <f t="shared" si="93"/>
        <v>-18</v>
      </c>
      <c r="AH340" s="5"/>
      <c r="AI340" s="8" t="str">
        <f t="shared" si="82"/>
        <v>OL Lower</v>
      </c>
      <c r="AJ340" s="24" t="str">
        <f t="shared" si="83"/>
        <v>Neutral</v>
      </c>
      <c r="AK340" s="25" t="str">
        <f t="shared" si="84"/>
        <v>POC Unchanged</v>
      </c>
      <c r="AL340" s="26" t="str">
        <f t="shared" si="85"/>
        <v>In. Val</v>
      </c>
      <c r="AM340" s="26" t="str">
        <f t="shared" si="86"/>
        <v>Inside Day</v>
      </c>
      <c r="AN340" s="26" t="str">
        <f t="shared" si="87"/>
        <v>In Val</v>
      </c>
      <c r="AO340" s="26" t="str">
        <f t="shared" si="88"/>
        <v>No Gap</v>
      </c>
      <c r="AP340" s="26" t="str">
        <f t="shared" si="89"/>
        <v>Bottom-Weighted</v>
      </c>
      <c r="AQ340" s="26" t="str">
        <f t="shared" si="90"/>
        <v>Skewed Mid-High</v>
      </c>
      <c r="AR340" s="26" t="str">
        <f t="shared" si="91"/>
        <v>Same</v>
      </c>
      <c r="AS340" s="27">
        <f t="shared" si="92"/>
        <v>0</v>
      </c>
    </row>
    <row r="341" spans="1:45" ht="15.5" x14ac:dyDescent="0.35">
      <c r="A341" s="20">
        <v>45177</v>
      </c>
      <c r="B341" s="21">
        <v>1.25888</v>
      </c>
      <c r="C341" s="21">
        <v>1.2745299999999999</v>
      </c>
      <c r="D341" s="21">
        <v>1.24451</v>
      </c>
      <c r="E341" s="21">
        <v>1.24878</v>
      </c>
      <c r="F341" s="21">
        <v>1.2626000000000002</v>
      </c>
      <c r="G341" s="21">
        <v>1.2711000000000001</v>
      </c>
      <c r="H341" s="21">
        <v>1.2539000000000002</v>
      </c>
      <c r="I341" s="22">
        <v>17</v>
      </c>
      <c r="J341" s="22">
        <v>1826</v>
      </c>
      <c r="K341" s="22">
        <v>3442</v>
      </c>
      <c r="L341" s="22">
        <v>5318</v>
      </c>
      <c r="M341" s="23">
        <v>11.068750000000001</v>
      </c>
      <c r="N341" s="23">
        <v>300.19999999999936</v>
      </c>
      <c r="O341" s="22">
        <v>171.99999999999881</v>
      </c>
      <c r="P341" s="22">
        <v>534299</v>
      </c>
      <c r="Q341" s="23">
        <v>1113.1229166666667</v>
      </c>
      <c r="R341" s="23">
        <v>17.714856762158597</v>
      </c>
      <c r="S341" s="22">
        <v>39</v>
      </c>
      <c r="T341" s="22" t="s">
        <v>26</v>
      </c>
      <c r="U341" s="23">
        <v>0.64922668559150665</v>
      </c>
      <c r="V341" s="22">
        <v>907</v>
      </c>
      <c r="W341" s="22">
        <v>1800</v>
      </c>
      <c r="X341" s="22">
        <v>1392</v>
      </c>
      <c r="Y341" s="22">
        <v>1218</v>
      </c>
      <c r="Z341" s="22" t="s">
        <v>27</v>
      </c>
      <c r="AA341" s="5"/>
      <c r="AB341" s="6" cm="1">
        <f t="array" ref="AB341">SUM(IF(B341:I341&gt;B342:I342,1,-1))</f>
        <v>-4</v>
      </c>
      <c r="AC341" s="6" cm="1">
        <f t="array" ref="AC341">SUM(IF(J341:S341&gt;J342:S342,1,-1))</f>
        <v>-6</v>
      </c>
      <c r="AD341" s="6">
        <f t="shared" si="81"/>
        <v>-10</v>
      </c>
      <c r="AE341" s="6">
        <f t="shared" si="93"/>
        <v>-16</v>
      </c>
      <c r="AF341" s="6">
        <f t="shared" si="93"/>
        <v>-12</v>
      </c>
      <c r="AG341" s="6">
        <f t="shared" si="93"/>
        <v>-28</v>
      </c>
      <c r="AH341" s="5"/>
      <c r="AI341" s="8" t="str">
        <f t="shared" si="82"/>
        <v>Outside</v>
      </c>
      <c r="AJ341" s="24" t="str">
        <f t="shared" si="83"/>
        <v>Up</v>
      </c>
      <c r="AK341" s="25" t="str">
        <f t="shared" si="84"/>
        <v>POC Unchanged</v>
      </c>
      <c r="AL341" s="26" t="str">
        <f t="shared" si="85"/>
        <v>In. Val</v>
      </c>
      <c r="AM341" s="26" t="str">
        <f t="shared" si="86"/>
        <v>Inside Day</v>
      </c>
      <c r="AN341" s="26" t="str">
        <f t="shared" si="87"/>
        <v>Bl. Val</v>
      </c>
      <c r="AO341" s="26" t="str">
        <f t="shared" si="88"/>
        <v>No Gap</v>
      </c>
      <c r="AP341" s="26" t="str">
        <f t="shared" si="89"/>
        <v>Bottom-Weighted</v>
      </c>
      <c r="AQ341" s="26" t="str">
        <f t="shared" si="90"/>
        <v>Skewed Mid-High</v>
      </c>
      <c r="AR341" s="26" t="str">
        <f t="shared" si="91"/>
        <v>Same</v>
      </c>
      <c r="AS341" s="27">
        <f t="shared" si="92"/>
        <v>0</v>
      </c>
    </row>
    <row r="342" spans="1:45" ht="15.5" x14ac:dyDescent="0.35">
      <c r="A342" s="20">
        <v>45176</v>
      </c>
      <c r="B342" s="21">
        <v>1.2592099999999999</v>
      </c>
      <c r="C342" s="21">
        <v>1.2745299999999999</v>
      </c>
      <c r="D342" s="21">
        <v>1.24451</v>
      </c>
      <c r="E342" s="21">
        <v>1.2474700000000001</v>
      </c>
      <c r="F342" s="21">
        <v>1.2626000000000002</v>
      </c>
      <c r="G342" s="21">
        <v>1.2672000000000001</v>
      </c>
      <c r="H342" s="21">
        <v>1.2543000000000002</v>
      </c>
      <c r="I342" s="22">
        <v>22</v>
      </c>
      <c r="J342" s="22">
        <v>1853</v>
      </c>
      <c r="K342" s="22">
        <v>3528</v>
      </c>
      <c r="L342" s="22">
        <v>5432</v>
      </c>
      <c r="M342" s="23">
        <v>11.315416666666698</v>
      </c>
      <c r="N342" s="23">
        <v>300.19999999999936</v>
      </c>
      <c r="O342" s="22">
        <v>128.99999999999912</v>
      </c>
      <c r="P342" s="22">
        <v>548471</v>
      </c>
      <c r="Q342" s="23">
        <v>1142.6479166666666</v>
      </c>
      <c r="R342" s="23">
        <v>18.094603597601637</v>
      </c>
      <c r="S342" s="22">
        <v>30</v>
      </c>
      <c r="T342" s="22" t="s">
        <v>26</v>
      </c>
      <c r="U342" s="23">
        <v>0.62308677927862843</v>
      </c>
      <c r="V342" s="22">
        <v>907</v>
      </c>
      <c r="W342" s="22">
        <v>1973</v>
      </c>
      <c r="X342" s="22">
        <v>1850</v>
      </c>
      <c r="Y342" s="22">
        <v>701</v>
      </c>
      <c r="Z342" s="22" t="s">
        <v>27</v>
      </c>
      <c r="AA342" s="5"/>
      <c r="AB342" s="6" cm="1">
        <f t="array" ref="AB342">SUM(IF(B342:I342&gt;B343:I343,1,-1))</f>
        <v>-4</v>
      </c>
      <c r="AC342" s="6" cm="1">
        <f t="array" ref="AC342">SUM(IF(J342:S342&gt;J343:S343,1,-1))</f>
        <v>-4</v>
      </c>
      <c r="AD342" s="6">
        <f t="shared" si="81"/>
        <v>-8</v>
      </c>
      <c r="AE342" s="6">
        <f t="shared" si="93"/>
        <v>-18</v>
      </c>
      <c r="AF342" s="6">
        <f t="shared" si="93"/>
        <v>-4</v>
      </c>
      <c r="AG342" s="6">
        <f t="shared" si="93"/>
        <v>-22</v>
      </c>
      <c r="AH342" s="5"/>
      <c r="AI342" s="8" t="str">
        <f t="shared" si="82"/>
        <v>Outside</v>
      </c>
      <c r="AJ342" s="24" t="str">
        <f t="shared" si="83"/>
        <v>Up</v>
      </c>
      <c r="AK342" s="25" t="str">
        <f t="shared" si="84"/>
        <v>POC Unchanged</v>
      </c>
      <c r="AL342" s="26" t="str">
        <f t="shared" si="85"/>
        <v>In. Val</v>
      </c>
      <c r="AM342" s="26" t="str">
        <f t="shared" si="86"/>
        <v>Lower Break</v>
      </c>
      <c r="AN342" s="26" t="str">
        <f t="shared" si="87"/>
        <v>Bl. Val</v>
      </c>
      <c r="AO342" s="26" t="str">
        <f t="shared" si="88"/>
        <v>No Gap</v>
      </c>
      <c r="AP342" s="26" t="str">
        <f t="shared" si="89"/>
        <v>Bottom-Weighted</v>
      </c>
      <c r="AQ342" s="26" t="str">
        <f t="shared" si="90"/>
        <v>Skewed Mid-High</v>
      </c>
      <c r="AR342" s="26" t="str">
        <f t="shared" si="91"/>
        <v>Same</v>
      </c>
      <c r="AS342" s="27">
        <f t="shared" si="92"/>
        <v>0</v>
      </c>
    </row>
    <row r="343" spans="1:45" ht="15.5" x14ac:dyDescent="0.35">
      <c r="A343" s="20">
        <v>45175</v>
      </c>
      <c r="B343" s="21">
        <v>1.27199</v>
      </c>
      <c r="C343" s="21">
        <v>1.2745299999999999</v>
      </c>
      <c r="D343" s="21">
        <v>1.24817</v>
      </c>
      <c r="E343" s="21">
        <v>1.24979</v>
      </c>
      <c r="F343" s="21">
        <v>1.2625999999999999</v>
      </c>
      <c r="G343" s="21">
        <v>1.2666999999999999</v>
      </c>
      <c r="H343" s="21">
        <v>1.2547999999999999</v>
      </c>
      <c r="I343" s="22">
        <v>10</v>
      </c>
      <c r="J343" s="22">
        <v>2338</v>
      </c>
      <c r="K343" s="22">
        <v>3161</v>
      </c>
      <c r="L343" s="22">
        <v>5553</v>
      </c>
      <c r="M343" s="23">
        <v>11.501666666666678</v>
      </c>
      <c r="N343" s="23">
        <v>263.5999999999994</v>
      </c>
      <c r="O343" s="22">
        <v>119.00000000000021</v>
      </c>
      <c r="P343" s="22">
        <v>552300</v>
      </c>
      <c r="Q343" s="23">
        <v>1150.625</v>
      </c>
      <c r="R343" s="23">
        <v>21.066009104704147</v>
      </c>
      <c r="S343" s="22">
        <v>34</v>
      </c>
      <c r="T343" s="22" t="s">
        <v>33</v>
      </c>
      <c r="U343" s="23">
        <v>0.71276712255255636</v>
      </c>
      <c r="V343" s="22">
        <v>913</v>
      </c>
      <c r="W343" s="22">
        <v>1946</v>
      </c>
      <c r="X343" s="22">
        <v>2344</v>
      </c>
      <c r="Y343" s="22">
        <v>333</v>
      </c>
      <c r="Z343" s="22" t="s">
        <v>27</v>
      </c>
      <c r="AA343" s="5"/>
      <c r="AB343" s="6" cm="1">
        <f t="array" ref="AB343">SUM(IF(B343:I343&gt;B344:I344,1,-1))</f>
        <v>-8</v>
      </c>
      <c r="AC343" s="6" cm="1">
        <f t="array" ref="AC343">SUM(IF(J343:S343&gt;J344:S344,1,-1))</f>
        <v>-2</v>
      </c>
      <c r="AD343" s="6">
        <f t="shared" si="81"/>
        <v>-10</v>
      </c>
      <c r="AE343" s="6">
        <f t="shared" si="93"/>
        <v>-16</v>
      </c>
      <c r="AF343" s="6">
        <f t="shared" si="93"/>
        <v>-8</v>
      </c>
      <c r="AG343" s="6">
        <f t="shared" si="93"/>
        <v>-24</v>
      </c>
      <c r="AH343" s="5"/>
      <c r="AI343" s="8" t="str">
        <f t="shared" si="82"/>
        <v>OL Lower</v>
      </c>
      <c r="AJ343" s="24" t="str">
        <f t="shared" si="83"/>
        <v>Down</v>
      </c>
      <c r="AK343" s="25" t="str">
        <f t="shared" si="84"/>
        <v>POC Unchanged</v>
      </c>
      <c r="AL343" s="26" t="str">
        <f t="shared" si="85"/>
        <v>In. Val</v>
      </c>
      <c r="AM343" s="26" t="str">
        <f t="shared" si="86"/>
        <v>Lower Break</v>
      </c>
      <c r="AN343" s="26" t="str">
        <f t="shared" si="87"/>
        <v>Bl. Val</v>
      </c>
      <c r="AO343" s="26" t="str">
        <f t="shared" si="88"/>
        <v>Gap Up - Failed</v>
      </c>
      <c r="AP343" s="26" t="str">
        <f t="shared" si="89"/>
        <v>Bottom-Weighted</v>
      </c>
      <c r="AQ343" s="26" t="str">
        <f t="shared" si="90"/>
        <v>Skewed Mid-Low</v>
      </c>
      <c r="AR343" s="26" t="str">
        <f t="shared" si="91"/>
        <v>Same</v>
      </c>
      <c r="AS343" s="27">
        <f t="shared" si="92"/>
        <v>0</v>
      </c>
    </row>
    <row r="344" spans="1:45" ht="15.5" x14ac:dyDescent="0.35">
      <c r="A344" s="20">
        <v>45174</v>
      </c>
      <c r="B344" s="21">
        <v>1.2730900000000001</v>
      </c>
      <c r="C344" s="21">
        <v>1.27641</v>
      </c>
      <c r="D344" s="21">
        <v>1.2527699999999999</v>
      </c>
      <c r="E344" s="21">
        <v>1.2569300000000001</v>
      </c>
      <c r="F344" s="21">
        <v>1.2626000000000002</v>
      </c>
      <c r="G344" s="21">
        <v>1.2677</v>
      </c>
      <c r="H344" s="21">
        <v>1.2561000000000002</v>
      </c>
      <c r="I344" s="22">
        <v>23</v>
      </c>
      <c r="J344" s="22">
        <v>2984</v>
      </c>
      <c r="K344" s="22">
        <v>2613</v>
      </c>
      <c r="L344" s="22">
        <v>5654</v>
      </c>
      <c r="M344" s="23">
        <v>11.758541666666668</v>
      </c>
      <c r="N344" s="23">
        <v>236.40000000000106</v>
      </c>
      <c r="O344" s="22">
        <v>115.99999999999832</v>
      </c>
      <c r="P344" s="22">
        <v>561262</v>
      </c>
      <c r="Q344" s="23">
        <v>1169.2958333333333</v>
      </c>
      <c r="R344" s="23">
        <v>23.917089678510891</v>
      </c>
      <c r="S344" s="22">
        <v>32</v>
      </c>
      <c r="T344" s="22" t="s">
        <v>26</v>
      </c>
      <c r="U344" s="23">
        <v>0.68361295285829271</v>
      </c>
      <c r="V344" s="22">
        <v>912</v>
      </c>
      <c r="W344" s="22">
        <v>1398</v>
      </c>
      <c r="X344" s="22">
        <v>2239</v>
      </c>
      <c r="Y344" s="22">
        <v>1091</v>
      </c>
      <c r="Z344" s="22" t="s">
        <v>27</v>
      </c>
      <c r="AA344" s="5"/>
      <c r="AB344" s="6" cm="1">
        <f t="array" ref="AB344">SUM(IF(B344:I344&gt;B345:I345,1,-1))</f>
        <v>-6</v>
      </c>
      <c r="AC344" s="6" cm="1">
        <f t="array" ref="AC344">SUM(IF(J344:S344&gt;J345:S345,1,-1))</f>
        <v>2</v>
      </c>
      <c r="AD344" s="6">
        <f t="shared" si="81"/>
        <v>-4</v>
      </c>
      <c r="AE344" s="6">
        <f t="shared" si="93"/>
        <v>-16</v>
      </c>
      <c r="AF344" s="6">
        <f t="shared" si="93"/>
        <v>-8</v>
      </c>
      <c r="AG344" s="6">
        <f t="shared" si="93"/>
        <v>-24</v>
      </c>
      <c r="AH344" s="5"/>
      <c r="AI344" s="8" t="str">
        <f t="shared" si="82"/>
        <v>OL Lower</v>
      </c>
      <c r="AJ344" s="24" t="str">
        <f t="shared" si="83"/>
        <v>Down</v>
      </c>
      <c r="AK344" s="25" t="str">
        <f t="shared" si="84"/>
        <v>POC Down</v>
      </c>
      <c r="AL344" s="26" t="str">
        <f t="shared" si="85"/>
        <v>In. Val</v>
      </c>
      <c r="AM344" s="26" t="str">
        <f t="shared" si="86"/>
        <v>Lower Break</v>
      </c>
      <c r="AN344" s="26" t="str">
        <f t="shared" si="87"/>
        <v>In Val</v>
      </c>
      <c r="AO344" s="26" t="str">
        <f t="shared" si="88"/>
        <v>Gap Up - Failed</v>
      </c>
      <c r="AP344" s="26" t="str">
        <f t="shared" si="89"/>
        <v>Top-Weighted</v>
      </c>
      <c r="AQ344" s="26" t="str">
        <f t="shared" si="90"/>
        <v>Skewed Mid-Low</v>
      </c>
      <c r="AR344" s="26" t="str">
        <f t="shared" si="91"/>
        <v>Closed Higher Quadrant</v>
      </c>
      <c r="AS344" s="27">
        <f t="shared" si="92"/>
        <v>1</v>
      </c>
    </row>
    <row r="345" spans="1:45" ht="15.5" x14ac:dyDescent="0.35">
      <c r="A345" s="20">
        <v>45173</v>
      </c>
      <c r="B345" s="21">
        <v>1.2759400000000001</v>
      </c>
      <c r="C345" s="21">
        <v>1.27999</v>
      </c>
      <c r="D345" s="21">
        <v>1.2547600000000001</v>
      </c>
      <c r="E345" s="21">
        <v>1.2622</v>
      </c>
      <c r="F345" s="21">
        <v>1.2628000000000001</v>
      </c>
      <c r="G345" s="21">
        <v>1.2693000000000001</v>
      </c>
      <c r="H345" s="21">
        <v>1.2567000000000002</v>
      </c>
      <c r="I345" s="22">
        <v>21</v>
      </c>
      <c r="J345" s="22">
        <v>3387</v>
      </c>
      <c r="K345" s="22">
        <v>2145</v>
      </c>
      <c r="L345" s="22">
        <v>5585</v>
      </c>
      <c r="M345" s="23">
        <v>11.598541666666664</v>
      </c>
      <c r="N345" s="23">
        <v>252.29999999999865</v>
      </c>
      <c r="O345" s="22">
        <v>125.99999999999945</v>
      </c>
      <c r="P345" s="22">
        <v>556738</v>
      </c>
      <c r="Q345" s="23">
        <v>1159.8708333333334</v>
      </c>
      <c r="R345" s="23">
        <v>22.136345620293419</v>
      </c>
      <c r="S345" s="22">
        <v>32</v>
      </c>
      <c r="T345" s="22" t="s">
        <v>26</v>
      </c>
      <c r="U345" s="23">
        <v>0.63503150368283923</v>
      </c>
      <c r="V345" s="22">
        <v>505</v>
      </c>
      <c r="W345" s="22">
        <v>1582</v>
      </c>
      <c r="X345" s="22">
        <v>1985</v>
      </c>
      <c r="Y345" s="22">
        <v>1513</v>
      </c>
      <c r="Z345" s="22" t="s">
        <v>29</v>
      </c>
      <c r="AA345" s="5"/>
      <c r="AB345" s="6" cm="1">
        <f t="array" ref="AB345">SUM(IF(B345:I345&gt;B346:I346,1,-1))</f>
        <v>-2</v>
      </c>
      <c r="AC345" s="6" cm="1">
        <f t="array" ref="AC345">SUM(IF(J345:S345&gt;J346:S346,1,-1))</f>
        <v>-8</v>
      </c>
      <c r="AD345" s="6">
        <f t="shared" si="81"/>
        <v>-10</v>
      </c>
      <c r="AE345" s="6">
        <f t="shared" si="93"/>
        <v>-14</v>
      </c>
      <c r="AF345" s="6">
        <f t="shared" si="93"/>
        <v>-16</v>
      </c>
      <c r="AG345" s="6">
        <f t="shared" si="93"/>
        <v>-30</v>
      </c>
      <c r="AH345" s="5"/>
      <c r="AI345" s="8" t="str">
        <f t="shared" si="82"/>
        <v>OL Lower</v>
      </c>
      <c r="AJ345" s="24" t="str">
        <f t="shared" si="83"/>
        <v>Down</v>
      </c>
      <c r="AK345" s="25" t="str">
        <f t="shared" si="84"/>
        <v>POC Down</v>
      </c>
      <c r="AL345" s="26" t="str">
        <f t="shared" si="85"/>
        <v>In. Val</v>
      </c>
      <c r="AM345" s="26" t="str">
        <f t="shared" si="86"/>
        <v>Inside Day</v>
      </c>
      <c r="AN345" s="26" t="str">
        <f t="shared" si="87"/>
        <v>In Val</v>
      </c>
      <c r="AO345" s="26" t="str">
        <f t="shared" si="88"/>
        <v>No Gap</v>
      </c>
      <c r="AP345" s="26" t="str">
        <f t="shared" si="89"/>
        <v>Top-Weighted</v>
      </c>
      <c r="AQ345" s="26" t="str">
        <f t="shared" si="90"/>
        <v>Skewed Mid-Low</v>
      </c>
      <c r="AR345" s="26" t="str">
        <f t="shared" si="91"/>
        <v>Closed Lower Quadrant</v>
      </c>
      <c r="AS345" s="27">
        <f t="shared" si="92"/>
        <v>-1</v>
      </c>
    </row>
    <row r="346" spans="1:45" ht="15.5" x14ac:dyDescent="0.35">
      <c r="A346" s="20">
        <v>45170</v>
      </c>
      <c r="B346" s="21">
        <v>1.2740899999999999</v>
      </c>
      <c r="C346" s="21">
        <v>1.27999</v>
      </c>
      <c r="D346" s="21">
        <v>1.2547600000000001</v>
      </c>
      <c r="E346" s="21">
        <v>1.25905</v>
      </c>
      <c r="F346" s="21">
        <v>1.2720000000000002</v>
      </c>
      <c r="G346" s="21">
        <v>1.2763000000000002</v>
      </c>
      <c r="H346" s="21">
        <v>1.2612000000000001</v>
      </c>
      <c r="I346" s="22">
        <v>-5</v>
      </c>
      <c r="J346" s="22">
        <v>1411</v>
      </c>
      <c r="K346" s="22">
        <v>4311</v>
      </c>
      <c r="L346" s="22">
        <v>5774</v>
      </c>
      <c r="M346" s="23">
        <v>11.986666666666677</v>
      </c>
      <c r="N346" s="23">
        <v>252.29999999999865</v>
      </c>
      <c r="O346" s="22">
        <v>151.00000000000114</v>
      </c>
      <c r="P346" s="22">
        <v>579979</v>
      </c>
      <c r="Q346" s="23">
        <v>1208.2895833333334</v>
      </c>
      <c r="R346" s="23">
        <v>22.885453824811854</v>
      </c>
      <c r="S346" s="22">
        <v>39</v>
      </c>
      <c r="T346" s="22" t="s">
        <v>28</v>
      </c>
      <c r="U346" s="23">
        <v>0.43704898397137792</v>
      </c>
      <c r="V346" s="22">
        <v>831</v>
      </c>
      <c r="W346" s="22">
        <v>1775</v>
      </c>
      <c r="X346" s="22">
        <v>1730</v>
      </c>
      <c r="Y346" s="22">
        <v>1438</v>
      </c>
      <c r="Z346" s="22" t="s">
        <v>27</v>
      </c>
      <c r="AA346" s="5"/>
      <c r="AB346" s="6" cm="1">
        <f t="array" ref="AB346">SUM(IF(B346:I346&gt;B347:I347,1,-1))</f>
        <v>-8</v>
      </c>
      <c r="AC346" s="6" cm="1">
        <f t="array" ref="AC346">SUM(IF(J346:S346&gt;J347:S347,1,-1))</f>
        <v>-2</v>
      </c>
      <c r="AD346" s="6">
        <f t="shared" si="81"/>
        <v>-10</v>
      </c>
      <c r="AE346" s="6">
        <f t="shared" si="93"/>
        <v>-14</v>
      </c>
      <c r="AF346" s="6">
        <f t="shared" si="93"/>
        <v>-8</v>
      </c>
      <c r="AG346" s="6">
        <f t="shared" si="93"/>
        <v>-22</v>
      </c>
      <c r="AH346" s="5"/>
      <c r="AI346" s="8" t="str">
        <f t="shared" si="82"/>
        <v>OL Lower</v>
      </c>
      <c r="AJ346" s="24" t="str">
        <f t="shared" si="83"/>
        <v>Neutral</v>
      </c>
      <c r="AK346" s="25" t="str">
        <f t="shared" si="84"/>
        <v>POC Unchanged</v>
      </c>
      <c r="AL346" s="26" t="str">
        <f t="shared" si="85"/>
        <v>In. Val</v>
      </c>
      <c r="AM346" s="26" t="str">
        <f t="shared" si="86"/>
        <v>Inside Day</v>
      </c>
      <c r="AN346" s="26" t="str">
        <f t="shared" si="87"/>
        <v>Bl. Val</v>
      </c>
      <c r="AO346" s="26" t="str">
        <f t="shared" si="88"/>
        <v>No Gap</v>
      </c>
      <c r="AP346" s="26" t="str">
        <f t="shared" si="89"/>
        <v>Bottom-Weighted</v>
      </c>
      <c r="AQ346" s="26" t="str">
        <f t="shared" si="90"/>
        <v>Skewed Mid-High</v>
      </c>
      <c r="AR346" s="26" t="str">
        <f t="shared" si="91"/>
        <v>Closed Higher Quadrant</v>
      </c>
      <c r="AS346" s="27">
        <f t="shared" si="92"/>
        <v>1</v>
      </c>
    </row>
    <row r="347" spans="1:45" ht="15.5" x14ac:dyDescent="0.35">
      <c r="A347" s="20">
        <v>45169</v>
      </c>
      <c r="B347" s="21">
        <v>1.2746900000000001</v>
      </c>
      <c r="C347" s="21">
        <v>1.27999</v>
      </c>
      <c r="D347" s="21">
        <v>1.2547600000000001</v>
      </c>
      <c r="E347" s="21">
        <v>1.2670699999999999</v>
      </c>
      <c r="F347" s="21">
        <v>1.2720000000000002</v>
      </c>
      <c r="G347" s="21">
        <v>1.2764000000000002</v>
      </c>
      <c r="H347" s="21">
        <v>1.2618000000000003</v>
      </c>
      <c r="I347" s="22">
        <v>15</v>
      </c>
      <c r="J347" s="22">
        <v>1840</v>
      </c>
      <c r="K347" s="22">
        <v>3880</v>
      </c>
      <c r="L347" s="22">
        <v>5782</v>
      </c>
      <c r="M347" s="23">
        <v>12.015208333333337</v>
      </c>
      <c r="N347" s="23">
        <v>252.29999999999865</v>
      </c>
      <c r="O347" s="22">
        <v>145.99999999999946</v>
      </c>
      <c r="P347" s="22">
        <v>579771</v>
      </c>
      <c r="Q347" s="23">
        <v>1207.85625</v>
      </c>
      <c r="R347" s="23">
        <v>22.917162108600994</v>
      </c>
      <c r="S347" s="22">
        <v>40</v>
      </c>
      <c r="T347" s="22" t="s">
        <v>26</v>
      </c>
      <c r="U347" s="23">
        <v>0.52208150819704957</v>
      </c>
      <c r="V347" s="22">
        <v>1067</v>
      </c>
      <c r="W347" s="22">
        <v>1937</v>
      </c>
      <c r="X347" s="22">
        <v>1464</v>
      </c>
      <c r="Y347" s="22">
        <v>1314</v>
      </c>
      <c r="Z347" s="22" t="s">
        <v>29</v>
      </c>
      <c r="AA347" s="5"/>
      <c r="AB347" s="6" cm="1">
        <f t="array" ref="AB347">SUM(IF(B347:I347&gt;B348:I348,1,-1))</f>
        <v>-4</v>
      </c>
      <c r="AC347" s="6" cm="1">
        <f t="array" ref="AC347">SUM(IF(J347:S347&gt;J348:S348,1,-1))</f>
        <v>-6</v>
      </c>
      <c r="AD347" s="6">
        <f t="shared" si="81"/>
        <v>-10</v>
      </c>
      <c r="AE347" s="6">
        <f t="shared" si="93"/>
        <v>-6</v>
      </c>
      <c r="AF347" s="6">
        <f t="shared" si="93"/>
        <v>-6</v>
      </c>
      <c r="AG347" s="6">
        <f t="shared" si="93"/>
        <v>-12</v>
      </c>
      <c r="AH347" s="5"/>
      <c r="AI347" s="8" t="str">
        <f t="shared" si="82"/>
        <v>OL Lower</v>
      </c>
      <c r="AJ347" s="24" t="str">
        <f t="shared" si="83"/>
        <v>Down</v>
      </c>
      <c r="AK347" s="25" t="str">
        <f t="shared" si="84"/>
        <v>POC Up</v>
      </c>
      <c r="AL347" s="26" t="str">
        <f t="shared" si="85"/>
        <v>In. Val</v>
      </c>
      <c r="AM347" s="26" t="str">
        <f t="shared" si="86"/>
        <v>Inside Day</v>
      </c>
      <c r="AN347" s="26" t="str">
        <f t="shared" si="87"/>
        <v>In Val</v>
      </c>
      <c r="AO347" s="26" t="str">
        <f t="shared" si="88"/>
        <v>No Gap</v>
      </c>
      <c r="AP347" s="26" t="str">
        <f t="shared" si="89"/>
        <v>Bottom-Weighted</v>
      </c>
      <c r="AQ347" s="26" t="str">
        <f t="shared" si="90"/>
        <v>Skewed Mid-High</v>
      </c>
      <c r="AR347" s="26" t="str">
        <f t="shared" si="91"/>
        <v>Closed Higher Quadrant</v>
      </c>
      <c r="AS347" s="27">
        <f t="shared" si="92"/>
        <v>1</v>
      </c>
    </row>
    <row r="348" spans="1:45" ht="15.5" x14ac:dyDescent="0.35">
      <c r="A348" s="20">
        <v>45168</v>
      </c>
      <c r="B348" s="21">
        <v>1.2727299999999999</v>
      </c>
      <c r="C348" s="21">
        <v>1.27999</v>
      </c>
      <c r="D348" s="21">
        <v>1.2547600000000001</v>
      </c>
      <c r="E348" s="21">
        <v>1.2710699999999999</v>
      </c>
      <c r="F348" s="21">
        <v>1.2719000000000003</v>
      </c>
      <c r="G348" s="21">
        <v>1.2791000000000001</v>
      </c>
      <c r="H348" s="21">
        <v>1.2626000000000002</v>
      </c>
      <c r="I348" s="22">
        <v>25</v>
      </c>
      <c r="J348" s="22">
        <v>2300</v>
      </c>
      <c r="K348" s="22">
        <v>3435</v>
      </c>
      <c r="L348" s="22">
        <v>5799</v>
      </c>
      <c r="M348" s="23">
        <v>12.059999999999979</v>
      </c>
      <c r="N348" s="23">
        <v>252.29999999999865</v>
      </c>
      <c r="O348" s="22">
        <v>164.9999999999996</v>
      </c>
      <c r="P348" s="22">
        <v>580976</v>
      </c>
      <c r="Q348" s="23">
        <v>1210.3666666666666</v>
      </c>
      <c r="R348" s="23">
        <v>22.984542211652919</v>
      </c>
      <c r="S348" s="22">
        <v>39</v>
      </c>
      <c r="T348" s="22" t="s">
        <v>26</v>
      </c>
      <c r="U348" s="23">
        <v>0.59144770373231148</v>
      </c>
      <c r="V348" s="22">
        <v>1381</v>
      </c>
      <c r="W348" s="22">
        <v>1863</v>
      </c>
      <c r="X348" s="22">
        <v>1241</v>
      </c>
      <c r="Y348" s="22">
        <v>1314</v>
      </c>
      <c r="Z348" s="22" t="s">
        <v>32</v>
      </c>
      <c r="AA348" s="5"/>
      <c r="AB348" s="6" cm="1">
        <f t="array" ref="AB348">SUM(IF(B348:I348&gt;B349:I349,1,-1))</f>
        <v>-2</v>
      </c>
      <c r="AC348" s="6" cm="1">
        <f t="array" ref="AC348">SUM(IF(J348:S348&gt;J349:S349,1,-1))</f>
        <v>0</v>
      </c>
      <c r="AD348" s="6">
        <f t="shared" si="81"/>
        <v>-2</v>
      </c>
      <c r="AE348" s="6">
        <f t="shared" si="93"/>
        <v>-4</v>
      </c>
      <c r="AF348" s="6">
        <f t="shared" si="93"/>
        <v>-8</v>
      </c>
      <c r="AG348" s="6">
        <f t="shared" si="93"/>
        <v>-12</v>
      </c>
      <c r="AH348" s="5"/>
      <c r="AI348" s="8" t="str">
        <f t="shared" si="82"/>
        <v>OL Lower</v>
      </c>
      <c r="AJ348" s="24" t="str">
        <f t="shared" si="83"/>
        <v>Neutral</v>
      </c>
      <c r="AK348" s="25" t="str">
        <f t="shared" si="84"/>
        <v>POC Down</v>
      </c>
      <c r="AL348" s="26" t="str">
        <f t="shared" si="85"/>
        <v>In. Val</v>
      </c>
      <c r="AM348" s="26" t="str">
        <f t="shared" si="86"/>
        <v>Inside Day</v>
      </c>
      <c r="AN348" s="26" t="str">
        <f t="shared" si="87"/>
        <v>In Val</v>
      </c>
      <c r="AO348" s="26" t="str">
        <f t="shared" si="88"/>
        <v>No Gap</v>
      </c>
      <c r="AP348" s="26" t="str">
        <f t="shared" si="89"/>
        <v>Bottom-Weighted</v>
      </c>
      <c r="AQ348" s="26" t="str">
        <f t="shared" si="90"/>
        <v>Skewed Mid-High</v>
      </c>
      <c r="AR348" s="26" t="str">
        <f t="shared" si="91"/>
        <v>Closed Lower Quadrant</v>
      </c>
      <c r="AS348" s="27">
        <f t="shared" si="92"/>
        <v>-1</v>
      </c>
    </row>
    <row r="349" spans="1:45" ht="15.5" x14ac:dyDescent="0.35">
      <c r="A349" s="20">
        <v>45167</v>
      </c>
      <c r="B349" s="21">
        <v>1.26997</v>
      </c>
      <c r="C349" s="21">
        <v>1.27999</v>
      </c>
      <c r="D349" s="21">
        <v>1.2547600000000001</v>
      </c>
      <c r="E349" s="21">
        <v>1.26353</v>
      </c>
      <c r="F349" s="21">
        <v>1.2739000000000003</v>
      </c>
      <c r="G349" s="21">
        <v>1.2795000000000001</v>
      </c>
      <c r="H349" s="21">
        <v>1.2628000000000001</v>
      </c>
      <c r="I349" s="22">
        <v>18</v>
      </c>
      <c r="J349" s="22">
        <v>1388</v>
      </c>
      <c r="K349" s="22">
        <v>4302</v>
      </c>
      <c r="L349" s="22">
        <v>5765</v>
      </c>
      <c r="M349" s="23">
        <v>11.997083333333331</v>
      </c>
      <c r="N349" s="23">
        <v>252.29999999999865</v>
      </c>
      <c r="O349" s="22">
        <v>166.99999999999937</v>
      </c>
      <c r="P349" s="22">
        <v>585647</v>
      </c>
      <c r="Q349" s="23">
        <v>1220.0979166666666</v>
      </c>
      <c r="R349" s="23">
        <v>22.849782005549073</v>
      </c>
      <c r="S349" s="22">
        <v>37</v>
      </c>
      <c r="T349" s="22" t="s">
        <v>28</v>
      </c>
      <c r="U349" s="23">
        <v>0.48946217479420384</v>
      </c>
      <c r="V349" s="22">
        <v>1610</v>
      </c>
      <c r="W349" s="22">
        <v>1903</v>
      </c>
      <c r="X349" s="22">
        <v>938</v>
      </c>
      <c r="Y349" s="22">
        <v>1314</v>
      </c>
      <c r="Z349" s="22" t="s">
        <v>29</v>
      </c>
      <c r="AA349" s="5"/>
      <c r="AB349" s="6" cm="1">
        <f t="array" ref="AB349">SUM(IF(B349:I349&gt;B350:I350,1,-1))</f>
        <v>0</v>
      </c>
      <c r="AC349" s="6" cm="1">
        <f t="array" ref="AC349">SUM(IF(J349:S349&gt;J350:S350,1,-1))</f>
        <v>0</v>
      </c>
      <c r="AD349" s="6">
        <f t="shared" si="81"/>
        <v>0</v>
      </c>
      <c r="AE349" s="6">
        <f t="shared" si="93"/>
        <v>-6</v>
      </c>
      <c r="AF349" s="6">
        <f t="shared" si="93"/>
        <v>-2</v>
      </c>
      <c r="AG349" s="6">
        <f t="shared" si="93"/>
        <v>-8</v>
      </c>
      <c r="AH349" s="5"/>
      <c r="AI349" s="8" t="str">
        <f t="shared" si="82"/>
        <v>Outside</v>
      </c>
      <c r="AJ349" s="24" t="str">
        <f t="shared" si="83"/>
        <v>Up</v>
      </c>
      <c r="AK349" s="25" t="str">
        <f t="shared" si="84"/>
        <v>POC Unchanged</v>
      </c>
      <c r="AL349" s="26" t="str">
        <f t="shared" si="85"/>
        <v>In. Val</v>
      </c>
      <c r="AM349" s="26" t="str">
        <f t="shared" si="86"/>
        <v>Inside Day</v>
      </c>
      <c r="AN349" s="26" t="str">
        <f t="shared" si="87"/>
        <v>In Val</v>
      </c>
      <c r="AO349" s="26" t="str">
        <f t="shared" si="88"/>
        <v>No Gap</v>
      </c>
      <c r="AP349" s="26" t="str">
        <f t="shared" si="89"/>
        <v>Bottom-Weighted</v>
      </c>
      <c r="AQ349" s="26" t="str">
        <f t="shared" si="90"/>
        <v>Skewed Mid-High</v>
      </c>
      <c r="AR349" s="26" t="str">
        <f t="shared" si="91"/>
        <v>Closed Higher Quadrant</v>
      </c>
      <c r="AS349" s="27">
        <f t="shared" si="92"/>
        <v>3</v>
      </c>
    </row>
    <row r="350" spans="1:45" ht="15.5" x14ac:dyDescent="0.35">
      <c r="A350" s="20">
        <v>45166</v>
      </c>
      <c r="B350" s="21">
        <v>1.26851</v>
      </c>
      <c r="C350" s="21">
        <v>1.27999</v>
      </c>
      <c r="D350" s="21">
        <v>1.2547600000000001</v>
      </c>
      <c r="E350" s="21">
        <v>1.2610399999999999</v>
      </c>
      <c r="F350" s="21">
        <v>1.2739000000000003</v>
      </c>
      <c r="G350" s="21">
        <v>1.2781000000000002</v>
      </c>
      <c r="H350" s="21">
        <v>1.2678000000000003</v>
      </c>
      <c r="I350" s="22">
        <v>10</v>
      </c>
      <c r="J350" s="22">
        <v>1417</v>
      </c>
      <c r="K350" s="22">
        <v>4256</v>
      </c>
      <c r="L350" s="22">
        <v>5753</v>
      </c>
      <c r="M350" s="23">
        <v>11.96729166666668</v>
      </c>
      <c r="N350" s="23">
        <v>252.29999999999865</v>
      </c>
      <c r="O350" s="22">
        <v>102.99999999999976</v>
      </c>
      <c r="P350" s="22">
        <v>597454</v>
      </c>
      <c r="Q350" s="23">
        <v>1244.6958333333334</v>
      </c>
      <c r="R350" s="23">
        <v>22.802219579865362</v>
      </c>
      <c r="S350" s="22">
        <v>37</v>
      </c>
      <c r="T350" s="22" t="s">
        <v>28</v>
      </c>
      <c r="U350" s="23">
        <v>0.48338527278640103</v>
      </c>
      <c r="V350" s="22">
        <v>1654</v>
      </c>
      <c r="W350" s="22">
        <v>2508</v>
      </c>
      <c r="X350" s="22">
        <v>544</v>
      </c>
      <c r="Y350" s="22">
        <v>1047</v>
      </c>
      <c r="Z350" s="22" t="s">
        <v>34</v>
      </c>
      <c r="AA350" s="5"/>
      <c r="AB350" s="6" cm="1">
        <f t="array" ref="AB350">SUM(IF(B350:I350&gt;B351:I351,1,-1))</f>
        <v>-2</v>
      </c>
      <c r="AC350" s="6" cm="1">
        <f t="array" ref="AC350">SUM(IF(J350:S350&gt;J351:S351,1,-1))</f>
        <v>-8</v>
      </c>
      <c r="AD350" s="6">
        <f t="shared" si="81"/>
        <v>-10</v>
      </c>
      <c r="AE350" s="6">
        <f t="shared" si="93"/>
        <v>-12</v>
      </c>
      <c r="AF350" s="6">
        <f t="shared" si="93"/>
        <v>-6</v>
      </c>
      <c r="AG350" s="6">
        <f t="shared" si="93"/>
        <v>-18</v>
      </c>
      <c r="AH350" s="5"/>
      <c r="AI350" s="8" t="str">
        <f t="shared" si="82"/>
        <v>Outside</v>
      </c>
      <c r="AJ350" s="24" t="str">
        <f t="shared" si="83"/>
        <v>Up</v>
      </c>
      <c r="AK350" s="25" t="str">
        <f t="shared" si="84"/>
        <v>POC Unchanged</v>
      </c>
      <c r="AL350" s="26" t="str">
        <f t="shared" si="85"/>
        <v>In. Val</v>
      </c>
      <c r="AM350" s="26" t="str">
        <f t="shared" si="86"/>
        <v>Inside Day</v>
      </c>
      <c r="AN350" s="26" t="str">
        <f t="shared" si="87"/>
        <v>Bl. Val</v>
      </c>
      <c r="AO350" s="26" t="str">
        <f t="shared" si="88"/>
        <v>No Gap</v>
      </c>
      <c r="AP350" s="26" t="str">
        <f t="shared" si="89"/>
        <v>Bottom-Weighted</v>
      </c>
      <c r="AQ350" s="26" t="str">
        <f t="shared" si="90"/>
        <v>Skewed Mid-High</v>
      </c>
      <c r="AR350" s="26" t="str">
        <f t="shared" si="91"/>
        <v>Closed Lower Quadrant</v>
      </c>
      <c r="AS350" s="27">
        <f t="shared" si="92"/>
        <v>-4</v>
      </c>
    </row>
    <row r="351" spans="1:45" ht="15.5" x14ac:dyDescent="0.35">
      <c r="A351" s="20">
        <v>45163</v>
      </c>
      <c r="B351" s="21">
        <v>1.2693700000000001</v>
      </c>
      <c r="C351" s="21">
        <v>1.27999</v>
      </c>
      <c r="D351" s="21">
        <v>1.2547600000000001</v>
      </c>
      <c r="E351" s="21">
        <v>1.2588699999999999</v>
      </c>
      <c r="F351" s="21">
        <v>1.2739000000000003</v>
      </c>
      <c r="G351" s="21">
        <v>1.2763000000000002</v>
      </c>
      <c r="H351" s="21">
        <v>1.2678000000000003</v>
      </c>
      <c r="I351" s="22">
        <v>-11</v>
      </c>
      <c r="J351" s="22">
        <v>1417</v>
      </c>
      <c r="K351" s="22">
        <v>4436</v>
      </c>
      <c r="L351" s="22">
        <v>5933</v>
      </c>
      <c r="M351" s="23">
        <v>12.321041666666668</v>
      </c>
      <c r="N351" s="23">
        <v>252.29999999999865</v>
      </c>
      <c r="O351" s="22">
        <v>84.999999999999517</v>
      </c>
      <c r="P351" s="22">
        <v>615536</v>
      </c>
      <c r="Q351" s="23">
        <v>1282.3666666666666</v>
      </c>
      <c r="R351" s="23">
        <v>23.515655965121013</v>
      </c>
      <c r="S351" s="22">
        <v>38</v>
      </c>
      <c r="T351" s="22" t="s">
        <v>28</v>
      </c>
      <c r="U351" s="23">
        <v>0.43252171236562881</v>
      </c>
      <c r="V351" s="22">
        <v>1654</v>
      </c>
      <c r="W351" s="22">
        <v>2918</v>
      </c>
      <c r="X351" s="22">
        <v>728</v>
      </c>
      <c r="Y351" s="22">
        <v>633</v>
      </c>
      <c r="Z351" s="22" t="s">
        <v>27</v>
      </c>
      <c r="AA351" s="5"/>
      <c r="AB351" s="6" cm="1">
        <f t="array" ref="AB351">SUM(IF(B351:I351&gt;B352:I352,1,-1))</f>
        <v>-4</v>
      </c>
      <c r="AC351" s="6" cm="1">
        <f t="array" ref="AC351">SUM(IF(J351:S351&gt;J352:S352,1,-1))</f>
        <v>6</v>
      </c>
      <c r="AD351" s="6">
        <f t="shared" si="81"/>
        <v>2</v>
      </c>
      <c r="AE351" s="6">
        <f t="shared" ref="AE351:AG366" si="94">SUM(AB351:AB353)</f>
        <v>-16</v>
      </c>
      <c r="AF351" s="6">
        <f t="shared" si="94"/>
        <v>8</v>
      </c>
      <c r="AG351" s="6">
        <f t="shared" si="94"/>
        <v>-8</v>
      </c>
      <c r="AH351" s="5"/>
      <c r="AI351" s="8" t="str">
        <f t="shared" si="82"/>
        <v>Outside</v>
      </c>
      <c r="AJ351" s="24" t="str">
        <f t="shared" si="83"/>
        <v>Up</v>
      </c>
      <c r="AK351" s="25" t="str">
        <f t="shared" si="84"/>
        <v>POC Unchanged</v>
      </c>
      <c r="AL351" s="26" t="str">
        <f t="shared" si="85"/>
        <v>In. Val</v>
      </c>
      <c r="AM351" s="26" t="str">
        <f t="shared" si="86"/>
        <v>Lower Break</v>
      </c>
      <c r="AN351" s="26" t="str">
        <f t="shared" si="87"/>
        <v>Bl. Val</v>
      </c>
      <c r="AO351" s="26" t="str">
        <f t="shared" si="88"/>
        <v>No Gap</v>
      </c>
      <c r="AP351" s="26" t="str">
        <f t="shared" si="89"/>
        <v>Bottom-Weighted</v>
      </c>
      <c r="AQ351" s="26" t="str">
        <f t="shared" si="90"/>
        <v>Skewed Mid-High</v>
      </c>
      <c r="AR351" s="26" t="str">
        <f t="shared" si="91"/>
        <v>Same</v>
      </c>
      <c r="AS351" s="27">
        <f t="shared" si="92"/>
        <v>0</v>
      </c>
    </row>
    <row r="352" spans="1:45" ht="15.5" x14ac:dyDescent="0.35">
      <c r="A352" s="20">
        <v>45162</v>
      </c>
      <c r="B352" s="21">
        <v>1.2669699999999999</v>
      </c>
      <c r="C352" s="21">
        <v>1.27999</v>
      </c>
      <c r="D352" s="21">
        <v>1.2585599999999999</v>
      </c>
      <c r="E352" s="21">
        <v>1.2592000000000001</v>
      </c>
      <c r="F352" s="21">
        <v>1.2739</v>
      </c>
      <c r="G352" s="21">
        <v>1.2750999999999999</v>
      </c>
      <c r="H352" s="21">
        <v>1.2683</v>
      </c>
      <c r="I352" s="22">
        <v>-2</v>
      </c>
      <c r="J352" s="22">
        <v>1430</v>
      </c>
      <c r="K352" s="22">
        <v>4394</v>
      </c>
      <c r="L352" s="22">
        <v>5905</v>
      </c>
      <c r="M352" s="23">
        <v>12.217083333333342</v>
      </c>
      <c r="N352" s="23">
        <v>214.30000000000061</v>
      </c>
      <c r="O352" s="22">
        <v>67.999999999999176</v>
      </c>
      <c r="P352" s="22">
        <v>613689</v>
      </c>
      <c r="Q352" s="23">
        <v>1278.51875</v>
      </c>
      <c r="R352" s="23">
        <v>27.554829678021388</v>
      </c>
      <c r="S352" s="22">
        <v>28</v>
      </c>
      <c r="T352" s="22" t="s">
        <v>28</v>
      </c>
      <c r="U352" s="23">
        <v>0.41714297340459383</v>
      </c>
      <c r="V352" s="22">
        <v>951</v>
      </c>
      <c r="W352" s="22">
        <v>3346</v>
      </c>
      <c r="X352" s="22">
        <v>1166</v>
      </c>
      <c r="Y352" s="22">
        <v>341</v>
      </c>
      <c r="Z352" s="22" t="s">
        <v>27</v>
      </c>
      <c r="AA352" s="5"/>
      <c r="AB352" s="6" cm="1">
        <f t="array" ref="AB352">SUM(IF(B352:I352&gt;B353:I353,1,-1))</f>
        <v>-6</v>
      </c>
      <c r="AC352" s="6" cm="1">
        <f t="array" ref="AC352">SUM(IF(J352:S352&gt;J353:S353,1,-1))</f>
        <v>-4</v>
      </c>
      <c r="AD352" s="6">
        <f t="shared" si="81"/>
        <v>-10</v>
      </c>
      <c r="AE352" s="6">
        <f t="shared" si="94"/>
        <v>-18</v>
      </c>
      <c r="AF352" s="6">
        <f t="shared" si="94"/>
        <v>2</v>
      </c>
      <c r="AG352" s="6">
        <f t="shared" si="94"/>
        <v>-16</v>
      </c>
      <c r="AH352" s="5"/>
      <c r="AI352" s="8" t="str">
        <f t="shared" si="82"/>
        <v>OL Lower</v>
      </c>
      <c r="AJ352" s="24" t="str">
        <f t="shared" si="83"/>
        <v>Up</v>
      </c>
      <c r="AK352" s="25" t="str">
        <f t="shared" si="84"/>
        <v>POC Up</v>
      </c>
      <c r="AL352" s="26" t="str">
        <f t="shared" si="85"/>
        <v>In. Val</v>
      </c>
      <c r="AM352" s="26" t="str">
        <f t="shared" si="86"/>
        <v>Lower Break</v>
      </c>
      <c r="AN352" s="26" t="str">
        <f t="shared" si="87"/>
        <v>Bl. Val</v>
      </c>
      <c r="AO352" s="26" t="str">
        <f t="shared" si="88"/>
        <v>Gap Down - Follow Through</v>
      </c>
      <c r="AP352" s="26" t="str">
        <f t="shared" si="89"/>
        <v>Bottom-Weighted</v>
      </c>
      <c r="AQ352" s="26" t="str">
        <f t="shared" si="90"/>
        <v>Skewed Mid-High</v>
      </c>
      <c r="AR352" s="26" t="str">
        <f t="shared" si="91"/>
        <v>Closed Higher Quadrant</v>
      </c>
      <c r="AS352" s="27">
        <f t="shared" si="92"/>
        <v>2</v>
      </c>
    </row>
    <row r="353" spans="1:45" ht="15.5" x14ac:dyDescent="0.35">
      <c r="A353" s="20">
        <v>45161</v>
      </c>
      <c r="B353" s="21">
        <v>1.27193</v>
      </c>
      <c r="C353" s="21">
        <v>1.2818000000000001</v>
      </c>
      <c r="D353" s="21">
        <v>1.26142</v>
      </c>
      <c r="E353" s="21">
        <v>1.27197</v>
      </c>
      <c r="F353" s="21">
        <v>1.2731000000000001</v>
      </c>
      <c r="G353" s="21">
        <v>1.2759</v>
      </c>
      <c r="H353" s="21">
        <v>1.2691000000000001</v>
      </c>
      <c r="I353" s="22">
        <v>13</v>
      </c>
      <c r="J353" s="22">
        <v>2395</v>
      </c>
      <c r="K353" s="22">
        <v>3483</v>
      </c>
      <c r="L353" s="22">
        <v>5962</v>
      </c>
      <c r="M353" s="23">
        <v>12.35187500000003</v>
      </c>
      <c r="N353" s="23">
        <v>203.80000000000064</v>
      </c>
      <c r="O353" s="22">
        <v>67.999999999999176</v>
      </c>
      <c r="P353" s="22">
        <v>629937</v>
      </c>
      <c r="Q353" s="23">
        <v>1312.3687500000001</v>
      </c>
      <c r="R353" s="23">
        <v>29.254170755642697</v>
      </c>
      <c r="S353" s="22">
        <v>20</v>
      </c>
      <c r="T353" s="22" t="s">
        <v>26</v>
      </c>
      <c r="U353" s="23">
        <v>0.67517117438755259</v>
      </c>
      <c r="V353" s="22">
        <v>384</v>
      </c>
      <c r="W353" s="22">
        <v>3076</v>
      </c>
      <c r="X353" s="22">
        <v>2188</v>
      </c>
      <c r="Y353" s="22">
        <v>314</v>
      </c>
      <c r="Z353" s="22" t="s">
        <v>32</v>
      </c>
      <c r="AA353" s="5"/>
      <c r="AB353" s="6" cm="1">
        <f t="array" ref="AB353">SUM(IF(B353:I353&gt;B354:I354,1,-1))</f>
        <v>-6</v>
      </c>
      <c r="AC353" s="6" cm="1">
        <f t="array" ref="AC353">SUM(IF(J353:S353&gt;J354:S354,1,-1))</f>
        <v>6</v>
      </c>
      <c r="AD353" s="6">
        <f t="shared" si="81"/>
        <v>0</v>
      </c>
      <c r="AE353" s="6">
        <f t="shared" si="94"/>
        <v>-10</v>
      </c>
      <c r="AF353" s="6">
        <f t="shared" si="94"/>
        <v>8</v>
      </c>
      <c r="AG353" s="6">
        <f t="shared" si="94"/>
        <v>-2</v>
      </c>
      <c r="AH353" s="5"/>
      <c r="AI353" s="8" t="str">
        <f t="shared" si="82"/>
        <v>OL Lower</v>
      </c>
      <c r="AJ353" s="24" t="str">
        <f t="shared" si="83"/>
        <v>Neutral</v>
      </c>
      <c r="AK353" s="25" t="str">
        <f t="shared" si="84"/>
        <v>POC Unchanged</v>
      </c>
      <c r="AL353" s="26" t="str">
        <f t="shared" si="85"/>
        <v>In. Val</v>
      </c>
      <c r="AM353" s="26" t="str">
        <f t="shared" si="86"/>
        <v>Lower Break</v>
      </c>
      <c r="AN353" s="26" t="str">
        <f t="shared" si="87"/>
        <v>In Val</v>
      </c>
      <c r="AO353" s="26" t="str">
        <f t="shared" si="88"/>
        <v>No Gap</v>
      </c>
      <c r="AP353" s="26" t="str">
        <f t="shared" si="89"/>
        <v>Bottom-Weighted</v>
      </c>
      <c r="AQ353" s="26" t="str">
        <f t="shared" si="90"/>
        <v>Skewed Mid-High</v>
      </c>
      <c r="AR353" s="26" t="str">
        <f t="shared" si="91"/>
        <v>Same</v>
      </c>
      <c r="AS353" s="27">
        <f t="shared" si="92"/>
        <v>0</v>
      </c>
    </row>
    <row r="354" spans="1:45" ht="15.5" x14ac:dyDescent="0.35">
      <c r="A354" s="20">
        <v>45160</v>
      </c>
      <c r="B354" s="21">
        <v>1.2743100000000001</v>
      </c>
      <c r="C354" s="21">
        <v>1.2818000000000001</v>
      </c>
      <c r="D354" s="21">
        <v>1.2616000000000001</v>
      </c>
      <c r="E354" s="21">
        <v>1.2730699999999999</v>
      </c>
      <c r="F354" s="21">
        <v>1.2731000000000001</v>
      </c>
      <c r="G354" s="21">
        <v>1.2762</v>
      </c>
      <c r="H354" s="21">
        <v>1.2697000000000001</v>
      </c>
      <c r="I354" s="22">
        <v>-2</v>
      </c>
      <c r="J354" s="22">
        <v>2563</v>
      </c>
      <c r="K354" s="22">
        <v>3120</v>
      </c>
      <c r="L354" s="22">
        <v>5774</v>
      </c>
      <c r="M354" s="23">
        <v>11.939583333333371</v>
      </c>
      <c r="N354" s="23">
        <v>201.99999999999994</v>
      </c>
      <c r="O354" s="22">
        <v>64.999999999999503</v>
      </c>
      <c r="P354" s="22">
        <v>607933</v>
      </c>
      <c r="Q354" s="23">
        <v>1266.5270833333334</v>
      </c>
      <c r="R354" s="23">
        <v>28.584158415841593</v>
      </c>
      <c r="S354" s="22">
        <v>24</v>
      </c>
      <c r="T354" s="22" t="s">
        <v>33</v>
      </c>
      <c r="U354" s="23">
        <v>0.72734550611503412</v>
      </c>
      <c r="V354" s="22">
        <v>417</v>
      </c>
      <c r="W354" s="22">
        <v>3220</v>
      </c>
      <c r="X354" s="22">
        <v>1999</v>
      </c>
      <c r="Y354" s="22">
        <v>138</v>
      </c>
      <c r="Z354" s="22" t="s">
        <v>32</v>
      </c>
      <c r="AA354" s="5"/>
      <c r="AB354" s="6" cm="1">
        <f t="array" ref="AB354">SUM(IF(B354:I354&gt;B355:I355,1,-1))</f>
        <v>-6</v>
      </c>
      <c r="AC354" s="6" cm="1">
        <f t="array" ref="AC354">SUM(IF(J354:S354&gt;J355:S355,1,-1))</f>
        <v>0</v>
      </c>
      <c r="AD354" s="6">
        <f t="shared" si="81"/>
        <v>-6</v>
      </c>
      <c r="AE354" s="6">
        <f t="shared" si="94"/>
        <v>-6</v>
      </c>
      <c r="AF354" s="6">
        <f t="shared" si="94"/>
        <v>-6</v>
      </c>
      <c r="AG354" s="6">
        <f t="shared" si="94"/>
        <v>-12</v>
      </c>
      <c r="AH354" s="5"/>
      <c r="AI354" s="8" t="str">
        <f t="shared" si="82"/>
        <v>Outside</v>
      </c>
      <c r="AJ354" s="24" t="str">
        <f t="shared" si="83"/>
        <v>Neutral</v>
      </c>
      <c r="AK354" s="25" t="str">
        <f t="shared" si="84"/>
        <v>POC Down</v>
      </c>
      <c r="AL354" s="26" t="str">
        <f t="shared" si="85"/>
        <v>In. Val</v>
      </c>
      <c r="AM354" s="26" t="str">
        <f t="shared" si="86"/>
        <v>Inside Day</v>
      </c>
      <c r="AN354" s="26" t="str">
        <f t="shared" si="87"/>
        <v>In Val</v>
      </c>
      <c r="AO354" s="26" t="str">
        <f t="shared" si="88"/>
        <v>No Gap</v>
      </c>
      <c r="AP354" s="26" t="str">
        <f t="shared" si="89"/>
        <v>Bottom-Weighted</v>
      </c>
      <c r="AQ354" s="26" t="str">
        <f t="shared" si="90"/>
        <v>Skewed Mid-High</v>
      </c>
      <c r="AR354" s="26" t="str">
        <f t="shared" si="91"/>
        <v>Same</v>
      </c>
      <c r="AS354" s="27">
        <f t="shared" si="92"/>
        <v>0</v>
      </c>
    </row>
    <row r="355" spans="1:45" ht="15.5" x14ac:dyDescent="0.35">
      <c r="A355" s="20">
        <v>45159</v>
      </c>
      <c r="B355" s="21">
        <v>1.2780899999999999</v>
      </c>
      <c r="C355" s="21">
        <v>1.2818000000000001</v>
      </c>
      <c r="D355" s="21">
        <v>1.2616000000000001</v>
      </c>
      <c r="E355" s="21">
        <v>1.2759100000000001</v>
      </c>
      <c r="F355" s="21">
        <v>1.2739</v>
      </c>
      <c r="G355" s="21">
        <v>1.2762</v>
      </c>
      <c r="H355" s="21">
        <v>1.27</v>
      </c>
      <c r="I355" s="22">
        <v>-6</v>
      </c>
      <c r="J355" s="22">
        <v>1807</v>
      </c>
      <c r="K355" s="22">
        <v>3898</v>
      </c>
      <c r="L355" s="22">
        <v>5792</v>
      </c>
      <c r="M355" s="23">
        <v>11.978750000000071</v>
      </c>
      <c r="N355" s="23">
        <v>201.99999999999994</v>
      </c>
      <c r="O355" s="22">
        <v>61.999999999999829</v>
      </c>
      <c r="P355" s="22">
        <v>607072</v>
      </c>
      <c r="Q355" s="23">
        <v>1264.7333333333333</v>
      </c>
      <c r="R355" s="23">
        <v>28.673267326732681</v>
      </c>
      <c r="S355" s="22">
        <v>20</v>
      </c>
      <c r="T355" s="22" t="s">
        <v>26</v>
      </c>
      <c r="U355" s="23">
        <v>0.5672624829112507</v>
      </c>
      <c r="V355" s="22">
        <v>231</v>
      </c>
      <c r="W355" s="22">
        <v>3284</v>
      </c>
      <c r="X355" s="22">
        <v>2139</v>
      </c>
      <c r="Y355" s="22">
        <v>138</v>
      </c>
      <c r="Z355" s="22" t="s">
        <v>32</v>
      </c>
      <c r="AA355" s="5"/>
      <c r="AB355" s="6" cm="1">
        <f t="array" ref="AB355">SUM(IF(B355:I355&gt;B356:I356,1,-1))</f>
        <v>2</v>
      </c>
      <c r="AC355" s="6" cm="1">
        <f t="array" ref="AC355">SUM(IF(J355:S355&gt;J356:S356,1,-1))</f>
        <v>2</v>
      </c>
      <c r="AD355" s="6">
        <f t="shared" si="81"/>
        <v>4</v>
      </c>
      <c r="AE355" s="6">
        <f t="shared" si="94"/>
        <v>2</v>
      </c>
      <c r="AF355" s="6">
        <f t="shared" si="94"/>
        <v>-14</v>
      </c>
      <c r="AG355" s="6">
        <f t="shared" si="94"/>
        <v>-12</v>
      </c>
      <c r="AH355" s="5"/>
      <c r="AI355" s="8" t="str">
        <f t="shared" si="82"/>
        <v>OL Higher</v>
      </c>
      <c r="AJ355" s="24" t="str">
        <f t="shared" si="83"/>
        <v>Down</v>
      </c>
      <c r="AK355" s="25" t="str">
        <f t="shared" si="84"/>
        <v>POC Up</v>
      </c>
      <c r="AL355" s="26" t="str">
        <f t="shared" si="85"/>
        <v>In. Val</v>
      </c>
      <c r="AM355" s="26" t="str">
        <f t="shared" si="86"/>
        <v>Inside Day</v>
      </c>
      <c r="AN355" s="26" t="str">
        <f t="shared" si="87"/>
        <v>In Val</v>
      </c>
      <c r="AO355" s="26" t="str">
        <f t="shared" si="88"/>
        <v>Gap Up - Faded</v>
      </c>
      <c r="AP355" s="26" t="str">
        <f t="shared" si="89"/>
        <v>Bottom-Weighted</v>
      </c>
      <c r="AQ355" s="26" t="str">
        <f t="shared" si="90"/>
        <v>Skewed Mid-High</v>
      </c>
      <c r="AR355" s="26" t="str">
        <f t="shared" si="91"/>
        <v>Same</v>
      </c>
      <c r="AS355" s="27">
        <f t="shared" si="92"/>
        <v>0</v>
      </c>
    </row>
    <row r="356" spans="1:45" ht="15.5" x14ac:dyDescent="0.35">
      <c r="A356" s="20">
        <v>45156</v>
      </c>
      <c r="B356" s="21">
        <v>1.27484</v>
      </c>
      <c r="C356" s="21">
        <v>1.2818000000000001</v>
      </c>
      <c r="D356" s="21">
        <v>1.2616000000000001</v>
      </c>
      <c r="E356" s="21">
        <v>1.2740499999999999</v>
      </c>
      <c r="F356" s="21">
        <v>1.2732000000000001</v>
      </c>
      <c r="G356" s="21">
        <v>1.2759</v>
      </c>
      <c r="H356" s="21">
        <v>1.2694000000000001</v>
      </c>
      <c r="I356" s="22">
        <v>0</v>
      </c>
      <c r="J356" s="22">
        <v>2359</v>
      </c>
      <c r="K356" s="22">
        <v>3317</v>
      </c>
      <c r="L356" s="22">
        <v>5754</v>
      </c>
      <c r="M356" s="23">
        <v>11.907083333333391</v>
      </c>
      <c r="N356" s="23">
        <v>201.99999999999994</v>
      </c>
      <c r="O356" s="22">
        <v>64.999999999999503</v>
      </c>
      <c r="P356" s="22">
        <v>599920</v>
      </c>
      <c r="Q356" s="23">
        <v>1249.8333333333333</v>
      </c>
      <c r="R356" s="23">
        <v>28.485148514851492</v>
      </c>
      <c r="S356" s="22">
        <v>22</v>
      </c>
      <c r="T356" s="22" t="s">
        <v>26</v>
      </c>
      <c r="U356" s="23">
        <v>0.68504626493147136</v>
      </c>
      <c r="V356" s="22">
        <v>390</v>
      </c>
      <c r="W356" s="22">
        <v>3095</v>
      </c>
      <c r="X356" s="22">
        <v>2131</v>
      </c>
      <c r="Y356" s="22">
        <v>138</v>
      </c>
      <c r="Z356" s="22" t="s">
        <v>32</v>
      </c>
      <c r="AA356" s="5"/>
      <c r="AB356" s="6" cm="1">
        <f t="array" ref="AB356">SUM(IF(B356:I356&gt;B357:I357,1,-1))</f>
        <v>-2</v>
      </c>
      <c r="AC356" s="6" cm="1">
        <f t="array" ref="AC356">SUM(IF(J356:S356&gt;J357:S357,1,-1))</f>
        <v>-8</v>
      </c>
      <c r="AD356" s="6">
        <f t="shared" si="81"/>
        <v>-10</v>
      </c>
      <c r="AE356" s="6">
        <f t="shared" si="94"/>
        <v>-2</v>
      </c>
      <c r="AF356" s="6">
        <f t="shared" si="94"/>
        <v>-18</v>
      </c>
      <c r="AG356" s="6">
        <f t="shared" si="94"/>
        <v>-20</v>
      </c>
      <c r="AH356" s="5"/>
      <c r="AI356" s="8" t="str">
        <f t="shared" si="82"/>
        <v>OL Higher</v>
      </c>
      <c r="AJ356" s="24" t="str">
        <f t="shared" si="83"/>
        <v>Neutral</v>
      </c>
      <c r="AK356" s="25" t="str">
        <f t="shared" si="84"/>
        <v>POC Unchanged</v>
      </c>
      <c r="AL356" s="26" t="str">
        <f t="shared" si="85"/>
        <v>In. Val</v>
      </c>
      <c r="AM356" s="26" t="str">
        <f t="shared" si="86"/>
        <v>Inside Day</v>
      </c>
      <c r="AN356" s="26" t="str">
        <f t="shared" si="87"/>
        <v>In Val</v>
      </c>
      <c r="AO356" s="26" t="str">
        <f t="shared" si="88"/>
        <v>No Gap</v>
      </c>
      <c r="AP356" s="26" t="str">
        <f t="shared" si="89"/>
        <v>Bottom-Weighted</v>
      </c>
      <c r="AQ356" s="26" t="str">
        <f t="shared" si="90"/>
        <v>Skewed Mid-High</v>
      </c>
      <c r="AR356" s="26" t="str">
        <f t="shared" si="91"/>
        <v>Same</v>
      </c>
      <c r="AS356" s="27">
        <f t="shared" si="92"/>
        <v>0</v>
      </c>
    </row>
    <row r="357" spans="1:45" ht="15.5" x14ac:dyDescent="0.35">
      <c r="A357" s="20">
        <v>45155</v>
      </c>
      <c r="B357" s="21">
        <v>1.27153</v>
      </c>
      <c r="C357" s="21">
        <v>1.2818000000000001</v>
      </c>
      <c r="D357" s="21">
        <v>1.2616000000000001</v>
      </c>
      <c r="E357" s="21">
        <v>1.27467</v>
      </c>
      <c r="F357" s="21">
        <v>1.2732000000000001</v>
      </c>
      <c r="G357" s="21">
        <v>1.2759</v>
      </c>
      <c r="H357" s="21">
        <v>1.2691000000000001</v>
      </c>
      <c r="I357" s="22">
        <v>-14</v>
      </c>
      <c r="J357" s="22">
        <v>2415</v>
      </c>
      <c r="K357" s="22">
        <v>3275</v>
      </c>
      <c r="L357" s="22">
        <v>5765</v>
      </c>
      <c r="M357" s="23">
        <v>11.92000000000006</v>
      </c>
      <c r="N357" s="23">
        <v>201.99999999999994</v>
      </c>
      <c r="O357" s="22">
        <v>67.999999999999176</v>
      </c>
      <c r="P357" s="22">
        <v>602088</v>
      </c>
      <c r="Q357" s="23">
        <v>1254.3499999999999</v>
      </c>
      <c r="R357" s="23">
        <v>28.539603960396047</v>
      </c>
      <c r="S357" s="22">
        <v>22</v>
      </c>
      <c r="T357" s="22" t="s">
        <v>26</v>
      </c>
      <c r="U357" s="23">
        <v>0.69509204623013876</v>
      </c>
      <c r="V357" s="22">
        <v>500</v>
      </c>
      <c r="W357" s="22">
        <v>2952</v>
      </c>
      <c r="X357" s="22">
        <v>2175</v>
      </c>
      <c r="Y357" s="22">
        <v>138</v>
      </c>
      <c r="Z357" s="22" t="s">
        <v>32</v>
      </c>
      <c r="AA357" s="5"/>
      <c r="AB357" s="6" cm="1">
        <f t="array" ref="AB357">SUM(IF(B357:I357&gt;B358:I358,1,-1))</f>
        <v>2</v>
      </c>
      <c r="AC357" s="6" cm="1">
        <f t="array" ref="AC357">SUM(IF(J357:S357&gt;J358:S358,1,-1))</f>
        <v>-8</v>
      </c>
      <c r="AD357" s="6">
        <f t="shared" si="81"/>
        <v>-6</v>
      </c>
      <c r="AE357" s="6">
        <f t="shared" si="94"/>
        <v>-4</v>
      </c>
      <c r="AF357" s="6">
        <f t="shared" si="94"/>
        <v>-8</v>
      </c>
      <c r="AG357" s="6">
        <f t="shared" si="94"/>
        <v>-12</v>
      </c>
      <c r="AH357" s="5"/>
      <c r="AI357" s="8" t="str">
        <f t="shared" si="82"/>
        <v>OL Higher</v>
      </c>
      <c r="AJ357" s="24" t="str">
        <f t="shared" si="83"/>
        <v>Neutral</v>
      </c>
      <c r="AK357" s="25" t="str">
        <f t="shared" si="84"/>
        <v>POC Up</v>
      </c>
      <c r="AL357" s="26" t="str">
        <f t="shared" si="85"/>
        <v>In. Val</v>
      </c>
      <c r="AM357" s="26" t="str">
        <f t="shared" si="86"/>
        <v>Inside Day</v>
      </c>
      <c r="AN357" s="26" t="str">
        <f t="shared" si="87"/>
        <v>In Val</v>
      </c>
      <c r="AO357" s="26" t="str">
        <f t="shared" si="88"/>
        <v>No Gap</v>
      </c>
      <c r="AP357" s="26" t="str">
        <f t="shared" si="89"/>
        <v>Bottom-Weighted</v>
      </c>
      <c r="AQ357" s="26" t="str">
        <f t="shared" si="90"/>
        <v>Skewed Mid-High</v>
      </c>
      <c r="AR357" s="26" t="str">
        <f t="shared" si="91"/>
        <v>Same</v>
      </c>
      <c r="AS357" s="27">
        <f t="shared" si="92"/>
        <v>0</v>
      </c>
    </row>
    <row r="358" spans="1:45" ht="15.5" x14ac:dyDescent="0.35">
      <c r="A358" s="20">
        <v>45154</v>
      </c>
      <c r="B358" s="21">
        <v>1.2718499999999999</v>
      </c>
      <c r="C358" s="21">
        <v>1.2818000000000001</v>
      </c>
      <c r="D358" s="21">
        <v>1.2616000000000001</v>
      </c>
      <c r="E358" s="21">
        <v>1.27271</v>
      </c>
      <c r="F358" s="21">
        <v>1.2698</v>
      </c>
      <c r="G358" s="21">
        <v>1.2751000000000001</v>
      </c>
      <c r="H358" s="21">
        <v>1.2682</v>
      </c>
      <c r="I358" s="22">
        <v>-19</v>
      </c>
      <c r="J358" s="22">
        <v>4187</v>
      </c>
      <c r="K358" s="22">
        <v>1669</v>
      </c>
      <c r="L358" s="22">
        <v>5934</v>
      </c>
      <c r="M358" s="23">
        <v>12.27562500000005</v>
      </c>
      <c r="N358" s="23">
        <v>201.99999999999994</v>
      </c>
      <c r="O358" s="22">
        <v>69.000000000001279</v>
      </c>
      <c r="P358" s="22">
        <v>615391</v>
      </c>
      <c r="Q358" s="23">
        <v>1282.0645833333333</v>
      </c>
      <c r="R358" s="23">
        <v>29.376237623762385</v>
      </c>
      <c r="S358" s="22">
        <v>23</v>
      </c>
      <c r="T358" s="22" t="s">
        <v>26</v>
      </c>
      <c r="U358" s="23">
        <v>0.53361538057680424</v>
      </c>
      <c r="V358" s="22">
        <v>453</v>
      </c>
      <c r="W358" s="22">
        <v>2559</v>
      </c>
      <c r="X358" s="22">
        <v>2592</v>
      </c>
      <c r="Y358" s="22">
        <v>330</v>
      </c>
      <c r="Z358" s="22" t="s">
        <v>32</v>
      </c>
      <c r="AA358" s="5"/>
      <c r="AB358" s="6" cm="1">
        <f t="array" ref="AB358">SUM(IF(B358:I358&gt;B359:I359,1,-1))</f>
        <v>-2</v>
      </c>
      <c r="AC358" s="6" cm="1">
        <f t="array" ref="AC358">SUM(IF(J358:S358&gt;J359:S359,1,-1))</f>
        <v>-2</v>
      </c>
      <c r="AD358" s="6">
        <f t="shared" si="81"/>
        <v>-4</v>
      </c>
      <c r="AE358" s="6">
        <f t="shared" si="94"/>
        <v>-12</v>
      </c>
      <c r="AF358" s="6">
        <f t="shared" si="94"/>
        <v>-8</v>
      </c>
      <c r="AG358" s="6">
        <f t="shared" si="94"/>
        <v>-20</v>
      </c>
      <c r="AH358" s="5"/>
      <c r="AI358" s="8" t="str">
        <f t="shared" si="82"/>
        <v>Inside</v>
      </c>
      <c r="AJ358" s="24" t="str">
        <f t="shared" si="83"/>
        <v>Down</v>
      </c>
      <c r="AK358" s="25" t="str">
        <f t="shared" si="84"/>
        <v>POC Down</v>
      </c>
      <c r="AL358" s="26" t="str">
        <f t="shared" si="85"/>
        <v>In. Val</v>
      </c>
      <c r="AM358" s="26" t="str">
        <f t="shared" si="86"/>
        <v>Inside Day</v>
      </c>
      <c r="AN358" s="26" t="str">
        <f t="shared" si="87"/>
        <v>In Val</v>
      </c>
      <c r="AO358" s="26" t="str">
        <f t="shared" si="88"/>
        <v>No Gap</v>
      </c>
      <c r="AP358" s="26" t="str">
        <f t="shared" si="89"/>
        <v>Top-Weighted</v>
      </c>
      <c r="AQ358" s="26" t="str">
        <f t="shared" si="90"/>
        <v>Skewed Mid-Low</v>
      </c>
      <c r="AR358" s="26" t="str">
        <f t="shared" si="91"/>
        <v>Closed Lower Quadrant</v>
      </c>
      <c r="AS358" s="27">
        <f t="shared" si="92"/>
        <v>-1</v>
      </c>
    </row>
    <row r="359" spans="1:45" ht="15.5" x14ac:dyDescent="0.35">
      <c r="A359" s="20">
        <v>45153</v>
      </c>
      <c r="B359" s="21">
        <v>1.2794300000000001</v>
      </c>
      <c r="C359" s="21">
        <v>1.2818000000000001</v>
      </c>
      <c r="D359" s="21">
        <v>1.2616000000000001</v>
      </c>
      <c r="E359" s="21">
        <v>1.26996</v>
      </c>
      <c r="F359" s="21">
        <v>1.2701</v>
      </c>
      <c r="G359" s="21">
        <v>1.2756000000000001</v>
      </c>
      <c r="H359" s="21">
        <v>1.268</v>
      </c>
      <c r="I359" s="22">
        <v>-29</v>
      </c>
      <c r="J359" s="22">
        <v>3970</v>
      </c>
      <c r="K359" s="22">
        <v>1900</v>
      </c>
      <c r="L359" s="22">
        <v>5944</v>
      </c>
      <c r="M359" s="23">
        <v>12.29812500000004</v>
      </c>
      <c r="N359" s="23">
        <v>201.99999999999994</v>
      </c>
      <c r="O359" s="22">
        <v>76.000000000000512</v>
      </c>
      <c r="P359" s="22">
        <v>614495</v>
      </c>
      <c r="Q359" s="23">
        <v>1280.1979166666667</v>
      </c>
      <c r="R359" s="23">
        <v>29.425742574257434</v>
      </c>
      <c r="S359" s="22">
        <v>20</v>
      </c>
      <c r="T359" s="22" t="s">
        <v>26</v>
      </c>
      <c r="U359" s="23">
        <v>0.58523124822102079</v>
      </c>
      <c r="V359" s="22">
        <v>724</v>
      </c>
      <c r="W359" s="22">
        <v>2272</v>
      </c>
      <c r="X359" s="22">
        <v>2618</v>
      </c>
      <c r="Y359" s="22">
        <v>330</v>
      </c>
      <c r="Z359" s="22" t="s">
        <v>29</v>
      </c>
      <c r="AA359" s="5"/>
      <c r="AB359" s="6" cm="1">
        <f t="array" ref="AB359">SUM(IF(B359:I359&gt;B360:I360,1,-1))</f>
        <v>-4</v>
      </c>
      <c r="AC359" s="6" cm="1">
        <f t="array" ref="AC359">SUM(IF(J359:S359&gt;J360:S360,1,-1))</f>
        <v>2</v>
      </c>
      <c r="AD359" s="6">
        <f t="shared" si="81"/>
        <v>-2</v>
      </c>
      <c r="AE359" s="6">
        <f t="shared" si="94"/>
        <v>-8</v>
      </c>
      <c r="AF359" s="6">
        <f t="shared" si="94"/>
        <v>2</v>
      </c>
      <c r="AG359" s="6">
        <f t="shared" si="94"/>
        <v>-6</v>
      </c>
      <c r="AH359" s="5"/>
      <c r="AI359" s="8" t="str">
        <f t="shared" si="82"/>
        <v>OL Lower</v>
      </c>
      <c r="AJ359" s="24" t="str">
        <f t="shared" si="83"/>
        <v>Down</v>
      </c>
      <c r="AK359" s="25" t="str">
        <f t="shared" si="84"/>
        <v>POC Unchanged</v>
      </c>
      <c r="AL359" s="26" t="str">
        <f t="shared" si="85"/>
        <v>In. Val</v>
      </c>
      <c r="AM359" s="26" t="str">
        <f t="shared" si="86"/>
        <v>Inside Day</v>
      </c>
      <c r="AN359" s="26" t="str">
        <f t="shared" si="87"/>
        <v>In Val</v>
      </c>
      <c r="AO359" s="26" t="str">
        <f t="shared" si="88"/>
        <v>Gap Up - Failed</v>
      </c>
      <c r="AP359" s="26" t="str">
        <f t="shared" si="89"/>
        <v>Top-Weighted</v>
      </c>
      <c r="AQ359" s="26" t="str">
        <f t="shared" si="90"/>
        <v>Skewed Mid-Low</v>
      </c>
      <c r="AR359" s="26" t="str">
        <f t="shared" si="91"/>
        <v>Same</v>
      </c>
      <c r="AS359" s="27">
        <f t="shared" si="92"/>
        <v>0</v>
      </c>
    </row>
    <row r="360" spans="1:45" ht="15.5" x14ac:dyDescent="0.35">
      <c r="A360" s="20">
        <v>45152</v>
      </c>
      <c r="B360" s="21">
        <v>1.2831399999999999</v>
      </c>
      <c r="C360" s="21">
        <v>1.28382</v>
      </c>
      <c r="D360" s="21">
        <v>1.2616000000000001</v>
      </c>
      <c r="E360" s="21">
        <v>1.2685</v>
      </c>
      <c r="F360" s="21">
        <v>1.2701</v>
      </c>
      <c r="G360" s="21">
        <v>1.2769000000000001</v>
      </c>
      <c r="H360" s="21">
        <v>1.2682</v>
      </c>
      <c r="I360" s="22">
        <v>-36</v>
      </c>
      <c r="J360" s="22">
        <v>4169</v>
      </c>
      <c r="K360" s="22">
        <v>1639</v>
      </c>
      <c r="L360" s="22">
        <v>5869</v>
      </c>
      <c r="M360" s="23">
        <v>12.134791666666663</v>
      </c>
      <c r="N360" s="23">
        <v>222.19999999999908</v>
      </c>
      <c r="O360" s="22">
        <v>87.000000000001521</v>
      </c>
      <c r="P360" s="22">
        <v>598018</v>
      </c>
      <c r="Q360" s="23">
        <v>1245.8708333333334</v>
      </c>
      <c r="R360" s="23">
        <v>26.413141314131522</v>
      </c>
      <c r="S360" s="22">
        <v>27</v>
      </c>
      <c r="T360" s="22" t="s">
        <v>26</v>
      </c>
      <c r="U360" s="23">
        <v>0.50634538145237074</v>
      </c>
      <c r="V360" s="22">
        <v>516</v>
      </c>
      <c r="W360" s="22">
        <v>2340</v>
      </c>
      <c r="X360" s="22">
        <v>2586</v>
      </c>
      <c r="Y360" s="22">
        <v>427</v>
      </c>
      <c r="Z360" s="22" t="s">
        <v>29</v>
      </c>
      <c r="AA360" s="5"/>
      <c r="AB360" s="6" cm="1">
        <f t="array" ref="AB360">SUM(IF(B360:I360&gt;B361:I361,1,-1))</f>
        <v>-6</v>
      </c>
      <c r="AC360" s="6" cm="1">
        <f t="array" ref="AC360">SUM(IF(J360:S360&gt;J361:S361,1,-1))</f>
        <v>-8</v>
      </c>
      <c r="AD360" s="6">
        <f t="shared" si="81"/>
        <v>-14</v>
      </c>
      <c r="AE360" s="6">
        <f t="shared" si="94"/>
        <v>-10</v>
      </c>
      <c r="AF360" s="6">
        <f t="shared" si="94"/>
        <v>-6</v>
      </c>
      <c r="AG360" s="6">
        <f t="shared" si="94"/>
        <v>-16</v>
      </c>
      <c r="AH360" s="5"/>
      <c r="AI360" s="8" t="str">
        <f t="shared" si="82"/>
        <v>Inside</v>
      </c>
      <c r="AJ360" s="24" t="str">
        <f t="shared" si="83"/>
        <v>Down</v>
      </c>
      <c r="AK360" s="25" t="str">
        <f t="shared" si="84"/>
        <v>POC Down</v>
      </c>
      <c r="AL360" s="26" t="str">
        <f t="shared" si="85"/>
        <v>In. Val</v>
      </c>
      <c r="AM360" s="26" t="str">
        <f t="shared" si="86"/>
        <v>Lower Break</v>
      </c>
      <c r="AN360" s="26" t="str">
        <f t="shared" si="87"/>
        <v>In Val</v>
      </c>
      <c r="AO360" s="26" t="str">
        <f t="shared" si="88"/>
        <v>No Gap</v>
      </c>
      <c r="AP360" s="26" t="str">
        <f t="shared" si="89"/>
        <v>Top-Weighted</v>
      </c>
      <c r="AQ360" s="26" t="str">
        <f t="shared" si="90"/>
        <v>Skewed Mid-Low</v>
      </c>
      <c r="AR360" s="26" t="str">
        <f t="shared" si="91"/>
        <v>Closed Lower Quadrant</v>
      </c>
      <c r="AS360" s="27">
        <f t="shared" si="92"/>
        <v>-1</v>
      </c>
    </row>
    <row r="361" spans="1:45" ht="15.5" x14ac:dyDescent="0.35">
      <c r="A361" s="20">
        <v>45149</v>
      </c>
      <c r="B361" s="21">
        <v>1.2851900000000001</v>
      </c>
      <c r="C361" s="21">
        <v>1.2995399999999999</v>
      </c>
      <c r="D361" s="21">
        <v>1.2619899999999999</v>
      </c>
      <c r="E361" s="21">
        <v>1.26935</v>
      </c>
      <c r="F361" s="21">
        <v>1.2716000000000001</v>
      </c>
      <c r="G361" s="21">
        <v>1.2846</v>
      </c>
      <c r="H361" s="21">
        <v>1.268</v>
      </c>
      <c r="I361" s="22">
        <v>-29</v>
      </c>
      <c r="J361" s="22">
        <v>7115</v>
      </c>
      <c r="K361" s="22">
        <v>1829</v>
      </c>
      <c r="L361" s="22">
        <v>9003</v>
      </c>
      <c r="M361" s="23">
        <v>12.379305555555559</v>
      </c>
      <c r="N361" s="23">
        <v>375.49999999999972</v>
      </c>
      <c r="O361" s="22">
        <v>165.99999999999949</v>
      </c>
      <c r="P361" s="22">
        <v>922351</v>
      </c>
      <c r="Q361" s="23">
        <v>1281.0430555555556</v>
      </c>
      <c r="R361" s="23">
        <v>23.976031957390166</v>
      </c>
      <c r="S361" s="22">
        <v>45</v>
      </c>
      <c r="T361" s="22" t="s">
        <v>28</v>
      </c>
      <c r="U361" s="23">
        <v>0.40426438206631732</v>
      </c>
      <c r="V361" s="22">
        <v>834</v>
      </c>
      <c r="W361" s="22">
        <v>2732</v>
      </c>
      <c r="X361" s="22">
        <v>3709</v>
      </c>
      <c r="Y361" s="22">
        <v>1717</v>
      </c>
      <c r="Z361" s="22" t="s">
        <v>27</v>
      </c>
      <c r="AA361" s="5"/>
      <c r="AB361" s="6" cm="1">
        <f t="array" ref="AB361">SUM(IF(B361:I361&gt;B362:I362,1,-1))</f>
        <v>2</v>
      </c>
      <c r="AC361" s="6" cm="1">
        <f t="array" ref="AC361">SUM(IF(J361:S361&gt;J362:S362,1,-1))</f>
        <v>8</v>
      </c>
      <c r="AD361" s="6">
        <f t="shared" si="81"/>
        <v>10</v>
      </c>
      <c r="AE361" s="6">
        <f t="shared" si="94"/>
        <v>-10</v>
      </c>
      <c r="AF361" s="6">
        <f t="shared" si="94"/>
        <v>-6</v>
      </c>
      <c r="AG361" s="6">
        <f t="shared" si="94"/>
        <v>-16</v>
      </c>
      <c r="AH361" s="5"/>
      <c r="AI361" s="8" t="str">
        <f t="shared" si="82"/>
        <v>Outside</v>
      </c>
      <c r="AJ361" s="24" t="str">
        <f t="shared" si="83"/>
        <v>Down</v>
      </c>
      <c r="AK361" s="25" t="str">
        <f t="shared" si="84"/>
        <v>POC Down</v>
      </c>
      <c r="AL361" s="26" t="str">
        <f t="shared" si="85"/>
        <v>In. Val</v>
      </c>
      <c r="AM361" s="26" t="str">
        <f t="shared" si="86"/>
        <v>Upper Break</v>
      </c>
      <c r="AN361" s="26" t="str">
        <f t="shared" si="87"/>
        <v>In Val</v>
      </c>
      <c r="AO361" s="26" t="str">
        <f t="shared" si="88"/>
        <v>Gap Up - Failed</v>
      </c>
      <c r="AP361" s="26" t="str">
        <f t="shared" si="89"/>
        <v>Top-Weighted</v>
      </c>
      <c r="AQ361" s="26" t="str">
        <f t="shared" si="90"/>
        <v>Skewed Mid-Low</v>
      </c>
      <c r="AR361" s="26" t="str">
        <f t="shared" si="91"/>
        <v>Same</v>
      </c>
      <c r="AS361" s="27">
        <f t="shared" si="92"/>
        <v>0</v>
      </c>
    </row>
    <row r="362" spans="1:45" ht="15.5" x14ac:dyDescent="0.35">
      <c r="A362" s="20">
        <v>45148</v>
      </c>
      <c r="B362" s="21">
        <v>1.2793000000000001</v>
      </c>
      <c r="C362" s="21">
        <v>1.28867</v>
      </c>
      <c r="D362" s="21">
        <v>1.2619899999999999</v>
      </c>
      <c r="E362" s="21">
        <v>1.26695</v>
      </c>
      <c r="F362" s="21">
        <v>1.2768999999999999</v>
      </c>
      <c r="G362" s="21">
        <v>1.2796000000000001</v>
      </c>
      <c r="H362" s="21">
        <v>1.2690000000000001</v>
      </c>
      <c r="I362" s="22">
        <v>-51</v>
      </c>
      <c r="J362" s="22">
        <v>2266</v>
      </c>
      <c r="K362" s="22">
        <v>3599</v>
      </c>
      <c r="L362" s="22">
        <v>5919</v>
      </c>
      <c r="M362" s="23">
        <v>12.207499999999996</v>
      </c>
      <c r="N362" s="23">
        <v>266.80000000000035</v>
      </c>
      <c r="O362" s="22">
        <v>105.99999999999943</v>
      </c>
      <c r="P362" s="22">
        <v>603447</v>
      </c>
      <c r="Q362" s="23">
        <v>1257.1812500000001</v>
      </c>
      <c r="R362" s="23">
        <v>22.185157421289325</v>
      </c>
      <c r="S362" s="22">
        <v>30</v>
      </c>
      <c r="T362" s="22" t="s">
        <v>26</v>
      </c>
      <c r="U362" s="23">
        <v>0.63193639058802653</v>
      </c>
      <c r="V362" s="22">
        <v>1076</v>
      </c>
      <c r="W362" s="22">
        <v>1928</v>
      </c>
      <c r="X362" s="22">
        <v>2470</v>
      </c>
      <c r="Y362" s="22">
        <v>425</v>
      </c>
      <c r="Z362" s="22" t="s">
        <v>27</v>
      </c>
      <c r="AA362" s="5"/>
      <c r="AB362" s="6" cm="1">
        <f t="array" ref="AB362">SUM(IF(B362:I362&gt;B363:I363,1,-1))</f>
        <v>-6</v>
      </c>
      <c r="AC362" s="6" cm="1">
        <f t="array" ref="AC362">SUM(IF(J362:S362&gt;J363:S363,1,-1))</f>
        <v>-6</v>
      </c>
      <c r="AD362" s="6">
        <f t="shared" si="81"/>
        <v>-12</v>
      </c>
      <c r="AE362" s="6">
        <f t="shared" si="94"/>
        <v>-16</v>
      </c>
      <c r="AF362" s="6">
        <f t="shared" si="94"/>
        <v>-16</v>
      </c>
      <c r="AG362" s="6">
        <f t="shared" si="94"/>
        <v>-32</v>
      </c>
      <c r="AH362" s="5"/>
      <c r="AI362" s="8" t="str">
        <f t="shared" si="82"/>
        <v>Inside</v>
      </c>
      <c r="AJ362" s="24" t="str">
        <f t="shared" si="83"/>
        <v>Neutral</v>
      </c>
      <c r="AK362" s="25" t="str">
        <f t="shared" si="84"/>
        <v>POC Down</v>
      </c>
      <c r="AL362" s="26" t="str">
        <f t="shared" si="85"/>
        <v>In. Val</v>
      </c>
      <c r="AM362" s="26" t="str">
        <f t="shared" si="86"/>
        <v>Inside Day</v>
      </c>
      <c r="AN362" s="26" t="str">
        <f t="shared" si="87"/>
        <v>Bl. Val</v>
      </c>
      <c r="AO362" s="26" t="str">
        <f t="shared" si="88"/>
        <v>No Gap</v>
      </c>
      <c r="AP362" s="26" t="str">
        <f t="shared" si="89"/>
        <v>Bottom-Weighted</v>
      </c>
      <c r="AQ362" s="26" t="str">
        <f t="shared" si="90"/>
        <v>Skewed Mid-Low</v>
      </c>
      <c r="AR362" s="26" t="str">
        <f t="shared" si="91"/>
        <v>Closed Higher Quadrant</v>
      </c>
      <c r="AS362" s="27">
        <f t="shared" si="92"/>
        <v>1</v>
      </c>
    </row>
    <row r="363" spans="1:45" ht="15.5" x14ac:dyDescent="0.35">
      <c r="A363" s="20">
        <v>45147</v>
      </c>
      <c r="B363" s="21">
        <v>1.29267</v>
      </c>
      <c r="C363" s="21">
        <v>1.2995399999999999</v>
      </c>
      <c r="D363" s="21">
        <v>1.2619899999999999</v>
      </c>
      <c r="E363" s="21">
        <v>1.2719100000000001</v>
      </c>
      <c r="F363" s="21">
        <v>1.2769999999999999</v>
      </c>
      <c r="G363" s="21">
        <v>1.2817000000000001</v>
      </c>
      <c r="H363" s="21">
        <v>1.2648999999999999</v>
      </c>
      <c r="I363" s="22">
        <v>-41</v>
      </c>
      <c r="J363" s="22">
        <v>2843</v>
      </c>
      <c r="K363" s="22">
        <v>3078</v>
      </c>
      <c r="L363" s="22">
        <v>5967</v>
      </c>
      <c r="M363" s="23">
        <v>12.31437499999997</v>
      </c>
      <c r="N363" s="23">
        <v>375.49999999999972</v>
      </c>
      <c r="O363" s="22">
        <v>168.00000000000148</v>
      </c>
      <c r="P363" s="22">
        <v>612450</v>
      </c>
      <c r="Q363" s="23">
        <v>1275.9375</v>
      </c>
      <c r="R363" s="23">
        <v>15.890812250332901</v>
      </c>
      <c r="S363" s="22">
        <v>33</v>
      </c>
      <c r="T363" s="22" t="s">
        <v>26</v>
      </c>
      <c r="U363" s="23">
        <v>0.64098387772679777</v>
      </c>
      <c r="V363" s="22">
        <v>383</v>
      </c>
      <c r="W363" s="22">
        <v>1421</v>
      </c>
      <c r="X363" s="22">
        <v>3094</v>
      </c>
      <c r="Y363" s="22">
        <v>1063</v>
      </c>
      <c r="Z363" s="22" t="s">
        <v>29</v>
      </c>
      <c r="AA363" s="5"/>
      <c r="AB363" s="6" cm="1">
        <f t="array" ref="AB363">SUM(IF(B363:I363&gt;B364:I364,1,-1))</f>
        <v>-6</v>
      </c>
      <c r="AC363" s="6" cm="1">
        <f t="array" ref="AC363">SUM(IF(J363:S363&gt;J364:S364,1,-1))</f>
        <v>-8</v>
      </c>
      <c r="AD363" s="6">
        <f t="shared" si="81"/>
        <v>-14</v>
      </c>
      <c r="AE363" s="6">
        <f t="shared" si="94"/>
        <v>-8</v>
      </c>
      <c r="AF363" s="6">
        <f t="shared" si="94"/>
        <v>-14</v>
      </c>
      <c r="AG363" s="6">
        <f t="shared" si="94"/>
        <v>-22</v>
      </c>
      <c r="AH363" s="5"/>
      <c r="AI363" s="8" t="str">
        <f t="shared" si="82"/>
        <v>OL Lower</v>
      </c>
      <c r="AJ363" s="24" t="str">
        <f t="shared" si="83"/>
        <v>Down</v>
      </c>
      <c r="AK363" s="25" t="str">
        <f t="shared" si="84"/>
        <v>POC Down</v>
      </c>
      <c r="AL363" s="26" t="str">
        <f t="shared" si="85"/>
        <v>In. Val</v>
      </c>
      <c r="AM363" s="26" t="str">
        <f t="shared" si="86"/>
        <v>Inside Day</v>
      </c>
      <c r="AN363" s="26" t="str">
        <f t="shared" si="87"/>
        <v>In Val</v>
      </c>
      <c r="AO363" s="26" t="str">
        <f t="shared" si="88"/>
        <v>No Gap</v>
      </c>
      <c r="AP363" s="26" t="str">
        <f t="shared" si="89"/>
        <v>Bottom-Weighted</v>
      </c>
      <c r="AQ363" s="26" t="str">
        <f t="shared" si="90"/>
        <v>Skewed Mid-Low</v>
      </c>
      <c r="AR363" s="26" t="str">
        <f t="shared" si="91"/>
        <v>Same</v>
      </c>
      <c r="AS363" s="27">
        <f t="shared" si="92"/>
        <v>0</v>
      </c>
    </row>
    <row r="364" spans="1:45" ht="15.5" x14ac:dyDescent="0.35">
      <c r="A364" s="20">
        <v>45146</v>
      </c>
      <c r="B364" s="21">
        <v>1.28931</v>
      </c>
      <c r="C364" s="21">
        <v>1.2995399999999999</v>
      </c>
      <c r="D364" s="21">
        <v>1.2619899999999999</v>
      </c>
      <c r="E364" s="21">
        <v>1.2742899999999999</v>
      </c>
      <c r="F364" s="21">
        <v>1.2856000000000001</v>
      </c>
      <c r="G364" s="21">
        <v>1.2984</v>
      </c>
      <c r="H364" s="21">
        <v>1.2743</v>
      </c>
      <c r="I364" s="22">
        <v>-38</v>
      </c>
      <c r="J364" s="22">
        <v>1521</v>
      </c>
      <c r="K364" s="22">
        <v>4524</v>
      </c>
      <c r="L364" s="22">
        <v>6090</v>
      </c>
      <c r="M364" s="23">
        <v>12.576249999999956</v>
      </c>
      <c r="N364" s="23">
        <v>375.49999999999972</v>
      </c>
      <c r="O364" s="22">
        <v>241.00000000000011</v>
      </c>
      <c r="P364" s="22">
        <v>630675</v>
      </c>
      <c r="Q364" s="23">
        <v>1313.90625</v>
      </c>
      <c r="R364" s="23">
        <v>16.218375499334233</v>
      </c>
      <c r="S364" s="22">
        <v>44</v>
      </c>
      <c r="T364" s="22" t="s">
        <v>26</v>
      </c>
      <c r="U364" s="23">
        <v>0.50003225064435408</v>
      </c>
      <c r="V364" s="22">
        <v>829</v>
      </c>
      <c r="W364" s="22">
        <v>1593</v>
      </c>
      <c r="X364" s="22">
        <v>2616</v>
      </c>
      <c r="Y364" s="22">
        <v>1046</v>
      </c>
      <c r="Z364" s="22" t="s">
        <v>29</v>
      </c>
      <c r="AA364" s="5"/>
      <c r="AB364" s="6" cm="1">
        <f t="array" ref="AB364">SUM(IF(B364:I364&gt;B365:I365,1,-1))</f>
        <v>-4</v>
      </c>
      <c r="AC364" s="6" cm="1">
        <f t="array" ref="AC364">SUM(IF(J364:S364&gt;J365:S365,1,-1))</f>
        <v>-2</v>
      </c>
      <c r="AD364" s="6">
        <f t="shared" si="81"/>
        <v>-6</v>
      </c>
      <c r="AE364" s="6">
        <f t="shared" si="94"/>
        <v>-6</v>
      </c>
      <c r="AF364" s="6">
        <f t="shared" si="94"/>
        <v>-10</v>
      </c>
      <c r="AG364" s="6">
        <f t="shared" si="94"/>
        <v>-16</v>
      </c>
      <c r="AH364" s="5"/>
      <c r="AI364" s="8" t="str">
        <f t="shared" si="82"/>
        <v>Outside</v>
      </c>
      <c r="AJ364" s="24" t="str">
        <f t="shared" si="83"/>
        <v>Neutral</v>
      </c>
      <c r="AK364" s="25" t="str">
        <f t="shared" si="84"/>
        <v>POC Unchanged</v>
      </c>
      <c r="AL364" s="26" t="str">
        <f t="shared" si="85"/>
        <v>In. Val</v>
      </c>
      <c r="AM364" s="26" t="str">
        <f t="shared" si="86"/>
        <v>Inside Day</v>
      </c>
      <c r="AN364" s="26" t="str">
        <f t="shared" si="87"/>
        <v>Bl. Val</v>
      </c>
      <c r="AO364" s="26" t="str">
        <f t="shared" si="88"/>
        <v>No Gap</v>
      </c>
      <c r="AP364" s="26" t="str">
        <f t="shared" si="89"/>
        <v>Bottom-Weighted</v>
      </c>
      <c r="AQ364" s="26" t="str">
        <f t="shared" si="90"/>
        <v>Skewed Mid-Low</v>
      </c>
      <c r="AR364" s="26" t="str">
        <f t="shared" si="91"/>
        <v>Same</v>
      </c>
      <c r="AS364" s="27">
        <f t="shared" si="92"/>
        <v>0</v>
      </c>
    </row>
    <row r="365" spans="1:45" ht="15.5" x14ac:dyDescent="0.35">
      <c r="A365" s="20">
        <v>45145</v>
      </c>
      <c r="B365" s="21">
        <v>1.2811699999999999</v>
      </c>
      <c r="C365" s="21">
        <v>1.2995399999999999</v>
      </c>
      <c r="D365" s="21">
        <v>1.2619899999999999</v>
      </c>
      <c r="E365" s="21">
        <v>1.27807</v>
      </c>
      <c r="F365" s="21">
        <v>1.2856000000000001</v>
      </c>
      <c r="G365" s="21">
        <v>1.2969999999999999</v>
      </c>
      <c r="H365" s="21">
        <v>1.2756000000000001</v>
      </c>
      <c r="I365" s="22">
        <v>-8</v>
      </c>
      <c r="J365" s="22">
        <v>1693</v>
      </c>
      <c r="K365" s="22">
        <v>4363</v>
      </c>
      <c r="L365" s="22">
        <v>6107</v>
      </c>
      <c r="M365" s="23">
        <v>12.604166666666606</v>
      </c>
      <c r="N365" s="23">
        <v>375.49999999999972</v>
      </c>
      <c r="O365" s="22">
        <v>213.99999999999864</v>
      </c>
      <c r="P365" s="22">
        <v>628912</v>
      </c>
      <c r="Q365" s="23">
        <v>1310.2333333333333</v>
      </c>
      <c r="R365" s="23">
        <v>16.2636484687084</v>
      </c>
      <c r="S365" s="22">
        <v>48</v>
      </c>
      <c r="T365" s="22" t="s">
        <v>26</v>
      </c>
      <c r="U365" s="23">
        <v>0.56973112836097062</v>
      </c>
      <c r="V365" s="22">
        <v>834</v>
      </c>
      <c r="W365" s="22">
        <v>2147</v>
      </c>
      <c r="X365" s="22">
        <v>2202</v>
      </c>
      <c r="Y365" s="22">
        <v>918</v>
      </c>
      <c r="Z365" s="22" t="s">
        <v>29</v>
      </c>
      <c r="AA365" s="5"/>
      <c r="AB365" s="6" cm="1">
        <f t="array" ref="AB365">SUM(IF(B365:I365&gt;B366:I366,1,-1))</f>
        <v>2</v>
      </c>
      <c r="AC365" s="6" cm="1">
        <f t="array" ref="AC365">SUM(IF(J365:S365&gt;J366:S366,1,-1))</f>
        <v>-4</v>
      </c>
      <c r="AD365" s="6">
        <f t="shared" si="81"/>
        <v>-2</v>
      </c>
      <c r="AE365" s="6">
        <f t="shared" si="94"/>
        <v>-2</v>
      </c>
      <c r="AF365" s="6">
        <f t="shared" si="94"/>
        <v>0</v>
      </c>
      <c r="AG365" s="6">
        <f t="shared" si="94"/>
        <v>-2</v>
      </c>
      <c r="AH365" s="5"/>
      <c r="AI365" s="8" t="str">
        <f t="shared" si="82"/>
        <v>OL Higher</v>
      </c>
      <c r="AJ365" s="24" t="str">
        <f t="shared" si="83"/>
        <v>Up</v>
      </c>
      <c r="AK365" s="25" t="str">
        <f t="shared" si="84"/>
        <v>POC Up</v>
      </c>
      <c r="AL365" s="26" t="str">
        <f t="shared" si="85"/>
        <v>In. Val</v>
      </c>
      <c r="AM365" s="26" t="str">
        <f t="shared" si="86"/>
        <v>Inside Day</v>
      </c>
      <c r="AN365" s="26" t="str">
        <f t="shared" si="87"/>
        <v>In Val</v>
      </c>
      <c r="AO365" s="26" t="str">
        <f t="shared" si="88"/>
        <v>No Gap</v>
      </c>
      <c r="AP365" s="26" t="str">
        <f t="shared" si="89"/>
        <v>Bottom-Weighted</v>
      </c>
      <c r="AQ365" s="26" t="str">
        <f t="shared" si="90"/>
        <v>Skewed Mid-Low</v>
      </c>
      <c r="AR365" s="26" t="str">
        <f t="shared" si="91"/>
        <v>Same</v>
      </c>
      <c r="AS365" s="27">
        <f t="shared" si="92"/>
        <v>0</v>
      </c>
    </row>
    <row r="366" spans="1:45" ht="15.5" x14ac:dyDescent="0.35">
      <c r="A366" s="20">
        <v>45142</v>
      </c>
      <c r="B366" s="21">
        <v>1.2851900000000001</v>
      </c>
      <c r="C366" s="21">
        <v>1.2995399999999999</v>
      </c>
      <c r="D366" s="21">
        <v>1.2619899999999999</v>
      </c>
      <c r="E366" s="21">
        <v>1.27481</v>
      </c>
      <c r="F366" s="21">
        <v>1.2853000000000001</v>
      </c>
      <c r="G366" s="21">
        <v>1.2923</v>
      </c>
      <c r="H366" s="21">
        <v>1.2745</v>
      </c>
      <c r="I366" s="22">
        <v>-27</v>
      </c>
      <c r="J366" s="22">
        <v>2000</v>
      </c>
      <c r="K366" s="22">
        <v>4163</v>
      </c>
      <c r="L366" s="22">
        <v>6220</v>
      </c>
      <c r="M366" s="23">
        <v>12.832916666666607</v>
      </c>
      <c r="N366" s="23">
        <v>375.49999999999972</v>
      </c>
      <c r="O366" s="22">
        <v>178.00000000000037</v>
      </c>
      <c r="P366" s="22">
        <v>643639</v>
      </c>
      <c r="Q366" s="23">
        <v>1340.9145833333334</v>
      </c>
      <c r="R366" s="23">
        <v>16.564580559254342</v>
      </c>
      <c r="S366" s="22">
        <v>45</v>
      </c>
      <c r="T366" s="22" t="s">
        <v>26</v>
      </c>
      <c r="U366" s="23">
        <v>0.57740459696383306</v>
      </c>
      <c r="V366" s="22">
        <v>834</v>
      </c>
      <c r="W366" s="22">
        <v>2722</v>
      </c>
      <c r="X366" s="22">
        <v>1737</v>
      </c>
      <c r="Y366" s="22">
        <v>917</v>
      </c>
      <c r="Z366" s="22" t="s">
        <v>29</v>
      </c>
      <c r="AA366" s="5"/>
      <c r="AB366" s="6" cm="1">
        <f t="array" ref="AB366">SUM(IF(B366:I366&gt;B367:I367,1,-1))</f>
        <v>-4</v>
      </c>
      <c r="AC366" s="6" cm="1">
        <f t="array" ref="AC366">SUM(IF(J366:S366&gt;J367:S367,1,-1))</f>
        <v>-4</v>
      </c>
      <c r="AD366" s="6">
        <f t="shared" si="81"/>
        <v>-8</v>
      </c>
      <c r="AE366" s="6">
        <f t="shared" si="94"/>
        <v>-10</v>
      </c>
      <c r="AF366" s="6">
        <f t="shared" si="94"/>
        <v>2</v>
      </c>
      <c r="AG366" s="6">
        <f t="shared" si="94"/>
        <v>-8</v>
      </c>
      <c r="AH366" s="5"/>
      <c r="AI366" s="8" t="str">
        <f t="shared" si="82"/>
        <v>Inside</v>
      </c>
      <c r="AJ366" s="24" t="str">
        <f t="shared" si="83"/>
        <v>Neutral</v>
      </c>
      <c r="AK366" s="25" t="str">
        <f t="shared" si="84"/>
        <v>POC Unchanged</v>
      </c>
      <c r="AL366" s="26" t="str">
        <f t="shared" si="85"/>
        <v>In. Val</v>
      </c>
      <c r="AM366" s="26" t="str">
        <f t="shared" si="86"/>
        <v>Inside Day</v>
      </c>
      <c r="AN366" s="26" t="str">
        <f t="shared" si="87"/>
        <v>In Val</v>
      </c>
      <c r="AO366" s="26" t="str">
        <f t="shared" si="88"/>
        <v>No Gap</v>
      </c>
      <c r="AP366" s="26" t="str">
        <f t="shared" si="89"/>
        <v>Bottom-Weighted</v>
      </c>
      <c r="AQ366" s="26" t="str">
        <f t="shared" si="90"/>
        <v>Skewed Mid-High</v>
      </c>
      <c r="AR366" s="26" t="str">
        <f t="shared" si="91"/>
        <v>Closed Lower Quadrant</v>
      </c>
      <c r="AS366" s="27">
        <f t="shared" si="92"/>
        <v>-1</v>
      </c>
    </row>
    <row r="367" spans="1:45" ht="15.5" x14ac:dyDescent="0.35">
      <c r="A367" s="20">
        <v>45141</v>
      </c>
      <c r="B367" s="21">
        <v>1.31281</v>
      </c>
      <c r="C367" s="21">
        <v>1.3141799999999999</v>
      </c>
      <c r="D367" s="21">
        <v>1.2619899999999999</v>
      </c>
      <c r="E367" s="21">
        <v>1.2715099999999999</v>
      </c>
      <c r="F367" s="21">
        <v>1.2853000000000001</v>
      </c>
      <c r="G367" s="21">
        <v>1.2995000000000001</v>
      </c>
      <c r="H367" s="21">
        <v>1.2725</v>
      </c>
      <c r="I367" s="22">
        <v>-2</v>
      </c>
      <c r="J367" s="22">
        <v>5275</v>
      </c>
      <c r="K367" s="22">
        <v>3822</v>
      </c>
      <c r="L367" s="22">
        <v>9178</v>
      </c>
      <c r="M367" s="23">
        <v>12.644861111111036</v>
      </c>
      <c r="N367" s="23">
        <v>521.89999999999964</v>
      </c>
      <c r="O367" s="22">
        <v>270.00000000000136</v>
      </c>
      <c r="P367" s="22">
        <v>940312</v>
      </c>
      <c r="Q367" s="23">
        <v>1305.9888888888888</v>
      </c>
      <c r="R367" s="23">
        <v>17.585744395478073</v>
      </c>
      <c r="S367" s="22">
        <v>62</v>
      </c>
      <c r="T367" s="22" t="s">
        <v>26</v>
      </c>
      <c r="U367" s="23">
        <v>0.68871434183710412</v>
      </c>
      <c r="V367" s="22">
        <v>1837</v>
      </c>
      <c r="W367" s="22">
        <v>2115</v>
      </c>
      <c r="X367" s="22">
        <v>4221</v>
      </c>
      <c r="Y367" s="22">
        <v>1005</v>
      </c>
      <c r="Z367" s="22" t="s">
        <v>27</v>
      </c>
      <c r="AA367" s="5"/>
      <c r="AB367" s="6" cm="1">
        <f t="array" ref="AB367">SUM(IF(B367:I367&gt;B368:I368,1,-1))</f>
        <v>0</v>
      </c>
      <c r="AC367" s="6" cm="1">
        <f t="array" ref="AC367">SUM(IF(J367:S367&gt;J368:S368,1,-1))</f>
        <v>8</v>
      </c>
      <c r="AD367" s="6">
        <f t="shared" si="81"/>
        <v>8</v>
      </c>
      <c r="AE367" s="6">
        <f t="shared" ref="AE367:AG382" si="95">SUM(AB367:AB369)</f>
        <v>-14</v>
      </c>
      <c r="AF367" s="6">
        <f t="shared" si="95"/>
        <v>0</v>
      </c>
      <c r="AG367" s="6">
        <f t="shared" si="95"/>
        <v>-14</v>
      </c>
      <c r="AH367" s="5"/>
      <c r="AI367" s="8" t="str">
        <f t="shared" si="82"/>
        <v>Outside</v>
      </c>
      <c r="AJ367" s="24" t="str">
        <f t="shared" si="83"/>
        <v>Down</v>
      </c>
      <c r="AK367" s="25" t="str">
        <f t="shared" si="84"/>
        <v>POC Unchanged</v>
      </c>
      <c r="AL367" s="26" t="str">
        <f t="shared" si="85"/>
        <v>In. Val</v>
      </c>
      <c r="AM367" s="26" t="str">
        <f t="shared" si="86"/>
        <v>Both Sides Expand</v>
      </c>
      <c r="AN367" s="26" t="str">
        <f t="shared" si="87"/>
        <v>Bl. Val</v>
      </c>
      <c r="AO367" s="26" t="str">
        <f t="shared" si="88"/>
        <v>Gap Up - Failed</v>
      </c>
      <c r="AP367" s="26" t="str">
        <f t="shared" si="89"/>
        <v>Top-Weighted</v>
      </c>
      <c r="AQ367" s="26" t="str">
        <f t="shared" si="90"/>
        <v>Skewed Mid-Low</v>
      </c>
      <c r="AR367" s="26" t="str">
        <f t="shared" si="91"/>
        <v>Same</v>
      </c>
      <c r="AS367" s="27">
        <f t="shared" si="92"/>
        <v>0</v>
      </c>
    </row>
    <row r="368" spans="1:45" ht="15.5" x14ac:dyDescent="0.35">
      <c r="A368" s="20">
        <v>45140</v>
      </c>
      <c r="B368" s="21">
        <v>1.2937000000000001</v>
      </c>
      <c r="C368" s="21">
        <v>1.2995399999999999</v>
      </c>
      <c r="D368" s="21">
        <v>1.26799</v>
      </c>
      <c r="E368" s="21">
        <v>1.2718400000000001</v>
      </c>
      <c r="F368" s="21">
        <v>1.2853000000000001</v>
      </c>
      <c r="G368" s="21">
        <v>1.2942</v>
      </c>
      <c r="H368" s="21">
        <v>1.2812000000000001</v>
      </c>
      <c r="I368" s="22">
        <v>-16</v>
      </c>
      <c r="J368" s="22">
        <v>2821</v>
      </c>
      <c r="K368" s="22">
        <v>3110</v>
      </c>
      <c r="L368" s="22">
        <v>6012</v>
      </c>
      <c r="M368" s="23">
        <v>12.403749999999949</v>
      </c>
      <c r="N368" s="23">
        <v>315.49999999999966</v>
      </c>
      <c r="O368" s="22">
        <v>129.99999999999901</v>
      </c>
      <c r="P368" s="22">
        <v>618766</v>
      </c>
      <c r="Q368" s="23">
        <v>1289.0958333333333</v>
      </c>
      <c r="R368" s="23">
        <v>19.055467511885915</v>
      </c>
      <c r="S368" s="22">
        <v>36</v>
      </c>
      <c r="T368" s="22" t="s">
        <v>33</v>
      </c>
      <c r="U368" s="23">
        <v>0.72111997524788674</v>
      </c>
      <c r="V368" s="22">
        <v>805</v>
      </c>
      <c r="W368" s="22">
        <v>2866</v>
      </c>
      <c r="X368" s="22">
        <v>1993</v>
      </c>
      <c r="Y368" s="22">
        <v>348</v>
      </c>
      <c r="Z368" s="22" t="s">
        <v>27</v>
      </c>
      <c r="AA368" s="5"/>
      <c r="AB368" s="6" cm="1">
        <f t="array" ref="AB368">SUM(IF(B368:I368&gt;B369:I369,1,-1))</f>
        <v>-6</v>
      </c>
      <c r="AC368" s="6" cm="1">
        <f t="array" ref="AC368">SUM(IF(J368:S368&gt;J369:S369,1,-1))</f>
        <v>-2</v>
      </c>
      <c r="AD368" s="6">
        <f t="shared" si="81"/>
        <v>-8</v>
      </c>
      <c r="AE368" s="6">
        <f t="shared" si="95"/>
        <v>-20</v>
      </c>
      <c r="AF368" s="6">
        <f t="shared" si="95"/>
        <v>-12</v>
      </c>
      <c r="AG368" s="6">
        <f t="shared" si="95"/>
        <v>-32</v>
      </c>
      <c r="AH368" s="5"/>
      <c r="AI368" s="8" t="str">
        <f t="shared" si="82"/>
        <v>Outside</v>
      </c>
      <c r="AJ368" s="24" t="str">
        <f t="shared" si="83"/>
        <v>Down</v>
      </c>
      <c r="AK368" s="25" t="str">
        <f t="shared" si="84"/>
        <v>POC Unchanged</v>
      </c>
      <c r="AL368" s="26" t="str">
        <f t="shared" si="85"/>
        <v>In. Val</v>
      </c>
      <c r="AM368" s="26" t="str">
        <f t="shared" si="86"/>
        <v>Lower Break</v>
      </c>
      <c r="AN368" s="26" t="str">
        <f t="shared" si="87"/>
        <v>Bl. Val</v>
      </c>
      <c r="AO368" s="26" t="str">
        <f t="shared" si="88"/>
        <v>Gap Up - Failed</v>
      </c>
      <c r="AP368" s="26" t="str">
        <f t="shared" si="89"/>
        <v>Bottom-Weighted</v>
      </c>
      <c r="AQ368" s="26" t="str">
        <f t="shared" si="90"/>
        <v>Skewed Mid-High</v>
      </c>
      <c r="AR368" s="26" t="str">
        <f t="shared" si="91"/>
        <v>Same</v>
      </c>
      <c r="AS368" s="27">
        <f t="shared" si="92"/>
        <v>0</v>
      </c>
    </row>
    <row r="369" spans="1:45" ht="15.5" x14ac:dyDescent="0.35">
      <c r="A369" s="20">
        <v>45139</v>
      </c>
      <c r="B369" s="21">
        <v>1.30332</v>
      </c>
      <c r="C369" s="21">
        <v>1.3038400000000001</v>
      </c>
      <c r="D369" s="21">
        <v>1.27407</v>
      </c>
      <c r="E369" s="21">
        <v>1.2794099999999999</v>
      </c>
      <c r="F369" s="21">
        <v>1.2853000000000001</v>
      </c>
      <c r="G369" s="21">
        <v>1.2929999999999999</v>
      </c>
      <c r="H369" s="21">
        <v>1.2815000000000001</v>
      </c>
      <c r="I369" s="22">
        <v>8</v>
      </c>
      <c r="J369" s="22">
        <v>3560</v>
      </c>
      <c r="K369" s="22">
        <v>2529</v>
      </c>
      <c r="L369" s="22">
        <v>6170</v>
      </c>
      <c r="M369" s="23">
        <v>12.714999999999945</v>
      </c>
      <c r="N369" s="23">
        <v>297.70000000000073</v>
      </c>
      <c r="O369" s="22">
        <v>114.99999999999844</v>
      </c>
      <c r="P369" s="22">
        <v>626955</v>
      </c>
      <c r="Q369" s="23">
        <v>1306.15625</v>
      </c>
      <c r="R369" s="23">
        <v>20.725562646959975</v>
      </c>
      <c r="S369" s="22">
        <v>30</v>
      </c>
      <c r="T369" s="22" t="s">
        <v>26</v>
      </c>
      <c r="U369" s="23">
        <v>0.62329250349050291</v>
      </c>
      <c r="V369" s="22">
        <v>329</v>
      </c>
      <c r="W369" s="22">
        <v>1693</v>
      </c>
      <c r="X369" s="22">
        <v>3274</v>
      </c>
      <c r="Y369" s="22">
        <v>849</v>
      </c>
      <c r="Z369" s="22" t="s">
        <v>27</v>
      </c>
      <c r="AA369" s="5"/>
      <c r="AB369" s="6" cm="1">
        <f t="array" ref="AB369">SUM(IF(B369:I369&gt;B370:I370,1,-1))</f>
        <v>-8</v>
      </c>
      <c r="AC369" s="6" cm="1">
        <f t="array" ref="AC369">SUM(IF(J369:S369&gt;J370:S370,1,-1))</f>
        <v>-6</v>
      </c>
      <c r="AD369" s="6">
        <f t="shared" si="81"/>
        <v>-14</v>
      </c>
      <c r="AE369" s="6">
        <f t="shared" si="95"/>
        <v>-14</v>
      </c>
      <c r="AF369" s="6">
        <f t="shared" si="95"/>
        <v>-6</v>
      </c>
      <c r="AG369" s="6">
        <f t="shared" si="95"/>
        <v>-20</v>
      </c>
      <c r="AH369" s="5"/>
      <c r="AI369" s="8" t="str">
        <f t="shared" si="82"/>
        <v>OL Lower</v>
      </c>
      <c r="AJ369" s="24" t="str">
        <f t="shared" si="83"/>
        <v>Down</v>
      </c>
      <c r="AK369" s="25" t="str">
        <f t="shared" si="84"/>
        <v>POC Unchanged</v>
      </c>
      <c r="AL369" s="26" t="str">
        <f t="shared" si="85"/>
        <v>In. Val</v>
      </c>
      <c r="AM369" s="26" t="str">
        <f t="shared" si="86"/>
        <v>Lower Break</v>
      </c>
      <c r="AN369" s="26" t="str">
        <f t="shared" si="87"/>
        <v>Bl. Val</v>
      </c>
      <c r="AO369" s="26" t="str">
        <f t="shared" si="88"/>
        <v>Gap Up - Failed</v>
      </c>
      <c r="AP369" s="26" t="str">
        <f t="shared" si="89"/>
        <v>Top-Weighted</v>
      </c>
      <c r="AQ369" s="26" t="str">
        <f t="shared" si="90"/>
        <v>Skewed Mid-Low</v>
      </c>
      <c r="AR369" s="26" t="str">
        <f t="shared" si="91"/>
        <v>Same</v>
      </c>
      <c r="AS369" s="27">
        <f t="shared" si="92"/>
        <v>0</v>
      </c>
    </row>
    <row r="370" spans="1:45" ht="15.5" x14ac:dyDescent="0.35">
      <c r="A370" s="20">
        <v>45138</v>
      </c>
      <c r="B370" s="21">
        <v>1.30715</v>
      </c>
      <c r="C370" s="21">
        <v>1.3125199999999999</v>
      </c>
      <c r="D370" s="21">
        <v>1.27627</v>
      </c>
      <c r="E370" s="21">
        <v>1.28311</v>
      </c>
      <c r="F370" s="21">
        <v>1.2853000000000001</v>
      </c>
      <c r="G370" s="21">
        <v>1.2943</v>
      </c>
      <c r="H370" s="21">
        <v>1.2816000000000001</v>
      </c>
      <c r="I370" s="22">
        <v>23</v>
      </c>
      <c r="J370" s="22">
        <v>4208</v>
      </c>
      <c r="K370" s="22">
        <v>1955</v>
      </c>
      <c r="L370" s="22">
        <v>6244</v>
      </c>
      <c r="M370" s="23">
        <v>12.869374999999966</v>
      </c>
      <c r="N370" s="23">
        <v>362.49999999999892</v>
      </c>
      <c r="O370" s="22">
        <v>126.99999999999933</v>
      </c>
      <c r="P370" s="22">
        <v>636931</v>
      </c>
      <c r="Q370" s="23">
        <v>1326.9395833333333</v>
      </c>
      <c r="R370" s="23">
        <v>17.224827586206949</v>
      </c>
      <c r="S370" s="22">
        <v>38</v>
      </c>
      <c r="T370" s="22" t="s">
        <v>28</v>
      </c>
      <c r="U370" s="23">
        <v>0.4732394222497755</v>
      </c>
      <c r="V370" s="22">
        <v>622</v>
      </c>
      <c r="W370" s="22">
        <v>748</v>
      </c>
      <c r="X370" s="22">
        <v>2838</v>
      </c>
      <c r="Y370" s="22">
        <v>2036</v>
      </c>
      <c r="Z370" s="22" t="s">
        <v>27</v>
      </c>
      <c r="AA370" s="5"/>
      <c r="AB370" s="6" cm="1">
        <f t="array" ref="AB370">SUM(IF(B370:I370&gt;B371:I371,1,-1))</f>
        <v>-6</v>
      </c>
      <c r="AC370" s="6" cm="1">
        <f t="array" ref="AC370">SUM(IF(J370:S370&gt;J371:S371,1,-1))</f>
        <v>-4</v>
      </c>
      <c r="AD370" s="6">
        <f t="shared" si="81"/>
        <v>-10</v>
      </c>
      <c r="AE370" s="6">
        <f t="shared" si="95"/>
        <v>-12</v>
      </c>
      <c r="AF370" s="6">
        <f t="shared" si="95"/>
        <v>4</v>
      </c>
      <c r="AG370" s="6">
        <f t="shared" si="95"/>
        <v>-8</v>
      </c>
      <c r="AH370" s="5"/>
      <c r="AI370" s="8" t="str">
        <f t="shared" si="82"/>
        <v>Inside</v>
      </c>
      <c r="AJ370" s="24" t="str">
        <f t="shared" si="83"/>
        <v>Down</v>
      </c>
      <c r="AK370" s="25" t="str">
        <f t="shared" si="84"/>
        <v>POC Unchanged</v>
      </c>
      <c r="AL370" s="26" t="str">
        <f t="shared" si="85"/>
        <v>In. Val</v>
      </c>
      <c r="AM370" s="26" t="str">
        <f t="shared" si="86"/>
        <v>Inside Day</v>
      </c>
      <c r="AN370" s="26" t="str">
        <f t="shared" si="87"/>
        <v>In Val</v>
      </c>
      <c r="AO370" s="26" t="str">
        <f t="shared" si="88"/>
        <v>Gap Up - Failed</v>
      </c>
      <c r="AP370" s="26" t="str">
        <f t="shared" si="89"/>
        <v>Top-Weighted</v>
      </c>
      <c r="AQ370" s="26" t="str">
        <f t="shared" si="90"/>
        <v>Skewed Mid-Low</v>
      </c>
      <c r="AR370" s="26" t="str">
        <f t="shared" si="91"/>
        <v>Same</v>
      </c>
      <c r="AS370" s="27">
        <f t="shared" si="92"/>
        <v>0</v>
      </c>
    </row>
    <row r="371" spans="1:45" ht="15.5" x14ac:dyDescent="0.35">
      <c r="A371" s="20">
        <v>45135</v>
      </c>
      <c r="B371" s="21">
        <v>1.30891</v>
      </c>
      <c r="C371" s="21">
        <v>1.3125199999999999</v>
      </c>
      <c r="D371" s="21">
        <v>1.27627</v>
      </c>
      <c r="E371" s="21">
        <v>1.2853000000000001</v>
      </c>
      <c r="F371" s="21">
        <v>1.2853000000000001</v>
      </c>
      <c r="G371" s="21">
        <v>1.2967</v>
      </c>
      <c r="H371" s="21">
        <v>1.2811999999999999</v>
      </c>
      <c r="I371" s="22">
        <v>33</v>
      </c>
      <c r="J371" s="22">
        <v>4466</v>
      </c>
      <c r="K371" s="22">
        <v>1716</v>
      </c>
      <c r="L371" s="22">
        <v>6239</v>
      </c>
      <c r="M371" s="23">
        <v>12.87062499999996</v>
      </c>
      <c r="N371" s="23">
        <v>362.49999999999892</v>
      </c>
      <c r="O371" s="22">
        <v>155.00000000000068</v>
      </c>
      <c r="P371" s="22">
        <v>638221</v>
      </c>
      <c r="Q371" s="23">
        <v>1329.6270833333333</v>
      </c>
      <c r="R371" s="23">
        <v>17.211034482758674</v>
      </c>
      <c r="S371" s="22">
        <v>40</v>
      </c>
      <c r="T371" s="22" t="s">
        <v>28</v>
      </c>
      <c r="U371" s="23">
        <v>0.45665149313621112</v>
      </c>
      <c r="V371" s="22">
        <v>1134</v>
      </c>
      <c r="W371" s="22">
        <v>748</v>
      </c>
      <c r="X371" s="22">
        <v>2584</v>
      </c>
      <c r="Y371" s="22">
        <v>1773</v>
      </c>
      <c r="Z371" s="22" t="s">
        <v>27</v>
      </c>
      <c r="AA371" s="5"/>
      <c r="AB371" s="6" cm="1">
        <f t="array" ref="AB371">SUM(IF(B371:I371&gt;B372:I372,1,-1))</f>
        <v>0</v>
      </c>
      <c r="AC371" s="6" cm="1">
        <f t="array" ref="AC371">SUM(IF(J371:S371&gt;J372:S372,1,-1))</f>
        <v>4</v>
      </c>
      <c r="AD371" s="6">
        <f t="shared" si="81"/>
        <v>4</v>
      </c>
      <c r="AE371" s="6">
        <f t="shared" si="95"/>
        <v>-8</v>
      </c>
      <c r="AF371" s="6">
        <f t="shared" si="95"/>
        <v>12</v>
      </c>
      <c r="AG371" s="6">
        <f t="shared" si="95"/>
        <v>4</v>
      </c>
      <c r="AH371" s="5"/>
      <c r="AI371" s="8" t="str">
        <f t="shared" si="82"/>
        <v>Inside</v>
      </c>
      <c r="AJ371" s="24" t="str">
        <f t="shared" si="83"/>
        <v>Down</v>
      </c>
      <c r="AK371" s="25" t="str">
        <f t="shared" si="84"/>
        <v>POC Up</v>
      </c>
      <c r="AL371" s="26" t="str">
        <f t="shared" si="85"/>
        <v>In. Val</v>
      </c>
      <c r="AM371" s="26" t="str">
        <f t="shared" si="86"/>
        <v>Lower Break</v>
      </c>
      <c r="AN371" s="26" t="str">
        <f t="shared" si="87"/>
        <v>In Val</v>
      </c>
      <c r="AO371" s="26" t="str">
        <f t="shared" si="88"/>
        <v>Gap Up - Failed</v>
      </c>
      <c r="AP371" s="26" t="str">
        <f t="shared" si="89"/>
        <v>Top-Weighted</v>
      </c>
      <c r="AQ371" s="26" t="str">
        <f t="shared" si="90"/>
        <v>Skewed Mid-Low</v>
      </c>
      <c r="AR371" s="26" t="str">
        <f t="shared" si="91"/>
        <v>Same</v>
      </c>
      <c r="AS371" s="27">
        <f t="shared" si="92"/>
        <v>0</v>
      </c>
    </row>
    <row r="372" spans="1:45" ht="15.5" x14ac:dyDescent="0.35">
      <c r="A372" s="20">
        <v>45134</v>
      </c>
      <c r="B372" s="21">
        <v>1.31281</v>
      </c>
      <c r="C372" s="21">
        <v>1.3141799999999999</v>
      </c>
      <c r="D372" s="21">
        <v>1.27817</v>
      </c>
      <c r="E372" s="21">
        <v>1.27928</v>
      </c>
      <c r="F372" s="21">
        <v>1.2852000000000001</v>
      </c>
      <c r="G372" s="21">
        <v>1.3016000000000001</v>
      </c>
      <c r="H372" s="21">
        <v>1.2783</v>
      </c>
      <c r="I372" s="22">
        <v>24</v>
      </c>
      <c r="J372" s="22">
        <v>4792</v>
      </c>
      <c r="K372" s="22">
        <v>1245</v>
      </c>
      <c r="L372" s="22">
        <v>6080</v>
      </c>
      <c r="M372" s="23">
        <v>12.557916666666594</v>
      </c>
      <c r="N372" s="23">
        <v>360.09999999999877</v>
      </c>
      <c r="O372" s="22">
        <v>233.00000000000099</v>
      </c>
      <c r="P372" s="22">
        <v>617216</v>
      </c>
      <c r="Q372" s="23">
        <v>1285.8666666666666</v>
      </c>
      <c r="R372" s="23">
        <v>16.884198833657376</v>
      </c>
      <c r="S372" s="22">
        <v>44</v>
      </c>
      <c r="T372" s="22" t="s">
        <v>28</v>
      </c>
      <c r="U372" s="23">
        <v>0.39626003663395853</v>
      </c>
      <c r="V372" s="22">
        <v>1588</v>
      </c>
      <c r="W372" s="22">
        <v>489</v>
      </c>
      <c r="X372" s="22">
        <v>2086</v>
      </c>
      <c r="Y372" s="22">
        <v>1915</v>
      </c>
      <c r="Z372" s="22" t="s">
        <v>27</v>
      </c>
      <c r="AA372" s="5"/>
      <c r="AB372" s="6" cm="1">
        <f t="array" ref="AB372">SUM(IF(B372:I372&gt;B373:I373,1,-1))</f>
        <v>-6</v>
      </c>
      <c r="AC372" s="6" cm="1">
        <f t="array" ref="AC372">SUM(IF(J372:S372&gt;J373:S373,1,-1))</f>
        <v>4</v>
      </c>
      <c r="AD372" s="6">
        <f t="shared" si="81"/>
        <v>-2</v>
      </c>
      <c r="AE372" s="6">
        <f t="shared" si="95"/>
        <v>-10</v>
      </c>
      <c r="AF372" s="6">
        <f t="shared" si="95"/>
        <v>0</v>
      </c>
      <c r="AG372" s="6">
        <f t="shared" si="95"/>
        <v>-10</v>
      </c>
      <c r="AH372" s="5"/>
      <c r="AI372" s="8" t="str">
        <f t="shared" si="82"/>
        <v>OL Lower</v>
      </c>
      <c r="AJ372" s="24" t="str">
        <f t="shared" si="83"/>
        <v>Down</v>
      </c>
      <c r="AK372" s="25" t="str">
        <f t="shared" si="84"/>
        <v>POC Down</v>
      </c>
      <c r="AL372" s="26" t="str">
        <f t="shared" si="85"/>
        <v>Bel. Val</v>
      </c>
      <c r="AM372" s="26" t="str">
        <f t="shared" si="86"/>
        <v>Lower Break</v>
      </c>
      <c r="AN372" s="26" t="str">
        <f t="shared" si="87"/>
        <v>In Val</v>
      </c>
      <c r="AO372" s="26" t="str">
        <f t="shared" si="88"/>
        <v>No Gap</v>
      </c>
      <c r="AP372" s="26" t="str">
        <f t="shared" si="89"/>
        <v>Top-Weighted</v>
      </c>
      <c r="AQ372" s="26" t="str">
        <f t="shared" si="90"/>
        <v>Skewed Mid-Low</v>
      </c>
      <c r="AR372" s="26" t="str">
        <f t="shared" si="91"/>
        <v>Closed Higher Quadrant</v>
      </c>
      <c r="AS372" s="27">
        <f t="shared" si="92"/>
        <v>1</v>
      </c>
    </row>
    <row r="373" spans="1:45" ht="15.5" x14ac:dyDescent="0.35">
      <c r="A373" s="20">
        <v>45133</v>
      </c>
      <c r="B373" s="21">
        <v>1.29955</v>
      </c>
      <c r="C373" s="21">
        <v>1.3141799999999999</v>
      </c>
      <c r="D373" s="21">
        <v>1.2797499999999999</v>
      </c>
      <c r="E373" s="21">
        <v>1.2926500000000001</v>
      </c>
      <c r="F373" s="21">
        <v>1.3091000000000002</v>
      </c>
      <c r="G373" s="21">
        <v>1.3141</v>
      </c>
      <c r="H373" s="21">
        <v>1.2879</v>
      </c>
      <c r="I373" s="22">
        <v>40</v>
      </c>
      <c r="J373" s="22">
        <v>1091</v>
      </c>
      <c r="K373" s="22">
        <v>4880</v>
      </c>
      <c r="L373" s="22">
        <v>6015</v>
      </c>
      <c r="M373" s="23">
        <v>12.44666666666657</v>
      </c>
      <c r="N373" s="23">
        <v>344.29999999999961</v>
      </c>
      <c r="O373" s="22">
        <v>262</v>
      </c>
      <c r="P373" s="22">
        <v>599867</v>
      </c>
      <c r="Q373" s="23">
        <v>1249.7229166666666</v>
      </c>
      <c r="R373" s="23">
        <v>17.470229451060142</v>
      </c>
      <c r="S373" s="22">
        <v>42</v>
      </c>
      <c r="T373" s="22" t="s">
        <v>28</v>
      </c>
      <c r="U373" s="23">
        <v>0.40412868317884115</v>
      </c>
      <c r="V373" s="22">
        <v>1961</v>
      </c>
      <c r="W373" s="22">
        <v>590</v>
      </c>
      <c r="X373" s="22">
        <v>1585</v>
      </c>
      <c r="Y373" s="22">
        <v>1879</v>
      </c>
      <c r="Z373" s="22" t="s">
        <v>29</v>
      </c>
      <c r="AA373" s="5"/>
      <c r="AB373" s="6" cm="1">
        <f t="array" ref="AB373">SUM(IF(B373:I373&gt;B374:I374,1,-1))</f>
        <v>-2</v>
      </c>
      <c r="AC373" s="6" cm="1">
        <f t="array" ref="AC373">SUM(IF(J373:S373&gt;J374:S374,1,-1))</f>
        <v>4</v>
      </c>
      <c r="AD373" s="6">
        <f t="shared" si="81"/>
        <v>2</v>
      </c>
      <c r="AE373" s="6">
        <f t="shared" si="95"/>
        <v>-8</v>
      </c>
      <c r="AF373" s="6">
        <f t="shared" si="95"/>
        <v>2</v>
      </c>
      <c r="AG373" s="6">
        <f t="shared" si="95"/>
        <v>-6</v>
      </c>
      <c r="AH373" s="5"/>
      <c r="AI373" s="8" t="str">
        <f t="shared" si="82"/>
        <v>Outside</v>
      </c>
      <c r="AJ373" s="24" t="str">
        <f t="shared" si="83"/>
        <v>Up</v>
      </c>
      <c r="AK373" s="25" t="str">
        <f t="shared" si="84"/>
        <v>POC Unchanged</v>
      </c>
      <c r="AL373" s="26" t="str">
        <f t="shared" si="85"/>
        <v>In. Val</v>
      </c>
      <c r="AM373" s="26" t="str">
        <f t="shared" si="86"/>
        <v>Inside Day</v>
      </c>
      <c r="AN373" s="26" t="str">
        <f t="shared" si="87"/>
        <v>In Val</v>
      </c>
      <c r="AO373" s="26" t="str">
        <f t="shared" si="88"/>
        <v>No Gap</v>
      </c>
      <c r="AP373" s="26" t="str">
        <f t="shared" si="89"/>
        <v>Bottom-Weighted</v>
      </c>
      <c r="AQ373" s="26" t="str">
        <f t="shared" si="90"/>
        <v>Skewed High</v>
      </c>
      <c r="AR373" s="26" t="str">
        <f t="shared" si="91"/>
        <v>Same</v>
      </c>
      <c r="AS373" s="27">
        <f t="shared" si="92"/>
        <v>0</v>
      </c>
    </row>
    <row r="374" spans="1:45" ht="15.5" x14ac:dyDescent="0.35">
      <c r="A374" s="20">
        <v>45132</v>
      </c>
      <c r="B374" s="21">
        <v>1.29335</v>
      </c>
      <c r="C374" s="21">
        <v>1.3141799999999999</v>
      </c>
      <c r="D374" s="21">
        <v>1.2797499999999999</v>
      </c>
      <c r="E374" s="21">
        <v>1.28929</v>
      </c>
      <c r="F374" s="21">
        <v>1.3091000000000002</v>
      </c>
      <c r="G374" s="21">
        <v>1.3140000000000001</v>
      </c>
      <c r="H374" s="21">
        <v>1.2879</v>
      </c>
      <c r="I374" s="22">
        <v>41</v>
      </c>
      <c r="J374" s="22">
        <v>1091</v>
      </c>
      <c r="K374" s="22">
        <v>4852</v>
      </c>
      <c r="L374" s="22">
        <v>5987</v>
      </c>
      <c r="M374" s="23">
        <v>12.38666666666658</v>
      </c>
      <c r="N374" s="23">
        <v>344.29999999999961</v>
      </c>
      <c r="O374" s="22">
        <v>261.00000000000011</v>
      </c>
      <c r="P374" s="22">
        <v>598474</v>
      </c>
      <c r="Q374" s="23">
        <v>1246.8208333333334</v>
      </c>
      <c r="R374" s="23">
        <v>17.388905024687791</v>
      </c>
      <c r="S374" s="22">
        <v>46</v>
      </c>
      <c r="T374" s="22" t="s">
        <v>28</v>
      </c>
      <c r="U374" s="23">
        <v>0.41540301179169076</v>
      </c>
      <c r="V374" s="22">
        <v>1961</v>
      </c>
      <c r="W374" s="22">
        <v>806</v>
      </c>
      <c r="X374" s="22">
        <v>1364</v>
      </c>
      <c r="Y374" s="22">
        <v>1856</v>
      </c>
      <c r="Z374" s="22" t="s">
        <v>29</v>
      </c>
      <c r="AA374" s="5"/>
      <c r="AB374" s="6" cm="1">
        <f t="array" ref="AB374">SUM(IF(B374:I374&gt;B375:I375,1,-1))</f>
        <v>-2</v>
      </c>
      <c r="AC374" s="6" cm="1">
        <f t="array" ref="AC374">SUM(IF(J374:S374&gt;J375:S375,1,-1))</f>
        <v>-8</v>
      </c>
      <c r="AD374" s="6">
        <f t="shared" si="81"/>
        <v>-10</v>
      </c>
      <c r="AE374" s="6">
        <f t="shared" si="95"/>
        <v>-10</v>
      </c>
      <c r="AF374" s="6">
        <f t="shared" si="95"/>
        <v>-8</v>
      </c>
      <c r="AG374" s="6">
        <f t="shared" si="95"/>
        <v>-18</v>
      </c>
      <c r="AH374" s="5"/>
      <c r="AI374" s="8" t="str">
        <f t="shared" si="82"/>
        <v>Outside</v>
      </c>
      <c r="AJ374" s="24" t="str">
        <f t="shared" si="83"/>
        <v>Up</v>
      </c>
      <c r="AK374" s="25" t="str">
        <f t="shared" si="84"/>
        <v>POC Unchanged</v>
      </c>
      <c r="AL374" s="26" t="str">
        <f t="shared" si="85"/>
        <v>In. Val</v>
      </c>
      <c r="AM374" s="26" t="str">
        <f t="shared" si="86"/>
        <v>Inside Day</v>
      </c>
      <c r="AN374" s="26" t="str">
        <f t="shared" si="87"/>
        <v>In Val</v>
      </c>
      <c r="AO374" s="26" t="str">
        <f t="shared" si="88"/>
        <v>No Gap</v>
      </c>
      <c r="AP374" s="26" t="str">
        <f t="shared" si="89"/>
        <v>Bottom-Weighted</v>
      </c>
      <c r="AQ374" s="26" t="str">
        <f t="shared" si="90"/>
        <v>Skewed High</v>
      </c>
      <c r="AR374" s="26" t="str">
        <f t="shared" si="91"/>
        <v>Closed Lower Quadrant</v>
      </c>
      <c r="AS374" s="27">
        <f t="shared" si="92"/>
        <v>-1</v>
      </c>
    </row>
    <row r="375" spans="1:45" ht="15.5" x14ac:dyDescent="0.35">
      <c r="A375" s="20">
        <v>45131</v>
      </c>
      <c r="B375" s="21">
        <v>1.2863500000000001</v>
      </c>
      <c r="C375" s="21">
        <v>1.3141799999999999</v>
      </c>
      <c r="D375" s="21">
        <v>1.2797499999999999</v>
      </c>
      <c r="E375" s="21">
        <v>1.2811399999999999</v>
      </c>
      <c r="F375" s="21">
        <v>1.3091000000000002</v>
      </c>
      <c r="G375" s="21">
        <v>1.3140000000000001</v>
      </c>
      <c r="H375" s="21">
        <v>1.2897000000000001</v>
      </c>
      <c r="I375" s="22">
        <v>36</v>
      </c>
      <c r="J375" s="22">
        <v>1091</v>
      </c>
      <c r="K375" s="22">
        <v>4875</v>
      </c>
      <c r="L375" s="22">
        <v>6010</v>
      </c>
      <c r="M375" s="23">
        <v>12.451041666666551</v>
      </c>
      <c r="N375" s="23">
        <v>344.29999999999961</v>
      </c>
      <c r="O375" s="22">
        <v>242.99999999999989</v>
      </c>
      <c r="P375" s="22">
        <v>601653</v>
      </c>
      <c r="Q375" s="23">
        <v>1253.4437499999999</v>
      </c>
      <c r="R375" s="23">
        <v>17.45570723206508</v>
      </c>
      <c r="S375" s="22">
        <v>51</v>
      </c>
      <c r="T375" s="22" t="s">
        <v>28</v>
      </c>
      <c r="U375" s="23">
        <v>0.41909013007229684</v>
      </c>
      <c r="V375" s="22">
        <v>1961</v>
      </c>
      <c r="W375" s="22">
        <v>806</v>
      </c>
      <c r="X375" s="22">
        <v>1716</v>
      </c>
      <c r="Y375" s="22">
        <v>1527</v>
      </c>
      <c r="Z375" s="22" t="s">
        <v>27</v>
      </c>
      <c r="AA375" s="5"/>
      <c r="AB375" s="6" cm="1">
        <f t="array" ref="AB375">SUM(IF(B375:I375&gt;B376:I376,1,-1))</f>
        <v>-4</v>
      </c>
      <c r="AC375" s="6" cm="1">
        <f t="array" ref="AC375">SUM(IF(J375:S375&gt;J376:S376,1,-1))</f>
        <v>6</v>
      </c>
      <c r="AD375" s="6">
        <f t="shared" si="81"/>
        <v>2</v>
      </c>
      <c r="AE375" s="6">
        <f t="shared" si="95"/>
        <v>-10</v>
      </c>
      <c r="AF375" s="6">
        <f t="shared" si="95"/>
        <v>-6</v>
      </c>
      <c r="AG375" s="6">
        <f t="shared" si="95"/>
        <v>-16</v>
      </c>
      <c r="AH375" s="5"/>
      <c r="AI375" s="8" t="str">
        <f t="shared" si="82"/>
        <v>Outside</v>
      </c>
      <c r="AJ375" s="24" t="str">
        <f t="shared" si="83"/>
        <v>Up</v>
      </c>
      <c r="AK375" s="25" t="str">
        <f t="shared" si="84"/>
        <v>POC Unchanged</v>
      </c>
      <c r="AL375" s="26" t="str">
        <f t="shared" si="85"/>
        <v>In. Val</v>
      </c>
      <c r="AM375" s="26" t="str">
        <f t="shared" si="86"/>
        <v>Inside Day</v>
      </c>
      <c r="AN375" s="26" t="str">
        <f t="shared" si="87"/>
        <v>Bl. Val</v>
      </c>
      <c r="AO375" s="26" t="str">
        <f t="shared" si="88"/>
        <v>Gap Down - Follow Through</v>
      </c>
      <c r="AP375" s="26" t="str">
        <f t="shared" si="89"/>
        <v>Bottom-Weighted</v>
      </c>
      <c r="AQ375" s="26" t="str">
        <f t="shared" si="90"/>
        <v>Skewed High</v>
      </c>
      <c r="AR375" s="26" t="str">
        <f t="shared" si="91"/>
        <v>Closed Higher Quadrant</v>
      </c>
      <c r="AS375" s="27">
        <f t="shared" si="92"/>
        <v>1</v>
      </c>
    </row>
    <row r="376" spans="1:45" ht="15.5" x14ac:dyDescent="0.35">
      <c r="A376" s="20">
        <v>45128</v>
      </c>
      <c r="B376" s="21">
        <v>1.2837400000000001</v>
      </c>
      <c r="C376" s="21">
        <v>1.3141799999999999</v>
      </c>
      <c r="D376" s="21">
        <v>1.27498</v>
      </c>
      <c r="E376" s="21">
        <v>1.28518</v>
      </c>
      <c r="F376" s="21">
        <v>1.3091000000000002</v>
      </c>
      <c r="G376" s="21">
        <v>1.3140000000000001</v>
      </c>
      <c r="H376" s="21">
        <v>1.2899</v>
      </c>
      <c r="I376" s="22">
        <v>48</v>
      </c>
      <c r="J376" s="22">
        <v>1087</v>
      </c>
      <c r="K376" s="22">
        <v>4796</v>
      </c>
      <c r="L376" s="22">
        <v>5927</v>
      </c>
      <c r="M376" s="23">
        <v>12.328333333333243</v>
      </c>
      <c r="N376" s="23">
        <v>391.99999999999903</v>
      </c>
      <c r="O376" s="22">
        <v>241.00000000000011</v>
      </c>
      <c r="P376" s="22">
        <v>593099</v>
      </c>
      <c r="Q376" s="23">
        <v>1235.6229166666667</v>
      </c>
      <c r="R376" s="23">
        <v>15.11989795918371</v>
      </c>
      <c r="S376" s="22">
        <v>64</v>
      </c>
      <c r="T376" s="22" t="s">
        <v>28</v>
      </c>
      <c r="U376" s="23">
        <v>0.42388320084967712</v>
      </c>
      <c r="V376" s="22">
        <v>2041</v>
      </c>
      <c r="W376" s="22">
        <v>1078</v>
      </c>
      <c r="X376" s="22">
        <v>2145</v>
      </c>
      <c r="Y376" s="22">
        <v>637</v>
      </c>
      <c r="Z376" s="22" t="s">
        <v>29</v>
      </c>
      <c r="AA376" s="5"/>
      <c r="AB376" s="6" cm="1">
        <f t="array" ref="AB376">SUM(IF(B376:I376&gt;B377:I377,1,-1))</f>
        <v>-4</v>
      </c>
      <c r="AC376" s="6" cm="1">
        <f t="array" ref="AC376">SUM(IF(J376:S376&gt;J377:S377,1,-1))</f>
        <v>-6</v>
      </c>
      <c r="AD376" s="6">
        <f t="shared" si="81"/>
        <v>-10</v>
      </c>
      <c r="AE376" s="6">
        <f t="shared" si="95"/>
        <v>-10</v>
      </c>
      <c r="AF376" s="6">
        <f t="shared" si="95"/>
        <v>-10</v>
      </c>
      <c r="AG376" s="6">
        <f t="shared" si="95"/>
        <v>-20</v>
      </c>
      <c r="AH376" s="5"/>
      <c r="AI376" s="8" t="str">
        <f t="shared" si="82"/>
        <v>Inside</v>
      </c>
      <c r="AJ376" s="24" t="str">
        <f t="shared" si="83"/>
        <v>Up</v>
      </c>
      <c r="AK376" s="25" t="str">
        <f t="shared" si="84"/>
        <v>POC Unchanged</v>
      </c>
      <c r="AL376" s="26" t="str">
        <f t="shared" si="85"/>
        <v>In. Val</v>
      </c>
      <c r="AM376" s="26" t="str">
        <f t="shared" si="86"/>
        <v>Inside Day</v>
      </c>
      <c r="AN376" s="26" t="str">
        <f t="shared" si="87"/>
        <v>Bl. Val</v>
      </c>
      <c r="AO376" s="26" t="str">
        <f t="shared" si="88"/>
        <v>Gap Down - Rejected</v>
      </c>
      <c r="AP376" s="26" t="str">
        <f t="shared" si="89"/>
        <v>Bottom-Weighted</v>
      </c>
      <c r="AQ376" s="26" t="str">
        <f t="shared" si="90"/>
        <v>Skewed Mid-Low</v>
      </c>
      <c r="AR376" s="26" t="str">
        <f t="shared" si="91"/>
        <v>Same</v>
      </c>
      <c r="AS376" s="27">
        <f t="shared" si="92"/>
        <v>0</v>
      </c>
    </row>
    <row r="377" spans="1:45" ht="15.5" x14ac:dyDescent="0.35">
      <c r="A377" s="20">
        <v>45127</v>
      </c>
      <c r="B377" s="21">
        <v>1.2741499999999999</v>
      </c>
      <c r="C377" s="21">
        <v>1.3141799999999999</v>
      </c>
      <c r="D377" s="21">
        <v>1.2725500000000001</v>
      </c>
      <c r="E377" s="21">
        <v>1.2871999999999999</v>
      </c>
      <c r="F377" s="21">
        <v>1.3090999999999999</v>
      </c>
      <c r="G377" s="21">
        <v>1.3140000000000001</v>
      </c>
      <c r="H377" s="21">
        <v>1.2899</v>
      </c>
      <c r="I377" s="22">
        <v>55</v>
      </c>
      <c r="J377" s="22">
        <v>1097</v>
      </c>
      <c r="K377" s="22">
        <v>4811</v>
      </c>
      <c r="L377" s="22">
        <v>5952</v>
      </c>
      <c r="M377" s="23">
        <v>12.319166666666558</v>
      </c>
      <c r="N377" s="23">
        <v>416.29999999999836</v>
      </c>
      <c r="O377" s="22">
        <v>241.00000000000011</v>
      </c>
      <c r="P377" s="22">
        <v>601801</v>
      </c>
      <c r="Q377" s="23">
        <v>1253.7520833333333</v>
      </c>
      <c r="R377" s="23">
        <v>14.297381695892442</v>
      </c>
      <c r="S377" s="22">
        <v>65</v>
      </c>
      <c r="T377" s="22" t="s">
        <v>28</v>
      </c>
      <c r="U377" s="23">
        <v>0.41238729519723499</v>
      </c>
      <c r="V377" s="22">
        <v>2115</v>
      </c>
      <c r="W377" s="22">
        <v>1237</v>
      </c>
      <c r="X377" s="22">
        <v>1730</v>
      </c>
      <c r="Y377" s="22">
        <v>841</v>
      </c>
      <c r="Z377" s="22" t="s">
        <v>29</v>
      </c>
      <c r="AA377" s="5"/>
      <c r="AB377" s="6" cm="1">
        <f t="array" ref="AB377">SUM(IF(B377:I377&gt;B378:I378,1,-1))</f>
        <v>-2</v>
      </c>
      <c r="AC377" s="6" cm="1">
        <f t="array" ref="AC377">SUM(IF(J377:S377&gt;J378:S378,1,-1))</f>
        <v>-6</v>
      </c>
      <c r="AD377" s="6">
        <f t="shared" si="81"/>
        <v>-8</v>
      </c>
      <c r="AE377" s="6">
        <f t="shared" si="95"/>
        <v>-6</v>
      </c>
      <c r="AF377" s="6">
        <f t="shared" si="95"/>
        <v>2</v>
      </c>
      <c r="AG377" s="6">
        <f t="shared" si="95"/>
        <v>-4</v>
      </c>
      <c r="AH377" s="5"/>
      <c r="AI377" s="8" t="str">
        <f t="shared" si="82"/>
        <v>OL Higher</v>
      </c>
      <c r="AJ377" s="24" t="str">
        <f t="shared" si="83"/>
        <v>Up</v>
      </c>
      <c r="AK377" s="25" t="str">
        <f t="shared" si="84"/>
        <v>POC Unchanged</v>
      </c>
      <c r="AL377" s="26" t="str">
        <f t="shared" si="85"/>
        <v>In. Val</v>
      </c>
      <c r="AM377" s="26" t="str">
        <f t="shared" si="86"/>
        <v>Inside Day</v>
      </c>
      <c r="AN377" s="26" t="str">
        <f t="shared" si="87"/>
        <v>Bl. Val</v>
      </c>
      <c r="AO377" s="26" t="str">
        <f t="shared" si="88"/>
        <v>Gap Down - Rejected</v>
      </c>
      <c r="AP377" s="26" t="str">
        <f t="shared" si="89"/>
        <v>Bottom-Weighted</v>
      </c>
      <c r="AQ377" s="26" t="str">
        <f t="shared" si="90"/>
        <v>Skewed High</v>
      </c>
      <c r="AR377" s="26" t="str">
        <f t="shared" si="91"/>
        <v>Closed Higher Quadrant</v>
      </c>
      <c r="AS377" s="27">
        <f t="shared" si="92"/>
        <v>1</v>
      </c>
    </row>
    <row r="378" spans="1:45" ht="15.5" x14ac:dyDescent="0.35">
      <c r="A378" s="20">
        <v>45126</v>
      </c>
      <c r="B378" s="21">
        <v>1.2703899999999999</v>
      </c>
      <c r="C378" s="21">
        <v>1.3141799999999999</v>
      </c>
      <c r="D378" s="21">
        <v>1.2673099999999999</v>
      </c>
      <c r="E378" s="21">
        <v>1.2936700000000001</v>
      </c>
      <c r="F378" s="21">
        <v>1.3091000000000002</v>
      </c>
      <c r="G378" s="21">
        <v>1.3140000000000001</v>
      </c>
      <c r="H378" s="21">
        <v>1.2873000000000001</v>
      </c>
      <c r="I378" s="22">
        <v>89</v>
      </c>
      <c r="J378" s="22">
        <v>1089</v>
      </c>
      <c r="K378" s="22">
        <v>4887</v>
      </c>
      <c r="L378" s="22">
        <v>6020</v>
      </c>
      <c r="M378" s="23">
        <v>12.504999999999905</v>
      </c>
      <c r="N378" s="23">
        <v>468.69999999999965</v>
      </c>
      <c r="O378" s="22">
        <v>266.99999999999943</v>
      </c>
      <c r="P378" s="22">
        <v>615372</v>
      </c>
      <c r="Q378" s="23">
        <v>1282.0250000000001</v>
      </c>
      <c r="R378" s="23">
        <v>12.844036697247716</v>
      </c>
      <c r="S378" s="22">
        <v>68</v>
      </c>
      <c r="T378" s="22" t="s">
        <v>28</v>
      </c>
      <c r="U378" s="23">
        <v>0.3877303661308778</v>
      </c>
      <c r="V378" s="22">
        <v>2238</v>
      </c>
      <c r="W378" s="22">
        <v>1486</v>
      </c>
      <c r="X378" s="22">
        <v>1178</v>
      </c>
      <c r="Y378" s="22">
        <v>1118</v>
      </c>
      <c r="Z378" s="22" t="s">
        <v>32</v>
      </c>
      <c r="AA378" s="5"/>
      <c r="AB378" s="6" cm="1">
        <f t="array" ref="AB378">SUM(IF(B378:I378&gt;B379:I379,1,-1))</f>
        <v>-4</v>
      </c>
      <c r="AC378" s="6" cm="1">
        <f t="array" ref="AC378">SUM(IF(J378:S378&gt;J379:S379,1,-1))</f>
        <v>2</v>
      </c>
      <c r="AD378" s="6">
        <f t="shared" si="81"/>
        <v>-2</v>
      </c>
      <c r="AE378" s="6">
        <f t="shared" si="95"/>
        <v>-6</v>
      </c>
      <c r="AF378" s="6">
        <f t="shared" si="95"/>
        <v>8</v>
      </c>
      <c r="AG378" s="6">
        <f t="shared" si="95"/>
        <v>2</v>
      </c>
      <c r="AH378" s="5"/>
      <c r="AI378" s="8" t="str">
        <f t="shared" si="82"/>
        <v>Inside</v>
      </c>
      <c r="AJ378" s="24" t="str">
        <f t="shared" si="83"/>
        <v>Up</v>
      </c>
      <c r="AK378" s="25" t="str">
        <f t="shared" si="84"/>
        <v>POC Unchanged</v>
      </c>
      <c r="AL378" s="26" t="str">
        <f t="shared" si="85"/>
        <v>In. Val</v>
      </c>
      <c r="AM378" s="26" t="str">
        <f t="shared" si="86"/>
        <v>Inside Day</v>
      </c>
      <c r="AN378" s="26" t="str">
        <f t="shared" si="87"/>
        <v>In Val</v>
      </c>
      <c r="AO378" s="26" t="str">
        <f t="shared" si="88"/>
        <v>Gap Down - Failed</v>
      </c>
      <c r="AP378" s="26" t="str">
        <f t="shared" si="89"/>
        <v>Bottom-Weighted</v>
      </c>
      <c r="AQ378" s="26" t="str">
        <f t="shared" si="90"/>
        <v>Skewed High</v>
      </c>
      <c r="AR378" s="26" t="str">
        <f t="shared" si="91"/>
        <v>Closed Higher Quadrant</v>
      </c>
      <c r="AS378" s="27">
        <f t="shared" si="92"/>
        <v>1</v>
      </c>
    </row>
    <row r="379" spans="1:45" ht="15.5" x14ac:dyDescent="0.35">
      <c r="A379" s="20">
        <v>45125</v>
      </c>
      <c r="B379" s="21">
        <v>1.27169</v>
      </c>
      <c r="C379" s="21">
        <v>1.3141799999999999</v>
      </c>
      <c r="D379" s="21">
        <v>1.2673099999999999</v>
      </c>
      <c r="E379" s="21">
        <v>1.3033300000000001</v>
      </c>
      <c r="F379" s="21">
        <v>1.3091000000000002</v>
      </c>
      <c r="G379" s="21">
        <v>1.3141</v>
      </c>
      <c r="H379" s="21">
        <v>1.2805000000000002</v>
      </c>
      <c r="I379" s="22">
        <v>65</v>
      </c>
      <c r="J379" s="22">
        <v>1089</v>
      </c>
      <c r="K379" s="22">
        <v>4657</v>
      </c>
      <c r="L379" s="22">
        <v>5790</v>
      </c>
      <c r="M379" s="23">
        <v>12.015833333333253</v>
      </c>
      <c r="N379" s="23">
        <v>468.69999999999965</v>
      </c>
      <c r="O379" s="22">
        <v>335.99999999999852</v>
      </c>
      <c r="P379" s="22">
        <v>595779</v>
      </c>
      <c r="Q379" s="23">
        <v>1241.20625</v>
      </c>
      <c r="R379" s="23">
        <v>12.353317687219979</v>
      </c>
      <c r="S379" s="22">
        <v>73</v>
      </c>
      <c r="T379" s="22" t="s">
        <v>28</v>
      </c>
      <c r="U379" s="23">
        <v>0.40193171383834986</v>
      </c>
      <c r="V379" s="22">
        <v>2184</v>
      </c>
      <c r="W379" s="22">
        <v>964</v>
      </c>
      <c r="X379" s="22">
        <v>1018</v>
      </c>
      <c r="Y379" s="22">
        <v>1624</v>
      </c>
      <c r="Z379" s="22" t="s">
        <v>31</v>
      </c>
      <c r="AA379" s="5"/>
      <c r="AB379" s="6" cm="1">
        <f t="array" ref="AB379">SUM(IF(B379:I379&gt;B380:I380,1,-1))</f>
        <v>0</v>
      </c>
      <c r="AC379" s="6" cm="1">
        <f t="array" ref="AC379">SUM(IF(J379:S379&gt;J380:S380,1,-1))</f>
        <v>6</v>
      </c>
      <c r="AD379" s="6">
        <f t="shared" si="81"/>
        <v>6</v>
      </c>
      <c r="AE379" s="6">
        <f t="shared" si="95"/>
        <v>2</v>
      </c>
      <c r="AF379" s="6">
        <f t="shared" si="95"/>
        <v>2</v>
      </c>
      <c r="AG379" s="6">
        <f t="shared" si="95"/>
        <v>4</v>
      </c>
      <c r="AH379" s="5"/>
      <c r="AI379" s="8" t="str">
        <f t="shared" si="82"/>
        <v>OL Higher</v>
      </c>
      <c r="AJ379" s="24" t="str">
        <f t="shared" si="83"/>
        <v>Up</v>
      </c>
      <c r="AK379" s="25" t="str">
        <f t="shared" si="84"/>
        <v>POC Up</v>
      </c>
      <c r="AL379" s="26" t="str">
        <f t="shared" si="85"/>
        <v>Ab. Val</v>
      </c>
      <c r="AM379" s="26" t="str">
        <f t="shared" si="86"/>
        <v>Inside Day</v>
      </c>
      <c r="AN379" s="26" t="str">
        <f t="shared" si="87"/>
        <v>In Val</v>
      </c>
      <c r="AO379" s="26" t="str">
        <f t="shared" si="88"/>
        <v>No Gap</v>
      </c>
      <c r="AP379" s="26" t="str">
        <f t="shared" si="89"/>
        <v>Bottom-Weighted</v>
      </c>
      <c r="AQ379" s="26" t="str">
        <f t="shared" si="90"/>
        <v>Skewed High</v>
      </c>
      <c r="AR379" s="26" t="str">
        <f t="shared" si="91"/>
        <v>Same</v>
      </c>
      <c r="AS379" s="27">
        <f t="shared" si="92"/>
        <v>0</v>
      </c>
    </row>
    <row r="380" spans="1:45" ht="15.5" x14ac:dyDescent="0.35">
      <c r="A380" s="20">
        <v>45124</v>
      </c>
      <c r="B380" s="21">
        <v>1.26918</v>
      </c>
      <c r="C380" s="21">
        <v>1.3141799999999999</v>
      </c>
      <c r="D380" s="21">
        <v>1.2673099999999999</v>
      </c>
      <c r="E380" s="21">
        <v>1.3071299999999999</v>
      </c>
      <c r="F380" s="21">
        <v>1.2703</v>
      </c>
      <c r="G380" s="21">
        <v>1.3005</v>
      </c>
      <c r="H380" s="21">
        <v>1.2684000000000002</v>
      </c>
      <c r="I380" s="22">
        <v>68</v>
      </c>
      <c r="J380" s="22">
        <v>5049</v>
      </c>
      <c r="K380" s="22">
        <v>442</v>
      </c>
      <c r="L380" s="22">
        <v>5534</v>
      </c>
      <c r="M380" s="23">
        <v>11.467083333333282</v>
      </c>
      <c r="N380" s="23">
        <v>468.69999999999965</v>
      </c>
      <c r="O380" s="22">
        <v>320.99999999999795</v>
      </c>
      <c r="P380" s="22">
        <v>566386</v>
      </c>
      <c r="Q380" s="23">
        <v>1179.9708333333333</v>
      </c>
      <c r="R380" s="23">
        <v>11.807126093449977</v>
      </c>
      <c r="S380" s="22">
        <v>70</v>
      </c>
      <c r="T380" s="22" t="s">
        <v>28</v>
      </c>
      <c r="U380" s="23">
        <v>0.33336226971102079</v>
      </c>
      <c r="V380" s="22">
        <v>1538</v>
      </c>
      <c r="W380" s="22">
        <v>964</v>
      </c>
      <c r="X380" s="22">
        <v>1018</v>
      </c>
      <c r="Y380" s="22">
        <v>2014</v>
      </c>
      <c r="Z380" s="22" t="s">
        <v>31</v>
      </c>
      <c r="AA380" s="5"/>
      <c r="AB380" s="6" cm="1">
        <f t="array" ref="AB380">SUM(IF(B380:I380&gt;B381:I381,1,-1))</f>
        <v>-2</v>
      </c>
      <c r="AC380" s="6" cm="1">
        <f t="array" ref="AC380">SUM(IF(J380:S380&gt;J381:S381,1,-1))</f>
        <v>0</v>
      </c>
      <c r="AD380" s="6">
        <f t="shared" si="81"/>
        <v>-2</v>
      </c>
      <c r="AE380" s="6">
        <f t="shared" si="95"/>
        <v>6</v>
      </c>
      <c r="AF380" s="6">
        <f t="shared" si="95"/>
        <v>2</v>
      </c>
      <c r="AG380" s="6">
        <f t="shared" si="95"/>
        <v>8</v>
      </c>
      <c r="AH380" s="5"/>
      <c r="AI380" s="8" t="str">
        <f t="shared" si="82"/>
        <v>OL Higher</v>
      </c>
      <c r="AJ380" s="24" t="str">
        <f t="shared" si="83"/>
        <v>Neutral</v>
      </c>
      <c r="AK380" s="25" t="str">
        <f t="shared" si="84"/>
        <v>POC Unchanged</v>
      </c>
      <c r="AL380" s="26" t="str">
        <f t="shared" si="85"/>
        <v>In. Val</v>
      </c>
      <c r="AM380" s="26" t="str">
        <f t="shared" si="86"/>
        <v>Inside Day</v>
      </c>
      <c r="AN380" s="26" t="str">
        <f t="shared" si="87"/>
        <v>Ab. Val</v>
      </c>
      <c r="AO380" s="26" t="str">
        <f t="shared" si="88"/>
        <v>No Gap</v>
      </c>
      <c r="AP380" s="26" t="str">
        <f t="shared" si="89"/>
        <v>Top-Weighted</v>
      </c>
      <c r="AQ380" s="26" t="str">
        <f t="shared" si="90"/>
        <v>Skewed Low</v>
      </c>
      <c r="AR380" s="26" t="str">
        <f t="shared" si="91"/>
        <v>Same</v>
      </c>
      <c r="AS380" s="27">
        <f t="shared" si="92"/>
        <v>0</v>
      </c>
    </row>
    <row r="381" spans="1:45" ht="15.5" x14ac:dyDescent="0.35">
      <c r="A381" s="20">
        <v>45121</v>
      </c>
      <c r="B381" s="21">
        <v>1.2693399999999999</v>
      </c>
      <c r="C381" s="21">
        <v>1.3141799999999999</v>
      </c>
      <c r="D381" s="21">
        <v>1.2658</v>
      </c>
      <c r="E381" s="21">
        <v>1.3088900000000001</v>
      </c>
      <c r="F381" s="21">
        <v>1.2703</v>
      </c>
      <c r="G381" s="21">
        <v>1.2943</v>
      </c>
      <c r="H381" s="21">
        <v>1.2662</v>
      </c>
      <c r="I381" s="22">
        <v>80</v>
      </c>
      <c r="J381" s="22">
        <v>4581</v>
      </c>
      <c r="K381" s="22">
        <v>909</v>
      </c>
      <c r="L381" s="22">
        <v>5541</v>
      </c>
      <c r="M381" s="23">
        <v>11.455208333333276</v>
      </c>
      <c r="N381" s="23">
        <v>483.7999999999987</v>
      </c>
      <c r="O381" s="22">
        <v>281.00000000000011</v>
      </c>
      <c r="P381" s="22">
        <v>569680</v>
      </c>
      <c r="Q381" s="23">
        <v>1186.8333333333333</v>
      </c>
      <c r="R381" s="23">
        <v>11.45307978503517</v>
      </c>
      <c r="S381" s="22">
        <v>67</v>
      </c>
      <c r="T381" s="22" t="s">
        <v>28</v>
      </c>
      <c r="U381" s="23">
        <v>0.37260199314829545</v>
      </c>
      <c r="V381" s="22">
        <v>1040</v>
      </c>
      <c r="W381" s="22">
        <v>1041</v>
      </c>
      <c r="X381" s="22">
        <v>1034</v>
      </c>
      <c r="Y381" s="22">
        <v>2426</v>
      </c>
      <c r="Z381" s="22" t="s">
        <v>31</v>
      </c>
      <c r="AA381" s="5"/>
      <c r="AB381" s="6" cm="1">
        <f t="array" ref="AB381">SUM(IF(B381:I381&gt;B382:I382,1,-1))</f>
        <v>4</v>
      </c>
      <c r="AC381" s="6" cm="1">
        <f t="array" ref="AC381">SUM(IF(J381:S381&gt;J382:S382,1,-1))</f>
        <v>-4</v>
      </c>
      <c r="AD381" s="6">
        <f t="shared" si="81"/>
        <v>0</v>
      </c>
      <c r="AE381" s="6">
        <f t="shared" si="95"/>
        <v>8</v>
      </c>
      <c r="AF381" s="6">
        <f t="shared" si="95"/>
        <v>4</v>
      </c>
      <c r="AG381" s="6">
        <f t="shared" si="95"/>
        <v>12</v>
      </c>
      <c r="AH381" s="5"/>
      <c r="AI381" s="8" t="str">
        <f t="shared" si="82"/>
        <v>OL Higher</v>
      </c>
      <c r="AJ381" s="24" t="str">
        <f t="shared" si="83"/>
        <v>Neutral</v>
      </c>
      <c r="AK381" s="25" t="str">
        <f t="shared" si="84"/>
        <v>POC Up</v>
      </c>
      <c r="AL381" s="26" t="str">
        <f t="shared" si="85"/>
        <v>In. Val</v>
      </c>
      <c r="AM381" s="26" t="str">
        <f t="shared" si="86"/>
        <v>Upper Break</v>
      </c>
      <c r="AN381" s="26" t="str">
        <f t="shared" si="87"/>
        <v>Ab. Val</v>
      </c>
      <c r="AO381" s="26" t="str">
        <f t="shared" si="88"/>
        <v>No Gap</v>
      </c>
      <c r="AP381" s="26" t="str">
        <f t="shared" si="89"/>
        <v>Top-Weighted</v>
      </c>
      <c r="AQ381" s="26" t="str">
        <f t="shared" si="90"/>
        <v>Skewed Low</v>
      </c>
      <c r="AR381" s="26" t="str">
        <f t="shared" si="91"/>
        <v>Same</v>
      </c>
      <c r="AS381" s="27">
        <f t="shared" si="92"/>
        <v>0</v>
      </c>
    </row>
    <row r="382" spans="1:45" ht="15.5" x14ac:dyDescent="0.35">
      <c r="A382" s="20">
        <v>45120</v>
      </c>
      <c r="B382" s="21">
        <v>1.26129</v>
      </c>
      <c r="C382" s="21">
        <v>1.31402</v>
      </c>
      <c r="D382" s="21">
        <v>1.2599</v>
      </c>
      <c r="E382" s="21">
        <v>1.3127800000000001</v>
      </c>
      <c r="F382" s="21">
        <v>1.2695000000000001</v>
      </c>
      <c r="G382" s="21">
        <v>1.2915000000000001</v>
      </c>
      <c r="H382" s="21">
        <v>1.2659</v>
      </c>
      <c r="I382" s="22">
        <v>102</v>
      </c>
      <c r="J382" s="22">
        <v>4575</v>
      </c>
      <c r="K382" s="22">
        <v>952</v>
      </c>
      <c r="L382" s="22">
        <v>5584</v>
      </c>
      <c r="M382" s="23">
        <v>11.52270833333333</v>
      </c>
      <c r="N382" s="23">
        <v>541.19999999999948</v>
      </c>
      <c r="O382" s="22">
        <v>256.00000000000068</v>
      </c>
      <c r="P382" s="22">
        <v>573519</v>
      </c>
      <c r="Q382" s="23">
        <v>1194.83125</v>
      </c>
      <c r="R382" s="23">
        <v>10.317812269031791</v>
      </c>
      <c r="S382" s="22">
        <v>76</v>
      </c>
      <c r="T382" s="22" t="s">
        <v>28</v>
      </c>
      <c r="U382" s="23">
        <v>0.35668890101835116</v>
      </c>
      <c r="V382" s="22">
        <v>590</v>
      </c>
      <c r="W382" s="22">
        <v>1212</v>
      </c>
      <c r="X382" s="22">
        <v>1294</v>
      </c>
      <c r="Y382" s="22">
        <v>2482</v>
      </c>
      <c r="Z382" s="22" t="s">
        <v>31</v>
      </c>
      <c r="AA382" s="5"/>
      <c r="AB382" s="6" cm="1">
        <f t="array" ref="AB382">SUM(IF(B382:I382&gt;B383:I383,1,-1))</f>
        <v>4</v>
      </c>
      <c r="AC382" s="6" cm="1">
        <f t="array" ref="AC382">SUM(IF(J382:S382&gt;J383:S383,1,-1))</f>
        <v>6</v>
      </c>
      <c r="AD382" s="6">
        <f t="shared" si="81"/>
        <v>10</v>
      </c>
      <c r="AE382" s="6">
        <f t="shared" si="95"/>
        <v>4</v>
      </c>
      <c r="AF382" s="6">
        <f t="shared" si="95"/>
        <v>10</v>
      </c>
      <c r="AG382" s="6">
        <f t="shared" si="95"/>
        <v>14</v>
      </c>
      <c r="AH382" s="5"/>
      <c r="AI382" s="8" t="str">
        <f t="shared" si="82"/>
        <v>OL Higher</v>
      </c>
      <c r="AJ382" s="24" t="str">
        <f t="shared" si="83"/>
        <v>Up</v>
      </c>
      <c r="AK382" s="25" t="str">
        <f t="shared" si="84"/>
        <v>POC Unchanged</v>
      </c>
      <c r="AL382" s="26" t="str">
        <f t="shared" si="85"/>
        <v>In. Val</v>
      </c>
      <c r="AM382" s="26" t="str">
        <f t="shared" si="86"/>
        <v>Upper Break</v>
      </c>
      <c r="AN382" s="26" t="str">
        <f t="shared" si="87"/>
        <v>Ab. Val</v>
      </c>
      <c r="AO382" s="26" t="str">
        <f t="shared" si="88"/>
        <v>Gap Down - Failed</v>
      </c>
      <c r="AP382" s="26" t="str">
        <f t="shared" si="89"/>
        <v>Top-Weighted</v>
      </c>
      <c r="AQ382" s="26" t="str">
        <f t="shared" si="90"/>
        <v>Skewed Low</v>
      </c>
      <c r="AR382" s="26" t="str">
        <f t="shared" si="91"/>
        <v>Same</v>
      </c>
      <c r="AS382" s="27">
        <f t="shared" si="92"/>
        <v>0</v>
      </c>
    </row>
    <row r="383" spans="1:45" ht="15.5" x14ac:dyDescent="0.35">
      <c r="A383" s="20">
        <v>45119</v>
      </c>
      <c r="B383" s="21">
        <v>1.26414</v>
      </c>
      <c r="C383" s="21">
        <v>1.3</v>
      </c>
      <c r="D383" s="21">
        <v>1.25905</v>
      </c>
      <c r="E383" s="21">
        <v>1.29952</v>
      </c>
      <c r="F383" s="21">
        <v>1.2695000000000001</v>
      </c>
      <c r="G383" s="21">
        <v>1.284</v>
      </c>
      <c r="H383" s="21">
        <v>1.2621000000000002</v>
      </c>
      <c r="I383" s="22">
        <v>78</v>
      </c>
      <c r="J383" s="22">
        <v>3885</v>
      </c>
      <c r="K383" s="22">
        <v>1488</v>
      </c>
      <c r="L383" s="22">
        <v>5430</v>
      </c>
      <c r="M383" s="23">
        <v>11.247083333333356</v>
      </c>
      <c r="N383" s="23">
        <v>409.5000000000004</v>
      </c>
      <c r="O383" s="22">
        <v>218.9999999999981</v>
      </c>
      <c r="P383" s="22">
        <v>572673</v>
      </c>
      <c r="Q383" s="23">
        <v>1193.0687499999999</v>
      </c>
      <c r="R383" s="23">
        <v>13.260073260073247</v>
      </c>
      <c r="S383" s="22">
        <v>59</v>
      </c>
      <c r="T383" s="22" t="s">
        <v>28</v>
      </c>
      <c r="U383" s="23">
        <v>0.47608273515387384</v>
      </c>
      <c r="V383" s="22">
        <v>874</v>
      </c>
      <c r="W383" s="22">
        <v>874</v>
      </c>
      <c r="X383" s="22">
        <v>2291</v>
      </c>
      <c r="Y383" s="22">
        <v>1391</v>
      </c>
      <c r="Z383" s="22" t="s">
        <v>31</v>
      </c>
      <c r="AA383" s="5"/>
      <c r="AB383" s="6" cm="1">
        <f t="array" ref="AB383">SUM(IF(B383:I383&gt;B384:I384,1,-1))</f>
        <v>0</v>
      </c>
      <c r="AC383" s="6" cm="1">
        <f t="array" ref="AC383">SUM(IF(J383:S383&gt;J384:S384,1,-1))</f>
        <v>2</v>
      </c>
      <c r="AD383" s="6">
        <f t="shared" si="81"/>
        <v>2</v>
      </c>
      <c r="AE383" s="6">
        <f t="shared" ref="AE383:AG398" si="96">SUM(AB383:AB385)</f>
        <v>0</v>
      </c>
      <c r="AF383" s="6">
        <f t="shared" si="96"/>
        <v>6</v>
      </c>
      <c r="AG383" s="6">
        <f t="shared" si="96"/>
        <v>6</v>
      </c>
      <c r="AH383" s="5"/>
      <c r="AI383" s="8" t="str">
        <f t="shared" si="82"/>
        <v>Outside</v>
      </c>
      <c r="AJ383" s="24" t="str">
        <f t="shared" si="83"/>
        <v>Up</v>
      </c>
      <c r="AK383" s="25" t="str">
        <f t="shared" si="84"/>
        <v>POC Unchanged</v>
      </c>
      <c r="AL383" s="26" t="str">
        <f t="shared" si="85"/>
        <v>In. Val</v>
      </c>
      <c r="AM383" s="26" t="str">
        <f t="shared" si="86"/>
        <v>Upper Break</v>
      </c>
      <c r="AN383" s="26" t="str">
        <f t="shared" si="87"/>
        <v>Ab. Val</v>
      </c>
      <c r="AO383" s="26" t="str">
        <f t="shared" si="88"/>
        <v>No Gap</v>
      </c>
      <c r="AP383" s="26" t="str">
        <f t="shared" si="89"/>
        <v>Top-Weighted</v>
      </c>
      <c r="AQ383" s="26" t="str">
        <f t="shared" si="90"/>
        <v>Skewed Mid-Low</v>
      </c>
      <c r="AR383" s="26" t="str">
        <f t="shared" si="91"/>
        <v>Same</v>
      </c>
      <c r="AS383" s="27">
        <f t="shared" si="92"/>
        <v>0</v>
      </c>
    </row>
    <row r="384" spans="1:45" ht="15.5" x14ac:dyDescent="0.35">
      <c r="A384" s="20">
        <v>45118</v>
      </c>
      <c r="B384" s="21">
        <v>1.27454</v>
      </c>
      <c r="C384" s="21">
        <v>1.29389</v>
      </c>
      <c r="D384" s="21">
        <v>1.25905</v>
      </c>
      <c r="E384" s="21">
        <v>1.2933300000000001</v>
      </c>
      <c r="F384" s="21">
        <v>1.2695000000000001</v>
      </c>
      <c r="G384" s="21">
        <v>1.2791000000000001</v>
      </c>
      <c r="H384" s="21">
        <v>1.2623000000000002</v>
      </c>
      <c r="I384" s="22">
        <v>58</v>
      </c>
      <c r="J384" s="22">
        <v>3543</v>
      </c>
      <c r="K384" s="22">
        <v>1819</v>
      </c>
      <c r="L384" s="22">
        <v>5424</v>
      </c>
      <c r="M384" s="23">
        <v>11.241041666666678</v>
      </c>
      <c r="N384" s="23">
        <v>348.39999999999981</v>
      </c>
      <c r="O384" s="22">
        <v>167.99999999999926</v>
      </c>
      <c r="P384" s="22">
        <v>574342</v>
      </c>
      <c r="Q384" s="23">
        <v>1196.5458333333333</v>
      </c>
      <c r="R384" s="23">
        <v>15.568312284730204</v>
      </c>
      <c r="S384" s="22">
        <v>51</v>
      </c>
      <c r="T384" s="22" t="s">
        <v>26</v>
      </c>
      <c r="U384" s="23">
        <v>0.53804480087716788</v>
      </c>
      <c r="V384" s="22">
        <v>640</v>
      </c>
      <c r="W384" s="22">
        <v>796</v>
      </c>
      <c r="X384" s="22">
        <v>2644</v>
      </c>
      <c r="Y384" s="22">
        <v>1334</v>
      </c>
      <c r="Z384" s="22" t="s">
        <v>31</v>
      </c>
      <c r="AA384" s="5"/>
      <c r="AB384" s="6" cm="1">
        <f t="array" ref="AB384">SUM(IF(B384:I384&gt;B385:I385,1,-1))</f>
        <v>0</v>
      </c>
      <c r="AC384" s="6" cm="1">
        <f t="array" ref="AC384">SUM(IF(J384:S384&gt;J385:S385,1,-1))</f>
        <v>2</v>
      </c>
      <c r="AD384" s="6">
        <f t="shared" si="81"/>
        <v>2</v>
      </c>
      <c r="AE384" s="6">
        <f t="shared" si="96"/>
        <v>0</v>
      </c>
      <c r="AF384" s="6">
        <f t="shared" si="96"/>
        <v>2</v>
      </c>
      <c r="AG384" s="6">
        <f t="shared" si="96"/>
        <v>2</v>
      </c>
      <c r="AH384" s="5"/>
      <c r="AI384" s="8" t="str">
        <f t="shared" si="82"/>
        <v>Outside</v>
      </c>
      <c r="AJ384" s="24" t="str">
        <f t="shared" si="83"/>
        <v>Down</v>
      </c>
      <c r="AK384" s="25" t="str">
        <f t="shared" si="84"/>
        <v>POC Unchanged</v>
      </c>
      <c r="AL384" s="26" t="str">
        <f t="shared" si="85"/>
        <v>In. Val</v>
      </c>
      <c r="AM384" s="26" t="str">
        <f t="shared" si="86"/>
        <v>Upper Break</v>
      </c>
      <c r="AN384" s="26" t="str">
        <f t="shared" si="87"/>
        <v>Ab. Val</v>
      </c>
      <c r="AO384" s="26" t="str">
        <f t="shared" si="88"/>
        <v>No Gap</v>
      </c>
      <c r="AP384" s="26" t="str">
        <f t="shared" si="89"/>
        <v>Top-Weighted</v>
      </c>
      <c r="AQ384" s="26" t="str">
        <f t="shared" si="90"/>
        <v>Skewed Mid-Low</v>
      </c>
      <c r="AR384" s="26" t="str">
        <f t="shared" si="91"/>
        <v>Same</v>
      </c>
      <c r="AS384" s="27">
        <f t="shared" si="92"/>
        <v>0</v>
      </c>
    </row>
    <row r="385" spans="1:45" ht="15.5" x14ac:dyDescent="0.35">
      <c r="A385" s="20">
        <v>45117</v>
      </c>
      <c r="B385" s="21">
        <v>1.27102</v>
      </c>
      <c r="C385" s="21">
        <v>1.2867999999999999</v>
      </c>
      <c r="D385" s="21">
        <v>1.25905</v>
      </c>
      <c r="E385" s="21">
        <v>1.28634</v>
      </c>
      <c r="F385" s="21">
        <v>1.2695000000000001</v>
      </c>
      <c r="G385" s="21">
        <v>1.2791000000000001</v>
      </c>
      <c r="H385" s="21">
        <v>1.2647000000000002</v>
      </c>
      <c r="I385" s="22">
        <v>57</v>
      </c>
      <c r="J385" s="22">
        <v>3458</v>
      </c>
      <c r="K385" s="22">
        <v>1819</v>
      </c>
      <c r="L385" s="22">
        <v>5339</v>
      </c>
      <c r="M385" s="23">
        <v>11.072500000000041</v>
      </c>
      <c r="N385" s="23">
        <v>277.49999999999943</v>
      </c>
      <c r="O385" s="22">
        <v>143.99999999999969</v>
      </c>
      <c r="P385" s="22">
        <v>584938</v>
      </c>
      <c r="Q385" s="23">
        <v>1218.6208333333334</v>
      </c>
      <c r="R385" s="23">
        <v>19.23963963963968</v>
      </c>
      <c r="S385" s="22">
        <v>34</v>
      </c>
      <c r="T385" s="22" t="s">
        <v>26</v>
      </c>
      <c r="U385" s="23">
        <v>0.5639583129365715</v>
      </c>
      <c r="V385" s="22">
        <v>562</v>
      </c>
      <c r="W385" s="22">
        <v>1231</v>
      </c>
      <c r="X385" s="22">
        <v>2414</v>
      </c>
      <c r="Y385" s="22">
        <v>1132</v>
      </c>
      <c r="Z385" s="22" t="s">
        <v>31</v>
      </c>
      <c r="AA385" s="5"/>
      <c r="AB385" s="6" cm="1">
        <f t="array" ref="AB385">SUM(IF(B385:I385&gt;B386:I386,1,-1))</f>
        <v>0</v>
      </c>
      <c r="AC385" s="6" cm="1">
        <f t="array" ref="AC385">SUM(IF(J385:S385&gt;J386:S386,1,-1))</f>
        <v>2</v>
      </c>
      <c r="AD385" s="6">
        <f t="shared" si="81"/>
        <v>2</v>
      </c>
      <c r="AE385" s="6">
        <f t="shared" si="96"/>
        <v>-2</v>
      </c>
      <c r="AF385" s="6">
        <f t="shared" si="96"/>
        <v>-6</v>
      </c>
      <c r="AG385" s="6">
        <f t="shared" si="96"/>
        <v>-8</v>
      </c>
      <c r="AH385" s="5"/>
      <c r="AI385" s="8" t="str">
        <f t="shared" si="82"/>
        <v>Outside</v>
      </c>
      <c r="AJ385" s="24" t="str">
        <f t="shared" si="83"/>
        <v>Neutral</v>
      </c>
      <c r="AK385" s="25" t="str">
        <f t="shared" si="84"/>
        <v>POC Down</v>
      </c>
      <c r="AL385" s="26" t="str">
        <f t="shared" si="85"/>
        <v>In. Val</v>
      </c>
      <c r="AM385" s="26" t="str">
        <f t="shared" si="86"/>
        <v>Upper Break</v>
      </c>
      <c r="AN385" s="26" t="str">
        <f t="shared" si="87"/>
        <v>Ab. Val</v>
      </c>
      <c r="AO385" s="26" t="str">
        <f t="shared" si="88"/>
        <v>No Gap</v>
      </c>
      <c r="AP385" s="26" t="str">
        <f t="shared" si="89"/>
        <v>Top-Weighted</v>
      </c>
      <c r="AQ385" s="26" t="str">
        <f t="shared" si="90"/>
        <v>Skewed Mid-Low</v>
      </c>
      <c r="AR385" s="26" t="str">
        <f t="shared" si="91"/>
        <v>Same</v>
      </c>
      <c r="AS385" s="27">
        <f t="shared" si="92"/>
        <v>0</v>
      </c>
    </row>
    <row r="386" spans="1:45" ht="15.5" x14ac:dyDescent="0.35">
      <c r="A386" s="20">
        <v>45114</v>
      </c>
      <c r="B386" s="21">
        <v>1.27288</v>
      </c>
      <c r="C386" s="21">
        <v>1.2848900000000001</v>
      </c>
      <c r="D386" s="21">
        <v>1.25905</v>
      </c>
      <c r="E386" s="21">
        <v>1.2837099999999999</v>
      </c>
      <c r="F386" s="21">
        <v>1.2704000000000002</v>
      </c>
      <c r="G386" s="21">
        <v>1.2757000000000001</v>
      </c>
      <c r="H386" s="21">
        <v>1.2665000000000002</v>
      </c>
      <c r="I386" s="22">
        <v>42</v>
      </c>
      <c r="J386" s="22">
        <v>2831</v>
      </c>
      <c r="K386" s="22">
        <v>2390</v>
      </c>
      <c r="L386" s="22">
        <v>5292</v>
      </c>
      <c r="M386" s="23">
        <v>10.958333333333362</v>
      </c>
      <c r="N386" s="23">
        <v>258.40000000000083</v>
      </c>
      <c r="O386" s="22">
        <v>91.999999999998749</v>
      </c>
      <c r="P386" s="22">
        <v>592345</v>
      </c>
      <c r="Q386" s="23">
        <v>1234.0520833333333</v>
      </c>
      <c r="R386" s="23">
        <v>20.479876160990646</v>
      </c>
      <c r="S386" s="22">
        <v>33</v>
      </c>
      <c r="T386" s="22" t="s">
        <v>33</v>
      </c>
      <c r="U386" s="23">
        <v>0.7217288456217732</v>
      </c>
      <c r="V386" s="22">
        <v>224</v>
      </c>
      <c r="W386" s="22">
        <v>1682</v>
      </c>
      <c r="X386" s="22">
        <v>2281</v>
      </c>
      <c r="Y386" s="22">
        <v>1102</v>
      </c>
      <c r="Z386" s="22" t="s">
        <v>31</v>
      </c>
      <c r="AA386" s="5"/>
      <c r="AB386" s="6" cm="1">
        <f t="array" ref="AB386">SUM(IF(B386:I386&gt;B387:I387,1,-1))</f>
        <v>0</v>
      </c>
      <c r="AC386" s="6" cm="1">
        <f t="array" ref="AC386">SUM(IF(J386:S386&gt;J387:S387,1,-1))</f>
        <v>-2</v>
      </c>
      <c r="AD386" s="6">
        <f t="shared" si="81"/>
        <v>-2</v>
      </c>
      <c r="AE386" s="6">
        <f t="shared" si="96"/>
        <v>-8</v>
      </c>
      <c r="AF386" s="6">
        <f t="shared" si="96"/>
        <v>-14</v>
      </c>
      <c r="AG386" s="6">
        <f t="shared" si="96"/>
        <v>-22</v>
      </c>
      <c r="AH386" s="5"/>
      <c r="AI386" s="8" t="str">
        <f t="shared" si="82"/>
        <v>Outside</v>
      </c>
      <c r="AJ386" s="24" t="str">
        <f t="shared" si="83"/>
        <v>Neutral</v>
      </c>
      <c r="AK386" s="25" t="str">
        <f t="shared" si="84"/>
        <v>POC Down</v>
      </c>
      <c r="AL386" s="26" t="str">
        <f t="shared" si="85"/>
        <v>In. Val</v>
      </c>
      <c r="AM386" s="26" t="str">
        <f t="shared" si="86"/>
        <v>Upper Break</v>
      </c>
      <c r="AN386" s="26" t="str">
        <f t="shared" si="87"/>
        <v>Ab. Val</v>
      </c>
      <c r="AO386" s="26" t="str">
        <f t="shared" si="88"/>
        <v>No Gap</v>
      </c>
      <c r="AP386" s="26" t="str">
        <f t="shared" si="89"/>
        <v>Top-Weighted</v>
      </c>
      <c r="AQ386" s="26" t="str">
        <f t="shared" si="90"/>
        <v>Skewed Mid-Low</v>
      </c>
      <c r="AR386" s="26" t="str">
        <f t="shared" si="91"/>
        <v>Same</v>
      </c>
      <c r="AS386" s="27">
        <f t="shared" si="92"/>
        <v>0</v>
      </c>
    </row>
    <row r="387" spans="1:45" ht="15.5" x14ac:dyDescent="0.35">
      <c r="A387" s="20">
        <v>45113</v>
      </c>
      <c r="B387" s="21">
        <v>1.27464</v>
      </c>
      <c r="C387" s="21">
        <v>1.27803</v>
      </c>
      <c r="D387" s="21">
        <v>1.25905</v>
      </c>
      <c r="E387" s="21">
        <v>1.27413</v>
      </c>
      <c r="F387" s="21">
        <v>1.2710000000000001</v>
      </c>
      <c r="G387" s="21">
        <v>1.2750000000000001</v>
      </c>
      <c r="H387" s="21">
        <v>1.2685000000000002</v>
      </c>
      <c r="I387" s="22">
        <v>32</v>
      </c>
      <c r="J387" s="22">
        <v>2238</v>
      </c>
      <c r="K387" s="22">
        <v>3024</v>
      </c>
      <c r="L387" s="22">
        <v>5355</v>
      </c>
      <c r="M387" s="23">
        <v>11.072708333333379</v>
      </c>
      <c r="N387" s="23">
        <v>189.79999999999995</v>
      </c>
      <c r="O387" s="22">
        <v>64.999999999999503</v>
      </c>
      <c r="P387" s="22">
        <v>602216</v>
      </c>
      <c r="Q387" s="23">
        <v>1254.6166666666666</v>
      </c>
      <c r="R387" s="23">
        <v>28.213909378292946</v>
      </c>
      <c r="S387" s="22">
        <v>25</v>
      </c>
      <c r="T387" s="22" t="s">
        <v>26</v>
      </c>
      <c r="U387" s="23">
        <v>0.61046016982735085</v>
      </c>
      <c r="V387" s="22">
        <v>752</v>
      </c>
      <c r="W387" s="22">
        <v>3153</v>
      </c>
      <c r="X387" s="22">
        <v>654</v>
      </c>
      <c r="Y387" s="22">
        <v>771</v>
      </c>
      <c r="Z387" s="22" t="s">
        <v>31</v>
      </c>
      <c r="AA387" s="5"/>
      <c r="AB387" s="6" cm="1">
        <f t="array" ref="AB387">SUM(IF(B387:I387&gt;B388:I388,1,-1))</f>
        <v>-2</v>
      </c>
      <c r="AC387" s="6" cm="1">
        <f t="array" ref="AC387">SUM(IF(J387:S387&gt;J388:S388,1,-1))</f>
        <v>-6</v>
      </c>
      <c r="AD387" s="6">
        <f t="shared" si="81"/>
        <v>-8</v>
      </c>
      <c r="AE387" s="6">
        <f t="shared" si="96"/>
        <v>-12</v>
      </c>
      <c r="AF387" s="6">
        <f t="shared" si="96"/>
        <v>-20</v>
      </c>
      <c r="AG387" s="6">
        <f t="shared" si="96"/>
        <v>-32</v>
      </c>
      <c r="AH387" s="5"/>
      <c r="AI387" s="8" t="str">
        <f t="shared" si="82"/>
        <v>Inside</v>
      </c>
      <c r="AJ387" s="24" t="str">
        <f t="shared" si="83"/>
        <v>Down</v>
      </c>
      <c r="AK387" s="25" t="str">
        <f t="shared" si="84"/>
        <v>POC Down</v>
      </c>
      <c r="AL387" s="26" t="str">
        <f t="shared" si="85"/>
        <v>In. Val</v>
      </c>
      <c r="AM387" s="26" t="str">
        <f t="shared" si="86"/>
        <v>Inside Day</v>
      </c>
      <c r="AN387" s="26" t="str">
        <f t="shared" si="87"/>
        <v>In Val</v>
      </c>
      <c r="AO387" s="26" t="str">
        <f t="shared" si="88"/>
        <v>No Gap</v>
      </c>
      <c r="AP387" s="26" t="str">
        <f t="shared" si="89"/>
        <v>Bottom-Weighted</v>
      </c>
      <c r="AQ387" s="26" t="str">
        <f t="shared" si="90"/>
        <v>Skewed Mid-High</v>
      </c>
      <c r="AR387" s="26" t="str">
        <f t="shared" si="91"/>
        <v>Closed Lower Quadrant</v>
      </c>
      <c r="AS387" s="27">
        <f t="shared" si="92"/>
        <v>-2</v>
      </c>
    </row>
    <row r="388" spans="1:45" ht="15.5" x14ac:dyDescent="0.35">
      <c r="A388" s="20">
        <v>45112</v>
      </c>
      <c r="B388" s="21">
        <v>1.27702</v>
      </c>
      <c r="C388" s="21">
        <v>1.2841100000000001</v>
      </c>
      <c r="D388" s="21">
        <v>1.25905</v>
      </c>
      <c r="E388" s="21">
        <v>1.27037</v>
      </c>
      <c r="F388" s="21">
        <v>1.2711000000000001</v>
      </c>
      <c r="G388" s="21">
        <v>1.2759</v>
      </c>
      <c r="H388" s="21">
        <v>1.2674000000000001</v>
      </c>
      <c r="I388" s="22">
        <v>9</v>
      </c>
      <c r="J388" s="22">
        <v>2392</v>
      </c>
      <c r="K388" s="22">
        <v>2887</v>
      </c>
      <c r="L388" s="22">
        <v>5363</v>
      </c>
      <c r="M388" s="23">
        <v>11.081666666666708</v>
      </c>
      <c r="N388" s="23">
        <v>250.60000000000082</v>
      </c>
      <c r="O388" s="22">
        <v>84.999999999999517</v>
      </c>
      <c r="P388" s="22">
        <v>605712</v>
      </c>
      <c r="Q388" s="23">
        <v>1261.9000000000001</v>
      </c>
      <c r="R388" s="23">
        <v>21.400638467677503</v>
      </c>
      <c r="S388" s="22">
        <v>33</v>
      </c>
      <c r="T388" s="22" t="s">
        <v>26</v>
      </c>
      <c r="U388" s="23">
        <v>0.69856372448067616</v>
      </c>
      <c r="V388" s="22">
        <v>143</v>
      </c>
      <c r="W388" s="22">
        <v>1956</v>
      </c>
      <c r="X388" s="22">
        <v>2178</v>
      </c>
      <c r="Y388" s="22">
        <v>1086</v>
      </c>
      <c r="Z388" s="22" t="s">
        <v>29</v>
      </c>
      <c r="AA388" s="5"/>
      <c r="AB388" s="6" cm="1">
        <f t="array" ref="AB388">SUM(IF(B388:I388&gt;B389:I389,1,-1))</f>
        <v>-6</v>
      </c>
      <c r="AC388" s="6" cm="1">
        <f t="array" ref="AC388">SUM(IF(J388:S388&gt;J389:S389,1,-1))</f>
        <v>-6</v>
      </c>
      <c r="AD388" s="6">
        <f t="shared" ref="AD388:AD451" si="97">SUM(AB388:AC388)</f>
        <v>-12</v>
      </c>
      <c r="AE388" s="6">
        <f t="shared" si="96"/>
        <v>-16</v>
      </c>
      <c r="AF388" s="6">
        <f t="shared" si="96"/>
        <v>-12</v>
      </c>
      <c r="AG388" s="6">
        <f t="shared" si="96"/>
        <v>-28</v>
      </c>
      <c r="AH388" s="5"/>
      <c r="AI388" s="8" t="str">
        <f t="shared" si="82"/>
        <v>OL Lower</v>
      </c>
      <c r="AJ388" s="24" t="str">
        <f t="shared" si="83"/>
        <v>Down</v>
      </c>
      <c r="AK388" s="25" t="str">
        <f t="shared" si="84"/>
        <v>POC Unchanged</v>
      </c>
      <c r="AL388" s="26" t="str">
        <f t="shared" si="85"/>
        <v>In. Val</v>
      </c>
      <c r="AM388" s="26" t="str">
        <f t="shared" si="86"/>
        <v>Inside Day</v>
      </c>
      <c r="AN388" s="26" t="str">
        <f t="shared" si="87"/>
        <v>In Val</v>
      </c>
      <c r="AO388" s="26" t="str">
        <f t="shared" si="88"/>
        <v>No Gap</v>
      </c>
      <c r="AP388" s="26" t="str">
        <f t="shared" si="89"/>
        <v>Bottom-Weighted</v>
      </c>
      <c r="AQ388" s="26" t="str">
        <f t="shared" si="90"/>
        <v>Skewed Mid-Low</v>
      </c>
      <c r="AR388" s="26" t="str">
        <f t="shared" si="91"/>
        <v>Closed Higher Quadrant</v>
      </c>
      <c r="AS388" s="27">
        <f t="shared" si="92"/>
        <v>1</v>
      </c>
    </row>
    <row r="389" spans="1:45" ht="15.5" x14ac:dyDescent="0.35">
      <c r="A389" s="20">
        <v>45111</v>
      </c>
      <c r="B389" s="21">
        <v>1.2765200000000001</v>
      </c>
      <c r="C389" s="21">
        <v>1.2841100000000001</v>
      </c>
      <c r="D389" s="21">
        <v>1.25905</v>
      </c>
      <c r="E389" s="21">
        <v>1.2716700000000001</v>
      </c>
      <c r="F389" s="21">
        <v>1.2711000000000001</v>
      </c>
      <c r="G389" s="21">
        <v>1.2773000000000001</v>
      </c>
      <c r="H389" s="21">
        <v>1.2684000000000002</v>
      </c>
      <c r="I389" s="22">
        <v>16</v>
      </c>
      <c r="J389" s="22">
        <v>2850</v>
      </c>
      <c r="K389" s="22">
        <v>2638</v>
      </c>
      <c r="L389" s="22">
        <v>5563</v>
      </c>
      <c r="M389" s="23">
        <v>11.505625000000029</v>
      </c>
      <c r="N389" s="23">
        <v>250.60000000000082</v>
      </c>
      <c r="O389" s="22">
        <v>88.999999999999076</v>
      </c>
      <c r="P389" s="22">
        <v>635789</v>
      </c>
      <c r="Q389" s="23">
        <v>1324.5604166666667</v>
      </c>
      <c r="R389" s="23">
        <v>22.198723064644781</v>
      </c>
      <c r="S389" s="22">
        <v>23</v>
      </c>
      <c r="T389" s="22" t="s">
        <v>33</v>
      </c>
      <c r="U389" s="23">
        <v>0.7144129075046548</v>
      </c>
      <c r="V389" s="22">
        <v>193</v>
      </c>
      <c r="W389" s="22">
        <v>2395</v>
      </c>
      <c r="X389" s="22">
        <v>1889</v>
      </c>
      <c r="Y389" s="22">
        <v>1086</v>
      </c>
      <c r="Z389" s="22" t="s">
        <v>32</v>
      </c>
      <c r="AA389" s="5"/>
      <c r="AB389" s="6" cm="1">
        <f t="array" ref="AB389">SUM(IF(B389:I389&gt;B390:I390,1,-1))</f>
        <v>-4</v>
      </c>
      <c r="AC389" s="6" cm="1">
        <f t="array" ref="AC389">SUM(IF(J389:S389&gt;J390:S390,1,-1))</f>
        <v>-8</v>
      </c>
      <c r="AD389" s="6">
        <f t="shared" si="97"/>
        <v>-12</v>
      </c>
      <c r="AE389" s="6">
        <f t="shared" si="96"/>
        <v>-12</v>
      </c>
      <c r="AF389" s="6">
        <f t="shared" si="96"/>
        <v>0</v>
      </c>
      <c r="AG389" s="6">
        <f t="shared" si="96"/>
        <v>-12</v>
      </c>
      <c r="AH389" s="5"/>
      <c r="AI389" s="8" t="str">
        <f t="shared" si="82"/>
        <v>OL Lower</v>
      </c>
      <c r="AJ389" s="24" t="str">
        <f t="shared" si="83"/>
        <v>Down</v>
      </c>
      <c r="AK389" s="25" t="str">
        <f t="shared" si="84"/>
        <v>POC Unchanged</v>
      </c>
      <c r="AL389" s="26" t="str">
        <f t="shared" si="85"/>
        <v>In. Val</v>
      </c>
      <c r="AM389" s="26" t="str">
        <f t="shared" si="86"/>
        <v>Inside Day</v>
      </c>
      <c r="AN389" s="26" t="str">
        <f t="shared" si="87"/>
        <v>In Val</v>
      </c>
      <c r="AO389" s="26" t="str">
        <f t="shared" si="88"/>
        <v>No Gap</v>
      </c>
      <c r="AP389" s="26" t="str">
        <f t="shared" si="89"/>
        <v>Top-Weighted</v>
      </c>
      <c r="AQ389" s="26" t="str">
        <f t="shared" si="90"/>
        <v>Skewed Mid-High</v>
      </c>
      <c r="AR389" s="26" t="str">
        <f t="shared" si="91"/>
        <v>Closed Lower Quadrant</v>
      </c>
      <c r="AS389" s="27">
        <f t="shared" si="92"/>
        <v>-1</v>
      </c>
    </row>
    <row r="390" spans="1:45" ht="15.5" x14ac:dyDescent="0.35">
      <c r="A390" s="20">
        <v>45110</v>
      </c>
      <c r="B390" s="21">
        <v>1.27929</v>
      </c>
      <c r="C390" s="21">
        <v>1.2841100000000001</v>
      </c>
      <c r="D390" s="21">
        <v>1.25905</v>
      </c>
      <c r="E390" s="21">
        <v>1.2691600000000001</v>
      </c>
      <c r="F390" s="21">
        <v>1.2711000000000001</v>
      </c>
      <c r="G390" s="21">
        <v>1.2784000000000002</v>
      </c>
      <c r="H390" s="21">
        <v>1.2687000000000002</v>
      </c>
      <c r="I390" s="22">
        <v>-8</v>
      </c>
      <c r="J390" s="22">
        <v>3284</v>
      </c>
      <c r="K390" s="22">
        <v>2428</v>
      </c>
      <c r="L390" s="22">
        <v>5780</v>
      </c>
      <c r="M390" s="23">
        <v>11.968958333333363</v>
      </c>
      <c r="N390" s="23">
        <v>250.60000000000082</v>
      </c>
      <c r="O390" s="22">
        <v>97.000000000000426</v>
      </c>
      <c r="P390" s="22">
        <v>663704</v>
      </c>
      <c r="Q390" s="23">
        <v>1382.7166666666667</v>
      </c>
      <c r="R390" s="23">
        <v>23.064644852354274</v>
      </c>
      <c r="S390" s="22">
        <v>30</v>
      </c>
      <c r="T390" s="22" t="s">
        <v>26</v>
      </c>
      <c r="U390" s="23">
        <v>0.699224550532906</v>
      </c>
      <c r="V390" s="22">
        <v>399</v>
      </c>
      <c r="W390" s="22">
        <v>2647</v>
      </c>
      <c r="X390" s="22">
        <v>1648</v>
      </c>
      <c r="Y390" s="22">
        <v>1086</v>
      </c>
      <c r="Z390" s="22" t="s">
        <v>29</v>
      </c>
      <c r="AA390" s="5"/>
      <c r="AB390" s="6" cm="1">
        <f t="array" ref="AB390">SUM(IF(B390:I390&gt;B391:I391,1,-1))</f>
        <v>-6</v>
      </c>
      <c r="AC390" s="6" cm="1">
        <f t="array" ref="AC390">SUM(IF(J390:S390&gt;J391:S391,1,-1))</f>
        <v>2</v>
      </c>
      <c r="AD390" s="6">
        <f t="shared" si="97"/>
        <v>-4</v>
      </c>
      <c r="AE390" s="6">
        <f t="shared" si="96"/>
        <v>-12</v>
      </c>
      <c r="AF390" s="6">
        <f t="shared" si="96"/>
        <v>10</v>
      </c>
      <c r="AG390" s="6">
        <f t="shared" si="96"/>
        <v>-2</v>
      </c>
      <c r="AH390" s="5"/>
      <c r="AI390" s="8" t="str">
        <f t="shared" ref="AI390:AI453" si="98">IF(AND(H390&gt;=G391,G390&gt;=G391),"Higher",
IF(AND(H390&lt;=H391,G390&lt;=H391),"Lower",
IF(AND(G390&gt;=G391,H390&lt;=G391,H390&gt;H391),"OL Higher",
IF(AND(H390&lt;=H391,G390&gt;=H391,G390&lt;G391),"OL Lower",
IF(AND(G390&lt;=G391,H390&gt;=H391),"Inside",
IF(AND(G390&gt;=G391,H390&lt;=H391),"Outside","Undefined"))))))</f>
        <v>OL Lower</v>
      </c>
      <c r="AJ390" s="24" t="str">
        <f t="shared" ref="AJ390:AJ453" si="99">IF(F390 &gt;= ((C390 - D390) * 10%) + B390, "Up", IF(F390 &lt;= (B390 - (C390 - D390) * 10%), "Down", "Neutral"))</f>
        <v>Down</v>
      </c>
      <c r="AK390" s="25" t="str">
        <f t="shared" ref="AK390:AK453" si="100">IF(F390 &gt; F391, "POC Up", IF(F390 &lt; F391, "POC Down", "POC Unchanged"))</f>
        <v>POC Unchanged</v>
      </c>
      <c r="AL390" s="26" t="str">
        <f t="shared" ref="AL390:AL453" si="101">IF(F390 &lt; H391, "Bel. Val",
IF(F390 &gt; G391, "Ab. Val",
"In. Val"))</f>
        <v>In. Val</v>
      </c>
      <c r="AM390" s="26" t="str">
        <f t="shared" ref="AM390:AM453" si="102">IF(AND(D390 &lt; D391, C390 &gt; C391), "Both Sides Expand",
IF(D390 &lt; D391, "Lower Break",
IF(C390 &gt; C391, "Upper Break", "Inside Day")))</f>
        <v>Inside Day</v>
      </c>
      <c r="AN390" s="26" t="str">
        <f t="shared" ref="AN390:AN453" si="103">IF(AND(E390 &lt; H390, E390 &lt; G390), "Bl. Val",
IF(AND(E390 &gt; G390, E390 &gt; H390), "Ab. Val",
"In Val"))</f>
        <v>In Val</v>
      </c>
      <c r="AO390" s="26" t="str">
        <f t="shared" ref="AO390:AO453" si="104">IF(AND(B390 &gt; G391, E390 &lt; G391), "Gap Up - Failed",
IF(AND(B390 &gt; G391, E390 &gt; B390), "Gap Up - Follow Through",
IF(AND(B390 &gt; G391, E390 &lt; B390), "Gap Up - Faded",
IF(AND(B390 &lt; H391, E390 &gt; H391), "Gap Down - Failed",
IF(AND(B390 &lt; H391, E390 &lt; B390), "Gap Down - Follow Through",
IF(AND(B390 &lt; H391, E390 &gt; B390), "Gap Down - Rejected",
"No Gap"))))))</f>
        <v>No Gap</v>
      </c>
      <c r="AP390" s="26" t="str">
        <f t="shared" ref="AP390:AP453" si="105">IF(J390 &gt; K390, "Top-Weighted",
IF(K390 &gt; J390, "Bottom-Weighted",
"Balanced"))</f>
        <v>Top-Weighted</v>
      </c>
      <c r="AQ390" s="26" t="str">
        <f t="shared" ref="AQ390:AQ453" si="106">IF(COUNTIF(V390:Y390, MAX(V390, W390, X390, Y390)) &gt; 1, "Tie",
IF(V390 &gt; MAX(W390, X390, Y390), "Skewed High",
IF(W390 &gt; MAX(V390, X390, Y390), "Skewed Mid-High",
IF(X390 &gt; MAX(V390, W390, Y390), "Skewed Mid-Low",
IF(Y390 &gt; MAX(V390, W390, X390), "Skewed Low", "Evenly Distributed")))))</f>
        <v>Skewed Mid-High</v>
      </c>
      <c r="AR390" s="26" t="str">
        <f t="shared" ref="AR390:AR453" si="107">IF(Z390 &lt; Z391, "Closed Lower Quadrant",
IF(Z390 &gt; Z391, "Closed Higher Quadrant",
"Same"))</f>
        <v>Same</v>
      </c>
      <c r="AS390" s="27">
        <f t="shared" ref="AS390:AS453" si="108">_xlfn.NUMBERVALUE(SUBSTITUTE(Z390,"Q","")) - _xlfn.NUMBERVALUE(SUBSTITUTE(Z391,"Q",""))</f>
        <v>0</v>
      </c>
    </row>
    <row r="391" spans="1:45" ht="15.5" x14ac:dyDescent="0.35">
      <c r="A391" s="20">
        <v>45107</v>
      </c>
      <c r="B391" s="21">
        <v>1.2830699999999999</v>
      </c>
      <c r="C391" s="21">
        <v>1.2841100000000001</v>
      </c>
      <c r="D391" s="21">
        <v>1.25905</v>
      </c>
      <c r="E391" s="21">
        <v>1.2693099999999999</v>
      </c>
      <c r="F391" s="21">
        <v>1.2711000000000001</v>
      </c>
      <c r="G391" s="21">
        <v>1.2795000000000001</v>
      </c>
      <c r="H391" s="21">
        <v>1.2695000000000001</v>
      </c>
      <c r="I391" s="22">
        <v>-36</v>
      </c>
      <c r="J391" s="22">
        <v>3696</v>
      </c>
      <c r="K391" s="22">
        <v>1938</v>
      </c>
      <c r="L391" s="22">
        <v>5701</v>
      </c>
      <c r="M391" s="23">
        <v>11.806666666666693</v>
      </c>
      <c r="N391" s="23">
        <v>250.60000000000082</v>
      </c>
      <c r="O391" s="22">
        <v>100.00000000000009</v>
      </c>
      <c r="P391" s="22">
        <v>651815</v>
      </c>
      <c r="Q391" s="23">
        <v>1357.9479166666667</v>
      </c>
      <c r="R391" s="23">
        <v>22.749401436552201</v>
      </c>
      <c r="S391" s="22">
        <v>39</v>
      </c>
      <c r="T391" s="22" t="s">
        <v>26</v>
      </c>
      <c r="U391" s="23">
        <v>0.55518309112627195</v>
      </c>
      <c r="V391" s="22">
        <v>799</v>
      </c>
      <c r="W391" s="22">
        <v>2663</v>
      </c>
      <c r="X391" s="22">
        <v>1153</v>
      </c>
      <c r="Y391" s="22">
        <v>1086</v>
      </c>
      <c r="Z391" s="22" t="s">
        <v>29</v>
      </c>
      <c r="AA391" s="5"/>
      <c r="AB391" s="6" cm="1">
        <f t="array" ref="AB391">SUM(IF(B391:I391&gt;B392:I392,1,-1))</f>
        <v>-2</v>
      </c>
      <c r="AC391" s="6" cm="1">
        <f t="array" ref="AC391">SUM(IF(J391:S391&gt;J392:S392,1,-1))</f>
        <v>6</v>
      </c>
      <c r="AD391" s="6">
        <f t="shared" si="97"/>
        <v>4</v>
      </c>
      <c r="AE391" s="6">
        <f t="shared" si="96"/>
        <v>-8</v>
      </c>
      <c r="AF391" s="6">
        <f t="shared" si="96"/>
        <v>10</v>
      </c>
      <c r="AG391" s="6">
        <f t="shared" si="96"/>
        <v>2</v>
      </c>
      <c r="AH391" s="5"/>
      <c r="AI391" s="8" t="str">
        <f t="shared" si="98"/>
        <v>OL Lower</v>
      </c>
      <c r="AJ391" s="24" t="str">
        <f t="shared" si="99"/>
        <v>Down</v>
      </c>
      <c r="AK391" s="25" t="str">
        <f t="shared" si="100"/>
        <v>POC Down</v>
      </c>
      <c r="AL391" s="26" t="str">
        <f t="shared" si="101"/>
        <v>In. Val</v>
      </c>
      <c r="AM391" s="26" t="str">
        <f t="shared" si="102"/>
        <v>Inside Day</v>
      </c>
      <c r="AN391" s="26" t="str">
        <f t="shared" si="103"/>
        <v>Bl. Val</v>
      </c>
      <c r="AO391" s="26" t="str">
        <f t="shared" si="104"/>
        <v>Gap Up - Failed</v>
      </c>
      <c r="AP391" s="26" t="str">
        <f t="shared" si="105"/>
        <v>Top-Weighted</v>
      </c>
      <c r="AQ391" s="26" t="str">
        <f t="shared" si="106"/>
        <v>Skewed Mid-High</v>
      </c>
      <c r="AR391" s="26" t="str">
        <f t="shared" si="107"/>
        <v>Closed Lower Quadrant</v>
      </c>
      <c r="AS391" s="27">
        <f t="shared" si="108"/>
        <v>-1</v>
      </c>
    </row>
    <row r="392" spans="1:45" ht="15.5" x14ac:dyDescent="0.35">
      <c r="A392" s="20">
        <v>45106</v>
      </c>
      <c r="B392" s="21">
        <v>1.27844</v>
      </c>
      <c r="C392" s="21">
        <v>1.28478</v>
      </c>
      <c r="D392" s="21">
        <v>1.25905</v>
      </c>
      <c r="E392" s="21">
        <v>1.2612699999999999</v>
      </c>
      <c r="F392" s="21">
        <v>1.2731000000000001</v>
      </c>
      <c r="G392" s="21">
        <v>1.2798</v>
      </c>
      <c r="H392" s="21">
        <v>1.27</v>
      </c>
      <c r="I392" s="22">
        <v>-47</v>
      </c>
      <c r="J392" s="22">
        <v>3169</v>
      </c>
      <c r="K392" s="22">
        <v>2456</v>
      </c>
      <c r="L392" s="22">
        <v>5691</v>
      </c>
      <c r="M392" s="23">
        <v>11.801250000000028</v>
      </c>
      <c r="N392" s="23">
        <v>257.3000000000003</v>
      </c>
      <c r="O392" s="22">
        <v>98.000000000000313</v>
      </c>
      <c r="P392" s="22">
        <v>638857</v>
      </c>
      <c r="Q392" s="23">
        <v>1330.9520833333333</v>
      </c>
      <c r="R392" s="23">
        <v>22.118150019432544</v>
      </c>
      <c r="S392" s="22">
        <v>32</v>
      </c>
      <c r="T392" s="22" t="s">
        <v>26</v>
      </c>
      <c r="U392" s="23">
        <v>0.66647561659710308</v>
      </c>
      <c r="V392" s="22">
        <v>1173</v>
      </c>
      <c r="W392" s="22">
        <v>2610</v>
      </c>
      <c r="X392" s="22">
        <v>1098</v>
      </c>
      <c r="Y392" s="22">
        <v>776</v>
      </c>
      <c r="Z392" s="22" t="s">
        <v>27</v>
      </c>
      <c r="AA392" s="5"/>
      <c r="AB392" s="6" cm="1">
        <f t="array" ref="AB392">SUM(IF(B392:I392&gt;B393:I393,1,-1))</f>
        <v>-4</v>
      </c>
      <c r="AC392" s="6" cm="1">
        <f t="array" ref="AC392">SUM(IF(J392:S392&gt;J393:S393,1,-1))</f>
        <v>2</v>
      </c>
      <c r="AD392" s="6">
        <f t="shared" si="97"/>
        <v>-2</v>
      </c>
      <c r="AE392" s="6">
        <f t="shared" si="96"/>
        <v>-4</v>
      </c>
      <c r="AF392" s="6">
        <f t="shared" si="96"/>
        <v>4</v>
      </c>
      <c r="AG392" s="6">
        <f t="shared" si="96"/>
        <v>0</v>
      </c>
      <c r="AH392" s="5"/>
      <c r="AI392" s="8" t="str">
        <f t="shared" si="98"/>
        <v>Outside</v>
      </c>
      <c r="AJ392" s="24" t="str">
        <f t="shared" si="99"/>
        <v>Down</v>
      </c>
      <c r="AK392" s="25" t="str">
        <f t="shared" si="100"/>
        <v>POC Unchanged</v>
      </c>
      <c r="AL392" s="26" t="str">
        <f t="shared" si="101"/>
        <v>In. Val</v>
      </c>
      <c r="AM392" s="26" t="str">
        <f t="shared" si="102"/>
        <v>Lower Break</v>
      </c>
      <c r="AN392" s="26" t="str">
        <f t="shared" si="103"/>
        <v>Bl. Val</v>
      </c>
      <c r="AO392" s="26" t="str">
        <f t="shared" si="104"/>
        <v>No Gap</v>
      </c>
      <c r="AP392" s="26" t="str">
        <f t="shared" si="105"/>
        <v>Top-Weighted</v>
      </c>
      <c r="AQ392" s="26" t="str">
        <f t="shared" si="106"/>
        <v>Skewed Mid-High</v>
      </c>
      <c r="AR392" s="26" t="str">
        <f t="shared" si="107"/>
        <v>Same</v>
      </c>
      <c r="AS392" s="27">
        <f t="shared" si="108"/>
        <v>0</v>
      </c>
    </row>
    <row r="393" spans="1:45" ht="15.5" x14ac:dyDescent="0.35">
      <c r="A393" s="20">
        <v>45105</v>
      </c>
      <c r="B393" s="21">
        <v>1.2670399999999999</v>
      </c>
      <c r="C393" s="21">
        <v>1.28478</v>
      </c>
      <c r="D393" s="21">
        <v>1.26061</v>
      </c>
      <c r="E393" s="21">
        <v>1.2641199999999999</v>
      </c>
      <c r="F393" s="21">
        <v>1.2731000000000001</v>
      </c>
      <c r="G393" s="21">
        <v>1.2795000000000001</v>
      </c>
      <c r="H393" s="21">
        <v>1.2703000000000002</v>
      </c>
      <c r="I393" s="22">
        <v>-16</v>
      </c>
      <c r="J393" s="22">
        <v>3328</v>
      </c>
      <c r="K393" s="22">
        <v>2342</v>
      </c>
      <c r="L393" s="22">
        <v>5737</v>
      </c>
      <c r="M393" s="23">
        <v>11.920625000000033</v>
      </c>
      <c r="N393" s="23">
        <v>241.70000000000024</v>
      </c>
      <c r="O393" s="22">
        <v>91.999999999998749</v>
      </c>
      <c r="P393" s="22">
        <v>626110</v>
      </c>
      <c r="Q393" s="23">
        <v>1304.3958333333333</v>
      </c>
      <c r="R393" s="23">
        <v>23.736036408771181</v>
      </c>
      <c r="S393" s="22">
        <v>28</v>
      </c>
      <c r="T393" s="22" t="s">
        <v>26</v>
      </c>
      <c r="U393" s="23">
        <v>0.64132779446087063</v>
      </c>
      <c r="V393" s="22">
        <v>1038</v>
      </c>
      <c r="W393" s="22">
        <v>2596</v>
      </c>
      <c r="X393" s="22">
        <v>1488</v>
      </c>
      <c r="Y393" s="22">
        <v>615</v>
      </c>
      <c r="Z393" s="22" t="s">
        <v>27</v>
      </c>
      <c r="AA393" s="5"/>
      <c r="AB393" s="6" cm="1">
        <f t="array" ref="AB393">SUM(IF(B393:I393&gt;B394:I394,1,-1))</f>
        <v>-2</v>
      </c>
      <c r="AC393" s="6" cm="1">
        <f t="array" ref="AC393">SUM(IF(J393:S393&gt;J394:S394,1,-1))</f>
        <v>2</v>
      </c>
      <c r="AD393" s="6">
        <f t="shared" si="97"/>
        <v>0</v>
      </c>
      <c r="AE393" s="6">
        <f t="shared" si="96"/>
        <v>-4</v>
      </c>
      <c r="AF393" s="6">
        <f t="shared" si="96"/>
        <v>4</v>
      </c>
      <c r="AG393" s="6">
        <f t="shared" si="96"/>
        <v>0</v>
      </c>
      <c r="AH393" s="5"/>
      <c r="AI393" s="8" t="str">
        <f t="shared" si="98"/>
        <v>Inside</v>
      </c>
      <c r="AJ393" s="24" t="str">
        <f t="shared" si="99"/>
        <v>Up</v>
      </c>
      <c r="AK393" s="25" t="str">
        <f t="shared" si="100"/>
        <v>POC Down</v>
      </c>
      <c r="AL393" s="26" t="str">
        <f t="shared" si="101"/>
        <v>In. Val</v>
      </c>
      <c r="AM393" s="26" t="str">
        <f t="shared" si="102"/>
        <v>Inside Day</v>
      </c>
      <c r="AN393" s="26" t="str">
        <f t="shared" si="103"/>
        <v>Bl. Val</v>
      </c>
      <c r="AO393" s="26" t="str">
        <f t="shared" si="104"/>
        <v>Gap Down - Follow Through</v>
      </c>
      <c r="AP393" s="26" t="str">
        <f t="shared" si="105"/>
        <v>Top-Weighted</v>
      </c>
      <c r="AQ393" s="26" t="str">
        <f t="shared" si="106"/>
        <v>Skewed Mid-High</v>
      </c>
      <c r="AR393" s="26" t="str">
        <f t="shared" si="107"/>
        <v>Closed Higher Quadrant</v>
      </c>
      <c r="AS393" s="27">
        <f t="shared" si="108"/>
        <v>2</v>
      </c>
    </row>
    <row r="394" spans="1:45" ht="15.5" x14ac:dyDescent="0.35">
      <c r="A394" s="20">
        <v>45104</v>
      </c>
      <c r="B394" s="21">
        <v>1.26064</v>
      </c>
      <c r="C394" s="21">
        <v>1.28478</v>
      </c>
      <c r="D394" s="21">
        <v>1.26004</v>
      </c>
      <c r="E394" s="21">
        <v>1.27451</v>
      </c>
      <c r="F394" s="21">
        <v>1.2733000000000001</v>
      </c>
      <c r="G394" s="21">
        <v>1.28</v>
      </c>
      <c r="H394" s="21">
        <v>1.27</v>
      </c>
      <c r="I394" s="22">
        <v>27</v>
      </c>
      <c r="J394" s="22">
        <v>3174</v>
      </c>
      <c r="K394" s="22">
        <v>2498</v>
      </c>
      <c r="L394" s="22">
        <v>5730</v>
      </c>
      <c r="M394" s="23">
        <v>11.823333333333375</v>
      </c>
      <c r="N394" s="23">
        <v>247.39999999999984</v>
      </c>
      <c r="O394" s="22">
        <v>100.00000000000009</v>
      </c>
      <c r="P394" s="22">
        <v>618309</v>
      </c>
      <c r="Q394" s="23">
        <v>1288.14375</v>
      </c>
      <c r="R394" s="23">
        <v>23.160873080032353</v>
      </c>
      <c r="S394" s="22">
        <v>35</v>
      </c>
      <c r="T394" s="22" t="s">
        <v>26</v>
      </c>
      <c r="U394" s="23">
        <v>0.68132968952549533</v>
      </c>
      <c r="V394" s="22">
        <v>1122</v>
      </c>
      <c r="W394" s="22">
        <v>2506</v>
      </c>
      <c r="X394" s="22">
        <v>1471</v>
      </c>
      <c r="Y394" s="22">
        <v>631</v>
      </c>
      <c r="Z394" s="22" t="s">
        <v>32</v>
      </c>
      <c r="AA394" s="5"/>
      <c r="AB394" s="6" cm="1">
        <f t="array" ref="AB394">SUM(IF(B394:I394&gt;B395:I395,1,-1))</f>
        <v>2</v>
      </c>
      <c r="AC394" s="6" cm="1">
        <f t="array" ref="AC394">SUM(IF(J394:S394&gt;J395:S395,1,-1))</f>
        <v>0</v>
      </c>
      <c r="AD394" s="6">
        <f t="shared" si="97"/>
        <v>2</v>
      </c>
      <c r="AE394" s="6">
        <f t="shared" si="96"/>
        <v>-6</v>
      </c>
      <c r="AF394" s="6">
        <f t="shared" si="96"/>
        <v>4</v>
      </c>
      <c r="AG394" s="6">
        <f t="shared" si="96"/>
        <v>-2</v>
      </c>
      <c r="AH394" s="5"/>
      <c r="AI394" s="8" t="str">
        <f t="shared" si="98"/>
        <v>Inside</v>
      </c>
      <c r="AJ394" s="24" t="str">
        <f t="shared" si="99"/>
        <v>Up</v>
      </c>
      <c r="AK394" s="25" t="str">
        <f t="shared" si="100"/>
        <v>POC Up</v>
      </c>
      <c r="AL394" s="26" t="str">
        <f t="shared" si="101"/>
        <v>In. Val</v>
      </c>
      <c r="AM394" s="26" t="str">
        <f t="shared" si="102"/>
        <v>Inside Day</v>
      </c>
      <c r="AN394" s="26" t="str">
        <f t="shared" si="103"/>
        <v>In Val</v>
      </c>
      <c r="AO394" s="26" t="str">
        <f t="shared" si="104"/>
        <v>Gap Down - Failed</v>
      </c>
      <c r="AP394" s="26" t="str">
        <f t="shared" si="105"/>
        <v>Top-Weighted</v>
      </c>
      <c r="AQ394" s="26" t="str">
        <f t="shared" si="106"/>
        <v>Skewed Mid-High</v>
      </c>
      <c r="AR394" s="26" t="str">
        <f t="shared" si="107"/>
        <v>Same</v>
      </c>
      <c r="AS394" s="27">
        <f t="shared" si="108"/>
        <v>0</v>
      </c>
    </row>
    <row r="395" spans="1:45" ht="15.5" x14ac:dyDescent="0.35">
      <c r="A395" s="20">
        <v>45103</v>
      </c>
      <c r="B395" s="21">
        <v>1.25143</v>
      </c>
      <c r="C395" s="21">
        <v>1.28478</v>
      </c>
      <c r="D395" s="21">
        <v>1.2513000000000001</v>
      </c>
      <c r="E395" s="21">
        <v>1.27102</v>
      </c>
      <c r="F395" s="21">
        <v>1.2711000000000001</v>
      </c>
      <c r="G395" s="21">
        <v>1.2822</v>
      </c>
      <c r="H395" s="21">
        <v>1.2696000000000001</v>
      </c>
      <c r="I395" s="22">
        <v>41</v>
      </c>
      <c r="J395" s="22">
        <v>3779</v>
      </c>
      <c r="K395" s="22">
        <v>1895</v>
      </c>
      <c r="L395" s="22">
        <v>5727</v>
      </c>
      <c r="M395" s="23">
        <v>11.842708333333345</v>
      </c>
      <c r="N395" s="23">
        <v>334.79999999999956</v>
      </c>
      <c r="O395" s="22">
        <v>125.99999999999945</v>
      </c>
      <c r="P395" s="22">
        <v>610069</v>
      </c>
      <c r="Q395" s="23">
        <v>1270.9770833333334</v>
      </c>
      <c r="R395" s="23">
        <v>17.105734767025112</v>
      </c>
      <c r="S395" s="22">
        <v>47</v>
      </c>
      <c r="T395" s="22" t="s">
        <v>26</v>
      </c>
      <c r="U395" s="23">
        <v>0.51225239979413983</v>
      </c>
      <c r="V395" s="22">
        <v>1870</v>
      </c>
      <c r="W395" s="22">
        <v>2544</v>
      </c>
      <c r="X395" s="22">
        <v>967</v>
      </c>
      <c r="Y395" s="22">
        <v>346</v>
      </c>
      <c r="Z395" s="22" t="s">
        <v>32</v>
      </c>
      <c r="AA395" s="5"/>
      <c r="AB395" s="6" cm="1">
        <f t="array" ref="AB395">SUM(IF(B395:I395&gt;B396:I396,1,-1))</f>
        <v>-4</v>
      </c>
      <c r="AC395" s="6" cm="1">
        <f t="array" ref="AC395">SUM(IF(J395:S395&gt;J396:S396,1,-1))</f>
        <v>2</v>
      </c>
      <c r="AD395" s="6">
        <f t="shared" si="97"/>
        <v>-2</v>
      </c>
      <c r="AE395" s="6">
        <f t="shared" si="96"/>
        <v>-10</v>
      </c>
      <c r="AF395" s="6">
        <f t="shared" si="96"/>
        <v>8</v>
      </c>
      <c r="AG395" s="6">
        <f t="shared" si="96"/>
        <v>-2</v>
      </c>
      <c r="AH395" s="5"/>
      <c r="AI395" s="8" t="str">
        <f t="shared" si="98"/>
        <v>Inside</v>
      </c>
      <c r="AJ395" s="24" t="str">
        <f t="shared" si="99"/>
        <v>Up</v>
      </c>
      <c r="AK395" s="25" t="str">
        <f t="shared" si="100"/>
        <v>POC Down</v>
      </c>
      <c r="AL395" s="26" t="str">
        <f t="shared" si="101"/>
        <v>In. Val</v>
      </c>
      <c r="AM395" s="26" t="str">
        <f t="shared" si="102"/>
        <v>Inside Day</v>
      </c>
      <c r="AN395" s="26" t="str">
        <f t="shared" si="103"/>
        <v>In Val</v>
      </c>
      <c r="AO395" s="26" t="str">
        <f t="shared" si="104"/>
        <v>Gap Down - Failed</v>
      </c>
      <c r="AP395" s="26" t="str">
        <f t="shared" si="105"/>
        <v>Top-Weighted</v>
      </c>
      <c r="AQ395" s="26" t="str">
        <f t="shared" si="106"/>
        <v>Skewed Mid-High</v>
      </c>
      <c r="AR395" s="26" t="str">
        <f t="shared" si="107"/>
        <v>Same</v>
      </c>
      <c r="AS395" s="27">
        <f t="shared" si="108"/>
        <v>0</v>
      </c>
    </row>
    <row r="396" spans="1:45" ht="15.5" x14ac:dyDescent="0.35">
      <c r="A396" s="20">
        <v>45100</v>
      </c>
      <c r="B396" s="21">
        <v>1.25793</v>
      </c>
      <c r="C396" s="21">
        <v>1.28478</v>
      </c>
      <c r="D396" s="21">
        <v>1.2486699999999999</v>
      </c>
      <c r="E396" s="21">
        <v>1.2728600000000001</v>
      </c>
      <c r="F396" s="21">
        <v>1.2779000000000003</v>
      </c>
      <c r="G396" s="21">
        <v>1.2839000000000003</v>
      </c>
      <c r="H396" s="21">
        <v>1.2669000000000001</v>
      </c>
      <c r="I396" s="22">
        <v>49</v>
      </c>
      <c r="J396" s="22">
        <v>1354</v>
      </c>
      <c r="K396" s="22">
        <v>4277</v>
      </c>
      <c r="L396" s="22">
        <v>5674</v>
      </c>
      <c r="M396" s="23">
        <v>11.761249999999988</v>
      </c>
      <c r="N396" s="23">
        <v>361.10000000000088</v>
      </c>
      <c r="O396" s="22">
        <v>170.00000000000125</v>
      </c>
      <c r="P396" s="22">
        <v>589598</v>
      </c>
      <c r="Q396" s="23">
        <v>1228.3291666666667</v>
      </c>
      <c r="R396" s="23">
        <v>15.713098864580411</v>
      </c>
      <c r="S396" s="22">
        <v>54</v>
      </c>
      <c r="T396" s="22" t="s">
        <v>28</v>
      </c>
      <c r="U396" s="23">
        <v>0.41314078548810862</v>
      </c>
      <c r="V396" s="22">
        <v>2109</v>
      </c>
      <c r="W396" s="22">
        <v>1903</v>
      </c>
      <c r="X396" s="22">
        <v>1064</v>
      </c>
      <c r="Y396" s="22">
        <v>598</v>
      </c>
      <c r="Z396" s="22" t="s">
        <v>32</v>
      </c>
      <c r="AA396" s="5"/>
      <c r="AB396" s="6" cm="1">
        <f t="array" ref="AB396">SUM(IF(B396:I396&gt;B397:I397,1,-1))</f>
        <v>-4</v>
      </c>
      <c r="AC396" s="6" cm="1">
        <f t="array" ref="AC396">SUM(IF(J396:S396&gt;J397:S397,1,-1))</f>
        <v>2</v>
      </c>
      <c r="AD396" s="6">
        <f t="shared" si="97"/>
        <v>-2</v>
      </c>
      <c r="AE396" s="6">
        <f t="shared" si="96"/>
        <v>-2</v>
      </c>
      <c r="AF396" s="6">
        <f t="shared" si="96"/>
        <v>8</v>
      </c>
      <c r="AG396" s="6">
        <f t="shared" si="96"/>
        <v>6</v>
      </c>
      <c r="AH396" s="5"/>
      <c r="AI396" s="8" t="str">
        <f t="shared" si="98"/>
        <v>Inside</v>
      </c>
      <c r="AJ396" s="24" t="str">
        <f t="shared" si="99"/>
        <v>Up</v>
      </c>
      <c r="AK396" s="25" t="str">
        <f t="shared" si="100"/>
        <v>POC Unchanged</v>
      </c>
      <c r="AL396" s="26" t="str">
        <f t="shared" si="101"/>
        <v>In. Val</v>
      </c>
      <c r="AM396" s="26" t="str">
        <f t="shared" si="102"/>
        <v>Inside Day</v>
      </c>
      <c r="AN396" s="26" t="str">
        <f t="shared" si="103"/>
        <v>In Val</v>
      </c>
      <c r="AO396" s="26" t="str">
        <f t="shared" si="104"/>
        <v>Gap Down - Failed</v>
      </c>
      <c r="AP396" s="26" t="str">
        <f t="shared" si="105"/>
        <v>Bottom-Weighted</v>
      </c>
      <c r="AQ396" s="26" t="str">
        <f t="shared" si="106"/>
        <v>Skewed High</v>
      </c>
      <c r="AR396" s="26" t="str">
        <f t="shared" si="107"/>
        <v>Same</v>
      </c>
      <c r="AS396" s="27">
        <f t="shared" si="108"/>
        <v>0</v>
      </c>
    </row>
    <row r="397" spans="1:45" ht="15.5" x14ac:dyDescent="0.35">
      <c r="A397" s="20">
        <v>45099</v>
      </c>
      <c r="B397" s="21">
        <v>1.2557700000000001</v>
      </c>
      <c r="C397" s="21">
        <v>1.28478</v>
      </c>
      <c r="D397" s="21">
        <v>1.2486699999999999</v>
      </c>
      <c r="E397" s="21">
        <v>1.2746200000000001</v>
      </c>
      <c r="F397" s="21">
        <v>1.2779000000000003</v>
      </c>
      <c r="G397" s="21">
        <v>1.2846000000000002</v>
      </c>
      <c r="H397" s="21">
        <v>1.2642000000000002</v>
      </c>
      <c r="I397" s="22">
        <v>49</v>
      </c>
      <c r="J397" s="22">
        <v>1354</v>
      </c>
      <c r="K397" s="22">
        <v>4076</v>
      </c>
      <c r="L397" s="22">
        <v>5473</v>
      </c>
      <c r="M397" s="23">
        <v>11.361666666666636</v>
      </c>
      <c r="N397" s="23">
        <v>361.10000000000088</v>
      </c>
      <c r="O397" s="22">
        <v>203.99999999999974</v>
      </c>
      <c r="P397" s="22">
        <v>555004</v>
      </c>
      <c r="Q397" s="23">
        <v>1156.2583333333334</v>
      </c>
      <c r="R397" s="23">
        <v>15.156466352810819</v>
      </c>
      <c r="S397" s="22">
        <v>60</v>
      </c>
      <c r="T397" s="22" t="s">
        <v>28</v>
      </c>
      <c r="U397" s="23">
        <v>0.47869459972874129</v>
      </c>
      <c r="V397" s="22">
        <v>2109</v>
      </c>
      <c r="W397" s="22">
        <v>1294</v>
      </c>
      <c r="X397" s="22">
        <v>1158</v>
      </c>
      <c r="Y397" s="22">
        <v>912</v>
      </c>
      <c r="Z397" s="22" t="s">
        <v>32</v>
      </c>
      <c r="AA397" s="5"/>
      <c r="AB397" s="6" cm="1">
        <f t="array" ref="AB397">SUM(IF(B397:I397&gt;B398:I398,1,-1))</f>
        <v>-2</v>
      </c>
      <c r="AC397" s="6" cm="1">
        <f t="array" ref="AC397">SUM(IF(J397:S397&gt;J398:S398,1,-1))</f>
        <v>4</v>
      </c>
      <c r="AD397" s="6">
        <f t="shared" si="97"/>
        <v>2</v>
      </c>
      <c r="AE397" s="6">
        <f t="shared" si="96"/>
        <v>0</v>
      </c>
      <c r="AF397" s="6">
        <f t="shared" si="96"/>
        <v>10</v>
      </c>
      <c r="AG397" s="6">
        <f t="shared" si="96"/>
        <v>10</v>
      </c>
      <c r="AH397" s="5"/>
      <c r="AI397" s="8" t="str">
        <f t="shared" si="98"/>
        <v>Inside</v>
      </c>
      <c r="AJ397" s="24" t="str">
        <f t="shared" si="99"/>
        <v>Up</v>
      </c>
      <c r="AK397" s="25" t="str">
        <f t="shared" si="100"/>
        <v>POC Unchanged</v>
      </c>
      <c r="AL397" s="26" t="str">
        <f t="shared" si="101"/>
        <v>In. Val</v>
      </c>
      <c r="AM397" s="26" t="str">
        <f t="shared" si="102"/>
        <v>Inside Day</v>
      </c>
      <c r="AN397" s="26" t="str">
        <f t="shared" si="103"/>
        <v>In Val</v>
      </c>
      <c r="AO397" s="26" t="str">
        <f t="shared" si="104"/>
        <v>Gap Down - Failed</v>
      </c>
      <c r="AP397" s="26" t="str">
        <f t="shared" si="105"/>
        <v>Bottom-Weighted</v>
      </c>
      <c r="AQ397" s="26" t="str">
        <f t="shared" si="106"/>
        <v>Skewed High</v>
      </c>
      <c r="AR397" s="26" t="str">
        <f t="shared" si="107"/>
        <v>Closed Higher Quadrant</v>
      </c>
      <c r="AS397" s="27">
        <f t="shared" si="108"/>
        <v>1</v>
      </c>
    </row>
    <row r="398" spans="1:45" ht="15.5" x14ac:dyDescent="0.35">
      <c r="A398" s="20">
        <v>45098</v>
      </c>
      <c r="B398" s="21">
        <v>1.2444</v>
      </c>
      <c r="C398" s="21">
        <v>1.28478</v>
      </c>
      <c r="D398" s="21">
        <v>1.2441</v>
      </c>
      <c r="E398" s="21">
        <v>1.2769999999999999</v>
      </c>
      <c r="F398" s="21">
        <v>1.2779</v>
      </c>
      <c r="G398" s="21">
        <v>1.2847</v>
      </c>
      <c r="H398" s="21">
        <v>1.2586999999999999</v>
      </c>
      <c r="I398" s="22">
        <v>90</v>
      </c>
      <c r="J398" s="22">
        <v>1232</v>
      </c>
      <c r="K398" s="22">
        <v>4075</v>
      </c>
      <c r="L398" s="22">
        <v>5342</v>
      </c>
      <c r="M398" s="23">
        <v>11.025208333333286</v>
      </c>
      <c r="N398" s="23">
        <v>406.80000000000052</v>
      </c>
      <c r="O398" s="22">
        <v>260.00000000000023</v>
      </c>
      <c r="P398" s="22">
        <v>525356</v>
      </c>
      <c r="Q398" s="23">
        <v>1094.4916666666666</v>
      </c>
      <c r="R398" s="23">
        <v>13.131760078662717</v>
      </c>
      <c r="S398" s="22">
        <v>69</v>
      </c>
      <c r="T398" s="22" t="s">
        <v>28</v>
      </c>
      <c r="U398" s="23">
        <v>0.43526228616119178</v>
      </c>
      <c r="V398" s="22">
        <v>1936</v>
      </c>
      <c r="W398" s="22">
        <v>1207</v>
      </c>
      <c r="X398" s="22">
        <v>1476</v>
      </c>
      <c r="Y398" s="22">
        <v>715</v>
      </c>
      <c r="Z398" s="22" t="s">
        <v>31</v>
      </c>
      <c r="AA398" s="5"/>
      <c r="AB398" s="6" cm="1">
        <f t="array" ref="AB398">SUM(IF(B398:I398&gt;B399:I399,1,-1))</f>
        <v>4</v>
      </c>
      <c r="AC398" s="6" cm="1">
        <f t="array" ref="AC398">SUM(IF(J398:S398&gt;J399:S399,1,-1))</f>
        <v>2</v>
      </c>
      <c r="AD398" s="6">
        <f t="shared" si="97"/>
        <v>6</v>
      </c>
      <c r="AE398" s="6">
        <f t="shared" si="96"/>
        <v>4</v>
      </c>
      <c r="AF398" s="6">
        <f t="shared" si="96"/>
        <v>2</v>
      </c>
      <c r="AG398" s="6">
        <f t="shared" si="96"/>
        <v>6</v>
      </c>
      <c r="AH398" s="5"/>
      <c r="AI398" s="8" t="str">
        <f t="shared" si="98"/>
        <v>OL Higher</v>
      </c>
      <c r="AJ398" s="24" t="str">
        <f t="shared" si="99"/>
        <v>Up</v>
      </c>
      <c r="AK398" s="25" t="str">
        <f t="shared" si="100"/>
        <v>POC Up</v>
      </c>
      <c r="AL398" s="26" t="str">
        <f t="shared" si="101"/>
        <v>Ab. Val</v>
      </c>
      <c r="AM398" s="26" t="str">
        <f t="shared" si="102"/>
        <v>Inside Day</v>
      </c>
      <c r="AN398" s="26" t="str">
        <f t="shared" si="103"/>
        <v>In Val</v>
      </c>
      <c r="AO398" s="26" t="str">
        <f t="shared" si="104"/>
        <v>No Gap</v>
      </c>
      <c r="AP398" s="26" t="str">
        <f t="shared" si="105"/>
        <v>Bottom-Weighted</v>
      </c>
      <c r="AQ398" s="26" t="str">
        <f t="shared" si="106"/>
        <v>Skewed High</v>
      </c>
      <c r="AR398" s="26" t="str">
        <f t="shared" si="107"/>
        <v>Same</v>
      </c>
      <c r="AS398" s="27">
        <f t="shared" si="108"/>
        <v>0</v>
      </c>
    </row>
    <row r="399" spans="1:45" ht="15.5" x14ac:dyDescent="0.35">
      <c r="A399" s="20">
        <v>45097</v>
      </c>
      <c r="B399" s="21">
        <v>1.2428999999999999</v>
      </c>
      <c r="C399" s="21">
        <v>1.28478</v>
      </c>
      <c r="D399" s="21">
        <v>1.2393799999999999</v>
      </c>
      <c r="E399" s="21">
        <v>1.2764899999999999</v>
      </c>
      <c r="F399" s="21">
        <v>1.2574000000000001</v>
      </c>
      <c r="G399" s="21">
        <v>1.2753000000000001</v>
      </c>
      <c r="H399" s="21">
        <v>1.2401</v>
      </c>
      <c r="I399" s="22">
        <v>91</v>
      </c>
      <c r="J399" s="22">
        <v>3271</v>
      </c>
      <c r="K399" s="22">
        <v>1851</v>
      </c>
      <c r="L399" s="22">
        <v>5155</v>
      </c>
      <c r="M399" s="23">
        <v>10.653333333333292</v>
      </c>
      <c r="N399" s="23">
        <v>454.00000000000108</v>
      </c>
      <c r="O399" s="22">
        <v>352.00000000000119</v>
      </c>
      <c r="P399" s="22">
        <v>490474</v>
      </c>
      <c r="Q399" s="23">
        <v>1021.8208333333333</v>
      </c>
      <c r="R399" s="23">
        <v>11.354625550660765</v>
      </c>
      <c r="S399" s="22">
        <v>73</v>
      </c>
      <c r="T399" s="22" t="s">
        <v>26</v>
      </c>
      <c r="U399" s="23">
        <v>0.61411922784528772</v>
      </c>
      <c r="V399" s="22">
        <v>1697</v>
      </c>
      <c r="W399" s="22">
        <v>936</v>
      </c>
      <c r="X399" s="22">
        <v>1568</v>
      </c>
      <c r="Y399" s="22">
        <v>954</v>
      </c>
      <c r="Z399" s="22" t="s">
        <v>31</v>
      </c>
      <c r="AA399" s="5"/>
      <c r="AB399" s="6" cm="1">
        <f t="array" ref="AB399">SUM(IF(B399:I399&gt;B400:I400,1,-1))</f>
        <v>-2</v>
      </c>
      <c r="AC399" s="6" cm="1">
        <f t="array" ref="AC399">SUM(IF(J399:S399&gt;J400:S400,1,-1))</f>
        <v>4</v>
      </c>
      <c r="AD399" s="6">
        <f t="shared" si="97"/>
        <v>2</v>
      </c>
      <c r="AE399" s="6">
        <f t="shared" ref="AE399:AG414" si="109">SUM(AB399:AB401)</f>
        <v>0</v>
      </c>
      <c r="AF399" s="6">
        <f t="shared" si="109"/>
        <v>6</v>
      </c>
      <c r="AG399" s="6">
        <f t="shared" si="109"/>
        <v>6</v>
      </c>
      <c r="AH399" s="5"/>
      <c r="AI399" s="8" t="str">
        <f t="shared" si="98"/>
        <v>OL Higher</v>
      </c>
      <c r="AJ399" s="24" t="str">
        <f t="shared" si="99"/>
        <v>Up</v>
      </c>
      <c r="AK399" s="25" t="str">
        <f t="shared" si="100"/>
        <v>POC Unchanged</v>
      </c>
      <c r="AL399" s="26" t="str">
        <f t="shared" si="101"/>
        <v>In. Val</v>
      </c>
      <c r="AM399" s="26" t="str">
        <f t="shared" si="102"/>
        <v>Inside Day</v>
      </c>
      <c r="AN399" s="26" t="str">
        <f t="shared" si="103"/>
        <v>Ab. Val</v>
      </c>
      <c r="AO399" s="26" t="str">
        <f t="shared" si="104"/>
        <v>No Gap</v>
      </c>
      <c r="AP399" s="26" t="str">
        <f t="shared" si="105"/>
        <v>Top-Weighted</v>
      </c>
      <c r="AQ399" s="26" t="str">
        <f t="shared" si="106"/>
        <v>Skewed High</v>
      </c>
      <c r="AR399" s="26" t="str">
        <f t="shared" si="107"/>
        <v>Same</v>
      </c>
      <c r="AS399" s="27">
        <f t="shared" si="108"/>
        <v>0</v>
      </c>
    </row>
    <row r="400" spans="1:45" ht="15.5" x14ac:dyDescent="0.35">
      <c r="A400" s="20">
        <v>45096</v>
      </c>
      <c r="B400" s="21">
        <v>1.24319</v>
      </c>
      <c r="C400" s="21">
        <v>1.28478</v>
      </c>
      <c r="D400" s="21">
        <v>1.2391300000000001</v>
      </c>
      <c r="E400" s="21">
        <v>1.2792600000000001</v>
      </c>
      <c r="F400" s="21">
        <v>1.2574000000000001</v>
      </c>
      <c r="G400" s="21">
        <v>1.2664000000000002</v>
      </c>
      <c r="H400" s="21">
        <v>1.2393000000000001</v>
      </c>
      <c r="I400" s="22">
        <v>110</v>
      </c>
      <c r="J400" s="22">
        <v>2660</v>
      </c>
      <c r="K400" s="22">
        <v>2285</v>
      </c>
      <c r="L400" s="22">
        <v>4978</v>
      </c>
      <c r="M400" s="23">
        <v>10.304374999999949</v>
      </c>
      <c r="N400" s="23">
        <v>456.49999999999966</v>
      </c>
      <c r="O400" s="22">
        <v>271.00000000000125</v>
      </c>
      <c r="P400" s="22">
        <v>470187</v>
      </c>
      <c r="Q400" s="23">
        <v>979.55624999999998</v>
      </c>
      <c r="R400" s="23">
        <v>10.904709748083251</v>
      </c>
      <c r="S400" s="22">
        <v>74</v>
      </c>
      <c r="T400" s="22" t="s">
        <v>26</v>
      </c>
      <c r="U400" s="23">
        <v>0.62359389961230471</v>
      </c>
      <c r="V400" s="22">
        <v>1175</v>
      </c>
      <c r="W400" s="22">
        <v>853</v>
      </c>
      <c r="X400" s="22">
        <v>1579</v>
      </c>
      <c r="Y400" s="22">
        <v>1371</v>
      </c>
      <c r="Z400" s="22" t="s">
        <v>31</v>
      </c>
      <c r="AA400" s="5"/>
      <c r="AB400" s="6" cm="1">
        <f t="array" ref="AB400">SUM(IF(B400:I400&gt;B401:I401,1,-1))</f>
        <v>2</v>
      </c>
      <c r="AC400" s="6" cm="1">
        <f t="array" ref="AC400">SUM(IF(J400:S400&gt;J401:S401,1,-1))</f>
        <v>-4</v>
      </c>
      <c r="AD400" s="6">
        <f t="shared" si="97"/>
        <v>-2</v>
      </c>
      <c r="AE400" s="6">
        <f t="shared" si="109"/>
        <v>4</v>
      </c>
      <c r="AF400" s="6">
        <f t="shared" si="109"/>
        <v>4</v>
      </c>
      <c r="AG400" s="6">
        <f t="shared" si="109"/>
        <v>8</v>
      </c>
      <c r="AH400" s="5"/>
      <c r="AI400" s="8" t="str">
        <f t="shared" si="98"/>
        <v>OL Higher</v>
      </c>
      <c r="AJ400" s="24" t="str">
        <f t="shared" si="99"/>
        <v>Up</v>
      </c>
      <c r="AK400" s="25" t="str">
        <f t="shared" si="100"/>
        <v>POC Up</v>
      </c>
      <c r="AL400" s="26" t="str">
        <f t="shared" si="101"/>
        <v>In. Val</v>
      </c>
      <c r="AM400" s="26" t="str">
        <f t="shared" si="102"/>
        <v>Inside Day</v>
      </c>
      <c r="AN400" s="26" t="str">
        <f t="shared" si="103"/>
        <v>Ab. Val</v>
      </c>
      <c r="AO400" s="26" t="str">
        <f t="shared" si="104"/>
        <v>No Gap</v>
      </c>
      <c r="AP400" s="26" t="str">
        <f t="shared" si="105"/>
        <v>Top-Weighted</v>
      </c>
      <c r="AQ400" s="26" t="str">
        <f t="shared" si="106"/>
        <v>Skewed Mid-Low</v>
      </c>
      <c r="AR400" s="26" t="str">
        <f t="shared" si="107"/>
        <v>Same</v>
      </c>
      <c r="AS400" s="27">
        <f t="shared" si="108"/>
        <v>0</v>
      </c>
    </row>
    <row r="401" spans="1:45" ht="15.5" x14ac:dyDescent="0.35">
      <c r="A401" s="20">
        <v>45093</v>
      </c>
      <c r="B401" s="21">
        <v>1.24299</v>
      </c>
      <c r="C401" s="21">
        <v>1.28478</v>
      </c>
      <c r="D401" s="21">
        <v>1.23681</v>
      </c>
      <c r="E401" s="21">
        <v>1.28304</v>
      </c>
      <c r="F401" s="21">
        <v>1.2431000000000001</v>
      </c>
      <c r="G401" s="21">
        <v>1.2637</v>
      </c>
      <c r="H401" s="21">
        <v>1.2374000000000001</v>
      </c>
      <c r="I401" s="22">
        <v>127</v>
      </c>
      <c r="J401" s="22">
        <v>4185</v>
      </c>
      <c r="K401" s="22">
        <v>862</v>
      </c>
      <c r="L401" s="22">
        <v>5089</v>
      </c>
      <c r="M401" s="23">
        <v>10.544374999999969</v>
      </c>
      <c r="N401" s="23">
        <v>479.70000000000067</v>
      </c>
      <c r="O401" s="22">
        <v>262.99999999999989</v>
      </c>
      <c r="P401" s="22">
        <v>475191</v>
      </c>
      <c r="Q401" s="23">
        <v>989.98125000000005</v>
      </c>
      <c r="R401" s="23">
        <v>10.608713779445472</v>
      </c>
      <c r="S401" s="22">
        <v>75</v>
      </c>
      <c r="T401" s="22" t="s">
        <v>28</v>
      </c>
      <c r="U401" s="23">
        <v>0.38821106584314241</v>
      </c>
      <c r="V401" s="22">
        <v>755</v>
      </c>
      <c r="W401" s="22">
        <v>999</v>
      </c>
      <c r="X401" s="22">
        <v>1564</v>
      </c>
      <c r="Y401" s="22">
        <v>1771</v>
      </c>
      <c r="Z401" s="22" t="s">
        <v>31</v>
      </c>
      <c r="AA401" s="5"/>
      <c r="AB401" s="6" cm="1">
        <f t="array" ref="AB401">SUM(IF(B401:I401&gt;B402:I402,1,-1))</f>
        <v>0</v>
      </c>
      <c r="AC401" s="6" cm="1">
        <f t="array" ref="AC401">SUM(IF(J401:S401&gt;J402:S402,1,-1))</f>
        <v>6</v>
      </c>
      <c r="AD401" s="6">
        <f t="shared" si="97"/>
        <v>6</v>
      </c>
      <c r="AE401" s="6">
        <f t="shared" si="109"/>
        <v>8</v>
      </c>
      <c r="AF401" s="6">
        <f t="shared" si="109"/>
        <v>6</v>
      </c>
      <c r="AG401" s="6">
        <f t="shared" si="109"/>
        <v>14</v>
      </c>
      <c r="AH401" s="5"/>
      <c r="AI401" s="8" t="str">
        <f t="shared" si="98"/>
        <v>Outside</v>
      </c>
      <c r="AJ401" s="24" t="str">
        <f t="shared" si="99"/>
        <v>Neutral</v>
      </c>
      <c r="AK401" s="25" t="str">
        <f t="shared" si="100"/>
        <v>POC Unchanged</v>
      </c>
      <c r="AL401" s="26" t="str">
        <f t="shared" si="101"/>
        <v>In. Val</v>
      </c>
      <c r="AM401" s="26" t="str">
        <f t="shared" si="102"/>
        <v>Upper Break</v>
      </c>
      <c r="AN401" s="26" t="str">
        <f t="shared" si="103"/>
        <v>Ab. Val</v>
      </c>
      <c r="AO401" s="26" t="str">
        <f t="shared" si="104"/>
        <v>No Gap</v>
      </c>
      <c r="AP401" s="26" t="str">
        <f t="shared" si="105"/>
        <v>Top-Weighted</v>
      </c>
      <c r="AQ401" s="26" t="str">
        <f t="shared" si="106"/>
        <v>Skewed Low</v>
      </c>
      <c r="AR401" s="26" t="str">
        <f t="shared" si="107"/>
        <v>Same</v>
      </c>
      <c r="AS401" s="27">
        <f t="shared" si="108"/>
        <v>0</v>
      </c>
    </row>
    <row r="402" spans="1:45" ht="15.5" x14ac:dyDescent="0.35">
      <c r="A402" s="20">
        <v>45092</v>
      </c>
      <c r="B402" s="21">
        <v>1.2525999999999999</v>
      </c>
      <c r="C402" s="21">
        <v>1.2790299999999999</v>
      </c>
      <c r="D402" s="21">
        <v>1.23681</v>
      </c>
      <c r="E402" s="21">
        <v>1.2784500000000001</v>
      </c>
      <c r="F402" s="21">
        <v>1.2431000000000001</v>
      </c>
      <c r="G402" s="21">
        <v>1.2587000000000002</v>
      </c>
      <c r="H402" s="21">
        <v>1.2394000000000001</v>
      </c>
      <c r="I402" s="22">
        <v>90</v>
      </c>
      <c r="J402" s="22">
        <v>4139</v>
      </c>
      <c r="K402" s="22">
        <v>867</v>
      </c>
      <c r="L402" s="22">
        <v>5049</v>
      </c>
      <c r="M402" s="23">
        <v>10.437708333333282</v>
      </c>
      <c r="N402" s="23">
        <v>422.19999999999925</v>
      </c>
      <c r="O402" s="22">
        <v>193.00000000000094</v>
      </c>
      <c r="P402" s="22">
        <v>474205</v>
      </c>
      <c r="Q402" s="23">
        <v>987.92708333333337</v>
      </c>
      <c r="R402" s="23">
        <v>11.958787304594999</v>
      </c>
      <c r="S402" s="22">
        <v>74</v>
      </c>
      <c r="T402" s="22" t="s">
        <v>28</v>
      </c>
      <c r="U402" s="23">
        <v>0.37095152026013517</v>
      </c>
      <c r="V402" s="22">
        <v>302</v>
      </c>
      <c r="W402" s="22">
        <v>1192</v>
      </c>
      <c r="X402" s="22">
        <v>1714</v>
      </c>
      <c r="Y402" s="22">
        <v>1834</v>
      </c>
      <c r="Z402" s="22" t="s">
        <v>31</v>
      </c>
      <c r="AA402" s="5"/>
      <c r="AB402" s="6" cm="1">
        <f t="array" ref="AB402">SUM(IF(B402:I402&gt;B403:I403,1,-1))</f>
        <v>2</v>
      </c>
      <c r="AC402" s="6" cm="1">
        <f t="array" ref="AC402">SUM(IF(J402:S402&gt;J403:S403,1,-1))</f>
        <v>2</v>
      </c>
      <c r="AD402" s="6">
        <f t="shared" si="97"/>
        <v>4</v>
      </c>
      <c r="AE402" s="6">
        <f t="shared" si="109"/>
        <v>14</v>
      </c>
      <c r="AF402" s="6">
        <f t="shared" si="109"/>
        <v>2</v>
      </c>
      <c r="AG402" s="6">
        <f t="shared" si="109"/>
        <v>16</v>
      </c>
      <c r="AH402" s="5"/>
      <c r="AI402" s="8" t="str">
        <f t="shared" si="98"/>
        <v>Outside</v>
      </c>
      <c r="AJ402" s="24" t="str">
        <f t="shared" si="99"/>
        <v>Down</v>
      </c>
      <c r="AK402" s="25" t="str">
        <f t="shared" si="100"/>
        <v>POC Unchanged</v>
      </c>
      <c r="AL402" s="26" t="str">
        <f t="shared" si="101"/>
        <v>In. Val</v>
      </c>
      <c r="AM402" s="26" t="str">
        <f t="shared" si="102"/>
        <v>Upper Break</v>
      </c>
      <c r="AN402" s="26" t="str">
        <f t="shared" si="103"/>
        <v>Ab. Val</v>
      </c>
      <c r="AO402" s="26" t="str">
        <f t="shared" si="104"/>
        <v>No Gap</v>
      </c>
      <c r="AP402" s="26" t="str">
        <f t="shared" si="105"/>
        <v>Top-Weighted</v>
      </c>
      <c r="AQ402" s="26" t="str">
        <f t="shared" si="106"/>
        <v>Skewed Low</v>
      </c>
      <c r="AR402" s="26" t="str">
        <f t="shared" si="107"/>
        <v>Same</v>
      </c>
      <c r="AS402" s="27">
        <f t="shared" si="108"/>
        <v>0</v>
      </c>
    </row>
    <row r="403" spans="1:45" ht="15.5" x14ac:dyDescent="0.35">
      <c r="A403" s="20">
        <v>45091</v>
      </c>
      <c r="B403" s="21">
        <v>1.24451</v>
      </c>
      <c r="C403" s="21">
        <v>1.26986</v>
      </c>
      <c r="D403" s="21">
        <v>1.23681</v>
      </c>
      <c r="E403" s="21">
        <v>1.26702</v>
      </c>
      <c r="F403" s="21">
        <v>1.2431000000000001</v>
      </c>
      <c r="G403" s="21">
        <v>1.2558</v>
      </c>
      <c r="H403" s="21">
        <v>1.2394000000000001</v>
      </c>
      <c r="I403" s="22">
        <v>87</v>
      </c>
      <c r="J403" s="22">
        <v>4015</v>
      </c>
      <c r="K403" s="22">
        <v>968</v>
      </c>
      <c r="L403" s="22">
        <v>5037</v>
      </c>
      <c r="M403" s="23">
        <v>10.407291666666634</v>
      </c>
      <c r="N403" s="23">
        <v>330.50000000000023</v>
      </c>
      <c r="O403" s="22">
        <v>163.99999999999972</v>
      </c>
      <c r="P403" s="22">
        <v>479744</v>
      </c>
      <c r="Q403" s="23">
        <v>999.4666666666667</v>
      </c>
      <c r="R403" s="23">
        <v>15.24054462934946</v>
      </c>
      <c r="S403" s="22">
        <v>59</v>
      </c>
      <c r="T403" s="22" t="s">
        <v>28</v>
      </c>
      <c r="U403" s="23">
        <v>0.42306379622279</v>
      </c>
      <c r="V403" s="22">
        <v>447</v>
      </c>
      <c r="W403" s="22">
        <v>1452</v>
      </c>
      <c r="X403" s="22">
        <v>1420</v>
      </c>
      <c r="Y403" s="22">
        <v>1718</v>
      </c>
      <c r="Z403" s="22" t="s">
        <v>31</v>
      </c>
      <c r="AA403" s="5"/>
      <c r="AB403" s="6" cm="1">
        <f t="array" ref="AB403">SUM(IF(B403:I403&gt;B404:I404,1,-1))</f>
        <v>6</v>
      </c>
      <c r="AC403" s="6" cm="1">
        <f t="array" ref="AC403">SUM(IF(J403:S403&gt;J404:S404,1,-1))</f>
        <v>-2</v>
      </c>
      <c r="AD403" s="6">
        <f t="shared" si="97"/>
        <v>4</v>
      </c>
      <c r="AE403" s="6">
        <f t="shared" si="109"/>
        <v>12</v>
      </c>
      <c r="AF403" s="6">
        <f t="shared" si="109"/>
        <v>4</v>
      </c>
      <c r="AG403" s="6">
        <f t="shared" si="109"/>
        <v>16</v>
      </c>
      <c r="AH403" s="5"/>
      <c r="AI403" s="8" t="str">
        <f t="shared" si="98"/>
        <v>OL Higher</v>
      </c>
      <c r="AJ403" s="24" t="str">
        <f t="shared" si="99"/>
        <v>Neutral</v>
      </c>
      <c r="AK403" s="25" t="str">
        <f t="shared" si="100"/>
        <v>POC Unchanged</v>
      </c>
      <c r="AL403" s="26" t="str">
        <f t="shared" si="101"/>
        <v>In. Val</v>
      </c>
      <c r="AM403" s="26" t="str">
        <f t="shared" si="102"/>
        <v>Upper Break</v>
      </c>
      <c r="AN403" s="26" t="str">
        <f t="shared" si="103"/>
        <v>Ab. Val</v>
      </c>
      <c r="AO403" s="26" t="str">
        <f t="shared" si="104"/>
        <v>No Gap</v>
      </c>
      <c r="AP403" s="26" t="str">
        <f t="shared" si="105"/>
        <v>Top-Weighted</v>
      </c>
      <c r="AQ403" s="26" t="str">
        <f t="shared" si="106"/>
        <v>Skewed Low</v>
      </c>
      <c r="AR403" s="26" t="str">
        <f t="shared" si="107"/>
        <v>Same</v>
      </c>
      <c r="AS403" s="27">
        <f t="shared" si="108"/>
        <v>0</v>
      </c>
    </row>
    <row r="404" spans="1:45" ht="15.5" x14ac:dyDescent="0.35">
      <c r="A404" s="20">
        <v>45090</v>
      </c>
      <c r="B404" s="21">
        <v>1.2412000000000001</v>
      </c>
      <c r="C404" s="21">
        <v>1.2624299999999999</v>
      </c>
      <c r="D404" s="21">
        <v>1.2347600000000001</v>
      </c>
      <c r="E404" s="21">
        <v>1.2606200000000001</v>
      </c>
      <c r="F404" s="21">
        <v>1.2431000000000001</v>
      </c>
      <c r="G404" s="21">
        <v>1.2534000000000001</v>
      </c>
      <c r="H404" s="21">
        <v>1.2376</v>
      </c>
      <c r="I404" s="22">
        <v>66</v>
      </c>
      <c r="J404" s="22">
        <v>3538</v>
      </c>
      <c r="K404" s="22">
        <v>1598</v>
      </c>
      <c r="L404" s="22">
        <v>5195</v>
      </c>
      <c r="M404" s="23">
        <v>10.751041666666609</v>
      </c>
      <c r="N404" s="23">
        <v>276.69999999999862</v>
      </c>
      <c r="O404" s="22">
        <v>158.00000000000037</v>
      </c>
      <c r="P404" s="22">
        <v>482179</v>
      </c>
      <c r="Q404" s="23">
        <v>1004.5395833333333</v>
      </c>
      <c r="R404" s="23">
        <v>18.7748464040478</v>
      </c>
      <c r="S404" s="22">
        <v>53</v>
      </c>
      <c r="T404" s="22" t="s">
        <v>26</v>
      </c>
      <c r="U404" s="23">
        <v>0.55035535582865425</v>
      </c>
      <c r="V404" s="22">
        <v>906</v>
      </c>
      <c r="W404" s="22">
        <v>1290</v>
      </c>
      <c r="X404" s="22">
        <v>1917</v>
      </c>
      <c r="Y404" s="22">
        <v>1082</v>
      </c>
      <c r="Z404" s="22" t="s">
        <v>31</v>
      </c>
      <c r="AA404" s="5"/>
      <c r="AB404" s="6" cm="1">
        <f t="array" ref="AB404">SUM(IF(B404:I404&gt;B405:I405,1,-1))</f>
        <v>6</v>
      </c>
      <c r="AC404" s="6" cm="1">
        <f t="array" ref="AC404">SUM(IF(J404:S404&gt;J405:S405,1,-1))</f>
        <v>2</v>
      </c>
      <c r="AD404" s="6">
        <f t="shared" si="97"/>
        <v>8</v>
      </c>
      <c r="AE404" s="6">
        <f t="shared" si="109"/>
        <v>8</v>
      </c>
      <c r="AF404" s="6">
        <f t="shared" si="109"/>
        <v>4</v>
      </c>
      <c r="AG404" s="6">
        <f t="shared" si="109"/>
        <v>12</v>
      </c>
      <c r="AH404" s="5"/>
      <c r="AI404" s="8" t="str">
        <f t="shared" si="98"/>
        <v>OL Higher</v>
      </c>
      <c r="AJ404" s="24" t="str">
        <f t="shared" si="99"/>
        <v>Neutral</v>
      </c>
      <c r="AK404" s="25" t="str">
        <f t="shared" si="100"/>
        <v>POC Unchanged</v>
      </c>
      <c r="AL404" s="26" t="str">
        <f t="shared" si="101"/>
        <v>In. Val</v>
      </c>
      <c r="AM404" s="26" t="str">
        <f t="shared" si="102"/>
        <v>Upper Break</v>
      </c>
      <c r="AN404" s="26" t="str">
        <f t="shared" si="103"/>
        <v>Ab. Val</v>
      </c>
      <c r="AO404" s="26" t="str">
        <f t="shared" si="104"/>
        <v>No Gap</v>
      </c>
      <c r="AP404" s="26" t="str">
        <f t="shared" si="105"/>
        <v>Top-Weighted</v>
      </c>
      <c r="AQ404" s="26" t="str">
        <f t="shared" si="106"/>
        <v>Skewed Mid-Low</v>
      </c>
      <c r="AR404" s="26" t="str">
        <f t="shared" si="107"/>
        <v>Closed Lower Quadrant</v>
      </c>
      <c r="AS404" s="27">
        <f t="shared" si="108"/>
        <v>-1</v>
      </c>
    </row>
    <row r="405" spans="1:45" ht="15.5" x14ac:dyDescent="0.35">
      <c r="A405" s="20">
        <v>45089</v>
      </c>
      <c r="B405" s="21">
        <v>1.2347300000000001</v>
      </c>
      <c r="C405" s="21">
        <v>1.2599</v>
      </c>
      <c r="D405" s="21">
        <v>1.23268</v>
      </c>
      <c r="E405" s="21">
        <v>1.2514099999999999</v>
      </c>
      <c r="F405" s="21">
        <v>1.2431000000000001</v>
      </c>
      <c r="G405" s="21">
        <v>1.2502000000000002</v>
      </c>
      <c r="H405" s="21">
        <v>1.2350000000000001</v>
      </c>
      <c r="I405" s="22">
        <v>55</v>
      </c>
      <c r="J405" s="22">
        <v>3067</v>
      </c>
      <c r="K405" s="22">
        <v>2139</v>
      </c>
      <c r="L405" s="22">
        <v>5272</v>
      </c>
      <c r="M405" s="23">
        <v>10.908333333333292</v>
      </c>
      <c r="N405" s="23">
        <v>272.20000000000022</v>
      </c>
      <c r="O405" s="22">
        <v>152.00000000000102</v>
      </c>
      <c r="P405" s="22">
        <v>477335</v>
      </c>
      <c r="Q405" s="23">
        <v>994.44791666666663</v>
      </c>
      <c r="R405" s="23">
        <v>19.368111682586317</v>
      </c>
      <c r="S405" s="22">
        <v>43</v>
      </c>
      <c r="T405" s="22" t="s">
        <v>26</v>
      </c>
      <c r="U405" s="23">
        <v>0.64081826071516312</v>
      </c>
      <c r="V405" s="22">
        <v>997</v>
      </c>
      <c r="W405" s="22">
        <v>999</v>
      </c>
      <c r="X405" s="22">
        <v>2434</v>
      </c>
      <c r="Y405" s="22">
        <v>822</v>
      </c>
      <c r="Z405" s="22" t="s">
        <v>32</v>
      </c>
      <c r="AA405" s="5"/>
      <c r="AB405" s="6" cm="1">
        <f t="array" ref="AB405">SUM(IF(B405:I405&gt;B406:I406,1,-1))</f>
        <v>0</v>
      </c>
      <c r="AC405" s="6" cm="1">
        <f t="array" ref="AC405">SUM(IF(J405:S405&gt;J406:S406,1,-1))</f>
        <v>4</v>
      </c>
      <c r="AD405" s="6">
        <f t="shared" si="97"/>
        <v>4</v>
      </c>
      <c r="AE405" s="6">
        <f t="shared" si="109"/>
        <v>6</v>
      </c>
      <c r="AF405" s="6">
        <f t="shared" si="109"/>
        <v>0</v>
      </c>
      <c r="AG405" s="6">
        <f t="shared" si="109"/>
        <v>6</v>
      </c>
      <c r="AH405" s="5"/>
      <c r="AI405" s="8" t="str">
        <f t="shared" si="98"/>
        <v>OL Higher</v>
      </c>
      <c r="AJ405" s="24" t="str">
        <f t="shared" si="99"/>
        <v>Up</v>
      </c>
      <c r="AK405" s="25" t="str">
        <f t="shared" si="100"/>
        <v>POC Unchanged</v>
      </c>
      <c r="AL405" s="26" t="str">
        <f t="shared" si="101"/>
        <v>In. Val</v>
      </c>
      <c r="AM405" s="26" t="str">
        <f t="shared" si="102"/>
        <v>Upper Break</v>
      </c>
      <c r="AN405" s="26" t="str">
        <f t="shared" si="103"/>
        <v>Ab. Val</v>
      </c>
      <c r="AO405" s="26" t="str">
        <f t="shared" si="104"/>
        <v>No Gap</v>
      </c>
      <c r="AP405" s="26" t="str">
        <f t="shared" si="105"/>
        <v>Top-Weighted</v>
      </c>
      <c r="AQ405" s="26" t="str">
        <f t="shared" si="106"/>
        <v>Skewed Mid-Low</v>
      </c>
      <c r="AR405" s="26" t="str">
        <f t="shared" si="107"/>
        <v>Closed Higher Quadrant</v>
      </c>
      <c r="AS405" s="27">
        <f t="shared" si="108"/>
        <v>1</v>
      </c>
    </row>
    <row r="406" spans="1:45" ht="15.5" x14ac:dyDescent="0.35">
      <c r="A406" s="20">
        <v>45086</v>
      </c>
      <c r="B406" s="21">
        <v>1.23451</v>
      </c>
      <c r="C406" s="21">
        <v>1.25898</v>
      </c>
      <c r="D406" s="21">
        <v>1.23268</v>
      </c>
      <c r="E406" s="21">
        <v>1.2579100000000001</v>
      </c>
      <c r="F406" s="21">
        <v>1.2431000000000001</v>
      </c>
      <c r="G406" s="21">
        <v>1.2471000000000001</v>
      </c>
      <c r="H406" s="21">
        <v>1.2345000000000002</v>
      </c>
      <c r="I406" s="22">
        <v>60</v>
      </c>
      <c r="J406" s="22">
        <v>2621</v>
      </c>
      <c r="K406" s="22">
        <v>2446</v>
      </c>
      <c r="L406" s="22">
        <v>5133</v>
      </c>
      <c r="M406" s="23">
        <v>10.626874999999966</v>
      </c>
      <c r="N406" s="23">
        <v>262.99999999999989</v>
      </c>
      <c r="O406" s="22">
        <v>125.99999999999945</v>
      </c>
      <c r="P406" s="22">
        <v>456798</v>
      </c>
      <c r="Q406" s="23">
        <v>951.66250000000002</v>
      </c>
      <c r="R406" s="23">
        <v>19.517110266159705</v>
      </c>
      <c r="S406" s="22">
        <v>43</v>
      </c>
      <c r="T406" s="22" t="s">
        <v>26</v>
      </c>
      <c r="U406" s="23">
        <v>0.65107797048218974</v>
      </c>
      <c r="V406" s="22">
        <v>895</v>
      </c>
      <c r="W406" s="22">
        <v>734</v>
      </c>
      <c r="X406" s="22">
        <v>2404</v>
      </c>
      <c r="Y406" s="22">
        <v>1079</v>
      </c>
      <c r="Z406" s="22" t="s">
        <v>31</v>
      </c>
      <c r="AA406" s="5"/>
      <c r="AB406" s="6" cm="1">
        <f t="array" ref="AB406">SUM(IF(B406:I406&gt;B407:I407,1,-1))</f>
        <v>2</v>
      </c>
      <c r="AC406" s="6" cm="1">
        <f t="array" ref="AC406">SUM(IF(J406:S406&gt;J407:S407,1,-1))</f>
        <v>-2</v>
      </c>
      <c r="AD406" s="6">
        <f t="shared" si="97"/>
        <v>0</v>
      </c>
      <c r="AE406" s="6">
        <f t="shared" si="109"/>
        <v>4</v>
      </c>
      <c r="AF406" s="6">
        <f t="shared" si="109"/>
        <v>-10</v>
      </c>
      <c r="AG406" s="6">
        <f t="shared" si="109"/>
        <v>-6</v>
      </c>
      <c r="AH406" s="5"/>
      <c r="AI406" s="8" t="str">
        <f t="shared" si="98"/>
        <v>Outside</v>
      </c>
      <c r="AJ406" s="24" t="str">
        <f t="shared" si="99"/>
        <v>Up</v>
      </c>
      <c r="AK406" s="25" t="str">
        <f t="shared" si="100"/>
        <v>POC Unchanged</v>
      </c>
      <c r="AL406" s="26" t="str">
        <f t="shared" si="101"/>
        <v>In. Val</v>
      </c>
      <c r="AM406" s="26" t="str">
        <f t="shared" si="102"/>
        <v>Upper Break</v>
      </c>
      <c r="AN406" s="26" t="str">
        <f t="shared" si="103"/>
        <v>Ab. Val</v>
      </c>
      <c r="AO406" s="26" t="str">
        <f t="shared" si="104"/>
        <v>Gap Down - Failed</v>
      </c>
      <c r="AP406" s="26" t="str">
        <f t="shared" si="105"/>
        <v>Top-Weighted</v>
      </c>
      <c r="AQ406" s="26" t="str">
        <f t="shared" si="106"/>
        <v>Skewed Mid-Low</v>
      </c>
      <c r="AR406" s="26" t="str">
        <f t="shared" si="107"/>
        <v>Same</v>
      </c>
      <c r="AS406" s="27">
        <f t="shared" si="108"/>
        <v>0</v>
      </c>
    </row>
    <row r="407" spans="1:45" ht="15.5" x14ac:dyDescent="0.35">
      <c r="A407" s="20">
        <v>45085</v>
      </c>
      <c r="B407" s="21">
        <v>1.2316400000000001</v>
      </c>
      <c r="C407" s="21">
        <v>1.25631</v>
      </c>
      <c r="D407" s="21">
        <v>1.2310700000000001</v>
      </c>
      <c r="E407" s="21">
        <v>1.25576</v>
      </c>
      <c r="F407" s="21">
        <v>1.2431000000000001</v>
      </c>
      <c r="G407" s="21">
        <v>1.2467000000000001</v>
      </c>
      <c r="H407" s="21">
        <v>1.2349000000000001</v>
      </c>
      <c r="I407" s="22">
        <v>83</v>
      </c>
      <c r="J407" s="22">
        <v>2219</v>
      </c>
      <c r="K407" s="22">
        <v>2997</v>
      </c>
      <c r="L407" s="22">
        <v>5282</v>
      </c>
      <c r="M407" s="23">
        <v>10.892291666666637</v>
      </c>
      <c r="N407" s="23">
        <v>252.3999999999993</v>
      </c>
      <c r="O407" s="22">
        <v>118.00000000000033</v>
      </c>
      <c r="P407" s="22">
        <v>468070</v>
      </c>
      <c r="Q407" s="23">
        <v>975.14583333333337</v>
      </c>
      <c r="R407" s="23">
        <v>20.927099841521454</v>
      </c>
      <c r="S407" s="22">
        <v>37</v>
      </c>
      <c r="T407" s="22" t="s">
        <v>26</v>
      </c>
      <c r="U407" s="23">
        <v>0.65630514935284501</v>
      </c>
      <c r="V407" s="22">
        <v>726</v>
      </c>
      <c r="W407" s="22">
        <v>1204</v>
      </c>
      <c r="X407" s="22">
        <v>2164</v>
      </c>
      <c r="Y407" s="22">
        <v>1188</v>
      </c>
      <c r="Z407" s="22" t="s">
        <v>31</v>
      </c>
      <c r="AA407" s="5"/>
      <c r="AB407" s="6" cm="1">
        <f t="array" ref="AB407">SUM(IF(B407:I407&gt;B408:I408,1,-1))</f>
        <v>4</v>
      </c>
      <c r="AC407" s="6" cm="1">
        <f t="array" ref="AC407">SUM(IF(J407:S407&gt;J408:S408,1,-1))</f>
        <v>-2</v>
      </c>
      <c r="AD407" s="6">
        <f t="shared" si="97"/>
        <v>2</v>
      </c>
      <c r="AE407" s="6">
        <f t="shared" si="109"/>
        <v>-2</v>
      </c>
      <c r="AF407" s="6">
        <f t="shared" si="109"/>
        <v>-14</v>
      </c>
      <c r="AG407" s="6">
        <f t="shared" si="109"/>
        <v>-16</v>
      </c>
      <c r="AH407" s="5"/>
      <c r="AI407" s="8" t="str">
        <f t="shared" si="98"/>
        <v>OL Higher</v>
      </c>
      <c r="AJ407" s="24" t="str">
        <f t="shared" si="99"/>
        <v>Up</v>
      </c>
      <c r="AK407" s="25" t="str">
        <f t="shared" si="100"/>
        <v>POC Unchanged</v>
      </c>
      <c r="AL407" s="26" t="str">
        <f t="shared" si="101"/>
        <v>In. Val</v>
      </c>
      <c r="AM407" s="26" t="str">
        <f t="shared" si="102"/>
        <v>Upper Break</v>
      </c>
      <c r="AN407" s="26" t="str">
        <f t="shared" si="103"/>
        <v>Ab. Val</v>
      </c>
      <c r="AO407" s="26" t="str">
        <f t="shared" si="104"/>
        <v>Gap Down - Failed</v>
      </c>
      <c r="AP407" s="26" t="str">
        <f t="shared" si="105"/>
        <v>Bottom-Weighted</v>
      </c>
      <c r="AQ407" s="26" t="str">
        <f t="shared" si="106"/>
        <v>Skewed Mid-Low</v>
      </c>
      <c r="AR407" s="26" t="str">
        <f t="shared" si="107"/>
        <v>Closed Lower Quadrant</v>
      </c>
      <c r="AS407" s="27">
        <f t="shared" si="108"/>
        <v>-1</v>
      </c>
    </row>
    <row r="408" spans="1:45" ht="15.5" x14ac:dyDescent="0.35">
      <c r="A408" s="20">
        <v>45084</v>
      </c>
      <c r="B408" s="21">
        <v>1.2369600000000001</v>
      </c>
      <c r="C408" s="21">
        <v>1.2544200000000001</v>
      </c>
      <c r="D408" s="21">
        <v>1.2307699999999999</v>
      </c>
      <c r="E408" s="21">
        <v>1.24438</v>
      </c>
      <c r="F408" s="21">
        <v>1.2431000000000001</v>
      </c>
      <c r="G408" s="21">
        <v>1.2447000000000001</v>
      </c>
      <c r="H408" s="21">
        <v>1.2343000000000002</v>
      </c>
      <c r="I408" s="22">
        <v>31</v>
      </c>
      <c r="J408" s="22">
        <v>1713</v>
      </c>
      <c r="K408" s="22">
        <v>3584</v>
      </c>
      <c r="L408" s="22">
        <v>5363</v>
      </c>
      <c r="M408" s="23">
        <v>11.085625000000006</v>
      </c>
      <c r="N408" s="23">
        <v>236.50000000000171</v>
      </c>
      <c r="O408" s="22">
        <v>103.99999999999964</v>
      </c>
      <c r="P408" s="22">
        <v>474635</v>
      </c>
      <c r="Q408" s="23">
        <v>988.82291666666663</v>
      </c>
      <c r="R408" s="23">
        <v>22.676532769555863</v>
      </c>
      <c r="S408" s="22">
        <v>35</v>
      </c>
      <c r="T408" s="22" t="s">
        <v>26</v>
      </c>
      <c r="U408" s="23">
        <v>0.50072560823442025</v>
      </c>
      <c r="V408" s="22">
        <v>608</v>
      </c>
      <c r="W408" s="22">
        <v>1435</v>
      </c>
      <c r="X408" s="22">
        <v>1753</v>
      </c>
      <c r="Y408" s="22">
        <v>1567</v>
      </c>
      <c r="Z408" s="22" t="s">
        <v>32</v>
      </c>
      <c r="AA408" s="5"/>
      <c r="AB408" s="6" cm="1">
        <f t="array" ref="AB408">SUM(IF(B408:I408&gt;B409:I409,1,-1))</f>
        <v>-2</v>
      </c>
      <c r="AC408" s="6" cm="1">
        <f t="array" ref="AC408">SUM(IF(J408:S408&gt;J409:S409,1,-1))</f>
        <v>-6</v>
      </c>
      <c r="AD408" s="6">
        <f t="shared" si="97"/>
        <v>-8</v>
      </c>
      <c r="AE408" s="6">
        <f t="shared" si="109"/>
        <v>-6</v>
      </c>
      <c r="AF408" s="6">
        <f t="shared" si="109"/>
        <v>-18</v>
      </c>
      <c r="AG408" s="6">
        <f t="shared" si="109"/>
        <v>-24</v>
      </c>
      <c r="AH408" s="5"/>
      <c r="AI408" s="8" t="str">
        <f t="shared" si="98"/>
        <v>Outside</v>
      </c>
      <c r="AJ408" s="24" t="str">
        <f t="shared" si="99"/>
        <v>Up</v>
      </c>
      <c r="AK408" s="25" t="str">
        <f t="shared" si="100"/>
        <v>POC Unchanged</v>
      </c>
      <c r="AL408" s="26" t="str">
        <f t="shared" si="101"/>
        <v>In. Val</v>
      </c>
      <c r="AM408" s="26" t="str">
        <f t="shared" si="102"/>
        <v>Inside Day</v>
      </c>
      <c r="AN408" s="26" t="str">
        <f t="shared" si="103"/>
        <v>In Val</v>
      </c>
      <c r="AO408" s="26" t="str">
        <f t="shared" si="104"/>
        <v>No Gap</v>
      </c>
      <c r="AP408" s="26" t="str">
        <f t="shared" si="105"/>
        <v>Bottom-Weighted</v>
      </c>
      <c r="AQ408" s="26" t="str">
        <f t="shared" si="106"/>
        <v>Skewed Mid-Low</v>
      </c>
      <c r="AR408" s="26" t="str">
        <f t="shared" si="107"/>
        <v>Same</v>
      </c>
      <c r="AS408" s="27">
        <f t="shared" si="108"/>
        <v>0</v>
      </c>
    </row>
    <row r="409" spans="1:45" ht="15.5" x14ac:dyDescent="0.35">
      <c r="A409" s="20">
        <v>45083</v>
      </c>
      <c r="B409" s="21">
        <v>1.24159</v>
      </c>
      <c r="C409" s="21">
        <v>1.2544200000000001</v>
      </c>
      <c r="D409" s="21">
        <v>1.2307699999999999</v>
      </c>
      <c r="E409" s="21">
        <v>1.2428699999999999</v>
      </c>
      <c r="F409" s="21">
        <v>1.2431000000000001</v>
      </c>
      <c r="G409" s="21">
        <v>1.2440000000000002</v>
      </c>
      <c r="H409" s="21">
        <v>1.2344000000000002</v>
      </c>
      <c r="I409" s="22">
        <v>29</v>
      </c>
      <c r="J409" s="22">
        <v>1447</v>
      </c>
      <c r="K409" s="22">
        <v>4036</v>
      </c>
      <c r="L409" s="22">
        <v>5541</v>
      </c>
      <c r="M409" s="23">
        <v>11.458541666666687</v>
      </c>
      <c r="N409" s="23">
        <v>236.50000000000171</v>
      </c>
      <c r="O409" s="22">
        <v>96.000000000000526</v>
      </c>
      <c r="P409" s="22">
        <v>490723</v>
      </c>
      <c r="Q409" s="23">
        <v>1022.3395833333333</v>
      </c>
      <c r="R409" s="23">
        <v>23.429175475686936</v>
      </c>
      <c r="S409" s="22">
        <v>36</v>
      </c>
      <c r="T409" s="22" t="s">
        <v>28</v>
      </c>
      <c r="U409" s="23">
        <v>0.40980233986458287</v>
      </c>
      <c r="V409" s="22">
        <v>580</v>
      </c>
      <c r="W409" s="22">
        <v>1185</v>
      </c>
      <c r="X409" s="22">
        <v>2086</v>
      </c>
      <c r="Y409" s="22">
        <v>1690</v>
      </c>
      <c r="Z409" s="22" t="s">
        <v>32</v>
      </c>
      <c r="AA409" s="5"/>
      <c r="AB409" s="6" cm="1">
        <f t="array" ref="AB409">SUM(IF(B409:I409&gt;B410:I410,1,-1))</f>
        <v>-4</v>
      </c>
      <c r="AC409" s="6" cm="1">
        <f t="array" ref="AC409">SUM(IF(J409:S409&gt;J410:S410,1,-1))</f>
        <v>-6</v>
      </c>
      <c r="AD409" s="6">
        <f t="shared" si="97"/>
        <v>-10</v>
      </c>
      <c r="AE409" s="6">
        <f t="shared" si="109"/>
        <v>-8</v>
      </c>
      <c r="AF409" s="6">
        <f t="shared" si="109"/>
        <v>-16</v>
      </c>
      <c r="AG409" s="6">
        <f t="shared" si="109"/>
        <v>-24</v>
      </c>
      <c r="AH409" s="5"/>
      <c r="AI409" s="8" t="str">
        <f t="shared" si="98"/>
        <v>Outside</v>
      </c>
      <c r="AJ409" s="24" t="str">
        <f t="shared" si="99"/>
        <v>Neutral</v>
      </c>
      <c r="AK409" s="25" t="str">
        <f t="shared" si="100"/>
        <v>POC Unchanged</v>
      </c>
      <c r="AL409" s="26" t="str">
        <f t="shared" si="101"/>
        <v>In. Val</v>
      </c>
      <c r="AM409" s="26" t="str">
        <f t="shared" si="102"/>
        <v>Inside Day</v>
      </c>
      <c r="AN409" s="26" t="str">
        <f t="shared" si="103"/>
        <v>In Val</v>
      </c>
      <c r="AO409" s="26" t="str">
        <f t="shared" si="104"/>
        <v>No Gap</v>
      </c>
      <c r="AP409" s="26" t="str">
        <f t="shared" si="105"/>
        <v>Bottom-Weighted</v>
      </c>
      <c r="AQ409" s="26" t="str">
        <f t="shared" si="106"/>
        <v>Skewed Mid-Low</v>
      </c>
      <c r="AR409" s="26" t="str">
        <f t="shared" si="107"/>
        <v>Same</v>
      </c>
      <c r="AS409" s="27">
        <f t="shared" si="108"/>
        <v>0</v>
      </c>
    </row>
    <row r="410" spans="1:45" ht="15.5" x14ac:dyDescent="0.35">
      <c r="A410" s="20">
        <v>45082</v>
      </c>
      <c r="B410" s="21">
        <v>1.24335</v>
      </c>
      <c r="C410" s="21">
        <v>1.2544200000000001</v>
      </c>
      <c r="D410" s="21">
        <v>1.2307699999999999</v>
      </c>
      <c r="E410" s="21">
        <v>1.24316</v>
      </c>
      <c r="F410" s="21">
        <v>1.2431000000000001</v>
      </c>
      <c r="G410" s="21">
        <v>1.2439000000000002</v>
      </c>
      <c r="H410" s="21">
        <v>1.2346000000000001</v>
      </c>
      <c r="I410" s="22">
        <v>22</v>
      </c>
      <c r="J410" s="22">
        <v>1383</v>
      </c>
      <c r="K410" s="22">
        <v>4194</v>
      </c>
      <c r="L410" s="22">
        <v>5642</v>
      </c>
      <c r="M410" s="23">
        <v>11.668541666666684</v>
      </c>
      <c r="N410" s="23">
        <v>236.50000000000171</v>
      </c>
      <c r="O410" s="22">
        <v>93.000000000000853</v>
      </c>
      <c r="P410" s="22">
        <v>501126</v>
      </c>
      <c r="Q410" s="23">
        <v>1044.0125</v>
      </c>
      <c r="R410" s="23">
        <v>23.856236786469172</v>
      </c>
      <c r="S410" s="22">
        <v>39</v>
      </c>
      <c r="T410" s="22" t="s">
        <v>28</v>
      </c>
      <c r="U410" s="23">
        <v>0.39182381069065908</v>
      </c>
      <c r="V410" s="22">
        <v>580</v>
      </c>
      <c r="W410" s="22">
        <v>1137</v>
      </c>
      <c r="X410" s="22">
        <v>2235</v>
      </c>
      <c r="Y410" s="22">
        <v>1690</v>
      </c>
      <c r="Z410" s="22" t="s">
        <v>32</v>
      </c>
      <c r="AA410" s="5"/>
      <c r="AB410" s="6" cm="1">
        <f t="array" ref="AB410">SUM(IF(B410:I410&gt;B411:I411,1,-1))</f>
        <v>0</v>
      </c>
      <c r="AC410" s="6" cm="1">
        <f t="array" ref="AC410">SUM(IF(J410:S410&gt;J411:S411,1,-1))</f>
        <v>-6</v>
      </c>
      <c r="AD410" s="6">
        <f t="shared" si="97"/>
        <v>-6</v>
      </c>
      <c r="AE410" s="6">
        <f t="shared" si="109"/>
        <v>-4</v>
      </c>
      <c r="AF410" s="6">
        <f t="shared" si="109"/>
        <v>-4</v>
      </c>
      <c r="AG410" s="6">
        <f t="shared" si="109"/>
        <v>-8</v>
      </c>
      <c r="AH410" s="5"/>
      <c r="AI410" s="8" t="str">
        <f t="shared" si="98"/>
        <v>OL Higher</v>
      </c>
      <c r="AJ410" s="24" t="str">
        <f t="shared" si="99"/>
        <v>Neutral</v>
      </c>
      <c r="AK410" s="25" t="str">
        <f t="shared" si="100"/>
        <v>POC Up</v>
      </c>
      <c r="AL410" s="26" t="str">
        <f t="shared" si="101"/>
        <v>In. Val</v>
      </c>
      <c r="AM410" s="26" t="str">
        <f t="shared" si="102"/>
        <v>Inside Day</v>
      </c>
      <c r="AN410" s="26" t="str">
        <f t="shared" si="103"/>
        <v>In Val</v>
      </c>
      <c r="AO410" s="26" t="str">
        <f t="shared" si="104"/>
        <v>No Gap</v>
      </c>
      <c r="AP410" s="26" t="str">
        <f t="shared" si="105"/>
        <v>Bottom-Weighted</v>
      </c>
      <c r="AQ410" s="26" t="str">
        <f t="shared" si="106"/>
        <v>Skewed Mid-Low</v>
      </c>
      <c r="AR410" s="26" t="str">
        <f t="shared" si="107"/>
        <v>Same</v>
      </c>
      <c r="AS410" s="27">
        <f t="shared" si="108"/>
        <v>0</v>
      </c>
    </row>
    <row r="411" spans="1:45" ht="15.5" x14ac:dyDescent="0.35">
      <c r="A411" s="20">
        <v>45079</v>
      </c>
      <c r="B411" s="21">
        <v>1.2460500000000001</v>
      </c>
      <c r="C411" s="21">
        <v>1.2544200000000001</v>
      </c>
      <c r="D411" s="21">
        <v>1.2307699999999999</v>
      </c>
      <c r="E411" s="21">
        <v>1.2429699999999999</v>
      </c>
      <c r="F411" s="21">
        <v>1.2348000000000001</v>
      </c>
      <c r="G411" s="21">
        <v>1.2437</v>
      </c>
      <c r="H411" s="21">
        <v>1.2336</v>
      </c>
      <c r="I411" s="22">
        <v>24</v>
      </c>
      <c r="J411" s="22">
        <v>4815</v>
      </c>
      <c r="K411" s="22">
        <v>777</v>
      </c>
      <c r="L411" s="22">
        <v>5647</v>
      </c>
      <c r="M411" s="23">
        <v>11.681458333333328</v>
      </c>
      <c r="N411" s="23">
        <v>236.50000000000171</v>
      </c>
      <c r="O411" s="22">
        <v>100.99999999999997</v>
      </c>
      <c r="P411" s="22">
        <v>504103</v>
      </c>
      <c r="Q411" s="23">
        <v>1050.2145833333334</v>
      </c>
      <c r="R411" s="23">
        <v>23.877378435517798</v>
      </c>
      <c r="S411" s="22">
        <v>38</v>
      </c>
      <c r="T411" s="22" t="s">
        <v>28</v>
      </c>
      <c r="U411" s="23">
        <v>0.33499804827621726</v>
      </c>
      <c r="V411" s="22">
        <v>580</v>
      </c>
      <c r="W411" s="22">
        <v>1399</v>
      </c>
      <c r="X411" s="22">
        <v>1978</v>
      </c>
      <c r="Y411" s="22">
        <v>1690</v>
      </c>
      <c r="Z411" s="22" t="s">
        <v>32</v>
      </c>
      <c r="AA411" s="5"/>
      <c r="AB411" s="6" cm="1">
        <f t="array" ref="AB411">SUM(IF(B411:I411&gt;B412:I412,1,-1))</f>
        <v>-4</v>
      </c>
      <c r="AC411" s="6" cm="1">
        <f t="array" ref="AC411">SUM(IF(J411:S411&gt;J412:S412,1,-1))</f>
        <v>-4</v>
      </c>
      <c r="AD411" s="6">
        <f t="shared" si="97"/>
        <v>-8</v>
      </c>
      <c r="AE411" s="6">
        <f t="shared" si="109"/>
        <v>-8</v>
      </c>
      <c r="AF411" s="6">
        <f t="shared" si="109"/>
        <v>6</v>
      </c>
      <c r="AG411" s="6">
        <f t="shared" si="109"/>
        <v>-2</v>
      </c>
      <c r="AH411" s="5"/>
      <c r="AI411" s="8" t="str">
        <f t="shared" si="98"/>
        <v>OL Lower</v>
      </c>
      <c r="AJ411" s="24" t="str">
        <f t="shared" si="99"/>
        <v>Down</v>
      </c>
      <c r="AK411" s="25" t="str">
        <f t="shared" si="100"/>
        <v>POC Down</v>
      </c>
      <c r="AL411" s="26" t="str">
        <f t="shared" si="101"/>
        <v>Bel. Val</v>
      </c>
      <c r="AM411" s="26" t="str">
        <f t="shared" si="102"/>
        <v>Upper Break</v>
      </c>
      <c r="AN411" s="26" t="str">
        <f t="shared" si="103"/>
        <v>In Val</v>
      </c>
      <c r="AO411" s="26" t="str">
        <f t="shared" si="104"/>
        <v>Gap Up - Failed</v>
      </c>
      <c r="AP411" s="26" t="str">
        <f t="shared" si="105"/>
        <v>Top-Weighted</v>
      </c>
      <c r="AQ411" s="26" t="str">
        <f t="shared" si="106"/>
        <v>Skewed Mid-Low</v>
      </c>
      <c r="AR411" s="26" t="str">
        <f t="shared" si="107"/>
        <v>Closed Higher Quadrant</v>
      </c>
      <c r="AS411" s="27">
        <f t="shared" si="108"/>
        <v>1</v>
      </c>
    </row>
    <row r="412" spans="1:45" ht="15.5" x14ac:dyDescent="0.35">
      <c r="A412" s="20">
        <v>45078</v>
      </c>
      <c r="B412" s="21">
        <v>1.2411300000000001</v>
      </c>
      <c r="C412" s="21">
        <v>1.2539100000000001</v>
      </c>
      <c r="D412" s="21">
        <v>1.2307699999999999</v>
      </c>
      <c r="E412" s="21">
        <v>1.25258</v>
      </c>
      <c r="F412" s="21">
        <v>1.2433000000000001</v>
      </c>
      <c r="G412" s="21">
        <v>1.2448000000000001</v>
      </c>
      <c r="H412" s="21">
        <v>1.2351000000000001</v>
      </c>
      <c r="I412" s="22">
        <v>53</v>
      </c>
      <c r="J412" s="22">
        <v>1338</v>
      </c>
      <c r="K412" s="22">
        <v>4312</v>
      </c>
      <c r="L412" s="22">
        <v>5714</v>
      </c>
      <c r="M412" s="23">
        <v>11.835624999999968</v>
      </c>
      <c r="N412" s="23">
        <v>231.4000000000016</v>
      </c>
      <c r="O412" s="22">
        <v>97.000000000000426</v>
      </c>
      <c r="P412" s="22">
        <v>506959</v>
      </c>
      <c r="Q412" s="23">
        <v>1056.1645833333334</v>
      </c>
      <c r="R412" s="23">
        <v>24.693171996542613</v>
      </c>
      <c r="S412" s="22">
        <v>40</v>
      </c>
      <c r="T412" s="22" t="s">
        <v>28</v>
      </c>
      <c r="U412" s="23">
        <v>0.41469501167078315</v>
      </c>
      <c r="V412" s="22">
        <v>219</v>
      </c>
      <c r="W412" s="22">
        <v>1693</v>
      </c>
      <c r="X412" s="22">
        <v>2102</v>
      </c>
      <c r="Y412" s="22">
        <v>1642</v>
      </c>
      <c r="Z412" s="22" t="s">
        <v>31</v>
      </c>
      <c r="AA412" s="5"/>
      <c r="AB412" s="6" cm="1">
        <f t="array" ref="AB412">SUM(IF(B412:I412&gt;B413:I413,1,-1))</f>
        <v>0</v>
      </c>
      <c r="AC412" s="6" cm="1">
        <f t="array" ref="AC412">SUM(IF(J412:S412&gt;J413:S413,1,-1))</f>
        <v>6</v>
      </c>
      <c r="AD412" s="6">
        <f t="shared" si="97"/>
        <v>6</v>
      </c>
      <c r="AE412" s="6">
        <f t="shared" si="109"/>
        <v>-8</v>
      </c>
      <c r="AF412" s="6">
        <f t="shared" si="109"/>
        <v>12</v>
      </c>
      <c r="AG412" s="6">
        <f t="shared" si="109"/>
        <v>4</v>
      </c>
      <c r="AH412" s="5"/>
      <c r="AI412" s="8" t="str">
        <f t="shared" si="98"/>
        <v>Outside</v>
      </c>
      <c r="AJ412" s="24" t="str">
        <f t="shared" si="99"/>
        <v>Neutral</v>
      </c>
      <c r="AK412" s="25" t="str">
        <f t="shared" si="100"/>
        <v>POC Up</v>
      </c>
      <c r="AL412" s="26" t="str">
        <f t="shared" si="101"/>
        <v>In. Val</v>
      </c>
      <c r="AM412" s="26" t="str">
        <f t="shared" si="102"/>
        <v>Upper Break</v>
      </c>
      <c r="AN412" s="26" t="str">
        <f t="shared" si="103"/>
        <v>Ab. Val</v>
      </c>
      <c r="AO412" s="26" t="str">
        <f t="shared" si="104"/>
        <v>No Gap</v>
      </c>
      <c r="AP412" s="26" t="str">
        <f t="shared" si="105"/>
        <v>Bottom-Weighted</v>
      </c>
      <c r="AQ412" s="26" t="str">
        <f t="shared" si="106"/>
        <v>Skewed Mid-Low</v>
      </c>
      <c r="AR412" s="26" t="str">
        <f t="shared" si="107"/>
        <v>Closed Lower Quadrant</v>
      </c>
      <c r="AS412" s="27">
        <f t="shared" si="108"/>
        <v>-1</v>
      </c>
    </row>
    <row r="413" spans="1:45" ht="15.5" x14ac:dyDescent="0.35">
      <c r="A413" s="20">
        <v>45077</v>
      </c>
      <c r="B413" s="21">
        <v>1.2481899999999999</v>
      </c>
      <c r="C413" s="21">
        <v>1.24926</v>
      </c>
      <c r="D413" s="21">
        <v>1.2307699999999999</v>
      </c>
      <c r="E413" s="21">
        <v>1.2444900000000001</v>
      </c>
      <c r="F413" s="21">
        <v>1.2425000000000002</v>
      </c>
      <c r="G413" s="21">
        <v>1.2448000000000001</v>
      </c>
      <c r="H413" s="21">
        <v>1.2354000000000001</v>
      </c>
      <c r="I413" s="22">
        <v>22</v>
      </c>
      <c r="J413" s="22">
        <v>1610</v>
      </c>
      <c r="K413" s="22">
        <v>3985</v>
      </c>
      <c r="L413" s="22">
        <v>5655</v>
      </c>
      <c r="M413" s="23">
        <v>11.703124999999963</v>
      </c>
      <c r="N413" s="23">
        <v>184.90000000000117</v>
      </c>
      <c r="O413" s="22">
        <v>94.000000000000753</v>
      </c>
      <c r="P413" s="22">
        <v>495823</v>
      </c>
      <c r="Q413" s="23">
        <v>1032.9645833333334</v>
      </c>
      <c r="R413" s="23">
        <v>30.584099513250212</v>
      </c>
      <c r="S413" s="22">
        <v>38</v>
      </c>
      <c r="T413" s="22" t="s">
        <v>26</v>
      </c>
      <c r="U413" s="23">
        <v>0.50485447964449259</v>
      </c>
      <c r="V413" s="22">
        <v>629</v>
      </c>
      <c r="W413" s="22">
        <v>2193</v>
      </c>
      <c r="X413" s="22">
        <v>1718</v>
      </c>
      <c r="Y413" s="22">
        <v>1080</v>
      </c>
      <c r="Z413" s="22" t="s">
        <v>32</v>
      </c>
      <c r="AA413" s="5"/>
      <c r="AB413" s="6" cm="1">
        <f t="array" ref="AB413">SUM(IF(B413:I413&gt;B414:I414,1,-1))</f>
        <v>-4</v>
      </c>
      <c r="AC413" s="6" cm="1">
        <f t="array" ref="AC413">SUM(IF(J413:S413&gt;J414:S414,1,-1))</f>
        <v>4</v>
      </c>
      <c r="AD413" s="6">
        <f t="shared" si="97"/>
        <v>0</v>
      </c>
      <c r="AE413" s="6">
        <f t="shared" si="109"/>
        <v>-12</v>
      </c>
      <c r="AF413" s="6">
        <f t="shared" si="109"/>
        <v>0</v>
      </c>
      <c r="AG413" s="6">
        <f t="shared" si="109"/>
        <v>-12</v>
      </c>
      <c r="AH413" s="5"/>
      <c r="AI413" s="8" t="str">
        <f t="shared" si="98"/>
        <v>OL Lower</v>
      </c>
      <c r="AJ413" s="24" t="str">
        <f t="shared" si="99"/>
        <v>Down</v>
      </c>
      <c r="AK413" s="25" t="str">
        <f t="shared" si="100"/>
        <v>POC Down</v>
      </c>
      <c r="AL413" s="26" t="str">
        <f t="shared" si="101"/>
        <v>In. Val</v>
      </c>
      <c r="AM413" s="26" t="str">
        <f t="shared" si="102"/>
        <v>Inside Day</v>
      </c>
      <c r="AN413" s="26" t="str">
        <f t="shared" si="103"/>
        <v>In Val</v>
      </c>
      <c r="AO413" s="26" t="str">
        <f t="shared" si="104"/>
        <v>Gap Up - Failed</v>
      </c>
      <c r="AP413" s="26" t="str">
        <f t="shared" si="105"/>
        <v>Bottom-Weighted</v>
      </c>
      <c r="AQ413" s="26" t="str">
        <f t="shared" si="106"/>
        <v>Skewed Mid-High</v>
      </c>
      <c r="AR413" s="26" t="str">
        <f t="shared" si="107"/>
        <v>Same</v>
      </c>
      <c r="AS413" s="27">
        <f t="shared" si="108"/>
        <v>0</v>
      </c>
    </row>
    <row r="414" spans="1:45" ht="15.5" x14ac:dyDescent="0.35">
      <c r="A414" s="20">
        <v>45076</v>
      </c>
      <c r="B414" s="21">
        <v>1.2483599999999999</v>
      </c>
      <c r="C414" s="21">
        <v>1.25098</v>
      </c>
      <c r="D414" s="21">
        <v>1.2307699999999999</v>
      </c>
      <c r="E414" s="21">
        <v>1.2411799999999999</v>
      </c>
      <c r="F414" s="21">
        <v>1.2433000000000001</v>
      </c>
      <c r="G414" s="21">
        <v>1.2470000000000001</v>
      </c>
      <c r="H414" s="21">
        <v>1.2359000000000002</v>
      </c>
      <c r="I414" s="22">
        <v>10</v>
      </c>
      <c r="J414" s="22">
        <v>1652</v>
      </c>
      <c r="K414" s="22">
        <v>3836</v>
      </c>
      <c r="L414" s="22">
        <v>5548</v>
      </c>
      <c r="M414" s="23">
        <v>11.470624999999989</v>
      </c>
      <c r="N414" s="23">
        <v>202.10000000000062</v>
      </c>
      <c r="O414" s="22">
        <v>110.99999999999888</v>
      </c>
      <c r="P414" s="22">
        <v>481367</v>
      </c>
      <c r="Q414" s="23">
        <v>1002.8479166666667</v>
      </c>
      <c r="R414" s="23">
        <v>27.451756556160234</v>
      </c>
      <c r="S414" s="22">
        <v>35</v>
      </c>
      <c r="T414" s="22" t="s">
        <v>26</v>
      </c>
      <c r="U414" s="23">
        <v>0.55827375262922918</v>
      </c>
      <c r="V414" s="22">
        <v>698</v>
      </c>
      <c r="W414" s="22">
        <v>2112</v>
      </c>
      <c r="X414" s="22">
        <v>1437</v>
      </c>
      <c r="Y414" s="22">
        <v>1227</v>
      </c>
      <c r="Z414" s="22" t="s">
        <v>32</v>
      </c>
      <c r="AA414" s="5"/>
      <c r="AB414" s="6" cm="1">
        <f t="array" ref="AB414">SUM(IF(B414:I414&gt;B415:I415,1,-1))</f>
        <v>-4</v>
      </c>
      <c r="AC414" s="6" cm="1">
        <f t="array" ref="AC414">SUM(IF(J414:S414&gt;J415:S415,1,-1))</f>
        <v>2</v>
      </c>
      <c r="AD414" s="6">
        <f t="shared" si="97"/>
        <v>-2</v>
      </c>
      <c r="AE414" s="6">
        <f t="shared" si="109"/>
        <v>-12</v>
      </c>
      <c r="AF414" s="6">
        <f t="shared" si="109"/>
        <v>0</v>
      </c>
      <c r="AG414" s="6">
        <f t="shared" si="109"/>
        <v>-12</v>
      </c>
      <c r="AH414" s="5"/>
      <c r="AI414" s="8" t="str">
        <f t="shared" si="98"/>
        <v>OL Lower</v>
      </c>
      <c r="AJ414" s="24" t="str">
        <f t="shared" si="99"/>
        <v>Down</v>
      </c>
      <c r="AK414" s="25" t="str">
        <f t="shared" si="100"/>
        <v>POC Unchanged</v>
      </c>
      <c r="AL414" s="26" t="str">
        <f t="shared" si="101"/>
        <v>In. Val</v>
      </c>
      <c r="AM414" s="26" t="str">
        <f t="shared" si="102"/>
        <v>Inside Day</v>
      </c>
      <c r="AN414" s="26" t="str">
        <f t="shared" si="103"/>
        <v>In Val</v>
      </c>
      <c r="AO414" s="26" t="str">
        <f t="shared" si="104"/>
        <v>No Gap</v>
      </c>
      <c r="AP414" s="26" t="str">
        <f t="shared" si="105"/>
        <v>Bottom-Weighted</v>
      </c>
      <c r="AQ414" s="26" t="str">
        <f t="shared" si="106"/>
        <v>Skewed Mid-High</v>
      </c>
      <c r="AR414" s="26" t="str">
        <f t="shared" si="107"/>
        <v>Closed Lower Quadrant</v>
      </c>
      <c r="AS414" s="27">
        <f t="shared" si="108"/>
        <v>-2</v>
      </c>
    </row>
    <row r="415" spans="1:45" ht="15.5" x14ac:dyDescent="0.35">
      <c r="A415" s="20">
        <v>45075</v>
      </c>
      <c r="B415" s="21">
        <v>1.2524599999999999</v>
      </c>
      <c r="C415" s="21">
        <v>1.25461</v>
      </c>
      <c r="D415" s="21">
        <v>1.2307699999999999</v>
      </c>
      <c r="E415" s="21">
        <v>1.23472</v>
      </c>
      <c r="F415" s="21">
        <v>1.2433000000000001</v>
      </c>
      <c r="G415" s="21">
        <v>1.2492000000000001</v>
      </c>
      <c r="H415" s="21">
        <v>1.2362000000000002</v>
      </c>
      <c r="I415" s="22">
        <v>-13</v>
      </c>
      <c r="J415" s="22">
        <v>2187</v>
      </c>
      <c r="K415" s="22">
        <v>3283</v>
      </c>
      <c r="L415" s="22">
        <v>5525</v>
      </c>
      <c r="M415" s="23">
        <v>11.438541666666618</v>
      </c>
      <c r="N415" s="23">
        <v>238.40000000000083</v>
      </c>
      <c r="O415" s="22">
        <v>129.99999999999901</v>
      </c>
      <c r="P415" s="22">
        <v>474287</v>
      </c>
      <c r="Q415" s="23">
        <v>988.09791666666672</v>
      </c>
      <c r="R415" s="23">
        <v>23.175335570469716</v>
      </c>
      <c r="S415" s="22">
        <v>38</v>
      </c>
      <c r="T415" s="22" t="s">
        <v>26</v>
      </c>
      <c r="U415" s="23">
        <v>0.66895751488083066</v>
      </c>
      <c r="V415" s="22">
        <v>556</v>
      </c>
      <c r="W415" s="22">
        <v>1974</v>
      </c>
      <c r="X415" s="22">
        <v>1574</v>
      </c>
      <c r="Y415" s="22">
        <v>1421</v>
      </c>
      <c r="Z415" s="22" t="s">
        <v>27</v>
      </c>
      <c r="AA415" s="5"/>
      <c r="AB415" s="6" cm="1">
        <f t="array" ref="AB415">SUM(IF(B415:I415&gt;B416:I416,1,-1))</f>
        <v>-4</v>
      </c>
      <c r="AC415" s="6" cm="1">
        <f t="array" ref="AC415">SUM(IF(J415:S415&gt;J416:S416,1,-1))</f>
        <v>-6</v>
      </c>
      <c r="AD415" s="6">
        <f t="shared" si="97"/>
        <v>-10</v>
      </c>
      <c r="AE415" s="6">
        <f t="shared" ref="AE415:AG430" si="110">SUM(AB415:AB417)</f>
        <v>-14</v>
      </c>
      <c r="AF415" s="6">
        <f t="shared" si="110"/>
        <v>-4</v>
      </c>
      <c r="AG415" s="6">
        <f t="shared" si="110"/>
        <v>-18</v>
      </c>
      <c r="AH415" s="5"/>
      <c r="AI415" s="8" t="str">
        <f t="shared" si="98"/>
        <v>Outside</v>
      </c>
      <c r="AJ415" s="24" t="str">
        <f t="shared" si="99"/>
        <v>Down</v>
      </c>
      <c r="AK415" s="25" t="str">
        <f t="shared" si="100"/>
        <v>POC Unchanged</v>
      </c>
      <c r="AL415" s="26" t="str">
        <f t="shared" si="101"/>
        <v>In. Val</v>
      </c>
      <c r="AM415" s="26" t="str">
        <f t="shared" si="102"/>
        <v>Inside Day</v>
      </c>
      <c r="AN415" s="26" t="str">
        <f t="shared" si="103"/>
        <v>Bl. Val</v>
      </c>
      <c r="AO415" s="26" t="str">
        <f t="shared" si="104"/>
        <v>Gap Up - Failed</v>
      </c>
      <c r="AP415" s="26" t="str">
        <f t="shared" si="105"/>
        <v>Bottom-Weighted</v>
      </c>
      <c r="AQ415" s="26" t="str">
        <f t="shared" si="106"/>
        <v>Skewed Mid-High</v>
      </c>
      <c r="AR415" s="26" t="str">
        <f t="shared" si="107"/>
        <v>Same</v>
      </c>
      <c r="AS415" s="27">
        <f t="shared" si="108"/>
        <v>0</v>
      </c>
    </row>
    <row r="416" spans="1:45" ht="15.5" x14ac:dyDescent="0.35">
      <c r="A416" s="20">
        <v>45072</v>
      </c>
      <c r="B416" s="21">
        <v>1.24509</v>
      </c>
      <c r="C416" s="21">
        <v>1.25461</v>
      </c>
      <c r="D416" s="21">
        <v>1.2307699999999999</v>
      </c>
      <c r="E416" s="21">
        <v>1.2344900000000001</v>
      </c>
      <c r="F416" s="21">
        <v>1.2433000000000001</v>
      </c>
      <c r="G416" s="21">
        <v>1.2492000000000001</v>
      </c>
      <c r="H416" s="21">
        <v>1.2364000000000002</v>
      </c>
      <c r="I416" s="22">
        <v>0</v>
      </c>
      <c r="J416" s="22">
        <v>2588</v>
      </c>
      <c r="K416" s="22">
        <v>2976</v>
      </c>
      <c r="L416" s="22">
        <v>5619</v>
      </c>
      <c r="M416" s="23">
        <v>11.643541666666627</v>
      </c>
      <c r="N416" s="23">
        <v>238.40000000000083</v>
      </c>
      <c r="O416" s="22">
        <v>127.99999999999923</v>
      </c>
      <c r="P416" s="22">
        <v>490051</v>
      </c>
      <c r="Q416" s="23">
        <v>1020.9395833333333</v>
      </c>
      <c r="R416" s="23">
        <v>23.569630872483138</v>
      </c>
      <c r="S416" s="22">
        <v>43</v>
      </c>
      <c r="T416" s="22" t="s">
        <v>33</v>
      </c>
      <c r="U416" s="23">
        <v>0.76059662560215824</v>
      </c>
      <c r="V416" s="22">
        <v>810</v>
      </c>
      <c r="W416" s="22">
        <v>2121</v>
      </c>
      <c r="X416" s="22">
        <v>1570</v>
      </c>
      <c r="Y416" s="22">
        <v>1118</v>
      </c>
      <c r="Z416" s="22" t="s">
        <v>27</v>
      </c>
      <c r="AA416" s="5"/>
      <c r="AB416" s="6" cm="1">
        <f t="array" ref="AB416">SUM(IF(B416:I416&gt;B417:I417,1,-1))</f>
        <v>-4</v>
      </c>
      <c r="AC416" s="6" cm="1">
        <f t="array" ref="AC416">SUM(IF(J416:S416&gt;J417:S417,1,-1))</f>
        <v>4</v>
      </c>
      <c r="AD416" s="6">
        <f t="shared" si="97"/>
        <v>0</v>
      </c>
      <c r="AE416" s="6">
        <f t="shared" si="110"/>
        <v>-14</v>
      </c>
      <c r="AF416" s="6">
        <f t="shared" si="110"/>
        <v>6</v>
      </c>
      <c r="AG416" s="6">
        <f t="shared" si="110"/>
        <v>-8</v>
      </c>
      <c r="AH416" s="5"/>
      <c r="AI416" s="8" t="str">
        <f t="shared" si="98"/>
        <v>OL Lower</v>
      </c>
      <c r="AJ416" s="24" t="str">
        <f t="shared" si="99"/>
        <v>Neutral</v>
      </c>
      <c r="AK416" s="25" t="str">
        <f t="shared" si="100"/>
        <v>POC Unchanged</v>
      </c>
      <c r="AL416" s="26" t="str">
        <f t="shared" si="101"/>
        <v>In. Val</v>
      </c>
      <c r="AM416" s="26" t="str">
        <f t="shared" si="102"/>
        <v>Inside Day</v>
      </c>
      <c r="AN416" s="26" t="str">
        <f t="shared" si="103"/>
        <v>Bl. Val</v>
      </c>
      <c r="AO416" s="26" t="str">
        <f t="shared" si="104"/>
        <v>No Gap</v>
      </c>
      <c r="AP416" s="26" t="str">
        <f t="shared" si="105"/>
        <v>Bottom-Weighted</v>
      </c>
      <c r="AQ416" s="26" t="str">
        <f t="shared" si="106"/>
        <v>Skewed Mid-High</v>
      </c>
      <c r="AR416" s="26" t="str">
        <f t="shared" si="107"/>
        <v>Same</v>
      </c>
      <c r="AS416" s="27">
        <f t="shared" si="108"/>
        <v>0</v>
      </c>
    </row>
    <row r="417" spans="1:45" ht="15.5" x14ac:dyDescent="0.35">
      <c r="A417" s="20">
        <v>45071</v>
      </c>
      <c r="B417" s="21">
        <v>1.2507200000000001</v>
      </c>
      <c r="C417" s="21">
        <v>1.25461</v>
      </c>
      <c r="D417" s="21">
        <v>1.2307699999999999</v>
      </c>
      <c r="E417" s="21">
        <v>1.2316100000000001</v>
      </c>
      <c r="F417" s="21">
        <v>1.2433000000000001</v>
      </c>
      <c r="G417" s="21">
        <v>1.2513000000000001</v>
      </c>
      <c r="H417" s="21">
        <v>1.2394000000000001</v>
      </c>
      <c r="I417" s="22">
        <v>-30</v>
      </c>
      <c r="J417" s="22">
        <v>3121</v>
      </c>
      <c r="K417" s="22">
        <v>2429</v>
      </c>
      <c r="L417" s="22">
        <v>5605</v>
      </c>
      <c r="M417" s="23">
        <v>11.624999999999982</v>
      </c>
      <c r="N417" s="23">
        <v>238.40000000000083</v>
      </c>
      <c r="O417" s="22">
        <v>119.00000000000021</v>
      </c>
      <c r="P417" s="22">
        <v>479591</v>
      </c>
      <c r="Q417" s="23">
        <v>999.14791666666667</v>
      </c>
      <c r="R417" s="23">
        <v>23.510906040268374</v>
      </c>
      <c r="S417" s="22">
        <v>46</v>
      </c>
      <c r="T417" s="22" t="s">
        <v>26</v>
      </c>
      <c r="U417" s="23">
        <v>0.68020730252520412</v>
      </c>
      <c r="V417" s="22">
        <v>1194</v>
      </c>
      <c r="W417" s="22">
        <v>2270</v>
      </c>
      <c r="X417" s="22">
        <v>1481</v>
      </c>
      <c r="Y417" s="22">
        <v>660</v>
      </c>
      <c r="Z417" s="22" t="s">
        <v>27</v>
      </c>
      <c r="AA417" s="5"/>
      <c r="AB417" s="6" cm="1">
        <f t="array" ref="AB417">SUM(IF(B417:I417&gt;B418:I418,1,-1))</f>
        <v>-6</v>
      </c>
      <c r="AC417" s="6" cm="1">
        <f t="array" ref="AC417">SUM(IF(J417:S417&gt;J418:S418,1,-1))</f>
        <v>-2</v>
      </c>
      <c r="AD417" s="6">
        <f t="shared" si="97"/>
        <v>-8</v>
      </c>
      <c r="AE417" s="6">
        <f t="shared" si="110"/>
        <v>-16</v>
      </c>
      <c r="AF417" s="6">
        <f t="shared" si="110"/>
        <v>6</v>
      </c>
      <c r="AG417" s="6">
        <f t="shared" si="110"/>
        <v>-10</v>
      </c>
      <c r="AH417" s="5"/>
      <c r="AI417" s="8" t="str">
        <f t="shared" si="98"/>
        <v>Outside</v>
      </c>
      <c r="AJ417" s="24" t="str">
        <f t="shared" si="99"/>
        <v>Down</v>
      </c>
      <c r="AK417" s="25" t="str">
        <f t="shared" si="100"/>
        <v>POC Unchanged</v>
      </c>
      <c r="AL417" s="26" t="str">
        <f t="shared" si="101"/>
        <v>In. Val</v>
      </c>
      <c r="AM417" s="26" t="str">
        <f t="shared" si="102"/>
        <v>Lower Break</v>
      </c>
      <c r="AN417" s="26" t="str">
        <f t="shared" si="103"/>
        <v>Bl. Val</v>
      </c>
      <c r="AO417" s="26" t="str">
        <f t="shared" si="104"/>
        <v>No Gap</v>
      </c>
      <c r="AP417" s="26" t="str">
        <f t="shared" si="105"/>
        <v>Top-Weighted</v>
      </c>
      <c r="AQ417" s="26" t="str">
        <f t="shared" si="106"/>
        <v>Skewed Mid-High</v>
      </c>
      <c r="AR417" s="26" t="str">
        <f t="shared" si="107"/>
        <v>Same</v>
      </c>
      <c r="AS417" s="27">
        <f t="shared" si="108"/>
        <v>0</v>
      </c>
    </row>
    <row r="418" spans="1:45" ht="15.5" x14ac:dyDescent="0.35">
      <c r="A418" s="20">
        <v>45070</v>
      </c>
      <c r="B418" s="21">
        <v>1.26254</v>
      </c>
      <c r="C418" s="21">
        <v>1.2640400000000001</v>
      </c>
      <c r="D418" s="21">
        <v>1.2351799999999999</v>
      </c>
      <c r="E418" s="21">
        <v>1.2369399999999999</v>
      </c>
      <c r="F418" s="21">
        <v>1.2433000000000001</v>
      </c>
      <c r="G418" s="21">
        <v>1.2511000000000001</v>
      </c>
      <c r="H418" s="21">
        <v>1.2394000000000001</v>
      </c>
      <c r="I418" s="22">
        <v>-21</v>
      </c>
      <c r="J418" s="22">
        <v>3726</v>
      </c>
      <c r="K418" s="22">
        <v>1841</v>
      </c>
      <c r="L418" s="22">
        <v>5622</v>
      </c>
      <c r="M418" s="23">
        <v>11.646666666666635</v>
      </c>
      <c r="N418" s="23">
        <v>288.6000000000011</v>
      </c>
      <c r="O418" s="22">
        <v>117.00000000000044</v>
      </c>
      <c r="P418" s="22">
        <v>483512</v>
      </c>
      <c r="Q418" s="23">
        <v>1007.3166666666667</v>
      </c>
      <c r="R418" s="23">
        <v>19.480249480249405</v>
      </c>
      <c r="S418" s="22">
        <v>38</v>
      </c>
      <c r="T418" s="22" t="s">
        <v>26</v>
      </c>
      <c r="U418" s="23">
        <v>0.5064134124844174</v>
      </c>
      <c r="V418" s="22">
        <v>370</v>
      </c>
      <c r="W418" s="22">
        <v>1210</v>
      </c>
      <c r="X418" s="22">
        <v>2635</v>
      </c>
      <c r="Y418" s="22">
        <v>1360</v>
      </c>
      <c r="Z418" s="22" t="s">
        <v>27</v>
      </c>
      <c r="AA418" s="5"/>
      <c r="AB418" s="6" cm="1">
        <f t="array" ref="AB418">SUM(IF(B418:I418&gt;B419:I419,1,-1))</f>
        <v>-4</v>
      </c>
      <c r="AC418" s="6" cm="1">
        <f t="array" ref="AC418">SUM(IF(J418:S418&gt;J419:S419,1,-1))</f>
        <v>4</v>
      </c>
      <c r="AD418" s="6">
        <f t="shared" si="97"/>
        <v>0</v>
      </c>
      <c r="AE418" s="6">
        <f t="shared" si="110"/>
        <v>-18</v>
      </c>
      <c r="AF418" s="6">
        <f t="shared" si="110"/>
        <v>10</v>
      </c>
      <c r="AG418" s="6">
        <f t="shared" si="110"/>
        <v>-8</v>
      </c>
      <c r="AH418" s="5"/>
      <c r="AI418" s="8" t="str">
        <f t="shared" si="98"/>
        <v>OL Lower</v>
      </c>
      <c r="AJ418" s="24" t="str">
        <f t="shared" si="99"/>
        <v>Down</v>
      </c>
      <c r="AK418" s="25" t="str">
        <f t="shared" si="100"/>
        <v>POC Unchanged</v>
      </c>
      <c r="AL418" s="26" t="str">
        <f t="shared" si="101"/>
        <v>In. Val</v>
      </c>
      <c r="AM418" s="26" t="str">
        <f t="shared" si="102"/>
        <v>Lower Break</v>
      </c>
      <c r="AN418" s="26" t="str">
        <f t="shared" si="103"/>
        <v>Bl. Val</v>
      </c>
      <c r="AO418" s="26" t="str">
        <f t="shared" si="104"/>
        <v>Gap Up - Failed</v>
      </c>
      <c r="AP418" s="26" t="str">
        <f t="shared" si="105"/>
        <v>Top-Weighted</v>
      </c>
      <c r="AQ418" s="26" t="str">
        <f t="shared" si="106"/>
        <v>Skewed Mid-Low</v>
      </c>
      <c r="AR418" s="26" t="str">
        <f t="shared" si="107"/>
        <v>Same</v>
      </c>
      <c r="AS418" s="27">
        <f t="shared" si="108"/>
        <v>0</v>
      </c>
    </row>
    <row r="419" spans="1:45" ht="15.5" x14ac:dyDescent="0.35">
      <c r="A419" s="20">
        <v>45069</v>
      </c>
      <c r="B419" s="21">
        <v>1.2623899999999999</v>
      </c>
      <c r="C419" s="21">
        <v>1.2679499999999999</v>
      </c>
      <c r="D419" s="21">
        <v>1.23726</v>
      </c>
      <c r="E419" s="21">
        <v>1.2415799999999999</v>
      </c>
      <c r="F419" s="21">
        <v>1.2433000000000001</v>
      </c>
      <c r="G419" s="21">
        <v>1.2518</v>
      </c>
      <c r="H419" s="21">
        <v>1.2396</v>
      </c>
      <c r="I419" s="22">
        <v>-28</v>
      </c>
      <c r="J419" s="22">
        <v>4167</v>
      </c>
      <c r="K419" s="22">
        <v>1223</v>
      </c>
      <c r="L419" s="22">
        <v>5440</v>
      </c>
      <c r="M419" s="23">
        <v>11.265416666666624</v>
      </c>
      <c r="N419" s="23">
        <v>306.89999999999884</v>
      </c>
      <c r="O419" s="22">
        <v>121.99999999999989</v>
      </c>
      <c r="P419" s="22">
        <v>466703</v>
      </c>
      <c r="Q419" s="23">
        <v>972.29791666666665</v>
      </c>
      <c r="R419" s="23">
        <v>17.725643532095212</v>
      </c>
      <c r="S419" s="22">
        <v>36</v>
      </c>
      <c r="T419" s="22" t="s">
        <v>28</v>
      </c>
      <c r="U419" s="23">
        <v>0.40586002403541777</v>
      </c>
      <c r="V419" s="22">
        <v>649</v>
      </c>
      <c r="W419" s="22">
        <v>569</v>
      </c>
      <c r="X419" s="22">
        <v>2313</v>
      </c>
      <c r="Y419" s="22">
        <v>1909</v>
      </c>
      <c r="Z419" s="22" t="s">
        <v>27</v>
      </c>
      <c r="AA419" s="5"/>
      <c r="AB419" s="6" cm="1">
        <f t="array" ref="AB419">SUM(IF(B419:I419&gt;B420:I420,1,-1))</f>
        <v>-6</v>
      </c>
      <c r="AC419" s="6" cm="1">
        <f t="array" ref="AC419">SUM(IF(J419:S419&gt;J420:S420,1,-1))</f>
        <v>4</v>
      </c>
      <c r="AD419" s="6">
        <f t="shared" si="97"/>
        <v>-2</v>
      </c>
      <c r="AE419" s="6">
        <f t="shared" si="110"/>
        <v>-18</v>
      </c>
      <c r="AF419" s="6">
        <f t="shared" si="110"/>
        <v>12</v>
      </c>
      <c r="AG419" s="6">
        <f t="shared" si="110"/>
        <v>-6</v>
      </c>
      <c r="AH419" s="5"/>
      <c r="AI419" s="8" t="str">
        <f t="shared" si="98"/>
        <v>OL Lower</v>
      </c>
      <c r="AJ419" s="24" t="str">
        <f t="shared" si="99"/>
        <v>Down</v>
      </c>
      <c r="AK419" s="25" t="str">
        <f t="shared" si="100"/>
        <v>POC Down</v>
      </c>
      <c r="AL419" s="26" t="str">
        <f t="shared" si="101"/>
        <v>In. Val</v>
      </c>
      <c r="AM419" s="26" t="str">
        <f t="shared" si="102"/>
        <v>Lower Break</v>
      </c>
      <c r="AN419" s="26" t="str">
        <f t="shared" si="103"/>
        <v>In Val</v>
      </c>
      <c r="AO419" s="26" t="str">
        <f t="shared" si="104"/>
        <v>Gap Up - Failed</v>
      </c>
      <c r="AP419" s="26" t="str">
        <f t="shared" si="105"/>
        <v>Top-Weighted</v>
      </c>
      <c r="AQ419" s="26" t="str">
        <f t="shared" si="106"/>
        <v>Skewed Mid-Low</v>
      </c>
      <c r="AR419" s="26" t="str">
        <f t="shared" si="107"/>
        <v>Same</v>
      </c>
      <c r="AS419" s="27">
        <f t="shared" si="108"/>
        <v>0</v>
      </c>
    </row>
    <row r="420" spans="1:45" ht="15.5" x14ac:dyDescent="0.35">
      <c r="A420" s="20">
        <v>45068</v>
      </c>
      <c r="B420" s="21">
        <v>1.26118</v>
      </c>
      <c r="C420" s="21">
        <v>1.2679499999999999</v>
      </c>
      <c r="D420" s="21">
        <v>1.2391099999999999</v>
      </c>
      <c r="E420" s="21">
        <v>1.2433399999999999</v>
      </c>
      <c r="F420" s="21">
        <v>1.2458</v>
      </c>
      <c r="G420" s="21">
        <v>1.2535000000000001</v>
      </c>
      <c r="H420" s="21">
        <v>1.2403000000000002</v>
      </c>
      <c r="I420" s="22">
        <v>-17</v>
      </c>
      <c r="J420" s="22">
        <v>3692</v>
      </c>
      <c r="K420" s="22">
        <v>1654</v>
      </c>
      <c r="L420" s="22">
        <v>5391</v>
      </c>
      <c r="M420" s="23">
        <v>11.162083333333308</v>
      </c>
      <c r="N420" s="23">
        <v>288.39999999999975</v>
      </c>
      <c r="O420" s="22">
        <v>131.99999999999878</v>
      </c>
      <c r="P420" s="22">
        <v>456002</v>
      </c>
      <c r="Q420" s="23">
        <v>950.00416666666672</v>
      </c>
      <c r="R420" s="23">
        <v>18.692787794729558</v>
      </c>
      <c r="S420" s="22">
        <v>35</v>
      </c>
      <c r="T420" s="22" t="s">
        <v>28</v>
      </c>
      <c r="U420" s="23">
        <v>0.4683684943216096</v>
      </c>
      <c r="V420" s="22">
        <v>972</v>
      </c>
      <c r="W420" s="22">
        <v>514</v>
      </c>
      <c r="X420" s="22">
        <v>1999</v>
      </c>
      <c r="Y420" s="22">
        <v>1868</v>
      </c>
      <c r="Z420" s="22" t="s">
        <v>27</v>
      </c>
      <c r="AA420" s="5"/>
      <c r="AB420" s="6" cm="1">
        <f t="array" ref="AB420">SUM(IF(B420:I420&gt;B421:I421,1,-1))</f>
        <v>-8</v>
      </c>
      <c r="AC420" s="6" cm="1">
        <f t="array" ref="AC420">SUM(IF(J420:S420&gt;J421:S421,1,-1))</f>
        <v>2</v>
      </c>
      <c r="AD420" s="6">
        <f t="shared" si="97"/>
        <v>-6</v>
      </c>
      <c r="AE420" s="6">
        <f t="shared" si="110"/>
        <v>-18</v>
      </c>
      <c r="AF420" s="6">
        <f t="shared" si="110"/>
        <v>2</v>
      </c>
      <c r="AG420" s="6">
        <f t="shared" si="110"/>
        <v>-16</v>
      </c>
      <c r="AH420" s="5"/>
      <c r="AI420" s="8" t="str">
        <f t="shared" si="98"/>
        <v>OL Lower</v>
      </c>
      <c r="AJ420" s="24" t="str">
        <f t="shared" si="99"/>
        <v>Down</v>
      </c>
      <c r="AK420" s="25" t="str">
        <f t="shared" si="100"/>
        <v>POC Down</v>
      </c>
      <c r="AL420" s="26" t="str">
        <f t="shared" si="101"/>
        <v>Bel. Val</v>
      </c>
      <c r="AM420" s="26" t="str">
        <f t="shared" si="102"/>
        <v>Inside Day</v>
      </c>
      <c r="AN420" s="26" t="str">
        <f t="shared" si="103"/>
        <v>In Val</v>
      </c>
      <c r="AO420" s="26" t="str">
        <f t="shared" si="104"/>
        <v>No Gap</v>
      </c>
      <c r="AP420" s="26" t="str">
        <f t="shared" si="105"/>
        <v>Top-Weighted</v>
      </c>
      <c r="AQ420" s="26" t="str">
        <f t="shared" si="106"/>
        <v>Skewed Mid-Low</v>
      </c>
      <c r="AR420" s="26" t="str">
        <f t="shared" si="107"/>
        <v>Same</v>
      </c>
      <c r="AS420" s="27">
        <f t="shared" si="108"/>
        <v>0</v>
      </c>
    </row>
    <row r="421" spans="1:45" ht="15.5" x14ac:dyDescent="0.35">
      <c r="A421" s="20">
        <v>45065</v>
      </c>
      <c r="B421" s="21">
        <v>1.26295</v>
      </c>
      <c r="C421" s="21">
        <v>1.2679499999999999</v>
      </c>
      <c r="D421" s="21">
        <v>1.2391099999999999</v>
      </c>
      <c r="E421" s="21">
        <v>1.24603</v>
      </c>
      <c r="F421" s="21">
        <v>1.2615000000000001</v>
      </c>
      <c r="G421" s="21">
        <v>1.2679</v>
      </c>
      <c r="H421" s="21">
        <v>1.2471000000000001</v>
      </c>
      <c r="I421" s="22">
        <v>-15</v>
      </c>
      <c r="J421" s="22">
        <v>1074</v>
      </c>
      <c r="K421" s="22">
        <v>4116</v>
      </c>
      <c r="L421" s="22">
        <v>5238</v>
      </c>
      <c r="M421" s="23">
        <v>10.848125000000005</v>
      </c>
      <c r="N421" s="23">
        <v>288.39999999999975</v>
      </c>
      <c r="O421" s="22">
        <v>207.99999999999929</v>
      </c>
      <c r="P421" s="22">
        <v>439949</v>
      </c>
      <c r="Q421" s="23">
        <v>916.5604166666667</v>
      </c>
      <c r="R421" s="23">
        <v>18.162274618585315</v>
      </c>
      <c r="S421" s="22">
        <v>42</v>
      </c>
      <c r="T421" s="22" t="s">
        <v>28</v>
      </c>
      <c r="U421" s="23">
        <v>0.44140936132841163</v>
      </c>
      <c r="V421" s="22">
        <v>1366</v>
      </c>
      <c r="W421" s="22">
        <v>515</v>
      </c>
      <c r="X421" s="22">
        <v>1968</v>
      </c>
      <c r="Y421" s="22">
        <v>1363</v>
      </c>
      <c r="Z421" s="22" t="s">
        <v>27</v>
      </c>
      <c r="AA421" s="5"/>
      <c r="AB421" s="6" cm="1">
        <f t="array" ref="AB421">SUM(IF(B421:I421&gt;B422:I422,1,-1))</f>
        <v>-4</v>
      </c>
      <c r="AC421" s="6" cm="1">
        <f t="array" ref="AC421">SUM(IF(J421:S421&gt;J422:S422,1,-1))</f>
        <v>6</v>
      </c>
      <c r="AD421" s="6">
        <f t="shared" si="97"/>
        <v>2</v>
      </c>
      <c r="AE421" s="6">
        <f t="shared" si="110"/>
        <v>-14</v>
      </c>
      <c r="AF421" s="6">
        <f t="shared" si="110"/>
        <v>-4</v>
      </c>
      <c r="AG421" s="6">
        <f t="shared" si="110"/>
        <v>-18</v>
      </c>
      <c r="AH421" s="5"/>
      <c r="AI421" s="8" t="str">
        <f t="shared" si="98"/>
        <v>Outside</v>
      </c>
      <c r="AJ421" s="24" t="str">
        <f t="shared" si="99"/>
        <v>Neutral</v>
      </c>
      <c r="AK421" s="25" t="str">
        <f t="shared" si="100"/>
        <v>POC Unchanged</v>
      </c>
      <c r="AL421" s="26" t="str">
        <f t="shared" si="101"/>
        <v>In. Val</v>
      </c>
      <c r="AM421" s="26" t="str">
        <f t="shared" si="102"/>
        <v>Inside Day</v>
      </c>
      <c r="AN421" s="26" t="str">
        <f t="shared" si="103"/>
        <v>Bl. Val</v>
      </c>
      <c r="AO421" s="26" t="str">
        <f t="shared" si="104"/>
        <v>No Gap</v>
      </c>
      <c r="AP421" s="26" t="str">
        <f t="shared" si="105"/>
        <v>Bottom-Weighted</v>
      </c>
      <c r="AQ421" s="26" t="str">
        <f t="shared" si="106"/>
        <v>Skewed Mid-Low</v>
      </c>
      <c r="AR421" s="26" t="str">
        <f t="shared" si="107"/>
        <v>Same</v>
      </c>
      <c r="AS421" s="27">
        <f t="shared" si="108"/>
        <v>0</v>
      </c>
    </row>
    <row r="422" spans="1:45" ht="15.5" x14ac:dyDescent="0.35">
      <c r="A422" s="20">
        <v>45064</v>
      </c>
      <c r="B422" s="21">
        <v>1.2582599999999999</v>
      </c>
      <c r="C422" s="21">
        <v>1.2679499999999999</v>
      </c>
      <c r="D422" s="21">
        <v>1.2391099999999999</v>
      </c>
      <c r="E422" s="21">
        <v>1.2411099999999999</v>
      </c>
      <c r="F422" s="21">
        <v>1.2615000000000001</v>
      </c>
      <c r="G422" s="21">
        <v>1.2679</v>
      </c>
      <c r="H422" s="21">
        <v>1.2491000000000001</v>
      </c>
      <c r="I422" s="22">
        <v>-14</v>
      </c>
      <c r="J422" s="22">
        <v>1276</v>
      </c>
      <c r="K422" s="22">
        <v>3857</v>
      </c>
      <c r="L422" s="22">
        <v>5191</v>
      </c>
      <c r="M422" s="23">
        <v>10.754583333333365</v>
      </c>
      <c r="N422" s="23">
        <v>288.39999999999975</v>
      </c>
      <c r="O422" s="22">
        <v>187.99999999999929</v>
      </c>
      <c r="P422" s="22">
        <v>439134</v>
      </c>
      <c r="Q422" s="23">
        <v>914.86249999999995</v>
      </c>
      <c r="R422" s="23">
        <v>17.999306518724008</v>
      </c>
      <c r="S422" s="22">
        <v>33</v>
      </c>
      <c r="T422" s="22" t="s">
        <v>26</v>
      </c>
      <c r="U422" s="23">
        <v>0.51047630671487887</v>
      </c>
      <c r="V422" s="22">
        <v>1668</v>
      </c>
      <c r="W422" s="22">
        <v>778</v>
      </c>
      <c r="X422" s="22">
        <v>1911</v>
      </c>
      <c r="Y422" s="22">
        <v>815</v>
      </c>
      <c r="Z422" s="22" t="s">
        <v>27</v>
      </c>
      <c r="AA422" s="5"/>
      <c r="AB422" s="6" cm="1">
        <f t="array" ref="AB422">SUM(IF(B422:I422&gt;B423:I423,1,-1))</f>
        <v>-6</v>
      </c>
      <c r="AC422" s="6" cm="1">
        <f t="array" ref="AC422">SUM(IF(J422:S422&gt;J423:S423,1,-1))</f>
        <v>-6</v>
      </c>
      <c r="AD422" s="6">
        <f t="shared" si="97"/>
        <v>-12</v>
      </c>
      <c r="AE422" s="6">
        <f t="shared" si="110"/>
        <v>-14</v>
      </c>
      <c r="AF422" s="6">
        <f t="shared" si="110"/>
        <v>-14</v>
      </c>
      <c r="AG422" s="6">
        <f t="shared" si="110"/>
        <v>-28</v>
      </c>
      <c r="AH422" s="5"/>
      <c r="AI422" s="8" t="str">
        <f t="shared" si="98"/>
        <v>Outside</v>
      </c>
      <c r="AJ422" s="24" t="str">
        <f t="shared" si="99"/>
        <v>Up</v>
      </c>
      <c r="AK422" s="25" t="str">
        <f t="shared" si="100"/>
        <v>POC Unchanged</v>
      </c>
      <c r="AL422" s="26" t="str">
        <f t="shared" si="101"/>
        <v>In. Val</v>
      </c>
      <c r="AM422" s="26" t="str">
        <f t="shared" si="102"/>
        <v>Lower Break</v>
      </c>
      <c r="AN422" s="26" t="str">
        <f t="shared" si="103"/>
        <v>Bl. Val</v>
      </c>
      <c r="AO422" s="26" t="str">
        <f t="shared" si="104"/>
        <v>No Gap</v>
      </c>
      <c r="AP422" s="26" t="str">
        <f t="shared" si="105"/>
        <v>Bottom-Weighted</v>
      </c>
      <c r="AQ422" s="26" t="str">
        <f t="shared" si="106"/>
        <v>Skewed Mid-Low</v>
      </c>
      <c r="AR422" s="26" t="str">
        <f t="shared" si="107"/>
        <v>Same</v>
      </c>
      <c r="AS422" s="27">
        <f t="shared" si="108"/>
        <v>0</v>
      </c>
    </row>
    <row r="423" spans="1:45" ht="15.5" x14ac:dyDescent="0.35">
      <c r="A423" s="20">
        <v>45063</v>
      </c>
      <c r="B423" s="21">
        <v>1.25685</v>
      </c>
      <c r="C423" s="21">
        <v>1.2679499999999999</v>
      </c>
      <c r="D423" s="21">
        <v>1.2420599999999999</v>
      </c>
      <c r="E423" s="21">
        <v>1.24817</v>
      </c>
      <c r="F423" s="21">
        <v>1.2615000000000001</v>
      </c>
      <c r="G423" s="21">
        <v>1.2679</v>
      </c>
      <c r="H423" s="21">
        <v>1.2513000000000001</v>
      </c>
      <c r="I423" s="22">
        <v>14</v>
      </c>
      <c r="J423" s="22">
        <v>1283</v>
      </c>
      <c r="K423" s="22">
        <v>3937</v>
      </c>
      <c r="L423" s="22">
        <v>5278</v>
      </c>
      <c r="M423" s="23">
        <v>10.901041666666677</v>
      </c>
      <c r="N423" s="23">
        <v>258.89999999999969</v>
      </c>
      <c r="O423" s="22">
        <v>165.99999999999949</v>
      </c>
      <c r="P423" s="22">
        <v>470196</v>
      </c>
      <c r="Q423" s="23">
        <v>979.57500000000005</v>
      </c>
      <c r="R423" s="23">
        <v>20.386249517188126</v>
      </c>
      <c r="S423" s="22">
        <v>33</v>
      </c>
      <c r="T423" s="22" t="s">
        <v>28</v>
      </c>
      <c r="U423" s="23">
        <v>0.49428388743057283</v>
      </c>
      <c r="V423" s="22">
        <v>1341</v>
      </c>
      <c r="W423" s="22">
        <v>1626</v>
      </c>
      <c r="X423" s="22">
        <v>1392</v>
      </c>
      <c r="Y423" s="22">
        <v>886</v>
      </c>
      <c r="Z423" s="22" t="s">
        <v>27</v>
      </c>
      <c r="AA423" s="5"/>
      <c r="AB423" s="6" cm="1">
        <f t="array" ref="AB423">SUM(IF(B423:I423&gt;B424:I424,1,-1))</f>
        <v>-4</v>
      </c>
      <c r="AC423" s="6" cm="1">
        <f t="array" ref="AC423">SUM(IF(J423:S423&gt;J424:S424,1,-1))</f>
        <v>-4</v>
      </c>
      <c r="AD423" s="6">
        <f t="shared" si="97"/>
        <v>-8</v>
      </c>
      <c r="AE423" s="6">
        <f t="shared" si="110"/>
        <v>-10</v>
      </c>
      <c r="AF423" s="6">
        <f t="shared" si="110"/>
        <v>-16</v>
      </c>
      <c r="AG423" s="6">
        <f t="shared" si="110"/>
        <v>-26</v>
      </c>
      <c r="AH423" s="5"/>
      <c r="AI423" s="8" t="str">
        <f t="shared" si="98"/>
        <v>Outside</v>
      </c>
      <c r="AJ423" s="24" t="str">
        <f t="shared" si="99"/>
        <v>Up</v>
      </c>
      <c r="AK423" s="25" t="str">
        <f t="shared" si="100"/>
        <v>POC Unchanged</v>
      </c>
      <c r="AL423" s="26" t="str">
        <f t="shared" si="101"/>
        <v>In. Val</v>
      </c>
      <c r="AM423" s="26" t="str">
        <f t="shared" si="102"/>
        <v>Lower Break</v>
      </c>
      <c r="AN423" s="26" t="str">
        <f t="shared" si="103"/>
        <v>Bl. Val</v>
      </c>
      <c r="AO423" s="26" t="str">
        <f t="shared" si="104"/>
        <v>No Gap</v>
      </c>
      <c r="AP423" s="26" t="str">
        <f t="shared" si="105"/>
        <v>Bottom-Weighted</v>
      </c>
      <c r="AQ423" s="26" t="str">
        <f t="shared" si="106"/>
        <v>Skewed Mid-High</v>
      </c>
      <c r="AR423" s="26" t="str">
        <f t="shared" si="107"/>
        <v>Same</v>
      </c>
      <c r="AS423" s="27">
        <f t="shared" si="108"/>
        <v>0</v>
      </c>
    </row>
    <row r="424" spans="1:45" ht="15.5" x14ac:dyDescent="0.35">
      <c r="A424" s="20">
        <v>45062</v>
      </c>
      <c r="B424" s="21">
        <v>1.24762</v>
      </c>
      <c r="C424" s="21">
        <v>1.2679499999999999</v>
      </c>
      <c r="D424" s="21">
        <v>1.2437400000000001</v>
      </c>
      <c r="E424" s="21">
        <v>1.2483900000000001</v>
      </c>
      <c r="F424" s="21">
        <v>1.2615000000000001</v>
      </c>
      <c r="G424" s="21">
        <v>1.2654000000000001</v>
      </c>
      <c r="H424" s="21">
        <v>1.2519</v>
      </c>
      <c r="I424" s="22">
        <v>42</v>
      </c>
      <c r="J424" s="22">
        <v>1282</v>
      </c>
      <c r="K424" s="22">
        <v>3981</v>
      </c>
      <c r="L424" s="22">
        <v>5321</v>
      </c>
      <c r="M424" s="23">
        <v>11.02395833333334</v>
      </c>
      <c r="N424" s="23">
        <v>242.09999999999843</v>
      </c>
      <c r="O424" s="22">
        <v>135.00000000000068</v>
      </c>
      <c r="P424" s="22">
        <v>492492</v>
      </c>
      <c r="Q424" s="23">
        <v>1026.0250000000001</v>
      </c>
      <c r="R424" s="23">
        <v>21.978521272201711</v>
      </c>
      <c r="S424" s="22">
        <v>34</v>
      </c>
      <c r="T424" s="22" t="s">
        <v>28</v>
      </c>
      <c r="U424" s="23">
        <v>0.45741386899153541</v>
      </c>
      <c r="V424" s="22">
        <v>1126</v>
      </c>
      <c r="W424" s="22">
        <v>1896</v>
      </c>
      <c r="X424" s="22">
        <v>1598</v>
      </c>
      <c r="Y424" s="22">
        <v>701</v>
      </c>
      <c r="Z424" s="22" t="s">
        <v>27</v>
      </c>
      <c r="AA424" s="5"/>
      <c r="AB424" s="6" cm="1">
        <f t="array" ref="AB424">SUM(IF(B424:I424&gt;B425:I425,1,-1))</f>
        <v>-4</v>
      </c>
      <c r="AC424" s="6" cm="1">
        <f t="array" ref="AC424">SUM(IF(J424:S424&gt;J425:S425,1,-1))</f>
        <v>-4</v>
      </c>
      <c r="AD424" s="6">
        <f t="shared" si="97"/>
        <v>-8</v>
      </c>
      <c r="AE424" s="6">
        <f t="shared" si="110"/>
        <v>-10</v>
      </c>
      <c r="AF424" s="6">
        <f t="shared" si="110"/>
        <v>-22</v>
      </c>
      <c r="AG424" s="6">
        <f t="shared" si="110"/>
        <v>-32</v>
      </c>
      <c r="AH424" s="5"/>
      <c r="AI424" s="8" t="str">
        <f t="shared" si="98"/>
        <v>Inside</v>
      </c>
      <c r="AJ424" s="24" t="str">
        <f t="shared" si="99"/>
        <v>Up</v>
      </c>
      <c r="AK424" s="25" t="str">
        <f t="shared" si="100"/>
        <v>POC Unchanged</v>
      </c>
      <c r="AL424" s="26" t="str">
        <f t="shared" si="101"/>
        <v>In. Val</v>
      </c>
      <c r="AM424" s="26" t="str">
        <f t="shared" si="102"/>
        <v>Inside Day</v>
      </c>
      <c r="AN424" s="26" t="str">
        <f t="shared" si="103"/>
        <v>Bl. Val</v>
      </c>
      <c r="AO424" s="26" t="str">
        <f t="shared" si="104"/>
        <v>Gap Down - Rejected</v>
      </c>
      <c r="AP424" s="26" t="str">
        <f t="shared" si="105"/>
        <v>Bottom-Weighted</v>
      </c>
      <c r="AQ424" s="26" t="str">
        <f t="shared" si="106"/>
        <v>Skewed Mid-High</v>
      </c>
      <c r="AR424" s="26" t="str">
        <f t="shared" si="107"/>
        <v>Closed Higher Quadrant</v>
      </c>
      <c r="AS424" s="27">
        <f t="shared" si="108"/>
        <v>1</v>
      </c>
    </row>
    <row r="425" spans="1:45" ht="15.5" x14ac:dyDescent="0.35">
      <c r="A425" s="20">
        <v>45061</v>
      </c>
      <c r="B425" s="21">
        <v>1.24844</v>
      </c>
      <c r="C425" s="21">
        <v>1.2679499999999999</v>
      </c>
      <c r="D425" s="21">
        <v>1.24352</v>
      </c>
      <c r="E425" s="21">
        <v>1.2524299999999999</v>
      </c>
      <c r="F425" s="21">
        <v>1.2615000000000001</v>
      </c>
      <c r="G425" s="21">
        <v>1.2657</v>
      </c>
      <c r="H425" s="21">
        <v>1.2514000000000001</v>
      </c>
      <c r="I425" s="22">
        <v>50</v>
      </c>
      <c r="J425" s="22">
        <v>1279</v>
      </c>
      <c r="K425" s="22">
        <v>4002</v>
      </c>
      <c r="L425" s="22">
        <v>5339</v>
      </c>
      <c r="M425" s="23">
        <v>11.062916666666691</v>
      </c>
      <c r="N425" s="23">
        <v>244.29999999999953</v>
      </c>
      <c r="O425" s="22">
        <v>142.9999999999998</v>
      </c>
      <c r="P425" s="22">
        <v>508081</v>
      </c>
      <c r="Q425" s="23">
        <v>1058.5020833333333</v>
      </c>
      <c r="R425" s="23">
        <v>21.854277527630007</v>
      </c>
      <c r="S425" s="22">
        <v>29</v>
      </c>
      <c r="T425" s="22" t="s">
        <v>28</v>
      </c>
      <c r="U425" s="23">
        <v>0.45649634124807392</v>
      </c>
      <c r="V425" s="22">
        <v>1123</v>
      </c>
      <c r="W425" s="22">
        <v>1911</v>
      </c>
      <c r="X425" s="22">
        <v>1357</v>
      </c>
      <c r="Y425" s="22">
        <v>948</v>
      </c>
      <c r="Z425" s="22" t="s">
        <v>29</v>
      </c>
      <c r="AA425" s="5"/>
      <c r="AB425" s="6" cm="1">
        <f t="array" ref="AB425">SUM(IF(B425:I425&gt;B426:I426,1,-1))</f>
        <v>-2</v>
      </c>
      <c r="AC425" s="6" cm="1">
        <f t="array" ref="AC425">SUM(IF(J425:S425&gt;J426:S426,1,-1))</f>
        <v>-8</v>
      </c>
      <c r="AD425" s="6">
        <f t="shared" si="97"/>
        <v>-10</v>
      </c>
      <c r="AE425" s="6">
        <f t="shared" si="110"/>
        <v>-10</v>
      </c>
      <c r="AF425" s="6">
        <f t="shared" si="110"/>
        <v>-26</v>
      </c>
      <c r="AG425" s="6">
        <f t="shared" si="110"/>
        <v>-36</v>
      </c>
      <c r="AH425" s="5"/>
      <c r="AI425" s="8" t="str">
        <f t="shared" si="98"/>
        <v>Outside</v>
      </c>
      <c r="AJ425" s="24" t="str">
        <f t="shared" si="99"/>
        <v>Up</v>
      </c>
      <c r="AK425" s="25" t="str">
        <f t="shared" si="100"/>
        <v>POC Unchanged</v>
      </c>
      <c r="AL425" s="26" t="str">
        <f t="shared" si="101"/>
        <v>In. Val</v>
      </c>
      <c r="AM425" s="26" t="str">
        <f t="shared" si="102"/>
        <v>Inside Day</v>
      </c>
      <c r="AN425" s="26" t="str">
        <f t="shared" si="103"/>
        <v>In Val</v>
      </c>
      <c r="AO425" s="26" t="str">
        <f t="shared" si="104"/>
        <v>Gap Down - Failed</v>
      </c>
      <c r="AP425" s="26" t="str">
        <f t="shared" si="105"/>
        <v>Bottom-Weighted</v>
      </c>
      <c r="AQ425" s="26" t="str">
        <f t="shared" si="106"/>
        <v>Skewed Mid-High</v>
      </c>
      <c r="AR425" s="26" t="str">
        <f t="shared" si="107"/>
        <v>Closed Lower Quadrant</v>
      </c>
      <c r="AS425" s="27">
        <f t="shared" si="108"/>
        <v>-1</v>
      </c>
    </row>
    <row r="426" spans="1:45" ht="15.5" x14ac:dyDescent="0.35">
      <c r="A426" s="20">
        <v>45058</v>
      </c>
      <c r="B426" s="21">
        <v>1.2557799999999999</v>
      </c>
      <c r="C426" s="21">
        <v>1.2679499999999999</v>
      </c>
      <c r="D426" s="21">
        <v>1.24352</v>
      </c>
      <c r="E426" s="21">
        <v>1.2450699999999999</v>
      </c>
      <c r="F426" s="21">
        <v>1.2615000000000001</v>
      </c>
      <c r="G426" s="21">
        <v>1.2654000000000001</v>
      </c>
      <c r="H426" s="21">
        <v>1.2518</v>
      </c>
      <c r="I426" s="22">
        <v>28</v>
      </c>
      <c r="J426" s="22">
        <v>1279</v>
      </c>
      <c r="K426" s="22">
        <v>4106</v>
      </c>
      <c r="L426" s="22">
        <v>5443</v>
      </c>
      <c r="M426" s="23">
        <v>11.269375000000041</v>
      </c>
      <c r="N426" s="23">
        <v>244.29999999999953</v>
      </c>
      <c r="O426" s="22">
        <v>136.00000000000057</v>
      </c>
      <c r="P426" s="22">
        <v>518427</v>
      </c>
      <c r="Q426" s="23">
        <v>1080.0562500000001</v>
      </c>
      <c r="R426" s="23">
        <v>22.279983626688541</v>
      </c>
      <c r="S426" s="22">
        <v>31</v>
      </c>
      <c r="T426" s="22" t="s">
        <v>28</v>
      </c>
      <c r="U426" s="23">
        <v>0.44354476269093746</v>
      </c>
      <c r="V426" s="22">
        <v>1123</v>
      </c>
      <c r="W426" s="22">
        <v>1962</v>
      </c>
      <c r="X426" s="22">
        <v>1469</v>
      </c>
      <c r="Y426" s="22">
        <v>889</v>
      </c>
      <c r="Z426" s="22" t="s">
        <v>27</v>
      </c>
      <c r="AA426" s="5"/>
      <c r="AB426" s="6" cm="1">
        <f t="array" ref="AB426">SUM(IF(B426:I426&gt;B427:I427,1,-1))</f>
        <v>-4</v>
      </c>
      <c r="AC426" s="6" cm="1">
        <f t="array" ref="AC426">SUM(IF(J426:S426&gt;J427:S427,1,-1))</f>
        <v>-10</v>
      </c>
      <c r="AD426" s="6">
        <f t="shared" si="97"/>
        <v>-14</v>
      </c>
      <c r="AE426" s="6">
        <f t="shared" si="110"/>
        <v>-2</v>
      </c>
      <c r="AF426" s="6">
        <f t="shared" si="110"/>
        <v>-20</v>
      </c>
      <c r="AG426" s="6">
        <f t="shared" si="110"/>
        <v>-22</v>
      </c>
      <c r="AH426" s="5"/>
      <c r="AI426" s="8" t="str">
        <f t="shared" si="98"/>
        <v>OL Higher</v>
      </c>
      <c r="AJ426" s="24" t="str">
        <f t="shared" si="99"/>
        <v>Up</v>
      </c>
      <c r="AK426" s="25" t="str">
        <f t="shared" si="100"/>
        <v>POC Unchanged</v>
      </c>
      <c r="AL426" s="26" t="str">
        <f t="shared" si="101"/>
        <v>In. Val</v>
      </c>
      <c r="AM426" s="26" t="str">
        <f t="shared" si="102"/>
        <v>Inside Day</v>
      </c>
      <c r="AN426" s="26" t="str">
        <f t="shared" si="103"/>
        <v>Bl. Val</v>
      </c>
      <c r="AO426" s="26" t="str">
        <f t="shared" si="104"/>
        <v>No Gap</v>
      </c>
      <c r="AP426" s="26" t="str">
        <f t="shared" si="105"/>
        <v>Bottom-Weighted</v>
      </c>
      <c r="AQ426" s="26" t="str">
        <f t="shared" si="106"/>
        <v>Skewed Mid-High</v>
      </c>
      <c r="AR426" s="26" t="str">
        <f t="shared" si="107"/>
        <v>Closed Higher Quadrant</v>
      </c>
      <c r="AS426" s="27">
        <f t="shared" si="108"/>
        <v>1</v>
      </c>
    </row>
    <row r="427" spans="1:45" ht="15.5" x14ac:dyDescent="0.35">
      <c r="A427" s="20">
        <v>45057</v>
      </c>
      <c r="B427" s="21">
        <v>1.24966</v>
      </c>
      <c r="C427" s="21">
        <v>1.2679499999999999</v>
      </c>
      <c r="D427" s="21">
        <v>1.24352</v>
      </c>
      <c r="E427" s="21">
        <v>1.25071</v>
      </c>
      <c r="F427" s="21">
        <v>1.2615000000000001</v>
      </c>
      <c r="G427" s="21">
        <v>1.2654000000000001</v>
      </c>
      <c r="H427" s="21">
        <v>1.2514000000000001</v>
      </c>
      <c r="I427" s="22">
        <v>34</v>
      </c>
      <c r="J427" s="22">
        <v>1279</v>
      </c>
      <c r="K427" s="22">
        <v>4268</v>
      </c>
      <c r="L427" s="22">
        <v>5605</v>
      </c>
      <c r="M427" s="23">
        <v>11.612500000000038</v>
      </c>
      <c r="N427" s="23">
        <v>244.29999999999953</v>
      </c>
      <c r="O427" s="22">
        <v>140.00000000000011</v>
      </c>
      <c r="P427" s="22">
        <v>546947</v>
      </c>
      <c r="Q427" s="23">
        <v>1139.4729166666666</v>
      </c>
      <c r="R427" s="23">
        <v>22.943102742529721</v>
      </c>
      <c r="S427" s="22">
        <v>33</v>
      </c>
      <c r="T427" s="22" t="s">
        <v>28</v>
      </c>
      <c r="U427" s="23">
        <v>0.41173739397230563</v>
      </c>
      <c r="V427" s="22">
        <v>1123</v>
      </c>
      <c r="W427" s="22">
        <v>2120</v>
      </c>
      <c r="X427" s="22">
        <v>1244</v>
      </c>
      <c r="Y427" s="22">
        <v>1118</v>
      </c>
      <c r="Z427" s="22" t="s">
        <v>29</v>
      </c>
      <c r="AA427" s="5"/>
      <c r="AB427" s="6" cm="1">
        <f t="array" ref="AB427">SUM(IF(B427:I427&gt;B428:I428,1,-1))</f>
        <v>-4</v>
      </c>
      <c r="AC427" s="6" cm="1">
        <f t="array" ref="AC427">SUM(IF(J427:S427&gt;J428:S428,1,-1))</f>
        <v>-8</v>
      </c>
      <c r="AD427" s="6">
        <f t="shared" si="97"/>
        <v>-12</v>
      </c>
      <c r="AE427" s="6">
        <f t="shared" si="110"/>
        <v>4</v>
      </c>
      <c r="AF427" s="6">
        <f t="shared" si="110"/>
        <v>-14</v>
      </c>
      <c r="AG427" s="6">
        <f t="shared" si="110"/>
        <v>-10</v>
      </c>
      <c r="AH427" s="5"/>
      <c r="AI427" s="8" t="str">
        <f t="shared" si="98"/>
        <v>OL Higher</v>
      </c>
      <c r="AJ427" s="24" t="str">
        <f t="shared" si="99"/>
        <v>Up</v>
      </c>
      <c r="AK427" s="25" t="str">
        <f t="shared" si="100"/>
        <v>POC Unchanged</v>
      </c>
      <c r="AL427" s="26" t="str">
        <f t="shared" si="101"/>
        <v>In. Val</v>
      </c>
      <c r="AM427" s="26" t="str">
        <f t="shared" si="102"/>
        <v>Inside Day</v>
      </c>
      <c r="AN427" s="26" t="str">
        <f t="shared" si="103"/>
        <v>Bl. Val</v>
      </c>
      <c r="AO427" s="26" t="str">
        <f t="shared" si="104"/>
        <v>No Gap</v>
      </c>
      <c r="AP427" s="26" t="str">
        <f t="shared" si="105"/>
        <v>Bottom-Weighted</v>
      </c>
      <c r="AQ427" s="26" t="str">
        <f t="shared" si="106"/>
        <v>Skewed Mid-High</v>
      </c>
      <c r="AR427" s="26" t="str">
        <f t="shared" si="107"/>
        <v>Closed Higher Quadrant</v>
      </c>
      <c r="AS427" s="27">
        <f t="shared" si="108"/>
        <v>2</v>
      </c>
    </row>
    <row r="428" spans="1:45" ht="15.5" x14ac:dyDescent="0.35">
      <c r="A428" s="20">
        <v>45056</v>
      </c>
      <c r="B428" s="21">
        <v>1.24705</v>
      </c>
      <c r="C428" s="21">
        <v>1.2679499999999999</v>
      </c>
      <c r="D428" s="21">
        <v>1.24352</v>
      </c>
      <c r="E428" s="21">
        <v>1.2625299999999999</v>
      </c>
      <c r="F428" s="21">
        <v>1.2615000000000001</v>
      </c>
      <c r="G428" s="21">
        <v>1.2654000000000001</v>
      </c>
      <c r="H428" s="21">
        <v>1.2493000000000001</v>
      </c>
      <c r="I428" s="22">
        <v>66</v>
      </c>
      <c r="J428" s="22">
        <v>1200</v>
      </c>
      <c r="K428" s="22">
        <v>4364</v>
      </c>
      <c r="L428" s="22">
        <v>5619</v>
      </c>
      <c r="M428" s="23">
        <v>11.629583333333391</v>
      </c>
      <c r="N428" s="23">
        <v>244.29999999999953</v>
      </c>
      <c r="O428" s="22">
        <v>161.00000000000003</v>
      </c>
      <c r="P428" s="22">
        <v>549869</v>
      </c>
      <c r="Q428" s="23">
        <v>1145.5604166666667</v>
      </c>
      <c r="R428" s="23">
        <v>23.000409332787601</v>
      </c>
      <c r="S428" s="22">
        <v>37</v>
      </c>
      <c r="T428" s="22" t="s">
        <v>28</v>
      </c>
      <c r="U428" s="23">
        <v>0.40793704436314415</v>
      </c>
      <c r="V428" s="22">
        <v>1057</v>
      </c>
      <c r="W428" s="22">
        <v>1796</v>
      </c>
      <c r="X428" s="22">
        <v>1042</v>
      </c>
      <c r="Y428" s="22">
        <v>1724</v>
      </c>
      <c r="Z428" s="22" t="s">
        <v>31</v>
      </c>
      <c r="AA428" s="5"/>
      <c r="AB428" s="6" cm="1">
        <f t="array" ref="AB428">SUM(IF(B428:I428&gt;B429:I429,1,-1))</f>
        <v>6</v>
      </c>
      <c r="AC428" s="6" cm="1">
        <f t="array" ref="AC428">SUM(IF(J428:S428&gt;J429:S429,1,-1))</f>
        <v>-2</v>
      </c>
      <c r="AD428" s="6">
        <f t="shared" si="97"/>
        <v>4</v>
      </c>
      <c r="AE428" s="6">
        <f t="shared" si="110"/>
        <v>10</v>
      </c>
      <c r="AF428" s="6">
        <f t="shared" si="110"/>
        <v>-12</v>
      </c>
      <c r="AG428" s="6">
        <f t="shared" si="110"/>
        <v>-2</v>
      </c>
      <c r="AH428" s="5"/>
      <c r="AI428" s="8" t="str">
        <f t="shared" si="98"/>
        <v>OL Higher</v>
      </c>
      <c r="AJ428" s="24" t="str">
        <f t="shared" si="99"/>
        <v>Up</v>
      </c>
      <c r="AK428" s="25" t="str">
        <f t="shared" si="100"/>
        <v>POC Up</v>
      </c>
      <c r="AL428" s="26" t="str">
        <f t="shared" si="101"/>
        <v>Ab. Val</v>
      </c>
      <c r="AM428" s="26" t="str">
        <f t="shared" si="102"/>
        <v>Upper Break</v>
      </c>
      <c r="AN428" s="26" t="str">
        <f t="shared" si="103"/>
        <v>In Val</v>
      </c>
      <c r="AO428" s="26" t="str">
        <f t="shared" si="104"/>
        <v>No Gap</v>
      </c>
      <c r="AP428" s="26" t="str">
        <f t="shared" si="105"/>
        <v>Bottom-Weighted</v>
      </c>
      <c r="AQ428" s="26" t="str">
        <f t="shared" si="106"/>
        <v>Skewed Mid-High</v>
      </c>
      <c r="AR428" s="26" t="str">
        <f t="shared" si="107"/>
        <v>Same</v>
      </c>
      <c r="AS428" s="27">
        <f t="shared" si="108"/>
        <v>0</v>
      </c>
    </row>
    <row r="429" spans="1:45" ht="15.5" x14ac:dyDescent="0.35">
      <c r="A429" s="20">
        <v>45055</v>
      </c>
      <c r="B429" s="21">
        <v>1.2413799999999999</v>
      </c>
      <c r="C429" s="21">
        <v>1.26684</v>
      </c>
      <c r="D429" s="21">
        <v>1.24024</v>
      </c>
      <c r="E429" s="21">
        <v>1.2623899999999999</v>
      </c>
      <c r="F429" s="21">
        <v>1.2473000000000001</v>
      </c>
      <c r="G429" s="21">
        <v>1.2581</v>
      </c>
      <c r="H429" s="21">
        <v>1.2442</v>
      </c>
      <c r="I429" s="22">
        <v>76</v>
      </c>
      <c r="J429" s="22">
        <v>4433</v>
      </c>
      <c r="K429" s="22">
        <v>1204</v>
      </c>
      <c r="L429" s="22">
        <v>5706</v>
      </c>
      <c r="M429" s="23">
        <v>11.79416666666673</v>
      </c>
      <c r="N429" s="23">
        <v>265.99999999999955</v>
      </c>
      <c r="O429" s="22">
        <v>139.00000000000023</v>
      </c>
      <c r="P429" s="22">
        <v>562873</v>
      </c>
      <c r="Q429" s="23">
        <v>1172.6520833333334</v>
      </c>
      <c r="R429" s="23">
        <v>21.451127819548908</v>
      </c>
      <c r="S429" s="22">
        <v>32</v>
      </c>
      <c r="T429" s="22" t="s">
        <v>28</v>
      </c>
      <c r="U429" s="23">
        <v>0.4574654053927053</v>
      </c>
      <c r="V429" s="22">
        <v>1191</v>
      </c>
      <c r="W429" s="22">
        <v>1510</v>
      </c>
      <c r="X429" s="22">
        <v>2001</v>
      </c>
      <c r="Y429" s="22">
        <v>938</v>
      </c>
      <c r="Z429" s="22" t="s">
        <v>31</v>
      </c>
      <c r="AA429" s="5"/>
      <c r="AB429" s="6" cm="1">
        <f t="array" ref="AB429">SUM(IF(B429:I429&gt;B430:I430,1,-1))</f>
        <v>2</v>
      </c>
      <c r="AC429" s="6" cm="1">
        <f t="array" ref="AC429">SUM(IF(J429:S429&gt;J430:S430,1,-1))</f>
        <v>-4</v>
      </c>
      <c r="AD429" s="6">
        <f t="shared" si="97"/>
        <v>-2</v>
      </c>
      <c r="AE429" s="6">
        <f t="shared" si="110"/>
        <v>8</v>
      </c>
      <c r="AF429" s="6">
        <f t="shared" si="110"/>
        <v>-4</v>
      </c>
      <c r="AG429" s="6">
        <f t="shared" si="110"/>
        <v>4</v>
      </c>
      <c r="AH429" s="5"/>
      <c r="AI429" s="8" t="str">
        <f t="shared" si="98"/>
        <v>OL Higher</v>
      </c>
      <c r="AJ429" s="24" t="str">
        <f t="shared" si="99"/>
        <v>Up</v>
      </c>
      <c r="AK429" s="25" t="str">
        <f t="shared" si="100"/>
        <v>POC Unchanged</v>
      </c>
      <c r="AL429" s="26" t="str">
        <f t="shared" si="101"/>
        <v>In. Val</v>
      </c>
      <c r="AM429" s="26" t="str">
        <f t="shared" si="102"/>
        <v>Inside Day</v>
      </c>
      <c r="AN429" s="26" t="str">
        <f t="shared" si="103"/>
        <v>Ab. Val</v>
      </c>
      <c r="AO429" s="26" t="str">
        <f t="shared" si="104"/>
        <v>Gap Down - Failed</v>
      </c>
      <c r="AP429" s="26" t="str">
        <f t="shared" si="105"/>
        <v>Top-Weighted</v>
      </c>
      <c r="AQ429" s="26" t="str">
        <f t="shared" si="106"/>
        <v>Skewed Mid-Low</v>
      </c>
      <c r="AR429" s="26" t="str">
        <f t="shared" si="107"/>
        <v>Same</v>
      </c>
      <c r="AS429" s="27">
        <f t="shared" si="108"/>
        <v>0</v>
      </c>
    </row>
    <row r="430" spans="1:45" ht="15.5" x14ac:dyDescent="0.35">
      <c r="A430" s="20">
        <v>45054</v>
      </c>
      <c r="B430" s="21">
        <v>1.24986</v>
      </c>
      <c r="C430" s="21">
        <v>1.26684</v>
      </c>
      <c r="D430" s="21">
        <v>1.23864</v>
      </c>
      <c r="E430" s="21">
        <v>1.2612000000000001</v>
      </c>
      <c r="F430" s="21">
        <v>1.2473000000000001</v>
      </c>
      <c r="G430" s="21">
        <v>1.2573000000000001</v>
      </c>
      <c r="H430" s="21">
        <v>1.2441000000000002</v>
      </c>
      <c r="I430" s="22">
        <v>61</v>
      </c>
      <c r="J430" s="22">
        <v>4050</v>
      </c>
      <c r="K430" s="22">
        <v>1609</v>
      </c>
      <c r="L430" s="22">
        <v>5734</v>
      </c>
      <c r="M430" s="23">
        <v>11.917083333333389</v>
      </c>
      <c r="N430" s="23">
        <v>282</v>
      </c>
      <c r="O430" s="22">
        <v>131.99999999999878</v>
      </c>
      <c r="P430" s="22">
        <v>569384</v>
      </c>
      <c r="Q430" s="23">
        <v>1186.2166666666667</v>
      </c>
      <c r="R430" s="23">
        <v>20.333333333333332</v>
      </c>
      <c r="S430" s="22">
        <v>36</v>
      </c>
      <c r="T430" s="22" t="s">
        <v>28</v>
      </c>
      <c r="U430" s="23">
        <v>0.48779678473265092</v>
      </c>
      <c r="V430" s="22">
        <v>798</v>
      </c>
      <c r="W430" s="22">
        <v>1492</v>
      </c>
      <c r="X430" s="22">
        <v>2752</v>
      </c>
      <c r="Y430" s="22">
        <v>692</v>
      </c>
      <c r="Z430" s="22" t="s">
        <v>31</v>
      </c>
      <c r="AA430" s="5"/>
      <c r="AB430" s="6" cm="1">
        <f t="array" ref="AB430">SUM(IF(B430:I430&gt;B431:I431,1,-1))</f>
        <v>2</v>
      </c>
      <c r="AC430" s="6" cm="1">
        <f t="array" ref="AC430">SUM(IF(J430:S430&gt;J431:S431,1,-1))</f>
        <v>-6</v>
      </c>
      <c r="AD430" s="6">
        <f t="shared" si="97"/>
        <v>-4</v>
      </c>
      <c r="AE430" s="6">
        <f t="shared" si="110"/>
        <v>8</v>
      </c>
      <c r="AF430" s="6">
        <f t="shared" si="110"/>
        <v>6</v>
      </c>
      <c r="AG430" s="6">
        <f t="shared" si="110"/>
        <v>14</v>
      </c>
      <c r="AH430" s="5"/>
      <c r="AI430" s="8" t="str">
        <f t="shared" si="98"/>
        <v>OL Higher</v>
      </c>
      <c r="AJ430" s="24" t="str">
        <f t="shared" si="99"/>
        <v>Neutral</v>
      </c>
      <c r="AK430" s="25" t="str">
        <f t="shared" si="100"/>
        <v>POC Unchanged</v>
      </c>
      <c r="AL430" s="26" t="str">
        <f t="shared" si="101"/>
        <v>In. Val</v>
      </c>
      <c r="AM430" s="26" t="str">
        <f t="shared" si="102"/>
        <v>Upper Break</v>
      </c>
      <c r="AN430" s="26" t="str">
        <f t="shared" si="103"/>
        <v>Ab. Val</v>
      </c>
      <c r="AO430" s="26" t="str">
        <f t="shared" si="104"/>
        <v>No Gap</v>
      </c>
      <c r="AP430" s="26" t="str">
        <f t="shared" si="105"/>
        <v>Top-Weighted</v>
      </c>
      <c r="AQ430" s="26" t="str">
        <f t="shared" si="106"/>
        <v>Skewed Mid-Low</v>
      </c>
      <c r="AR430" s="26" t="str">
        <f t="shared" si="107"/>
        <v>Same</v>
      </c>
      <c r="AS430" s="27">
        <f t="shared" si="108"/>
        <v>0</v>
      </c>
    </row>
    <row r="431" spans="1:45" ht="15.5" x14ac:dyDescent="0.35">
      <c r="A431" s="20">
        <v>45051</v>
      </c>
      <c r="B431" s="21">
        <v>1.24474</v>
      </c>
      <c r="C431" s="21">
        <v>1.26519</v>
      </c>
      <c r="D431" s="21">
        <v>1.23864</v>
      </c>
      <c r="E431" s="21">
        <v>1.2629300000000001</v>
      </c>
      <c r="F431" s="21">
        <v>1.2473000000000001</v>
      </c>
      <c r="G431" s="21">
        <v>1.2558000000000002</v>
      </c>
      <c r="H431" s="21">
        <v>1.2424000000000002</v>
      </c>
      <c r="I431" s="22">
        <v>57</v>
      </c>
      <c r="J431" s="22">
        <v>3732</v>
      </c>
      <c r="K431" s="22">
        <v>2041</v>
      </c>
      <c r="L431" s="22">
        <v>5851</v>
      </c>
      <c r="M431" s="23">
        <v>12.168125000000064</v>
      </c>
      <c r="N431" s="23">
        <v>265.50000000000074</v>
      </c>
      <c r="O431" s="22">
        <v>134.0000000000008</v>
      </c>
      <c r="P431" s="22">
        <v>578833</v>
      </c>
      <c r="Q431" s="23">
        <v>1205.9020833333334</v>
      </c>
      <c r="R431" s="23">
        <v>22.037664783427434</v>
      </c>
      <c r="S431" s="22">
        <v>41</v>
      </c>
      <c r="T431" s="22" t="s">
        <v>26</v>
      </c>
      <c r="U431" s="23">
        <v>0.56699688828040662</v>
      </c>
      <c r="V431" s="22">
        <v>578</v>
      </c>
      <c r="W431" s="22">
        <v>1444</v>
      </c>
      <c r="X431" s="22">
        <v>2868</v>
      </c>
      <c r="Y431" s="22">
        <v>944</v>
      </c>
      <c r="Z431" s="22" t="s">
        <v>31</v>
      </c>
      <c r="AA431" s="5"/>
      <c r="AB431" s="6" cm="1">
        <f t="array" ref="AB431">SUM(IF(B431:I431&gt;B432:I432,1,-1))</f>
        <v>4</v>
      </c>
      <c r="AC431" s="6" cm="1">
        <f t="array" ref="AC431">SUM(IF(J431:S431&gt;J432:S432,1,-1))</f>
        <v>6</v>
      </c>
      <c r="AD431" s="6">
        <f t="shared" si="97"/>
        <v>10</v>
      </c>
      <c r="AE431" s="6">
        <f t="shared" ref="AE431:AG446" si="111">SUM(AB431:AB433)</f>
        <v>10</v>
      </c>
      <c r="AF431" s="6">
        <f t="shared" si="111"/>
        <v>18</v>
      </c>
      <c r="AG431" s="6">
        <f t="shared" si="111"/>
        <v>28</v>
      </c>
      <c r="AH431" s="5"/>
      <c r="AI431" s="8" t="str">
        <f t="shared" si="98"/>
        <v>OL Higher</v>
      </c>
      <c r="AJ431" s="24" t="str">
        <f t="shared" si="99"/>
        <v>Neutral</v>
      </c>
      <c r="AK431" s="25" t="str">
        <f t="shared" si="100"/>
        <v>POC Unchanged</v>
      </c>
      <c r="AL431" s="26" t="str">
        <f t="shared" si="101"/>
        <v>In. Val</v>
      </c>
      <c r="AM431" s="26" t="str">
        <f t="shared" si="102"/>
        <v>Upper Break</v>
      </c>
      <c r="AN431" s="26" t="str">
        <f t="shared" si="103"/>
        <v>Ab. Val</v>
      </c>
      <c r="AO431" s="26" t="str">
        <f t="shared" si="104"/>
        <v>No Gap</v>
      </c>
      <c r="AP431" s="26" t="str">
        <f t="shared" si="105"/>
        <v>Top-Weighted</v>
      </c>
      <c r="AQ431" s="26" t="str">
        <f t="shared" si="106"/>
        <v>Skewed Mid-Low</v>
      </c>
      <c r="AR431" s="26" t="str">
        <f t="shared" si="107"/>
        <v>Same</v>
      </c>
      <c r="AS431" s="27">
        <f t="shared" si="108"/>
        <v>0</v>
      </c>
    </row>
    <row r="432" spans="1:45" ht="15.5" x14ac:dyDescent="0.35">
      <c r="A432" s="20">
        <v>45050</v>
      </c>
      <c r="B432" s="21">
        <v>1.2440100000000001</v>
      </c>
      <c r="C432" s="21">
        <v>1.2598199999999999</v>
      </c>
      <c r="D432" s="21">
        <v>1.2366699999999999</v>
      </c>
      <c r="E432" s="21">
        <v>1.25824</v>
      </c>
      <c r="F432" s="21">
        <v>1.2473000000000001</v>
      </c>
      <c r="G432" s="21">
        <v>1.2548000000000001</v>
      </c>
      <c r="H432" s="21">
        <v>1.2421000000000002</v>
      </c>
      <c r="I432" s="22">
        <v>62</v>
      </c>
      <c r="J432" s="22">
        <v>3168</v>
      </c>
      <c r="K432" s="22">
        <v>2594</v>
      </c>
      <c r="L432" s="22">
        <v>5840</v>
      </c>
      <c r="M432" s="23">
        <v>12.140625000000044</v>
      </c>
      <c r="N432" s="23">
        <v>231.50000000000003</v>
      </c>
      <c r="O432" s="22">
        <v>126.99999999999933</v>
      </c>
      <c r="P432" s="22">
        <v>576113</v>
      </c>
      <c r="Q432" s="23">
        <v>1200.2354166666667</v>
      </c>
      <c r="R432" s="23">
        <v>25.2267818574514</v>
      </c>
      <c r="S432" s="22">
        <v>36</v>
      </c>
      <c r="T432" s="22" t="s">
        <v>33</v>
      </c>
      <c r="U432" s="23">
        <v>0.70516452426368681</v>
      </c>
      <c r="V432" s="22">
        <v>1191</v>
      </c>
      <c r="W432" s="22">
        <v>1447</v>
      </c>
      <c r="X432" s="22">
        <v>2418</v>
      </c>
      <c r="Y432" s="22">
        <v>724</v>
      </c>
      <c r="Z432" s="22" t="s">
        <v>31</v>
      </c>
      <c r="AA432" s="5"/>
      <c r="AB432" s="6" cm="1">
        <f t="array" ref="AB432">SUM(IF(B432:I432&gt;B433:I433,1,-1))</f>
        <v>2</v>
      </c>
      <c r="AC432" s="6" cm="1">
        <f t="array" ref="AC432">SUM(IF(J432:S432&gt;J433:S433,1,-1))</f>
        <v>6</v>
      </c>
      <c r="AD432" s="6">
        <f t="shared" si="97"/>
        <v>8</v>
      </c>
      <c r="AE432" s="6">
        <f t="shared" si="111"/>
        <v>6</v>
      </c>
      <c r="AF432" s="6">
        <f t="shared" si="111"/>
        <v>14</v>
      </c>
      <c r="AG432" s="6">
        <f t="shared" si="111"/>
        <v>20</v>
      </c>
      <c r="AH432" s="5"/>
      <c r="AI432" s="8" t="str">
        <f t="shared" si="98"/>
        <v>Outside</v>
      </c>
      <c r="AJ432" s="24" t="str">
        <f t="shared" si="99"/>
        <v>Up</v>
      </c>
      <c r="AK432" s="25" t="str">
        <f t="shared" si="100"/>
        <v>POC Unchanged</v>
      </c>
      <c r="AL432" s="26" t="str">
        <f t="shared" si="101"/>
        <v>In. Val</v>
      </c>
      <c r="AM432" s="26" t="str">
        <f t="shared" si="102"/>
        <v>Upper Break</v>
      </c>
      <c r="AN432" s="26" t="str">
        <f t="shared" si="103"/>
        <v>Ab. Val</v>
      </c>
      <c r="AO432" s="26" t="str">
        <f t="shared" si="104"/>
        <v>No Gap</v>
      </c>
      <c r="AP432" s="26" t="str">
        <f t="shared" si="105"/>
        <v>Top-Weighted</v>
      </c>
      <c r="AQ432" s="26" t="str">
        <f t="shared" si="106"/>
        <v>Skewed Mid-Low</v>
      </c>
      <c r="AR432" s="26" t="str">
        <f t="shared" si="107"/>
        <v>Same</v>
      </c>
      <c r="AS432" s="27">
        <f t="shared" si="108"/>
        <v>0</v>
      </c>
    </row>
    <row r="433" spans="1:45" ht="15.5" x14ac:dyDescent="0.35">
      <c r="A433" s="20">
        <v>45049</v>
      </c>
      <c r="B433" s="21">
        <v>1.2427900000000001</v>
      </c>
      <c r="C433" s="21">
        <v>1.2589600000000001</v>
      </c>
      <c r="D433" s="21">
        <v>1.2366699999999999</v>
      </c>
      <c r="E433" s="21">
        <v>1.2568299999999999</v>
      </c>
      <c r="F433" s="21">
        <v>1.2473000000000001</v>
      </c>
      <c r="G433" s="21">
        <v>1.2511000000000001</v>
      </c>
      <c r="H433" s="21">
        <v>1.2422000000000002</v>
      </c>
      <c r="I433" s="22">
        <v>40</v>
      </c>
      <c r="J433" s="22">
        <v>2579</v>
      </c>
      <c r="K433" s="22">
        <v>3164</v>
      </c>
      <c r="L433" s="22">
        <v>5821</v>
      </c>
      <c r="M433" s="23">
        <v>12.085208333333387</v>
      </c>
      <c r="N433" s="23">
        <v>222.90000000000143</v>
      </c>
      <c r="O433" s="22">
        <v>88.999999999999076</v>
      </c>
      <c r="P433" s="22">
        <v>550367</v>
      </c>
      <c r="Q433" s="23">
        <v>1146.5979166666666</v>
      </c>
      <c r="R433" s="23">
        <v>26.114849708389244</v>
      </c>
      <c r="S433" s="22">
        <v>35</v>
      </c>
      <c r="T433" s="22" t="s">
        <v>33</v>
      </c>
      <c r="U433" s="23">
        <v>0.74972868430772999</v>
      </c>
      <c r="V433" s="22">
        <v>664</v>
      </c>
      <c r="W433" s="22">
        <v>1592</v>
      </c>
      <c r="X433" s="22">
        <v>2768</v>
      </c>
      <c r="Y433" s="22">
        <v>726</v>
      </c>
      <c r="Z433" s="22" t="s">
        <v>31</v>
      </c>
      <c r="AA433" s="5"/>
      <c r="AB433" s="6" cm="1">
        <f t="array" ref="AB433">SUM(IF(B433:I433&gt;B434:I434,1,-1))</f>
        <v>4</v>
      </c>
      <c r="AC433" s="6" cm="1">
        <f t="array" ref="AC433">SUM(IF(J433:S433&gt;J434:S434,1,-1))</f>
        <v>6</v>
      </c>
      <c r="AD433" s="6">
        <f t="shared" si="97"/>
        <v>10</v>
      </c>
      <c r="AE433" s="6">
        <f t="shared" si="111"/>
        <v>2</v>
      </c>
      <c r="AF433" s="6">
        <f t="shared" si="111"/>
        <v>4</v>
      </c>
      <c r="AG433" s="6">
        <f t="shared" si="111"/>
        <v>6</v>
      </c>
      <c r="AH433" s="5"/>
      <c r="AI433" s="8" t="str">
        <f t="shared" si="98"/>
        <v>Outside</v>
      </c>
      <c r="AJ433" s="24" t="str">
        <f t="shared" si="99"/>
        <v>Up</v>
      </c>
      <c r="AK433" s="25" t="str">
        <f t="shared" si="100"/>
        <v>POC Up</v>
      </c>
      <c r="AL433" s="26" t="str">
        <f t="shared" si="101"/>
        <v>In. Val</v>
      </c>
      <c r="AM433" s="26" t="str">
        <f t="shared" si="102"/>
        <v>Upper Break</v>
      </c>
      <c r="AN433" s="26" t="str">
        <f t="shared" si="103"/>
        <v>Ab. Val</v>
      </c>
      <c r="AO433" s="26" t="str">
        <f t="shared" si="104"/>
        <v>No Gap</v>
      </c>
      <c r="AP433" s="26" t="str">
        <f t="shared" si="105"/>
        <v>Bottom-Weighted</v>
      </c>
      <c r="AQ433" s="26" t="str">
        <f t="shared" si="106"/>
        <v>Skewed Mid-Low</v>
      </c>
      <c r="AR433" s="26" t="str">
        <f t="shared" si="107"/>
        <v>Closed Lower Quadrant</v>
      </c>
      <c r="AS433" s="27">
        <f t="shared" si="108"/>
        <v>-1</v>
      </c>
    </row>
    <row r="434" spans="1:45" ht="15.5" x14ac:dyDescent="0.35">
      <c r="A434" s="20">
        <v>45048</v>
      </c>
      <c r="B434" s="21">
        <v>1.2424200000000001</v>
      </c>
      <c r="C434" s="21">
        <v>1.2583500000000001</v>
      </c>
      <c r="D434" s="21">
        <v>1.2366699999999999</v>
      </c>
      <c r="E434" s="21">
        <v>1.2476</v>
      </c>
      <c r="F434" s="21">
        <v>1.2469000000000001</v>
      </c>
      <c r="G434" s="21">
        <v>1.2498000000000002</v>
      </c>
      <c r="H434" s="21">
        <v>1.2422000000000002</v>
      </c>
      <c r="I434" s="22">
        <v>7</v>
      </c>
      <c r="J434" s="22">
        <v>2251</v>
      </c>
      <c r="K434" s="22">
        <v>3471</v>
      </c>
      <c r="L434" s="22">
        <v>5800</v>
      </c>
      <c r="M434" s="23">
        <v>12.038333333333373</v>
      </c>
      <c r="N434" s="23">
        <v>216.80000000000143</v>
      </c>
      <c r="O434" s="22">
        <v>76.000000000000512</v>
      </c>
      <c r="P434" s="22">
        <v>534310</v>
      </c>
      <c r="Q434" s="23">
        <v>1113.1458333333333</v>
      </c>
      <c r="R434" s="23">
        <v>26.7527675276751</v>
      </c>
      <c r="S434" s="22">
        <v>31</v>
      </c>
      <c r="T434" s="22" t="s">
        <v>26</v>
      </c>
      <c r="U434" s="23">
        <v>0.64719810202216077</v>
      </c>
      <c r="V434" s="22">
        <v>455</v>
      </c>
      <c r="W434" s="22">
        <v>1344</v>
      </c>
      <c r="X434" s="22">
        <v>3118</v>
      </c>
      <c r="Y434" s="22">
        <v>858</v>
      </c>
      <c r="Z434" s="22" t="s">
        <v>32</v>
      </c>
      <c r="AA434" s="5"/>
      <c r="AB434" s="6" cm="1">
        <f t="array" ref="AB434">SUM(IF(B434:I434&gt;B435:I435,1,-1))</f>
        <v>0</v>
      </c>
      <c r="AC434" s="6" cm="1">
        <f t="array" ref="AC434">SUM(IF(J434:S434&gt;J435:S435,1,-1))</f>
        <v>2</v>
      </c>
      <c r="AD434" s="6">
        <f t="shared" si="97"/>
        <v>2</v>
      </c>
      <c r="AE434" s="6">
        <f t="shared" si="111"/>
        <v>0</v>
      </c>
      <c r="AF434" s="6">
        <f t="shared" si="111"/>
        <v>4</v>
      </c>
      <c r="AG434" s="6">
        <f t="shared" si="111"/>
        <v>4</v>
      </c>
      <c r="AH434" s="5"/>
      <c r="AI434" s="8" t="str">
        <f t="shared" si="98"/>
        <v>OL Higher</v>
      </c>
      <c r="AJ434" s="24" t="str">
        <f t="shared" si="99"/>
        <v>Up</v>
      </c>
      <c r="AK434" s="25" t="str">
        <f t="shared" si="100"/>
        <v>POC Up</v>
      </c>
      <c r="AL434" s="26" t="str">
        <f t="shared" si="101"/>
        <v>In. Val</v>
      </c>
      <c r="AM434" s="26" t="str">
        <f t="shared" si="102"/>
        <v>Inside Day</v>
      </c>
      <c r="AN434" s="26" t="str">
        <f t="shared" si="103"/>
        <v>In Val</v>
      </c>
      <c r="AO434" s="26" t="str">
        <f t="shared" si="104"/>
        <v>No Gap</v>
      </c>
      <c r="AP434" s="26" t="str">
        <f t="shared" si="105"/>
        <v>Bottom-Weighted</v>
      </c>
      <c r="AQ434" s="26" t="str">
        <f t="shared" si="106"/>
        <v>Skewed Mid-Low</v>
      </c>
      <c r="AR434" s="26" t="str">
        <f t="shared" si="107"/>
        <v>Same</v>
      </c>
      <c r="AS434" s="27">
        <f t="shared" si="108"/>
        <v>0</v>
      </c>
    </row>
    <row r="435" spans="1:45" ht="15.5" x14ac:dyDescent="0.35">
      <c r="A435" s="20">
        <v>45047</v>
      </c>
      <c r="B435" s="21">
        <v>1.23732</v>
      </c>
      <c r="C435" s="21">
        <v>1.2583500000000001</v>
      </c>
      <c r="D435" s="21">
        <v>1.2366699999999999</v>
      </c>
      <c r="E435" s="21">
        <v>1.2484200000000001</v>
      </c>
      <c r="F435" s="21">
        <v>1.2428000000000001</v>
      </c>
      <c r="G435" s="21">
        <v>1.2493000000000001</v>
      </c>
      <c r="H435" s="21">
        <v>1.2415</v>
      </c>
      <c r="I435" s="22">
        <v>25</v>
      </c>
      <c r="J435" s="22">
        <v>4214</v>
      </c>
      <c r="K435" s="22">
        <v>1408</v>
      </c>
      <c r="L435" s="22">
        <v>5697</v>
      </c>
      <c r="M435" s="23">
        <v>11.822291666666731</v>
      </c>
      <c r="N435" s="23">
        <v>216.80000000000143</v>
      </c>
      <c r="O435" s="22">
        <v>78.000000000000284</v>
      </c>
      <c r="P435" s="22">
        <v>520926</v>
      </c>
      <c r="Q435" s="23">
        <v>1085.2625</v>
      </c>
      <c r="R435" s="23">
        <v>26.277675276752593</v>
      </c>
      <c r="S435" s="22">
        <v>33</v>
      </c>
      <c r="T435" s="22" t="s">
        <v>28</v>
      </c>
      <c r="U435" s="23">
        <v>0.40815585736693705</v>
      </c>
      <c r="V435" s="22">
        <v>455</v>
      </c>
      <c r="W435" s="22">
        <v>1098</v>
      </c>
      <c r="X435" s="22">
        <v>3080</v>
      </c>
      <c r="Y435" s="22">
        <v>1029</v>
      </c>
      <c r="Z435" s="22" t="s">
        <v>32</v>
      </c>
      <c r="AA435" s="5"/>
      <c r="AB435" s="6" cm="1">
        <f t="array" ref="AB435">SUM(IF(B435:I435&gt;B436:I436,1,-1))</f>
        <v>-2</v>
      </c>
      <c r="AC435" s="6" cm="1">
        <f t="array" ref="AC435">SUM(IF(J435:S435&gt;J436:S436,1,-1))</f>
        <v>-4</v>
      </c>
      <c r="AD435" s="6">
        <f t="shared" si="97"/>
        <v>-6</v>
      </c>
      <c r="AE435" s="6">
        <f t="shared" si="111"/>
        <v>0</v>
      </c>
      <c r="AF435" s="6">
        <f t="shared" si="111"/>
        <v>4</v>
      </c>
      <c r="AG435" s="6">
        <f t="shared" si="111"/>
        <v>4</v>
      </c>
      <c r="AH435" s="5"/>
      <c r="AI435" s="8" t="str">
        <f t="shared" si="98"/>
        <v>OL Higher</v>
      </c>
      <c r="AJ435" s="24" t="str">
        <f t="shared" si="99"/>
        <v>Up</v>
      </c>
      <c r="AK435" s="25" t="str">
        <f t="shared" si="100"/>
        <v>POC Unchanged</v>
      </c>
      <c r="AL435" s="26" t="str">
        <f t="shared" si="101"/>
        <v>In. Val</v>
      </c>
      <c r="AM435" s="26" t="str">
        <f t="shared" si="102"/>
        <v>Inside Day</v>
      </c>
      <c r="AN435" s="26" t="str">
        <f t="shared" si="103"/>
        <v>In Val</v>
      </c>
      <c r="AO435" s="26" t="str">
        <f t="shared" si="104"/>
        <v>Gap Down - Failed</v>
      </c>
      <c r="AP435" s="26" t="str">
        <f t="shared" si="105"/>
        <v>Top-Weighted</v>
      </c>
      <c r="AQ435" s="26" t="str">
        <f t="shared" si="106"/>
        <v>Skewed Mid-Low</v>
      </c>
      <c r="AR435" s="26" t="str">
        <f t="shared" si="107"/>
        <v>Closed Higher Quadrant</v>
      </c>
      <c r="AS435" s="27">
        <f t="shared" si="108"/>
        <v>1</v>
      </c>
    </row>
    <row r="436" spans="1:45" ht="15.5" x14ac:dyDescent="0.35">
      <c r="A436" s="20">
        <v>45044</v>
      </c>
      <c r="B436" s="21">
        <v>1.24011</v>
      </c>
      <c r="C436" s="21">
        <v>1.2583500000000001</v>
      </c>
      <c r="D436" s="21">
        <v>1.23529</v>
      </c>
      <c r="E436" s="21">
        <v>1.25576</v>
      </c>
      <c r="F436" s="21">
        <v>1.2428000000000001</v>
      </c>
      <c r="G436" s="21">
        <v>1.2483000000000002</v>
      </c>
      <c r="H436" s="21">
        <v>1.2408000000000001</v>
      </c>
      <c r="I436" s="22">
        <v>47</v>
      </c>
      <c r="J436" s="22">
        <v>3733</v>
      </c>
      <c r="K436" s="22">
        <v>1929</v>
      </c>
      <c r="L436" s="22">
        <v>5739</v>
      </c>
      <c r="M436" s="23">
        <v>11.886875000000062</v>
      </c>
      <c r="N436" s="23">
        <v>230.60000000000082</v>
      </c>
      <c r="O436" s="22">
        <v>75.000000000000625</v>
      </c>
      <c r="P436" s="22">
        <v>526340</v>
      </c>
      <c r="Q436" s="23">
        <v>1096.5416666666667</v>
      </c>
      <c r="R436" s="23">
        <v>24.887250650476929</v>
      </c>
      <c r="S436" s="22">
        <v>37</v>
      </c>
      <c r="T436" s="22" t="s">
        <v>26</v>
      </c>
      <c r="U436" s="23">
        <v>0.52456285948463066</v>
      </c>
      <c r="V436" s="22">
        <v>218</v>
      </c>
      <c r="W436" s="22">
        <v>1248</v>
      </c>
      <c r="X436" s="22">
        <v>3177</v>
      </c>
      <c r="Y436" s="22">
        <v>1096</v>
      </c>
      <c r="Z436" s="22" t="s">
        <v>31</v>
      </c>
      <c r="AA436" s="5"/>
      <c r="AB436" s="6" cm="1">
        <f t="array" ref="AB436">SUM(IF(B436:I436&gt;B437:I437,1,-1))</f>
        <v>2</v>
      </c>
      <c r="AC436" s="6" cm="1">
        <f t="array" ref="AC436">SUM(IF(J436:S436&gt;J437:S437,1,-1))</f>
        <v>6</v>
      </c>
      <c r="AD436" s="6">
        <f t="shared" si="97"/>
        <v>8</v>
      </c>
      <c r="AE436" s="6">
        <f t="shared" si="111"/>
        <v>2</v>
      </c>
      <c r="AF436" s="6">
        <f t="shared" si="111"/>
        <v>12</v>
      </c>
      <c r="AG436" s="6">
        <f t="shared" si="111"/>
        <v>14</v>
      </c>
      <c r="AH436" s="5"/>
      <c r="AI436" s="8" t="str">
        <f t="shared" si="98"/>
        <v>OL Higher</v>
      </c>
      <c r="AJ436" s="24" t="str">
        <f t="shared" si="99"/>
        <v>Up</v>
      </c>
      <c r="AK436" s="25" t="str">
        <f t="shared" si="100"/>
        <v>POC Unchanged</v>
      </c>
      <c r="AL436" s="26" t="str">
        <f t="shared" si="101"/>
        <v>In. Val</v>
      </c>
      <c r="AM436" s="26" t="str">
        <f t="shared" si="102"/>
        <v>Upper Break</v>
      </c>
      <c r="AN436" s="26" t="str">
        <f t="shared" si="103"/>
        <v>Ab. Val</v>
      </c>
      <c r="AO436" s="26" t="str">
        <f t="shared" si="104"/>
        <v>No Gap</v>
      </c>
      <c r="AP436" s="26" t="str">
        <f t="shared" si="105"/>
        <v>Top-Weighted</v>
      </c>
      <c r="AQ436" s="26" t="str">
        <f t="shared" si="106"/>
        <v>Skewed Mid-Low</v>
      </c>
      <c r="AR436" s="26" t="str">
        <f t="shared" si="107"/>
        <v>Closed Lower Quadrant</v>
      </c>
      <c r="AS436" s="27">
        <f t="shared" si="108"/>
        <v>-1</v>
      </c>
    </row>
    <row r="437" spans="1:45" ht="15.5" x14ac:dyDescent="0.35">
      <c r="A437" s="20">
        <v>45043</v>
      </c>
      <c r="B437" s="21">
        <v>1.2524200000000001</v>
      </c>
      <c r="C437" s="21">
        <v>1.2545999999999999</v>
      </c>
      <c r="D437" s="21">
        <v>1.23529</v>
      </c>
      <c r="E437" s="21">
        <v>1.2496499999999999</v>
      </c>
      <c r="F437" s="21">
        <v>1.2428000000000001</v>
      </c>
      <c r="G437" s="21">
        <v>1.2472000000000001</v>
      </c>
      <c r="H437" s="21">
        <v>1.2399</v>
      </c>
      <c r="I437" s="22">
        <v>32</v>
      </c>
      <c r="J437" s="22">
        <v>3467</v>
      </c>
      <c r="K437" s="22">
        <v>2073</v>
      </c>
      <c r="L437" s="22">
        <v>5618</v>
      </c>
      <c r="M437" s="23">
        <v>11.635833333333379</v>
      </c>
      <c r="N437" s="23">
        <v>193.0999999999994</v>
      </c>
      <c r="O437" s="22">
        <v>73.000000000000838</v>
      </c>
      <c r="P437" s="22">
        <v>513956</v>
      </c>
      <c r="Q437" s="23">
        <v>1070.7416666666666</v>
      </c>
      <c r="R437" s="23">
        <v>29.093733816675389</v>
      </c>
      <c r="S437" s="22">
        <v>27</v>
      </c>
      <c r="T437" s="22" t="s">
        <v>26</v>
      </c>
      <c r="U437" s="23">
        <v>0.63272769503244464</v>
      </c>
      <c r="V437" s="22">
        <v>323</v>
      </c>
      <c r="W437" s="22">
        <v>1747</v>
      </c>
      <c r="X437" s="22">
        <v>2824</v>
      </c>
      <c r="Y437" s="22">
        <v>724</v>
      </c>
      <c r="Z437" s="22" t="s">
        <v>32</v>
      </c>
      <c r="AA437" s="5"/>
      <c r="AB437" s="6" cm="1">
        <f t="array" ref="AB437">SUM(IF(B437:I437&gt;B438:I438,1,-1))</f>
        <v>0</v>
      </c>
      <c r="AC437" s="6" cm="1">
        <f t="array" ref="AC437">SUM(IF(J437:S437&gt;J438:S438,1,-1))</f>
        <v>2</v>
      </c>
      <c r="AD437" s="6">
        <f t="shared" si="97"/>
        <v>2</v>
      </c>
      <c r="AE437" s="6">
        <f t="shared" si="111"/>
        <v>-4</v>
      </c>
      <c r="AF437" s="6">
        <f t="shared" si="111"/>
        <v>12</v>
      </c>
      <c r="AG437" s="6">
        <f t="shared" si="111"/>
        <v>8</v>
      </c>
      <c r="AH437" s="5"/>
      <c r="AI437" s="8" t="str">
        <f t="shared" si="98"/>
        <v>Inside</v>
      </c>
      <c r="AJ437" s="24" t="str">
        <f t="shared" si="99"/>
        <v>Down</v>
      </c>
      <c r="AK437" s="25" t="str">
        <f t="shared" si="100"/>
        <v>POC Unchanged</v>
      </c>
      <c r="AL437" s="26" t="str">
        <f t="shared" si="101"/>
        <v>In. Val</v>
      </c>
      <c r="AM437" s="26" t="str">
        <f t="shared" si="102"/>
        <v>Inside Day</v>
      </c>
      <c r="AN437" s="26" t="str">
        <f t="shared" si="103"/>
        <v>Ab. Val</v>
      </c>
      <c r="AO437" s="26" t="str">
        <f t="shared" si="104"/>
        <v>Gap Up - Faded</v>
      </c>
      <c r="AP437" s="26" t="str">
        <f t="shared" si="105"/>
        <v>Top-Weighted</v>
      </c>
      <c r="AQ437" s="26" t="str">
        <f t="shared" si="106"/>
        <v>Skewed Mid-Low</v>
      </c>
      <c r="AR437" s="26" t="str">
        <f t="shared" si="107"/>
        <v>Same</v>
      </c>
      <c r="AS437" s="27">
        <f t="shared" si="108"/>
        <v>0</v>
      </c>
    </row>
    <row r="438" spans="1:45" ht="15.5" x14ac:dyDescent="0.35">
      <c r="A438" s="20">
        <v>45042</v>
      </c>
      <c r="B438" s="21">
        <v>1.24916</v>
      </c>
      <c r="C438" s="21">
        <v>1.2545999999999999</v>
      </c>
      <c r="D438" s="21">
        <v>1.23529</v>
      </c>
      <c r="E438" s="21">
        <v>1.2470300000000001</v>
      </c>
      <c r="F438" s="21">
        <v>1.2428000000000001</v>
      </c>
      <c r="G438" s="21">
        <v>1.2478</v>
      </c>
      <c r="H438" s="21">
        <v>1.2396</v>
      </c>
      <c r="I438" s="22">
        <v>15</v>
      </c>
      <c r="J438" s="22">
        <v>3359</v>
      </c>
      <c r="K438" s="22">
        <v>2073</v>
      </c>
      <c r="L438" s="22">
        <v>5510</v>
      </c>
      <c r="M438" s="23">
        <v>11.411875000000039</v>
      </c>
      <c r="N438" s="23">
        <v>193.0999999999994</v>
      </c>
      <c r="O438" s="22">
        <v>81.999999999999858</v>
      </c>
      <c r="P438" s="22">
        <v>504907</v>
      </c>
      <c r="Q438" s="23">
        <v>1051.8895833333333</v>
      </c>
      <c r="R438" s="23">
        <v>28.534438114966427</v>
      </c>
      <c r="S438" s="22">
        <v>31</v>
      </c>
      <c r="T438" s="22" t="s">
        <v>26</v>
      </c>
      <c r="U438" s="23">
        <v>0.62730404444608867</v>
      </c>
      <c r="V438" s="22">
        <v>693</v>
      </c>
      <c r="W438" s="22">
        <v>1326</v>
      </c>
      <c r="X438" s="22">
        <v>2767</v>
      </c>
      <c r="Y438" s="22">
        <v>724</v>
      </c>
      <c r="Z438" s="22" t="s">
        <v>32</v>
      </c>
      <c r="AA438" s="5"/>
      <c r="AB438" s="6" cm="1">
        <f t="array" ref="AB438">SUM(IF(B438:I438&gt;B439:I439,1,-1))</f>
        <v>0</v>
      </c>
      <c r="AC438" s="6" cm="1">
        <f t="array" ref="AC438">SUM(IF(J438:S438&gt;J439:S439,1,-1))</f>
        <v>4</v>
      </c>
      <c r="AD438" s="6">
        <f t="shared" si="97"/>
        <v>4</v>
      </c>
      <c r="AE438" s="6">
        <f t="shared" si="111"/>
        <v>-4</v>
      </c>
      <c r="AF438" s="6">
        <f t="shared" si="111"/>
        <v>14</v>
      </c>
      <c r="AG438" s="6">
        <f t="shared" si="111"/>
        <v>10</v>
      </c>
      <c r="AH438" s="5"/>
      <c r="AI438" s="8" t="str">
        <f t="shared" si="98"/>
        <v>OL Higher</v>
      </c>
      <c r="AJ438" s="24" t="str">
        <f t="shared" si="99"/>
        <v>Down</v>
      </c>
      <c r="AK438" s="25" t="str">
        <f t="shared" si="100"/>
        <v>POC Unchanged</v>
      </c>
      <c r="AL438" s="26" t="str">
        <f t="shared" si="101"/>
        <v>In. Val</v>
      </c>
      <c r="AM438" s="26" t="str">
        <f t="shared" si="102"/>
        <v>Inside Day</v>
      </c>
      <c r="AN438" s="26" t="str">
        <f t="shared" si="103"/>
        <v>In Val</v>
      </c>
      <c r="AO438" s="26" t="str">
        <f t="shared" si="104"/>
        <v>Gap Up - Failed</v>
      </c>
      <c r="AP438" s="26" t="str">
        <f t="shared" si="105"/>
        <v>Top-Weighted</v>
      </c>
      <c r="AQ438" s="26" t="str">
        <f t="shared" si="106"/>
        <v>Skewed Mid-Low</v>
      </c>
      <c r="AR438" s="26" t="str">
        <f t="shared" si="107"/>
        <v>Closed Lower Quadrant</v>
      </c>
      <c r="AS438" s="27">
        <f t="shared" si="108"/>
        <v>-1</v>
      </c>
    </row>
    <row r="439" spans="1:45" ht="15.5" x14ac:dyDescent="0.35">
      <c r="A439" s="20">
        <v>45041</v>
      </c>
      <c r="B439" s="21">
        <v>1.24292</v>
      </c>
      <c r="C439" s="21">
        <v>1.2545999999999999</v>
      </c>
      <c r="D439" s="21">
        <v>1.23529</v>
      </c>
      <c r="E439" s="21">
        <v>1.24136</v>
      </c>
      <c r="F439" s="21">
        <v>1.2428000000000001</v>
      </c>
      <c r="G439" s="21">
        <v>1.2472000000000001</v>
      </c>
      <c r="H439" s="21">
        <v>1.2392000000000001</v>
      </c>
      <c r="I439" s="22">
        <v>19</v>
      </c>
      <c r="J439" s="22">
        <v>3257</v>
      </c>
      <c r="K439" s="22">
        <v>2166</v>
      </c>
      <c r="L439" s="22">
        <v>5508</v>
      </c>
      <c r="M439" s="23">
        <v>11.404583333333338</v>
      </c>
      <c r="N439" s="23">
        <v>193.0999999999994</v>
      </c>
      <c r="O439" s="22">
        <v>80.000000000000071</v>
      </c>
      <c r="P439" s="22">
        <v>501065</v>
      </c>
      <c r="Q439" s="23">
        <v>1043.8854166666667</v>
      </c>
      <c r="R439" s="23">
        <v>28.524080787157004</v>
      </c>
      <c r="S439" s="22">
        <v>40</v>
      </c>
      <c r="T439" s="22" t="s">
        <v>26</v>
      </c>
      <c r="U439" s="23">
        <v>0.64926987277662351</v>
      </c>
      <c r="V439" s="22">
        <v>669</v>
      </c>
      <c r="W439" s="22">
        <v>1155</v>
      </c>
      <c r="X439" s="22">
        <v>2951</v>
      </c>
      <c r="Y439" s="22">
        <v>733</v>
      </c>
      <c r="Z439" s="22" t="s">
        <v>29</v>
      </c>
      <c r="AA439" s="5"/>
      <c r="AB439" s="6" cm="1">
        <f t="array" ref="AB439">SUM(IF(B439:I439&gt;B440:I440,1,-1))</f>
        <v>-4</v>
      </c>
      <c r="AC439" s="6" cm="1">
        <f t="array" ref="AC439">SUM(IF(J439:S439&gt;J440:S440,1,-1))</f>
        <v>6</v>
      </c>
      <c r="AD439" s="6">
        <f t="shared" si="97"/>
        <v>2</v>
      </c>
      <c r="AE439" s="6">
        <f t="shared" si="111"/>
        <v>-8</v>
      </c>
      <c r="AF439" s="6">
        <f t="shared" si="111"/>
        <v>14</v>
      </c>
      <c r="AG439" s="6">
        <f t="shared" si="111"/>
        <v>6</v>
      </c>
      <c r="AH439" s="5"/>
      <c r="AI439" s="8" t="str">
        <f t="shared" si="98"/>
        <v>Outside</v>
      </c>
      <c r="AJ439" s="24" t="str">
        <f t="shared" si="99"/>
        <v>Neutral</v>
      </c>
      <c r="AK439" s="25" t="str">
        <f t="shared" si="100"/>
        <v>POC Unchanged</v>
      </c>
      <c r="AL439" s="26" t="str">
        <f t="shared" si="101"/>
        <v>In. Val</v>
      </c>
      <c r="AM439" s="26" t="str">
        <f t="shared" si="102"/>
        <v>Inside Day</v>
      </c>
      <c r="AN439" s="26" t="str">
        <f t="shared" si="103"/>
        <v>In Val</v>
      </c>
      <c r="AO439" s="26" t="str">
        <f t="shared" si="104"/>
        <v>No Gap</v>
      </c>
      <c r="AP439" s="26" t="str">
        <f t="shared" si="105"/>
        <v>Top-Weighted</v>
      </c>
      <c r="AQ439" s="26" t="str">
        <f t="shared" si="106"/>
        <v>Skewed Mid-Low</v>
      </c>
      <c r="AR439" s="26" t="str">
        <f t="shared" si="107"/>
        <v>Closed Higher Quadrant</v>
      </c>
      <c r="AS439" s="27">
        <f t="shared" si="108"/>
        <v>2</v>
      </c>
    </row>
    <row r="440" spans="1:45" ht="15.5" x14ac:dyDescent="0.35">
      <c r="A440" s="20">
        <v>45040</v>
      </c>
      <c r="B440" s="21">
        <v>1.2391099999999999</v>
      </c>
      <c r="C440" s="21">
        <v>1.2545999999999999</v>
      </c>
      <c r="D440" s="21">
        <v>1.23529</v>
      </c>
      <c r="E440" s="21">
        <v>1.2498400000000001</v>
      </c>
      <c r="F440" s="21">
        <v>1.2428000000000001</v>
      </c>
      <c r="G440" s="21">
        <v>1.2467000000000001</v>
      </c>
      <c r="H440" s="21">
        <v>1.2395</v>
      </c>
      <c r="I440" s="22">
        <v>46</v>
      </c>
      <c r="J440" s="22">
        <v>3181</v>
      </c>
      <c r="K440" s="22">
        <v>2217</v>
      </c>
      <c r="L440" s="22">
        <v>5496</v>
      </c>
      <c r="M440" s="23">
        <v>11.386249999999992</v>
      </c>
      <c r="N440" s="23">
        <v>193.0999999999994</v>
      </c>
      <c r="O440" s="22">
        <v>72.000000000000952</v>
      </c>
      <c r="P440" s="22">
        <v>499379</v>
      </c>
      <c r="Q440" s="23">
        <v>1040.3729166666667</v>
      </c>
      <c r="R440" s="23">
        <v>28.461936820300451</v>
      </c>
      <c r="S440" s="22">
        <v>38</v>
      </c>
      <c r="T440" s="22" t="s">
        <v>26</v>
      </c>
      <c r="U440" s="23">
        <v>0.65350150949672992</v>
      </c>
      <c r="V440" s="22">
        <v>641</v>
      </c>
      <c r="W440" s="22">
        <v>952</v>
      </c>
      <c r="X440" s="22">
        <v>3200</v>
      </c>
      <c r="Y440" s="22">
        <v>703</v>
      </c>
      <c r="Z440" s="22" t="s">
        <v>31</v>
      </c>
      <c r="AA440" s="5"/>
      <c r="AB440" s="6" cm="1">
        <f t="array" ref="AB440">SUM(IF(B440:I440&gt;B441:I441,1,-1))</f>
        <v>0</v>
      </c>
      <c r="AC440" s="6" cm="1">
        <f t="array" ref="AC440">SUM(IF(J440:S440&gt;J441:S441,1,-1))</f>
        <v>4</v>
      </c>
      <c r="AD440" s="6">
        <f t="shared" si="97"/>
        <v>4</v>
      </c>
      <c r="AE440" s="6">
        <f t="shared" si="111"/>
        <v>-10</v>
      </c>
      <c r="AF440" s="6">
        <f t="shared" si="111"/>
        <v>12</v>
      </c>
      <c r="AG440" s="6">
        <f t="shared" si="111"/>
        <v>2</v>
      </c>
      <c r="AH440" s="5"/>
      <c r="AI440" s="8" t="str">
        <f t="shared" si="98"/>
        <v>OL Higher</v>
      </c>
      <c r="AJ440" s="24" t="str">
        <f t="shared" si="99"/>
        <v>Up</v>
      </c>
      <c r="AK440" s="25" t="str">
        <f t="shared" si="100"/>
        <v>POC Unchanged</v>
      </c>
      <c r="AL440" s="26" t="str">
        <f t="shared" si="101"/>
        <v>In. Val</v>
      </c>
      <c r="AM440" s="26" t="str">
        <f t="shared" si="102"/>
        <v>Inside Day</v>
      </c>
      <c r="AN440" s="26" t="str">
        <f t="shared" si="103"/>
        <v>Ab. Val</v>
      </c>
      <c r="AO440" s="26" t="str">
        <f t="shared" si="104"/>
        <v>No Gap</v>
      </c>
      <c r="AP440" s="26" t="str">
        <f t="shared" si="105"/>
        <v>Top-Weighted</v>
      </c>
      <c r="AQ440" s="26" t="str">
        <f t="shared" si="106"/>
        <v>Skewed Mid-Low</v>
      </c>
      <c r="AR440" s="26" t="str">
        <f t="shared" si="107"/>
        <v>Closed Lower Quadrant</v>
      </c>
      <c r="AS440" s="27">
        <f t="shared" si="108"/>
        <v>-1</v>
      </c>
    </row>
    <row r="441" spans="1:45" ht="15.5" x14ac:dyDescent="0.35">
      <c r="A441" s="20">
        <v>45037</v>
      </c>
      <c r="B441" s="21">
        <v>1.24305</v>
      </c>
      <c r="C441" s="21">
        <v>1.2545999999999999</v>
      </c>
      <c r="D441" s="21">
        <v>1.2343999999999999</v>
      </c>
      <c r="E441" s="21">
        <v>1.24472</v>
      </c>
      <c r="F441" s="21">
        <v>1.2428000000000001</v>
      </c>
      <c r="G441" s="21">
        <v>1.2456000000000003</v>
      </c>
      <c r="H441" s="21">
        <v>1.2379000000000002</v>
      </c>
      <c r="I441" s="22">
        <v>49</v>
      </c>
      <c r="J441" s="22">
        <v>2775</v>
      </c>
      <c r="K441" s="22">
        <v>2617</v>
      </c>
      <c r="L441" s="22">
        <v>5487</v>
      </c>
      <c r="M441" s="23">
        <v>11.377916666666627</v>
      </c>
      <c r="N441" s="23">
        <v>201.99999999999994</v>
      </c>
      <c r="O441" s="22">
        <v>77.000000000000398</v>
      </c>
      <c r="P441" s="22">
        <v>493671</v>
      </c>
      <c r="Q441" s="23">
        <v>1028.48125</v>
      </c>
      <c r="R441" s="23">
        <v>27.163366336633672</v>
      </c>
      <c r="S441" s="22">
        <v>35</v>
      </c>
      <c r="T441" s="22" t="s">
        <v>26</v>
      </c>
      <c r="U441" s="23">
        <v>0.68576759441424862</v>
      </c>
      <c r="V441" s="22">
        <v>653</v>
      </c>
      <c r="W441" s="22">
        <v>928</v>
      </c>
      <c r="X441" s="22">
        <v>3143</v>
      </c>
      <c r="Y441" s="22">
        <v>763</v>
      </c>
      <c r="Z441" s="22" t="s">
        <v>32</v>
      </c>
      <c r="AA441" s="5"/>
      <c r="AB441" s="6" cm="1">
        <f t="array" ref="AB441">SUM(IF(B441:I441&gt;B442:I442,1,-1))</f>
        <v>-4</v>
      </c>
      <c r="AC441" s="6" cm="1">
        <f t="array" ref="AC441">SUM(IF(J441:S441&gt;J442:S442,1,-1))</f>
        <v>4</v>
      </c>
      <c r="AD441" s="6">
        <f t="shared" si="97"/>
        <v>0</v>
      </c>
      <c r="AE441" s="6">
        <f t="shared" si="111"/>
        <v>-12</v>
      </c>
      <c r="AF441" s="6">
        <f t="shared" si="111"/>
        <v>0</v>
      </c>
      <c r="AG441" s="6">
        <f t="shared" si="111"/>
        <v>-12</v>
      </c>
      <c r="AH441" s="5"/>
      <c r="AI441" s="8" t="str">
        <f t="shared" si="98"/>
        <v>OL Lower</v>
      </c>
      <c r="AJ441" s="24" t="str">
        <f t="shared" si="99"/>
        <v>Neutral</v>
      </c>
      <c r="AK441" s="25" t="str">
        <f t="shared" si="100"/>
        <v>POC Unchanged</v>
      </c>
      <c r="AL441" s="26" t="str">
        <f t="shared" si="101"/>
        <v>In. Val</v>
      </c>
      <c r="AM441" s="26" t="str">
        <f t="shared" si="102"/>
        <v>Inside Day</v>
      </c>
      <c r="AN441" s="26" t="str">
        <f t="shared" si="103"/>
        <v>In Val</v>
      </c>
      <c r="AO441" s="26" t="str">
        <f t="shared" si="104"/>
        <v>No Gap</v>
      </c>
      <c r="AP441" s="26" t="str">
        <f t="shared" si="105"/>
        <v>Top-Weighted</v>
      </c>
      <c r="AQ441" s="26" t="str">
        <f t="shared" si="106"/>
        <v>Skewed Mid-Low</v>
      </c>
      <c r="AR441" s="26" t="str">
        <f t="shared" si="107"/>
        <v>Closed Lower Quadrant</v>
      </c>
      <c r="AS441" s="27">
        <f t="shared" si="108"/>
        <v>-1</v>
      </c>
    </row>
    <row r="442" spans="1:45" ht="15.5" x14ac:dyDescent="0.35">
      <c r="A442" s="20">
        <v>45036</v>
      </c>
      <c r="B442" s="21">
        <v>1.24325</v>
      </c>
      <c r="C442" s="21">
        <v>1.2545999999999999</v>
      </c>
      <c r="D442" s="21">
        <v>1.2343999999999999</v>
      </c>
      <c r="E442" s="21">
        <v>1.244</v>
      </c>
      <c r="F442" s="21">
        <v>1.2428000000000001</v>
      </c>
      <c r="G442" s="21">
        <v>1.2469000000000001</v>
      </c>
      <c r="H442" s="21">
        <v>1.2391000000000001</v>
      </c>
      <c r="I442" s="22">
        <v>45</v>
      </c>
      <c r="J442" s="22">
        <v>2776</v>
      </c>
      <c r="K442" s="22">
        <v>2451</v>
      </c>
      <c r="L442" s="22">
        <v>5321</v>
      </c>
      <c r="M442" s="23">
        <v>11.039166666666627</v>
      </c>
      <c r="N442" s="23">
        <v>201.99999999999994</v>
      </c>
      <c r="O442" s="22">
        <v>78.000000000000284</v>
      </c>
      <c r="P442" s="22">
        <v>457068</v>
      </c>
      <c r="Q442" s="23">
        <v>952.22500000000002</v>
      </c>
      <c r="R442" s="23">
        <v>26.341584158415849</v>
      </c>
      <c r="S442" s="22">
        <v>31</v>
      </c>
      <c r="T442" s="22" t="s">
        <v>33</v>
      </c>
      <c r="U442" s="23">
        <v>0.70664126197666521</v>
      </c>
      <c r="V442" s="22">
        <v>653</v>
      </c>
      <c r="W442" s="22">
        <v>926</v>
      </c>
      <c r="X442" s="22">
        <v>3114</v>
      </c>
      <c r="Y442" s="22">
        <v>628</v>
      </c>
      <c r="Z442" s="22" t="s">
        <v>29</v>
      </c>
      <c r="AA442" s="5"/>
      <c r="AB442" s="6" cm="1">
        <f t="array" ref="AB442">SUM(IF(B442:I442&gt;B443:I443,1,-1))</f>
        <v>-6</v>
      </c>
      <c r="AC442" s="6" cm="1">
        <f t="array" ref="AC442">SUM(IF(J442:S442&gt;J443:S443,1,-1))</f>
        <v>4</v>
      </c>
      <c r="AD442" s="6">
        <f t="shared" si="97"/>
        <v>-2</v>
      </c>
      <c r="AE442" s="6">
        <f t="shared" si="111"/>
        <v>-8</v>
      </c>
      <c r="AF442" s="6">
        <f t="shared" si="111"/>
        <v>-10</v>
      </c>
      <c r="AG442" s="6">
        <f t="shared" si="111"/>
        <v>-18</v>
      </c>
      <c r="AH442" s="5"/>
      <c r="AI442" s="8" t="str">
        <f t="shared" si="98"/>
        <v>OL Lower</v>
      </c>
      <c r="AJ442" s="24" t="str">
        <f t="shared" si="99"/>
        <v>Neutral</v>
      </c>
      <c r="AK442" s="25" t="str">
        <f t="shared" si="100"/>
        <v>POC Down</v>
      </c>
      <c r="AL442" s="26" t="str">
        <f t="shared" si="101"/>
        <v>In. Val</v>
      </c>
      <c r="AM442" s="26" t="str">
        <f t="shared" si="102"/>
        <v>Inside Day</v>
      </c>
      <c r="AN442" s="26" t="str">
        <f t="shared" si="103"/>
        <v>In Val</v>
      </c>
      <c r="AO442" s="26" t="str">
        <f t="shared" si="104"/>
        <v>No Gap</v>
      </c>
      <c r="AP442" s="26" t="str">
        <f t="shared" si="105"/>
        <v>Top-Weighted</v>
      </c>
      <c r="AQ442" s="26" t="str">
        <f t="shared" si="106"/>
        <v>Skewed Mid-Low</v>
      </c>
      <c r="AR442" s="26" t="str">
        <f t="shared" si="107"/>
        <v>Same</v>
      </c>
      <c r="AS442" s="27">
        <f t="shared" si="108"/>
        <v>0</v>
      </c>
    </row>
    <row r="443" spans="1:45" ht="15.5" x14ac:dyDescent="0.35">
      <c r="A443" s="20">
        <v>45035</v>
      </c>
      <c r="B443" s="21">
        <v>1.2462200000000001</v>
      </c>
      <c r="C443" s="21">
        <v>1.2545999999999999</v>
      </c>
      <c r="D443" s="21">
        <v>1.2343999999999999</v>
      </c>
      <c r="E443" s="21">
        <v>1.24275</v>
      </c>
      <c r="F443" s="21">
        <v>1.2430000000000001</v>
      </c>
      <c r="G443" s="21">
        <v>1.2478000000000002</v>
      </c>
      <c r="H443" s="21">
        <v>1.2396000000000003</v>
      </c>
      <c r="I443" s="22">
        <v>48</v>
      </c>
      <c r="J443" s="22">
        <v>2676</v>
      </c>
      <c r="K443" s="22">
        <v>2541</v>
      </c>
      <c r="L443" s="22">
        <v>5297</v>
      </c>
      <c r="M443" s="23">
        <v>10.993749999999984</v>
      </c>
      <c r="N443" s="23">
        <v>201.99999999999994</v>
      </c>
      <c r="O443" s="22">
        <v>81.999999999999858</v>
      </c>
      <c r="P443" s="22">
        <v>453243</v>
      </c>
      <c r="Q443" s="23">
        <v>944.25625000000002</v>
      </c>
      <c r="R443" s="23">
        <v>26.22277227722773</v>
      </c>
      <c r="S443" s="22">
        <v>26</v>
      </c>
      <c r="T443" s="22" t="s">
        <v>33</v>
      </c>
      <c r="U443" s="23">
        <v>0.70786725249270332</v>
      </c>
      <c r="V443" s="22">
        <v>653</v>
      </c>
      <c r="W443" s="22">
        <v>1116</v>
      </c>
      <c r="X443" s="22">
        <v>2900</v>
      </c>
      <c r="Y443" s="22">
        <v>628</v>
      </c>
      <c r="Z443" s="22" t="s">
        <v>29</v>
      </c>
      <c r="AA443" s="5"/>
      <c r="AB443" s="6" cm="1">
        <f t="array" ref="AB443">SUM(IF(B443:I443&gt;B444:I444,1,-1))</f>
        <v>-2</v>
      </c>
      <c r="AC443" s="6" cm="1">
        <f t="array" ref="AC443">SUM(IF(J443:S443&gt;J444:S444,1,-1))</f>
        <v>-8</v>
      </c>
      <c r="AD443" s="6">
        <f t="shared" si="97"/>
        <v>-10</v>
      </c>
      <c r="AE443" s="6">
        <f t="shared" si="111"/>
        <v>-6</v>
      </c>
      <c r="AF443" s="6">
        <f t="shared" si="111"/>
        <v>-20</v>
      </c>
      <c r="AG443" s="6">
        <f t="shared" si="111"/>
        <v>-26</v>
      </c>
      <c r="AH443" s="5"/>
      <c r="AI443" s="8" t="str">
        <f t="shared" si="98"/>
        <v>OL Lower</v>
      </c>
      <c r="AJ443" s="24" t="str">
        <f t="shared" si="99"/>
        <v>Down</v>
      </c>
      <c r="AK443" s="25" t="str">
        <f t="shared" si="100"/>
        <v>POC Up</v>
      </c>
      <c r="AL443" s="26" t="str">
        <f t="shared" si="101"/>
        <v>In. Val</v>
      </c>
      <c r="AM443" s="26" t="str">
        <f t="shared" si="102"/>
        <v>Inside Day</v>
      </c>
      <c r="AN443" s="26" t="str">
        <f t="shared" si="103"/>
        <v>In Val</v>
      </c>
      <c r="AO443" s="26" t="str">
        <f t="shared" si="104"/>
        <v>No Gap</v>
      </c>
      <c r="AP443" s="26" t="str">
        <f t="shared" si="105"/>
        <v>Top-Weighted</v>
      </c>
      <c r="AQ443" s="26" t="str">
        <f t="shared" si="106"/>
        <v>Skewed Mid-Low</v>
      </c>
      <c r="AR443" s="26" t="str">
        <f t="shared" si="107"/>
        <v>Same</v>
      </c>
      <c r="AS443" s="27">
        <f t="shared" si="108"/>
        <v>0</v>
      </c>
    </row>
    <row r="444" spans="1:45" ht="15.5" x14ac:dyDescent="0.35">
      <c r="A444" s="20">
        <v>45034</v>
      </c>
      <c r="B444" s="21">
        <v>1.24987</v>
      </c>
      <c r="C444" s="21">
        <v>1.2545999999999999</v>
      </c>
      <c r="D444" s="21">
        <v>1.2343999999999999</v>
      </c>
      <c r="E444" s="21">
        <v>1.2423999999999999</v>
      </c>
      <c r="F444" s="21">
        <v>1.2426000000000001</v>
      </c>
      <c r="G444" s="21">
        <v>1.2489000000000001</v>
      </c>
      <c r="H444" s="21">
        <v>1.2399000000000002</v>
      </c>
      <c r="I444" s="22">
        <v>42</v>
      </c>
      <c r="J444" s="22">
        <v>3253</v>
      </c>
      <c r="K444" s="22">
        <v>2021</v>
      </c>
      <c r="L444" s="22">
        <v>5342</v>
      </c>
      <c r="M444" s="23">
        <v>11.087083333333327</v>
      </c>
      <c r="N444" s="23">
        <v>201.99999999999994</v>
      </c>
      <c r="O444" s="22">
        <v>89.999999999998977</v>
      </c>
      <c r="P444" s="22">
        <v>458178</v>
      </c>
      <c r="Q444" s="23">
        <v>954.53750000000002</v>
      </c>
      <c r="R444" s="23">
        <v>26.445544554455452</v>
      </c>
      <c r="S444" s="22">
        <v>26</v>
      </c>
      <c r="T444" s="22" t="s">
        <v>26</v>
      </c>
      <c r="U444" s="23">
        <v>0.6094791232511505</v>
      </c>
      <c r="V444" s="22">
        <v>746</v>
      </c>
      <c r="W444" s="22">
        <v>1492</v>
      </c>
      <c r="X444" s="22">
        <v>2481</v>
      </c>
      <c r="Y444" s="22">
        <v>623</v>
      </c>
      <c r="Z444" s="22" t="s">
        <v>29</v>
      </c>
      <c r="AA444" s="5"/>
      <c r="AB444" s="6" cm="1">
        <f t="array" ref="AB444">SUM(IF(B444:I444&gt;B445:I445,1,-1))</f>
        <v>0</v>
      </c>
      <c r="AC444" s="6" cm="1">
        <f t="array" ref="AC444">SUM(IF(J444:S444&gt;J445:S445,1,-1))</f>
        <v>-6</v>
      </c>
      <c r="AD444" s="6">
        <f t="shared" si="97"/>
        <v>-6</v>
      </c>
      <c r="AE444" s="6">
        <f t="shared" si="111"/>
        <v>-4</v>
      </c>
      <c r="AF444" s="6">
        <f t="shared" si="111"/>
        <v>-14</v>
      </c>
      <c r="AG444" s="6">
        <f t="shared" si="111"/>
        <v>-18</v>
      </c>
      <c r="AH444" s="5"/>
      <c r="AI444" s="8" t="str">
        <f t="shared" si="98"/>
        <v>OL Lower</v>
      </c>
      <c r="AJ444" s="24" t="str">
        <f t="shared" si="99"/>
        <v>Down</v>
      </c>
      <c r="AK444" s="25" t="str">
        <f t="shared" si="100"/>
        <v>POC Up</v>
      </c>
      <c r="AL444" s="26" t="str">
        <f t="shared" si="101"/>
        <v>In. Val</v>
      </c>
      <c r="AM444" s="26" t="str">
        <f t="shared" si="102"/>
        <v>Inside Day</v>
      </c>
      <c r="AN444" s="26" t="str">
        <f t="shared" si="103"/>
        <v>In Val</v>
      </c>
      <c r="AO444" s="26" t="str">
        <f t="shared" si="104"/>
        <v>Gap Up - Failed</v>
      </c>
      <c r="AP444" s="26" t="str">
        <f t="shared" si="105"/>
        <v>Top-Weighted</v>
      </c>
      <c r="AQ444" s="26" t="str">
        <f t="shared" si="106"/>
        <v>Skewed Mid-Low</v>
      </c>
      <c r="AR444" s="26" t="str">
        <f t="shared" si="107"/>
        <v>Closed Lower Quadrant</v>
      </c>
      <c r="AS444" s="27">
        <f t="shared" si="108"/>
        <v>-1</v>
      </c>
    </row>
    <row r="445" spans="1:45" ht="15.5" x14ac:dyDescent="0.35">
      <c r="A445" s="20">
        <v>45033</v>
      </c>
      <c r="B445" s="21">
        <v>1.242</v>
      </c>
      <c r="C445" s="21">
        <v>1.2545999999999999</v>
      </c>
      <c r="D445" s="21">
        <v>1.2343999999999999</v>
      </c>
      <c r="E445" s="21">
        <v>1.2373000000000001</v>
      </c>
      <c r="F445" s="21">
        <v>1.2416000000000003</v>
      </c>
      <c r="G445" s="21">
        <v>1.2493000000000001</v>
      </c>
      <c r="H445" s="21">
        <v>1.2399000000000002</v>
      </c>
      <c r="I445" s="22">
        <v>40</v>
      </c>
      <c r="J445" s="22">
        <v>4056</v>
      </c>
      <c r="K445" s="22">
        <v>1380</v>
      </c>
      <c r="L445" s="22">
        <v>5497</v>
      </c>
      <c r="M445" s="23">
        <v>11.411250000000003</v>
      </c>
      <c r="N445" s="23">
        <v>201.99999999999994</v>
      </c>
      <c r="O445" s="22">
        <v>93.999999999998522</v>
      </c>
      <c r="P445" s="22">
        <v>471386</v>
      </c>
      <c r="Q445" s="23">
        <v>982.05416666666667</v>
      </c>
      <c r="R445" s="23">
        <v>27.212871287128721</v>
      </c>
      <c r="S445" s="22">
        <v>19</v>
      </c>
      <c r="T445" s="22" t="s">
        <v>28</v>
      </c>
      <c r="U445" s="23">
        <v>0.47889471654567545</v>
      </c>
      <c r="V445" s="22">
        <v>965</v>
      </c>
      <c r="W445" s="22">
        <v>1731</v>
      </c>
      <c r="X445" s="22">
        <v>2275</v>
      </c>
      <c r="Y445" s="22">
        <v>526</v>
      </c>
      <c r="Z445" s="22" t="s">
        <v>27</v>
      </c>
      <c r="AA445" s="5"/>
      <c r="AB445" s="6" cm="1">
        <f t="array" ref="AB445">SUM(IF(B445:I445&gt;B446:I446,1,-1))</f>
        <v>-4</v>
      </c>
      <c r="AC445" s="6" cm="1">
        <f t="array" ref="AC445">SUM(IF(J445:S445&gt;J446:S446,1,-1))</f>
        <v>-6</v>
      </c>
      <c r="AD445" s="6">
        <f t="shared" si="97"/>
        <v>-10</v>
      </c>
      <c r="AE445" s="6">
        <f t="shared" si="111"/>
        <v>-2</v>
      </c>
      <c r="AF445" s="6">
        <f t="shared" si="111"/>
        <v>-12</v>
      </c>
      <c r="AG445" s="6">
        <f t="shared" si="111"/>
        <v>-14</v>
      </c>
      <c r="AH445" s="5"/>
      <c r="AI445" s="8" t="str">
        <f t="shared" si="98"/>
        <v>OL Lower</v>
      </c>
      <c r="AJ445" s="24" t="str">
        <f t="shared" si="99"/>
        <v>Neutral</v>
      </c>
      <c r="AK445" s="25" t="str">
        <f t="shared" si="100"/>
        <v>POC Unchanged</v>
      </c>
      <c r="AL445" s="26" t="str">
        <f t="shared" si="101"/>
        <v>In. Val</v>
      </c>
      <c r="AM445" s="26" t="str">
        <f t="shared" si="102"/>
        <v>Inside Day</v>
      </c>
      <c r="AN445" s="26" t="str">
        <f t="shared" si="103"/>
        <v>Bl. Val</v>
      </c>
      <c r="AO445" s="26" t="str">
        <f t="shared" si="104"/>
        <v>No Gap</v>
      </c>
      <c r="AP445" s="26" t="str">
        <f t="shared" si="105"/>
        <v>Top-Weighted</v>
      </c>
      <c r="AQ445" s="26" t="str">
        <f t="shared" si="106"/>
        <v>Skewed Mid-Low</v>
      </c>
      <c r="AR445" s="26" t="str">
        <f t="shared" si="107"/>
        <v>Closed Higher Quadrant</v>
      </c>
      <c r="AS445" s="27">
        <f t="shared" si="108"/>
        <v>1</v>
      </c>
    </row>
    <row r="446" spans="1:45" ht="15.5" x14ac:dyDescent="0.35">
      <c r="A446" s="20">
        <v>45030</v>
      </c>
      <c r="B446" s="21">
        <v>1.2285900000000001</v>
      </c>
      <c r="C446" s="21">
        <v>1.2545999999999999</v>
      </c>
      <c r="D446" s="21">
        <v>1.2274</v>
      </c>
      <c r="E446" s="21">
        <v>1.2400899999999999</v>
      </c>
      <c r="F446" s="21">
        <v>1.2416</v>
      </c>
      <c r="G446" s="21">
        <v>1.2497</v>
      </c>
      <c r="H446" s="21">
        <v>1.2399</v>
      </c>
      <c r="I446" s="22">
        <v>61</v>
      </c>
      <c r="J446" s="22">
        <v>4027</v>
      </c>
      <c r="K446" s="22">
        <v>1491</v>
      </c>
      <c r="L446" s="22">
        <v>5577</v>
      </c>
      <c r="M446" s="23">
        <v>11.521249999999993</v>
      </c>
      <c r="N446" s="23">
        <v>271.99999999999892</v>
      </c>
      <c r="O446" s="22">
        <v>98.000000000000313</v>
      </c>
      <c r="P446" s="22">
        <v>476536</v>
      </c>
      <c r="Q446" s="23">
        <v>992.7833333333333</v>
      </c>
      <c r="R446" s="23">
        <v>20.503676470588317</v>
      </c>
      <c r="S446" s="22">
        <v>34</v>
      </c>
      <c r="T446" s="22" t="s">
        <v>28</v>
      </c>
      <c r="U446" s="23">
        <v>0.42492910247140026</v>
      </c>
      <c r="V446" s="22">
        <v>1681</v>
      </c>
      <c r="W446" s="22">
        <v>2696</v>
      </c>
      <c r="X446" s="22">
        <v>959</v>
      </c>
      <c r="Y446" s="22">
        <v>241</v>
      </c>
      <c r="Z446" s="22" t="s">
        <v>29</v>
      </c>
      <c r="AA446" s="5"/>
      <c r="AB446" s="6" cm="1">
        <f t="array" ref="AB446">SUM(IF(B446:I446&gt;B447:I447,1,-1))</f>
        <v>0</v>
      </c>
      <c r="AC446" s="6" cm="1">
        <f t="array" ref="AC446">SUM(IF(J446:S446&gt;J447:S447,1,-1))</f>
        <v>-2</v>
      </c>
      <c r="AD446" s="6">
        <f t="shared" si="97"/>
        <v>-2</v>
      </c>
      <c r="AE446" s="6">
        <f t="shared" si="111"/>
        <v>0</v>
      </c>
      <c r="AF446" s="6">
        <f t="shared" si="111"/>
        <v>-8</v>
      </c>
      <c r="AG446" s="6">
        <f t="shared" si="111"/>
        <v>-8</v>
      </c>
      <c r="AH446" s="5"/>
      <c r="AI446" s="8" t="str">
        <f t="shared" si="98"/>
        <v>OL Higher</v>
      </c>
      <c r="AJ446" s="24" t="str">
        <f t="shared" si="99"/>
        <v>Up</v>
      </c>
      <c r="AK446" s="25" t="str">
        <f t="shared" si="100"/>
        <v>POC Unchanged</v>
      </c>
      <c r="AL446" s="26" t="str">
        <f t="shared" si="101"/>
        <v>In. Val</v>
      </c>
      <c r="AM446" s="26" t="str">
        <f t="shared" si="102"/>
        <v>Upper Break</v>
      </c>
      <c r="AN446" s="26" t="str">
        <f t="shared" si="103"/>
        <v>In Val</v>
      </c>
      <c r="AO446" s="26" t="str">
        <f t="shared" si="104"/>
        <v>Gap Down - Failed</v>
      </c>
      <c r="AP446" s="26" t="str">
        <f t="shared" si="105"/>
        <v>Top-Weighted</v>
      </c>
      <c r="AQ446" s="26" t="str">
        <f t="shared" si="106"/>
        <v>Skewed Mid-High</v>
      </c>
      <c r="AR446" s="26" t="str">
        <f t="shared" si="107"/>
        <v>Closed Higher Quadrant</v>
      </c>
      <c r="AS446" s="27">
        <f t="shared" si="108"/>
        <v>2</v>
      </c>
    </row>
    <row r="447" spans="1:45" ht="15.5" x14ac:dyDescent="0.35">
      <c r="A447" s="20">
        <v>45029</v>
      </c>
      <c r="B447" s="21">
        <v>1.23861</v>
      </c>
      <c r="C447" s="21">
        <v>1.25369</v>
      </c>
      <c r="D447" s="21">
        <v>1.2274</v>
      </c>
      <c r="E447" s="21">
        <v>1.2524</v>
      </c>
      <c r="F447" s="21">
        <v>1.2416</v>
      </c>
      <c r="G447" s="21">
        <v>1.2488000000000001</v>
      </c>
      <c r="H447" s="21">
        <v>1.2371000000000001</v>
      </c>
      <c r="I447" s="22">
        <v>55</v>
      </c>
      <c r="J447" s="22">
        <v>3574</v>
      </c>
      <c r="K447" s="22">
        <v>2057</v>
      </c>
      <c r="L447" s="22">
        <v>5684</v>
      </c>
      <c r="M447" s="23">
        <v>11.746875000000017</v>
      </c>
      <c r="N447" s="23">
        <v>262.89999999999924</v>
      </c>
      <c r="O447" s="22">
        <v>117.00000000000044</v>
      </c>
      <c r="P447" s="22">
        <v>472899</v>
      </c>
      <c r="Q447" s="23">
        <v>985.20624999999995</v>
      </c>
      <c r="R447" s="23">
        <v>21.620387980220677</v>
      </c>
      <c r="S447" s="22">
        <v>36</v>
      </c>
      <c r="T447" s="22" t="s">
        <v>26</v>
      </c>
      <c r="U447" s="23">
        <v>0.6035768722346686</v>
      </c>
      <c r="V447" s="22">
        <v>1540</v>
      </c>
      <c r="W447" s="22">
        <v>2514</v>
      </c>
      <c r="X447" s="22">
        <v>1250</v>
      </c>
      <c r="Y447" s="22">
        <v>380</v>
      </c>
      <c r="Z447" s="22" t="s">
        <v>31</v>
      </c>
      <c r="AA447" s="5"/>
      <c r="AB447" s="6" cm="1">
        <f t="array" ref="AB447">SUM(IF(B447:I447&gt;B448:I448,1,-1))</f>
        <v>2</v>
      </c>
      <c r="AC447" s="6" cm="1">
        <f t="array" ref="AC447">SUM(IF(J447:S447&gt;J448:S448,1,-1))</f>
        <v>-4</v>
      </c>
      <c r="AD447" s="6">
        <f t="shared" si="97"/>
        <v>-2</v>
      </c>
      <c r="AE447" s="6">
        <f t="shared" ref="AE447:AG462" si="112">SUM(AB447:AB449)</f>
        <v>4</v>
      </c>
      <c r="AF447" s="6">
        <f t="shared" si="112"/>
        <v>-4</v>
      </c>
      <c r="AG447" s="6">
        <f t="shared" si="112"/>
        <v>0</v>
      </c>
      <c r="AH447" s="5"/>
      <c r="AI447" s="8" t="str">
        <f t="shared" si="98"/>
        <v>OL Higher</v>
      </c>
      <c r="AJ447" s="24" t="str">
        <f t="shared" si="99"/>
        <v>Up</v>
      </c>
      <c r="AK447" s="25" t="str">
        <f t="shared" si="100"/>
        <v>POC Unchanged</v>
      </c>
      <c r="AL447" s="26" t="str">
        <f t="shared" si="101"/>
        <v>In. Val</v>
      </c>
      <c r="AM447" s="26" t="str">
        <f t="shared" si="102"/>
        <v>Upper Break</v>
      </c>
      <c r="AN447" s="26" t="str">
        <f t="shared" si="103"/>
        <v>Ab. Val</v>
      </c>
      <c r="AO447" s="26" t="str">
        <f t="shared" si="104"/>
        <v>No Gap</v>
      </c>
      <c r="AP447" s="26" t="str">
        <f t="shared" si="105"/>
        <v>Top-Weighted</v>
      </c>
      <c r="AQ447" s="26" t="str">
        <f t="shared" si="106"/>
        <v>Skewed Mid-High</v>
      </c>
      <c r="AR447" s="26" t="str">
        <f t="shared" si="107"/>
        <v>Same</v>
      </c>
      <c r="AS447" s="27">
        <f t="shared" si="108"/>
        <v>0</v>
      </c>
    </row>
    <row r="448" spans="1:45" ht="15.5" x14ac:dyDescent="0.35">
      <c r="A448" s="20">
        <v>45028</v>
      </c>
      <c r="B448" s="21">
        <v>1.23099</v>
      </c>
      <c r="C448" s="21">
        <v>1.2524999999999999</v>
      </c>
      <c r="D448" s="21">
        <v>1.2274</v>
      </c>
      <c r="E448" s="21">
        <v>1.24915</v>
      </c>
      <c r="F448" s="21">
        <v>1.2416</v>
      </c>
      <c r="G448" s="21">
        <v>1.2481</v>
      </c>
      <c r="H448" s="21">
        <v>1.2366000000000001</v>
      </c>
      <c r="I448" s="22">
        <v>73</v>
      </c>
      <c r="J448" s="22">
        <v>3066</v>
      </c>
      <c r="K448" s="22">
        <v>2587</v>
      </c>
      <c r="L448" s="22">
        <v>5706</v>
      </c>
      <c r="M448" s="23">
        <v>11.798333333333327</v>
      </c>
      <c r="N448" s="23">
        <v>250.99999999999901</v>
      </c>
      <c r="O448" s="22">
        <v>114.99999999999844</v>
      </c>
      <c r="P448" s="22">
        <v>475206</v>
      </c>
      <c r="Q448" s="23">
        <v>990.01250000000005</v>
      </c>
      <c r="R448" s="23">
        <v>22.733067729083757</v>
      </c>
      <c r="S448" s="22">
        <v>37</v>
      </c>
      <c r="T448" s="22" t="s">
        <v>33</v>
      </c>
      <c r="U448" s="23">
        <v>0.73962983422244066</v>
      </c>
      <c r="V448" s="22">
        <v>1308</v>
      </c>
      <c r="W448" s="22">
        <v>2456</v>
      </c>
      <c r="X448" s="22">
        <v>1416</v>
      </c>
      <c r="Y448" s="22">
        <v>526</v>
      </c>
      <c r="Z448" s="22" t="s">
        <v>31</v>
      </c>
      <c r="AA448" s="5"/>
      <c r="AB448" s="6" cm="1">
        <f t="array" ref="AB448">SUM(IF(B448:I448&gt;B449:I449,1,-1))</f>
        <v>-2</v>
      </c>
      <c r="AC448" s="6" cm="1">
        <f t="array" ref="AC448">SUM(IF(J448:S448&gt;J449:S449,1,-1))</f>
        <v>-2</v>
      </c>
      <c r="AD448" s="6">
        <f t="shared" si="97"/>
        <v>-4</v>
      </c>
      <c r="AE448" s="6">
        <f t="shared" si="112"/>
        <v>0</v>
      </c>
      <c r="AF448" s="6">
        <f t="shared" si="112"/>
        <v>-6</v>
      </c>
      <c r="AG448" s="6">
        <f t="shared" si="112"/>
        <v>-6</v>
      </c>
      <c r="AH448" s="5"/>
      <c r="AI448" s="8" t="str">
        <f t="shared" si="98"/>
        <v>Inside</v>
      </c>
      <c r="AJ448" s="24" t="str">
        <f t="shared" si="99"/>
        <v>Up</v>
      </c>
      <c r="AK448" s="25" t="str">
        <f t="shared" si="100"/>
        <v>POC Unchanged</v>
      </c>
      <c r="AL448" s="26" t="str">
        <f t="shared" si="101"/>
        <v>In. Val</v>
      </c>
      <c r="AM448" s="26" t="str">
        <f t="shared" si="102"/>
        <v>Inside Day</v>
      </c>
      <c r="AN448" s="26" t="str">
        <f t="shared" si="103"/>
        <v>Ab. Val</v>
      </c>
      <c r="AO448" s="26" t="str">
        <f t="shared" si="104"/>
        <v>Gap Down - Failed</v>
      </c>
      <c r="AP448" s="26" t="str">
        <f t="shared" si="105"/>
        <v>Top-Weighted</v>
      </c>
      <c r="AQ448" s="26" t="str">
        <f t="shared" si="106"/>
        <v>Skewed Mid-High</v>
      </c>
      <c r="AR448" s="26" t="str">
        <f t="shared" si="107"/>
        <v>Closed Lower Quadrant</v>
      </c>
      <c r="AS448" s="27">
        <f t="shared" si="108"/>
        <v>-1</v>
      </c>
    </row>
    <row r="449" spans="1:45" ht="15.5" x14ac:dyDescent="0.35">
      <c r="A449" s="20">
        <v>45027</v>
      </c>
      <c r="B449" s="21">
        <v>1.2329699999999999</v>
      </c>
      <c r="C449" s="21">
        <v>1.2524999999999999</v>
      </c>
      <c r="D449" s="21">
        <v>1.2274</v>
      </c>
      <c r="E449" s="21">
        <v>1.2428999999999999</v>
      </c>
      <c r="F449" s="21">
        <v>1.2416</v>
      </c>
      <c r="G449" s="21">
        <v>1.2488000000000001</v>
      </c>
      <c r="H449" s="21">
        <v>1.2349000000000001</v>
      </c>
      <c r="I449" s="22">
        <v>50</v>
      </c>
      <c r="J449" s="22">
        <v>2557</v>
      </c>
      <c r="K449" s="22">
        <v>3094</v>
      </c>
      <c r="L449" s="22">
        <v>5697</v>
      </c>
      <c r="M449" s="23">
        <v>11.785833333333326</v>
      </c>
      <c r="N449" s="23">
        <v>250.99999999999901</v>
      </c>
      <c r="O449" s="22">
        <v>139.00000000000023</v>
      </c>
      <c r="P449" s="22">
        <v>476765</v>
      </c>
      <c r="Q449" s="23">
        <v>993.26041666666663</v>
      </c>
      <c r="R449" s="23">
        <v>22.697211155378575</v>
      </c>
      <c r="S449" s="22">
        <v>41</v>
      </c>
      <c r="T449" s="22" t="s">
        <v>33</v>
      </c>
      <c r="U449" s="23">
        <v>0.70216864212849939</v>
      </c>
      <c r="V449" s="22">
        <v>1106</v>
      </c>
      <c r="W449" s="22">
        <v>2060</v>
      </c>
      <c r="X449" s="22">
        <v>1509</v>
      </c>
      <c r="Y449" s="22">
        <v>1022</v>
      </c>
      <c r="Z449" s="22" t="s">
        <v>32</v>
      </c>
      <c r="AA449" s="5"/>
      <c r="AB449" s="6" cm="1">
        <f t="array" ref="AB449">SUM(IF(B449:I449&gt;B450:I450,1,-1))</f>
        <v>4</v>
      </c>
      <c r="AC449" s="6" cm="1">
        <f t="array" ref="AC449">SUM(IF(J449:S449&gt;J450:S450,1,-1))</f>
        <v>2</v>
      </c>
      <c r="AD449" s="6">
        <f t="shared" si="97"/>
        <v>6</v>
      </c>
      <c r="AE449" s="6">
        <f t="shared" si="112"/>
        <v>0</v>
      </c>
      <c r="AF449" s="6">
        <f t="shared" si="112"/>
        <v>-10</v>
      </c>
      <c r="AG449" s="6">
        <f t="shared" si="112"/>
        <v>-10</v>
      </c>
      <c r="AH449" s="5"/>
      <c r="AI449" s="8" t="str">
        <f t="shared" si="98"/>
        <v>OL Higher</v>
      </c>
      <c r="AJ449" s="24" t="str">
        <f t="shared" si="99"/>
        <v>Up</v>
      </c>
      <c r="AK449" s="25" t="str">
        <f t="shared" si="100"/>
        <v>POC Up</v>
      </c>
      <c r="AL449" s="26" t="str">
        <f t="shared" si="101"/>
        <v>In. Val</v>
      </c>
      <c r="AM449" s="26" t="str">
        <f t="shared" si="102"/>
        <v>Inside Day</v>
      </c>
      <c r="AN449" s="26" t="str">
        <f t="shared" si="103"/>
        <v>In Val</v>
      </c>
      <c r="AO449" s="26" t="str">
        <f t="shared" si="104"/>
        <v>No Gap</v>
      </c>
      <c r="AP449" s="26" t="str">
        <f t="shared" si="105"/>
        <v>Bottom-Weighted</v>
      </c>
      <c r="AQ449" s="26" t="str">
        <f t="shared" si="106"/>
        <v>Skewed Mid-High</v>
      </c>
      <c r="AR449" s="26" t="str">
        <f t="shared" si="107"/>
        <v>Closed Lower Quadrant</v>
      </c>
      <c r="AS449" s="27">
        <f t="shared" si="108"/>
        <v>-1</v>
      </c>
    </row>
    <row r="450" spans="1:45" ht="15.5" x14ac:dyDescent="0.35">
      <c r="A450" s="20">
        <v>45026</v>
      </c>
      <c r="B450" s="21">
        <v>1.2296100000000001</v>
      </c>
      <c r="C450" s="21">
        <v>1.2524999999999999</v>
      </c>
      <c r="D450" s="21">
        <v>1.2274</v>
      </c>
      <c r="E450" s="21">
        <v>1.23909</v>
      </c>
      <c r="F450" s="21">
        <v>1.2315</v>
      </c>
      <c r="G450" s="21">
        <v>1.2446000000000002</v>
      </c>
      <c r="H450" s="21">
        <v>1.23</v>
      </c>
      <c r="I450" s="22">
        <v>46</v>
      </c>
      <c r="J450" s="22">
        <v>4937</v>
      </c>
      <c r="K450" s="22">
        <v>689</v>
      </c>
      <c r="L450" s="22">
        <v>5672</v>
      </c>
      <c r="M450" s="23">
        <v>11.731875000000031</v>
      </c>
      <c r="N450" s="23">
        <v>250.99999999999901</v>
      </c>
      <c r="O450" s="22">
        <v>146.00000000000168</v>
      </c>
      <c r="P450" s="22">
        <v>473751</v>
      </c>
      <c r="Q450" s="23">
        <v>986.98125000000005</v>
      </c>
      <c r="R450" s="23">
        <v>22.597609561753078</v>
      </c>
      <c r="S450" s="22">
        <v>43</v>
      </c>
      <c r="T450" s="22" t="s">
        <v>28</v>
      </c>
      <c r="U450" s="23">
        <v>0.37258930389749573</v>
      </c>
      <c r="V450" s="22">
        <v>1106</v>
      </c>
      <c r="W450" s="22">
        <v>1562</v>
      </c>
      <c r="X450" s="22">
        <v>1549</v>
      </c>
      <c r="Y450" s="22">
        <v>1455</v>
      </c>
      <c r="Z450" s="22" t="s">
        <v>29</v>
      </c>
      <c r="AA450" s="5"/>
      <c r="AB450" s="6" cm="1">
        <f t="array" ref="AB450">SUM(IF(B450:I450&gt;B451:I451,1,-1))</f>
        <v>-2</v>
      </c>
      <c r="AC450" s="6" cm="1">
        <f t="array" ref="AC450">SUM(IF(J450:S450&gt;J451:S451,1,-1))</f>
        <v>-6</v>
      </c>
      <c r="AD450" s="6">
        <f t="shared" si="97"/>
        <v>-8</v>
      </c>
      <c r="AE450" s="6">
        <f t="shared" si="112"/>
        <v>-8</v>
      </c>
      <c r="AF450" s="6">
        <f t="shared" si="112"/>
        <v>-16</v>
      </c>
      <c r="AG450" s="6">
        <f t="shared" si="112"/>
        <v>-24</v>
      </c>
      <c r="AH450" s="5"/>
      <c r="AI450" s="8" t="str">
        <f t="shared" si="98"/>
        <v>Inside</v>
      </c>
      <c r="AJ450" s="24" t="str">
        <f t="shared" si="99"/>
        <v>Neutral</v>
      </c>
      <c r="AK450" s="25" t="str">
        <f t="shared" si="100"/>
        <v>POC Unchanged</v>
      </c>
      <c r="AL450" s="26" t="str">
        <f t="shared" si="101"/>
        <v>In. Val</v>
      </c>
      <c r="AM450" s="26" t="str">
        <f t="shared" si="102"/>
        <v>Inside Day</v>
      </c>
      <c r="AN450" s="26" t="str">
        <f t="shared" si="103"/>
        <v>In Val</v>
      </c>
      <c r="AO450" s="26" t="str">
        <f t="shared" si="104"/>
        <v>No Gap</v>
      </c>
      <c r="AP450" s="26" t="str">
        <f t="shared" si="105"/>
        <v>Top-Weighted</v>
      </c>
      <c r="AQ450" s="26" t="str">
        <f t="shared" si="106"/>
        <v>Skewed Mid-High</v>
      </c>
      <c r="AR450" s="26" t="str">
        <f t="shared" si="107"/>
        <v>Closed Higher Quadrant</v>
      </c>
      <c r="AS450" s="27">
        <f t="shared" si="108"/>
        <v>1</v>
      </c>
    </row>
    <row r="451" spans="1:45" ht="15.5" x14ac:dyDescent="0.35">
      <c r="A451" s="20">
        <v>45023</v>
      </c>
      <c r="B451" s="21">
        <v>1.22448</v>
      </c>
      <c r="C451" s="21">
        <v>1.2524999999999999</v>
      </c>
      <c r="D451" s="21">
        <v>1.22187</v>
      </c>
      <c r="E451" s="21">
        <v>1.2430300000000001</v>
      </c>
      <c r="F451" s="21">
        <v>1.2315</v>
      </c>
      <c r="G451" s="21">
        <v>1.2465999999999999</v>
      </c>
      <c r="H451" s="21">
        <v>1.2294</v>
      </c>
      <c r="I451" s="22">
        <v>53</v>
      </c>
      <c r="J451" s="22">
        <v>4427</v>
      </c>
      <c r="K451" s="22">
        <v>1252</v>
      </c>
      <c r="L451" s="22">
        <v>5725</v>
      </c>
      <c r="M451" s="23">
        <v>11.825208333333368</v>
      </c>
      <c r="N451" s="23">
        <v>306.29999999999933</v>
      </c>
      <c r="O451" s="22">
        <v>171.99999999999881</v>
      </c>
      <c r="P451" s="22">
        <v>489063</v>
      </c>
      <c r="Q451" s="23">
        <v>1018.88125</v>
      </c>
      <c r="R451" s="23">
        <v>18.690825987593904</v>
      </c>
      <c r="S451" s="22">
        <v>50</v>
      </c>
      <c r="T451" s="22" t="s">
        <v>28</v>
      </c>
      <c r="U451" s="23">
        <v>0.41976017096615265</v>
      </c>
      <c r="V451" s="22">
        <v>1417</v>
      </c>
      <c r="W451" s="22">
        <v>1667</v>
      </c>
      <c r="X451" s="22">
        <v>1901</v>
      </c>
      <c r="Y451" s="22">
        <v>724</v>
      </c>
      <c r="Z451" s="22" t="s">
        <v>32</v>
      </c>
      <c r="AA451" s="5"/>
      <c r="AB451" s="6" cm="1">
        <f t="array" ref="AB451">SUM(IF(B451:I451&gt;B452:I452,1,-1))</f>
        <v>-2</v>
      </c>
      <c r="AC451" s="6" cm="1">
        <f t="array" ref="AC451">SUM(IF(J451:S451&gt;J452:S452,1,-1))</f>
        <v>-6</v>
      </c>
      <c r="AD451" s="6">
        <f t="shared" si="97"/>
        <v>-8</v>
      </c>
      <c r="AE451" s="6">
        <f t="shared" si="112"/>
        <v>-6</v>
      </c>
      <c r="AF451" s="6">
        <f t="shared" si="112"/>
        <v>-16</v>
      </c>
      <c r="AG451" s="6">
        <f t="shared" si="112"/>
        <v>-22</v>
      </c>
      <c r="AH451" s="5"/>
      <c r="AI451" s="8" t="str">
        <f t="shared" si="98"/>
        <v>OL Higher</v>
      </c>
      <c r="AJ451" s="24" t="str">
        <f t="shared" si="99"/>
        <v>Up</v>
      </c>
      <c r="AK451" s="25" t="str">
        <f t="shared" si="100"/>
        <v>POC Unchanged</v>
      </c>
      <c r="AL451" s="26" t="str">
        <f t="shared" si="101"/>
        <v>In. Val</v>
      </c>
      <c r="AM451" s="26" t="str">
        <f t="shared" si="102"/>
        <v>Inside Day</v>
      </c>
      <c r="AN451" s="26" t="str">
        <f t="shared" si="103"/>
        <v>In Val</v>
      </c>
      <c r="AO451" s="26" t="str">
        <f t="shared" si="104"/>
        <v>No Gap</v>
      </c>
      <c r="AP451" s="26" t="str">
        <f t="shared" si="105"/>
        <v>Top-Weighted</v>
      </c>
      <c r="AQ451" s="26" t="str">
        <f t="shared" si="106"/>
        <v>Skewed Mid-Low</v>
      </c>
      <c r="AR451" s="26" t="str">
        <f t="shared" si="107"/>
        <v>Same</v>
      </c>
      <c r="AS451" s="27">
        <f t="shared" si="108"/>
        <v>0</v>
      </c>
    </row>
    <row r="452" spans="1:45" ht="15.5" x14ac:dyDescent="0.35">
      <c r="A452" s="20">
        <v>45022</v>
      </c>
      <c r="B452" s="21">
        <v>1.228</v>
      </c>
      <c r="C452" s="21">
        <v>1.2524999999999999</v>
      </c>
      <c r="D452" s="21">
        <v>1.21899</v>
      </c>
      <c r="E452" s="21">
        <v>1.24326</v>
      </c>
      <c r="F452" s="21">
        <v>1.2315</v>
      </c>
      <c r="G452" s="21">
        <v>1.2424000000000002</v>
      </c>
      <c r="H452" s="21">
        <v>1.2214</v>
      </c>
      <c r="I452" s="22">
        <v>61</v>
      </c>
      <c r="J452" s="22">
        <v>4019</v>
      </c>
      <c r="K452" s="22">
        <v>1895</v>
      </c>
      <c r="L452" s="22">
        <v>5960</v>
      </c>
      <c r="M452" s="23">
        <v>12.355208333333367</v>
      </c>
      <c r="N452" s="23">
        <v>335.09999999999928</v>
      </c>
      <c r="O452" s="22">
        <v>210.00000000000131</v>
      </c>
      <c r="P452" s="22">
        <v>548730</v>
      </c>
      <c r="Q452" s="23">
        <v>1143.1875</v>
      </c>
      <c r="R452" s="23">
        <v>17.785735601313078</v>
      </c>
      <c r="S452" s="22">
        <v>53</v>
      </c>
      <c r="T452" s="22" t="s">
        <v>26</v>
      </c>
      <c r="U452" s="23">
        <v>0.61859115881275306</v>
      </c>
      <c r="V452" s="22">
        <v>1518</v>
      </c>
      <c r="W452" s="22">
        <v>1375</v>
      </c>
      <c r="X452" s="22">
        <v>2129</v>
      </c>
      <c r="Y452" s="22">
        <v>923</v>
      </c>
      <c r="Z452" s="22" t="s">
        <v>32</v>
      </c>
      <c r="AA452" s="5"/>
      <c r="AB452" s="6" cm="1">
        <f t="array" ref="AB452">SUM(IF(B452:I452&gt;B453:I453,1,-1))</f>
        <v>-4</v>
      </c>
      <c r="AC452" s="6" cm="1">
        <f t="array" ref="AC452">SUM(IF(J452:S452&gt;J453:S453,1,-1))</f>
        <v>-4</v>
      </c>
      <c r="AD452" s="6">
        <f t="shared" ref="AD452:AD515" si="113">SUM(AB452:AC452)</f>
        <v>-8</v>
      </c>
      <c r="AE452" s="6">
        <f t="shared" si="112"/>
        <v>-2</v>
      </c>
      <c r="AF452" s="6">
        <f t="shared" si="112"/>
        <v>-4</v>
      </c>
      <c r="AG452" s="6">
        <f t="shared" si="112"/>
        <v>-6</v>
      </c>
      <c r="AH452" s="5"/>
      <c r="AI452" s="8" t="str">
        <f t="shared" si="98"/>
        <v>Outside</v>
      </c>
      <c r="AJ452" s="24" t="str">
        <f t="shared" si="99"/>
        <v>Up</v>
      </c>
      <c r="AK452" s="25" t="str">
        <f t="shared" si="100"/>
        <v>POC Unchanged</v>
      </c>
      <c r="AL452" s="26" t="str">
        <f t="shared" si="101"/>
        <v>In. Val</v>
      </c>
      <c r="AM452" s="26" t="str">
        <f t="shared" si="102"/>
        <v>Inside Day</v>
      </c>
      <c r="AN452" s="26" t="str">
        <f t="shared" si="103"/>
        <v>Ab. Val</v>
      </c>
      <c r="AO452" s="26" t="str">
        <f t="shared" si="104"/>
        <v>No Gap</v>
      </c>
      <c r="AP452" s="26" t="str">
        <f t="shared" si="105"/>
        <v>Top-Weighted</v>
      </c>
      <c r="AQ452" s="26" t="str">
        <f t="shared" si="106"/>
        <v>Skewed Mid-Low</v>
      </c>
      <c r="AR452" s="26" t="str">
        <f t="shared" si="107"/>
        <v>Closed Higher Quadrant</v>
      </c>
      <c r="AS452" s="27">
        <f t="shared" si="108"/>
        <v>1</v>
      </c>
    </row>
    <row r="453" spans="1:45" ht="15.5" x14ac:dyDescent="0.35">
      <c r="A453" s="20">
        <v>45021</v>
      </c>
      <c r="B453" s="21">
        <v>1.2277400000000001</v>
      </c>
      <c r="C453" s="21">
        <v>1.2524999999999999</v>
      </c>
      <c r="D453" s="21">
        <v>1.21899</v>
      </c>
      <c r="E453" s="21">
        <v>1.2462</v>
      </c>
      <c r="F453" s="21">
        <v>1.2315</v>
      </c>
      <c r="G453" s="21">
        <v>1.2413000000000001</v>
      </c>
      <c r="H453" s="21">
        <v>1.2247000000000001</v>
      </c>
      <c r="I453" s="22">
        <v>67</v>
      </c>
      <c r="J453" s="22">
        <v>3720</v>
      </c>
      <c r="K453" s="22">
        <v>2448</v>
      </c>
      <c r="L453" s="22">
        <v>6233</v>
      </c>
      <c r="M453" s="23">
        <v>12.932916666666703</v>
      </c>
      <c r="N453" s="23">
        <v>335.09999999999928</v>
      </c>
      <c r="O453" s="22">
        <v>165.99999999999949</v>
      </c>
      <c r="P453" s="22">
        <v>584618</v>
      </c>
      <c r="Q453" s="23">
        <v>1217.9541666666667</v>
      </c>
      <c r="R453" s="23">
        <v>18.60041778573564</v>
      </c>
      <c r="S453" s="22">
        <v>45</v>
      </c>
      <c r="T453" s="22" t="s">
        <v>26</v>
      </c>
      <c r="U453" s="23">
        <v>0.62768085910834115</v>
      </c>
      <c r="V453" s="22">
        <v>1134</v>
      </c>
      <c r="W453" s="22">
        <v>1225</v>
      </c>
      <c r="X453" s="22">
        <v>2923</v>
      </c>
      <c r="Y453" s="22">
        <v>948</v>
      </c>
      <c r="Z453" s="22" t="s">
        <v>31</v>
      </c>
      <c r="AA453" s="5"/>
      <c r="AB453" s="6" cm="1">
        <f t="array" ref="AB453">SUM(IF(B453:I453&gt;B454:I454,1,-1))</f>
        <v>0</v>
      </c>
      <c r="AC453" s="6" cm="1">
        <f t="array" ref="AC453">SUM(IF(J453:S453&gt;J454:S454,1,-1))</f>
        <v>-6</v>
      </c>
      <c r="AD453" s="6">
        <f t="shared" si="113"/>
        <v>-6</v>
      </c>
      <c r="AE453" s="6">
        <f t="shared" si="112"/>
        <v>8</v>
      </c>
      <c r="AF453" s="6">
        <f t="shared" si="112"/>
        <v>-4</v>
      </c>
      <c r="AG453" s="6">
        <f t="shared" si="112"/>
        <v>4</v>
      </c>
      <c r="AH453" s="5"/>
      <c r="AI453" s="8" t="str">
        <f t="shared" si="98"/>
        <v>OL Higher</v>
      </c>
      <c r="AJ453" s="24" t="str">
        <f t="shared" si="99"/>
        <v>Up</v>
      </c>
      <c r="AK453" s="25" t="str">
        <f t="shared" si="100"/>
        <v>POC Up</v>
      </c>
      <c r="AL453" s="26" t="str">
        <f t="shared" si="101"/>
        <v>In. Val</v>
      </c>
      <c r="AM453" s="26" t="str">
        <f t="shared" si="102"/>
        <v>Inside Day</v>
      </c>
      <c r="AN453" s="26" t="str">
        <f t="shared" si="103"/>
        <v>Ab. Val</v>
      </c>
      <c r="AO453" s="26" t="str">
        <f t="shared" si="104"/>
        <v>No Gap</v>
      </c>
      <c r="AP453" s="26" t="str">
        <f t="shared" si="105"/>
        <v>Top-Weighted</v>
      </c>
      <c r="AQ453" s="26" t="str">
        <f t="shared" si="106"/>
        <v>Skewed Mid-Low</v>
      </c>
      <c r="AR453" s="26" t="str">
        <f t="shared" si="107"/>
        <v>Same</v>
      </c>
      <c r="AS453" s="27">
        <f t="shared" si="108"/>
        <v>0</v>
      </c>
    </row>
    <row r="454" spans="1:45" ht="15.5" x14ac:dyDescent="0.35">
      <c r="A454" s="20">
        <v>45020</v>
      </c>
      <c r="B454" s="21">
        <v>1.22248</v>
      </c>
      <c r="C454" s="21">
        <v>1.2524999999999999</v>
      </c>
      <c r="D454" s="21">
        <v>1.21899</v>
      </c>
      <c r="E454" s="21">
        <v>1.2498899999999999</v>
      </c>
      <c r="F454" s="21">
        <v>1.2314000000000001</v>
      </c>
      <c r="G454" s="21">
        <v>1.2354000000000001</v>
      </c>
      <c r="H454" s="21">
        <v>1.2217</v>
      </c>
      <c r="I454" s="22">
        <v>87</v>
      </c>
      <c r="J454" s="22">
        <v>3135</v>
      </c>
      <c r="K454" s="22">
        <v>3149</v>
      </c>
      <c r="L454" s="22">
        <v>6350</v>
      </c>
      <c r="M454" s="23">
        <v>13.167083333333357</v>
      </c>
      <c r="N454" s="23">
        <v>335.09999999999928</v>
      </c>
      <c r="O454" s="22">
        <v>137.00000000000045</v>
      </c>
      <c r="P454" s="22">
        <v>611723</v>
      </c>
      <c r="Q454" s="23">
        <v>1274.4229166666667</v>
      </c>
      <c r="R454" s="23">
        <v>18.949567293345311</v>
      </c>
      <c r="S454" s="22">
        <v>45</v>
      </c>
      <c r="T454" s="22" t="s">
        <v>26</v>
      </c>
      <c r="U454" s="23">
        <v>0.66104081066640341</v>
      </c>
      <c r="V454" s="22">
        <v>473</v>
      </c>
      <c r="W454" s="22">
        <v>1217</v>
      </c>
      <c r="X454" s="22">
        <v>3209</v>
      </c>
      <c r="Y454" s="22">
        <v>1449</v>
      </c>
      <c r="Z454" s="22" t="s">
        <v>31</v>
      </c>
      <c r="AA454" s="5"/>
      <c r="AB454" s="6" cm="1">
        <f t="array" ref="AB454">SUM(IF(B454:I454&gt;B455:I455,1,-1))</f>
        <v>2</v>
      </c>
      <c r="AC454" s="6" cm="1">
        <f t="array" ref="AC454">SUM(IF(J454:S454&gt;J455:S455,1,-1))</f>
        <v>6</v>
      </c>
      <c r="AD454" s="6">
        <f t="shared" si="113"/>
        <v>8</v>
      </c>
      <c r="AE454" s="6">
        <f t="shared" si="112"/>
        <v>10</v>
      </c>
      <c r="AF454" s="6">
        <f t="shared" si="112"/>
        <v>0</v>
      </c>
      <c r="AG454" s="6">
        <f t="shared" si="112"/>
        <v>10</v>
      </c>
      <c r="AH454" s="5"/>
      <c r="AI454" s="8" t="str">
        <f t="shared" ref="AI454:AI520" si="114">IF(AND(H454&gt;=G455,G454&gt;=G455),"Higher",
IF(AND(H454&lt;=H455,G454&lt;=H455),"Lower",
IF(AND(G454&gt;=G455,H454&lt;=G455,H454&gt;H455),"OL Higher",
IF(AND(H454&lt;=H455,G454&gt;=H455,G454&lt;G455),"OL Lower",
IF(AND(G454&lt;=G455,H454&gt;=H455),"Inside",
IF(AND(G454&gt;=G455,H454&lt;=H455),"Outside","Undefined"))))))</f>
        <v>Outside</v>
      </c>
      <c r="AJ454" s="24" t="str">
        <f t="shared" ref="AJ454:AJ520" si="115">IF(F454 &gt;= ((C454 - D454) * 10%) + B454, "Up", IF(F454 &lt;= (B454 - (C454 - D454) * 10%), "Down", "Neutral"))</f>
        <v>Up</v>
      </c>
      <c r="AK454" s="25" t="str">
        <f t="shared" ref="AK454:AK520" si="116">IF(F454 &gt; F455, "POC Up", IF(F454 &lt; F455, "POC Down", "POC Unchanged"))</f>
        <v>POC Unchanged</v>
      </c>
      <c r="AL454" s="26" t="str">
        <f t="shared" ref="AL454:AL520" si="117">IF(F454 &lt; H455, "Bel. Val",
IF(F454 &gt; G455, "Ab. Val",
"In. Val"))</f>
        <v>In. Val</v>
      </c>
      <c r="AM454" s="26" t="str">
        <f t="shared" ref="AM454:AM520" si="118">IF(AND(D454 &lt; D455, C454 &gt; C455), "Both Sides Expand",
IF(D454 &lt; D455, "Lower Break",
IF(C454 &gt; C455, "Upper Break", "Inside Day")))</f>
        <v>Upper Break</v>
      </c>
      <c r="AN454" s="26" t="str">
        <f t="shared" ref="AN454:AN520" si="119">IF(AND(E454 &lt; H454, E454 &lt; G454), "Bl. Val",
IF(AND(E454 &gt; G454, E454 &gt; H454), "Ab. Val",
"In Val"))</f>
        <v>Ab. Val</v>
      </c>
      <c r="AO454" s="26" t="str">
        <f t="shared" ref="AO454:AO520" si="120">IF(AND(B454 &gt; G455, E454 &lt; G455), "Gap Up - Failed",
IF(AND(B454 &gt; G455, E454 &gt; B454), "Gap Up - Follow Through",
IF(AND(B454 &gt; G455, E454 &lt; B454), "Gap Up - Faded",
IF(AND(B454 &lt; H455, E454 &gt; H455), "Gap Down - Failed",
IF(AND(B454 &lt; H455, E454 &lt; B454), "Gap Down - Follow Through",
IF(AND(B454 &lt; H455, E454 &gt; B454), "Gap Down - Rejected",
"No Gap"))))))</f>
        <v>Gap Down - Failed</v>
      </c>
      <c r="AP454" s="26" t="str">
        <f t="shared" ref="AP454:AP520" si="121">IF(J454 &gt; K454, "Top-Weighted",
IF(K454 &gt; J454, "Bottom-Weighted",
"Balanced"))</f>
        <v>Bottom-Weighted</v>
      </c>
      <c r="AQ454" s="26" t="str">
        <f t="shared" ref="AQ454:AQ520" si="122">IF(COUNTIF(V454:Y454, MAX(V454, W454, X454, Y454)) &gt; 1, "Tie",
IF(V454 &gt; MAX(W454, X454, Y454), "Skewed High",
IF(W454 &gt; MAX(V454, X454, Y454), "Skewed Mid-High",
IF(X454 &gt; MAX(V454, W454, Y454), "Skewed Mid-Low",
IF(Y454 &gt; MAX(V454, W454, X454), "Skewed Low", "Evenly Distributed")))))</f>
        <v>Skewed Mid-Low</v>
      </c>
      <c r="AR454" s="26" t="str">
        <f t="shared" ref="AR454:AR520" si="123">IF(Z454 &lt; Z455, "Closed Lower Quadrant",
IF(Z454 &gt; Z455, "Closed Higher Quadrant",
"Same"))</f>
        <v>Same</v>
      </c>
      <c r="AS454" s="27">
        <f t="shared" ref="AS454:AS520" si="124">_xlfn.NUMBERVALUE(SUBSTITUTE(Z454,"Q","")) - _xlfn.NUMBERVALUE(SUBSTITUTE(Z455,"Q",""))</f>
        <v>0</v>
      </c>
    </row>
    <row r="455" spans="1:45" ht="15.5" x14ac:dyDescent="0.35">
      <c r="A455" s="20">
        <v>45019</v>
      </c>
      <c r="B455" s="21">
        <v>1.2273700000000001</v>
      </c>
      <c r="C455" s="21">
        <v>1.2424999999999999</v>
      </c>
      <c r="D455" s="21">
        <v>1.21784</v>
      </c>
      <c r="E455" s="21">
        <v>1.2419899999999999</v>
      </c>
      <c r="F455" s="21">
        <v>1.2314000000000001</v>
      </c>
      <c r="G455" s="21">
        <v>1.2344999999999999</v>
      </c>
      <c r="H455" s="21">
        <v>1.2227999999999999</v>
      </c>
      <c r="I455" s="22">
        <v>61</v>
      </c>
      <c r="J455" s="22">
        <v>2507</v>
      </c>
      <c r="K455" s="22">
        <v>3724</v>
      </c>
      <c r="L455" s="22">
        <v>6297</v>
      </c>
      <c r="M455" s="23">
        <v>13.006666666666671</v>
      </c>
      <c r="N455" s="23">
        <v>246.59999999999906</v>
      </c>
      <c r="O455" s="22">
        <v>117.00000000000044</v>
      </c>
      <c r="P455" s="22">
        <v>602765</v>
      </c>
      <c r="Q455" s="23">
        <v>1255.7604166666667</v>
      </c>
      <c r="R455" s="23">
        <v>25.535279805352896</v>
      </c>
      <c r="S455" s="22">
        <v>44</v>
      </c>
      <c r="T455" s="22" t="s">
        <v>26</v>
      </c>
      <c r="U455" s="23">
        <v>0.65156814321493084</v>
      </c>
      <c r="V455" s="22">
        <v>967</v>
      </c>
      <c r="W455" s="22">
        <v>2169</v>
      </c>
      <c r="X455" s="22">
        <v>2100</v>
      </c>
      <c r="Y455" s="22">
        <v>1049</v>
      </c>
      <c r="Z455" s="22" t="s">
        <v>31</v>
      </c>
      <c r="AA455" s="5"/>
      <c r="AB455" s="6" cm="1">
        <f t="array" ref="AB455">SUM(IF(B455:I455&gt;B456:I456,1,-1))</f>
        <v>6</v>
      </c>
      <c r="AC455" s="6" cm="1">
        <f t="array" ref="AC455">SUM(IF(J455:S455&gt;J456:S456,1,-1))</f>
        <v>-4</v>
      </c>
      <c r="AD455" s="6">
        <f t="shared" si="113"/>
        <v>2</v>
      </c>
      <c r="AE455" s="6">
        <f t="shared" si="112"/>
        <v>14</v>
      </c>
      <c r="AF455" s="6">
        <f t="shared" si="112"/>
        <v>-12</v>
      </c>
      <c r="AG455" s="6">
        <f t="shared" si="112"/>
        <v>2</v>
      </c>
      <c r="AH455" s="5"/>
      <c r="AI455" s="8" t="str">
        <f t="shared" si="114"/>
        <v>OL Higher</v>
      </c>
      <c r="AJ455" s="24" t="str">
        <f t="shared" si="115"/>
        <v>Up</v>
      </c>
      <c r="AK455" s="25" t="str">
        <f t="shared" si="116"/>
        <v>POC Unchanged</v>
      </c>
      <c r="AL455" s="26" t="str">
        <f t="shared" si="117"/>
        <v>In. Val</v>
      </c>
      <c r="AM455" s="26" t="str">
        <f t="shared" si="118"/>
        <v>Upper Break</v>
      </c>
      <c r="AN455" s="26" t="str">
        <f t="shared" si="119"/>
        <v>Ab. Val</v>
      </c>
      <c r="AO455" s="26" t="str">
        <f t="shared" si="120"/>
        <v>No Gap</v>
      </c>
      <c r="AP455" s="26" t="str">
        <f t="shared" si="121"/>
        <v>Bottom-Weighted</v>
      </c>
      <c r="AQ455" s="26" t="str">
        <f t="shared" si="122"/>
        <v>Skewed Mid-High</v>
      </c>
      <c r="AR455" s="26" t="str">
        <f t="shared" si="123"/>
        <v>Closed Lower Quadrant</v>
      </c>
      <c r="AS455" s="27">
        <f t="shared" si="124"/>
        <v>-2</v>
      </c>
    </row>
    <row r="456" spans="1:45" ht="15.5" x14ac:dyDescent="0.35">
      <c r="A456" s="20">
        <v>45016</v>
      </c>
      <c r="B456" s="21">
        <v>1.21868</v>
      </c>
      <c r="C456" s="21">
        <v>1.2422500000000001</v>
      </c>
      <c r="D456" s="21">
        <v>1.2166600000000001</v>
      </c>
      <c r="E456" s="21">
        <v>1.22855</v>
      </c>
      <c r="F456" s="21">
        <v>1.2314000000000001</v>
      </c>
      <c r="G456" s="21">
        <v>1.2342000000000002</v>
      </c>
      <c r="H456" s="21">
        <v>1.2225000000000001</v>
      </c>
      <c r="I456" s="22">
        <v>45</v>
      </c>
      <c r="J456" s="22">
        <v>2088</v>
      </c>
      <c r="K456" s="22">
        <v>4217</v>
      </c>
      <c r="L456" s="22">
        <v>6368</v>
      </c>
      <c r="M456" s="23">
        <v>13.211250000000014</v>
      </c>
      <c r="N456" s="23">
        <v>255.9</v>
      </c>
      <c r="O456" s="22">
        <v>117.00000000000044</v>
      </c>
      <c r="P456" s="22">
        <v>619098</v>
      </c>
      <c r="Q456" s="23">
        <v>1289.7874999999999</v>
      </c>
      <c r="R456" s="23">
        <v>24.884720593982024</v>
      </c>
      <c r="S456" s="22">
        <v>38</v>
      </c>
      <c r="T456" s="22" t="s">
        <v>26</v>
      </c>
      <c r="U456" s="23">
        <v>0.53626215100607189</v>
      </c>
      <c r="V456" s="22">
        <v>719</v>
      </c>
      <c r="W456" s="22">
        <v>2162</v>
      </c>
      <c r="X456" s="22">
        <v>2318</v>
      </c>
      <c r="Y456" s="22">
        <v>1159</v>
      </c>
      <c r="Z456" s="22" t="s">
        <v>29</v>
      </c>
      <c r="AA456" s="5"/>
      <c r="AB456" s="6" cm="1">
        <f t="array" ref="AB456">SUM(IF(B456:I456&gt;B457:I457,1,-1))</f>
        <v>2</v>
      </c>
      <c r="AC456" s="6" cm="1">
        <f t="array" ref="AC456">SUM(IF(J456:S456&gt;J457:S457,1,-1))</f>
        <v>-2</v>
      </c>
      <c r="AD456" s="6">
        <f t="shared" si="113"/>
        <v>0</v>
      </c>
      <c r="AE456" s="6">
        <f t="shared" si="112"/>
        <v>10</v>
      </c>
      <c r="AF456" s="6">
        <f t="shared" si="112"/>
        <v>-14</v>
      </c>
      <c r="AG456" s="6">
        <f t="shared" si="112"/>
        <v>-4</v>
      </c>
      <c r="AH456" s="5"/>
      <c r="AI456" s="8" t="str">
        <f t="shared" si="114"/>
        <v>OL Higher</v>
      </c>
      <c r="AJ456" s="24" t="str">
        <f t="shared" si="115"/>
        <v>Up</v>
      </c>
      <c r="AK456" s="25" t="str">
        <f t="shared" si="116"/>
        <v>POC Unchanged</v>
      </c>
      <c r="AL456" s="26" t="str">
        <f t="shared" si="117"/>
        <v>In. Val</v>
      </c>
      <c r="AM456" s="26" t="str">
        <f t="shared" si="118"/>
        <v>Upper Break</v>
      </c>
      <c r="AN456" s="26" t="str">
        <f t="shared" si="119"/>
        <v>In Val</v>
      </c>
      <c r="AO456" s="26" t="str">
        <f t="shared" si="120"/>
        <v>Gap Down - Failed</v>
      </c>
      <c r="AP456" s="26" t="str">
        <f t="shared" si="121"/>
        <v>Bottom-Weighted</v>
      </c>
      <c r="AQ456" s="26" t="str">
        <f t="shared" si="122"/>
        <v>Skewed Mid-Low</v>
      </c>
      <c r="AR456" s="26" t="str">
        <f t="shared" si="123"/>
        <v>Closed Higher Quadrant</v>
      </c>
      <c r="AS456" s="27">
        <f t="shared" si="124"/>
        <v>2</v>
      </c>
    </row>
    <row r="457" spans="1:45" ht="15.5" x14ac:dyDescent="0.35">
      <c r="A457" s="20">
        <v>45015</v>
      </c>
      <c r="B457" s="21">
        <v>1.2109399999999999</v>
      </c>
      <c r="C457" s="21">
        <v>1.2392700000000001</v>
      </c>
      <c r="D457" s="21">
        <v>1.2101500000000001</v>
      </c>
      <c r="E457" s="21">
        <v>1.23858</v>
      </c>
      <c r="F457" s="21">
        <v>1.2314000000000001</v>
      </c>
      <c r="G457" s="21">
        <v>1.2341</v>
      </c>
      <c r="H457" s="21">
        <v>1.2221</v>
      </c>
      <c r="I457" s="22">
        <v>87</v>
      </c>
      <c r="J457" s="22">
        <v>1456</v>
      </c>
      <c r="K457" s="22">
        <v>4831</v>
      </c>
      <c r="L457" s="22">
        <v>6349</v>
      </c>
      <c r="M457" s="23">
        <v>13.134583333333325</v>
      </c>
      <c r="N457" s="23">
        <v>291.20000000000033</v>
      </c>
      <c r="O457" s="22">
        <v>120.00000000000011</v>
      </c>
      <c r="P457" s="22">
        <v>638033</v>
      </c>
      <c r="Q457" s="23">
        <v>1329.2354166666667</v>
      </c>
      <c r="R457" s="23">
        <v>21.802884615384592</v>
      </c>
      <c r="S457" s="22">
        <v>52</v>
      </c>
      <c r="T457" s="22" t="s">
        <v>28</v>
      </c>
      <c r="U457" s="23">
        <v>0.40129210998220011</v>
      </c>
      <c r="V457" s="22">
        <v>1183</v>
      </c>
      <c r="W457" s="22">
        <v>2739</v>
      </c>
      <c r="X457" s="22">
        <v>1858</v>
      </c>
      <c r="Y457" s="22">
        <v>536</v>
      </c>
      <c r="Z457" s="22" t="s">
        <v>31</v>
      </c>
      <c r="AA457" s="5"/>
      <c r="AB457" s="6" cm="1">
        <f t="array" ref="AB457">SUM(IF(B457:I457&gt;B458:I458,1,-1))</f>
        <v>6</v>
      </c>
      <c r="AC457" s="6" cm="1">
        <f t="array" ref="AC457">SUM(IF(J457:S457&gt;J458:S458,1,-1))</f>
        <v>-6</v>
      </c>
      <c r="AD457" s="6">
        <f t="shared" si="113"/>
        <v>0</v>
      </c>
      <c r="AE457" s="6">
        <f t="shared" si="112"/>
        <v>12</v>
      </c>
      <c r="AF457" s="6">
        <f t="shared" si="112"/>
        <v>-14</v>
      </c>
      <c r="AG457" s="6">
        <f t="shared" si="112"/>
        <v>-2</v>
      </c>
      <c r="AH457" s="5"/>
      <c r="AI457" s="8" t="str">
        <f t="shared" si="114"/>
        <v>Inside</v>
      </c>
      <c r="AJ457" s="24" t="str">
        <f t="shared" si="115"/>
        <v>Up</v>
      </c>
      <c r="AK457" s="25" t="str">
        <f t="shared" si="116"/>
        <v>POC Up</v>
      </c>
      <c r="AL457" s="26" t="str">
        <f t="shared" si="117"/>
        <v>In. Val</v>
      </c>
      <c r="AM457" s="26" t="str">
        <f t="shared" si="118"/>
        <v>Upper Break</v>
      </c>
      <c r="AN457" s="26" t="str">
        <f t="shared" si="119"/>
        <v>Ab. Val</v>
      </c>
      <c r="AO457" s="26" t="str">
        <f t="shared" si="120"/>
        <v>Gap Down - Failed</v>
      </c>
      <c r="AP457" s="26" t="str">
        <f t="shared" si="121"/>
        <v>Bottom-Weighted</v>
      </c>
      <c r="AQ457" s="26" t="str">
        <f t="shared" si="122"/>
        <v>Skewed Mid-High</v>
      </c>
      <c r="AR457" s="26" t="str">
        <f t="shared" si="123"/>
        <v>Same</v>
      </c>
      <c r="AS457" s="27">
        <f t="shared" si="124"/>
        <v>0</v>
      </c>
    </row>
    <row r="458" spans="1:45" ht="15.5" x14ac:dyDescent="0.35">
      <c r="A458" s="20">
        <v>45014</v>
      </c>
      <c r="B458" s="21">
        <v>1.20668</v>
      </c>
      <c r="C458" s="21">
        <v>1.23613</v>
      </c>
      <c r="D458" s="21">
        <v>1.20269</v>
      </c>
      <c r="E458" s="21">
        <v>1.2309600000000001</v>
      </c>
      <c r="F458" s="21">
        <v>1.2313000000000001</v>
      </c>
      <c r="G458" s="21">
        <v>1.2342000000000002</v>
      </c>
      <c r="H458" s="21">
        <v>1.2203000000000002</v>
      </c>
      <c r="I458" s="22">
        <v>68</v>
      </c>
      <c r="J458" s="22">
        <v>1067</v>
      </c>
      <c r="K458" s="22">
        <v>5507</v>
      </c>
      <c r="L458" s="22">
        <v>6633</v>
      </c>
      <c r="M458" s="23">
        <v>13.738749999999975</v>
      </c>
      <c r="N458" s="23">
        <v>334.39999999999912</v>
      </c>
      <c r="O458" s="22">
        <v>139.00000000000023</v>
      </c>
      <c r="P458" s="22">
        <v>707336</v>
      </c>
      <c r="Q458" s="23">
        <v>1473.6166666666666</v>
      </c>
      <c r="R458" s="23">
        <v>19.835526315789526</v>
      </c>
      <c r="S458" s="22">
        <v>56</v>
      </c>
      <c r="T458" s="22" t="s">
        <v>30</v>
      </c>
      <c r="U458" s="23">
        <v>0.27637212488614438</v>
      </c>
      <c r="V458" s="22">
        <v>2355</v>
      </c>
      <c r="W458" s="22">
        <v>2510</v>
      </c>
      <c r="X458" s="22">
        <v>1018</v>
      </c>
      <c r="Y458" s="22">
        <v>750</v>
      </c>
      <c r="Z458" s="22" t="s">
        <v>31</v>
      </c>
      <c r="AA458" s="5"/>
      <c r="AB458" s="6" cm="1">
        <f t="array" ref="AB458">SUM(IF(B458:I458&gt;B459:I459,1,-1))</f>
        <v>2</v>
      </c>
      <c r="AC458" s="6" cm="1">
        <f t="array" ref="AC458">SUM(IF(J458:S458&gt;J459:S459,1,-1))</f>
        <v>-6</v>
      </c>
      <c r="AD458" s="6">
        <f t="shared" si="113"/>
        <v>-4</v>
      </c>
      <c r="AE458" s="6">
        <f t="shared" si="112"/>
        <v>8</v>
      </c>
      <c r="AF458" s="6">
        <f t="shared" si="112"/>
        <v>-16</v>
      </c>
      <c r="AG458" s="6">
        <f t="shared" si="112"/>
        <v>-8</v>
      </c>
      <c r="AH458" s="5"/>
      <c r="AI458" s="8" t="str">
        <f t="shared" si="114"/>
        <v>Inside</v>
      </c>
      <c r="AJ458" s="24" t="str">
        <f t="shared" si="115"/>
        <v>Up</v>
      </c>
      <c r="AK458" s="25" t="str">
        <f t="shared" si="116"/>
        <v>POC Up</v>
      </c>
      <c r="AL458" s="26" t="str">
        <f t="shared" si="117"/>
        <v>In. Val</v>
      </c>
      <c r="AM458" s="26" t="str">
        <f t="shared" si="118"/>
        <v>Upper Break</v>
      </c>
      <c r="AN458" s="26" t="str">
        <f t="shared" si="119"/>
        <v>In Val</v>
      </c>
      <c r="AO458" s="26" t="str">
        <f t="shared" si="120"/>
        <v>Gap Down - Failed</v>
      </c>
      <c r="AP458" s="26" t="str">
        <f t="shared" si="121"/>
        <v>Bottom-Weighted</v>
      </c>
      <c r="AQ458" s="26" t="str">
        <f t="shared" si="122"/>
        <v>Skewed Mid-High</v>
      </c>
      <c r="AR458" s="26" t="str">
        <f t="shared" si="123"/>
        <v>Same</v>
      </c>
      <c r="AS458" s="27">
        <f t="shared" si="124"/>
        <v>0</v>
      </c>
    </row>
    <row r="459" spans="1:45" ht="15.5" x14ac:dyDescent="0.35">
      <c r="A459" s="20">
        <v>45013</v>
      </c>
      <c r="B459" s="21">
        <v>1.21502</v>
      </c>
      <c r="C459" s="21">
        <v>1.23489</v>
      </c>
      <c r="D459" s="21">
        <v>1.2010000000000001</v>
      </c>
      <c r="E459" s="21">
        <v>1.2329399999999999</v>
      </c>
      <c r="F459" s="21">
        <v>1.2278</v>
      </c>
      <c r="G459" s="21">
        <v>1.2343000000000002</v>
      </c>
      <c r="H459" s="21">
        <v>1.2158</v>
      </c>
      <c r="I459" s="22">
        <v>63</v>
      </c>
      <c r="J459" s="22">
        <v>1721</v>
      </c>
      <c r="K459" s="22">
        <v>5252</v>
      </c>
      <c r="L459" s="22">
        <v>7025</v>
      </c>
      <c r="M459" s="23">
        <v>14.511875000000002</v>
      </c>
      <c r="N459" s="23">
        <v>338.89999999999975</v>
      </c>
      <c r="O459" s="22">
        <v>185.00000000000182</v>
      </c>
      <c r="P459" s="22">
        <v>810944</v>
      </c>
      <c r="Q459" s="23">
        <v>1689.4666666666667</v>
      </c>
      <c r="R459" s="23">
        <v>20.728828562997951</v>
      </c>
      <c r="S459" s="22">
        <v>42</v>
      </c>
      <c r="T459" s="22" t="s">
        <v>28</v>
      </c>
      <c r="U459" s="23">
        <v>0.47403490739577309</v>
      </c>
      <c r="V459" s="22">
        <v>2302</v>
      </c>
      <c r="W459" s="22">
        <v>2311</v>
      </c>
      <c r="X459" s="22">
        <v>1186</v>
      </c>
      <c r="Y459" s="22">
        <v>1226</v>
      </c>
      <c r="Z459" s="22" t="s">
        <v>31</v>
      </c>
      <c r="AA459" s="5"/>
      <c r="AB459" s="6" cm="1">
        <f t="array" ref="AB459">SUM(IF(B459:I459&gt;B460:I460,1,-1))</f>
        <v>4</v>
      </c>
      <c r="AC459" s="6" cm="1">
        <f t="array" ref="AC459">SUM(IF(J459:S459&gt;J460:S460,1,-1))</f>
        <v>-2</v>
      </c>
      <c r="AD459" s="6">
        <f t="shared" si="113"/>
        <v>2</v>
      </c>
      <c r="AE459" s="6">
        <f t="shared" si="112"/>
        <v>6</v>
      </c>
      <c r="AF459" s="6">
        <f t="shared" si="112"/>
        <v>-16</v>
      </c>
      <c r="AG459" s="6">
        <f t="shared" si="112"/>
        <v>-10</v>
      </c>
      <c r="AH459" s="5"/>
      <c r="AI459" s="8" t="str">
        <f t="shared" si="114"/>
        <v>OL Higher</v>
      </c>
      <c r="AJ459" s="24" t="str">
        <f t="shared" si="115"/>
        <v>Up</v>
      </c>
      <c r="AK459" s="25" t="str">
        <f t="shared" si="116"/>
        <v>POC Up</v>
      </c>
      <c r="AL459" s="26" t="str">
        <f t="shared" si="117"/>
        <v>In. Val</v>
      </c>
      <c r="AM459" s="26" t="str">
        <f t="shared" si="118"/>
        <v>Upper Break</v>
      </c>
      <c r="AN459" s="26" t="str">
        <f t="shared" si="119"/>
        <v>In Val</v>
      </c>
      <c r="AO459" s="26" t="str">
        <f t="shared" si="120"/>
        <v>No Gap</v>
      </c>
      <c r="AP459" s="26" t="str">
        <f t="shared" si="121"/>
        <v>Bottom-Weighted</v>
      </c>
      <c r="AQ459" s="26" t="str">
        <f t="shared" si="122"/>
        <v>Skewed Mid-High</v>
      </c>
      <c r="AR459" s="26" t="str">
        <f t="shared" si="123"/>
        <v>Same</v>
      </c>
      <c r="AS459" s="27">
        <f t="shared" si="124"/>
        <v>0</v>
      </c>
    </row>
    <row r="460" spans="1:45" ht="15.5" x14ac:dyDescent="0.35">
      <c r="A460" s="20">
        <v>45012</v>
      </c>
      <c r="B460" s="21">
        <v>1.2166699999999999</v>
      </c>
      <c r="C460" s="21">
        <v>1.2342</v>
      </c>
      <c r="D460" s="21">
        <v>1.2010000000000001</v>
      </c>
      <c r="E460" s="21">
        <v>1.22959</v>
      </c>
      <c r="F460" s="21">
        <v>1.2154</v>
      </c>
      <c r="G460" s="21">
        <v>1.2305000000000001</v>
      </c>
      <c r="H460" s="21">
        <v>1.2139</v>
      </c>
      <c r="I460" s="22">
        <v>45</v>
      </c>
      <c r="J460" s="22">
        <v>5034</v>
      </c>
      <c r="K460" s="22">
        <v>2197</v>
      </c>
      <c r="L460" s="22">
        <v>7283</v>
      </c>
      <c r="M460" s="23">
        <v>15.053333333333308</v>
      </c>
      <c r="N460" s="23">
        <v>331.99999999999898</v>
      </c>
      <c r="O460" s="22">
        <v>166.00000000000171</v>
      </c>
      <c r="P460" s="22">
        <v>905530</v>
      </c>
      <c r="Q460" s="23">
        <v>1886.5208333333333</v>
      </c>
      <c r="R460" s="23">
        <v>21.936746987951874</v>
      </c>
      <c r="S460" s="22">
        <v>38</v>
      </c>
      <c r="T460" s="22" t="s">
        <v>28</v>
      </c>
      <c r="U460" s="23">
        <v>0.46160165888794413</v>
      </c>
      <c r="V460" s="22">
        <v>1944</v>
      </c>
      <c r="W460" s="22">
        <v>2361</v>
      </c>
      <c r="X460" s="22">
        <v>1769</v>
      </c>
      <c r="Y460" s="22">
        <v>1209</v>
      </c>
      <c r="Z460" s="22" t="s">
        <v>31</v>
      </c>
      <c r="AA460" s="5"/>
      <c r="AB460" s="6" cm="1">
        <f t="array" ref="AB460">SUM(IF(B460:I460&gt;B461:I461,1,-1))</f>
        <v>2</v>
      </c>
      <c r="AC460" s="6" cm="1">
        <f t="array" ref="AC460">SUM(IF(J460:S460&gt;J461:S461,1,-1))</f>
        <v>-8</v>
      </c>
      <c r="AD460" s="6">
        <f t="shared" si="113"/>
        <v>-6</v>
      </c>
      <c r="AE460" s="6">
        <f t="shared" si="112"/>
        <v>4</v>
      </c>
      <c r="AF460" s="6">
        <f t="shared" si="112"/>
        <v>-10</v>
      </c>
      <c r="AG460" s="6">
        <f t="shared" si="112"/>
        <v>-6</v>
      </c>
      <c r="AH460" s="5"/>
      <c r="AI460" s="8" t="str">
        <f t="shared" si="114"/>
        <v>OL Higher</v>
      </c>
      <c r="AJ460" s="24" t="str">
        <f t="shared" si="115"/>
        <v>Neutral</v>
      </c>
      <c r="AK460" s="25" t="str">
        <f t="shared" si="116"/>
        <v>POC Unchanged</v>
      </c>
      <c r="AL460" s="26" t="str">
        <f t="shared" si="117"/>
        <v>In. Val</v>
      </c>
      <c r="AM460" s="26" t="str">
        <f t="shared" si="118"/>
        <v>Inside Day</v>
      </c>
      <c r="AN460" s="26" t="str">
        <f t="shared" si="119"/>
        <v>In Val</v>
      </c>
      <c r="AO460" s="26" t="str">
        <f t="shared" si="120"/>
        <v>No Gap</v>
      </c>
      <c r="AP460" s="26" t="str">
        <f t="shared" si="121"/>
        <v>Top-Weighted</v>
      </c>
      <c r="AQ460" s="26" t="str">
        <f t="shared" si="122"/>
        <v>Skewed Mid-High</v>
      </c>
      <c r="AR460" s="26" t="str">
        <f t="shared" si="123"/>
        <v>Closed Lower Quadrant</v>
      </c>
      <c r="AS460" s="27">
        <f t="shared" si="124"/>
        <v>-1</v>
      </c>
    </row>
    <row r="461" spans="1:45" ht="15.5" x14ac:dyDescent="0.35">
      <c r="A461" s="20">
        <v>45009</v>
      </c>
      <c r="B461" s="21">
        <v>1.2075499999999999</v>
      </c>
      <c r="C461" s="21">
        <v>1.2342</v>
      </c>
      <c r="D461" s="21">
        <v>1.2010000000000001</v>
      </c>
      <c r="E461" s="21">
        <v>1.2244600000000001</v>
      </c>
      <c r="F461" s="21">
        <v>1.2154</v>
      </c>
      <c r="G461" s="21">
        <v>1.2238</v>
      </c>
      <c r="H461" s="21">
        <v>1.2043000000000001</v>
      </c>
      <c r="I461" s="22">
        <v>34</v>
      </c>
      <c r="J461" s="22">
        <v>4711</v>
      </c>
      <c r="K461" s="22">
        <v>3010</v>
      </c>
      <c r="L461" s="22">
        <v>7779</v>
      </c>
      <c r="M461" s="23">
        <v>16.078125</v>
      </c>
      <c r="N461" s="23">
        <v>331.99999999999898</v>
      </c>
      <c r="O461" s="22">
        <v>194.99999999999852</v>
      </c>
      <c r="P461" s="22">
        <v>1021570</v>
      </c>
      <c r="Q461" s="23">
        <v>2128.2708333333335</v>
      </c>
      <c r="R461" s="23">
        <v>23.430722891566337</v>
      </c>
      <c r="S461" s="22">
        <v>38</v>
      </c>
      <c r="T461" s="22" t="s">
        <v>26</v>
      </c>
      <c r="U461" s="23">
        <v>0.65299853721036272</v>
      </c>
      <c r="V461" s="22">
        <v>1657</v>
      </c>
      <c r="W461" s="22">
        <v>2200</v>
      </c>
      <c r="X461" s="22">
        <v>2359</v>
      </c>
      <c r="Y461" s="22">
        <v>1563</v>
      </c>
      <c r="Z461" s="22" t="s">
        <v>32</v>
      </c>
      <c r="AA461" s="5"/>
      <c r="AB461" s="6" cm="1">
        <f t="array" ref="AB461">SUM(IF(B461:I461&gt;B462:I462,1,-1))</f>
        <v>0</v>
      </c>
      <c r="AC461" s="6" cm="1">
        <f t="array" ref="AC461">SUM(IF(J461:S461&gt;J462:S462,1,-1))</f>
        <v>-6</v>
      </c>
      <c r="AD461" s="6">
        <f t="shared" si="113"/>
        <v>-6</v>
      </c>
      <c r="AE461" s="6">
        <f t="shared" si="112"/>
        <v>4</v>
      </c>
      <c r="AF461" s="6">
        <f t="shared" si="112"/>
        <v>0</v>
      </c>
      <c r="AG461" s="6">
        <f t="shared" si="112"/>
        <v>4</v>
      </c>
      <c r="AH461" s="5"/>
      <c r="AI461" s="8" t="str">
        <f t="shared" si="114"/>
        <v>OL Higher</v>
      </c>
      <c r="AJ461" s="24" t="str">
        <f t="shared" si="115"/>
        <v>Up</v>
      </c>
      <c r="AK461" s="25" t="str">
        <f t="shared" si="116"/>
        <v>POC Unchanged</v>
      </c>
      <c r="AL461" s="26" t="str">
        <f t="shared" si="117"/>
        <v>In. Val</v>
      </c>
      <c r="AM461" s="26" t="str">
        <f t="shared" si="118"/>
        <v>Inside Day</v>
      </c>
      <c r="AN461" s="26" t="str">
        <f t="shared" si="119"/>
        <v>Ab. Val</v>
      </c>
      <c r="AO461" s="26" t="str">
        <f t="shared" si="120"/>
        <v>No Gap</v>
      </c>
      <c r="AP461" s="26" t="str">
        <f t="shared" si="121"/>
        <v>Top-Weighted</v>
      </c>
      <c r="AQ461" s="26" t="str">
        <f t="shared" si="122"/>
        <v>Skewed Mid-Low</v>
      </c>
      <c r="AR461" s="26" t="str">
        <f t="shared" si="123"/>
        <v>Closed Higher Quadrant</v>
      </c>
      <c r="AS461" s="27">
        <f t="shared" si="124"/>
        <v>1</v>
      </c>
    </row>
    <row r="462" spans="1:45" ht="15.5" x14ac:dyDescent="0.35">
      <c r="A462" s="20">
        <v>45008</v>
      </c>
      <c r="B462" s="21">
        <v>1.1922200000000001</v>
      </c>
      <c r="C462" s="21">
        <v>1.2342</v>
      </c>
      <c r="D462" s="21">
        <v>1.19075</v>
      </c>
      <c r="E462" s="21">
        <v>1.22801</v>
      </c>
      <c r="F462" s="21">
        <v>1.2154</v>
      </c>
      <c r="G462" s="21">
        <v>1.2237</v>
      </c>
      <c r="H462" s="21">
        <v>1.2019000000000002</v>
      </c>
      <c r="I462" s="22">
        <v>41</v>
      </c>
      <c r="J462" s="22">
        <v>4058</v>
      </c>
      <c r="K462" s="22">
        <v>4023</v>
      </c>
      <c r="L462" s="22">
        <v>8139</v>
      </c>
      <c r="M462" s="23">
        <v>16.772821576763487</v>
      </c>
      <c r="N462" s="23">
        <v>434.49999999999989</v>
      </c>
      <c r="O462" s="22">
        <v>217.99999999999818</v>
      </c>
      <c r="P462" s="22">
        <v>1100725</v>
      </c>
      <c r="Q462" s="23">
        <v>2283.6618257261412</v>
      </c>
      <c r="R462" s="23">
        <v>18.731875719217495</v>
      </c>
      <c r="S462" s="22">
        <v>40</v>
      </c>
      <c r="T462" s="22" t="s">
        <v>33</v>
      </c>
      <c r="U462" s="23">
        <v>0.73105710596713125</v>
      </c>
      <c r="V462" s="22">
        <v>1998</v>
      </c>
      <c r="W462" s="22">
        <v>2874</v>
      </c>
      <c r="X462" s="22">
        <v>2762</v>
      </c>
      <c r="Y462" s="22">
        <v>505</v>
      </c>
      <c r="Z462" s="22" t="s">
        <v>31</v>
      </c>
      <c r="AA462" s="5"/>
      <c r="AB462" s="6" cm="1">
        <f t="array" ref="AB462">SUM(IF(B462:I462&gt;B463:I463,1,-1))</f>
        <v>2</v>
      </c>
      <c r="AC462" s="6" cm="1">
        <f t="array" ref="AC462">SUM(IF(J462:S462&gt;J463:S463,1,-1))</f>
        <v>4</v>
      </c>
      <c r="AD462" s="6">
        <f t="shared" si="113"/>
        <v>6</v>
      </c>
      <c r="AE462" s="6">
        <f t="shared" si="112"/>
        <v>2</v>
      </c>
      <c r="AF462" s="6">
        <f t="shared" si="112"/>
        <v>0</v>
      </c>
      <c r="AG462" s="6">
        <f t="shared" si="112"/>
        <v>2</v>
      </c>
      <c r="AH462" s="5"/>
      <c r="AI462" s="8" t="str">
        <f t="shared" si="114"/>
        <v>Outside</v>
      </c>
      <c r="AJ462" s="24" t="str">
        <f t="shared" si="115"/>
        <v>Up</v>
      </c>
      <c r="AK462" s="25" t="str">
        <f t="shared" si="116"/>
        <v>POC Unchanged</v>
      </c>
      <c r="AL462" s="26" t="str">
        <f t="shared" si="117"/>
        <v>In. Val</v>
      </c>
      <c r="AM462" s="26" t="str">
        <f t="shared" si="118"/>
        <v>Upper Break</v>
      </c>
      <c r="AN462" s="26" t="str">
        <f t="shared" si="119"/>
        <v>Ab. Val</v>
      </c>
      <c r="AO462" s="26" t="str">
        <f t="shared" si="120"/>
        <v>Gap Down - Failed</v>
      </c>
      <c r="AP462" s="26" t="str">
        <f t="shared" si="121"/>
        <v>Top-Weighted</v>
      </c>
      <c r="AQ462" s="26" t="str">
        <f t="shared" si="122"/>
        <v>Skewed Mid-High</v>
      </c>
      <c r="AR462" s="26" t="str">
        <f t="shared" si="123"/>
        <v>Same</v>
      </c>
      <c r="AS462" s="27">
        <f t="shared" si="124"/>
        <v>0</v>
      </c>
    </row>
    <row r="463" spans="1:45" ht="15.5" x14ac:dyDescent="0.35">
      <c r="A463" s="20">
        <v>45007</v>
      </c>
      <c r="B463" s="21">
        <v>1.18489</v>
      </c>
      <c r="C463" s="21">
        <v>1.23349</v>
      </c>
      <c r="D463" s="21">
        <v>1.1831700000000001</v>
      </c>
      <c r="E463" s="21">
        <v>1.2277199999999999</v>
      </c>
      <c r="F463" s="21">
        <v>1.2154</v>
      </c>
      <c r="G463" s="21">
        <v>1.2231000000000001</v>
      </c>
      <c r="H463" s="21">
        <v>1.2019</v>
      </c>
      <c r="I463" s="22">
        <v>49</v>
      </c>
      <c r="J463" s="22">
        <v>3245</v>
      </c>
      <c r="K463" s="22">
        <v>4665</v>
      </c>
      <c r="L463" s="22">
        <v>7968</v>
      </c>
      <c r="M463" s="23">
        <v>16.390456431535245</v>
      </c>
      <c r="N463" s="23">
        <v>503.19999999999919</v>
      </c>
      <c r="O463" s="22">
        <v>212.00000000000108</v>
      </c>
      <c r="P463" s="22">
        <v>1088900</v>
      </c>
      <c r="Q463" s="23">
        <v>2259.1286307053942</v>
      </c>
      <c r="R463" s="23">
        <v>15.834658187599389</v>
      </c>
      <c r="S463" s="22">
        <v>47</v>
      </c>
      <c r="T463" s="22" t="s">
        <v>26</v>
      </c>
      <c r="U463" s="23">
        <v>0.61120508628997872</v>
      </c>
      <c r="V463" s="22">
        <v>1575</v>
      </c>
      <c r="W463" s="22">
        <v>3517</v>
      </c>
      <c r="X463" s="22">
        <v>1977</v>
      </c>
      <c r="Y463" s="22">
        <v>899</v>
      </c>
      <c r="Z463" s="22" t="s">
        <v>31</v>
      </c>
      <c r="AA463" s="5"/>
      <c r="AB463" s="6" cm="1">
        <f t="array" ref="AB463">SUM(IF(B463:I463&gt;B464:I464,1,-1))</f>
        <v>2</v>
      </c>
      <c r="AC463" s="6" cm="1">
        <f t="array" ref="AC463">SUM(IF(J463:S463&gt;J464:S464,1,-1))</f>
        <v>2</v>
      </c>
      <c r="AD463" s="6">
        <f t="shared" si="113"/>
        <v>4</v>
      </c>
      <c r="AE463" s="6">
        <f t="shared" ref="AE463:AG478" si="125">SUM(AB463:AB465)</f>
        <v>0</v>
      </c>
      <c r="AF463" s="6">
        <f t="shared" si="125"/>
        <v>2</v>
      </c>
      <c r="AG463" s="6">
        <f t="shared" si="125"/>
        <v>2</v>
      </c>
      <c r="AH463" s="5"/>
      <c r="AI463" s="8" t="str">
        <f t="shared" si="114"/>
        <v>Inside</v>
      </c>
      <c r="AJ463" s="24" t="str">
        <f t="shared" si="115"/>
        <v>Up</v>
      </c>
      <c r="AK463" s="25" t="str">
        <f t="shared" si="116"/>
        <v>POC Unchanged</v>
      </c>
      <c r="AL463" s="26" t="str">
        <f t="shared" si="117"/>
        <v>In. Val</v>
      </c>
      <c r="AM463" s="26" t="str">
        <f t="shared" si="118"/>
        <v>Upper Break</v>
      </c>
      <c r="AN463" s="26" t="str">
        <f t="shared" si="119"/>
        <v>Ab. Val</v>
      </c>
      <c r="AO463" s="26" t="str">
        <f t="shared" si="120"/>
        <v>Gap Down - Failed</v>
      </c>
      <c r="AP463" s="26" t="str">
        <f t="shared" si="121"/>
        <v>Bottom-Weighted</v>
      </c>
      <c r="AQ463" s="26" t="str">
        <f t="shared" si="122"/>
        <v>Skewed Mid-High</v>
      </c>
      <c r="AR463" s="26" t="str">
        <f t="shared" si="123"/>
        <v>Same</v>
      </c>
      <c r="AS463" s="27">
        <f t="shared" si="124"/>
        <v>0</v>
      </c>
    </row>
    <row r="464" spans="1:45" ht="15.5" x14ac:dyDescent="0.35">
      <c r="A464" s="20">
        <v>45006</v>
      </c>
      <c r="B464" s="21">
        <v>1.18262</v>
      </c>
      <c r="C464" s="21">
        <v>1.22845</v>
      </c>
      <c r="D464" s="21">
        <v>1.1802600000000001</v>
      </c>
      <c r="E464" s="21">
        <v>1.2224600000000001</v>
      </c>
      <c r="F464" s="21">
        <v>1.2154</v>
      </c>
      <c r="G464" s="21">
        <v>1.2232000000000001</v>
      </c>
      <c r="H464" s="21">
        <v>1.2018000000000002</v>
      </c>
      <c r="I464" s="22">
        <v>62</v>
      </c>
      <c r="J464" s="22">
        <v>2442</v>
      </c>
      <c r="K464" s="22">
        <v>5254</v>
      </c>
      <c r="L464" s="22">
        <v>7754</v>
      </c>
      <c r="M464" s="23">
        <v>16.013485477178413</v>
      </c>
      <c r="N464" s="23">
        <v>481.89999999999952</v>
      </c>
      <c r="O464" s="22">
        <v>213.99999999999864</v>
      </c>
      <c r="P464" s="22">
        <v>1081096</v>
      </c>
      <c r="Q464" s="23">
        <v>2242.9377593360996</v>
      </c>
      <c r="R464" s="23">
        <v>16.09047520232415</v>
      </c>
      <c r="S464" s="22">
        <v>53</v>
      </c>
      <c r="T464" s="22" t="s">
        <v>28</v>
      </c>
      <c r="U464" s="23">
        <v>0.45078462781738121</v>
      </c>
      <c r="V464" s="22">
        <v>1983</v>
      </c>
      <c r="W464" s="22">
        <v>3708</v>
      </c>
      <c r="X464" s="22">
        <v>814</v>
      </c>
      <c r="Y464" s="22">
        <v>1249</v>
      </c>
      <c r="Z464" s="22" t="s">
        <v>31</v>
      </c>
      <c r="AA464" s="5"/>
      <c r="AB464" s="6" cm="1">
        <f t="array" ref="AB464">SUM(IF(B464:I464&gt;B465:I465,1,-1))</f>
        <v>-2</v>
      </c>
      <c r="AC464" s="6" cm="1">
        <f t="array" ref="AC464">SUM(IF(J464:S464&gt;J465:S465,1,-1))</f>
        <v>-6</v>
      </c>
      <c r="AD464" s="6">
        <f t="shared" si="113"/>
        <v>-8</v>
      </c>
      <c r="AE464" s="6">
        <f t="shared" si="125"/>
        <v>-4</v>
      </c>
      <c r="AF464" s="6">
        <f t="shared" si="125"/>
        <v>-4</v>
      </c>
      <c r="AG464" s="6">
        <f t="shared" si="125"/>
        <v>-8</v>
      </c>
      <c r="AH464" s="5"/>
      <c r="AI464" s="8" t="str">
        <f t="shared" si="114"/>
        <v>OL Higher</v>
      </c>
      <c r="AJ464" s="24" t="str">
        <f t="shared" si="115"/>
        <v>Up</v>
      </c>
      <c r="AK464" s="25" t="str">
        <f t="shared" si="116"/>
        <v>POC Unchanged</v>
      </c>
      <c r="AL464" s="26" t="str">
        <f t="shared" si="117"/>
        <v>In. Val</v>
      </c>
      <c r="AM464" s="26" t="str">
        <f t="shared" si="118"/>
        <v>Inside Day</v>
      </c>
      <c r="AN464" s="26" t="str">
        <f t="shared" si="119"/>
        <v>In Val</v>
      </c>
      <c r="AO464" s="26" t="str">
        <f t="shared" si="120"/>
        <v>Gap Down - Failed</v>
      </c>
      <c r="AP464" s="26" t="str">
        <f t="shared" si="121"/>
        <v>Bottom-Weighted</v>
      </c>
      <c r="AQ464" s="26" t="str">
        <f t="shared" si="122"/>
        <v>Skewed Mid-High</v>
      </c>
      <c r="AR464" s="26" t="str">
        <f t="shared" si="123"/>
        <v>Same</v>
      </c>
      <c r="AS464" s="27">
        <f t="shared" si="124"/>
        <v>0</v>
      </c>
    </row>
    <row r="465" spans="1:45" ht="15.5" x14ac:dyDescent="0.35">
      <c r="A465" s="20">
        <v>45005</v>
      </c>
      <c r="B465" s="21">
        <v>1.20244</v>
      </c>
      <c r="C465" s="21">
        <v>1.22845</v>
      </c>
      <c r="D465" s="21">
        <v>1.1802600000000001</v>
      </c>
      <c r="E465" s="21">
        <v>1.2273499999999999</v>
      </c>
      <c r="F465" s="21">
        <v>1.2154</v>
      </c>
      <c r="G465" s="21">
        <v>1.2202000000000002</v>
      </c>
      <c r="H465" s="21">
        <v>1.1986000000000001</v>
      </c>
      <c r="I465" s="22">
        <v>55</v>
      </c>
      <c r="J465" s="22">
        <v>1879</v>
      </c>
      <c r="K465" s="22">
        <v>6051</v>
      </c>
      <c r="L465" s="22">
        <v>7988</v>
      </c>
      <c r="M465" s="23">
        <v>16.497925311203279</v>
      </c>
      <c r="N465" s="23">
        <v>481.89999999999952</v>
      </c>
      <c r="O465" s="22">
        <v>216.00000000000063</v>
      </c>
      <c r="P465" s="22">
        <v>1124383</v>
      </c>
      <c r="Q465" s="23">
        <v>2332.7448132780082</v>
      </c>
      <c r="R465" s="23">
        <v>16.576053123054592</v>
      </c>
      <c r="S465" s="22">
        <v>51</v>
      </c>
      <c r="T465" s="22" t="s">
        <v>28</v>
      </c>
      <c r="U465" s="23">
        <v>0.36209761239873967</v>
      </c>
      <c r="V465" s="22">
        <v>1420</v>
      </c>
      <c r="W465" s="22">
        <v>3763</v>
      </c>
      <c r="X465" s="22">
        <v>1236</v>
      </c>
      <c r="Y465" s="22">
        <v>1569</v>
      </c>
      <c r="Z465" s="22" t="s">
        <v>31</v>
      </c>
      <c r="AA465" s="5"/>
      <c r="AB465" s="6" cm="1">
        <f t="array" ref="AB465">SUM(IF(B465:I465&gt;B466:I466,1,-1))</f>
        <v>0</v>
      </c>
      <c r="AC465" s="6" cm="1">
        <f t="array" ref="AC465">SUM(IF(J465:S465&gt;J466:S466,1,-1))</f>
        <v>6</v>
      </c>
      <c r="AD465" s="6">
        <f t="shared" si="113"/>
        <v>6</v>
      </c>
      <c r="AE465" s="6">
        <f t="shared" si="125"/>
        <v>-4</v>
      </c>
      <c r="AF465" s="6">
        <f t="shared" si="125"/>
        <v>6</v>
      </c>
      <c r="AG465" s="6">
        <f t="shared" si="125"/>
        <v>2</v>
      </c>
      <c r="AH465" s="5"/>
      <c r="AI465" s="8" t="str">
        <f t="shared" si="114"/>
        <v>Outside</v>
      </c>
      <c r="AJ465" s="24" t="str">
        <f t="shared" si="115"/>
        <v>Up</v>
      </c>
      <c r="AK465" s="25" t="str">
        <f t="shared" si="116"/>
        <v>POC Unchanged</v>
      </c>
      <c r="AL465" s="26" t="str">
        <f t="shared" si="117"/>
        <v>In. Val</v>
      </c>
      <c r="AM465" s="26" t="str">
        <f t="shared" si="118"/>
        <v>Upper Break</v>
      </c>
      <c r="AN465" s="26" t="str">
        <f t="shared" si="119"/>
        <v>Ab. Val</v>
      </c>
      <c r="AO465" s="26" t="str">
        <f t="shared" si="120"/>
        <v>No Gap</v>
      </c>
      <c r="AP465" s="26" t="str">
        <f t="shared" si="121"/>
        <v>Bottom-Weighted</v>
      </c>
      <c r="AQ465" s="26" t="str">
        <f t="shared" si="122"/>
        <v>Skewed Mid-High</v>
      </c>
      <c r="AR465" s="26" t="str">
        <f t="shared" si="123"/>
        <v>Same</v>
      </c>
      <c r="AS465" s="27">
        <f t="shared" si="124"/>
        <v>0</v>
      </c>
    </row>
    <row r="466" spans="1:45" ht="15.5" x14ac:dyDescent="0.35">
      <c r="A466" s="20">
        <v>45002</v>
      </c>
      <c r="B466" s="21">
        <v>1.2027099999999999</v>
      </c>
      <c r="C466" s="21">
        <v>1.2203299999999999</v>
      </c>
      <c r="D466" s="21">
        <v>1.1802600000000001</v>
      </c>
      <c r="E466" s="21">
        <v>1.2186600000000001</v>
      </c>
      <c r="F466" s="21">
        <v>1.2154</v>
      </c>
      <c r="G466" s="21">
        <v>1.2188000000000001</v>
      </c>
      <c r="H466" s="21">
        <v>1.2004000000000001</v>
      </c>
      <c r="I466" s="22">
        <v>27</v>
      </c>
      <c r="J466" s="22">
        <v>1194</v>
      </c>
      <c r="K466" s="22">
        <v>6609</v>
      </c>
      <c r="L466" s="22">
        <v>7861</v>
      </c>
      <c r="M466" s="23">
        <v>16.254356846472966</v>
      </c>
      <c r="N466" s="23">
        <v>400.69999999999828</v>
      </c>
      <c r="O466" s="22">
        <v>183.99999999999972</v>
      </c>
      <c r="P466" s="22">
        <v>1113149</v>
      </c>
      <c r="Q466" s="23">
        <v>2309.4377593360996</v>
      </c>
      <c r="R466" s="23">
        <v>19.618168205640213</v>
      </c>
      <c r="S466" s="22">
        <v>40</v>
      </c>
      <c r="T466" s="22" t="s">
        <v>28</v>
      </c>
      <c r="U466" s="23">
        <v>0.32522621684905795</v>
      </c>
      <c r="V466" s="22">
        <v>2494</v>
      </c>
      <c r="W466" s="22">
        <v>3141</v>
      </c>
      <c r="X466" s="22">
        <v>998</v>
      </c>
      <c r="Y466" s="22">
        <v>1228</v>
      </c>
      <c r="Z466" s="22" t="s">
        <v>31</v>
      </c>
      <c r="AA466" s="5"/>
      <c r="AB466" s="6" cm="1">
        <f t="array" ref="AB466">SUM(IF(B466:I466&gt;B467:I467,1,-1))</f>
        <v>-2</v>
      </c>
      <c r="AC466" s="6" cm="1">
        <f t="array" ref="AC466">SUM(IF(J466:S466&gt;J467:S467,1,-1))</f>
        <v>-4</v>
      </c>
      <c r="AD466" s="6">
        <f t="shared" si="113"/>
        <v>-6</v>
      </c>
      <c r="AE466" s="6">
        <f t="shared" si="125"/>
        <v>-6</v>
      </c>
      <c r="AF466" s="6">
        <f t="shared" si="125"/>
        <v>4</v>
      </c>
      <c r="AG466" s="6">
        <f t="shared" si="125"/>
        <v>-2</v>
      </c>
      <c r="AH466" s="5"/>
      <c r="AI466" s="8" t="str">
        <f t="shared" si="114"/>
        <v>Inside</v>
      </c>
      <c r="AJ466" s="24" t="str">
        <f t="shared" si="115"/>
        <v>Up</v>
      </c>
      <c r="AK466" s="25" t="str">
        <f t="shared" si="116"/>
        <v>POC Unchanged</v>
      </c>
      <c r="AL466" s="26" t="str">
        <f t="shared" si="117"/>
        <v>In. Val</v>
      </c>
      <c r="AM466" s="26" t="str">
        <f t="shared" si="118"/>
        <v>Inside Day</v>
      </c>
      <c r="AN466" s="26" t="str">
        <f t="shared" si="119"/>
        <v>In Val</v>
      </c>
      <c r="AO466" s="26" t="str">
        <f t="shared" si="120"/>
        <v>No Gap</v>
      </c>
      <c r="AP466" s="26" t="str">
        <f t="shared" si="121"/>
        <v>Bottom-Weighted</v>
      </c>
      <c r="AQ466" s="26" t="str">
        <f t="shared" si="122"/>
        <v>Skewed Mid-High</v>
      </c>
      <c r="AR466" s="26" t="str">
        <f t="shared" si="123"/>
        <v>Same</v>
      </c>
      <c r="AS466" s="27">
        <f t="shared" si="124"/>
        <v>0</v>
      </c>
    </row>
    <row r="467" spans="1:45" ht="15.5" x14ac:dyDescent="0.35">
      <c r="A467" s="20">
        <v>45001</v>
      </c>
      <c r="B467" s="21">
        <v>1.1948799999999999</v>
      </c>
      <c r="C467" s="21">
        <v>1.2203299999999999</v>
      </c>
      <c r="D467" s="21">
        <v>1.1802600000000001</v>
      </c>
      <c r="E467" s="21">
        <v>1.2109300000000001</v>
      </c>
      <c r="F467" s="21">
        <v>1.2154</v>
      </c>
      <c r="G467" s="21">
        <v>1.2198000000000002</v>
      </c>
      <c r="H467" s="21">
        <v>1.1986000000000001</v>
      </c>
      <c r="I467" s="22">
        <v>27</v>
      </c>
      <c r="J467" s="22">
        <v>909</v>
      </c>
      <c r="K467" s="22">
        <v>6903</v>
      </c>
      <c r="L467" s="22">
        <v>7861</v>
      </c>
      <c r="M467" s="23">
        <v>16.263485477178349</v>
      </c>
      <c r="N467" s="23">
        <v>400.69999999999828</v>
      </c>
      <c r="O467" s="22">
        <v>212.00000000000108</v>
      </c>
      <c r="P467" s="22">
        <v>1107981</v>
      </c>
      <c r="Q467" s="23">
        <v>2298.7157676348547</v>
      </c>
      <c r="R467" s="23">
        <v>19.618168205640213</v>
      </c>
      <c r="S467" s="22">
        <v>44</v>
      </c>
      <c r="T467" s="22" t="s">
        <v>28</v>
      </c>
      <c r="U467" s="23">
        <v>0.30927649405315105</v>
      </c>
      <c r="V467" s="22">
        <v>1848</v>
      </c>
      <c r="W467" s="22">
        <v>3297</v>
      </c>
      <c r="X467" s="22">
        <v>1488</v>
      </c>
      <c r="Y467" s="22">
        <v>1228</v>
      </c>
      <c r="Z467" s="22" t="s">
        <v>31</v>
      </c>
      <c r="AA467" s="5"/>
      <c r="AB467" s="6" cm="1">
        <f t="array" ref="AB467">SUM(IF(B467:I467&gt;B468:I468,1,-1))</f>
        <v>-2</v>
      </c>
      <c r="AC467" s="6" cm="1">
        <f t="array" ref="AC467">SUM(IF(J467:S467&gt;J468:S468,1,-1))</f>
        <v>4</v>
      </c>
      <c r="AD467" s="6">
        <f t="shared" si="113"/>
        <v>2</v>
      </c>
      <c r="AE467" s="6">
        <f t="shared" si="125"/>
        <v>-6</v>
      </c>
      <c r="AF467" s="6">
        <f t="shared" si="125"/>
        <v>12</v>
      </c>
      <c r="AG467" s="6">
        <f t="shared" si="125"/>
        <v>6</v>
      </c>
      <c r="AH467" s="5"/>
      <c r="AI467" s="8" t="str">
        <f t="shared" si="114"/>
        <v>OL Higher</v>
      </c>
      <c r="AJ467" s="24" t="str">
        <f t="shared" si="115"/>
        <v>Up</v>
      </c>
      <c r="AK467" s="25" t="str">
        <f t="shared" si="116"/>
        <v>POC Unchanged</v>
      </c>
      <c r="AL467" s="26" t="str">
        <f t="shared" si="117"/>
        <v>In. Val</v>
      </c>
      <c r="AM467" s="26" t="str">
        <f t="shared" si="118"/>
        <v>Inside Day</v>
      </c>
      <c r="AN467" s="26" t="str">
        <f t="shared" si="119"/>
        <v>In Val</v>
      </c>
      <c r="AO467" s="26" t="str">
        <f t="shared" si="120"/>
        <v>Gap Down - Failed</v>
      </c>
      <c r="AP467" s="26" t="str">
        <f t="shared" si="121"/>
        <v>Bottom-Weighted</v>
      </c>
      <c r="AQ467" s="26" t="str">
        <f t="shared" si="122"/>
        <v>Skewed Mid-High</v>
      </c>
      <c r="AR467" s="26" t="str">
        <f t="shared" si="123"/>
        <v>Closed Lower Quadrant</v>
      </c>
      <c r="AS467" s="27">
        <f t="shared" si="124"/>
        <v>-1</v>
      </c>
    </row>
    <row r="468" spans="1:45" ht="15.5" x14ac:dyDescent="0.35">
      <c r="A468" s="20">
        <v>45000</v>
      </c>
      <c r="B468" s="21">
        <v>1.2025699999999999</v>
      </c>
      <c r="C468" s="21">
        <v>1.2203299999999999</v>
      </c>
      <c r="D468" s="21">
        <v>1.1802600000000001</v>
      </c>
      <c r="E468" s="21">
        <v>1.2066699999999999</v>
      </c>
      <c r="F468" s="21">
        <v>1.2154</v>
      </c>
      <c r="G468" s="21">
        <v>1.2198000000000002</v>
      </c>
      <c r="H468" s="21">
        <v>1.1965000000000001</v>
      </c>
      <c r="I468" s="22">
        <v>9</v>
      </c>
      <c r="J468" s="22">
        <v>909</v>
      </c>
      <c r="K468" s="22">
        <v>6863</v>
      </c>
      <c r="L468" s="22">
        <v>7821</v>
      </c>
      <c r="M468" s="23">
        <v>16.181950207468827</v>
      </c>
      <c r="N468" s="23">
        <v>400.69999999999828</v>
      </c>
      <c r="O468" s="22">
        <v>233.00000000000099</v>
      </c>
      <c r="P468" s="22">
        <v>1072238</v>
      </c>
      <c r="Q468" s="23">
        <v>2224.5601659751037</v>
      </c>
      <c r="R468" s="23">
        <v>19.518342899925216</v>
      </c>
      <c r="S468" s="22">
        <v>40</v>
      </c>
      <c r="T468" s="22" t="s">
        <v>28</v>
      </c>
      <c r="U468" s="23">
        <v>0.35634091135075729</v>
      </c>
      <c r="V468" s="22">
        <v>1678</v>
      </c>
      <c r="W468" s="22">
        <v>2760</v>
      </c>
      <c r="X468" s="22">
        <v>2155</v>
      </c>
      <c r="Y468" s="22">
        <v>1228</v>
      </c>
      <c r="Z468" s="22" t="s">
        <v>32</v>
      </c>
      <c r="AA468" s="5"/>
      <c r="AB468" s="6" cm="1">
        <f t="array" ref="AB468">SUM(IF(B468:I468&gt;B469:I469,1,-1))</f>
        <v>-2</v>
      </c>
      <c r="AC468" s="6" cm="1">
        <f t="array" ref="AC468">SUM(IF(J468:S468&gt;J469:S469,1,-1))</f>
        <v>4</v>
      </c>
      <c r="AD468" s="6">
        <f t="shared" si="113"/>
        <v>2</v>
      </c>
      <c r="AE468" s="6">
        <f t="shared" si="125"/>
        <v>0</v>
      </c>
      <c r="AF468" s="6">
        <f t="shared" si="125"/>
        <v>14</v>
      </c>
      <c r="AG468" s="6">
        <f t="shared" si="125"/>
        <v>14</v>
      </c>
      <c r="AH468" s="5"/>
      <c r="AI468" s="8" t="str">
        <f t="shared" si="114"/>
        <v>OL Higher</v>
      </c>
      <c r="AJ468" s="24" t="str">
        <f t="shared" si="115"/>
        <v>Up</v>
      </c>
      <c r="AK468" s="25" t="str">
        <f t="shared" si="116"/>
        <v>POC Up</v>
      </c>
      <c r="AL468" s="26" t="str">
        <f t="shared" si="117"/>
        <v>Ab. Val</v>
      </c>
      <c r="AM468" s="26" t="str">
        <f t="shared" si="118"/>
        <v>Inside Day</v>
      </c>
      <c r="AN468" s="26" t="str">
        <f t="shared" si="119"/>
        <v>In Val</v>
      </c>
      <c r="AO468" s="26" t="str">
        <f t="shared" si="120"/>
        <v>No Gap</v>
      </c>
      <c r="AP468" s="26" t="str">
        <f t="shared" si="121"/>
        <v>Bottom-Weighted</v>
      </c>
      <c r="AQ468" s="26" t="str">
        <f t="shared" si="122"/>
        <v>Skewed Mid-High</v>
      </c>
      <c r="AR468" s="26" t="str">
        <f t="shared" si="123"/>
        <v>Closed Higher Quadrant</v>
      </c>
      <c r="AS468" s="27">
        <f t="shared" si="124"/>
        <v>1</v>
      </c>
    </row>
    <row r="469" spans="1:45" ht="15.5" x14ac:dyDescent="0.35">
      <c r="A469" s="20">
        <v>44999</v>
      </c>
      <c r="B469" s="21">
        <v>1.2032499999999999</v>
      </c>
      <c r="C469" s="21">
        <v>1.2203299999999999</v>
      </c>
      <c r="D469" s="21">
        <v>1.1802600000000001</v>
      </c>
      <c r="E469" s="21">
        <v>1.2150399999999999</v>
      </c>
      <c r="F469" s="21">
        <v>1.2025000000000001</v>
      </c>
      <c r="G469" s="21">
        <v>1.2133</v>
      </c>
      <c r="H469" s="21">
        <v>1.1902000000000001</v>
      </c>
      <c r="I469" s="22">
        <v>27</v>
      </c>
      <c r="J469" s="22">
        <v>3356</v>
      </c>
      <c r="K469" s="22">
        <v>4323</v>
      </c>
      <c r="L469" s="22">
        <v>7732</v>
      </c>
      <c r="M469" s="23">
        <v>16.005601659750983</v>
      </c>
      <c r="N469" s="23">
        <v>400.69999999999828</v>
      </c>
      <c r="O469" s="22">
        <v>230.99999999999898</v>
      </c>
      <c r="P469" s="22">
        <v>1003807</v>
      </c>
      <c r="Q469" s="23">
        <v>2082.5871369294605</v>
      </c>
      <c r="R469" s="23">
        <v>19.29623159470934</v>
      </c>
      <c r="S469" s="22">
        <v>46</v>
      </c>
      <c r="T469" s="22" t="s">
        <v>33</v>
      </c>
      <c r="U469" s="23">
        <v>0.71461270674021371</v>
      </c>
      <c r="V469" s="22">
        <v>1375</v>
      </c>
      <c r="W469" s="22">
        <v>2871</v>
      </c>
      <c r="X469" s="22">
        <v>2258</v>
      </c>
      <c r="Y469" s="22">
        <v>1228</v>
      </c>
      <c r="Z469" s="22" t="s">
        <v>31</v>
      </c>
      <c r="AA469" s="5"/>
      <c r="AB469" s="6" cm="1">
        <f t="array" ref="AB469">SUM(IF(B469:I469&gt;B470:I470,1,-1))</f>
        <v>-2</v>
      </c>
      <c r="AC469" s="6" cm="1">
        <f t="array" ref="AC469">SUM(IF(J469:S469&gt;J470:S470,1,-1))</f>
        <v>4</v>
      </c>
      <c r="AD469" s="6">
        <f t="shared" si="113"/>
        <v>2</v>
      </c>
      <c r="AE469" s="6">
        <f t="shared" si="125"/>
        <v>0</v>
      </c>
      <c r="AF469" s="6">
        <f t="shared" si="125"/>
        <v>18</v>
      </c>
      <c r="AG469" s="6">
        <f t="shared" si="125"/>
        <v>18</v>
      </c>
      <c r="AH469" s="5"/>
      <c r="AI469" s="8" t="str">
        <f t="shared" si="114"/>
        <v>Outside</v>
      </c>
      <c r="AJ469" s="24" t="str">
        <f t="shared" si="115"/>
        <v>Neutral</v>
      </c>
      <c r="AK469" s="25" t="str">
        <f t="shared" si="116"/>
        <v>POC Down</v>
      </c>
      <c r="AL469" s="26" t="str">
        <f t="shared" si="117"/>
        <v>In. Val</v>
      </c>
      <c r="AM469" s="26" t="str">
        <f t="shared" si="118"/>
        <v>Upper Break</v>
      </c>
      <c r="AN469" s="26" t="str">
        <f t="shared" si="119"/>
        <v>Ab. Val</v>
      </c>
      <c r="AO469" s="26" t="str">
        <f t="shared" si="120"/>
        <v>No Gap</v>
      </c>
      <c r="AP469" s="26" t="str">
        <f t="shared" si="121"/>
        <v>Bottom-Weighted</v>
      </c>
      <c r="AQ469" s="26" t="str">
        <f t="shared" si="122"/>
        <v>Skewed Mid-High</v>
      </c>
      <c r="AR469" s="26" t="str">
        <f t="shared" si="123"/>
        <v>Same</v>
      </c>
      <c r="AS469" s="27">
        <f t="shared" si="124"/>
        <v>0</v>
      </c>
    </row>
    <row r="470" spans="1:45" ht="15.5" x14ac:dyDescent="0.35">
      <c r="A470" s="20">
        <v>44998</v>
      </c>
      <c r="B470" s="21">
        <v>1.20618</v>
      </c>
      <c r="C470" s="21">
        <v>1.2199199999999999</v>
      </c>
      <c r="D470" s="21">
        <v>1.1802600000000001</v>
      </c>
      <c r="E470" s="21">
        <v>1.21665</v>
      </c>
      <c r="F470" s="21">
        <v>1.2031000000000001</v>
      </c>
      <c r="G470" s="21">
        <v>1.2124000000000001</v>
      </c>
      <c r="H470" s="21">
        <v>1.1940000000000002</v>
      </c>
      <c r="I470" s="22">
        <v>12</v>
      </c>
      <c r="J470" s="22">
        <v>2988</v>
      </c>
      <c r="K470" s="22">
        <v>4683</v>
      </c>
      <c r="L470" s="22">
        <v>7729</v>
      </c>
      <c r="M470" s="23">
        <v>15.99087136929457</v>
      </c>
      <c r="N470" s="23">
        <v>396.59999999999809</v>
      </c>
      <c r="O470" s="22">
        <v>183.99999999999972</v>
      </c>
      <c r="P470" s="22">
        <v>938821</v>
      </c>
      <c r="Q470" s="23">
        <v>1947.7614107883817</v>
      </c>
      <c r="R470" s="23">
        <v>19.488149268784763</v>
      </c>
      <c r="S470" s="22">
        <v>49</v>
      </c>
      <c r="T470" s="22" t="s">
        <v>26</v>
      </c>
      <c r="U470" s="23">
        <v>0.69113366868741211</v>
      </c>
      <c r="V470" s="22">
        <v>853</v>
      </c>
      <c r="W470" s="22">
        <v>3434</v>
      </c>
      <c r="X470" s="22">
        <v>2200</v>
      </c>
      <c r="Y470" s="22">
        <v>1223</v>
      </c>
      <c r="Z470" s="22" t="s">
        <v>31</v>
      </c>
      <c r="AA470" s="5"/>
      <c r="AB470" s="6" cm="1">
        <f t="array" ref="AB470">SUM(IF(B470:I470&gt;B471:I471,1,-1))</f>
        <v>4</v>
      </c>
      <c r="AC470" s="6" cm="1">
        <f t="array" ref="AC470">SUM(IF(J470:S470&gt;J471:S471,1,-1))</f>
        <v>6</v>
      </c>
      <c r="AD470" s="6">
        <f t="shared" si="113"/>
        <v>10</v>
      </c>
      <c r="AE470" s="6">
        <f t="shared" si="125"/>
        <v>0</v>
      </c>
      <c r="AF470" s="6">
        <f t="shared" si="125"/>
        <v>8</v>
      </c>
      <c r="AG470" s="6">
        <f t="shared" si="125"/>
        <v>8</v>
      </c>
      <c r="AH470" s="5"/>
      <c r="AI470" s="8" t="str">
        <f t="shared" si="114"/>
        <v>OL Higher</v>
      </c>
      <c r="AJ470" s="24" t="str">
        <f t="shared" si="115"/>
        <v>Neutral</v>
      </c>
      <c r="AK470" s="25" t="str">
        <f t="shared" si="116"/>
        <v>POC Up</v>
      </c>
      <c r="AL470" s="26" t="str">
        <f t="shared" si="117"/>
        <v>In. Val</v>
      </c>
      <c r="AM470" s="26" t="str">
        <f t="shared" si="118"/>
        <v>Upper Break</v>
      </c>
      <c r="AN470" s="26" t="str">
        <f t="shared" si="119"/>
        <v>Ab. Val</v>
      </c>
      <c r="AO470" s="26" t="str">
        <f t="shared" si="120"/>
        <v>No Gap</v>
      </c>
      <c r="AP470" s="26" t="str">
        <f t="shared" si="121"/>
        <v>Bottom-Weighted</v>
      </c>
      <c r="AQ470" s="26" t="str">
        <f t="shared" si="122"/>
        <v>Skewed Mid-High</v>
      </c>
      <c r="AR470" s="26" t="str">
        <f t="shared" si="123"/>
        <v>Same</v>
      </c>
      <c r="AS470" s="27">
        <f t="shared" si="124"/>
        <v>0</v>
      </c>
    </row>
    <row r="471" spans="1:45" ht="15.5" x14ac:dyDescent="0.35">
      <c r="A471" s="20">
        <v>44995</v>
      </c>
      <c r="B471" s="21">
        <v>1.19496</v>
      </c>
      <c r="C471" s="21">
        <v>1.2142900000000001</v>
      </c>
      <c r="D471" s="21">
        <v>1.1802600000000001</v>
      </c>
      <c r="E471" s="21">
        <v>1.20753</v>
      </c>
      <c r="F471" s="21">
        <v>1.2025000000000001</v>
      </c>
      <c r="G471" s="21">
        <v>1.2065000000000001</v>
      </c>
      <c r="H471" s="21">
        <v>1.1917000000000002</v>
      </c>
      <c r="I471" s="22">
        <v>32</v>
      </c>
      <c r="J471" s="22">
        <v>2487</v>
      </c>
      <c r="K471" s="22">
        <v>4805</v>
      </c>
      <c r="L471" s="22">
        <v>7355</v>
      </c>
      <c r="M471" s="23">
        <v>15.215767634854735</v>
      </c>
      <c r="N471" s="23">
        <v>340.30000000000007</v>
      </c>
      <c r="O471" s="22">
        <v>147.99999999999923</v>
      </c>
      <c r="P471" s="22">
        <v>841446</v>
      </c>
      <c r="Q471" s="23">
        <v>1745.7385892116183</v>
      </c>
      <c r="R471" s="23">
        <v>21.613282397884216</v>
      </c>
      <c r="S471" s="22">
        <v>43</v>
      </c>
      <c r="T471" s="22" t="s">
        <v>26</v>
      </c>
      <c r="U471" s="23">
        <v>0.5349775986154971</v>
      </c>
      <c r="V471" s="22">
        <v>1012</v>
      </c>
      <c r="W471" s="22">
        <v>3529</v>
      </c>
      <c r="X471" s="22">
        <v>1641</v>
      </c>
      <c r="Y471" s="22">
        <v>1143</v>
      </c>
      <c r="Z471" s="22" t="s">
        <v>31</v>
      </c>
      <c r="AA471" s="5"/>
      <c r="AB471" s="6" cm="1">
        <f t="array" ref="AB471">SUM(IF(B471:I471&gt;B472:I472,1,-1))</f>
        <v>-2</v>
      </c>
      <c r="AC471" s="6" cm="1">
        <f t="array" ref="AC471">SUM(IF(J471:S471&gt;J472:S472,1,-1))</f>
        <v>8</v>
      </c>
      <c r="AD471" s="6">
        <f t="shared" si="113"/>
        <v>6</v>
      </c>
      <c r="AE471" s="6">
        <f t="shared" si="125"/>
        <v>-6</v>
      </c>
      <c r="AF471" s="6">
        <f t="shared" si="125"/>
        <v>-2</v>
      </c>
      <c r="AG471" s="6">
        <f t="shared" si="125"/>
        <v>-8</v>
      </c>
      <c r="AH471" s="5"/>
      <c r="AI471" s="8" t="str">
        <f t="shared" si="114"/>
        <v>Outside</v>
      </c>
      <c r="AJ471" s="24" t="str">
        <f t="shared" si="115"/>
        <v>Up</v>
      </c>
      <c r="AK471" s="25" t="str">
        <f t="shared" si="116"/>
        <v>POC Up</v>
      </c>
      <c r="AL471" s="26" t="str">
        <f t="shared" si="117"/>
        <v>In. Val</v>
      </c>
      <c r="AM471" s="26" t="str">
        <f t="shared" si="118"/>
        <v>Inside Day</v>
      </c>
      <c r="AN471" s="26" t="str">
        <f t="shared" si="119"/>
        <v>Ab. Val</v>
      </c>
      <c r="AO471" s="26" t="str">
        <f t="shared" si="120"/>
        <v>No Gap</v>
      </c>
      <c r="AP471" s="26" t="str">
        <f t="shared" si="121"/>
        <v>Bottom-Weighted</v>
      </c>
      <c r="AQ471" s="26" t="str">
        <f t="shared" si="122"/>
        <v>Skewed Mid-High</v>
      </c>
      <c r="AR471" s="26" t="str">
        <f t="shared" si="123"/>
        <v>Closed Lower Quadrant</v>
      </c>
      <c r="AS471" s="27">
        <f t="shared" si="124"/>
        <v>-2</v>
      </c>
    </row>
    <row r="472" spans="1:45" ht="15.5" x14ac:dyDescent="0.35">
      <c r="A472" s="20">
        <v>44994</v>
      </c>
      <c r="B472" s="21">
        <v>1.2016100000000001</v>
      </c>
      <c r="C472" s="21">
        <v>1.2142900000000001</v>
      </c>
      <c r="D472" s="21">
        <v>1.1802600000000001</v>
      </c>
      <c r="E472" s="21">
        <v>1.19224</v>
      </c>
      <c r="F472" s="21">
        <v>1.2019000000000002</v>
      </c>
      <c r="G472" s="21">
        <v>1.2065000000000001</v>
      </c>
      <c r="H472" s="21">
        <v>1.1927000000000001</v>
      </c>
      <c r="I472" s="22">
        <v>1</v>
      </c>
      <c r="J472" s="22">
        <v>2474</v>
      </c>
      <c r="K472" s="22">
        <v>4482</v>
      </c>
      <c r="L472" s="22">
        <v>7027</v>
      </c>
      <c r="M472" s="23">
        <v>14.591041666666628</v>
      </c>
      <c r="N472" s="23">
        <v>340.30000000000007</v>
      </c>
      <c r="O472" s="22">
        <v>138.00000000000034</v>
      </c>
      <c r="P472" s="22">
        <v>779066</v>
      </c>
      <c r="Q472" s="23">
        <v>1623.0541666666666</v>
      </c>
      <c r="R472" s="23">
        <v>20.649426976197468</v>
      </c>
      <c r="S472" s="22">
        <v>42</v>
      </c>
      <c r="T472" s="22" t="s">
        <v>26</v>
      </c>
      <c r="U472" s="23">
        <v>0.55773890934971371</v>
      </c>
      <c r="V472" s="22">
        <v>732</v>
      </c>
      <c r="W472" s="22">
        <v>3452</v>
      </c>
      <c r="X472" s="22">
        <v>1674</v>
      </c>
      <c r="Y472" s="22">
        <v>1143</v>
      </c>
      <c r="Z472" s="22" t="s">
        <v>29</v>
      </c>
      <c r="AA472" s="5"/>
      <c r="AB472" s="6" cm="1">
        <f t="array" ref="AB472">SUM(IF(B472:I472&gt;B473:I473,1,-1))</f>
        <v>-2</v>
      </c>
      <c r="AC472" s="6" cm="1">
        <f t="array" ref="AC472">SUM(IF(J472:S472&gt;J473:S473,1,-1))</f>
        <v>-6</v>
      </c>
      <c r="AD472" s="6">
        <f t="shared" si="113"/>
        <v>-8</v>
      </c>
      <c r="AE472" s="6">
        <f t="shared" si="125"/>
        <v>-10</v>
      </c>
      <c r="AF472" s="6">
        <f t="shared" si="125"/>
        <v>-10</v>
      </c>
      <c r="AG472" s="6">
        <f t="shared" si="125"/>
        <v>-20</v>
      </c>
      <c r="AH472" s="5"/>
      <c r="AI472" s="8" t="str">
        <f t="shared" si="114"/>
        <v>Outside</v>
      </c>
      <c r="AJ472" s="24" t="str">
        <f t="shared" si="115"/>
        <v>Neutral</v>
      </c>
      <c r="AK472" s="25" t="str">
        <f t="shared" si="116"/>
        <v>POC Down</v>
      </c>
      <c r="AL472" s="26" t="str">
        <f t="shared" si="117"/>
        <v>In. Val</v>
      </c>
      <c r="AM472" s="26" t="str">
        <f t="shared" si="118"/>
        <v>Inside Day</v>
      </c>
      <c r="AN472" s="26" t="str">
        <f t="shared" si="119"/>
        <v>Bl. Val</v>
      </c>
      <c r="AO472" s="26" t="str">
        <f t="shared" si="120"/>
        <v>No Gap</v>
      </c>
      <c r="AP472" s="26" t="str">
        <f t="shared" si="121"/>
        <v>Bottom-Weighted</v>
      </c>
      <c r="AQ472" s="26" t="str">
        <f t="shared" si="122"/>
        <v>Skewed Mid-High</v>
      </c>
      <c r="AR472" s="26" t="str">
        <f t="shared" si="123"/>
        <v>Closed Lower Quadrant</v>
      </c>
      <c r="AS472" s="27">
        <f t="shared" si="124"/>
        <v>-1</v>
      </c>
    </row>
    <row r="473" spans="1:45" ht="15.5" x14ac:dyDescent="0.35">
      <c r="A473" s="20">
        <v>44993</v>
      </c>
      <c r="B473" s="21">
        <v>1.2046699999999999</v>
      </c>
      <c r="C473" s="21">
        <v>1.2142900000000001</v>
      </c>
      <c r="D473" s="21">
        <v>1.1802600000000001</v>
      </c>
      <c r="E473" s="21">
        <v>1.1848700000000001</v>
      </c>
      <c r="F473" s="21">
        <v>1.2020000000000002</v>
      </c>
      <c r="G473" s="21">
        <v>1.2064000000000001</v>
      </c>
      <c r="H473" s="21">
        <v>1.1949000000000001</v>
      </c>
      <c r="I473" s="22">
        <v>-4</v>
      </c>
      <c r="J473" s="22">
        <v>2893</v>
      </c>
      <c r="K473" s="22">
        <v>4062</v>
      </c>
      <c r="L473" s="22">
        <v>7039</v>
      </c>
      <c r="M473" s="23">
        <v>14.622083333333295</v>
      </c>
      <c r="N473" s="23">
        <v>340.30000000000007</v>
      </c>
      <c r="O473" s="22">
        <v>115.00000000000065</v>
      </c>
      <c r="P473" s="22">
        <v>781681</v>
      </c>
      <c r="Q473" s="23">
        <v>1628.5020833333333</v>
      </c>
      <c r="R473" s="23">
        <v>20.684689979429912</v>
      </c>
      <c r="S473" s="22">
        <v>43</v>
      </c>
      <c r="T473" s="22" t="s">
        <v>26</v>
      </c>
      <c r="U473" s="23">
        <v>0.59815274289156051</v>
      </c>
      <c r="V473" s="22">
        <v>845</v>
      </c>
      <c r="W473" s="22">
        <v>3976</v>
      </c>
      <c r="X473" s="22">
        <v>1326</v>
      </c>
      <c r="Y473" s="22">
        <v>854</v>
      </c>
      <c r="Z473" s="22" t="s">
        <v>27</v>
      </c>
      <c r="AA473" s="5"/>
      <c r="AB473" s="6" cm="1">
        <f t="array" ref="AB473">SUM(IF(B473:I473&gt;B474:I474,1,-1))</f>
        <v>-2</v>
      </c>
      <c r="AC473" s="6" cm="1">
        <f t="array" ref="AC473">SUM(IF(J473:S473&gt;J474:S474,1,-1))</f>
        <v>-4</v>
      </c>
      <c r="AD473" s="6">
        <f t="shared" si="113"/>
        <v>-6</v>
      </c>
      <c r="AE473" s="6">
        <f t="shared" si="125"/>
        <v>-14</v>
      </c>
      <c r="AF473" s="6">
        <f t="shared" si="125"/>
        <v>-2</v>
      </c>
      <c r="AG473" s="6">
        <f t="shared" si="125"/>
        <v>-16</v>
      </c>
      <c r="AH473" s="5"/>
      <c r="AI473" s="8" t="str">
        <f t="shared" si="114"/>
        <v>OL Lower</v>
      </c>
      <c r="AJ473" s="24" t="str">
        <f t="shared" si="115"/>
        <v>Neutral</v>
      </c>
      <c r="AK473" s="25" t="str">
        <f t="shared" si="116"/>
        <v>POC Up</v>
      </c>
      <c r="AL473" s="26" t="str">
        <f t="shared" si="117"/>
        <v>In. Val</v>
      </c>
      <c r="AM473" s="26" t="str">
        <f t="shared" si="118"/>
        <v>Lower Break</v>
      </c>
      <c r="AN473" s="26" t="str">
        <f t="shared" si="119"/>
        <v>Bl. Val</v>
      </c>
      <c r="AO473" s="26" t="str">
        <f t="shared" si="120"/>
        <v>No Gap</v>
      </c>
      <c r="AP473" s="26" t="str">
        <f t="shared" si="121"/>
        <v>Bottom-Weighted</v>
      </c>
      <c r="AQ473" s="26" t="str">
        <f t="shared" si="122"/>
        <v>Skewed Mid-High</v>
      </c>
      <c r="AR473" s="26" t="str">
        <f t="shared" si="123"/>
        <v>Same</v>
      </c>
      <c r="AS473" s="27">
        <f t="shared" si="124"/>
        <v>0</v>
      </c>
    </row>
    <row r="474" spans="1:45" ht="15.5" x14ac:dyDescent="0.35">
      <c r="A474" s="20">
        <v>44992</v>
      </c>
      <c r="B474" s="21">
        <v>1.21088</v>
      </c>
      <c r="C474" s="21">
        <v>1.2142900000000001</v>
      </c>
      <c r="D474" s="21">
        <v>1.1816500000000001</v>
      </c>
      <c r="E474" s="21">
        <v>1.1826399999999999</v>
      </c>
      <c r="F474" s="21">
        <v>1.2019</v>
      </c>
      <c r="G474" s="21">
        <v>1.2074</v>
      </c>
      <c r="H474" s="21">
        <v>1.1959</v>
      </c>
      <c r="I474" s="22">
        <v>-28</v>
      </c>
      <c r="J474" s="22">
        <v>3695</v>
      </c>
      <c r="K474" s="22">
        <v>3390</v>
      </c>
      <c r="L474" s="22">
        <v>7169</v>
      </c>
      <c r="M474" s="23">
        <v>14.829583333333318</v>
      </c>
      <c r="N474" s="23">
        <v>326.40000000000003</v>
      </c>
      <c r="O474" s="22">
        <v>115.00000000000065</v>
      </c>
      <c r="P474" s="22">
        <v>791656</v>
      </c>
      <c r="Q474" s="23">
        <v>1649.2833333333333</v>
      </c>
      <c r="R474" s="23">
        <v>21.963848039215684</v>
      </c>
      <c r="S474" s="22">
        <v>36</v>
      </c>
      <c r="T474" s="22" t="s">
        <v>33</v>
      </c>
      <c r="U474" s="23">
        <v>0.72080806521098562</v>
      </c>
      <c r="V474" s="22">
        <v>1266</v>
      </c>
      <c r="W474" s="22">
        <v>4025</v>
      </c>
      <c r="X474" s="22">
        <v>1568</v>
      </c>
      <c r="Y474" s="22">
        <v>277</v>
      </c>
      <c r="Z474" s="22" t="s">
        <v>27</v>
      </c>
      <c r="AA474" s="5"/>
      <c r="AB474" s="6" cm="1">
        <f t="array" ref="AB474">SUM(IF(B474:I474&gt;B475:I475,1,-1))</f>
        <v>-6</v>
      </c>
      <c r="AC474" s="6" cm="1">
        <f t="array" ref="AC474">SUM(IF(J474:S474&gt;J475:S475,1,-1))</f>
        <v>0</v>
      </c>
      <c r="AD474" s="6">
        <f t="shared" si="113"/>
        <v>-6</v>
      </c>
      <c r="AE474" s="6">
        <f t="shared" si="125"/>
        <v>-10</v>
      </c>
      <c r="AF474" s="6">
        <f t="shared" si="125"/>
        <v>-2</v>
      </c>
      <c r="AG474" s="6">
        <f t="shared" si="125"/>
        <v>-12</v>
      </c>
      <c r="AH474" s="5"/>
      <c r="AI474" s="8" t="str">
        <f t="shared" si="114"/>
        <v>OL Lower</v>
      </c>
      <c r="AJ474" s="24" t="str">
        <f t="shared" si="115"/>
        <v>Down</v>
      </c>
      <c r="AK474" s="25" t="str">
        <f t="shared" si="116"/>
        <v>POC Down</v>
      </c>
      <c r="AL474" s="26" t="str">
        <f t="shared" si="117"/>
        <v>In. Val</v>
      </c>
      <c r="AM474" s="26" t="str">
        <f t="shared" si="118"/>
        <v>Lower Break</v>
      </c>
      <c r="AN474" s="26" t="str">
        <f t="shared" si="119"/>
        <v>Bl. Val</v>
      </c>
      <c r="AO474" s="26" t="str">
        <f t="shared" si="120"/>
        <v>Gap Up - Failed</v>
      </c>
      <c r="AP474" s="26" t="str">
        <f t="shared" si="121"/>
        <v>Top-Weighted</v>
      </c>
      <c r="AQ474" s="26" t="str">
        <f t="shared" si="122"/>
        <v>Skewed Mid-High</v>
      </c>
      <c r="AR474" s="26" t="str">
        <f t="shared" si="123"/>
        <v>Closed Higher Quadrant</v>
      </c>
      <c r="AS474" s="27">
        <f t="shared" si="124"/>
        <v>1</v>
      </c>
    </row>
    <row r="475" spans="1:45" ht="15.5" x14ac:dyDescent="0.35">
      <c r="A475" s="20">
        <v>44991</v>
      </c>
      <c r="B475" s="21">
        <v>1.2037800000000001</v>
      </c>
      <c r="C475" s="21">
        <v>1.2146999999999999</v>
      </c>
      <c r="D475" s="21">
        <v>1.1922299999999999</v>
      </c>
      <c r="E475" s="21">
        <v>1.2024600000000001</v>
      </c>
      <c r="F475" s="21">
        <v>1.2020000000000002</v>
      </c>
      <c r="G475" s="21">
        <v>1.2085000000000001</v>
      </c>
      <c r="H475" s="21">
        <v>1.1964000000000001</v>
      </c>
      <c r="I475" s="22">
        <v>-5</v>
      </c>
      <c r="J475" s="22">
        <v>4139</v>
      </c>
      <c r="K475" s="22">
        <v>3033</v>
      </c>
      <c r="L475" s="22">
        <v>7262</v>
      </c>
      <c r="M475" s="23">
        <v>15.083958333333323</v>
      </c>
      <c r="N475" s="23">
        <v>224.6999999999999</v>
      </c>
      <c r="O475" s="22">
        <v>121</v>
      </c>
      <c r="P475" s="22">
        <v>791478</v>
      </c>
      <c r="Q475" s="23">
        <v>1648.9124999999999</v>
      </c>
      <c r="R475" s="23">
        <v>32.31864708500224</v>
      </c>
      <c r="S475" s="22">
        <v>16</v>
      </c>
      <c r="T475" s="22" t="s">
        <v>33</v>
      </c>
      <c r="U475" s="23">
        <v>0.72335051375045023</v>
      </c>
      <c r="V475" s="22">
        <v>1107</v>
      </c>
      <c r="W475" s="22">
        <v>1955</v>
      </c>
      <c r="X475" s="22">
        <v>2739</v>
      </c>
      <c r="Y475" s="22">
        <v>1370</v>
      </c>
      <c r="Z475" s="22" t="s">
        <v>29</v>
      </c>
      <c r="AA475" s="5"/>
      <c r="AB475" s="6" cm="1">
        <f t="array" ref="AB475">SUM(IF(B475:I475&gt;B476:I476,1,-1))</f>
        <v>-6</v>
      </c>
      <c r="AC475" s="6" cm="1">
        <f t="array" ref="AC475">SUM(IF(J475:S475&gt;J476:S476,1,-1))</f>
        <v>2</v>
      </c>
      <c r="AD475" s="6">
        <f t="shared" si="113"/>
        <v>-4</v>
      </c>
      <c r="AE475" s="6">
        <f t="shared" si="125"/>
        <v>-10</v>
      </c>
      <c r="AF475" s="6">
        <f t="shared" si="125"/>
        <v>2</v>
      </c>
      <c r="AG475" s="6">
        <f t="shared" si="125"/>
        <v>-8</v>
      </c>
      <c r="AH475" s="5"/>
      <c r="AI475" s="8" t="str">
        <f t="shared" si="114"/>
        <v>OL Lower</v>
      </c>
      <c r="AJ475" s="24" t="str">
        <f t="shared" si="115"/>
        <v>Neutral</v>
      </c>
      <c r="AK475" s="25" t="str">
        <f t="shared" si="116"/>
        <v>POC Down</v>
      </c>
      <c r="AL475" s="26" t="str">
        <f t="shared" si="117"/>
        <v>In. Val</v>
      </c>
      <c r="AM475" s="26" t="str">
        <f t="shared" si="118"/>
        <v>Inside Day</v>
      </c>
      <c r="AN475" s="26" t="str">
        <f t="shared" si="119"/>
        <v>In Val</v>
      </c>
      <c r="AO475" s="26" t="str">
        <f t="shared" si="120"/>
        <v>No Gap</v>
      </c>
      <c r="AP475" s="26" t="str">
        <f t="shared" si="121"/>
        <v>Top-Weighted</v>
      </c>
      <c r="AQ475" s="26" t="str">
        <f t="shared" si="122"/>
        <v>Skewed Mid-Low</v>
      </c>
      <c r="AR475" s="26" t="str">
        <f t="shared" si="123"/>
        <v>Same</v>
      </c>
      <c r="AS475" s="27">
        <f t="shared" si="124"/>
        <v>0</v>
      </c>
    </row>
    <row r="476" spans="1:45" ht="15.5" x14ac:dyDescent="0.35">
      <c r="A476" s="20">
        <v>44988</v>
      </c>
      <c r="B476" s="21">
        <v>1.2028700000000001</v>
      </c>
      <c r="C476" s="21">
        <v>1.2146999999999999</v>
      </c>
      <c r="D476" s="21">
        <v>1.1922299999999999</v>
      </c>
      <c r="E476" s="21">
        <v>1.2025600000000001</v>
      </c>
      <c r="F476" s="21">
        <v>1.2025000000000001</v>
      </c>
      <c r="G476" s="21">
        <v>1.2087000000000001</v>
      </c>
      <c r="H476" s="21">
        <v>1.1964000000000001</v>
      </c>
      <c r="I476" s="22">
        <v>11</v>
      </c>
      <c r="J476" s="22">
        <v>3772</v>
      </c>
      <c r="K476" s="22">
        <v>3291</v>
      </c>
      <c r="L476" s="22">
        <v>7151</v>
      </c>
      <c r="M476" s="23">
        <v>14.841041666666694</v>
      </c>
      <c r="N476" s="23">
        <v>224.6999999999999</v>
      </c>
      <c r="O476" s="22">
        <v>122.99999999999977</v>
      </c>
      <c r="P476" s="22">
        <v>759674</v>
      </c>
      <c r="Q476" s="23">
        <v>1582.6541666666667</v>
      </c>
      <c r="R476" s="23">
        <v>31.824655095683148</v>
      </c>
      <c r="S476" s="22">
        <v>21</v>
      </c>
      <c r="T476" s="22" t="s">
        <v>33</v>
      </c>
      <c r="U476" s="23">
        <v>0.78775083175248128</v>
      </c>
      <c r="V476" s="22">
        <v>1107</v>
      </c>
      <c r="W476" s="22">
        <v>2015</v>
      </c>
      <c r="X476" s="22">
        <v>2568</v>
      </c>
      <c r="Y476" s="22">
        <v>1370</v>
      </c>
      <c r="Z476" s="22" t="s">
        <v>29</v>
      </c>
      <c r="AA476" s="5"/>
      <c r="AB476" s="6" cm="1">
        <f t="array" ref="AB476">SUM(IF(B476:I476&gt;B477:I477,1,-1))</f>
        <v>2</v>
      </c>
      <c r="AC476" s="6" cm="1">
        <f t="array" ref="AC476">SUM(IF(J476:S476&gt;J477:S477,1,-1))</f>
        <v>-4</v>
      </c>
      <c r="AD476" s="6">
        <f t="shared" si="113"/>
        <v>-2</v>
      </c>
      <c r="AE476" s="6">
        <f t="shared" si="125"/>
        <v>-10</v>
      </c>
      <c r="AF476" s="6">
        <f t="shared" si="125"/>
        <v>2</v>
      </c>
      <c r="AG476" s="6">
        <f t="shared" si="125"/>
        <v>-8</v>
      </c>
      <c r="AH476" s="5"/>
      <c r="AI476" s="8" t="str">
        <f t="shared" si="114"/>
        <v>OL Lower</v>
      </c>
      <c r="AJ476" s="24" t="str">
        <f t="shared" si="115"/>
        <v>Neutral</v>
      </c>
      <c r="AK476" s="25" t="str">
        <f t="shared" si="116"/>
        <v>POC Up</v>
      </c>
      <c r="AL476" s="26" t="str">
        <f t="shared" si="117"/>
        <v>In. Val</v>
      </c>
      <c r="AM476" s="26" t="str">
        <f t="shared" si="118"/>
        <v>Inside Day</v>
      </c>
      <c r="AN476" s="26" t="str">
        <f t="shared" si="119"/>
        <v>In Val</v>
      </c>
      <c r="AO476" s="26" t="str">
        <f t="shared" si="120"/>
        <v>No Gap</v>
      </c>
      <c r="AP476" s="26" t="str">
        <f t="shared" si="121"/>
        <v>Top-Weighted</v>
      </c>
      <c r="AQ476" s="26" t="str">
        <f t="shared" si="122"/>
        <v>Skewed Mid-Low</v>
      </c>
      <c r="AR476" s="26" t="str">
        <f t="shared" si="123"/>
        <v>Closed Lower Quadrant</v>
      </c>
      <c r="AS476" s="27">
        <f t="shared" si="124"/>
        <v>-1</v>
      </c>
    </row>
    <row r="477" spans="1:45" ht="15.5" x14ac:dyDescent="0.35">
      <c r="A477" s="20">
        <v>44987</v>
      </c>
      <c r="B477" s="21">
        <v>1.1973800000000001</v>
      </c>
      <c r="C477" s="21">
        <v>1.2146999999999999</v>
      </c>
      <c r="D477" s="21">
        <v>1.1914499999999999</v>
      </c>
      <c r="E477" s="21">
        <v>1.1949000000000001</v>
      </c>
      <c r="F477" s="21">
        <v>1.2022999999999999</v>
      </c>
      <c r="G477" s="21">
        <v>1.212</v>
      </c>
      <c r="H477" s="21">
        <v>1.1996</v>
      </c>
      <c r="I477" s="22">
        <v>-7</v>
      </c>
      <c r="J477" s="22">
        <v>4025</v>
      </c>
      <c r="K477" s="22">
        <v>3120</v>
      </c>
      <c r="L477" s="22">
        <v>7239</v>
      </c>
      <c r="M477" s="23">
        <v>14.974583333333378</v>
      </c>
      <c r="N477" s="23">
        <v>232.49999999999994</v>
      </c>
      <c r="O477" s="22">
        <v>123.99999999999966</v>
      </c>
      <c r="P477" s="22">
        <v>768065</v>
      </c>
      <c r="Q477" s="23">
        <v>1600.1354166666667</v>
      </c>
      <c r="R477" s="23">
        <v>31.13548387096775</v>
      </c>
      <c r="S477" s="22">
        <v>20</v>
      </c>
      <c r="T477" s="22" t="s">
        <v>26</v>
      </c>
      <c r="U477" s="23">
        <v>0.69421246277476023</v>
      </c>
      <c r="V477" s="22">
        <v>1149</v>
      </c>
      <c r="W477" s="22">
        <v>2266</v>
      </c>
      <c r="X477" s="22">
        <v>2388</v>
      </c>
      <c r="Y477" s="22">
        <v>1436</v>
      </c>
      <c r="Z477" s="22" t="s">
        <v>27</v>
      </c>
      <c r="AA477" s="5"/>
      <c r="AB477" s="6" cm="1">
        <f t="array" ref="AB477">SUM(IF(B477:I477&gt;B478:I478,1,-1))</f>
        <v>-6</v>
      </c>
      <c r="AC477" s="6" cm="1">
        <f t="array" ref="AC477">SUM(IF(J477:S477&gt;J478:S478,1,-1))</f>
        <v>4</v>
      </c>
      <c r="AD477" s="6">
        <f t="shared" si="113"/>
        <v>-2</v>
      </c>
      <c r="AE477" s="6">
        <f t="shared" si="125"/>
        <v>-16</v>
      </c>
      <c r="AF477" s="6">
        <f t="shared" si="125"/>
        <v>0</v>
      </c>
      <c r="AG477" s="6">
        <f t="shared" si="125"/>
        <v>-16</v>
      </c>
      <c r="AH477" s="5"/>
      <c r="AI477" s="8" t="str">
        <f t="shared" si="114"/>
        <v>Outside</v>
      </c>
      <c r="AJ477" s="24" t="str">
        <f t="shared" si="115"/>
        <v>Up</v>
      </c>
      <c r="AK477" s="25" t="str">
        <f t="shared" si="116"/>
        <v>POC Unchanged</v>
      </c>
      <c r="AL477" s="26" t="str">
        <f t="shared" si="117"/>
        <v>In. Val</v>
      </c>
      <c r="AM477" s="26" t="str">
        <f t="shared" si="118"/>
        <v>Inside Day</v>
      </c>
      <c r="AN477" s="26" t="str">
        <f t="shared" si="119"/>
        <v>Bl. Val</v>
      </c>
      <c r="AO477" s="26" t="str">
        <f t="shared" si="120"/>
        <v>Gap Down - Follow Through</v>
      </c>
      <c r="AP477" s="26" t="str">
        <f t="shared" si="121"/>
        <v>Top-Weighted</v>
      </c>
      <c r="AQ477" s="26" t="str">
        <f t="shared" si="122"/>
        <v>Skewed Mid-Low</v>
      </c>
      <c r="AR477" s="26" t="str">
        <f t="shared" si="123"/>
        <v>Closed Higher Quadrant</v>
      </c>
      <c r="AS477" s="27">
        <f t="shared" si="124"/>
        <v>1</v>
      </c>
    </row>
    <row r="478" spans="1:45" ht="15.5" x14ac:dyDescent="0.35">
      <c r="A478" s="20">
        <v>44986</v>
      </c>
      <c r="B478" s="21">
        <v>1.20366</v>
      </c>
      <c r="C478" s="21">
        <v>1.2146999999999999</v>
      </c>
      <c r="D478" s="21">
        <v>1.1914499999999999</v>
      </c>
      <c r="E478" s="21">
        <v>1.20259</v>
      </c>
      <c r="F478" s="21">
        <v>1.2022999999999999</v>
      </c>
      <c r="G478" s="21">
        <v>1.2103999999999999</v>
      </c>
      <c r="H478" s="21">
        <v>1.1996</v>
      </c>
      <c r="I478" s="22">
        <v>0</v>
      </c>
      <c r="J478" s="22">
        <v>4366</v>
      </c>
      <c r="K478" s="22">
        <v>2734</v>
      </c>
      <c r="L478" s="22">
        <v>7200</v>
      </c>
      <c r="M478" s="23">
        <v>14.905625000000052</v>
      </c>
      <c r="N478" s="23">
        <v>232.49999999999994</v>
      </c>
      <c r="O478" s="22">
        <v>107.9999999999992</v>
      </c>
      <c r="P478" s="22">
        <v>766515</v>
      </c>
      <c r="Q478" s="23">
        <v>1596.90625</v>
      </c>
      <c r="R478" s="23">
        <v>30.967741935483879</v>
      </c>
      <c r="S478" s="22">
        <v>21</v>
      </c>
      <c r="T478" s="22" t="s">
        <v>26</v>
      </c>
      <c r="U478" s="23">
        <v>0.65793869322440923</v>
      </c>
      <c r="V478" s="22">
        <v>1149</v>
      </c>
      <c r="W478" s="22">
        <v>2589</v>
      </c>
      <c r="X478" s="22">
        <v>2484</v>
      </c>
      <c r="Y478" s="22">
        <v>978</v>
      </c>
      <c r="Z478" s="22" t="s">
        <v>29</v>
      </c>
      <c r="AA478" s="5"/>
      <c r="AB478" s="6" cm="1">
        <f t="array" ref="AB478">SUM(IF(B478:I478&gt;B479:I479,1,-1))</f>
        <v>-6</v>
      </c>
      <c r="AC478" s="6" cm="1">
        <f t="array" ref="AC478">SUM(IF(J478:S478&gt;J479:S479,1,-1))</f>
        <v>2</v>
      </c>
      <c r="AD478" s="6">
        <f t="shared" si="113"/>
        <v>-4</v>
      </c>
      <c r="AE478" s="6">
        <f t="shared" si="125"/>
        <v>-14</v>
      </c>
      <c r="AF478" s="6">
        <f t="shared" si="125"/>
        <v>0</v>
      </c>
      <c r="AG478" s="6">
        <f t="shared" si="125"/>
        <v>-14</v>
      </c>
      <c r="AH478" s="5"/>
      <c r="AI478" s="8" t="str">
        <f t="shared" si="114"/>
        <v>OL Lower</v>
      </c>
      <c r="AJ478" s="24" t="str">
        <f t="shared" si="115"/>
        <v>Neutral</v>
      </c>
      <c r="AK478" s="25" t="str">
        <f t="shared" si="116"/>
        <v>POC Unchanged</v>
      </c>
      <c r="AL478" s="26" t="str">
        <f t="shared" si="117"/>
        <v>In. Val</v>
      </c>
      <c r="AM478" s="26" t="str">
        <f t="shared" si="118"/>
        <v>Inside Day</v>
      </c>
      <c r="AN478" s="26" t="str">
        <f t="shared" si="119"/>
        <v>In Val</v>
      </c>
      <c r="AO478" s="26" t="str">
        <f t="shared" si="120"/>
        <v>No Gap</v>
      </c>
      <c r="AP478" s="26" t="str">
        <f t="shared" si="121"/>
        <v>Top-Weighted</v>
      </c>
      <c r="AQ478" s="26" t="str">
        <f t="shared" si="122"/>
        <v>Skewed Mid-High</v>
      </c>
      <c r="AR478" s="26" t="str">
        <f t="shared" si="123"/>
        <v>Same</v>
      </c>
      <c r="AS478" s="27">
        <f t="shared" si="124"/>
        <v>0</v>
      </c>
    </row>
    <row r="479" spans="1:45" ht="15.5" x14ac:dyDescent="0.35">
      <c r="A479" s="20">
        <v>44985</v>
      </c>
      <c r="B479" s="21">
        <v>1.21732</v>
      </c>
      <c r="C479" s="21">
        <v>1.21814</v>
      </c>
      <c r="D479" s="21">
        <v>1.1914499999999999</v>
      </c>
      <c r="E479" s="21">
        <v>1.2032400000000001</v>
      </c>
      <c r="F479" s="21">
        <v>1.2022999999999999</v>
      </c>
      <c r="G479" s="21">
        <v>1.2109000000000001</v>
      </c>
      <c r="H479" s="21">
        <v>1.1998</v>
      </c>
      <c r="I479" s="22">
        <v>-16</v>
      </c>
      <c r="J479" s="22">
        <v>4382</v>
      </c>
      <c r="K479" s="22">
        <v>2627</v>
      </c>
      <c r="L479" s="22">
        <v>7104</v>
      </c>
      <c r="M479" s="23">
        <v>14.704791666666717</v>
      </c>
      <c r="N479" s="23">
        <v>266.900000000001</v>
      </c>
      <c r="O479" s="22">
        <v>111.00000000000109</v>
      </c>
      <c r="P479" s="22">
        <v>759288</v>
      </c>
      <c r="Q479" s="23">
        <v>1581.85</v>
      </c>
      <c r="R479" s="23">
        <v>26.616710378418784</v>
      </c>
      <c r="S479" s="22">
        <v>33</v>
      </c>
      <c r="T479" s="22" t="s">
        <v>26</v>
      </c>
      <c r="U479" s="23">
        <v>0.60990063810207318</v>
      </c>
      <c r="V479" s="22">
        <v>516</v>
      </c>
      <c r="W479" s="22">
        <v>2237</v>
      </c>
      <c r="X479" s="22">
        <v>3191</v>
      </c>
      <c r="Y479" s="22">
        <v>1137</v>
      </c>
      <c r="Z479" s="22" t="s">
        <v>29</v>
      </c>
      <c r="AA479" s="5"/>
      <c r="AB479" s="6" cm="1">
        <f t="array" ref="AB479">SUM(IF(B479:I479&gt;B480:I480,1,-1))</f>
        <v>-4</v>
      </c>
      <c r="AC479" s="6" cm="1">
        <f t="array" ref="AC479">SUM(IF(J479:S479&gt;J480:S480,1,-1))</f>
        <v>-6</v>
      </c>
      <c r="AD479" s="6">
        <f t="shared" si="113"/>
        <v>-10</v>
      </c>
      <c r="AE479" s="6">
        <f t="shared" ref="AE479:AG494" si="126">SUM(AB479:AB481)</f>
        <v>-14</v>
      </c>
      <c r="AF479" s="6">
        <f t="shared" si="126"/>
        <v>-4</v>
      </c>
      <c r="AG479" s="6">
        <f t="shared" si="126"/>
        <v>-18</v>
      </c>
      <c r="AH479" s="5"/>
      <c r="AI479" s="8" t="str">
        <f t="shared" si="114"/>
        <v>Inside</v>
      </c>
      <c r="AJ479" s="24" t="str">
        <f t="shared" si="115"/>
        <v>Down</v>
      </c>
      <c r="AK479" s="25" t="str">
        <f t="shared" si="116"/>
        <v>POC Unchanged</v>
      </c>
      <c r="AL479" s="26" t="str">
        <f t="shared" si="117"/>
        <v>In. Val</v>
      </c>
      <c r="AM479" s="26" t="str">
        <f t="shared" si="118"/>
        <v>Inside Day</v>
      </c>
      <c r="AN479" s="26" t="str">
        <f t="shared" si="119"/>
        <v>In Val</v>
      </c>
      <c r="AO479" s="26" t="str">
        <f t="shared" si="120"/>
        <v>Gap Up - Failed</v>
      </c>
      <c r="AP479" s="26" t="str">
        <f t="shared" si="121"/>
        <v>Top-Weighted</v>
      </c>
      <c r="AQ479" s="26" t="str">
        <f t="shared" si="122"/>
        <v>Skewed Mid-Low</v>
      </c>
      <c r="AR479" s="26" t="str">
        <f t="shared" si="123"/>
        <v>Same</v>
      </c>
      <c r="AS479" s="27">
        <f t="shared" si="124"/>
        <v>0</v>
      </c>
    </row>
    <row r="480" spans="1:45" ht="15.5" x14ac:dyDescent="0.35">
      <c r="A480" s="20">
        <v>44984</v>
      </c>
      <c r="B480" s="21">
        <v>1.21499</v>
      </c>
      <c r="C480" s="21">
        <v>1.22695</v>
      </c>
      <c r="D480" s="21">
        <v>1.1914499999999999</v>
      </c>
      <c r="E480" s="21">
        <v>1.20617</v>
      </c>
      <c r="F480" s="21">
        <v>1.2022999999999999</v>
      </c>
      <c r="G480" s="21">
        <v>1.2121</v>
      </c>
      <c r="H480" s="21">
        <v>1.1974</v>
      </c>
      <c r="I480" s="22">
        <v>19</v>
      </c>
      <c r="J480" s="22">
        <v>4558</v>
      </c>
      <c r="K480" s="22">
        <v>2601</v>
      </c>
      <c r="L480" s="22">
        <v>7251</v>
      </c>
      <c r="M480" s="23">
        <v>15.011041666666673</v>
      </c>
      <c r="N480" s="23">
        <v>355.00000000000085</v>
      </c>
      <c r="O480" s="22">
        <v>146.99999999999935</v>
      </c>
      <c r="P480" s="22">
        <v>801135</v>
      </c>
      <c r="Q480" s="23">
        <v>1669.03125</v>
      </c>
      <c r="R480" s="23">
        <v>20.425352112676006</v>
      </c>
      <c r="S480" s="22">
        <v>41</v>
      </c>
      <c r="T480" s="22" t="s">
        <v>26</v>
      </c>
      <c r="U480" s="23">
        <v>0.57030546978475027</v>
      </c>
      <c r="V480" s="22">
        <v>334</v>
      </c>
      <c r="W480" s="22">
        <v>1628</v>
      </c>
      <c r="X480" s="22">
        <v>3665</v>
      </c>
      <c r="Y480" s="22">
        <v>1596</v>
      </c>
      <c r="Z480" s="22" t="s">
        <v>29</v>
      </c>
      <c r="AA480" s="5"/>
      <c r="AB480" s="6" cm="1">
        <f t="array" ref="AB480">SUM(IF(B480:I480&gt;B481:I481,1,-1))</f>
        <v>-4</v>
      </c>
      <c r="AC480" s="6" cm="1">
        <f t="array" ref="AC480">SUM(IF(J480:S480&gt;J481:S481,1,-1))</f>
        <v>4</v>
      </c>
      <c r="AD480" s="6">
        <f t="shared" si="113"/>
        <v>0</v>
      </c>
      <c r="AE480" s="6">
        <f t="shared" si="126"/>
        <v>-14</v>
      </c>
      <c r="AF480" s="6">
        <f t="shared" si="126"/>
        <v>4</v>
      </c>
      <c r="AG480" s="6">
        <f t="shared" si="126"/>
        <v>-10</v>
      </c>
      <c r="AH480" s="5"/>
      <c r="AI480" s="8" t="str">
        <f t="shared" si="114"/>
        <v>OL Lower</v>
      </c>
      <c r="AJ480" s="24" t="str">
        <f t="shared" si="115"/>
        <v>Down</v>
      </c>
      <c r="AK480" s="25" t="str">
        <f t="shared" si="116"/>
        <v>POC Unchanged</v>
      </c>
      <c r="AL480" s="26" t="str">
        <f t="shared" si="117"/>
        <v>In. Val</v>
      </c>
      <c r="AM480" s="26" t="str">
        <f t="shared" si="118"/>
        <v>Inside Day</v>
      </c>
      <c r="AN480" s="26" t="str">
        <f t="shared" si="119"/>
        <v>In Val</v>
      </c>
      <c r="AO480" s="26" t="str">
        <f t="shared" si="120"/>
        <v>Gap Up - Failed</v>
      </c>
      <c r="AP480" s="26" t="str">
        <f t="shared" si="121"/>
        <v>Top-Weighted</v>
      </c>
      <c r="AQ480" s="26" t="str">
        <f t="shared" si="122"/>
        <v>Skewed Mid-Low</v>
      </c>
      <c r="AR480" s="26" t="str">
        <f t="shared" si="123"/>
        <v>Closed Lower Quadrant</v>
      </c>
      <c r="AS480" s="27">
        <f t="shared" si="124"/>
        <v>-1</v>
      </c>
    </row>
    <row r="481" spans="1:45" ht="15.5" x14ac:dyDescent="0.35">
      <c r="A481" s="20">
        <v>44981</v>
      </c>
      <c r="B481" s="21">
        <v>1.2051000000000001</v>
      </c>
      <c r="C481" s="21">
        <v>1.22695</v>
      </c>
      <c r="D481" s="21">
        <v>1.1914499999999999</v>
      </c>
      <c r="E481" s="21">
        <v>1.19495</v>
      </c>
      <c r="F481" s="21">
        <v>1.2022999999999999</v>
      </c>
      <c r="G481" s="21">
        <v>1.2133</v>
      </c>
      <c r="H481" s="21">
        <v>1.1993</v>
      </c>
      <c r="I481" s="22">
        <v>25</v>
      </c>
      <c r="J481" s="22">
        <v>4934</v>
      </c>
      <c r="K481" s="22">
        <v>2164</v>
      </c>
      <c r="L481" s="22">
        <v>7183</v>
      </c>
      <c r="M481" s="23">
        <v>14.879375000000014</v>
      </c>
      <c r="N481" s="23">
        <v>355.00000000000085</v>
      </c>
      <c r="O481" s="22">
        <v>140.00000000000011</v>
      </c>
      <c r="P481" s="22">
        <v>788367</v>
      </c>
      <c r="Q481" s="23">
        <v>1642.4312500000001</v>
      </c>
      <c r="R481" s="23">
        <v>20.23380281690136</v>
      </c>
      <c r="S481" s="22">
        <v>42</v>
      </c>
      <c r="T481" s="22" t="s">
        <v>28</v>
      </c>
      <c r="U481" s="23">
        <v>0.49822472264794954</v>
      </c>
      <c r="V481" s="22">
        <v>334</v>
      </c>
      <c r="W481" s="22">
        <v>1899</v>
      </c>
      <c r="X481" s="22">
        <v>3707</v>
      </c>
      <c r="Y481" s="22">
        <v>1216</v>
      </c>
      <c r="Z481" s="22" t="s">
        <v>27</v>
      </c>
      <c r="AA481" s="5"/>
      <c r="AB481" s="6" cm="1">
        <f t="array" ref="AB481">SUM(IF(B481:I481&gt;B482:I482,1,-1))</f>
        <v>-6</v>
      </c>
      <c r="AC481" s="6" cm="1">
        <f t="array" ref="AC481">SUM(IF(J481:S481&gt;J482:S482,1,-1))</f>
        <v>-2</v>
      </c>
      <c r="AD481" s="6">
        <f t="shared" si="113"/>
        <v>-8</v>
      </c>
      <c r="AE481" s="6">
        <f t="shared" si="126"/>
        <v>-10</v>
      </c>
      <c r="AF481" s="6">
        <f t="shared" si="126"/>
        <v>2</v>
      </c>
      <c r="AG481" s="6">
        <f t="shared" si="126"/>
        <v>-8</v>
      </c>
      <c r="AH481" s="5"/>
      <c r="AI481" s="8" t="str">
        <f t="shared" si="114"/>
        <v>Outside</v>
      </c>
      <c r="AJ481" s="24" t="str">
        <f t="shared" si="115"/>
        <v>Neutral</v>
      </c>
      <c r="AK481" s="25" t="str">
        <f t="shared" si="116"/>
        <v>POC Unchanged</v>
      </c>
      <c r="AL481" s="26" t="str">
        <f t="shared" si="117"/>
        <v>In. Val</v>
      </c>
      <c r="AM481" s="26" t="str">
        <f t="shared" si="118"/>
        <v>Inside Day</v>
      </c>
      <c r="AN481" s="26" t="str">
        <f t="shared" si="119"/>
        <v>Bl. Val</v>
      </c>
      <c r="AO481" s="26" t="str">
        <f t="shared" si="120"/>
        <v>No Gap</v>
      </c>
      <c r="AP481" s="26" t="str">
        <f t="shared" si="121"/>
        <v>Top-Weighted</v>
      </c>
      <c r="AQ481" s="26" t="str">
        <f t="shared" si="122"/>
        <v>Skewed Mid-Low</v>
      </c>
      <c r="AR481" s="26" t="str">
        <f t="shared" si="123"/>
        <v>Closed Higher Quadrant</v>
      </c>
      <c r="AS481" s="27">
        <f t="shared" si="124"/>
        <v>1</v>
      </c>
    </row>
    <row r="482" spans="1:45" ht="15.5" x14ac:dyDescent="0.35">
      <c r="A482" s="20">
        <v>44980</v>
      </c>
      <c r="B482" s="21">
        <v>1.21153</v>
      </c>
      <c r="C482" s="21">
        <v>1.22695</v>
      </c>
      <c r="D482" s="21">
        <v>1.1914499999999999</v>
      </c>
      <c r="E482" s="21">
        <v>1.20163</v>
      </c>
      <c r="F482" s="21">
        <v>1.2022999999999999</v>
      </c>
      <c r="G482" s="21">
        <v>1.212</v>
      </c>
      <c r="H482" s="21">
        <v>1.1999</v>
      </c>
      <c r="I482" s="22">
        <v>29</v>
      </c>
      <c r="J482" s="22">
        <v>5573</v>
      </c>
      <c r="K482" s="22">
        <v>1581</v>
      </c>
      <c r="L482" s="22">
        <v>7220</v>
      </c>
      <c r="M482" s="23">
        <v>14.963125000000039</v>
      </c>
      <c r="N482" s="23">
        <v>355.00000000000085</v>
      </c>
      <c r="O482" s="22">
        <v>121</v>
      </c>
      <c r="P482" s="22">
        <v>774785</v>
      </c>
      <c r="Q482" s="23">
        <v>1614.1354166666667</v>
      </c>
      <c r="R482" s="23">
        <v>20.338028169014034</v>
      </c>
      <c r="S482" s="22">
        <v>51</v>
      </c>
      <c r="T482" s="22" t="s">
        <v>28</v>
      </c>
      <c r="U482" s="23">
        <v>0.43967663082510133</v>
      </c>
      <c r="V482" s="22">
        <v>334</v>
      </c>
      <c r="W482" s="22">
        <v>2406</v>
      </c>
      <c r="X482" s="22">
        <v>3645</v>
      </c>
      <c r="Y482" s="22">
        <v>810</v>
      </c>
      <c r="Z482" s="22" t="s">
        <v>29</v>
      </c>
      <c r="AA482" s="5"/>
      <c r="AB482" s="6" cm="1">
        <f t="array" ref="AB482">SUM(IF(B482:I482&gt;B483:I483,1,-1))</f>
        <v>-4</v>
      </c>
      <c r="AC482" s="6" cm="1">
        <f t="array" ref="AC482">SUM(IF(J482:S482&gt;J483:S483,1,-1))</f>
        <v>2</v>
      </c>
      <c r="AD482" s="6">
        <f t="shared" si="113"/>
        <v>-2</v>
      </c>
      <c r="AE482" s="6">
        <f t="shared" si="126"/>
        <v>-4</v>
      </c>
      <c r="AF482" s="6">
        <f t="shared" si="126"/>
        <v>4</v>
      </c>
      <c r="AG482" s="6">
        <f t="shared" si="126"/>
        <v>0</v>
      </c>
      <c r="AH482" s="5"/>
      <c r="AI482" s="8" t="str">
        <f t="shared" si="114"/>
        <v>OL Lower</v>
      </c>
      <c r="AJ482" s="24" t="str">
        <f t="shared" si="115"/>
        <v>Down</v>
      </c>
      <c r="AK482" s="25" t="str">
        <f t="shared" si="116"/>
        <v>POC Down</v>
      </c>
      <c r="AL482" s="26" t="str">
        <f t="shared" si="117"/>
        <v>In. Val</v>
      </c>
      <c r="AM482" s="26" t="str">
        <f t="shared" si="118"/>
        <v>Inside Day</v>
      </c>
      <c r="AN482" s="26" t="str">
        <f t="shared" si="119"/>
        <v>In Val</v>
      </c>
      <c r="AO482" s="26" t="str">
        <f t="shared" si="120"/>
        <v>No Gap</v>
      </c>
      <c r="AP482" s="26" t="str">
        <f t="shared" si="121"/>
        <v>Top-Weighted</v>
      </c>
      <c r="AQ482" s="26" t="str">
        <f t="shared" si="122"/>
        <v>Skewed Mid-Low</v>
      </c>
      <c r="AR482" s="26" t="str">
        <f t="shared" si="123"/>
        <v>Same</v>
      </c>
      <c r="AS482" s="27">
        <f t="shared" si="124"/>
        <v>0</v>
      </c>
    </row>
    <row r="483" spans="1:45" ht="15.5" x14ac:dyDescent="0.35">
      <c r="A483" s="20">
        <v>44979</v>
      </c>
      <c r="B483" s="21">
        <v>1.20703</v>
      </c>
      <c r="C483" s="21">
        <v>1.22695</v>
      </c>
      <c r="D483" s="21">
        <v>1.1914499999999999</v>
      </c>
      <c r="E483" s="21">
        <v>1.2046399999999999</v>
      </c>
      <c r="F483" s="21">
        <v>1.2101999999999999</v>
      </c>
      <c r="G483" s="21">
        <v>1.2157</v>
      </c>
      <c r="H483" s="21">
        <v>1.2020999999999999</v>
      </c>
      <c r="I483" s="22">
        <v>18</v>
      </c>
      <c r="J483" s="22">
        <v>2740</v>
      </c>
      <c r="K483" s="22">
        <v>4394</v>
      </c>
      <c r="L483" s="22">
        <v>7197</v>
      </c>
      <c r="M483" s="23">
        <v>14.921458333333392</v>
      </c>
      <c r="N483" s="23">
        <v>355.00000000000085</v>
      </c>
      <c r="O483" s="22">
        <v>136.00000000000057</v>
      </c>
      <c r="P483" s="22">
        <v>771286</v>
      </c>
      <c r="Q483" s="23">
        <v>1606.8458333333333</v>
      </c>
      <c r="R483" s="23">
        <v>20.273239436619669</v>
      </c>
      <c r="S483" s="22">
        <v>53</v>
      </c>
      <c r="T483" s="22" t="s">
        <v>26</v>
      </c>
      <c r="U483" s="23">
        <v>0.64964929277296601</v>
      </c>
      <c r="V483" s="22">
        <v>380</v>
      </c>
      <c r="W483" s="22">
        <v>2886</v>
      </c>
      <c r="X483" s="22">
        <v>3128</v>
      </c>
      <c r="Y483" s="22">
        <v>781</v>
      </c>
      <c r="Z483" s="22" t="s">
        <v>29</v>
      </c>
      <c r="AA483" s="5"/>
      <c r="AB483" s="6" cm="1">
        <f t="array" ref="AB483">SUM(IF(B483:I483&gt;B484:I484,1,-1))</f>
        <v>0</v>
      </c>
      <c r="AC483" s="6" cm="1">
        <f t="array" ref="AC483">SUM(IF(J483:S483&gt;J484:S484,1,-1))</f>
        <v>2</v>
      </c>
      <c r="AD483" s="6">
        <f t="shared" si="113"/>
        <v>2</v>
      </c>
      <c r="AE483" s="6">
        <f t="shared" si="126"/>
        <v>-2</v>
      </c>
      <c r="AF483" s="6">
        <f t="shared" si="126"/>
        <v>-4</v>
      </c>
      <c r="AG483" s="6">
        <f t="shared" si="126"/>
        <v>-6</v>
      </c>
      <c r="AH483" s="5"/>
      <c r="AI483" s="8" t="str">
        <f t="shared" si="114"/>
        <v>OL Higher</v>
      </c>
      <c r="AJ483" s="24" t="str">
        <f t="shared" si="115"/>
        <v>Neutral</v>
      </c>
      <c r="AK483" s="25" t="str">
        <f t="shared" si="116"/>
        <v>POC Up</v>
      </c>
      <c r="AL483" s="26" t="str">
        <f t="shared" si="117"/>
        <v>In. Val</v>
      </c>
      <c r="AM483" s="26" t="str">
        <f t="shared" si="118"/>
        <v>Inside Day</v>
      </c>
      <c r="AN483" s="26" t="str">
        <f t="shared" si="119"/>
        <v>In Val</v>
      </c>
      <c r="AO483" s="26" t="str">
        <f t="shared" si="120"/>
        <v>No Gap</v>
      </c>
      <c r="AP483" s="26" t="str">
        <f t="shared" si="121"/>
        <v>Bottom-Weighted</v>
      </c>
      <c r="AQ483" s="26" t="str">
        <f t="shared" si="122"/>
        <v>Skewed Mid-Low</v>
      </c>
      <c r="AR483" s="26" t="str">
        <f t="shared" si="123"/>
        <v>Closed Higher Quadrant</v>
      </c>
      <c r="AS483" s="27">
        <f t="shared" si="124"/>
        <v>1</v>
      </c>
    </row>
    <row r="484" spans="1:45" ht="15.5" x14ac:dyDescent="0.35">
      <c r="A484" s="20">
        <v>44978</v>
      </c>
      <c r="B484" s="21">
        <v>1.2053199999999999</v>
      </c>
      <c r="C484" s="21">
        <v>1.22695</v>
      </c>
      <c r="D484" s="21">
        <v>1.1914499999999999</v>
      </c>
      <c r="E484" s="21">
        <v>1.21086</v>
      </c>
      <c r="F484" s="21">
        <v>1.2023999999999999</v>
      </c>
      <c r="G484" s="21">
        <v>1.2135</v>
      </c>
      <c r="H484" s="21">
        <v>1.2000999999999999</v>
      </c>
      <c r="I484" s="22">
        <v>18</v>
      </c>
      <c r="J484" s="22">
        <v>5691</v>
      </c>
      <c r="K484" s="22">
        <v>1453</v>
      </c>
      <c r="L484" s="22">
        <v>7200</v>
      </c>
      <c r="M484" s="23">
        <v>14.916041666666695</v>
      </c>
      <c r="N484" s="23">
        <v>355.00000000000085</v>
      </c>
      <c r="O484" s="22">
        <v>134.0000000000008</v>
      </c>
      <c r="P484" s="22">
        <v>753508</v>
      </c>
      <c r="Q484" s="23">
        <v>1569.8083333333334</v>
      </c>
      <c r="R484" s="23">
        <v>20.281690140845022</v>
      </c>
      <c r="S484" s="22">
        <v>44</v>
      </c>
      <c r="T484" s="22" t="s">
        <v>28</v>
      </c>
      <c r="U484" s="23">
        <v>0.4159806953361711</v>
      </c>
      <c r="V484" s="22">
        <v>380</v>
      </c>
      <c r="W484" s="22">
        <v>2708</v>
      </c>
      <c r="X484" s="22">
        <v>3309</v>
      </c>
      <c r="Y484" s="22">
        <v>781</v>
      </c>
      <c r="Z484" s="22" t="s">
        <v>32</v>
      </c>
      <c r="AA484" s="5"/>
      <c r="AB484" s="6" cm="1">
        <f t="array" ref="AB484">SUM(IF(B484:I484&gt;B485:I485,1,-1))</f>
        <v>0</v>
      </c>
      <c r="AC484" s="6" cm="1">
        <f t="array" ref="AC484">SUM(IF(J484:S484&gt;J485:S485,1,-1))</f>
        <v>0</v>
      </c>
      <c r="AD484" s="6">
        <f t="shared" si="113"/>
        <v>0</v>
      </c>
      <c r="AE484" s="6">
        <f t="shared" si="126"/>
        <v>-6</v>
      </c>
      <c r="AF484" s="6">
        <f t="shared" si="126"/>
        <v>-8</v>
      </c>
      <c r="AG484" s="6">
        <f t="shared" si="126"/>
        <v>-14</v>
      </c>
      <c r="AH484" s="5"/>
      <c r="AI484" s="8" t="str">
        <f t="shared" si="114"/>
        <v>OL Higher</v>
      </c>
      <c r="AJ484" s="24" t="str">
        <f t="shared" si="115"/>
        <v>Neutral</v>
      </c>
      <c r="AK484" s="25" t="str">
        <f t="shared" si="116"/>
        <v>POC Down</v>
      </c>
      <c r="AL484" s="26" t="str">
        <f t="shared" si="117"/>
        <v>In. Val</v>
      </c>
      <c r="AM484" s="26" t="str">
        <f t="shared" si="118"/>
        <v>Inside Day</v>
      </c>
      <c r="AN484" s="26" t="str">
        <f t="shared" si="119"/>
        <v>In Val</v>
      </c>
      <c r="AO484" s="26" t="str">
        <f t="shared" si="120"/>
        <v>No Gap</v>
      </c>
      <c r="AP484" s="26" t="str">
        <f t="shared" si="121"/>
        <v>Top-Weighted</v>
      </c>
      <c r="AQ484" s="26" t="str">
        <f t="shared" si="122"/>
        <v>Skewed Mid-Low</v>
      </c>
      <c r="AR484" s="26" t="str">
        <f t="shared" si="123"/>
        <v>Closed Lower Quadrant</v>
      </c>
      <c r="AS484" s="27">
        <f t="shared" si="124"/>
        <v>-1</v>
      </c>
    </row>
    <row r="485" spans="1:45" ht="15.5" x14ac:dyDescent="0.35">
      <c r="A485" s="20">
        <v>44977</v>
      </c>
      <c r="B485" s="21">
        <v>1.20258</v>
      </c>
      <c r="C485" s="21">
        <v>1.22695</v>
      </c>
      <c r="D485" s="21">
        <v>1.1914499999999999</v>
      </c>
      <c r="E485" s="21">
        <v>1.20381</v>
      </c>
      <c r="F485" s="21">
        <v>1.2042999999999999</v>
      </c>
      <c r="G485" s="21">
        <v>1.2121</v>
      </c>
      <c r="H485" s="21">
        <v>1.1976</v>
      </c>
      <c r="I485" s="22">
        <v>30</v>
      </c>
      <c r="J485" s="22">
        <v>4395</v>
      </c>
      <c r="K485" s="22">
        <v>2702</v>
      </c>
      <c r="L485" s="22">
        <v>7166</v>
      </c>
      <c r="M485" s="23">
        <v>14.842291666666705</v>
      </c>
      <c r="N485" s="23">
        <v>355.00000000000085</v>
      </c>
      <c r="O485" s="22">
        <v>144.99999999999957</v>
      </c>
      <c r="P485" s="22">
        <v>764182</v>
      </c>
      <c r="Q485" s="23">
        <v>1592.0458333333333</v>
      </c>
      <c r="R485" s="23">
        <v>20.185915492957697</v>
      </c>
      <c r="S485" s="22">
        <v>40</v>
      </c>
      <c r="T485" s="22" t="s">
        <v>26</v>
      </c>
      <c r="U485" s="23">
        <v>0.63065002661038594</v>
      </c>
      <c r="V485" s="22">
        <v>380</v>
      </c>
      <c r="W485" s="22">
        <v>2247</v>
      </c>
      <c r="X485" s="22">
        <v>3506</v>
      </c>
      <c r="Y485" s="22">
        <v>1008</v>
      </c>
      <c r="Z485" s="22" t="s">
        <v>29</v>
      </c>
      <c r="AA485" s="5"/>
      <c r="AB485" s="6" cm="1">
        <f t="array" ref="AB485">SUM(IF(B485:I485&gt;B486:I486,1,-1))</f>
        <v>-2</v>
      </c>
      <c r="AC485" s="6" cm="1">
        <f t="array" ref="AC485">SUM(IF(J485:S485&gt;J486:S486,1,-1))</f>
        <v>-6</v>
      </c>
      <c r="AD485" s="6">
        <f t="shared" si="113"/>
        <v>-8</v>
      </c>
      <c r="AE485" s="6">
        <f t="shared" si="126"/>
        <v>-12</v>
      </c>
      <c r="AF485" s="6">
        <f t="shared" si="126"/>
        <v>-14</v>
      </c>
      <c r="AG485" s="6">
        <f t="shared" si="126"/>
        <v>-26</v>
      </c>
      <c r="AH485" s="5"/>
      <c r="AI485" s="8" t="str">
        <f t="shared" si="114"/>
        <v>Outside</v>
      </c>
      <c r="AJ485" s="24" t="str">
        <f t="shared" si="115"/>
        <v>Neutral</v>
      </c>
      <c r="AK485" s="25" t="str">
        <f t="shared" si="116"/>
        <v>POC Down</v>
      </c>
      <c r="AL485" s="26" t="str">
        <f t="shared" si="117"/>
        <v>In. Val</v>
      </c>
      <c r="AM485" s="26" t="str">
        <f t="shared" si="118"/>
        <v>Inside Day</v>
      </c>
      <c r="AN485" s="26" t="str">
        <f t="shared" si="119"/>
        <v>In Val</v>
      </c>
      <c r="AO485" s="26" t="str">
        <f t="shared" si="120"/>
        <v>No Gap</v>
      </c>
      <c r="AP485" s="26" t="str">
        <f t="shared" si="121"/>
        <v>Top-Weighted</v>
      </c>
      <c r="AQ485" s="26" t="str">
        <f t="shared" si="122"/>
        <v>Skewed Mid-Low</v>
      </c>
      <c r="AR485" s="26" t="str">
        <f t="shared" si="123"/>
        <v>Same</v>
      </c>
      <c r="AS485" s="27">
        <f t="shared" si="124"/>
        <v>0</v>
      </c>
    </row>
    <row r="486" spans="1:45" ht="15.5" x14ac:dyDescent="0.35">
      <c r="A486" s="20">
        <v>44974</v>
      </c>
      <c r="B486" s="21">
        <v>1.2042999999999999</v>
      </c>
      <c r="C486" s="21">
        <v>1.22695</v>
      </c>
      <c r="D486" s="21">
        <v>1.1914499999999999</v>
      </c>
      <c r="E486" s="21">
        <v>1.20285</v>
      </c>
      <c r="F486" s="21">
        <v>1.2049000000000001</v>
      </c>
      <c r="G486" s="21">
        <v>1.2119</v>
      </c>
      <c r="H486" s="21">
        <v>1.1979</v>
      </c>
      <c r="I486" s="22">
        <v>29</v>
      </c>
      <c r="J486" s="22">
        <v>4297</v>
      </c>
      <c r="K486" s="22">
        <v>3072</v>
      </c>
      <c r="L486" s="22">
        <v>7448</v>
      </c>
      <c r="M486" s="23">
        <v>15.431041666666687</v>
      </c>
      <c r="N486" s="23">
        <v>355.00000000000085</v>
      </c>
      <c r="O486" s="22">
        <v>140.00000000000011</v>
      </c>
      <c r="P486" s="22">
        <v>812899</v>
      </c>
      <c r="Q486" s="23">
        <v>1693.5395833333334</v>
      </c>
      <c r="R486" s="23">
        <v>20.980281690140796</v>
      </c>
      <c r="S486" s="22">
        <v>48</v>
      </c>
      <c r="T486" s="22" t="s">
        <v>26</v>
      </c>
      <c r="U486" s="23">
        <v>0.67823623844888836</v>
      </c>
      <c r="V486" s="22">
        <v>380</v>
      </c>
      <c r="W486" s="22">
        <v>2247</v>
      </c>
      <c r="X486" s="22">
        <v>3788</v>
      </c>
      <c r="Y486" s="22">
        <v>1008</v>
      </c>
      <c r="Z486" s="22" t="s">
        <v>29</v>
      </c>
      <c r="AA486" s="5"/>
      <c r="AB486" s="6" cm="1">
        <f t="array" ref="AB486">SUM(IF(B486:I486&gt;B487:I487,1,-1))</f>
        <v>-4</v>
      </c>
      <c r="AC486" s="6" cm="1">
        <f t="array" ref="AC486">SUM(IF(J486:S486&gt;J487:S487,1,-1))</f>
        <v>-2</v>
      </c>
      <c r="AD486" s="6">
        <f t="shared" si="113"/>
        <v>-6</v>
      </c>
      <c r="AE486" s="6">
        <f t="shared" si="126"/>
        <v>-16</v>
      </c>
      <c r="AF486" s="6">
        <f t="shared" si="126"/>
        <v>-10</v>
      </c>
      <c r="AG486" s="6">
        <f t="shared" si="126"/>
        <v>-26</v>
      </c>
      <c r="AH486" s="5"/>
      <c r="AI486" s="8" t="str">
        <f t="shared" si="114"/>
        <v>OL Lower</v>
      </c>
      <c r="AJ486" s="24" t="str">
        <f t="shared" si="115"/>
        <v>Neutral</v>
      </c>
      <c r="AK486" s="25" t="str">
        <f t="shared" si="116"/>
        <v>POC Unchanged</v>
      </c>
      <c r="AL486" s="26" t="str">
        <f t="shared" si="117"/>
        <v>In. Val</v>
      </c>
      <c r="AM486" s="26" t="str">
        <f t="shared" si="118"/>
        <v>Lower Break</v>
      </c>
      <c r="AN486" s="26" t="str">
        <f t="shared" si="119"/>
        <v>In Val</v>
      </c>
      <c r="AO486" s="26" t="str">
        <f t="shared" si="120"/>
        <v>No Gap</v>
      </c>
      <c r="AP486" s="26" t="str">
        <f t="shared" si="121"/>
        <v>Top-Weighted</v>
      </c>
      <c r="AQ486" s="26" t="str">
        <f t="shared" si="122"/>
        <v>Skewed Mid-Low</v>
      </c>
      <c r="AR486" s="26" t="str">
        <f t="shared" si="123"/>
        <v>Closed Lower Quadrant</v>
      </c>
      <c r="AS486" s="27">
        <f t="shared" si="124"/>
        <v>-1</v>
      </c>
    </row>
    <row r="487" spans="1:45" ht="15.5" x14ac:dyDescent="0.35">
      <c r="A487" s="20">
        <v>44973</v>
      </c>
      <c r="B487" s="21">
        <v>1.2220200000000001</v>
      </c>
      <c r="C487" s="21">
        <v>1.22695</v>
      </c>
      <c r="D487" s="21">
        <v>1.19608</v>
      </c>
      <c r="E487" s="21">
        <v>1.19736</v>
      </c>
      <c r="F487" s="21">
        <v>1.2048999999999999</v>
      </c>
      <c r="G487" s="21">
        <v>1.2139</v>
      </c>
      <c r="H487" s="21">
        <v>1.2001999999999999</v>
      </c>
      <c r="I487" s="22">
        <v>15</v>
      </c>
      <c r="J487" s="22">
        <v>5149</v>
      </c>
      <c r="K487" s="22">
        <v>2401</v>
      </c>
      <c r="L487" s="22">
        <v>7632</v>
      </c>
      <c r="M487" s="23">
        <v>15.806041666666687</v>
      </c>
      <c r="N487" s="23">
        <v>308.69999999999953</v>
      </c>
      <c r="O487" s="22">
        <v>137.00000000000045</v>
      </c>
      <c r="P487" s="22">
        <v>838293</v>
      </c>
      <c r="Q487" s="23">
        <v>1746.4437499999999</v>
      </c>
      <c r="R487" s="23">
        <v>24.723032069970884</v>
      </c>
      <c r="S487" s="22">
        <v>30</v>
      </c>
      <c r="T487" s="22" t="s">
        <v>26</v>
      </c>
      <c r="U487" s="23">
        <v>0.52281894107262983</v>
      </c>
      <c r="V487" s="22">
        <v>648</v>
      </c>
      <c r="W487" s="22">
        <v>1766</v>
      </c>
      <c r="X487" s="22">
        <v>3508</v>
      </c>
      <c r="Y487" s="22">
        <v>1710</v>
      </c>
      <c r="Z487" s="22" t="s">
        <v>27</v>
      </c>
      <c r="AA487" s="5"/>
      <c r="AB487" s="6" cm="1">
        <f t="array" ref="AB487">SUM(IF(B487:I487&gt;B488:I488,1,-1))</f>
        <v>-6</v>
      </c>
      <c r="AC487" s="6" cm="1">
        <f t="array" ref="AC487">SUM(IF(J487:S487&gt;J488:S488,1,-1))</f>
        <v>-6</v>
      </c>
      <c r="AD487" s="6">
        <f t="shared" si="113"/>
        <v>-12</v>
      </c>
      <c r="AE487" s="6">
        <f t="shared" si="126"/>
        <v>-14</v>
      </c>
      <c r="AF487" s="6">
        <f t="shared" si="126"/>
        <v>-4</v>
      </c>
      <c r="AG487" s="6">
        <f t="shared" si="126"/>
        <v>-18</v>
      </c>
      <c r="AH487" s="5"/>
      <c r="AI487" s="8" t="str">
        <f t="shared" si="114"/>
        <v>OL Lower</v>
      </c>
      <c r="AJ487" s="24" t="str">
        <f t="shared" si="115"/>
        <v>Down</v>
      </c>
      <c r="AK487" s="25" t="str">
        <f t="shared" si="116"/>
        <v>POC Unchanged</v>
      </c>
      <c r="AL487" s="26" t="str">
        <f t="shared" si="117"/>
        <v>In. Val</v>
      </c>
      <c r="AM487" s="26" t="str">
        <f t="shared" si="118"/>
        <v>Inside Day</v>
      </c>
      <c r="AN487" s="26" t="str">
        <f t="shared" si="119"/>
        <v>Bl. Val</v>
      </c>
      <c r="AO487" s="26" t="str">
        <f t="shared" si="120"/>
        <v>Gap Up - Failed</v>
      </c>
      <c r="AP487" s="26" t="str">
        <f t="shared" si="121"/>
        <v>Top-Weighted</v>
      </c>
      <c r="AQ487" s="26" t="str">
        <f t="shared" si="122"/>
        <v>Skewed Mid-Low</v>
      </c>
      <c r="AR487" s="26" t="str">
        <f t="shared" si="123"/>
        <v>Same</v>
      </c>
      <c r="AS487" s="27">
        <f t="shared" si="124"/>
        <v>0</v>
      </c>
    </row>
    <row r="488" spans="1:45" ht="15.5" x14ac:dyDescent="0.35">
      <c r="A488" s="20">
        <v>44972</v>
      </c>
      <c r="B488" s="21">
        <v>1.2387300000000001</v>
      </c>
      <c r="C488" s="21">
        <v>1.24</v>
      </c>
      <c r="D488" s="21">
        <v>1.19608</v>
      </c>
      <c r="E488" s="21">
        <v>1.2036500000000001</v>
      </c>
      <c r="F488" s="21">
        <v>1.2048999999999999</v>
      </c>
      <c r="G488" s="21">
        <v>1.2169999999999999</v>
      </c>
      <c r="H488" s="21">
        <v>1.2003999999999999</v>
      </c>
      <c r="I488" s="22">
        <v>3</v>
      </c>
      <c r="J488" s="22">
        <v>5994</v>
      </c>
      <c r="K488" s="22">
        <v>1800</v>
      </c>
      <c r="L488" s="22">
        <v>7861</v>
      </c>
      <c r="M488" s="23">
        <v>16.276875</v>
      </c>
      <c r="N488" s="23">
        <v>439.19999999999959</v>
      </c>
      <c r="O488" s="22">
        <v>165.99999999999949</v>
      </c>
      <c r="P488" s="22">
        <v>869233</v>
      </c>
      <c r="Q488" s="23">
        <v>1810.9020833333334</v>
      </c>
      <c r="R488" s="23">
        <v>17.898451730418959</v>
      </c>
      <c r="S488" s="22">
        <v>45</v>
      </c>
      <c r="T488" s="22" t="s">
        <v>28</v>
      </c>
      <c r="U488" s="23">
        <v>0.40170210810418228</v>
      </c>
      <c r="V488" s="22">
        <v>604</v>
      </c>
      <c r="W488" s="22">
        <v>1191</v>
      </c>
      <c r="X488" s="22">
        <v>3209</v>
      </c>
      <c r="Y488" s="22">
        <v>2850</v>
      </c>
      <c r="Z488" s="22" t="s">
        <v>27</v>
      </c>
      <c r="AA488" s="5"/>
      <c r="AB488" s="6" cm="1">
        <f t="array" ref="AB488">SUM(IF(B488:I488&gt;B489:I489,1,-1))</f>
        <v>-6</v>
      </c>
      <c r="AC488" s="6" cm="1">
        <f t="array" ref="AC488">SUM(IF(J488:S488&gt;J489:S489,1,-1))</f>
        <v>-2</v>
      </c>
      <c r="AD488" s="6">
        <f t="shared" si="113"/>
        <v>-8</v>
      </c>
      <c r="AE488" s="6">
        <f t="shared" si="126"/>
        <v>-10</v>
      </c>
      <c r="AF488" s="6">
        <f t="shared" si="126"/>
        <v>2</v>
      </c>
      <c r="AG488" s="6">
        <f t="shared" si="126"/>
        <v>-8</v>
      </c>
      <c r="AH488" s="5"/>
      <c r="AI488" s="8" t="str">
        <f t="shared" si="114"/>
        <v>OL Lower</v>
      </c>
      <c r="AJ488" s="24" t="str">
        <f t="shared" si="115"/>
        <v>Down</v>
      </c>
      <c r="AK488" s="25" t="str">
        <f t="shared" si="116"/>
        <v>POC Unchanged</v>
      </c>
      <c r="AL488" s="26" t="str">
        <f t="shared" si="117"/>
        <v>In. Val</v>
      </c>
      <c r="AM488" s="26" t="str">
        <f t="shared" si="118"/>
        <v>Inside Day</v>
      </c>
      <c r="AN488" s="26" t="str">
        <f t="shared" si="119"/>
        <v>In Val</v>
      </c>
      <c r="AO488" s="26" t="str">
        <f t="shared" si="120"/>
        <v>Gap Up - Failed</v>
      </c>
      <c r="AP488" s="26" t="str">
        <f t="shared" si="121"/>
        <v>Top-Weighted</v>
      </c>
      <c r="AQ488" s="26" t="str">
        <f t="shared" si="122"/>
        <v>Skewed Mid-Low</v>
      </c>
      <c r="AR488" s="26" t="str">
        <f t="shared" si="123"/>
        <v>Closed Higher Quadrant</v>
      </c>
      <c r="AS488" s="27">
        <f t="shared" si="124"/>
        <v>1</v>
      </c>
    </row>
    <row r="489" spans="1:45" ht="15.5" x14ac:dyDescent="0.35">
      <c r="A489" s="20">
        <v>44971</v>
      </c>
      <c r="B489" s="21">
        <v>1.23078</v>
      </c>
      <c r="C489" s="21">
        <v>1.24</v>
      </c>
      <c r="D489" s="21">
        <v>1.19608</v>
      </c>
      <c r="E489" s="21">
        <v>1.2171700000000001</v>
      </c>
      <c r="F489" s="21">
        <v>1.2048999999999999</v>
      </c>
      <c r="G489" s="21">
        <v>1.2209999999999999</v>
      </c>
      <c r="H489" s="21">
        <v>1.2006999999999999</v>
      </c>
      <c r="I489" s="22">
        <v>11</v>
      </c>
      <c r="J489" s="22">
        <v>6255</v>
      </c>
      <c r="K489" s="22">
        <v>1441</v>
      </c>
      <c r="L489" s="22">
        <v>7761</v>
      </c>
      <c r="M489" s="23">
        <v>16.051874999999999</v>
      </c>
      <c r="N489" s="23">
        <v>439.19999999999959</v>
      </c>
      <c r="O489" s="22">
        <v>202.99999999999986</v>
      </c>
      <c r="P489" s="22">
        <v>884156</v>
      </c>
      <c r="Q489" s="23">
        <v>1841.9916666666666</v>
      </c>
      <c r="R489" s="23">
        <v>17.670765027322421</v>
      </c>
      <c r="S489" s="22">
        <v>56</v>
      </c>
      <c r="T489" s="22" t="s">
        <v>28</v>
      </c>
      <c r="U489" s="23">
        <v>0.38234438862730852</v>
      </c>
      <c r="V489" s="22">
        <v>1249</v>
      </c>
      <c r="W489" s="22">
        <v>1221</v>
      </c>
      <c r="X489" s="22">
        <v>2849</v>
      </c>
      <c r="Y489" s="22">
        <v>2433</v>
      </c>
      <c r="Z489" s="22" t="s">
        <v>29</v>
      </c>
      <c r="AA489" s="5"/>
      <c r="AB489" s="6" cm="1">
        <f t="array" ref="AB489">SUM(IF(B489:I489&gt;B490:I490,1,-1))</f>
        <v>-2</v>
      </c>
      <c r="AC489" s="6" cm="1">
        <f t="array" ref="AC489">SUM(IF(J489:S489&gt;J490:S490,1,-1))</f>
        <v>4</v>
      </c>
      <c r="AD489" s="6">
        <f t="shared" si="113"/>
        <v>2</v>
      </c>
      <c r="AE489" s="6">
        <f t="shared" si="126"/>
        <v>-12</v>
      </c>
      <c r="AF489" s="6">
        <f t="shared" si="126"/>
        <v>6</v>
      </c>
      <c r="AG489" s="6">
        <f t="shared" si="126"/>
        <v>-6</v>
      </c>
      <c r="AH489" s="5"/>
      <c r="AI489" s="8" t="str">
        <f t="shared" si="114"/>
        <v>Inside</v>
      </c>
      <c r="AJ489" s="24" t="str">
        <f t="shared" si="115"/>
        <v>Down</v>
      </c>
      <c r="AK489" s="25" t="str">
        <f t="shared" si="116"/>
        <v>POC Unchanged</v>
      </c>
      <c r="AL489" s="26" t="str">
        <f t="shared" si="117"/>
        <v>In. Val</v>
      </c>
      <c r="AM489" s="26" t="str">
        <f t="shared" si="118"/>
        <v>Inside Day</v>
      </c>
      <c r="AN489" s="26" t="str">
        <f t="shared" si="119"/>
        <v>In Val</v>
      </c>
      <c r="AO489" s="26" t="str">
        <f t="shared" si="120"/>
        <v>Gap Up - Failed</v>
      </c>
      <c r="AP489" s="26" t="str">
        <f t="shared" si="121"/>
        <v>Top-Weighted</v>
      </c>
      <c r="AQ489" s="26" t="str">
        <f t="shared" si="122"/>
        <v>Skewed Mid-Low</v>
      </c>
      <c r="AR489" s="26" t="str">
        <f t="shared" si="123"/>
        <v>Same</v>
      </c>
      <c r="AS489" s="27">
        <f t="shared" si="124"/>
        <v>0</v>
      </c>
    </row>
    <row r="490" spans="1:45" ht="15.5" x14ac:dyDescent="0.35">
      <c r="A490" s="20">
        <v>44970</v>
      </c>
      <c r="B490" s="21">
        <v>1.2349399999999999</v>
      </c>
      <c r="C490" s="21">
        <v>1.24</v>
      </c>
      <c r="D490" s="21">
        <v>1.19608</v>
      </c>
      <c r="E490" s="21">
        <v>1.2150099999999999</v>
      </c>
      <c r="F490" s="21">
        <v>1.2048999999999999</v>
      </c>
      <c r="G490" s="21">
        <v>1.2248999999999999</v>
      </c>
      <c r="H490" s="21">
        <v>1.1972</v>
      </c>
      <c r="I490" s="22">
        <v>-20</v>
      </c>
      <c r="J490" s="22">
        <v>5984</v>
      </c>
      <c r="K490" s="22">
        <v>1441</v>
      </c>
      <c r="L490" s="22">
        <v>7490</v>
      </c>
      <c r="M490" s="23">
        <v>15.472500000000032</v>
      </c>
      <c r="N490" s="23">
        <v>439.19999999999959</v>
      </c>
      <c r="O490" s="22">
        <v>276.99999999999835</v>
      </c>
      <c r="P490" s="22">
        <v>844534</v>
      </c>
      <c r="Q490" s="23">
        <v>1759.4458333333334</v>
      </c>
      <c r="R490" s="23">
        <v>17.0537340619308</v>
      </c>
      <c r="S490" s="22">
        <v>54</v>
      </c>
      <c r="T490" s="22" t="s">
        <v>28</v>
      </c>
      <c r="U490" s="23">
        <v>0.42278662433048819</v>
      </c>
      <c r="V490" s="22">
        <v>1886</v>
      </c>
      <c r="W490" s="22">
        <v>895</v>
      </c>
      <c r="X490" s="22">
        <v>2266</v>
      </c>
      <c r="Y490" s="22">
        <v>2433</v>
      </c>
      <c r="Z490" s="22" t="s">
        <v>29</v>
      </c>
      <c r="AA490" s="5"/>
      <c r="AB490" s="6" cm="1">
        <f t="array" ref="AB490">SUM(IF(B490:I490&gt;B491:I491,1,-1))</f>
        <v>-2</v>
      </c>
      <c r="AC490" s="6" cm="1">
        <f t="array" ref="AC490">SUM(IF(J490:S490&gt;J491:S491,1,-1))</f>
        <v>0</v>
      </c>
      <c r="AD490" s="6">
        <f t="shared" si="113"/>
        <v>-2</v>
      </c>
      <c r="AE490" s="6">
        <f t="shared" si="126"/>
        <v>-14</v>
      </c>
      <c r="AF490" s="6">
        <f t="shared" si="126"/>
        <v>-2</v>
      </c>
      <c r="AG490" s="6">
        <f t="shared" si="126"/>
        <v>-16</v>
      </c>
      <c r="AH490" s="5"/>
      <c r="AI490" s="8" t="str">
        <f t="shared" si="114"/>
        <v>Inside</v>
      </c>
      <c r="AJ490" s="24" t="str">
        <f t="shared" si="115"/>
        <v>Down</v>
      </c>
      <c r="AK490" s="25" t="str">
        <f t="shared" si="116"/>
        <v>POC Down</v>
      </c>
      <c r="AL490" s="26" t="str">
        <f t="shared" si="117"/>
        <v>In. Val</v>
      </c>
      <c r="AM490" s="26" t="str">
        <f t="shared" si="118"/>
        <v>Inside Day</v>
      </c>
      <c r="AN490" s="26" t="str">
        <f t="shared" si="119"/>
        <v>In Val</v>
      </c>
      <c r="AO490" s="26" t="str">
        <f t="shared" si="120"/>
        <v>Gap Up - Failed</v>
      </c>
      <c r="AP490" s="26" t="str">
        <f t="shared" si="121"/>
        <v>Top-Weighted</v>
      </c>
      <c r="AQ490" s="26" t="str">
        <f t="shared" si="122"/>
        <v>Skewed Low</v>
      </c>
      <c r="AR490" s="26" t="str">
        <f t="shared" si="123"/>
        <v>Closed Lower Quadrant</v>
      </c>
      <c r="AS490" s="27">
        <f t="shared" si="124"/>
        <v>-1</v>
      </c>
    </row>
    <row r="491" spans="1:45" ht="15.5" x14ac:dyDescent="0.35">
      <c r="A491" s="20">
        <v>44967</v>
      </c>
      <c r="B491" s="21">
        <v>1.2399800000000001</v>
      </c>
      <c r="C491" s="21">
        <v>1.2416799999999999</v>
      </c>
      <c r="D491" s="21">
        <v>1.19608</v>
      </c>
      <c r="E491" s="21">
        <v>1.2050799999999999</v>
      </c>
      <c r="F491" s="21">
        <v>1.2052</v>
      </c>
      <c r="G491" s="21">
        <v>1.2305999999999999</v>
      </c>
      <c r="H491" s="21">
        <v>1.1971000000000001</v>
      </c>
      <c r="I491" s="22">
        <v>-49</v>
      </c>
      <c r="J491" s="22">
        <v>5971</v>
      </c>
      <c r="K491" s="22">
        <v>1421</v>
      </c>
      <c r="L491" s="22">
        <v>7446</v>
      </c>
      <c r="M491" s="23">
        <v>15.385208333333345</v>
      </c>
      <c r="N491" s="23">
        <v>455.99999999999864</v>
      </c>
      <c r="O491" s="22">
        <v>334.99999999999864</v>
      </c>
      <c r="P491" s="22">
        <v>857300</v>
      </c>
      <c r="Q491" s="23">
        <v>1786.0416666666667</v>
      </c>
      <c r="R491" s="23">
        <v>16.328947368421101</v>
      </c>
      <c r="S491" s="22">
        <v>61</v>
      </c>
      <c r="T491" s="22" t="s">
        <v>28</v>
      </c>
      <c r="U491" s="23">
        <v>0.42965092941004895</v>
      </c>
      <c r="V491" s="22">
        <v>2302</v>
      </c>
      <c r="W491" s="22">
        <v>998</v>
      </c>
      <c r="X491" s="22">
        <v>1915</v>
      </c>
      <c r="Y491" s="22">
        <v>2222</v>
      </c>
      <c r="Z491" s="22" t="s">
        <v>27</v>
      </c>
      <c r="AA491" s="5"/>
      <c r="AB491" s="6" cm="1">
        <f t="array" ref="AB491">SUM(IF(B491:I491&gt;B492:I492,1,-1))</f>
        <v>-8</v>
      </c>
      <c r="AC491" s="6" cm="1">
        <f t="array" ref="AC491">SUM(IF(J491:S491&gt;J492:S492,1,-1))</f>
        <v>2</v>
      </c>
      <c r="AD491" s="6">
        <f t="shared" si="113"/>
        <v>-6</v>
      </c>
      <c r="AE491" s="6">
        <f t="shared" si="126"/>
        <v>-14</v>
      </c>
      <c r="AF491" s="6">
        <f t="shared" si="126"/>
        <v>-6</v>
      </c>
      <c r="AG491" s="6">
        <f t="shared" si="126"/>
        <v>-20</v>
      </c>
      <c r="AH491" s="5"/>
      <c r="AI491" s="8" t="str">
        <f t="shared" si="114"/>
        <v>OL Lower</v>
      </c>
      <c r="AJ491" s="24" t="str">
        <f t="shared" si="115"/>
        <v>Down</v>
      </c>
      <c r="AK491" s="25" t="str">
        <f t="shared" si="116"/>
        <v>POC Down</v>
      </c>
      <c r="AL491" s="26" t="str">
        <f t="shared" si="117"/>
        <v>Bel. Val</v>
      </c>
      <c r="AM491" s="26" t="str">
        <f t="shared" si="118"/>
        <v>Inside Day</v>
      </c>
      <c r="AN491" s="26" t="str">
        <f t="shared" si="119"/>
        <v>In Val</v>
      </c>
      <c r="AO491" s="26" t="str">
        <f t="shared" si="120"/>
        <v>No Gap</v>
      </c>
      <c r="AP491" s="26" t="str">
        <f t="shared" si="121"/>
        <v>Top-Weighted</v>
      </c>
      <c r="AQ491" s="26" t="str">
        <f t="shared" si="122"/>
        <v>Skewed High</v>
      </c>
      <c r="AR491" s="26" t="str">
        <f t="shared" si="123"/>
        <v>Closed Higher Quadrant</v>
      </c>
      <c r="AS491" s="27">
        <f t="shared" si="124"/>
        <v>1</v>
      </c>
    </row>
    <row r="492" spans="1:45" ht="15.5" x14ac:dyDescent="0.35">
      <c r="A492" s="20">
        <v>44966</v>
      </c>
      <c r="B492" s="21">
        <v>1.2413799999999999</v>
      </c>
      <c r="C492" s="21">
        <v>1.2417899999999999</v>
      </c>
      <c r="D492" s="21">
        <v>1.19608</v>
      </c>
      <c r="E492" s="21">
        <v>1.2115100000000001</v>
      </c>
      <c r="F492" s="21">
        <v>1.2315</v>
      </c>
      <c r="G492" s="21">
        <v>1.2417</v>
      </c>
      <c r="H492" s="21">
        <v>1.2081</v>
      </c>
      <c r="I492" s="22">
        <v>-39</v>
      </c>
      <c r="J492" s="22">
        <v>2544</v>
      </c>
      <c r="K492" s="22">
        <v>4776</v>
      </c>
      <c r="L492" s="22">
        <v>7368</v>
      </c>
      <c r="M492" s="23">
        <v>15.236875000000001</v>
      </c>
      <c r="N492" s="23">
        <v>457.09999999999917</v>
      </c>
      <c r="O492" s="22">
        <v>336.00000000000074</v>
      </c>
      <c r="P492" s="22">
        <v>846983</v>
      </c>
      <c r="Q492" s="23">
        <v>1764.5479166666667</v>
      </c>
      <c r="R492" s="23">
        <v>16.119011157296026</v>
      </c>
      <c r="S492" s="22">
        <v>63</v>
      </c>
      <c r="T492" s="22" t="s">
        <v>26</v>
      </c>
      <c r="U492" s="23">
        <v>0.52694315946553782</v>
      </c>
      <c r="V492" s="22">
        <v>2909</v>
      </c>
      <c r="W492" s="22">
        <v>1008</v>
      </c>
      <c r="X492" s="22">
        <v>1334</v>
      </c>
      <c r="Y492" s="22">
        <v>2087</v>
      </c>
      <c r="Z492" s="22" t="s">
        <v>29</v>
      </c>
      <c r="AA492" s="5"/>
      <c r="AB492" s="6" cm="1">
        <f t="array" ref="AB492">SUM(IF(B492:I492&gt;B493:I493,1,-1))</f>
        <v>-4</v>
      </c>
      <c r="AC492" s="6" cm="1">
        <f t="array" ref="AC492">SUM(IF(J492:S492&gt;J493:S493,1,-1))</f>
        <v>-4</v>
      </c>
      <c r="AD492" s="6">
        <f t="shared" si="113"/>
        <v>-8</v>
      </c>
      <c r="AE492" s="6">
        <f t="shared" si="126"/>
        <v>-6</v>
      </c>
      <c r="AF492" s="6">
        <f t="shared" si="126"/>
        <v>-2</v>
      </c>
      <c r="AG492" s="6">
        <f t="shared" si="126"/>
        <v>-8</v>
      </c>
      <c r="AH492" s="5"/>
      <c r="AI492" s="8" t="str">
        <f t="shared" si="114"/>
        <v>OL Lower</v>
      </c>
      <c r="AJ492" s="24" t="str">
        <f t="shared" si="115"/>
        <v>Down</v>
      </c>
      <c r="AK492" s="25" t="str">
        <f t="shared" si="116"/>
        <v>POC Down</v>
      </c>
      <c r="AL492" s="26" t="str">
        <f t="shared" si="117"/>
        <v>In. Val</v>
      </c>
      <c r="AM492" s="26" t="str">
        <f t="shared" si="118"/>
        <v>Inside Day</v>
      </c>
      <c r="AN492" s="26" t="str">
        <f t="shared" si="119"/>
        <v>In Val</v>
      </c>
      <c r="AO492" s="26" t="str">
        <f t="shared" si="120"/>
        <v>No Gap</v>
      </c>
      <c r="AP492" s="26" t="str">
        <f t="shared" si="121"/>
        <v>Bottom-Weighted</v>
      </c>
      <c r="AQ492" s="26" t="str">
        <f t="shared" si="122"/>
        <v>Skewed High</v>
      </c>
      <c r="AR492" s="26" t="str">
        <f t="shared" si="123"/>
        <v>Closed Lower Quadrant</v>
      </c>
      <c r="AS492" s="27">
        <f t="shared" si="124"/>
        <v>-1</v>
      </c>
    </row>
    <row r="493" spans="1:45" ht="15.5" x14ac:dyDescent="0.35">
      <c r="A493" s="20">
        <v>44965</v>
      </c>
      <c r="B493" s="21">
        <v>1.24098</v>
      </c>
      <c r="C493" s="21">
        <v>1.2430000000000001</v>
      </c>
      <c r="D493" s="21">
        <v>1.19608</v>
      </c>
      <c r="E493" s="21">
        <v>1.2070099999999999</v>
      </c>
      <c r="F493" s="21">
        <v>1.2391999999999999</v>
      </c>
      <c r="G493" s="21">
        <v>1.2429999999999999</v>
      </c>
      <c r="H493" s="21">
        <v>1.2084999999999999</v>
      </c>
      <c r="I493" s="22">
        <v>-26</v>
      </c>
      <c r="J493" s="22">
        <v>726</v>
      </c>
      <c r="K493" s="22">
        <v>6684</v>
      </c>
      <c r="L493" s="22">
        <v>7472</v>
      </c>
      <c r="M493" s="23">
        <v>15.44916666666667</v>
      </c>
      <c r="N493" s="23">
        <v>469.20000000000073</v>
      </c>
      <c r="O493" s="22">
        <v>344.99999999999977</v>
      </c>
      <c r="P493" s="22">
        <v>859955</v>
      </c>
      <c r="Q493" s="23">
        <v>1791.5729166666667</v>
      </c>
      <c r="R493" s="23">
        <v>15.924978687127</v>
      </c>
      <c r="S493" s="22">
        <v>59</v>
      </c>
      <c r="T493" s="22" t="s">
        <v>28</v>
      </c>
      <c r="U493" s="23">
        <v>0.33046219382280384</v>
      </c>
      <c r="V493" s="22">
        <v>3409</v>
      </c>
      <c r="W493" s="22">
        <v>1233</v>
      </c>
      <c r="X493" s="22">
        <v>723</v>
      </c>
      <c r="Y493" s="22">
        <v>2107</v>
      </c>
      <c r="Z493" s="22" t="s">
        <v>27</v>
      </c>
      <c r="AA493" s="5"/>
      <c r="AB493" s="6" cm="1">
        <f t="array" ref="AB493">SUM(IF(B493:I493&gt;B494:I494,1,-1))</f>
        <v>-2</v>
      </c>
      <c r="AC493" s="6" cm="1">
        <f t="array" ref="AC493">SUM(IF(J493:S493&gt;J494:S494,1,-1))</f>
        <v>-4</v>
      </c>
      <c r="AD493" s="6">
        <f t="shared" si="113"/>
        <v>-6</v>
      </c>
      <c r="AE493" s="6">
        <f t="shared" si="126"/>
        <v>-8</v>
      </c>
      <c r="AF493" s="6">
        <f t="shared" si="126"/>
        <v>2</v>
      </c>
      <c r="AG493" s="6">
        <f t="shared" si="126"/>
        <v>-6</v>
      </c>
      <c r="AH493" s="5"/>
      <c r="AI493" s="8" t="str">
        <f t="shared" si="114"/>
        <v>Outside</v>
      </c>
      <c r="AJ493" s="24" t="str">
        <f t="shared" si="115"/>
        <v>Neutral</v>
      </c>
      <c r="AK493" s="25" t="str">
        <f t="shared" si="116"/>
        <v>POC Unchanged</v>
      </c>
      <c r="AL493" s="26" t="str">
        <f t="shared" si="117"/>
        <v>In. Val</v>
      </c>
      <c r="AM493" s="26" t="str">
        <f t="shared" si="118"/>
        <v>Inside Day</v>
      </c>
      <c r="AN493" s="26" t="str">
        <f t="shared" si="119"/>
        <v>Bl. Val</v>
      </c>
      <c r="AO493" s="26" t="str">
        <f t="shared" si="120"/>
        <v>No Gap</v>
      </c>
      <c r="AP493" s="26" t="str">
        <f t="shared" si="121"/>
        <v>Bottom-Weighted</v>
      </c>
      <c r="AQ493" s="26" t="str">
        <f t="shared" si="122"/>
        <v>Skewed High</v>
      </c>
      <c r="AR493" s="26" t="str">
        <f t="shared" si="123"/>
        <v>Same</v>
      </c>
      <c r="AS493" s="27">
        <f t="shared" si="124"/>
        <v>0</v>
      </c>
    </row>
    <row r="494" spans="1:45" ht="15.5" x14ac:dyDescent="0.35">
      <c r="A494" s="20">
        <v>44964</v>
      </c>
      <c r="B494" s="21">
        <v>1.2331099999999999</v>
      </c>
      <c r="C494" s="21">
        <v>1.2430000000000001</v>
      </c>
      <c r="D494" s="21">
        <v>1.19608</v>
      </c>
      <c r="E494" s="21">
        <v>1.20533</v>
      </c>
      <c r="F494" s="21">
        <v>1.2391999999999999</v>
      </c>
      <c r="G494" s="21">
        <v>1.2418</v>
      </c>
      <c r="H494" s="21">
        <v>1.2212000000000001</v>
      </c>
      <c r="I494" s="22">
        <v>-9</v>
      </c>
      <c r="J494" s="22">
        <v>822</v>
      </c>
      <c r="K494" s="22">
        <v>6647</v>
      </c>
      <c r="L494" s="22">
        <v>7539</v>
      </c>
      <c r="M494" s="23">
        <v>15.604791666666692</v>
      </c>
      <c r="N494" s="23">
        <v>469.20000000000073</v>
      </c>
      <c r="O494" s="22">
        <v>205.99999999999952</v>
      </c>
      <c r="P494" s="22">
        <v>867552</v>
      </c>
      <c r="Q494" s="23">
        <v>1807.4</v>
      </c>
      <c r="R494" s="23">
        <v>16.067774936061355</v>
      </c>
      <c r="S494" s="22">
        <v>52</v>
      </c>
      <c r="T494" s="22" t="s">
        <v>28</v>
      </c>
      <c r="U494" s="23">
        <v>0.31187033640446771</v>
      </c>
      <c r="V494" s="22">
        <v>4069</v>
      </c>
      <c r="W494" s="22">
        <v>1345</v>
      </c>
      <c r="X494" s="22">
        <v>373</v>
      </c>
      <c r="Y494" s="22">
        <v>1752</v>
      </c>
      <c r="Z494" s="22" t="s">
        <v>27</v>
      </c>
      <c r="AA494" s="5"/>
      <c r="AB494" s="6" cm="1">
        <f t="array" ref="AB494">SUM(IF(B494:I494&gt;B495:I495,1,-1))</f>
        <v>0</v>
      </c>
      <c r="AC494" s="6" cm="1">
        <f t="array" ref="AC494">SUM(IF(J494:S494&gt;J495:S495,1,-1))</f>
        <v>6</v>
      </c>
      <c r="AD494" s="6">
        <f t="shared" si="113"/>
        <v>6</v>
      </c>
      <c r="AE494" s="6">
        <f t="shared" si="126"/>
        <v>-10</v>
      </c>
      <c r="AF494" s="6">
        <f t="shared" si="126"/>
        <v>12</v>
      </c>
      <c r="AG494" s="6">
        <f t="shared" si="126"/>
        <v>2</v>
      </c>
      <c r="AH494" s="5"/>
      <c r="AI494" s="8" t="str">
        <f t="shared" si="114"/>
        <v>Outside</v>
      </c>
      <c r="AJ494" s="24" t="str">
        <f t="shared" si="115"/>
        <v>Up</v>
      </c>
      <c r="AK494" s="25" t="str">
        <f t="shared" si="116"/>
        <v>POC Up</v>
      </c>
      <c r="AL494" s="26" t="str">
        <f t="shared" si="117"/>
        <v>In. Val</v>
      </c>
      <c r="AM494" s="26" t="str">
        <f t="shared" si="118"/>
        <v>Lower Break</v>
      </c>
      <c r="AN494" s="26" t="str">
        <f t="shared" si="119"/>
        <v>Bl. Val</v>
      </c>
      <c r="AO494" s="26" t="str">
        <f t="shared" si="120"/>
        <v>No Gap</v>
      </c>
      <c r="AP494" s="26" t="str">
        <f t="shared" si="121"/>
        <v>Bottom-Weighted</v>
      </c>
      <c r="AQ494" s="26" t="str">
        <f t="shared" si="122"/>
        <v>Skewed High</v>
      </c>
      <c r="AR494" s="26" t="str">
        <f t="shared" si="123"/>
        <v>Same</v>
      </c>
      <c r="AS494" s="27">
        <f t="shared" si="124"/>
        <v>0</v>
      </c>
    </row>
    <row r="495" spans="1:45" ht="15.5" x14ac:dyDescent="0.35">
      <c r="A495" s="20">
        <v>44963</v>
      </c>
      <c r="B495" s="21">
        <v>1.2378400000000001</v>
      </c>
      <c r="C495" s="21">
        <v>1.2430000000000001</v>
      </c>
      <c r="D495" s="21">
        <v>1.20051</v>
      </c>
      <c r="E495" s="21">
        <v>1.2025699999999999</v>
      </c>
      <c r="F495" s="21">
        <v>1.2390000000000001</v>
      </c>
      <c r="G495" s="21">
        <v>1.2412000000000001</v>
      </c>
      <c r="H495" s="21">
        <v>1.2291000000000001</v>
      </c>
      <c r="I495" s="22">
        <v>-10</v>
      </c>
      <c r="J495" s="22">
        <v>1035</v>
      </c>
      <c r="K495" s="22">
        <v>6262</v>
      </c>
      <c r="L495" s="22">
        <v>7372</v>
      </c>
      <c r="M495" s="23">
        <v>15.32333333333337</v>
      </c>
      <c r="N495" s="23">
        <v>424.9000000000014</v>
      </c>
      <c r="O495" s="22">
        <v>121</v>
      </c>
      <c r="P495" s="22">
        <v>843738</v>
      </c>
      <c r="Q495" s="23">
        <v>1757.7874999999999</v>
      </c>
      <c r="R495" s="23">
        <v>17.349964697575842</v>
      </c>
      <c r="S495" s="22">
        <v>48</v>
      </c>
      <c r="T495" s="22" t="s">
        <v>28</v>
      </c>
      <c r="U495" s="23">
        <v>0.32090442172790062</v>
      </c>
      <c r="V495" s="22">
        <v>3806</v>
      </c>
      <c r="W495" s="22">
        <v>2140</v>
      </c>
      <c r="X495" s="22">
        <v>402</v>
      </c>
      <c r="Y495" s="22">
        <v>1014</v>
      </c>
      <c r="Z495" s="22" t="s">
        <v>27</v>
      </c>
      <c r="AA495" s="5"/>
      <c r="AB495" s="6" cm="1">
        <f t="array" ref="AB495">SUM(IF(B495:I495&gt;B496:I496,1,-1))</f>
        <v>-6</v>
      </c>
      <c r="AC495" s="6" cm="1">
        <f t="array" ref="AC495">SUM(IF(J495:S495&gt;J496:S496,1,-1))</f>
        <v>0</v>
      </c>
      <c r="AD495" s="6">
        <f t="shared" si="113"/>
        <v>-6</v>
      </c>
      <c r="AE495" s="6">
        <f t="shared" ref="AE495:AG510" si="127">SUM(AB495:AB497)</f>
        <v>-14</v>
      </c>
      <c r="AF495" s="6">
        <f t="shared" si="127"/>
        <v>14</v>
      </c>
      <c r="AG495" s="6">
        <f t="shared" si="127"/>
        <v>0</v>
      </c>
      <c r="AH495" s="5"/>
      <c r="AI495" s="8" t="str">
        <f t="shared" si="114"/>
        <v>OL Lower</v>
      </c>
      <c r="AJ495" s="24" t="str">
        <f t="shared" si="115"/>
        <v>Neutral</v>
      </c>
      <c r="AK495" s="25" t="str">
        <f t="shared" si="116"/>
        <v>POC Unchanged</v>
      </c>
      <c r="AL495" s="26" t="str">
        <f t="shared" si="117"/>
        <v>In. Val</v>
      </c>
      <c r="AM495" s="26" t="str">
        <f t="shared" si="118"/>
        <v>Lower Break</v>
      </c>
      <c r="AN495" s="26" t="str">
        <f t="shared" si="119"/>
        <v>Bl. Val</v>
      </c>
      <c r="AO495" s="26" t="str">
        <f t="shared" si="120"/>
        <v>No Gap</v>
      </c>
      <c r="AP495" s="26" t="str">
        <f t="shared" si="121"/>
        <v>Bottom-Weighted</v>
      </c>
      <c r="AQ495" s="26" t="str">
        <f t="shared" si="122"/>
        <v>Skewed High</v>
      </c>
      <c r="AR495" s="26" t="str">
        <f t="shared" si="123"/>
        <v>Same</v>
      </c>
      <c r="AS495" s="27">
        <f t="shared" si="124"/>
        <v>0</v>
      </c>
    </row>
    <row r="496" spans="1:45" ht="15.5" x14ac:dyDescent="0.35">
      <c r="A496" s="20">
        <v>44960</v>
      </c>
      <c r="B496" s="21">
        <v>1.24058</v>
      </c>
      <c r="C496" s="21">
        <v>1.24472</v>
      </c>
      <c r="D496" s="21">
        <v>1.2028700000000001</v>
      </c>
      <c r="E496" s="21">
        <v>1.20431</v>
      </c>
      <c r="F496" s="21">
        <v>1.2390000000000001</v>
      </c>
      <c r="G496" s="21">
        <v>1.2414000000000001</v>
      </c>
      <c r="H496" s="21">
        <v>1.2311000000000001</v>
      </c>
      <c r="I496" s="22">
        <v>-21</v>
      </c>
      <c r="J496" s="22">
        <v>1354</v>
      </c>
      <c r="K496" s="22">
        <v>5946</v>
      </c>
      <c r="L496" s="22">
        <v>7377</v>
      </c>
      <c r="M496" s="23">
        <v>15.304791666666706</v>
      </c>
      <c r="N496" s="23">
        <v>418.49999999999943</v>
      </c>
      <c r="O496" s="22">
        <v>102.99999999999976</v>
      </c>
      <c r="P496" s="22">
        <v>845855</v>
      </c>
      <c r="Q496" s="23">
        <v>1762.1979166666667</v>
      </c>
      <c r="R496" s="23">
        <v>17.6272401433692</v>
      </c>
      <c r="S496" s="22">
        <v>43</v>
      </c>
      <c r="T496" s="22" t="s">
        <v>28</v>
      </c>
      <c r="U496" s="23">
        <v>0.33717686474146985</v>
      </c>
      <c r="V496" s="22">
        <v>3735</v>
      </c>
      <c r="W496" s="22">
        <v>2769</v>
      </c>
      <c r="X496" s="22">
        <v>458</v>
      </c>
      <c r="Y496" s="22">
        <v>387</v>
      </c>
      <c r="Z496" s="22" t="s">
        <v>27</v>
      </c>
      <c r="AA496" s="5"/>
      <c r="AB496" s="6" cm="1">
        <f t="array" ref="AB496">SUM(IF(B496:I496&gt;B497:I497,1,-1))</f>
        <v>-4</v>
      </c>
      <c r="AC496" s="6" cm="1">
        <f t="array" ref="AC496">SUM(IF(J496:S496&gt;J497:S497,1,-1))</f>
        <v>6</v>
      </c>
      <c r="AD496" s="6">
        <f t="shared" si="113"/>
        <v>2</v>
      </c>
      <c r="AE496" s="6">
        <f t="shared" si="127"/>
        <v>-10</v>
      </c>
      <c r="AF496" s="6">
        <f t="shared" si="127"/>
        <v>8</v>
      </c>
      <c r="AG496" s="6">
        <f t="shared" si="127"/>
        <v>-2</v>
      </c>
      <c r="AH496" s="5"/>
      <c r="AI496" s="8" t="str">
        <f t="shared" si="114"/>
        <v>Outside</v>
      </c>
      <c r="AJ496" s="24" t="str">
        <f t="shared" si="115"/>
        <v>Neutral</v>
      </c>
      <c r="AK496" s="25" t="str">
        <f t="shared" si="116"/>
        <v>POC Unchanged</v>
      </c>
      <c r="AL496" s="26" t="str">
        <f t="shared" si="117"/>
        <v>In. Val</v>
      </c>
      <c r="AM496" s="26" t="str">
        <f t="shared" si="118"/>
        <v>Lower Break</v>
      </c>
      <c r="AN496" s="26" t="str">
        <f t="shared" si="119"/>
        <v>Bl. Val</v>
      </c>
      <c r="AO496" s="26" t="str">
        <f t="shared" si="120"/>
        <v>No Gap</v>
      </c>
      <c r="AP496" s="26" t="str">
        <f t="shared" si="121"/>
        <v>Bottom-Weighted</v>
      </c>
      <c r="AQ496" s="26" t="str">
        <f t="shared" si="122"/>
        <v>Skewed High</v>
      </c>
      <c r="AR496" s="26" t="str">
        <f t="shared" si="123"/>
        <v>Same</v>
      </c>
      <c r="AS496" s="27">
        <f t="shared" si="124"/>
        <v>0</v>
      </c>
    </row>
    <row r="497" spans="1:45" ht="15.5" x14ac:dyDescent="0.35">
      <c r="A497" s="20">
        <v>44959</v>
      </c>
      <c r="B497" s="21">
        <v>1.2391799999999999</v>
      </c>
      <c r="C497" s="21">
        <v>1.24472</v>
      </c>
      <c r="D497" s="21">
        <v>1.2217800000000001</v>
      </c>
      <c r="E497" s="21">
        <v>1.22204</v>
      </c>
      <c r="F497" s="21">
        <v>1.2390000000000001</v>
      </c>
      <c r="G497" s="21">
        <v>1.2406999999999999</v>
      </c>
      <c r="H497" s="21">
        <v>1.232</v>
      </c>
      <c r="I497" s="22">
        <v>-11</v>
      </c>
      <c r="J497" s="22">
        <v>1482</v>
      </c>
      <c r="K497" s="22">
        <v>5606</v>
      </c>
      <c r="L497" s="22">
        <v>7177</v>
      </c>
      <c r="M497" s="23">
        <v>14.856250000000067</v>
      </c>
      <c r="N497" s="23">
        <v>229.39999999999961</v>
      </c>
      <c r="O497" s="22">
        <v>86.999999999999304</v>
      </c>
      <c r="P497" s="22">
        <v>822790</v>
      </c>
      <c r="Q497" s="23">
        <v>1714.1458333333333</v>
      </c>
      <c r="R497" s="23">
        <v>31.285963382737631</v>
      </c>
      <c r="S497" s="22">
        <v>38</v>
      </c>
      <c r="T497" s="22" t="s">
        <v>28</v>
      </c>
      <c r="U497" s="23">
        <v>0.41355430341987709</v>
      </c>
      <c r="V497" s="22">
        <v>1571</v>
      </c>
      <c r="W497" s="22">
        <v>3176</v>
      </c>
      <c r="X497" s="22">
        <v>2128</v>
      </c>
      <c r="Y497" s="22">
        <v>302</v>
      </c>
      <c r="Z497" s="22" t="s">
        <v>27</v>
      </c>
      <c r="AA497" s="5"/>
      <c r="AB497" s="6" cm="1">
        <f t="array" ref="AB497">SUM(IF(B497:I497&gt;B498:I498,1,-1))</f>
        <v>-4</v>
      </c>
      <c r="AC497" s="6" cm="1">
        <f t="array" ref="AC497">SUM(IF(J497:S497&gt;J498:S498,1,-1))</f>
        <v>8</v>
      </c>
      <c r="AD497" s="6">
        <f t="shared" si="113"/>
        <v>4</v>
      </c>
      <c r="AE497" s="6">
        <f t="shared" si="127"/>
        <v>-8</v>
      </c>
      <c r="AF497" s="6">
        <f t="shared" si="127"/>
        <v>-4</v>
      </c>
      <c r="AG497" s="6">
        <f t="shared" si="127"/>
        <v>-12</v>
      </c>
      <c r="AH497" s="5"/>
      <c r="AI497" s="8" t="str">
        <f t="shared" si="114"/>
        <v>Outside</v>
      </c>
      <c r="AJ497" s="24" t="str">
        <f t="shared" si="115"/>
        <v>Neutral</v>
      </c>
      <c r="AK497" s="25" t="str">
        <f t="shared" si="116"/>
        <v>POC Down</v>
      </c>
      <c r="AL497" s="26" t="str">
        <f t="shared" si="117"/>
        <v>In. Val</v>
      </c>
      <c r="AM497" s="26" t="str">
        <f t="shared" si="118"/>
        <v>Lower Break</v>
      </c>
      <c r="AN497" s="26" t="str">
        <f t="shared" si="119"/>
        <v>Bl. Val</v>
      </c>
      <c r="AO497" s="26" t="str">
        <f t="shared" si="120"/>
        <v>No Gap</v>
      </c>
      <c r="AP497" s="26" t="str">
        <f t="shared" si="121"/>
        <v>Bottom-Weighted</v>
      </c>
      <c r="AQ497" s="26" t="str">
        <f t="shared" si="122"/>
        <v>Skewed Mid-High</v>
      </c>
      <c r="AR497" s="26" t="str">
        <f t="shared" si="123"/>
        <v>Closed Higher Quadrant</v>
      </c>
      <c r="AS497" s="27">
        <f t="shared" si="124"/>
        <v>2</v>
      </c>
    </row>
    <row r="498" spans="1:45" ht="15.5" x14ac:dyDescent="0.35">
      <c r="A498" s="20">
        <v>44958</v>
      </c>
      <c r="B498" s="21">
        <v>1.23464</v>
      </c>
      <c r="C498" s="21">
        <v>1.24472</v>
      </c>
      <c r="D498" s="21">
        <v>1.2261200000000001</v>
      </c>
      <c r="E498" s="21">
        <v>1.23871</v>
      </c>
      <c r="F498" s="21">
        <v>1.2392000000000001</v>
      </c>
      <c r="G498" s="21">
        <v>1.2403</v>
      </c>
      <c r="H498" s="21">
        <v>1.2324999999999999</v>
      </c>
      <c r="I498" s="22">
        <v>13</v>
      </c>
      <c r="J498" s="22">
        <v>1293</v>
      </c>
      <c r="K498" s="22">
        <v>5574</v>
      </c>
      <c r="L498" s="22">
        <v>6951</v>
      </c>
      <c r="M498" s="23">
        <v>14.388750000000089</v>
      </c>
      <c r="N498" s="23">
        <v>185.99999999999949</v>
      </c>
      <c r="O498" s="22">
        <v>78.000000000000284</v>
      </c>
      <c r="P498" s="22">
        <v>802373</v>
      </c>
      <c r="Q498" s="23">
        <v>1671.6104166666667</v>
      </c>
      <c r="R498" s="23">
        <v>37.370967741935587</v>
      </c>
      <c r="S498" s="22">
        <v>26</v>
      </c>
      <c r="T498" s="22" t="s">
        <v>28</v>
      </c>
      <c r="U498" s="23">
        <v>0.41503435760362645</v>
      </c>
      <c r="V498" s="22">
        <v>719</v>
      </c>
      <c r="W498" s="22">
        <v>3165</v>
      </c>
      <c r="X498" s="22">
        <v>2561</v>
      </c>
      <c r="Y498" s="22">
        <v>468</v>
      </c>
      <c r="Z498" s="22" t="s">
        <v>32</v>
      </c>
      <c r="AA498" s="5"/>
      <c r="AB498" s="6" cm="1">
        <f t="array" ref="AB498">SUM(IF(B498:I498&gt;B499:I499,1,-1))</f>
        <v>-2</v>
      </c>
      <c r="AC498" s="6" cm="1">
        <f t="array" ref="AC498">SUM(IF(J498:S498&gt;J499:S499,1,-1))</f>
        <v>-6</v>
      </c>
      <c r="AD498" s="6">
        <f t="shared" si="113"/>
        <v>-8</v>
      </c>
      <c r="AE498" s="6">
        <f t="shared" si="127"/>
        <v>-8</v>
      </c>
      <c r="AF498" s="6">
        <f t="shared" si="127"/>
        <v>-16</v>
      </c>
      <c r="AG498" s="6">
        <f t="shared" si="127"/>
        <v>-24</v>
      </c>
      <c r="AH498" s="5"/>
      <c r="AI498" s="8" t="str">
        <f t="shared" si="114"/>
        <v>Outside</v>
      </c>
      <c r="AJ498" s="24" t="str">
        <f t="shared" si="115"/>
        <v>Up</v>
      </c>
      <c r="AK498" s="25" t="str">
        <f t="shared" si="116"/>
        <v>POC Down</v>
      </c>
      <c r="AL498" s="26" t="str">
        <f t="shared" si="117"/>
        <v>In. Val</v>
      </c>
      <c r="AM498" s="26" t="str">
        <f t="shared" si="118"/>
        <v>Inside Day</v>
      </c>
      <c r="AN498" s="26" t="str">
        <f t="shared" si="119"/>
        <v>In Val</v>
      </c>
      <c r="AO498" s="26" t="str">
        <f t="shared" si="120"/>
        <v>No Gap</v>
      </c>
      <c r="AP498" s="26" t="str">
        <f t="shared" si="121"/>
        <v>Bottom-Weighted</v>
      </c>
      <c r="AQ498" s="26" t="str">
        <f t="shared" si="122"/>
        <v>Skewed Mid-High</v>
      </c>
      <c r="AR498" s="26" t="str">
        <f t="shared" si="123"/>
        <v>Closed Lower Quadrant</v>
      </c>
      <c r="AS498" s="27">
        <f t="shared" si="124"/>
        <v>-1</v>
      </c>
    </row>
    <row r="499" spans="1:45" ht="15.5" x14ac:dyDescent="0.35">
      <c r="A499" s="20">
        <v>44957</v>
      </c>
      <c r="B499" s="21">
        <v>1.2282999999999999</v>
      </c>
      <c r="C499" s="21">
        <v>1.24472</v>
      </c>
      <c r="D499" s="21">
        <v>1.2254799999999999</v>
      </c>
      <c r="E499" s="21">
        <v>1.2307900000000001</v>
      </c>
      <c r="F499" s="21">
        <v>1.2393000000000001</v>
      </c>
      <c r="G499" s="21">
        <v>1.2403</v>
      </c>
      <c r="H499" s="21">
        <v>1.2326000000000001</v>
      </c>
      <c r="I499" s="22">
        <v>28</v>
      </c>
      <c r="J499" s="22">
        <v>1354</v>
      </c>
      <c r="K499" s="22">
        <v>5769</v>
      </c>
      <c r="L499" s="22">
        <v>7210</v>
      </c>
      <c r="M499" s="23">
        <v>14.93479166666677</v>
      </c>
      <c r="N499" s="23">
        <v>192.40000000000146</v>
      </c>
      <c r="O499" s="22">
        <v>76.999999999998181</v>
      </c>
      <c r="P499" s="22">
        <v>835821</v>
      </c>
      <c r="Q499" s="23">
        <v>1741.29375</v>
      </c>
      <c r="R499" s="23">
        <v>37.474012474012191</v>
      </c>
      <c r="S499" s="22">
        <v>13</v>
      </c>
      <c r="T499" s="22" t="s">
        <v>28</v>
      </c>
      <c r="U499" s="23">
        <v>0.40546391760057371</v>
      </c>
      <c r="V499" s="22">
        <v>895</v>
      </c>
      <c r="W499" s="22">
        <v>3404</v>
      </c>
      <c r="X499" s="22">
        <v>2430</v>
      </c>
      <c r="Y499" s="22">
        <v>481</v>
      </c>
      <c r="Z499" s="22" t="s">
        <v>29</v>
      </c>
      <c r="AA499" s="5"/>
      <c r="AB499" s="6" cm="1">
        <f t="array" ref="AB499">SUM(IF(B499:I499&gt;B500:I500,1,-1))</f>
        <v>-2</v>
      </c>
      <c r="AC499" s="6" cm="1">
        <f t="array" ref="AC499">SUM(IF(J499:S499&gt;J500:S500,1,-1))</f>
        <v>-6</v>
      </c>
      <c r="AD499" s="6">
        <f t="shared" si="113"/>
        <v>-8</v>
      </c>
      <c r="AE499" s="6">
        <f t="shared" si="127"/>
        <v>-6</v>
      </c>
      <c r="AF499" s="6">
        <f t="shared" si="127"/>
        <v>-16</v>
      </c>
      <c r="AG499" s="6">
        <f t="shared" si="127"/>
        <v>-22</v>
      </c>
      <c r="AH499" s="5"/>
      <c r="AI499" s="8" t="str">
        <f t="shared" si="114"/>
        <v>Inside</v>
      </c>
      <c r="AJ499" s="24" t="str">
        <f t="shared" si="115"/>
        <v>Up</v>
      </c>
      <c r="AK499" s="25" t="str">
        <f t="shared" si="116"/>
        <v>POC Unchanged</v>
      </c>
      <c r="AL499" s="26" t="str">
        <f t="shared" si="117"/>
        <v>In. Val</v>
      </c>
      <c r="AM499" s="26" t="str">
        <f t="shared" si="118"/>
        <v>Inside Day</v>
      </c>
      <c r="AN499" s="26" t="str">
        <f t="shared" si="119"/>
        <v>Bl. Val</v>
      </c>
      <c r="AO499" s="26" t="str">
        <f t="shared" si="120"/>
        <v>Gap Down - Rejected</v>
      </c>
      <c r="AP499" s="26" t="str">
        <f t="shared" si="121"/>
        <v>Bottom-Weighted</v>
      </c>
      <c r="AQ499" s="26" t="str">
        <f t="shared" si="122"/>
        <v>Skewed Mid-High</v>
      </c>
      <c r="AR499" s="26" t="str">
        <f t="shared" si="123"/>
        <v>Closed Higher Quadrant</v>
      </c>
      <c r="AS499" s="27">
        <f t="shared" si="124"/>
        <v>1</v>
      </c>
    </row>
    <row r="500" spans="1:45" ht="15.5" x14ac:dyDescent="0.35">
      <c r="A500" s="20">
        <v>44956</v>
      </c>
      <c r="B500" s="21">
        <v>1.2206699999999999</v>
      </c>
      <c r="C500" s="21">
        <v>1.24472</v>
      </c>
      <c r="D500" s="21">
        <v>1.21682</v>
      </c>
      <c r="E500" s="21">
        <v>1.23492</v>
      </c>
      <c r="F500" s="21">
        <v>1.2393000000000001</v>
      </c>
      <c r="G500" s="21">
        <v>1.2409000000000001</v>
      </c>
      <c r="H500" s="21">
        <v>1.2323000000000002</v>
      </c>
      <c r="I500" s="22">
        <v>35</v>
      </c>
      <c r="J500" s="22">
        <v>1347</v>
      </c>
      <c r="K500" s="22">
        <v>5988</v>
      </c>
      <c r="L500" s="22">
        <v>7422</v>
      </c>
      <c r="M500" s="23">
        <v>15.420208333333408</v>
      </c>
      <c r="N500" s="23">
        <v>279.00000000000034</v>
      </c>
      <c r="O500" s="22">
        <v>85.999999999999403</v>
      </c>
      <c r="P500" s="22">
        <v>870579</v>
      </c>
      <c r="Q500" s="23">
        <v>1813.70625</v>
      </c>
      <c r="R500" s="23">
        <v>26.602150537634376</v>
      </c>
      <c r="S500" s="22">
        <v>20</v>
      </c>
      <c r="T500" s="22" t="s">
        <v>28</v>
      </c>
      <c r="U500" s="23">
        <v>0.34742829577221873</v>
      </c>
      <c r="V500" s="22">
        <v>2589</v>
      </c>
      <c r="W500" s="22">
        <v>3468</v>
      </c>
      <c r="X500" s="22">
        <v>938</v>
      </c>
      <c r="Y500" s="22">
        <v>427</v>
      </c>
      <c r="Z500" s="22" t="s">
        <v>32</v>
      </c>
      <c r="AA500" s="5"/>
      <c r="AB500" s="6" cm="1">
        <f t="array" ref="AB500">SUM(IF(B500:I500&gt;B501:I501,1,-1))</f>
        <v>-4</v>
      </c>
      <c r="AC500" s="6" cm="1">
        <f t="array" ref="AC500">SUM(IF(J500:S500&gt;J501:S501,1,-1))</f>
        <v>-4</v>
      </c>
      <c r="AD500" s="6">
        <f t="shared" si="113"/>
        <v>-8</v>
      </c>
      <c r="AE500" s="6">
        <f t="shared" si="127"/>
        <v>-2</v>
      </c>
      <c r="AF500" s="6">
        <f t="shared" si="127"/>
        <v>-16</v>
      </c>
      <c r="AG500" s="6">
        <f t="shared" si="127"/>
        <v>-18</v>
      </c>
      <c r="AH500" s="5"/>
      <c r="AI500" s="8" t="str">
        <f t="shared" si="114"/>
        <v>Inside</v>
      </c>
      <c r="AJ500" s="24" t="str">
        <f t="shared" si="115"/>
        <v>Up</v>
      </c>
      <c r="AK500" s="25" t="str">
        <f t="shared" si="116"/>
        <v>POC Up</v>
      </c>
      <c r="AL500" s="26" t="str">
        <f t="shared" si="117"/>
        <v>In. Val</v>
      </c>
      <c r="AM500" s="26" t="str">
        <f t="shared" si="118"/>
        <v>Inside Day</v>
      </c>
      <c r="AN500" s="26" t="str">
        <f t="shared" si="119"/>
        <v>In Val</v>
      </c>
      <c r="AO500" s="26" t="str">
        <f t="shared" si="120"/>
        <v>Gap Down - Failed</v>
      </c>
      <c r="AP500" s="26" t="str">
        <f t="shared" si="121"/>
        <v>Bottom-Weighted</v>
      </c>
      <c r="AQ500" s="26" t="str">
        <f t="shared" si="122"/>
        <v>Skewed Mid-High</v>
      </c>
      <c r="AR500" s="26" t="str">
        <f t="shared" si="123"/>
        <v>Closed Higher Quadrant</v>
      </c>
      <c r="AS500" s="27">
        <f t="shared" si="124"/>
        <v>1</v>
      </c>
    </row>
    <row r="501" spans="1:45" ht="15.5" x14ac:dyDescent="0.35">
      <c r="A501" s="20">
        <v>44953</v>
      </c>
      <c r="B501" s="21">
        <v>1.22231</v>
      </c>
      <c r="C501" s="21">
        <v>1.24472</v>
      </c>
      <c r="D501" s="21">
        <v>1.21682</v>
      </c>
      <c r="E501" s="21">
        <v>1.2399899999999999</v>
      </c>
      <c r="F501" s="21">
        <v>1.2390000000000001</v>
      </c>
      <c r="G501" s="21">
        <v>1.2417</v>
      </c>
      <c r="H501" s="21">
        <v>1.2308000000000001</v>
      </c>
      <c r="I501" s="22">
        <v>42</v>
      </c>
      <c r="J501" s="22">
        <v>1424</v>
      </c>
      <c r="K501" s="22">
        <v>6039</v>
      </c>
      <c r="L501" s="22">
        <v>7533</v>
      </c>
      <c r="M501" s="23">
        <v>15.640625000000055</v>
      </c>
      <c r="N501" s="23">
        <v>279.00000000000034</v>
      </c>
      <c r="O501" s="22">
        <v>108.99999999999909</v>
      </c>
      <c r="P501" s="22">
        <v>861568</v>
      </c>
      <c r="Q501" s="23">
        <v>1794.9333333333334</v>
      </c>
      <c r="R501" s="23">
        <v>26.999999999999968</v>
      </c>
      <c r="S501" s="22">
        <v>19</v>
      </c>
      <c r="T501" s="22" t="s">
        <v>28</v>
      </c>
      <c r="U501" s="23">
        <v>0.37542462907339547</v>
      </c>
      <c r="V501" s="22">
        <v>2233</v>
      </c>
      <c r="W501" s="22">
        <v>3255</v>
      </c>
      <c r="X501" s="22">
        <v>1116</v>
      </c>
      <c r="Y501" s="22">
        <v>929</v>
      </c>
      <c r="Z501" s="22" t="s">
        <v>31</v>
      </c>
      <c r="AA501" s="5"/>
      <c r="AB501" s="6" cm="1">
        <f t="array" ref="AB501">SUM(IF(B501:I501&gt;B502:I502,1,-1))</f>
        <v>0</v>
      </c>
      <c r="AC501" s="6" cm="1">
        <f t="array" ref="AC501">SUM(IF(J501:S501&gt;J502:S502,1,-1))</f>
        <v>-6</v>
      </c>
      <c r="AD501" s="6">
        <f t="shared" si="113"/>
        <v>-6</v>
      </c>
      <c r="AE501" s="6">
        <f t="shared" si="127"/>
        <v>2</v>
      </c>
      <c r="AF501" s="6">
        <f t="shared" si="127"/>
        <v>-14</v>
      </c>
      <c r="AG501" s="6">
        <f t="shared" si="127"/>
        <v>-12</v>
      </c>
      <c r="AH501" s="5"/>
      <c r="AI501" s="8" t="str">
        <f t="shared" si="114"/>
        <v>Inside</v>
      </c>
      <c r="AJ501" s="24" t="str">
        <f t="shared" si="115"/>
        <v>Up</v>
      </c>
      <c r="AK501" s="25" t="str">
        <f t="shared" si="116"/>
        <v>POC Up</v>
      </c>
      <c r="AL501" s="26" t="str">
        <f t="shared" si="117"/>
        <v>In. Val</v>
      </c>
      <c r="AM501" s="26" t="str">
        <f t="shared" si="118"/>
        <v>Inside Day</v>
      </c>
      <c r="AN501" s="26" t="str">
        <f t="shared" si="119"/>
        <v>In Val</v>
      </c>
      <c r="AO501" s="26" t="str">
        <f t="shared" si="120"/>
        <v>Gap Down - Failed</v>
      </c>
      <c r="AP501" s="26" t="str">
        <f t="shared" si="121"/>
        <v>Bottom-Weighted</v>
      </c>
      <c r="AQ501" s="26" t="str">
        <f t="shared" si="122"/>
        <v>Skewed Mid-High</v>
      </c>
      <c r="AR501" s="26" t="str">
        <f t="shared" si="123"/>
        <v>Same</v>
      </c>
      <c r="AS501" s="27">
        <f t="shared" si="124"/>
        <v>0</v>
      </c>
    </row>
    <row r="502" spans="1:45" ht="15.5" x14ac:dyDescent="0.35">
      <c r="A502" s="20">
        <v>44952</v>
      </c>
      <c r="B502" s="21">
        <v>1.22163</v>
      </c>
      <c r="C502" s="21">
        <v>1.24472</v>
      </c>
      <c r="D502" s="21">
        <v>1.2150099999999999</v>
      </c>
      <c r="E502" s="21">
        <v>1.24136</v>
      </c>
      <c r="F502" s="21">
        <v>1.2331000000000001</v>
      </c>
      <c r="G502" s="21">
        <v>1.2430000000000001</v>
      </c>
      <c r="H502" s="21">
        <v>1.2275</v>
      </c>
      <c r="I502" s="22">
        <v>44</v>
      </c>
      <c r="J502" s="22">
        <v>3945</v>
      </c>
      <c r="K502" s="22">
        <v>3673</v>
      </c>
      <c r="L502" s="22">
        <v>7682</v>
      </c>
      <c r="M502" s="23">
        <v>15.936666666666724</v>
      </c>
      <c r="N502" s="23">
        <v>297.10000000000127</v>
      </c>
      <c r="O502" s="22">
        <v>155.00000000000068</v>
      </c>
      <c r="P502" s="22">
        <v>889559</v>
      </c>
      <c r="Q502" s="23">
        <v>1853.2479166666667</v>
      </c>
      <c r="R502" s="23">
        <v>25.856613934702011</v>
      </c>
      <c r="S502" s="22">
        <v>27</v>
      </c>
      <c r="T502" s="22" t="s">
        <v>26</v>
      </c>
      <c r="U502" s="23">
        <v>0.66329118310662694</v>
      </c>
      <c r="V502" s="22">
        <v>2120</v>
      </c>
      <c r="W502" s="22">
        <v>2824</v>
      </c>
      <c r="X502" s="22">
        <v>1266</v>
      </c>
      <c r="Y502" s="22">
        <v>1472</v>
      </c>
      <c r="Z502" s="22" t="s">
        <v>31</v>
      </c>
      <c r="AA502" s="5"/>
      <c r="AB502" s="6" cm="1">
        <f t="array" ref="AB502">SUM(IF(B502:I502&gt;B503:I503,1,-1))</f>
        <v>2</v>
      </c>
      <c r="AC502" s="6" cm="1">
        <f t="array" ref="AC502">SUM(IF(J502:S502&gt;J503:S503,1,-1))</f>
        <v>-6</v>
      </c>
      <c r="AD502" s="6">
        <f t="shared" si="113"/>
        <v>-4</v>
      </c>
      <c r="AE502" s="6">
        <f t="shared" si="127"/>
        <v>2</v>
      </c>
      <c r="AF502" s="6">
        <f t="shared" si="127"/>
        <v>-14</v>
      </c>
      <c r="AG502" s="6">
        <f t="shared" si="127"/>
        <v>-12</v>
      </c>
      <c r="AH502" s="5"/>
      <c r="AI502" s="8" t="str">
        <f t="shared" si="114"/>
        <v>OL Higher</v>
      </c>
      <c r="AJ502" s="24" t="str">
        <f t="shared" si="115"/>
        <v>Up</v>
      </c>
      <c r="AK502" s="25" t="str">
        <f t="shared" si="116"/>
        <v>POC Unchanged</v>
      </c>
      <c r="AL502" s="26" t="str">
        <f t="shared" si="117"/>
        <v>In. Val</v>
      </c>
      <c r="AM502" s="26" t="str">
        <f t="shared" si="118"/>
        <v>Inside Day</v>
      </c>
      <c r="AN502" s="26" t="str">
        <f t="shared" si="119"/>
        <v>In Val</v>
      </c>
      <c r="AO502" s="26" t="str">
        <f t="shared" si="120"/>
        <v>Gap Down - Failed</v>
      </c>
      <c r="AP502" s="26" t="str">
        <f t="shared" si="121"/>
        <v>Top-Weighted</v>
      </c>
      <c r="AQ502" s="26" t="str">
        <f t="shared" si="122"/>
        <v>Skewed Mid-High</v>
      </c>
      <c r="AR502" s="26" t="str">
        <f t="shared" si="123"/>
        <v>Same</v>
      </c>
      <c r="AS502" s="27">
        <f t="shared" si="124"/>
        <v>0</v>
      </c>
    </row>
    <row r="503" spans="1:45" ht="15.5" x14ac:dyDescent="0.35">
      <c r="A503" s="20">
        <v>44951</v>
      </c>
      <c r="B503" s="21">
        <v>1.2158</v>
      </c>
      <c r="C503" s="21">
        <v>1.24472</v>
      </c>
      <c r="D503" s="21">
        <v>1.2087699999999999</v>
      </c>
      <c r="E503" s="21">
        <v>1.24099</v>
      </c>
      <c r="F503" s="21">
        <v>1.2331000000000001</v>
      </c>
      <c r="G503" s="21">
        <v>1.2430000000000001</v>
      </c>
      <c r="H503" s="21">
        <v>1.2218000000000002</v>
      </c>
      <c r="I503" s="22">
        <v>35</v>
      </c>
      <c r="J503" s="22">
        <v>3211</v>
      </c>
      <c r="K503" s="22">
        <v>4831</v>
      </c>
      <c r="L503" s="22">
        <v>8106</v>
      </c>
      <c r="M503" s="23">
        <v>16.829791666666715</v>
      </c>
      <c r="N503" s="23">
        <v>359.50000000000148</v>
      </c>
      <c r="O503" s="22">
        <v>211.99999999999886</v>
      </c>
      <c r="P503" s="22">
        <v>943225</v>
      </c>
      <c r="Q503" s="23">
        <v>1965.0520833333333</v>
      </c>
      <c r="R503" s="23">
        <v>22.547983310152897</v>
      </c>
      <c r="S503" s="22">
        <v>30</v>
      </c>
      <c r="T503" s="22" t="s">
        <v>26</v>
      </c>
      <c r="U503" s="23">
        <v>0.60824721455277886</v>
      </c>
      <c r="V503" s="22">
        <v>2071</v>
      </c>
      <c r="W503" s="22">
        <v>2793</v>
      </c>
      <c r="X503" s="22">
        <v>2377</v>
      </c>
      <c r="Y503" s="22">
        <v>865</v>
      </c>
      <c r="Z503" s="22" t="s">
        <v>31</v>
      </c>
      <c r="AA503" s="5"/>
      <c r="AB503" s="6" cm="1">
        <f t="array" ref="AB503">SUM(IF(B503:I503&gt;B504:I504,1,-1))</f>
        <v>0</v>
      </c>
      <c r="AC503" s="6" cm="1">
        <f t="array" ref="AC503">SUM(IF(J503:S503&gt;J504:S504,1,-1))</f>
        <v>-2</v>
      </c>
      <c r="AD503" s="6">
        <f t="shared" si="113"/>
        <v>-2</v>
      </c>
      <c r="AE503" s="6">
        <f t="shared" si="127"/>
        <v>-2</v>
      </c>
      <c r="AF503" s="6">
        <f t="shared" si="127"/>
        <v>-12</v>
      </c>
      <c r="AG503" s="6">
        <f t="shared" si="127"/>
        <v>-14</v>
      </c>
      <c r="AH503" s="5"/>
      <c r="AI503" s="8" t="str">
        <f t="shared" si="114"/>
        <v>Inside</v>
      </c>
      <c r="AJ503" s="24" t="str">
        <f t="shared" si="115"/>
        <v>Up</v>
      </c>
      <c r="AK503" s="25" t="str">
        <f t="shared" si="116"/>
        <v>POC Unchanged</v>
      </c>
      <c r="AL503" s="26" t="str">
        <f t="shared" si="117"/>
        <v>In. Val</v>
      </c>
      <c r="AM503" s="26" t="str">
        <f t="shared" si="118"/>
        <v>Inside Day</v>
      </c>
      <c r="AN503" s="26" t="str">
        <f t="shared" si="119"/>
        <v>In Val</v>
      </c>
      <c r="AO503" s="26" t="str">
        <f t="shared" si="120"/>
        <v>Gap Down - Failed</v>
      </c>
      <c r="AP503" s="26" t="str">
        <f t="shared" si="121"/>
        <v>Bottom-Weighted</v>
      </c>
      <c r="AQ503" s="26" t="str">
        <f t="shared" si="122"/>
        <v>Skewed Mid-High</v>
      </c>
      <c r="AR503" s="26" t="str">
        <f t="shared" si="123"/>
        <v>Closed Lower Quadrant</v>
      </c>
      <c r="AS503" s="27">
        <f t="shared" si="124"/>
        <v>-1</v>
      </c>
    </row>
    <row r="504" spans="1:45" ht="15.5" x14ac:dyDescent="0.35">
      <c r="A504" s="20">
        <v>44950</v>
      </c>
      <c r="B504" s="21">
        <v>1.21532</v>
      </c>
      <c r="C504" s="21">
        <v>1.24472</v>
      </c>
      <c r="D504" s="21">
        <v>1.2087699999999999</v>
      </c>
      <c r="E504" s="21">
        <v>1.2331000000000001</v>
      </c>
      <c r="F504" s="21">
        <v>1.2331000000000001</v>
      </c>
      <c r="G504" s="21">
        <v>1.2433000000000001</v>
      </c>
      <c r="H504" s="21">
        <v>1.2200000000000002</v>
      </c>
      <c r="I504" s="22">
        <v>30</v>
      </c>
      <c r="J504" s="22">
        <v>2874</v>
      </c>
      <c r="K504" s="22">
        <v>5127</v>
      </c>
      <c r="L504" s="22">
        <v>8054</v>
      </c>
      <c r="M504" s="23">
        <v>16.714583333333387</v>
      </c>
      <c r="N504" s="23">
        <v>359.50000000000148</v>
      </c>
      <c r="O504" s="22">
        <v>232.99999999999875</v>
      </c>
      <c r="P504" s="22">
        <v>948460</v>
      </c>
      <c r="Q504" s="23">
        <v>1975.9583333333333</v>
      </c>
      <c r="R504" s="23">
        <v>22.403337969401854</v>
      </c>
      <c r="S504" s="22">
        <v>36</v>
      </c>
      <c r="T504" s="22" t="s">
        <v>26</v>
      </c>
      <c r="U504" s="23">
        <v>0.56329008556366855</v>
      </c>
      <c r="V504" s="22">
        <v>1838</v>
      </c>
      <c r="W504" s="22">
        <v>2255</v>
      </c>
      <c r="X504" s="22">
        <v>2377</v>
      </c>
      <c r="Y504" s="22">
        <v>1584</v>
      </c>
      <c r="Z504" s="22" t="s">
        <v>32</v>
      </c>
      <c r="AA504" s="5"/>
      <c r="AB504" s="6" cm="1">
        <f t="array" ref="AB504">SUM(IF(B504:I504&gt;B505:I505,1,-1))</f>
        <v>0</v>
      </c>
      <c r="AC504" s="6" cm="1">
        <f t="array" ref="AC504">SUM(IF(J504:S504&gt;J505:S505,1,-1))</f>
        <v>-6</v>
      </c>
      <c r="AD504" s="6">
        <f t="shared" si="113"/>
        <v>-6</v>
      </c>
      <c r="AE504" s="6">
        <f t="shared" si="127"/>
        <v>-2</v>
      </c>
      <c r="AF504" s="6">
        <f t="shared" si="127"/>
        <v>-16</v>
      </c>
      <c r="AG504" s="6">
        <f t="shared" si="127"/>
        <v>-18</v>
      </c>
      <c r="AH504" s="5"/>
      <c r="AI504" s="8" t="str">
        <f t="shared" si="114"/>
        <v>OL Higher</v>
      </c>
      <c r="AJ504" s="24" t="str">
        <f t="shared" si="115"/>
        <v>Up</v>
      </c>
      <c r="AK504" s="25" t="str">
        <f t="shared" si="116"/>
        <v>POC Up</v>
      </c>
      <c r="AL504" s="26" t="str">
        <f t="shared" si="117"/>
        <v>In. Val</v>
      </c>
      <c r="AM504" s="26" t="str">
        <f t="shared" si="118"/>
        <v>Inside Day</v>
      </c>
      <c r="AN504" s="26" t="str">
        <f t="shared" si="119"/>
        <v>In Val</v>
      </c>
      <c r="AO504" s="26" t="str">
        <f t="shared" si="120"/>
        <v>No Gap</v>
      </c>
      <c r="AP504" s="26" t="str">
        <f t="shared" si="121"/>
        <v>Bottom-Weighted</v>
      </c>
      <c r="AQ504" s="26" t="str">
        <f t="shared" si="122"/>
        <v>Skewed Mid-Low</v>
      </c>
      <c r="AR504" s="26" t="str">
        <f t="shared" si="123"/>
        <v>Closed Higher Quadrant</v>
      </c>
      <c r="AS504" s="27">
        <f t="shared" si="124"/>
        <v>1</v>
      </c>
    </row>
    <row r="505" spans="1:45" ht="15.5" x14ac:dyDescent="0.35">
      <c r="A505" s="20">
        <v>44949</v>
      </c>
      <c r="B505" s="21">
        <v>1.21835</v>
      </c>
      <c r="C505" s="21">
        <v>1.24472</v>
      </c>
      <c r="D505" s="21">
        <v>1.2087699999999999</v>
      </c>
      <c r="E505" s="21">
        <v>1.2378199999999999</v>
      </c>
      <c r="F505" s="21">
        <v>1.2163000000000002</v>
      </c>
      <c r="G505" s="21">
        <v>1.2334000000000001</v>
      </c>
      <c r="H505" s="21">
        <v>1.2088000000000001</v>
      </c>
      <c r="I505" s="22">
        <v>23</v>
      </c>
      <c r="J505" s="22">
        <v>6416</v>
      </c>
      <c r="K505" s="22">
        <v>1680</v>
      </c>
      <c r="L505" s="22">
        <v>8151</v>
      </c>
      <c r="M505" s="23">
        <v>16.907291666666726</v>
      </c>
      <c r="N505" s="23">
        <v>359.50000000000148</v>
      </c>
      <c r="O505" s="22">
        <v>245.99999999999955</v>
      </c>
      <c r="P505" s="22">
        <v>972776</v>
      </c>
      <c r="Q505" s="23">
        <v>2026.6166666666666</v>
      </c>
      <c r="R505" s="23">
        <v>22.673157162725914</v>
      </c>
      <c r="S505" s="22">
        <v>29</v>
      </c>
      <c r="T505" s="22" t="s">
        <v>28</v>
      </c>
      <c r="U505" s="23">
        <v>0.4366495741312314</v>
      </c>
      <c r="V505" s="22">
        <v>1618</v>
      </c>
      <c r="W505" s="22">
        <v>1742</v>
      </c>
      <c r="X505" s="22">
        <v>2429</v>
      </c>
      <c r="Y505" s="22">
        <v>2362</v>
      </c>
      <c r="Z505" s="22" t="s">
        <v>31</v>
      </c>
      <c r="AA505" s="5"/>
      <c r="AB505" s="6" cm="1">
        <f t="array" ref="AB505">SUM(IF(B505:I505&gt;B506:I506,1,-1))</f>
        <v>-2</v>
      </c>
      <c r="AC505" s="6" cm="1">
        <f t="array" ref="AC505">SUM(IF(J505:S505&gt;J506:S506,1,-1))</f>
        <v>-4</v>
      </c>
      <c r="AD505" s="6">
        <f t="shared" si="113"/>
        <v>-6</v>
      </c>
      <c r="AE505" s="6">
        <f t="shared" si="127"/>
        <v>-4</v>
      </c>
      <c r="AF505" s="6">
        <f t="shared" si="127"/>
        <v>-18</v>
      </c>
      <c r="AG505" s="6">
        <f t="shared" si="127"/>
        <v>-22</v>
      </c>
      <c r="AH505" s="5"/>
      <c r="AI505" s="8" t="str">
        <f t="shared" si="114"/>
        <v>Outside</v>
      </c>
      <c r="AJ505" s="24" t="str">
        <f t="shared" si="115"/>
        <v>Neutral</v>
      </c>
      <c r="AK505" s="25" t="str">
        <f t="shared" si="116"/>
        <v>POC Unchanged</v>
      </c>
      <c r="AL505" s="26" t="str">
        <f t="shared" si="117"/>
        <v>In. Val</v>
      </c>
      <c r="AM505" s="26" t="str">
        <f t="shared" si="118"/>
        <v>Upper Break</v>
      </c>
      <c r="AN505" s="26" t="str">
        <f t="shared" si="119"/>
        <v>Ab. Val</v>
      </c>
      <c r="AO505" s="26" t="str">
        <f t="shared" si="120"/>
        <v>No Gap</v>
      </c>
      <c r="AP505" s="26" t="str">
        <f t="shared" si="121"/>
        <v>Top-Weighted</v>
      </c>
      <c r="AQ505" s="26" t="str">
        <f t="shared" si="122"/>
        <v>Skewed Mid-Low</v>
      </c>
      <c r="AR505" s="26" t="str">
        <f t="shared" si="123"/>
        <v>Same</v>
      </c>
      <c r="AS505" s="27">
        <f t="shared" si="124"/>
        <v>0</v>
      </c>
    </row>
    <row r="506" spans="1:45" ht="15.5" x14ac:dyDescent="0.35">
      <c r="A506" s="20">
        <v>44946</v>
      </c>
      <c r="B506" s="21">
        <v>1.2119</v>
      </c>
      <c r="C506" s="21">
        <v>1.2435400000000001</v>
      </c>
      <c r="D506" s="21">
        <v>1.2087699999999999</v>
      </c>
      <c r="E506" s="21">
        <v>1.2405600000000001</v>
      </c>
      <c r="F506" s="21">
        <v>1.2163000000000002</v>
      </c>
      <c r="G506" s="21">
        <v>1.2279000000000002</v>
      </c>
      <c r="H506" s="21">
        <v>1.2110000000000001</v>
      </c>
      <c r="I506" s="22">
        <v>55</v>
      </c>
      <c r="J506" s="22">
        <v>6073</v>
      </c>
      <c r="K506" s="22">
        <v>2171</v>
      </c>
      <c r="L506" s="22">
        <v>8309</v>
      </c>
      <c r="M506" s="23">
        <v>17.24104166666671</v>
      </c>
      <c r="N506" s="23">
        <v>347.70000000000192</v>
      </c>
      <c r="O506" s="22">
        <v>169.00000000000136</v>
      </c>
      <c r="P506" s="22">
        <v>997135</v>
      </c>
      <c r="Q506" s="23">
        <v>2077.3645833333335</v>
      </c>
      <c r="R506" s="23">
        <v>23.897037676157474</v>
      </c>
      <c r="S506" s="22">
        <v>34</v>
      </c>
      <c r="T506" s="22" t="s">
        <v>28</v>
      </c>
      <c r="U506" s="23">
        <v>0.4611272592334934</v>
      </c>
      <c r="V506" s="22">
        <v>1251</v>
      </c>
      <c r="W506" s="22">
        <v>1492</v>
      </c>
      <c r="X506" s="22">
        <v>2715</v>
      </c>
      <c r="Y506" s="22">
        <v>2833</v>
      </c>
      <c r="Z506" s="22" t="s">
        <v>31</v>
      </c>
      <c r="AA506" s="5"/>
      <c r="AB506" s="6" cm="1">
        <f t="array" ref="AB506">SUM(IF(B506:I506&gt;B507:I507,1,-1))</f>
        <v>0</v>
      </c>
      <c r="AC506" s="6" cm="1">
        <f t="array" ref="AC506">SUM(IF(J506:S506&gt;J507:S507,1,-1))</f>
        <v>-6</v>
      </c>
      <c r="AD506" s="6">
        <f t="shared" si="113"/>
        <v>-6</v>
      </c>
      <c r="AE506" s="6">
        <f t="shared" si="127"/>
        <v>0</v>
      </c>
      <c r="AF506" s="6">
        <f t="shared" si="127"/>
        <v>-10</v>
      </c>
      <c r="AG506" s="6">
        <f t="shared" si="127"/>
        <v>-10</v>
      </c>
      <c r="AH506" s="5"/>
      <c r="AI506" s="8" t="str">
        <f t="shared" si="114"/>
        <v>Inside</v>
      </c>
      <c r="AJ506" s="24" t="str">
        <f t="shared" si="115"/>
        <v>Up</v>
      </c>
      <c r="AK506" s="25" t="str">
        <f t="shared" si="116"/>
        <v>POC Unchanged</v>
      </c>
      <c r="AL506" s="26" t="str">
        <f t="shared" si="117"/>
        <v>In. Val</v>
      </c>
      <c r="AM506" s="26" t="str">
        <f t="shared" si="118"/>
        <v>Inside Day</v>
      </c>
      <c r="AN506" s="26" t="str">
        <f t="shared" si="119"/>
        <v>Ab. Val</v>
      </c>
      <c r="AO506" s="26" t="str">
        <f t="shared" si="120"/>
        <v>No Gap</v>
      </c>
      <c r="AP506" s="26" t="str">
        <f t="shared" si="121"/>
        <v>Top-Weighted</v>
      </c>
      <c r="AQ506" s="26" t="str">
        <f t="shared" si="122"/>
        <v>Skewed Low</v>
      </c>
      <c r="AR506" s="26" t="str">
        <f t="shared" si="123"/>
        <v>Same</v>
      </c>
      <c r="AS506" s="27">
        <f t="shared" si="124"/>
        <v>0</v>
      </c>
    </row>
    <row r="507" spans="1:45" ht="15.5" x14ac:dyDescent="0.35">
      <c r="A507" s="20">
        <v>44945</v>
      </c>
      <c r="B507" s="21">
        <v>1.1908799999999999</v>
      </c>
      <c r="C507" s="21">
        <v>1.2435400000000001</v>
      </c>
      <c r="D507" s="21">
        <v>1.18408</v>
      </c>
      <c r="E507" s="21">
        <v>1.23919</v>
      </c>
      <c r="F507" s="21">
        <v>1.2163000000000002</v>
      </c>
      <c r="G507" s="21">
        <v>1.2288000000000001</v>
      </c>
      <c r="H507" s="21">
        <v>1.2106000000000001</v>
      </c>
      <c r="I507" s="22">
        <v>75</v>
      </c>
      <c r="J507" s="22">
        <v>5385</v>
      </c>
      <c r="K507" s="22">
        <v>3173</v>
      </c>
      <c r="L507" s="22">
        <v>8623</v>
      </c>
      <c r="M507" s="23">
        <v>17.924583333333342</v>
      </c>
      <c r="N507" s="23">
        <v>594.6000000000007</v>
      </c>
      <c r="O507" s="22">
        <v>181.99999999999994</v>
      </c>
      <c r="P507" s="22">
        <v>1043890</v>
      </c>
      <c r="Q507" s="23">
        <v>2174.7708333333335</v>
      </c>
      <c r="R507" s="23">
        <v>14.502186343760494</v>
      </c>
      <c r="S507" s="22">
        <v>60</v>
      </c>
      <c r="T507" s="22" t="s">
        <v>26</v>
      </c>
      <c r="U507" s="23">
        <v>0.58218153652649274</v>
      </c>
      <c r="V507" s="22">
        <v>1539</v>
      </c>
      <c r="W507" s="22">
        <v>5225</v>
      </c>
      <c r="X507" s="22">
        <v>1109</v>
      </c>
      <c r="Y507" s="22">
        <v>710</v>
      </c>
      <c r="Z507" s="22" t="s">
        <v>31</v>
      </c>
      <c r="AA507" s="5"/>
      <c r="AB507" s="6" cm="1">
        <f t="array" ref="AB507">SUM(IF(B507:I507&gt;B508:I508,1,-1))</f>
        <v>-2</v>
      </c>
      <c r="AC507" s="6" cm="1">
        <f t="array" ref="AC507">SUM(IF(J507:S507&gt;J508:S508,1,-1))</f>
        <v>-8</v>
      </c>
      <c r="AD507" s="6">
        <f t="shared" si="113"/>
        <v>-10</v>
      </c>
      <c r="AE507" s="6">
        <f t="shared" si="127"/>
        <v>2</v>
      </c>
      <c r="AF507" s="6">
        <f t="shared" si="127"/>
        <v>-4</v>
      </c>
      <c r="AG507" s="6">
        <f t="shared" si="127"/>
        <v>-2</v>
      </c>
      <c r="AH507" s="5"/>
      <c r="AI507" s="8" t="str">
        <f t="shared" si="114"/>
        <v>Inside</v>
      </c>
      <c r="AJ507" s="24" t="str">
        <f t="shared" si="115"/>
        <v>Up</v>
      </c>
      <c r="AK507" s="25" t="str">
        <f t="shared" si="116"/>
        <v>POC Unchanged</v>
      </c>
      <c r="AL507" s="26" t="str">
        <f t="shared" si="117"/>
        <v>In. Val</v>
      </c>
      <c r="AM507" s="26" t="str">
        <f t="shared" si="118"/>
        <v>Inside Day</v>
      </c>
      <c r="AN507" s="26" t="str">
        <f t="shared" si="119"/>
        <v>Ab. Val</v>
      </c>
      <c r="AO507" s="26" t="str">
        <f t="shared" si="120"/>
        <v>Gap Down - Failed</v>
      </c>
      <c r="AP507" s="26" t="str">
        <f t="shared" si="121"/>
        <v>Top-Weighted</v>
      </c>
      <c r="AQ507" s="26" t="str">
        <f t="shared" si="122"/>
        <v>Skewed Mid-High</v>
      </c>
      <c r="AR507" s="26" t="str">
        <f t="shared" si="123"/>
        <v>Same</v>
      </c>
      <c r="AS507" s="27">
        <f t="shared" si="124"/>
        <v>0</v>
      </c>
    </row>
    <row r="508" spans="1:45" ht="15.5" x14ac:dyDescent="0.35">
      <c r="A508" s="20">
        <v>44944</v>
      </c>
      <c r="B508" s="21">
        <v>1.20556</v>
      </c>
      <c r="C508" s="21">
        <v>1.2435400000000001</v>
      </c>
      <c r="D508" s="21">
        <v>1.18408</v>
      </c>
      <c r="E508" s="21">
        <v>1.2346299999999999</v>
      </c>
      <c r="F508" s="21">
        <v>1.2163000000000002</v>
      </c>
      <c r="G508" s="21">
        <v>1.2291000000000001</v>
      </c>
      <c r="H508" s="21">
        <v>1.2103000000000002</v>
      </c>
      <c r="I508" s="22">
        <v>35</v>
      </c>
      <c r="J508" s="22">
        <v>4637</v>
      </c>
      <c r="K508" s="22">
        <v>3993</v>
      </c>
      <c r="L508" s="22">
        <v>8695</v>
      </c>
      <c r="M508" s="23">
        <v>18.073125000000008</v>
      </c>
      <c r="N508" s="23">
        <v>594.6000000000007</v>
      </c>
      <c r="O508" s="22">
        <v>187.99999999999929</v>
      </c>
      <c r="P508" s="22">
        <v>1050196</v>
      </c>
      <c r="Q508" s="23">
        <v>2187.9083333333333</v>
      </c>
      <c r="R508" s="23">
        <v>14.623276152034965</v>
      </c>
      <c r="S508" s="22">
        <v>60</v>
      </c>
      <c r="T508" s="22" t="s">
        <v>26</v>
      </c>
      <c r="U508" s="23">
        <v>0.67909499343095825</v>
      </c>
      <c r="V508" s="22">
        <v>791</v>
      </c>
      <c r="W508" s="22">
        <v>5225</v>
      </c>
      <c r="X508" s="22">
        <v>1529</v>
      </c>
      <c r="Y508" s="22">
        <v>1110</v>
      </c>
      <c r="Z508" s="22" t="s">
        <v>31</v>
      </c>
      <c r="AA508" s="5"/>
      <c r="AB508" s="6" cm="1">
        <f t="array" ref="AB508">SUM(IF(B508:I508&gt;B509:I509,1,-1))</f>
        <v>2</v>
      </c>
      <c r="AC508" s="6" cm="1">
        <f t="array" ref="AC508">SUM(IF(J508:S508&gt;J509:S509,1,-1))</f>
        <v>4</v>
      </c>
      <c r="AD508" s="6">
        <f t="shared" si="113"/>
        <v>6</v>
      </c>
      <c r="AE508" s="6">
        <f t="shared" si="127"/>
        <v>2</v>
      </c>
      <c r="AF508" s="6">
        <f t="shared" si="127"/>
        <v>10</v>
      </c>
      <c r="AG508" s="6">
        <f t="shared" si="127"/>
        <v>12</v>
      </c>
      <c r="AH508" s="5"/>
      <c r="AI508" s="8" t="str">
        <f t="shared" si="114"/>
        <v>Inside</v>
      </c>
      <c r="AJ508" s="24" t="str">
        <f t="shared" si="115"/>
        <v>Up</v>
      </c>
      <c r="AK508" s="25" t="str">
        <f t="shared" si="116"/>
        <v>POC Unchanged</v>
      </c>
      <c r="AL508" s="26" t="str">
        <f t="shared" si="117"/>
        <v>In. Val</v>
      </c>
      <c r="AM508" s="26" t="str">
        <f t="shared" si="118"/>
        <v>Upper Break</v>
      </c>
      <c r="AN508" s="26" t="str">
        <f t="shared" si="119"/>
        <v>Ab. Val</v>
      </c>
      <c r="AO508" s="26" t="str">
        <f t="shared" si="120"/>
        <v>Gap Down - Failed</v>
      </c>
      <c r="AP508" s="26" t="str">
        <f t="shared" si="121"/>
        <v>Top-Weighted</v>
      </c>
      <c r="AQ508" s="26" t="str">
        <f t="shared" si="122"/>
        <v>Skewed Mid-High</v>
      </c>
      <c r="AR508" s="26" t="str">
        <f t="shared" si="123"/>
        <v>Same</v>
      </c>
      <c r="AS508" s="27">
        <f t="shared" si="124"/>
        <v>0</v>
      </c>
    </row>
    <row r="509" spans="1:45" ht="15.5" x14ac:dyDescent="0.35">
      <c r="A509" s="20">
        <v>44943</v>
      </c>
      <c r="B509" s="21">
        <v>1.1965699999999999</v>
      </c>
      <c r="C509" s="21">
        <v>1.22993</v>
      </c>
      <c r="D509" s="21">
        <v>1.18408</v>
      </c>
      <c r="E509" s="21">
        <v>1.22831</v>
      </c>
      <c r="F509" s="21">
        <v>1.2163000000000002</v>
      </c>
      <c r="G509" s="21">
        <v>1.2293000000000001</v>
      </c>
      <c r="H509" s="21">
        <v>1.2083000000000002</v>
      </c>
      <c r="I509" s="22">
        <v>31</v>
      </c>
      <c r="J509" s="22">
        <v>3703</v>
      </c>
      <c r="K509" s="22">
        <v>4852</v>
      </c>
      <c r="L509" s="22">
        <v>8620</v>
      </c>
      <c r="M509" s="23">
        <v>17.923125000000013</v>
      </c>
      <c r="N509" s="23">
        <v>458.49999999999949</v>
      </c>
      <c r="O509" s="22">
        <v>209.99999999999909</v>
      </c>
      <c r="P509" s="22">
        <v>1021616</v>
      </c>
      <c r="Q509" s="23">
        <v>2128.3666666666668</v>
      </c>
      <c r="R509" s="23">
        <v>18.800436205016378</v>
      </c>
      <c r="S509" s="22">
        <v>47</v>
      </c>
      <c r="T509" s="22" t="s">
        <v>26</v>
      </c>
      <c r="U509" s="23">
        <v>0.59566827879951745</v>
      </c>
      <c r="V509" s="22">
        <v>2667</v>
      </c>
      <c r="W509" s="22">
        <v>3500</v>
      </c>
      <c r="X509" s="22">
        <v>1417</v>
      </c>
      <c r="Y509" s="22">
        <v>1034</v>
      </c>
      <c r="Z509" s="22" t="s">
        <v>31</v>
      </c>
      <c r="AA509" s="5"/>
      <c r="AB509" s="6" cm="1">
        <f t="array" ref="AB509">SUM(IF(B509:I509&gt;B510:I510,1,-1))</f>
        <v>2</v>
      </c>
      <c r="AC509" s="6" cm="1">
        <f t="array" ref="AC509">SUM(IF(J509:S509&gt;J510:S510,1,-1))</f>
        <v>0</v>
      </c>
      <c r="AD509" s="6">
        <f t="shared" si="113"/>
        <v>2</v>
      </c>
      <c r="AE509" s="6">
        <f t="shared" si="127"/>
        <v>4</v>
      </c>
      <c r="AF509" s="6">
        <f t="shared" si="127"/>
        <v>2</v>
      </c>
      <c r="AG509" s="6">
        <f t="shared" si="127"/>
        <v>6</v>
      </c>
      <c r="AH509" s="5"/>
      <c r="AI509" s="8" t="str">
        <f t="shared" si="114"/>
        <v>OL Higher</v>
      </c>
      <c r="AJ509" s="24" t="str">
        <f t="shared" si="115"/>
        <v>Up</v>
      </c>
      <c r="AK509" s="25" t="str">
        <f t="shared" si="116"/>
        <v>POC Unchanged</v>
      </c>
      <c r="AL509" s="26" t="str">
        <f t="shared" si="117"/>
        <v>In. Val</v>
      </c>
      <c r="AM509" s="26" t="str">
        <f t="shared" si="118"/>
        <v>Upper Break</v>
      </c>
      <c r="AN509" s="26" t="str">
        <f t="shared" si="119"/>
        <v>In Val</v>
      </c>
      <c r="AO509" s="26" t="str">
        <f t="shared" si="120"/>
        <v>Gap Down - Failed</v>
      </c>
      <c r="AP509" s="26" t="str">
        <f t="shared" si="121"/>
        <v>Bottom-Weighted</v>
      </c>
      <c r="AQ509" s="26" t="str">
        <f t="shared" si="122"/>
        <v>Skewed Mid-High</v>
      </c>
      <c r="AR509" s="26" t="str">
        <f t="shared" si="123"/>
        <v>Same</v>
      </c>
      <c r="AS509" s="27">
        <f t="shared" si="124"/>
        <v>0</v>
      </c>
    </row>
    <row r="510" spans="1:45" ht="15.5" x14ac:dyDescent="0.35">
      <c r="A510" s="20">
        <v>44942</v>
      </c>
      <c r="B510" s="21">
        <v>1.2057800000000001</v>
      </c>
      <c r="C510" s="21">
        <v>1.22888</v>
      </c>
      <c r="D510" s="21">
        <v>1.18408</v>
      </c>
      <c r="E510" s="21">
        <v>1.22061</v>
      </c>
      <c r="F510" s="21">
        <v>1.2163000000000002</v>
      </c>
      <c r="G510" s="21">
        <v>1.2248000000000001</v>
      </c>
      <c r="H510" s="21">
        <v>1.2036000000000002</v>
      </c>
      <c r="I510" s="22">
        <v>22</v>
      </c>
      <c r="J510" s="22">
        <v>2836</v>
      </c>
      <c r="K510" s="22">
        <v>5904</v>
      </c>
      <c r="L510" s="22">
        <v>8805</v>
      </c>
      <c r="M510" s="23">
        <v>18.307708333333345</v>
      </c>
      <c r="N510" s="23">
        <v>447.99999999999949</v>
      </c>
      <c r="O510" s="22">
        <v>211.99999999999886</v>
      </c>
      <c r="P510" s="22">
        <v>1014152</v>
      </c>
      <c r="Q510" s="23">
        <v>2112.8166666666666</v>
      </c>
      <c r="R510" s="23">
        <v>19.654017857142879</v>
      </c>
      <c r="S510" s="22">
        <v>46</v>
      </c>
      <c r="T510" s="22" t="s">
        <v>26</v>
      </c>
      <c r="U510" s="23">
        <v>0.53294401570768124</v>
      </c>
      <c r="V510" s="22">
        <v>2165</v>
      </c>
      <c r="W510" s="22">
        <v>3327</v>
      </c>
      <c r="X510" s="22">
        <v>2022</v>
      </c>
      <c r="Y510" s="22">
        <v>1241</v>
      </c>
      <c r="Z510" s="22" t="s">
        <v>31</v>
      </c>
      <c r="AA510" s="5"/>
      <c r="AB510" s="6" cm="1">
        <f t="array" ref="AB510">SUM(IF(B510:I510&gt;B511:I511,1,-1))</f>
        <v>-2</v>
      </c>
      <c r="AC510" s="6" cm="1">
        <f t="array" ref="AC510">SUM(IF(J510:S510&gt;J511:S511,1,-1))</f>
        <v>6</v>
      </c>
      <c r="AD510" s="6">
        <f t="shared" si="113"/>
        <v>4</v>
      </c>
      <c r="AE510" s="6">
        <f t="shared" si="127"/>
        <v>8</v>
      </c>
      <c r="AF510" s="6">
        <f t="shared" si="127"/>
        <v>6</v>
      </c>
      <c r="AG510" s="6">
        <f t="shared" si="127"/>
        <v>14</v>
      </c>
      <c r="AH510" s="5"/>
      <c r="AI510" s="8" t="str">
        <f t="shared" si="114"/>
        <v>Outside</v>
      </c>
      <c r="AJ510" s="24" t="str">
        <f t="shared" si="115"/>
        <v>Up</v>
      </c>
      <c r="AK510" s="25" t="str">
        <f t="shared" si="116"/>
        <v>POC Unchanged</v>
      </c>
      <c r="AL510" s="26" t="str">
        <f t="shared" si="117"/>
        <v>In. Val</v>
      </c>
      <c r="AM510" s="26" t="str">
        <f t="shared" si="118"/>
        <v>Upper Break</v>
      </c>
      <c r="AN510" s="26" t="str">
        <f t="shared" si="119"/>
        <v>In Val</v>
      </c>
      <c r="AO510" s="26" t="str">
        <f t="shared" si="120"/>
        <v>No Gap</v>
      </c>
      <c r="AP510" s="26" t="str">
        <f t="shared" si="121"/>
        <v>Bottom-Weighted</v>
      </c>
      <c r="AQ510" s="26" t="str">
        <f t="shared" si="122"/>
        <v>Skewed Mid-High</v>
      </c>
      <c r="AR510" s="26" t="str">
        <f t="shared" si="123"/>
        <v>Same</v>
      </c>
      <c r="AS510" s="27">
        <f t="shared" si="124"/>
        <v>0</v>
      </c>
    </row>
    <row r="511" spans="1:45" ht="15.5" x14ac:dyDescent="0.35">
      <c r="A511" s="20">
        <v>44939</v>
      </c>
      <c r="B511" s="21">
        <v>1.20932</v>
      </c>
      <c r="C511" s="21">
        <v>1.22481</v>
      </c>
      <c r="D511" s="21">
        <v>1.18408</v>
      </c>
      <c r="E511" s="21">
        <v>1.2222900000000001</v>
      </c>
      <c r="F511" s="21">
        <v>1.2163000000000002</v>
      </c>
      <c r="G511" s="21">
        <v>1.2239000000000002</v>
      </c>
      <c r="H511" s="21">
        <v>1.2036000000000002</v>
      </c>
      <c r="I511" s="22">
        <v>13</v>
      </c>
      <c r="J511" s="22">
        <v>2156</v>
      </c>
      <c r="K511" s="22">
        <v>6284</v>
      </c>
      <c r="L511" s="22">
        <v>8505</v>
      </c>
      <c r="M511" s="23">
        <v>17.686041666666689</v>
      </c>
      <c r="N511" s="23">
        <v>407.29999999999933</v>
      </c>
      <c r="O511" s="22">
        <v>202.99999999999986</v>
      </c>
      <c r="P511" s="22">
        <v>971251</v>
      </c>
      <c r="Q511" s="23">
        <v>2023.4395833333333</v>
      </c>
      <c r="R511" s="23">
        <v>20.881414191014031</v>
      </c>
      <c r="S511" s="22">
        <v>44</v>
      </c>
      <c r="T511" s="22" t="s">
        <v>28</v>
      </c>
      <c r="U511" s="23">
        <v>0.48512955622884002</v>
      </c>
      <c r="V511" s="22">
        <v>3165</v>
      </c>
      <c r="W511" s="22">
        <v>2543</v>
      </c>
      <c r="X511" s="22">
        <v>1603</v>
      </c>
      <c r="Y511" s="22">
        <v>1194</v>
      </c>
      <c r="Z511" s="22" t="s">
        <v>31</v>
      </c>
      <c r="AA511" s="5"/>
      <c r="AB511" s="6" cm="1">
        <f t="array" ref="AB511">SUM(IF(B511:I511&gt;B512:I512,1,-1))</f>
        <v>4</v>
      </c>
      <c r="AC511" s="6" cm="1">
        <f t="array" ref="AC511">SUM(IF(J511:S511&gt;J512:S512,1,-1))</f>
        <v>-4</v>
      </c>
      <c r="AD511" s="6">
        <f t="shared" si="113"/>
        <v>0</v>
      </c>
      <c r="AE511" s="6">
        <f t="shared" ref="AE511:AG520" si="128">SUM(AB511:AB513)</f>
        <v>10</v>
      </c>
      <c r="AF511" s="6">
        <f t="shared" si="128"/>
        <v>-2</v>
      </c>
      <c r="AG511" s="6">
        <f t="shared" si="128"/>
        <v>8</v>
      </c>
      <c r="AH511" s="5"/>
      <c r="AI511" s="8" t="str">
        <f t="shared" si="114"/>
        <v>OL Higher</v>
      </c>
      <c r="AJ511" s="24" t="str">
        <f t="shared" si="115"/>
        <v>Up</v>
      </c>
      <c r="AK511" s="25" t="str">
        <f t="shared" si="116"/>
        <v>POC Unchanged</v>
      </c>
      <c r="AL511" s="26" t="str">
        <f t="shared" si="117"/>
        <v>In. Val</v>
      </c>
      <c r="AM511" s="26" t="str">
        <f t="shared" si="118"/>
        <v>Upper Break</v>
      </c>
      <c r="AN511" s="26" t="str">
        <f t="shared" si="119"/>
        <v>In Val</v>
      </c>
      <c r="AO511" s="26" t="str">
        <f t="shared" si="120"/>
        <v>No Gap</v>
      </c>
      <c r="AP511" s="26" t="str">
        <f t="shared" si="121"/>
        <v>Bottom-Weighted</v>
      </c>
      <c r="AQ511" s="26" t="str">
        <f t="shared" si="122"/>
        <v>Skewed High</v>
      </c>
      <c r="AR511" s="26" t="str">
        <f t="shared" si="123"/>
        <v>Same</v>
      </c>
      <c r="AS511" s="27">
        <f t="shared" si="124"/>
        <v>0</v>
      </c>
    </row>
    <row r="512" spans="1:45" ht="15.5" x14ac:dyDescent="0.35">
      <c r="A512" s="20">
        <v>44938</v>
      </c>
      <c r="B512" s="21">
        <v>1.20547</v>
      </c>
      <c r="C512" s="21">
        <v>1.22464</v>
      </c>
      <c r="D512" s="21">
        <v>1.18408</v>
      </c>
      <c r="E512" s="21">
        <v>1.2216100000000001</v>
      </c>
      <c r="F512" s="21">
        <v>1.2163000000000002</v>
      </c>
      <c r="G512" s="21">
        <v>1.2217000000000002</v>
      </c>
      <c r="H512" s="21">
        <v>1.2030000000000001</v>
      </c>
      <c r="I512" s="22">
        <v>8</v>
      </c>
      <c r="J512" s="22">
        <v>1384</v>
      </c>
      <c r="K512" s="22">
        <v>7207</v>
      </c>
      <c r="L512" s="22">
        <v>8654</v>
      </c>
      <c r="M512" s="23">
        <v>17.995833333333376</v>
      </c>
      <c r="N512" s="23">
        <v>405.59999999999928</v>
      </c>
      <c r="O512" s="22">
        <v>187.00000000000162</v>
      </c>
      <c r="P512" s="22">
        <v>974127</v>
      </c>
      <c r="Q512" s="23">
        <v>2029.4312500000001</v>
      </c>
      <c r="R512" s="23">
        <v>21.336291913215028</v>
      </c>
      <c r="S512" s="22">
        <v>44</v>
      </c>
      <c r="T512" s="22" t="s">
        <v>28</v>
      </c>
      <c r="U512" s="23">
        <v>0.41157154232179227</v>
      </c>
      <c r="V512" s="22">
        <v>2478</v>
      </c>
      <c r="W512" s="22">
        <v>3166</v>
      </c>
      <c r="X512" s="22">
        <v>1816</v>
      </c>
      <c r="Y512" s="22">
        <v>1194</v>
      </c>
      <c r="Z512" s="22" t="s">
        <v>31</v>
      </c>
      <c r="AA512" s="5"/>
      <c r="AB512" s="6" cm="1">
        <f t="array" ref="AB512">SUM(IF(B512:I512&gt;B513:I513,1,-1))</f>
        <v>6</v>
      </c>
      <c r="AC512" s="6" cm="1">
        <f t="array" ref="AC512">SUM(IF(J512:S512&gt;J513:S513,1,-1))</f>
        <v>4</v>
      </c>
      <c r="AD512" s="6">
        <f t="shared" si="113"/>
        <v>10</v>
      </c>
      <c r="AE512" s="6">
        <f t="shared" si="128"/>
        <v>0</v>
      </c>
      <c r="AF512" s="6">
        <f t="shared" si="128"/>
        <v>6</v>
      </c>
      <c r="AG512" s="6">
        <f t="shared" si="128"/>
        <v>6</v>
      </c>
      <c r="AH512" s="5"/>
      <c r="AI512" s="8" t="str">
        <f t="shared" si="114"/>
        <v>OL Higher</v>
      </c>
      <c r="AJ512" s="24" t="str">
        <f t="shared" si="115"/>
        <v>Up</v>
      </c>
      <c r="AK512" s="25" t="str">
        <f t="shared" si="116"/>
        <v>POC Up</v>
      </c>
      <c r="AL512" s="26" t="str">
        <f t="shared" si="117"/>
        <v>Ab. Val</v>
      </c>
      <c r="AM512" s="26" t="str">
        <f t="shared" si="118"/>
        <v>Upper Break</v>
      </c>
      <c r="AN512" s="26" t="str">
        <f t="shared" si="119"/>
        <v>In Val</v>
      </c>
      <c r="AO512" s="26" t="str">
        <f t="shared" si="120"/>
        <v>No Gap</v>
      </c>
      <c r="AP512" s="26" t="str">
        <f t="shared" si="121"/>
        <v>Bottom-Weighted</v>
      </c>
      <c r="AQ512" s="26" t="str">
        <f t="shared" si="122"/>
        <v>Skewed Mid-High</v>
      </c>
      <c r="AR512" s="26" t="str">
        <f t="shared" si="123"/>
        <v>Same</v>
      </c>
      <c r="AS512" s="27">
        <f t="shared" si="124"/>
        <v>0</v>
      </c>
    </row>
    <row r="513" spans="1:45" ht="15.5" x14ac:dyDescent="0.35">
      <c r="A513" s="20">
        <v>44937</v>
      </c>
      <c r="B513" s="21">
        <v>1.2027399999999999</v>
      </c>
      <c r="C513" s="21">
        <v>1.22096</v>
      </c>
      <c r="D513" s="21">
        <v>1.18408</v>
      </c>
      <c r="E513" s="21">
        <v>1.21567</v>
      </c>
      <c r="F513" s="21">
        <v>1.2042000000000002</v>
      </c>
      <c r="G513" s="21">
        <v>1.2153000000000003</v>
      </c>
      <c r="H513" s="21">
        <v>1.1952000000000003</v>
      </c>
      <c r="I513" s="22">
        <v>6</v>
      </c>
      <c r="J513" s="22">
        <v>4884</v>
      </c>
      <c r="K513" s="22">
        <v>3215</v>
      </c>
      <c r="L513" s="22">
        <v>8171</v>
      </c>
      <c r="M513" s="23">
        <v>16.986458333333378</v>
      </c>
      <c r="N513" s="23">
        <v>368.80000000000024</v>
      </c>
      <c r="O513" s="22">
        <v>201.00000000000006</v>
      </c>
      <c r="P513" s="22">
        <v>910614</v>
      </c>
      <c r="Q513" s="23">
        <v>1897.1125</v>
      </c>
      <c r="R513" s="23">
        <v>22.15563991323209</v>
      </c>
      <c r="S513" s="22">
        <v>39</v>
      </c>
      <c r="T513" s="22" t="s">
        <v>26</v>
      </c>
      <c r="U513" s="23">
        <v>0.67630600139457298</v>
      </c>
      <c r="V513" s="22">
        <v>2269</v>
      </c>
      <c r="W513" s="22">
        <v>3488</v>
      </c>
      <c r="X513" s="22">
        <v>1277</v>
      </c>
      <c r="Y513" s="22">
        <v>1107</v>
      </c>
      <c r="Z513" s="22" t="s">
        <v>31</v>
      </c>
      <c r="AA513" s="5"/>
      <c r="AB513" s="6" cm="1">
        <f t="array" ref="AB513">SUM(IF(B513:I513&gt;B514:I514,1,-1))</f>
        <v>0</v>
      </c>
      <c r="AC513" s="6" cm="1">
        <f t="array" ref="AC513">SUM(IF(J513:S513&gt;J514:S514,1,-1))</f>
        <v>-2</v>
      </c>
      <c r="AD513" s="6">
        <f t="shared" si="113"/>
        <v>-2</v>
      </c>
      <c r="AE513" s="6">
        <f t="shared" si="128"/>
        <v>-4</v>
      </c>
      <c r="AF513" s="6">
        <f t="shared" si="128"/>
        <v>8</v>
      </c>
      <c r="AG513" s="6">
        <f t="shared" si="128"/>
        <v>4</v>
      </c>
      <c r="AH513" s="5"/>
      <c r="AI513" s="8" t="str">
        <f t="shared" si="114"/>
        <v>Outside</v>
      </c>
      <c r="AJ513" s="24" t="str">
        <f t="shared" si="115"/>
        <v>Neutral</v>
      </c>
      <c r="AK513" s="25" t="str">
        <f t="shared" si="116"/>
        <v>POC Unchanged</v>
      </c>
      <c r="AL513" s="26" t="str">
        <f t="shared" si="117"/>
        <v>In. Val</v>
      </c>
      <c r="AM513" s="26" t="str">
        <f t="shared" si="118"/>
        <v>Inside Day</v>
      </c>
      <c r="AN513" s="26" t="str">
        <f t="shared" si="119"/>
        <v>Ab. Val</v>
      </c>
      <c r="AO513" s="26" t="str">
        <f t="shared" si="120"/>
        <v>No Gap</v>
      </c>
      <c r="AP513" s="26" t="str">
        <f t="shared" si="121"/>
        <v>Top-Weighted</v>
      </c>
      <c r="AQ513" s="26" t="str">
        <f t="shared" si="122"/>
        <v>Skewed Mid-High</v>
      </c>
      <c r="AR513" s="26" t="str">
        <f t="shared" si="123"/>
        <v>Same</v>
      </c>
      <c r="AS513" s="27">
        <f t="shared" si="124"/>
        <v>0</v>
      </c>
    </row>
    <row r="514" spans="1:45" ht="15.5" x14ac:dyDescent="0.35">
      <c r="A514" s="20">
        <v>44936</v>
      </c>
      <c r="B514" s="21">
        <v>1.2026399999999999</v>
      </c>
      <c r="C514" s="21">
        <v>1.22096</v>
      </c>
      <c r="D514" s="21">
        <v>1.18408</v>
      </c>
      <c r="E514" s="21">
        <v>1.2153099999999999</v>
      </c>
      <c r="F514" s="21">
        <v>1.2042000000000002</v>
      </c>
      <c r="G514" s="21">
        <v>1.2146000000000001</v>
      </c>
      <c r="H514" s="21">
        <v>1.1952000000000003</v>
      </c>
      <c r="I514" s="22">
        <v>5</v>
      </c>
      <c r="J514" s="22">
        <v>4487</v>
      </c>
      <c r="K514" s="22">
        <v>3638</v>
      </c>
      <c r="L514" s="22">
        <v>8207</v>
      </c>
      <c r="M514" s="23">
        <v>17.065625000000015</v>
      </c>
      <c r="N514" s="23">
        <v>368.80000000000024</v>
      </c>
      <c r="O514" s="22">
        <v>193.99999999999861</v>
      </c>
      <c r="P514" s="22">
        <v>907244</v>
      </c>
      <c r="Q514" s="23">
        <v>1890.0916666666667</v>
      </c>
      <c r="R514" s="23">
        <v>22.253253796095429</v>
      </c>
      <c r="S514" s="22">
        <v>39</v>
      </c>
      <c r="T514" s="22" t="s">
        <v>33</v>
      </c>
      <c r="U514" s="23">
        <v>0.74448951127524687</v>
      </c>
      <c r="V514" s="22">
        <v>1638</v>
      </c>
      <c r="W514" s="22">
        <v>3973</v>
      </c>
      <c r="X514" s="22">
        <v>1468</v>
      </c>
      <c r="Y514" s="22">
        <v>1107</v>
      </c>
      <c r="Z514" s="22" t="s">
        <v>31</v>
      </c>
      <c r="AA514" s="5"/>
      <c r="AB514" s="6" cm="1">
        <f t="array" ref="AB514">SUM(IF(B514:I514&gt;B515:I515,1,-1))</f>
        <v>-6</v>
      </c>
      <c r="AC514" s="6" cm="1">
        <f t="array" ref="AC514">SUM(IF(J514:S514&gt;J515:S515,1,-1))</f>
        <v>4</v>
      </c>
      <c r="AD514" s="6">
        <f t="shared" si="113"/>
        <v>-2</v>
      </c>
      <c r="AE514" s="6">
        <f t="shared" si="128"/>
        <v>-4</v>
      </c>
      <c r="AF514" s="6">
        <f t="shared" si="128"/>
        <v>16</v>
      </c>
      <c r="AG514" s="6">
        <f t="shared" si="128"/>
        <v>12</v>
      </c>
      <c r="AH514" s="5"/>
      <c r="AI514" s="8" t="str">
        <f t="shared" si="114"/>
        <v>Outside</v>
      </c>
      <c r="AJ514" s="24" t="str">
        <f t="shared" si="115"/>
        <v>Neutral</v>
      </c>
      <c r="AK514" s="25" t="str">
        <f t="shared" si="116"/>
        <v>POC Unchanged</v>
      </c>
      <c r="AL514" s="26" t="str">
        <f t="shared" si="117"/>
        <v>In. Val</v>
      </c>
      <c r="AM514" s="26" t="str">
        <f t="shared" si="118"/>
        <v>Inside Day</v>
      </c>
      <c r="AN514" s="26" t="str">
        <f t="shared" si="119"/>
        <v>Ab. Val</v>
      </c>
      <c r="AO514" s="26" t="str">
        <f t="shared" si="120"/>
        <v>No Gap</v>
      </c>
      <c r="AP514" s="26" t="str">
        <f t="shared" si="121"/>
        <v>Top-Weighted</v>
      </c>
      <c r="AQ514" s="26" t="str">
        <f t="shared" si="122"/>
        <v>Skewed Mid-High</v>
      </c>
      <c r="AR514" s="26" t="str">
        <f t="shared" si="123"/>
        <v>Same</v>
      </c>
      <c r="AS514" s="27">
        <f t="shared" si="124"/>
        <v>0</v>
      </c>
    </row>
    <row r="515" spans="1:45" ht="15.5" x14ac:dyDescent="0.35">
      <c r="A515" s="20">
        <v>44935</v>
      </c>
      <c r="B515" s="21">
        <v>1.2078500000000001</v>
      </c>
      <c r="C515" s="21">
        <v>1.22096</v>
      </c>
      <c r="D515" s="21">
        <v>1.18408</v>
      </c>
      <c r="E515" s="21">
        <v>1.21834</v>
      </c>
      <c r="F515" s="21">
        <v>1.2042000000000002</v>
      </c>
      <c r="G515" s="21">
        <v>1.2108000000000001</v>
      </c>
      <c r="H515" s="21">
        <v>1.1976000000000002</v>
      </c>
      <c r="I515" s="22">
        <v>13</v>
      </c>
      <c r="J515" s="22">
        <v>4003</v>
      </c>
      <c r="K515" s="22">
        <v>3948</v>
      </c>
      <c r="L515" s="22">
        <v>8038</v>
      </c>
      <c r="M515" s="23">
        <v>16.709791666666696</v>
      </c>
      <c r="N515" s="23">
        <v>368.80000000000024</v>
      </c>
      <c r="O515" s="22">
        <v>131.99999999999878</v>
      </c>
      <c r="P515" s="22">
        <v>872527</v>
      </c>
      <c r="Q515" s="23">
        <v>1817.7645833333333</v>
      </c>
      <c r="R515" s="23">
        <v>21.795010845986972</v>
      </c>
      <c r="S515" s="22">
        <v>40</v>
      </c>
      <c r="T515" s="22" t="s">
        <v>33</v>
      </c>
      <c r="U515" s="23">
        <v>0.75881063418856776</v>
      </c>
      <c r="V515" s="22">
        <v>807</v>
      </c>
      <c r="W515" s="22">
        <v>4480</v>
      </c>
      <c r="X515" s="22">
        <v>1624</v>
      </c>
      <c r="Y515" s="22">
        <v>1107</v>
      </c>
      <c r="Z515" s="22" t="s">
        <v>31</v>
      </c>
      <c r="AA515" s="5"/>
      <c r="AB515" s="6" cm="1">
        <f t="array" ref="AB515">SUM(IF(B515:I515&gt;B516:I516,1,-1))</f>
        <v>2</v>
      </c>
      <c r="AC515" s="6" cm="1">
        <f t="array" ref="AC515">SUM(IF(J515:S515&gt;J516:S516,1,-1))</f>
        <v>6</v>
      </c>
      <c r="AD515" s="6">
        <f t="shared" si="113"/>
        <v>8</v>
      </c>
      <c r="AE515" s="6">
        <f t="shared" si="128"/>
        <v>-4</v>
      </c>
      <c r="AF515" s="6">
        <f t="shared" si="128"/>
        <v>14</v>
      </c>
      <c r="AG515" s="6">
        <f t="shared" si="128"/>
        <v>10</v>
      </c>
      <c r="AH515" s="5"/>
      <c r="AI515" s="8" t="str">
        <f t="shared" si="114"/>
        <v>Outside</v>
      </c>
      <c r="AJ515" s="24" t="str">
        <f t="shared" si="115"/>
        <v>Neutral</v>
      </c>
      <c r="AK515" s="25" t="str">
        <f t="shared" si="116"/>
        <v>POC Down</v>
      </c>
      <c r="AL515" s="26" t="str">
        <f t="shared" si="117"/>
        <v>In. Val</v>
      </c>
      <c r="AM515" s="26" t="str">
        <f t="shared" si="118"/>
        <v>Upper Break</v>
      </c>
      <c r="AN515" s="26" t="str">
        <f t="shared" si="119"/>
        <v>Ab. Val</v>
      </c>
      <c r="AO515" s="26" t="str">
        <f t="shared" si="120"/>
        <v>No Gap</v>
      </c>
      <c r="AP515" s="26" t="str">
        <f t="shared" si="121"/>
        <v>Top-Weighted</v>
      </c>
      <c r="AQ515" s="26" t="str">
        <f t="shared" si="122"/>
        <v>Skewed Mid-High</v>
      </c>
      <c r="AR515" s="26" t="str">
        <f t="shared" si="123"/>
        <v>Same</v>
      </c>
      <c r="AS515" s="27">
        <f t="shared" si="124"/>
        <v>0</v>
      </c>
    </row>
    <row r="516" spans="1:45" ht="15.5" x14ac:dyDescent="0.35">
      <c r="A516" s="20">
        <v>44932</v>
      </c>
      <c r="B516" s="21">
        <v>1.2062999999999999</v>
      </c>
      <c r="C516" s="21">
        <v>1.21251</v>
      </c>
      <c r="D516" s="21">
        <v>1.18408</v>
      </c>
      <c r="E516" s="21">
        <v>1.21193</v>
      </c>
      <c r="F516" s="21">
        <v>1.2063000000000001</v>
      </c>
      <c r="G516" s="21">
        <v>1.2095000000000002</v>
      </c>
      <c r="H516" s="21">
        <v>1.2010000000000001</v>
      </c>
      <c r="I516" s="22">
        <v>-15</v>
      </c>
      <c r="J516" s="22">
        <v>1742</v>
      </c>
      <c r="K516" s="22">
        <v>5706</v>
      </c>
      <c r="L516" s="22">
        <v>7543</v>
      </c>
      <c r="M516" s="23">
        <v>15.680625000000042</v>
      </c>
      <c r="N516" s="23">
        <v>284.29999999999956</v>
      </c>
      <c r="O516" s="22">
        <v>85.000000000001734</v>
      </c>
      <c r="P516" s="22">
        <v>795795</v>
      </c>
      <c r="Q516" s="23">
        <v>1657.90625</v>
      </c>
      <c r="R516" s="23">
        <v>26.531832571227618</v>
      </c>
      <c r="S516" s="22">
        <v>28</v>
      </c>
      <c r="T516" s="22" t="s">
        <v>28</v>
      </c>
      <c r="U516" s="23">
        <v>0.43628702015156268</v>
      </c>
      <c r="V516" s="22">
        <v>2536</v>
      </c>
      <c r="W516" s="22">
        <v>3296</v>
      </c>
      <c r="X516" s="22">
        <v>965</v>
      </c>
      <c r="Y516" s="22">
        <v>637</v>
      </c>
      <c r="Z516" s="22" t="s">
        <v>31</v>
      </c>
      <c r="AA516" s="5"/>
      <c r="AB516" s="6" cm="1">
        <f t="array" ref="AB516">SUM(IF(B516:I516&gt;B517:I517,1,-1))</f>
        <v>0</v>
      </c>
      <c r="AC516" s="6" cm="1">
        <f t="array" ref="AC516">SUM(IF(J516:S516&gt;J517:S517,1,-1))</f>
        <v>6</v>
      </c>
      <c r="AD516" s="6">
        <f t="shared" ref="AD516:AD520" si="129">SUM(AB516:AC516)</f>
        <v>6</v>
      </c>
      <c r="AE516" s="6">
        <f t="shared" si="128"/>
        <v>-8</v>
      </c>
      <c r="AF516" s="6">
        <f t="shared" si="128"/>
        <v>10</v>
      </c>
      <c r="AG516" s="6">
        <f t="shared" si="128"/>
        <v>2</v>
      </c>
      <c r="AH516" s="5"/>
      <c r="AI516" s="8" t="str">
        <f t="shared" si="114"/>
        <v>Outside</v>
      </c>
      <c r="AJ516" s="24" t="str">
        <f t="shared" si="115"/>
        <v>Neutral</v>
      </c>
      <c r="AK516" s="25" t="str">
        <f t="shared" si="116"/>
        <v>POC Unchanged</v>
      </c>
      <c r="AL516" s="26" t="str">
        <f t="shared" si="117"/>
        <v>In. Val</v>
      </c>
      <c r="AM516" s="26" t="str">
        <f t="shared" si="118"/>
        <v>Lower Break</v>
      </c>
      <c r="AN516" s="26" t="str">
        <f t="shared" si="119"/>
        <v>Ab. Val</v>
      </c>
      <c r="AO516" s="26" t="str">
        <f t="shared" si="120"/>
        <v>No Gap</v>
      </c>
      <c r="AP516" s="26" t="str">
        <f t="shared" si="121"/>
        <v>Bottom-Weighted</v>
      </c>
      <c r="AQ516" s="26" t="str">
        <f t="shared" si="122"/>
        <v>Skewed Mid-High</v>
      </c>
      <c r="AR516" s="26" t="str">
        <f t="shared" si="123"/>
        <v>Closed Lower Quadrant</v>
      </c>
      <c r="AS516" s="27">
        <f t="shared" si="124"/>
        <v>-3</v>
      </c>
    </row>
    <row r="517" spans="1:45" ht="15.5" x14ac:dyDescent="0.35">
      <c r="A517" s="20">
        <v>44931</v>
      </c>
      <c r="B517" s="21">
        <v>1.20373</v>
      </c>
      <c r="C517" s="21">
        <v>1.21251</v>
      </c>
      <c r="D517" s="21">
        <v>1.18729</v>
      </c>
      <c r="E517" s="21">
        <v>1.19086</v>
      </c>
      <c r="F517" s="21">
        <v>1.2062999999999999</v>
      </c>
      <c r="G517" s="21">
        <v>1.2079</v>
      </c>
      <c r="H517" s="21">
        <v>1.2019</v>
      </c>
      <c r="I517" s="22">
        <v>-29</v>
      </c>
      <c r="J517" s="22">
        <v>1747</v>
      </c>
      <c r="K517" s="22">
        <v>5448</v>
      </c>
      <c r="L517" s="22">
        <v>7305</v>
      </c>
      <c r="M517" s="23">
        <v>15.145416666666703</v>
      </c>
      <c r="N517" s="23">
        <v>252.20000000000022</v>
      </c>
      <c r="O517" s="22">
        <v>60.000000000000057</v>
      </c>
      <c r="P517" s="22">
        <v>755686</v>
      </c>
      <c r="Q517" s="23">
        <v>1574.3458333333333</v>
      </c>
      <c r="R517" s="23">
        <v>28.965107057890538</v>
      </c>
      <c r="S517" s="22">
        <v>21</v>
      </c>
      <c r="T517" s="22" t="s">
        <v>28</v>
      </c>
      <c r="U517" s="23">
        <v>0.39875465678747807</v>
      </c>
      <c r="V517" s="22">
        <v>1747</v>
      </c>
      <c r="W517" s="22">
        <v>4276</v>
      </c>
      <c r="X517" s="22">
        <v>671</v>
      </c>
      <c r="Y517" s="22">
        <v>501</v>
      </c>
      <c r="Z517" s="22" t="s">
        <v>27</v>
      </c>
      <c r="AA517" s="5"/>
      <c r="AB517" s="6" cm="1">
        <f t="array" ref="AB517">SUM(IF(B517:I517&gt;B518:I518,1,-1))</f>
        <v>-6</v>
      </c>
      <c r="AC517" s="6" cm="1">
        <f t="array" ref="AC517">SUM(IF(J517:S517&gt;J518:S518,1,-1))</f>
        <v>2</v>
      </c>
      <c r="AD517" s="6">
        <f t="shared" si="129"/>
        <v>-4</v>
      </c>
      <c r="AE517" s="6">
        <f t="shared" si="128"/>
        <v>-12</v>
      </c>
      <c r="AF517" s="6">
        <f t="shared" si="128"/>
        <v>0</v>
      </c>
      <c r="AG517" s="6">
        <f t="shared" si="128"/>
        <v>-12</v>
      </c>
      <c r="AH517" s="5"/>
      <c r="AI517" s="8" t="str">
        <f t="shared" si="114"/>
        <v>Outside</v>
      </c>
      <c r="AJ517" s="24" t="str">
        <f t="shared" si="115"/>
        <v>Up</v>
      </c>
      <c r="AK517" s="25" t="str">
        <f t="shared" si="116"/>
        <v>POC Up</v>
      </c>
      <c r="AL517" s="26" t="str">
        <f t="shared" si="117"/>
        <v>In. Val</v>
      </c>
      <c r="AM517" s="26" t="str">
        <f t="shared" si="118"/>
        <v>Lower Break</v>
      </c>
      <c r="AN517" s="26" t="str">
        <f t="shared" si="119"/>
        <v>Bl. Val</v>
      </c>
      <c r="AO517" s="26" t="str">
        <f t="shared" si="120"/>
        <v>No Gap</v>
      </c>
      <c r="AP517" s="26" t="str">
        <f t="shared" si="121"/>
        <v>Bottom-Weighted</v>
      </c>
      <c r="AQ517" s="26" t="str">
        <f t="shared" si="122"/>
        <v>Skewed Mid-High</v>
      </c>
      <c r="AR517" s="26" t="str">
        <f t="shared" si="123"/>
        <v>Closed Higher Quadrant</v>
      </c>
      <c r="AS517" s="27">
        <f t="shared" si="124"/>
        <v>2</v>
      </c>
    </row>
    <row r="518" spans="1:45" ht="15.5" x14ac:dyDescent="0.35">
      <c r="A518" s="20">
        <v>44930</v>
      </c>
      <c r="B518" s="21">
        <v>1.20757</v>
      </c>
      <c r="C518" s="21">
        <v>1.21471</v>
      </c>
      <c r="D518" s="21">
        <v>1.19001</v>
      </c>
      <c r="E518" s="21">
        <v>1.2055800000000001</v>
      </c>
      <c r="F518" s="21">
        <v>1.2041999999999999</v>
      </c>
      <c r="G518" s="21">
        <v>1.2079</v>
      </c>
      <c r="H518" s="21">
        <v>1.202</v>
      </c>
      <c r="I518" s="22">
        <v>-1</v>
      </c>
      <c r="J518" s="22">
        <v>4253</v>
      </c>
      <c r="K518" s="22">
        <v>2953</v>
      </c>
      <c r="L518" s="22">
        <v>7315</v>
      </c>
      <c r="M518" s="23">
        <v>15.166875000000033</v>
      </c>
      <c r="N518" s="23">
        <v>246.99999999999943</v>
      </c>
      <c r="O518" s="22">
        <v>59.000000000000163</v>
      </c>
      <c r="P518" s="22">
        <v>740177</v>
      </c>
      <c r="Q518" s="23">
        <v>1542.0354166666666</v>
      </c>
      <c r="R518" s="23">
        <v>29.615384615384684</v>
      </c>
      <c r="S518" s="22">
        <v>17</v>
      </c>
      <c r="T518" s="22" t="s">
        <v>26</v>
      </c>
      <c r="U518" s="23">
        <v>0.65553844885857482</v>
      </c>
      <c r="V518" s="22">
        <v>714</v>
      </c>
      <c r="W518" s="22">
        <v>5077</v>
      </c>
      <c r="X518" s="22">
        <v>1127</v>
      </c>
      <c r="Y518" s="22">
        <v>283</v>
      </c>
      <c r="Z518" s="22" t="s">
        <v>32</v>
      </c>
      <c r="AA518" s="5"/>
      <c r="AB518" s="6" cm="1">
        <f t="array" ref="AB518">SUM(IF(B518:I518&gt;B519:I519,1,-1))</f>
        <v>-2</v>
      </c>
      <c r="AC518" s="6" cm="1">
        <f t="array" ref="AC518">SUM(IF(J518:S518&gt;J519:S519,1,-1))</f>
        <v>2</v>
      </c>
      <c r="AD518" s="6">
        <f t="shared" si="129"/>
        <v>0</v>
      </c>
      <c r="AE518" s="6">
        <f t="shared" si="128"/>
        <v>2</v>
      </c>
      <c r="AF518" s="6">
        <f t="shared" si="128"/>
        <v>8</v>
      </c>
      <c r="AG518" s="6">
        <f t="shared" si="128"/>
        <v>10</v>
      </c>
      <c r="AH518" s="5"/>
      <c r="AI518" s="8" t="str">
        <f t="shared" si="114"/>
        <v>Inside</v>
      </c>
      <c r="AJ518" s="24" t="str">
        <f t="shared" si="115"/>
        <v>Down</v>
      </c>
      <c r="AK518" s="25" t="str">
        <f t="shared" si="116"/>
        <v>POC Unchanged</v>
      </c>
      <c r="AL518" s="26" t="str">
        <f t="shared" si="117"/>
        <v>In. Val</v>
      </c>
      <c r="AM518" s="26" t="str">
        <f t="shared" si="118"/>
        <v>Inside Day</v>
      </c>
      <c r="AN518" s="26" t="str">
        <f t="shared" si="119"/>
        <v>In Val</v>
      </c>
      <c r="AO518" s="26" t="str">
        <f t="shared" si="120"/>
        <v>No Gap</v>
      </c>
      <c r="AP518" s="26" t="str">
        <f t="shared" si="121"/>
        <v>Top-Weighted</v>
      </c>
      <c r="AQ518" s="26" t="str">
        <f t="shared" si="122"/>
        <v>Skewed Mid-High</v>
      </c>
      <c r="AR518" s="26" t="str">
        <f t="shared" si="123"/>
        <v>Closed Lower Quadrant</v>
      </c>
      <c r="AS518" s="27">
        <f t="shared" si="124"/>
        <v>-2</v>
      </c>
    </row>
    <row r="519" spans="1:45" ht="15.5" x14ac:dyDescent="0.35">
      <c r="A519" s="20">
        <v>44929</v>
      </c>
      <c r="B519" s="21">
        <v>1.2187699999999999</v>
      </c>
      <c r="C519" s="21">
        <v>1.2189300000000001</v>
      </c>
      <c r="D519" s="21">
        <v>1.19001</v>
      </c>
      <c r="E519" s="21">
        <v>1.19659</v>
      </c>
      <c r="F519" s="21">
        <v>1.2041999999999999</v>
      </c>
      <c r="G519" s="21">
        <v>1.2088999999999999</v>
      </c>
      <c r="H519" s="21">
        <v>1.2018</v>
      </c>
      <c r="I519" s="22">
        <v>-24</v>
      </c>
      <c r="J519" s="22">
        <v>4535</v>
      </c>
      <c r="K519" s="22">
        <v>2632</v>
      </c>
      <c r="L519" s="22">
        <v>7265</v>
      </c>
      <c r="M519" s="23">
        <v>15.062291666666681</v>
      </c>
      <c r="N519" s="23">
        <v>289.20000000000056</v>
      </c>
      <c r="O519" s="22">
        <v>70.999999999998835</v>
      </c>
      <c r="P519" s="22">
        <v>727154</v>
      </c>
      <c r="Q519" s="23">
        <v>1514.9041666666667</v>
      </c>
      <c r="R519" s="23">
        <v>25.121023513139647</v>
      </c>
      <c r="S519" s="22">
        <v>26</v>
      </c>
      <c r="T519" s="22" t="s">
        <v>26</v>
      </c>
      <c r="U519" s="23">
        <v>0.63851580819823772</v>
      </c>
      <c r="V519" s="22">
        <v>599</v>
      </c>
      <c r="W519" s="22">
        <v>3681</v>
      </c>
      <c r="X519" s="22">
        <v>2506</v>
      </c>
      <c r="Y519" s="22">
        <v>396</v>
      </c>
      <c r="Z519" s="22" t="s">
        <v>27</v>
      </c>
      <c r="AA519" s="5"/>
      <c r="AB519" s="6" cm="1">
        <f t="array" ref="AB519">SUM(IF(B519:I519&gt;B520:I520,1,-1))</f>
        <v>-4</v>
      </c>
      <c r="AC519" s="6" cm="1">
        <f t="array" ref="AC519">SUM(IF(J519:S519&gt;J520:S520,1,-1))</f>
        <v>-4</v>
      </c>
      <c r="AD519" s="6">
        <f t="shared" si="129"/>
        <v>-8</v>
      </c>
      <c r="AE519" s="6">
        <f t="shared" si="128"/>
        <v>4</v>
      </c>
      <c r="AF519" s="6">
        <f t="shared" si="128"/>
        <v>6</v>
      </c>
      <c r="AG519" s="6">
        <f t="shared" si="128"/>
        <v>10</v>
      </c>
      <c r="AH519" s="5"/>
      <c r="AI519" s="8" t="str">
        <f t="shared" si="114"/>
        <v>Inside</v>
      </c>
      <c r="AJ519" s="24" t="str">
        <f t="shared" si="115"/>
        <v>Down</v>
      </c>
      <c r="AK519" s="25" t="str">
        <f t="shared" si="116"/>
        <v>POC Unchanged</v>
      </c>
      <c r="AL519" s="26" t="str">
        <f t="shared" si="117"/>
        <v>In. Val</v>
      </c>
      <c r="AM519" s="26" t="str">
        <f t="shared" si="118"/>
        <v>Lower Break</v>
      </c>
      <c r="AN519" s="26" t="str">
        <f t="shared" si="119"/>
        <v>Bl. Val</v>
      </c>
      <c r="AO519" s="26" t="str">
        <f t="shared" si="120"/>
        <v>Gap Up - Failed</v>
      </c>
      <c r="AP519" s="26" t="str">
        <f t="shared" si="121"/>
        <v>Top-Weighted</v>
      </c>
      <c r="AQ519" s="26" t="str">
        <f t="shared" si="122"/>
        <v>Skewed Mid-High</v>
      </c>
      <c r="AR519" s="26" t="str">
        <f t="shared" si="123"/>
        <v>Closed Higher Quadrant</v>
      </c>
      <c r="AS519" s="27">
        <f t="shared" si="124"/>
        <v>1</v>
      </c>
    </row>
    <row r="520" spans="1:45" ht="15.5" x14ac:dyDescent="0.35">
      <c r="A520" s="20">
        <v>44928</v>
      </c>
      <c r="B520" s="21">
        <v>1.2154</v>
      </c>
      <c r="C520" s="21">
        <v>1.2222999999999999</v>
      </c>
      <c r="D520" s="21">
        <v>1.1992100000000001</v>
      </c>
      <c r="E520" s="21">
        <v>1.20574</v>
      </c>
      <c r="F520" s="21">
        <v>1.2041999999999999</v>
      </c>
      <c r="G520" s="21">
        <v>1.2099</v>
      </c>
      <c r="H520" s="21">
        <v>1.2017</v>
      </c>
      <c r="I520" s="22">
        <v>5</v>
      </c>
      <c r="J520" s="22">
        <v>5356</v>
      </c>
      <c r="K520" s="22">
        <v>1831</v>
      </c>
      <c r="L520" s="22">
        <v>7281</v>
      </c>
      <c r="M520" s="23">
        <v>15.111458333333363</v>
      </c>
      <c r="N520" s="23">
        <v>230.89999999999833</v>
      </c>
      <c r="O520" s="22">
        <v>81.999999999999858</v>
      </c>
      <c r="P520" s="22">
        <v>772567</v>
      </c>
      <c r="Q520" s="23">
        <v>1609.5145833333333</v>
      </c>
      <c r="R520" s="23">
        <v>31.533131225639032</v>
      </c>
      <c r="S520" s="22">
        <v>17</v>
      </c>
      <c r="T520" s="22" t="s">
        <v>28</v>
      </c>
      <c r="U520" s="23">
        <v>0.43893664849886666</v>
      </c>
      <c r="V520" s="22">
        <v>343</v>
      </c>
      <c r="W520" s="22">
        <v>1448</v>
      </c>
      <c r="X520" s="22">
        <v>3030</v>
      </c>
      <c r="Y520" s="22">
        <v>2460</v>
      </c>
      <c r="Z520" s="22" t="s">
        <v>29</v>
      </c>
      <c r="AA520" s="5"/>
      <c r="AB520" s="6" cm="1">
        <f t="array" ref="AB520">SUM(IF(B520:I520&gt;B521:I521,1,-1))</f>
        <v>8</v>
      </c>
      <c r="AC520" s="6" cm="1">
        <f t="array" ref="AC520">SUM(IF(J520:S520&gt;J521:S521,1,-1))</f>
        <v>10</v>
      </c>
      <c r="AD520" s="6">
        <f t="shared" si="129"/>
        <v>18</v>
      </c>
      <c r="AE520" s="6">
        <f t="shared" si="128"/>
        <v>8</v>
      </c>
      <c r="AF520" s="6">
        <f t="shared" si="128"/>
        <v>10</v>
      </c>
      <c r="AG520" s="6">
        <f t="shared" si="128"/>
        <v>18</v>
      </c>
      <c r="AH520" s="5"/>
      <c r="AI520" s="8" t="str">
        <f t="shared" si="114"/>
        <v>Higher</v>
      </c>
      <c r="AJ520" s="24" t="str">
        <f t="shared" si="115"/>
        <v>Down</v>
      </c>
      <c r="AK520" s="25" t="str">
        <f t="shared" si="116"/>
        <v>POC Up</v>
      </c>
      <c r="AL520" s="26" t="str">
        <f t="shared" si="117"/>
        <v>Ab. Val</v>
      </c>
      <c r="AM520" s="26" t="str">
        <f t="shared" si="118"/>
        <v>Upper Break</v>
      </c>
      <c r="AN520" s="26" t="str">
        <f t="shared" si="119"/>
        <v>In Val</v>
      </c>
      <c r="AO520" s="26" t="str">
        <f t="shared" si="120"/>
        <v>Gap Up - Faded</v>
      </c>
      <c r="AP520" s="26" t="str">
        <f t="shared" si="121"/>
        <v>Top-Weighted</v>
      </c>
      <c r="AQ520" s="26" t="str">
        <f t="shared" si="122"/>
        <v>Skewed Mid-Low</v>
      </c>
      <c r="AR520" s="26" t="str">
        <f t="shared" si="123"/>
        <v>Closed Higher Quadrant</v>
      </c>
      <c r="AS520" s="27">
        <f t="shared" si="124"/>
        <v>3</v>
      </c>
    </row>
  </sheetData>
  <pageMargins left="0.7" right="0.7" top="0.75" bottom="0.75" header="0.3" footer="0.3"/>
  <ignoredErrors>
    <ignoredError sqref="AB3:AC520 AB2:AC2 AQ2:AQ520" formulaRange="1"/>
  </ignoredErrors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A03DC-D2B2-4DAD-802F-06151DD2ABAC}">
  <sheetPr>
    <tabColor theme="8" tint="0.39997558519241921"/>
  </sheetPr>
  <dimension ref="A1:AS520"/>
  <sheetViews>
    <sheetView zoomScale="58" zoomScaleNormal="58" workbookViewId="0"/>
  </sheetViews>
  <sheetFormatPr defaultRowHeight="14.5" x14ac:dyDescent="0.35"/>
  <cols>
    <col min="1" max="1" width="13.54296875" bestFit="1" customWidth="1"/>
    <col min="2" max="2" width="14.1796875" bestFit="1" customWidth="1"/>
    <col min="3" max="3" width="13.26953125" bestFit="1" customWidth="1"/>
    <col min="4" max="4" width="13.08984375" bestFit="1" customWidth="1"/>
    <col min="5" max="5" width="14" bestFit="1" customWidth="1"/>
    <col min="6" max="6" width="13.08984375" bestFit="1" customWidth="1"/>
    <col min="7" max="7" width="13.26953125" bestFit="1" customWidth="1"/>
    <col min="8" max="8" width="12.90625" bestFit="1" customWidth="1"/>
    <col min="9" max="9" width="11.54296875" bestFit="1" customWidth="1"/>
    <col min="10" max="10" width="15.7265625" bestFit="1" customWidth="1"/>
    <col min="11" max="11" width="15" bestFit="1" customWidth="1"/>
    <col min="12" max="12" width="14.81640625" bestFit="1" customWidth="1"/>
    <col min="13" max="13" width="12.81640625" bestFit="1" customWidth="1"/>
    <col min="14" max="14" width="14.6328125" bestFit="1" customWidth="1"/>
    <col min="15" max="15" width="12.453125" bestFit="1" customWidth="1"/>
    <col min="16" max="16" width="16.26953125" bestFit="1" customWidth="1"/>
    <col min="17" max="17" width="19.81640625" bestFit="1" customWidth="1"/>
    <col min="18" max="18" width="12.26953125" bestFit="1" customWidth="1"/>
    <col min="19" max="19" width="11.54296875" bestFit="1" customWidth="1"/>
    <col min="20" max="20" width="12.453125" bestFit="1" customWidth="1"/>
    <col min="21" max="21" width="11.36328125" bestFit="1" customWidth="1"/>
    <col min="22" max="25" width="19.1796875" bestFit="1" customWidth="1"/>
    <col min="26" max="26" width="12" bestFit="1" customWidth="1"/>
    <col min="28" max="28" width="15.26953125" bestFit="1" customWidth="1"/>
    <col min="29" max="29" width="15.6328125" bestFit="1" customWidth="1"/>
    <col min="30" max="30" width="12.1796875" bestFit="1" customWidth="1"/>
    <col min="31" max="31" width="18.26953125" bestFit="1" customWidth="1"/>
    <col min="32" max="32" width="18.54296875" bestFit="1" customWidth="1"/>
    <col min="33" max="33" width="15.1796875" bestFit="1" customWidth="1"/>
    <col min="35" max="35" width="18.08984375" bestFit="1" customWidth="1"/>
    <col min="36" max="36" width="18.7265625" bestFit="1" customWidth="1"/>
    <col min="37" max="37" width="22.6328125" bestFit="1" customWidth="1"/>
    <col min="38" max="38" width="25.1796875" bestFit="1" customWidth="1"/>
    <col min="39" max="39" width="23.08984375" bestFit="1" customWidth="1"/>
    <col min="40" max="40" width="17" bestFit="1" customWidth="1"/>
    <col min="41" max="41" width="25.1796875" bestFit="1" customWidth="1"/>
    <col min="42" max="42" width="21.36328125" bestFit="1" customWidth="1"/>
    <col min="43" max="43" width="22.6328125" bestFit="1" customWidth="1"/>
    <col min="44" max="44" width="22" bestFit="1" customWidth="1"/>
    <col min="45" max="45" width="21.08984375" bestFit="1" customWidth="1"/>
  </cols>
  <sheetData>
    <row r="1" spans="1:45" ht="15.5" x14ac:dyDescent="0.35">
      <c r="A1" s="5" t="s">
        <v>25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14" t="s">
        <v>11</v>
      </c>
      <c r="N1" s="14" t="s">
        <v>12</v>
      </c>
      <c r="O1" s="5" t="s">
        <v>13</v>
      </c>
      <c r="P1" s="5" t="s">
        <v>14</v>
      </c>
      <c r="Q1" s="14" t="s">
        <v>15</v>
      </c>
      <c r="R1" s="14" t="s">
        <v>16</v>
      </c>
      <c r="S1" s="5" t="s">
        <v>17</v>
      </c>
      <c r="T1" s="5" t="s">
        <v>18</v>
      </c>
      <c r="U1" s="14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/>
      <c r="AB1" s="6" t="s">
        <v>35</v>
      </c>
      <c r="AC1" s="6" t="s">
        <v>36</v>
      </c>
      <c r="AD1" s="6" t="s">
        <v>37</v>
      </c>
      <c r="AE1" s="6" t="s">
        <v>39</v>
      </c>
      <c r="AF1" s="6" t="s">
        <v>40</v>
      </c>
      <c r="AG1" s="6" t="s">
        <v>38</v>
      </c>
      <c r="AH1" s="5"/>
      <c r="AI1" s="10" t="s">
        <v>41</v>
      </c>
      <c r="AJ1" s="11" t="s">
        <v>42</v>
      </c>
      <c r="AK1" s="11" t="s">
        <v>45</v>
      </c>
      <c r="AL1" s="11" t="s">
        <v>47</v>
      </c>
      <c r="AM1" s="11" t="s">
        <v>43</v>
      </c>
      <c r="AN1" s="11" t="s">
        <v>44</v>
      </c>
      <c r="AO1" s="11" t="s">
        <v>46</v>
      </c>
      <c r="AP1" s="11" t="s">
        <v>48</v>
      </c>
      <c r="AQ1" s="11" t="s">
        <v>49</v>
      </c>
      <c r="AR1" s="11" t="s">
        <v>50</v>
      </c>
      <c r="AS1" s="5" t="s">
        <v>51</v>
      </c>
    </row>
    <row r="2" spans="1:45" ht="15.5" x14ac:dyDescent="0.35">
      <c r="A2" s="13">
        <v>45657</v>
      </c>
      <c r="B2" s="15">
        <v>1.27481</v>
      </c>
      <c r="C2" s="15">
        <v>1.2787500000000001</v>
      </c>
      <c r="D2" s="15">
        <v>1.2474099999999999</v>
      </c>
      <c r="E2" s="15">
        <v>1.25122</v>
      </c>
      <c r="F2" s="15">
        <v>1.2531000000000001</v>
      </c>
      <c r="G2" s="15">
        <v>1.2691000000000001</v>
      </c>
      <c r="H2" s="15">
        <v>1.2497</v>
      </c>
      <c r="I2" s="5">
        <v>-31</v>
      </c>
      <c r="J2" s="5">
        <v>6609</v>
      </c>
      <c r="K2" s="5">
        <v>1438</v>
      </c>
      <c r="L2" s="5">
        <v>8119</v>
      </c>
      <c r="M2" s="14">
        <v>11.256843575419095</v>
      </c>
      <c r="N2" s="14">
        <v>313.40000000000146</v>
      </c>
      <c r="O2" s="5">
        <v>194.00000000000085</v>
      </c>
      <c r="P2" s="5">
        <v>898692</v>
      </c>
      <c r="Q2" s="14">
        <v>1255.1564245810057</v>
      </c>
      <c r="R2" s="14">
        <v>25.906190172303646</v>
      </c>
      <c r="S2" s="5">
        <v>54</v>
      </c>
      <c r="T2" s="5" t="s">
        <v>28</v>
      </c>
      <c r="U2" s="14">
        <v>0.39792342360235033</v>
      </c>
      <c r="V2" s="5">
        <v>1654</v>
      </c>
      <c r="W2" s="5">
        <v>1858</v>
      </c>
      <c r="X2" s="5">
        <v>2054</v>
      </c>
      <c r="Y2" s="5">
        <v>2553</v>
      </c>
      <c r="Z2" s="5" t="s">
        <v>27</v>
      </c>
      <c r="AA2" s="5"/>
      <c r="AB2" s="6" cm="1">
        <f t="array" ref="AB2">SUM(IF(B2:I2&gt;B3:I3,1,-1))</f>
        <v>-6</v>
      </c>
      <c r="AC2" s="6" cm="1">
        <f t="array" ref="AC2">SUM(IF(J2:S2&gt;J3:S3,1,-1))</f>
        <v>4</v>
      </c>
      <c r="AD2" s="6">
        <f>SUM(AB2:AC2)</f>
        <v>-2</v>
      </c>
      <c r="AE2" s="6">
        <f>SUM(AB2:AB4)</f>
        <v>-16</v>
      </c>
      <c r="AF2" s="6">
        <f>SUM(AC2:AC4)</f>
        <v>-2</v>
      </c>
      <c r="AG2" s="6">
        <f>SUM(AD2:AD4)</f>
        <v>-18</v>
      </c>
      <c r="AH2" s="5"/>
      <c r="AI2" s="8" t="str">
        <f t="shared" ref="AI2:AI65" si="0">IF(AND(H2&gt;=G3,G2&gt;=G3),"Higher",
IF(AND(H2&lt;=H3,G2&lt;=H3),"Lower",
IF(AND(G2&gt;=G3,H2&lt;=G3,H2&gt;H3),"OL Higher",
IF(AND(H2&lt;=H3,G2&gt;=H3,G2&lt;G3),"OL Lower",
IF(AND(G2&lt;=G3,H2&gt;=H3),"Inside",
IF(AND(G2&gt;=G3,H2&lt;=H3),"Outside","Undefined"))))))</f>
        <v>OL Lower</v>
      </c>
      <c r="AJ2" s="7" t="str">
        <f t="shared" ref="AJ2:AJ65" si="1">IF(F2 &gt;= ((C2 - D2) * 10%) + B2, "Up", IF(F2 &lt;= (B2 - (C2 - D2) * 10%), "Down", "Neutral"))</f>
        <v>Down</v>
      </c>
      <c r="AK2" s="7" t="str">
        <f t="shared" ref="AK2:AK65" si="2">IF(F2 &gt; F3, "POC Up", IF(F2 &lt; F3, "POC Down", "POC Unchanged"))</f>
        <v>POC Unchanged</v>
      </c>
      <c r="AL2" s="9" t="str">
        <f t="shared" ref="AL2:AL65" si="3">IF(F2 &lt; H3, "Bel. Val",
IF(F2 &gt; G3, "Ab. Val",
"In. Val"))</f>
        <v>In. Val</v>
      </c>
      <c r="AM2" s="9" t="str">
        <f t="shared" ref="AM2:AM65" si="4">IF(AND(D2 &lt; D3, C2 &gt; C3), "Both Sides Expand",
IF(D2 &lt; D3, "Lower Break",
IF(C2 &gt; C3, "Upper Break", "Inside Day")))</f>
        <v>Inside Day</v>
      </c>
      <c r="AN2" s="9" t="str">
        <f t="shared" ref="AN2:AN65" si="5">IF(AND(E2 &lt; H2, E2 &lt; G2), "Bl. Val",
IF(AND(E2 &gt; G2, E2 &gt; H2), "Ab. Val",
"In Val"))</f>
        <v>In Val</v>
      </c>
      <c r="AO2" s="9" t="str">
        <f t="shared" ref="AO2:AO65" si="6">IF(AND(B2 &gt; G3, E2 &lt; G3), "Gap Up - Failed",
IF(AND(B2 &gt; G3, E2 &gt; B2), "Gap Up - Follow Through",
IF(AND(B2 &gt; G3, E2 &lt; B2), "Gap Up - Faded",
IF(AND(B2 &lt; H3, E2 &gt; H3), "Gap Down - Failed",
IF(AND(B2 &lt; H3, E2 &lt; B2), "Gap Down - Follow Through",
IF(AND(B2 &lt; H3, E2 &gt; B2), "Gap Down - Rejected",
"No Gap"))))))</f>
        <v>Gap Up - Failed</v>
      </c>
      <c r="AP2" s="9" t="str">
        <f t="shared" ref="AP2:AP65" si="7">IF(J2 &gt; K2, "Top-Weighted",
IF(K2 &gt; J2, "Bottom-Weighted",
"Balanced"))</f>
        <v>Top-Weighted</v>
      </c>
      <c r="AQ2" s="9" t="str">
        <f t="shared" ref="AQ2:AQ65" si="8">IF(COUNTIF(V2:Y2, MAX(V2, W2, X2, Y2)) &gt; 1, "Tie",
IF(V2 &gt; MAX(W2, X2, Y2), "Skewed High",
IF(W2 &gt; MAX(V2, X2, Y2), "Skewed Mid-High",
IF(X2 &gt; MAX(V2, W2, Y2), "Skewed Mid-Low",
IF(Y2 &gt; MAX(V2, W2, X2), "Skewed Low", "Evenly Distributed")))))</f>
        <v>Skewed Low</v>
      </c>
      <c r="AR2" s="9" t="str">
        <f t="shared" ref="AR2:AR65" si="9">IF(Z2 &lt; Z3, "Closed Lower Quadrant",
IF(Z2 &gt; Z3, "Closed Higher Quadrant",
"Same"))</f>
        <v>Same</v>
      </c>
      <c r="AS2" s="5">
        <f t="shared" ref="AS2:AS65" si="10">_xlfn.NUMBERVALUE(SUBSTITUTE(Z2,"Q","")) - _xlfn.NUMBERVALUE(SUBSTITUTE(Z3,"Q",""))</f>
        <v>0</v>
      </c>
    </row>
    <row r="3" spans="1:45" ht="15.5" x14ac:dyDescent="0.35">
      <c r="A3" s="13">
        <v>45656</v>
      </c>
      <c r="B3" s="15">
        <v>1.2739</v>
      </c>
      <c r="C3" s="15">
        <v>1.2798499999999999</v>
      </c>
      <c r="D3" s="15">
        <v>1.2474099999999999</v>
      </c>
      <c r="E3" s="15">
        <v>1.2547699999999999</v>
      </c>
      <c r="F3" s="15">
        <v>1.2531000000000001</v>
      </c>
      <c r="G3" s="15">
        <v>1.2705</v>
      </c>
      <c r="H3" s="15">
        <v>1.2497</v>
      </c>
      <c r="I3" s="5">
        <v>-17</v>
      </c>
      <c r="J3" s="5">
        <v>6751</v>
      </c>
      <c r="K3" s="5">
        <v>1238</v>
      </c>
      <c r="L3" s="5">
        <v>8052</v>
      </c>
      <c r="M3" s="14">
        <v>11.177482517482611</v>
      </c>
      <c r="N3" s="14">
        <v>324.40000000000026</v>
      </c>
      <c r="O3" s="5">
        <v>207.99999999999929</v>
      </c>
      <c r="P3" s="5">
        <v>893212</v>
      </c>
      <c r="Q3" s="14">
        <v>1249.2475524475524</v>
      </c>
      <c r="R3" s="14">
        <v>24.821208384710214</v>
      </c>
      <c r="S3" s="5">
        <v>52</v>
      </c>
      <c r="T3" s="5" t="s">
        <v>28</v>
      </c>
      <c r="U3" s="14">
        <v>0.36831873852190322</v>
      </c>
      <c r="V3" s="5">
        <v>1916</v>
      </c>
      <c r="W3" s="5">
        <v>1936</v>
      </c>
      <c r="X3" s="5">
        <v>2017</v>
      </c>
      <c r="Y3" s="5">
        <v>2183</v>
      </c>
      <c r="Z3" s="5" t="s">
        <v>27</v>
      </c>
      <c r="AA3" s="5"/>
      <c r="AB3" s="6" cm="1">
        <f t="array" ref="AB3">SUM(IF(B3:I3&gt;B4:I4,1,-1))</f>
        <v>-6</v>
      </c>
      <c r="AC3" s="6" cm="1">
        <f t="array" ref="AC3">SUM(IF(J3:S3&gt;J4:S4,1,-1))</f>
        <v>0</v>
      </c>
      <c r="AD3" s="6">
        <f t="shared" ref="AD3:AD66" si="11">SUM(AB3:AC3)</f>
        <v>-6</v>
      </c>
      <c r="AE3" s="6">
        <f t="shared" ref="AE3:AG18" si="12">SUM(AB3:AB5)</f>
        <v>-14</v>
      </c>
      <c r="AF3" s="6">
        <f t="shared" si="12"/>
        <v>-12</v>
      </c>
      <c r="AG3" s="6">
        <f t="shared" si="12"/>
        <v>-26</v>
      </c>
      <c r="AH3" s="5"/>
      <c r="AI3" s="8" t="str">
        <f t="shared" si="0"/>
        <v>OL Lower</v>
      </c>
      <c r="AJ3" s="7" t="str">
        <f t="shared" si="1"/>
        <v>Down</v>
      </c>
      <c r="AK3" s="7" t="str">
        <f t="shared" si="2"/>
        <v>POC Down</v>
      </c>
      <c r="AL3" s="9" t="str">
        <f t="shared" si="3"/>
        <v>Bel. Val</v>
      </c>
      <c r="AM3" s="9" t="str">
        <f t="shared" si="4"/>
        <v>Inside Day</v>
      </c>
      <c r="AN3" s="9" t="str">
        <f t="shared" si="5"/>
        <v>In Val</v>
      </c>
      <c r="AO3" s="9" t="str">
        <f t="shared" si="6"/>
        <v>No Gap</v>
      </c>
      <c r="AP3" s="9" t="str">
        <f t="shared" si="7"/>
        <v>Top-Weighted</v>
      </c>
      <c r="AQ3" s="9" t="str">
        <f t="shared" si="8"/>
        <v>Skewed Low</v>
      </c>
      <c r="AR3" s="9" t="str">
        <f t="shared" si="9"/>
        <v>Closed Higher Quadrant</v>
      </c>
      <c r="AS3" s="5">
        <f t="shared" si="10"/>
        <v>1</v>
      </c>
    </row>
    <row r="4" spans="1:45" ht="15.5" x14ac:dyDescent="0.35">
      <c r="A4" s="13">
        <v>45653</v>
      </c>
      <c r="B4" s="15">
        <v>1.276</v>
      </c>
      <c r="C4" s="15">
        <v>1.2810900000000001</v>
      </c>
      <c r="D4" s="15">
        <v>1.2474099999999999</v>
      </c>
      <c r="E4" s="15">
        <v>1.2577199999999999</v>
      </c>
      <c r="F4" s="15">
        <v>1.2746</v>
      </c>
      <c r="G4" s="15">
        <v>1.2781</v>
      </c>
      <c r="H4" s="15">
        <v>1.2569000000000001</v>
      </c>
      <c r="I4" s="5">
        <v>-25</v>
      </c>
      <c r="J4" s="5">
        <v>1562</v>
      </c>
      <c r="K4" s="5">
        <v>6411</v>
      </c>
      <c r="L4" s="5">
        <v>8045</v>
      </c>
      <c r="M4" s="14">
        <v>11.165734265734349</v>
      </c>
      <c r="N4" s="14">
        <v>336.80000000000155</v>
      </c>
      <c r="O4" s="5">
        <v>211.99999999999886</v>
      </c>
      <c r="P4" s="5">
        <v>901634</v>
      </c>
      <c r="Q4" s="14">
        <v>1261.0265734265733</v>
      </c>
      <c r="R4" s="14">
        <v>23.886579572446447</v>
      </c>
      <c r="S4" s="5">
        <v>50</v>
      </c>
      <c r="T4" s="5" t="s">
        <v>28</v>
      </c>
      <c r="U4" s="14">
        <v>0.36039511846985256</v>
      </c>
      <c r="V4" s="5">
        <v>2291</v>
      </c>
      <c r="W4" s="5">
        <v>2023</v>
      </c>
      <c r="X4" s="5">
        <v>1740</v>
      </c>
      <c r="Y4" s="5">
        <v>1991</v>
      </c>
      <c r="Z4" s="5" t="s">
        <v>29</v>
      </c>
      <c r="AA4" s="5"/>
      <c r="AB4" s="6" cm="1">
        <f t="array" ref="AB4">SUM(IF(B4:I4&gt;B5:I5,1,-1))</f>
        <v>-4</v>
      </c>
      <c r="AC4" s="6" cm="1">
        <f t="array" ref="AC4">SUM(IF(J4:S4&gt;J5:S5,1,-1))</f>
        <v>-6</v>
      </c>
      <c r="AD4" s="6">
        <f t="shared" si="11"/>
        <v>-10</v>
      </c>
      <c r="AE4" s="6">
        <f t="shared" si="12"/>
        <v>-8</v>
      </c>
      <c r="AF4" s="6">
        <f t="shared" si="12"/>
        <v>-20</v>
      </c>
      <c r="AG4" s="6">
        <f t="shared" si="12"/>
        <v>-28</v>
      </c>
      <c r="AH4" s="5"/>
      <c r="AI4" s="8" t="str">
        <f t="shared" si="0"/>
        <v>Outside</v>
      </c>
      <c r="AJ4" s="7" t="str">
        <f t="shared" si="1"/>
        <v>Neutral</v>
      </c>
      <c r="AK4" s="7" t="str">
        <f t="shared" si="2"/>
        <v>POC Down</v>
      </c>
      <c r="AL4" s="9" t="str">
        <f t="shared" si="3"/>
        <v>In. Val</v>
      </c>
      <c r="AM4" s="9" t="str">
        <f t="shared" si="4"/>
        <v>Inside Day</v>
      </c>
      <c r="AN4" s="9" t="str">
        <f t="shared" si="5"/>
        <v>In Val</v>
      </c>
      <c r="AO4" s="9" t="str">
        <f t="shared" si="6"/>
        <v>No Gap</v>
      </c>
      <c r="AP4" s="9" t="str">
        <f t="shared" si="7"/>
        <v>Bottom-Weighted</v>
      </c>
      <c r="AQ4" s="9" t="str">
        <f t="shared" si="8"/>
        <v>Skewed High</v>
      </c>
      <c r="AR4" s="9" t="str">
        <f t="shared" si="9"/>
        <v>Closed Lower Quadrant</v>
      </c>
      <c r="AS4" s="5">
        <f t="shared" si="10"/>
        <v>-1</v>
      </c>
    </row>
    <row r="5" spans="1:45" ht="15.5" x14ac:dyDescent="0.35">
      <c r="A5" s="13">
        <v>45652</v>
      </c>
      <c r="B5" s="15">
        <v>1.27007</v>
      </c>
      <c r="C5" s="15">
        <v>1.2810900000000001</v>
      </c>
      <c r="D5" s="15">
        <v>1.2474099999999999</v>
      </c>
      <c r="E5" s="15">
        <v>1.25274</v>
      </c>
      <c r="F5" s="15">
        <v>1.2747000000000002</v>
      </c>
      <c r="G5" s="15">
        <v>1.2781</v>
      </c>
      <c r="H5" s="15">
        <v>1.2587000000000002</v>
      </c>
      <c r="I5" s="5">
        <v>-14</v>
      </c>
      <c r="J5" s="5">
        <v>1652</v>
      </c>
      <c r="K5" s="5">
        <v>6320</v>
      </c>
      <c r="L5" s="5">
        <v>8052</v>
      </c>
      <c r="M5" s="14">
        <v>11.168671328671392</v>
      </c>
      <c r="N5" s="14">
        <v>336.80000000000155</v>
      </c>
      <c r="O5" s="5">
        <v>193.99999999999861</v>
      </c>
      <c r="P5" s="5">
        <v>908641</v>
      </c>
      <c r="Q5" s="14">
        <v>1270.8265734265735</v>
      </c>
      <c r="R5" s="14">
        <v>23.907363420427444</v>
      </c>
      <c r="S5" s="5">
        <v>52</v>
      </c>
      <c r="T5" s="5" t="s">
        <v>28</v>
      </c>
      <c r="U5" s="14">
        <v>0.37525556104588004</v>
      </c>
      <c r="V5" s="5">
        <v>2605</v>
      </c>
      <c r="W5" s="5">
        <v>2233</v>
      </c>
      <c r="X5" s="5">
        <v>1468</v>
      </c>
      <c r="Y5" s="5">
        <v>1746</v>
      </c>
      <c r="Z5" s="5" t="s">
        <v>27</v>
      </c>
      <c r="AA5" s="5"/>
      <c r="AB5" s="6" cm="1">
        <f t="array" ref="AB5">SUM(IF(B5:I5&gt;B6:I6,1,-1))</f>
        <v>-4</v>
      </c>
      <c r="AC5" s="6" cm="1">
        <f t="array" ref="AC5">SUM(IF(J5:S5&gt;J6:S6,1,-1))</f>
        <v>-6</v>
      </c>
      <c r="AD5" s="6">
        <f t="shared" si="11"/>
        <v>-10</v>
      </c>
      <c r="AE5" s="6">
        <f t="shared" si="12"/>
        <v>-10</v>
      </c>
      <c r="AF5" s="6">
        <f t="shared" si="12"/>
        <v>-20</v>
      </c>
      <c r="AG5" s="6">
        <f t="shared" si="12"/>
        <v>-30</v>
      </c>
      <c r="AH5" s="5"/>
      <c r="AI5" s="8" t="str">
        <f t="shared" si="0"/>
        <v>Outside</v>
      </c>
      <c r="AJ5" s="7" t="str">
        <f t="shared" si="1"/>
        <v>Up</v>
      </c>
      <c r="AK5" s="7" t="str">
        <f t="shared" si="2"/>
        <v>POC Unchanged</v>
      </c>
      <c r="AL5" s="9" t="str">
        <f t="shared" si="3"/>
        <v>In. Val</v>
      </c>
      <c r="AM5" s="9" t="str">
        <f t="shared" si="4"/>
        <v>Inside Day</v>
      </c>
      <c r="AN5" s="9" t="str">
        <f t="shared" si="5"/>
        <v>Bl. Val</v>
      </c>
      <c r="AO5" s="9" t="str">
        <f t="shared" si="6"/>
        <v>No Gap</v>
      </c>
      <c r="AP5" s="9" t="str">
        <f t="shared" si="7"/>
        <v>Bottom-Weighted</v>
      </c>
      <c r="AQ5" s="9" t="str">
        <f t="shared" si="8"/>
        <v>Skewed High</v>
      </c>
      <c r="AR5" s="9" t="str">
        <f t="shared" si="9"/>
        <v>Same</v>
      </c>
      <c r="AS5" s="5">
        <f t="shared" si="10"/>
        <v>0</v>
      </c>
    </row>
    <row r="6" spans="1:45" ht="15.5" x14ac:dyDescent="0.35">
      <c r="A6" s="13">
        <v>45650</v>
      </c>
      <c r="B6" s="15">
        <v>1.26735</v>
      </c>
      <c r="C6" s="15">
        <v>1.2810900000000001</v>
      </c>
      <c r="D6" s="15">
        <v>1.2474099999999999</v>
      </c>
      <c r="E6" s="15">
        <v>1.2542800000000001</v>
      </c>
      <c r="F6" s="15">
        <v>1.2747000000000002</v>
      </c>
      <c r="G6" s="15">
        <v>1.2781</v>
      </c>
      <c r="H6" s="15">
        <v>1.2618</v>
      </c>
      <c r="I6" s="5">
        <v>-16</v>
      </c>
      <c r="J6" s="5">
        <v>1652</v>
      </c>
      <c r="K6" s="5">
        <v>6594</v>
      </c>
      <c r="L6" s="5">
        <v>8326</v>
      </c>
      <c r="M6" s="14">
        <v>11.559440559440636</v>
      </c>
      <c r="N6" s="14">
        <v>336.80000000000155</v>
      </c>
      <c r="O6" s="5">
        <v>162.9999999999998</v>
      </c>
      <c r="P6" s="5">
        <v>948229</v>
      </c>
      <c r="Q6" s="14">
        <v>1326.1944055944057</v>
      </c>
      <c r="R6" s="14">
        <v>24.720902612826489</v>
      </c>
      <c r="S6" s="5">
        <v>44</v>
      </c>
      <c r="T6" s="5" t="s">
        <v>28</v>
      </c>
      <c r="U6" s="14">
        <v>0.33535381835265193</v>
      </c>
      <c r="V6" s="5">
        <v>2605</v>
      </c>
      <c r="W6" s="5">
        <v>2869</v>
      </c>
      <c r="X6" s="5">
        <v>1481</v>
      </c>
      <c r="Y6" s="5">
        <v>1371</v>
      </c>
      <c r="Z6" s="5" t="s">
        <v>27</v>
      </c>
      <c r="AA6" s="5"/>
      <c r="AB6" s="6" cm="1">
        <f t="array" ref="AB6">SUM(IF(B6:I6&gt;B7:I7,1,-1))</f>
        <v>0</v>
      </c>
      <c r="AC6" s="6" cm="1">
        <f t="array" ref="AC6">SUM(IF(J6:S6&gt;J7:S7,1,-1))</f>
        <v>-8</v>
      </c>
      <c r="AD6" s="6">
        <f t="shared" si="11"/>
        <v>-8</v>
      </c>
      <c r="AE6" s="6">
        <f t="shared" si="12"/>
        <v>-6</v>
      </c>
      <c r="AF6" s="6">
        <f t="shared" si="12"/>
        <v>-8</v>
      </c>
      <c r="AG6" s="6">
        <f t="shared" si="12"/>
        <v>-14</v>
      </c>
      <c r="AH6" s="5"/>
      <c r="AI6" s="8" t="str">
        <f t="shared" si="0"/>
        <v>Outside</v>
      </c>
      <c r="AJ6" s="7" t="str">
        <f t="shared" si="1"/>
        <v>Up</v>
      </c>
      <c r="AK6" s="7" t="str">
        <f t="shared" si="2"/>
        <v>POC Unchanged</v>
      </c>
      <c r="AL6" s="9" t="str">
        <f t="shared" si="3"/>
        <v>In. Val</v>
      </c>
      <c r="AM6" s="9" t="str">
        <f t="shared" si="4"/>
        <v>Inside Day</v>
      </c>
      <c r="AN6" s="9" t="str">
        <f t="shared" si="5"/>
        <v>Bl. Val</v>
      </c>
      <c r="AO6" s="9" t="str">
        <f t="shared" si="6"/>
        <v>No Gap</v>
      </c>
      <c r="AP6" s="9" t="str">
        <f t="shared" si="7"/>
        <v>Bottom-Weighted</v>
      </c>
      <c r="AQ6" s="9" t="str">
        <f t="shared" si="8"/>
        <v>Skewed Mid-High</v>
      </c>
      <c r="AR6" s="9" t="str">
        <f t="shared" si="9"/>
        <v>Same</v>
      </c>
      <c r="AS6" s="5">
        <f t="shared" si="10"/>
        <v>0</v>
      </c>
    </row>
    <row r="7" spans="1:45" ht="15.5" x14ac:dyDescent="0.35">
      <c r="A7" s="13">
        <v>45649</v>
      </c>
      <c r="B7" s="15">
        <v>1.2658</v>
      </c>
      <c r="C7" s="15">
        <v>1.2810900000000001</v>
      </c>
      <c r="D7" s="15">
        <v>1.2474099999999999</v>
      </c>
      <c r="E7" s="15">
        <v>1.25322</v>
      </c>
      <c r="F7" s="15">
        <v>1.2747000000000002</v>
      </c>
      <c r="G7" s="15">
        <v>1.2778</v>
      </c>
      <c r="H7" s="15">
        <v>1.264</v>
      </c>
      <c r="I7" s="5">
        <v>-27</v>
      </c>
      <c r="J7" s="5">
        <v>1652</v>
      </c>
      <c r="K7" s="5">
        <v>6737</v>
      </c>
      <c r="L7" s="5">
        <v>8469</v>
      </c>
      <c r="M7" s="14">
        <v>11.758181818181885</v>
      </c>
      <c r="N7" s="14">
        <v>336.80000000000155</v>
      </c>
      <c r="O7" s="5">
        <v>138.00000000000034</v>
      </c>
      <c r="P7" s="5">
        <v>976664</v>
      </c>
      <c r="Q7" s="14">
        <v>1365.9636363636364</v>
      </c>
      <c r="R7" s="14">
        <v>25.145486935866867</v>
      </c>
      <c r="S7" s="5">
        <v>48</v>
      </c>
      <c r="T7" s="5" t="s">
        <v>28</v>
      </c>
      <c r="U7" s="14">
        <v>0.31495976923877916</v>
      </c>
      <c r="V7" s="5">
        <v>2605</v>
      </c>
      <c r="W7" s="5">
        <v>3419</v>
      </c>
      <c r="X7" s="5">
        <v>1458</v>
      </c>
      <c r="Y7" s="5">
        <v>987</v>
      </c>
      <c r="Z7" s="5" t="s">
        <v>27</v>
      </c>
      <c r="AA7" s="5"/>
      <c r="AB7" s="6" cm="1">
        <f t="array" ref="AB7">SUM(IF(B7:I7&gt;B8:I8,1,-1))</f>
        <v>-6</v>
      </c>
      <c r="AC7" s="6" cm="1">
        <f t="array" ref="AC7">SUM(IF(J7:S7&gt;J8:S8,1,-1))</f>
        <v>-6</v>
      </c>
      <c r="AD7" s="6">
        <f t="shared" si="11"/>
        <v>-12</v>
      </c>
      <c r="AE7" s="6">
        <f t="shared" si="12"/>
        <v>-6</v>
      </c>
      <c r="AF7" s="6">
        <f t="shared" si="12"/>
        <v>4</v>
      </c>
      <c r="AG7" s="6">
        <f t="shared" si="12"/>
        <v>-2</v>
      </c>
      <c r="AH7" s="5"/>
      <c r="AI7" s="8" t="str">
        <f t="shared" si="0"/>
        <v>Outside</v>
      </c>
      <c r="AJ7" s="7" t="str">
        <f t="shared" si="1"/>
        <v>Up</v>
      </c>
      <c r="AK7" s="7" t="str">
        <f t="shared" si="2"/>
        <v>POC Unchanged</v>
      </c>
      <c r="AL7" s="9" t="str">
        <f t="shared" si="3"/>
        <v>In. Val</v>
      </c>
      <c r="AM7" s="9" t="str">
        <f t="shared" si="4"/>
        <v>Inside Day</v>
      </c>
      <c r="AN7" s="9" t="str">
        <f t="shared" si="5"/>
        <v>Bl. Val</v>
      </c>
      <c r="AO7" s="9" t="str">
        <f t="shared" si="6"/>
        <v>No Gap</v>
      </c>
      <c r="AP7" s="9" t="str">
        <f t="shared" si="7"/>
        <v>Bottom-Weighted</v>
      </c>
      <c r="AQ7" s="9" t="str">
        <f t="shared" si="8"/>
        <v>Skewed Mid-High</v>
      </c>
      <c r="AR7" s="9" t="str">
        <f t="shared" si="9"/>
        <v>Closed Higher Quadrant</v>
      </c>
      <c r="AS7" s="5">
        <f t="shared" si="10"/>
        <v>1</v>
      </c>
    </row>
    <row r="8" spans="1:45" ht="15.5" x14ac:dyDescent="0.35">
      <c r="A8" s="13">
        <v>45646</v>
      </c>
      <c r="B8" s="15">
        <v>1.2701100000000001</v>
      </c>
      <c r="C8" s="15">
        <v>1.2810900000000001</v>
      </c>
      <c r="D8" s="15">
        <v>1.2474099999999999</v>
      </c>
      <c r="E8" s="15">
        <v>1.2569999999999999</v>
      </c>
      <c r="F8" s="15">
        <v>1.2747000000000002</v>
      </c>
      <c r="G8" s="15">
        <v>1.2776000000000001</v>
      </c>
      <c r="H8" s="15">
        <v>1.2651000000000001</v>
      </c>
      <c r="I8" s="5">
        <v>-18</v>
      </c>
      <c r="J8" s="5">
        <v>1652</v>
      </c>
      <c r="K8" s="5">
        <v>6912</v>
      </c>
      <c r="L8" s="5">
        <v>8644</v>
      </c>
      <c r="M8" s="14">
        <v>12.008951048951108</v>
      </c>
      <c r="N8" s="14">
        <v>336.80000000000155</v>
      </c>
      <c r="O8" s="5">
        <v>124.99999999999956</v>
      </c>
      <c r="P8" s="5">
        <v>1004598</v>
      </c>
      <c r="Q8" s="14">
        <v>1405.0321678321679</v>
      </c>
      <c r="R8" s="14">
        <v>25.665083135391807</v>
      </c>
      <c r="S8" s="5">
        <v>43</v>
      </c>
      <c r="T8" s="5" t="s">
        <v>30</v>
      </c>
      <c r="U8" s="14">
        <v>0.2785623938226775</v>
      </c>
      <c r="V8" s="5">
        <v>2605</v>
      </c>
      <c r="W8" s="5">
        <v>3976</v>
      </c>
      <c r="X8" s="5">
        <v>1382</v>
      </c>
      <c r="Y8" s="5">
        <v>681</v>
      </c>
      <c r="Z8" s="5" t="s">
        <v>29</v>
      </c>
      <c r="AA8" s="5"/>
      <c r="AB8" s="6" cm="1">
        <f t="array" ref="AB8">SUM(IF(B8:I8&gt;B9:I9,1,-1))</f>
        <v>0</v>
      </c>
      <c r="AC8" s="6" cm="1">
        <f t="array" ref="AC8">SUM(IF(J8:S8&gt;J9:S9,1,-1))</f>
        <v>6</v>
      </c>
      <c r="AD8" s="6">
        <f t="shared" si="11"/>
        <v>6</v>
      </c>
      <c r="AE8" s="6">
        <f t="shared" si="12"/>
        <v>-4</v>
      </c>
      <c r="AF8" s="6">
        <f t="shared" si="12"/>
        <v>16</v>
      </c>
      <c r="AG8" s="6">
        <f t="shared" si="12"/>
        <v>12</v>
      </c>
      <c r="AH8" s="5"/>
      <c r="AI8" s="8" t="str">
        <f t="shared" si="0"/>
        <v>Outside</v>
      </c>
      <c r="AJ8" s="7" t="str">
        <f t="shared" si="1"/>
        <v>Up</v>
      </c>
      <c r="AK8" s="7" t="str">
        <f t="shared" si="2"/>
        <v>POC Up</v>
      </c>
      <c r="AL8" s="9" t="str">
        <f t="shared" si="3"/>
        <v>In. Val</v>
      </c>
      <c r="AM8" s="9" t="str">
        <f t="shared" si="4"/>
        <v>Lower Break</v>
      </c>
      <c r="AN8" s="9" t="str">
        <f t="shared" si="5"/>
        <v>Bl. Val</v>
      </c>
      <c r="AO8" s="9" t="str">
        <f t="shared" si="6"/>
        <v>No Gap</v>
      </c>
      <c r="AP8" s="9" t="str">
        <f t="shared" si="7"/>
        <v>Bottom-Weighted</v>
      </c>
      <c r="AQ8" s="9" t="str">
        <f t="shared" si="8"/>
        <v>Skewed Mid-High</v>
      </c>
      <c r="AR8" s="9" t="str">
        <f t="shared" si="9"/>
        <v>Closed Lower Quadrant</v>
      </c>
      <c r="AS8" s="5">
        <f t="shared" si="10"/>
        <v>-1</v>
      </c>
    </row>
    <row r="9" spans="1:45" ht="15.5" x14ac:dyDescent="0.35">
      <c r="A9" s="13">
        <v>45645</v>
      </c>
      <c r="B9" s="15">
        <v>1.2694799999999999</v>
      </c>
      <c r="C9" s="15">
        <v>1.2810900000000001</v>
      </c>
      <c r="D9" s="15">
        <v>1.2494499999999999</v>
      </c>
      <c r="E9" s="15">
        <v>1.24966</v>
      </c>
      <c r="F9" s="15">
        <v>1.2693000000000001</v>
      </c>
      <c r="G9" s="15">
        <v>1.2768000000000002</v>
      </c>
      <c r="H9" s="15">
        <v>1.266</v>
      </c>
      <c r="I9" s="5">
        <v>-10</v>
      </c>
      <c r="J9" s="5">
        <v>4633</v>
      </c>
      <c r="K9" s="5">
        <v>3871</v>
      </c>
      <c r="L9" s="5">
        <v>8589</v>
      </c>
      <c r="M9" s="14">
        <v>11.931468531468573</v>
      </c>
      <c r="N9" s="14">
        <v>316.40000000000111</v>
      </c>
      <c r="O9" s="5">
        <v>108.00000000000142</v>
      </c>
      <c r="P9" s="5">
        <v>1003090</v>
      </c>
      <c r="Q9" s="14">
        <v>1402.9230769230769</v>
      </c>
      <c r="R9" s="14">
        <v>27.14601769911495</v>
      </c>
      <c r="S9" s="5">
        <v>36</v>
      </c>
      <c r="T9" s="5" t="s">
        <v>26</v>
      </c>
      <c r="U9" s="14">
        <v>0.66445984825775506</v>
      </c>
      <c r="V9" s="5">
        <v>2507</v>
      </c>
      <c r="W9" s="5">
        <v>4284</v>
      </c>
      <c r="X9" s="5">
        <v>1481</v>
      </c>
      <c r="Y9" s="5">
        <v>317</v>
      </c>
      <c r="Z9" s="5" t="s">
        <v>27</v>
      </c>
      <c r="AA9" s="5"/>
      <c r="AB9" s="6" cm="1">
        <f t="array" ref="AB9">SUM(IF(B9:I9&gt;B10:I10,1,-1))</f>
        <v>0</v>
      </c>
      <c r="AC9" s="6" cm="1">
        <f t="array" ref="AC9">SUM(IF(J9:S9&gt;J10:S10,1,-1))</f>
        <v>4</v>
      </c>
      <c r="AD9" s="6">
        <f t="shared" si="11"/>
        <v>4</v>
      </c>
      <c r="AE9" s="6">
        <f t="shared" si="12"/>
        <v>-6</v>
      </c>
      <c r="AF9" s="6">
        <f t="shared" si="12"/>
        <v>4</v>
      </c>
      <c r="AG9" s="6">
        <f t="shared" si="12"/>
        <v>-2</v>
      </c>
      <c r="AH9" s="5"/>
      <c r="AI9" s="8" t="str">
        <f t="shared" si="0"/>
        <v>OL Higher</v>
      </c>
      <c r="AJ9" s="7" t="str">
        <f t="shared" si="1"/>
        <v>Neutral</v>
      </c>
      <c r="AK9" s="7" t="str">
        <f t="shared" si="2"/>
        <v>POC Up</v>
      </c>
      <c r="AL9" s="9" t="str">
        <f t="shared" si="3"/>
        <v>In. Val</v>
      </c>
      <c r="AM9" s="9" t="str">
        <f t="shared" si="4"/>
        <v>Lower Break</v>
      </c>
      <c r="AN9" s="9" t="str">
        <f t="shared" si="5"/>
        <v>Bl. Val</v>
      </c>
      <c r="AO9" s="9" t="str">
        <f t="shared" si="6"/>
        <v>No Gap</v>
      </c>
      <c r="AP9" s="9" t="str">
        <f t="shared" si="7"/>
        <v>Top-Weighted</v>
      </c>
      <c r="AQ9" s="9" t="str">
        <f t="shared" si="8"/>
        <v>Skewed Mid-High</v>
      </c>
      <c r="AR9" s="9" t="str">
        <f t="shared" si="9"/>
        <v>Same</v>
      </c>
      <c r="AS9" s="5">
        <f t="shared" si="10"/>
        <v>0</v>
      </c>
    </row>
    <row r="10" spans="1:45" ht="15.5" x14ac:dyDescent="0.35">
      <c r="A10" s="13">
        <v>45644</v>
      </c>
      <c r="B10" s="15">
        <v>1.26766</v>
      </c>
      <c r="C10" s="15">
        <v>1.2810900000000001</v>
      </c>
      <c r="D10" s="15">
        <v>1.2561800000000001</v>
      </c>
      <c r="E10" s="15">
        <v>1.2566999999999999</v>
      </c>
      <c r="F10" s="15">
        <v>1.2687999999999999</v>
      </c>
      <c r="G10" s="15">
        <v>1.2746999999999999</v>
      </c>
      <c r="H10" s="15">
        <v>1.2645</v>
      </c>
      <c r="I10" s="5">
        <v>2</v>
      </c>
      <c r="J10" s="5">
        <v>5069</v>
      </c>
      <c r="K10" s="5">
        <v>3116</v>
      </c>
      <c r="L10" s="5">
        <v>8277</v>
      </c>
      <c r="M10" s="14">
        <v>11.461678321678352</v>
      </c>
      <c r="N10" s="14">
        <v>249.09999999999988</v>
      </c>
      <c r="O10" s="5">
        <v>101.99999999999987</v>
      </c>
      <c r="P10" s="5">
        <v>968272</v>
      </c>
      <c r="Q10" s="14">
        <v>1354.2265734265734</v>
      </c>
      <c r="R10" s="14">
        <v>33.227619429947829</v>
      </c>
      <c r="S10" s="5">
        <v>39</v>
      </c>
      <c r="T10" s="5" t="s">
        <v>26</v>
      </c>
      <c r="U10" s="14">
        <v>0.64562976206182077</v>
      </c>
      <c r="V10" s="5">
        <v>1511</v>
      </c>
      <c r="W10" s="5">
        <v>3579</v>
      </c>
      <c r="X10" s="5">
        <v>2688</v>
      </c>
      <c r="Y10" s="5">
        <v>339</v>
      </c>
      <c r="Z10" s="5" t="s">
        <v>27</v>
      </c>
      <c r="AA10" s="5"/>
      <c r="AB10" s="6" cm="1">
        <f t="array" ref="AB10">SUM(IF(B10:I10&gt;B11:I11,1,-1))</f>
        <v>-4</v>
      </c>
      <c r="AC10" s="6" cm="1">
        <f t="array" ref="AC10">SUM(IF(J10:S10&gt;J11:S11,1,-1))</f>
        <v>6</v>
      </c>
      <c r="AD10" s="6">
        <f t="shared" si="11"/>
        <v>2</v>
      </c>
      <c r="AE10" s="6">
        <f t="shared" si="12"/>
        <v>-8</v>
      </c>
      <c r="AF10" s="6">
        <f t="shared" si="12"/>
        <v>-10</v>
      </c>
      <c r="AG10" s="6">
        <f t="shared" si="12"/>
        <v>-18</v>
      </c>
      <c r="AH10" s="5"/>
      <c r="AI10" s="8" t="str">
        <f t="shared" si="0"/>
        <v>Inside</v>
      </c>
      <c r="AJ10" s="7" t="str">
        <f t="shared" si="1"/>
        <v>Neutral</v>
      </c>
      <c r="AK10" s="7" t="str">
        <f t="shared" si="2"/>
        <v>POC Unchanged</v>
      </c>
      <c r="AL10" s="9" t="str">
        <f t="shared" si="3"/>
        <v>In. Val</v>
      </c>
      <c r="AM10" s="9" t="str">
        <f t="shared" si="4"/>
        <v>Lower Break</v>
      </c>
      <c r="AN10" s="9" t="str">
        <f t="shared" si="5"/>
        <v>Bl. Val</v>
      </c>
      <c r="AO10" s="9" t="str">
        <f t="shared" si="6"/>
        <v>No Gap</v>
      </c>
      <c r="AP10" s="9" t="str">
        <f t="shared" si="7"/>
        <v>Top-Weighted</v>
      </c>
      <c r="AQ10" s="9" t="str">
        <f t="shared" si="8"/>
        <v>Skewed Mid-High</v>
      </c>
      <c r="AR10" s="9" t="str">
        <f t="shared" si="9"/>
        <v>Closed Higher Quadrant</v>
      </c>
      <c r="AS10" s="5">
        <f t="shared" si="10"/>
        <v>2</v>
      </c>
    </row>
    <row r="11" spans="1:45" ht="15.5" x14ac:dyDescent="0.35">
      <c r="A11" s="13">
        <v>45643</v>
      </c>
      <c r="B11" s="15">
        <v>1.2573099999999999</v>
      </c>
      <c r="C11" s="15">
        <v>1.2810900000000001</v>
      </c>
      <c r="D11" s="15">
        <v>1.2565999999999999</v>
      </c>
      <c r="E11" s="15">
        <v>1.27101</v>
      </c>
      <c r="F11" s="15">
        <v>1.2688000000000001</v>
      </c>
      <c r="G11" s="15">
        <v>1.2749000000000001</v>
      </c>
      <c r="H11" s="15">
        <v>1.2643000000000002</v>
      </c>
      <c r="I11" s="5">
        <v>25</v>
      </c>
      <c r="J11" s="5">
        <v>4636</v>
      </c>
      <c r="K11" s="5">
        <v>3398</v>
      </c>
      <c r="L11" s="5">
        <v>8117</v>
      </c>
      <c r="M11" s="14">
        <v>11.313706293706307</v>
      </c>
      <c r="N11" s="14">
        <v>244.90000000000123</v>
      </c>
      <c r="O11" s="5">
        <v>105.99999999999943</v>
      </c>
      <c r="P11" s="5">
        <v>960610</v>
      </c>
      <c r="Q11" s="14">
        <v>1343.5104895104896</v>
      </c>
      <c r="R11" s="14">
        <v>33.144140465495951</v>
      </c>
      <c r="S11" s="5">
        <v>33</v>
      </c>
      <c r="T11" s="5" t="s">
        <v>26</v>
      </c>
      <c r="U11" s="14">
        <v>0.68597416076838569</v>
      </c>
      <c r="V11" s="5">
        <v>1500</v>
      </c>
      <c r="W11" s="5">
        <v>3136</v>
      </c>
      <c r="X11" s="5">
        <v>2975</v>
      </c>
      <c r="Y11" s="5">
        <v>506</v>
      </c>
      <c r="Z11" s="5" t="s">
        <v>32</v>
      </c>
      <c r="AA11" s="5"/>
      <c r="AB11" s="6" cm="1">
        <f t="array" ref="AB11">SUM(IF(B11:I11&gt;B12:I12,1,-1))</f>
        <v>-2</v>
      </c>
      <c r="AC11" s="6" cm="1">
        <f t="array" ref="AC11">SUM(IF(J11:S11&gt;J12:S12,1,-1))</f>
        <v>-6</v>
      </c>
      <c r="AD11" s="6">
        <f t="shared" si="11"/>
        <v>-8</v>
      </c>
      <c r="AE11" s="6">
        <f t="shared" si="12"/>
        <v>-6</v>
      </c>
      <c r="AF11" s="6">
        <f t="shared" si="12"/>
        <v>-24</v>
      </c>
      <c r="AG11" s="6">
        <f t="shared" si="12"/>
        <v>-30</v>
      </c>
      <c r="AH11" s="5"/>
      <c r="AI11" s="8" t="str">
        <f t="shared" si="0"/>
        <v>OL Lower</v>
      </c>
      <c r="AJ11" s="7" t="str">
        <f t="shared" si="1"/>
        <v>Up</v>
      </c>
      <c r="AK11" s="7" t="str">
        <f t="shared" si="2"/>
        <v>POC Down</v>
      </c>
      <c r="AL11" s="9" t="str">
        <f t="shared" si="3"/>
        <v>In. Val</v>
      </c>
      <c r="AM11" s="9" t="str">
        <f t="shared" si="4"/>
        <v>Inside Day</v>
      </c>
      <c r="AN11" s="9" t="str">
        <f t="shared" si="5"/>
        <v>In Val</v>
      </c>
      <c r="AO11" s="9" t="str">
        <f t="shared" si="6"/>
        <v>Gap Down - Failed</v>
      </c>
      <c r="AP11" s="9" t="str">
        <f t="shared" si="7"/>
        <v>Top-Weighted</v>
      </c>
      <c r="AQ11" s="9" t="str">
        <f t="shared" si="8"/>
        <v>Skewed Mid-High</v>
      </c>
      <c r="AR11" s="9" t="str">
        <f t="shared" si="9"/>
        <v>Same</v>
      </c>
      <c r="AS11" s="5">
        <f t="shared" si="10"/>
        <v>0</v>
      </c>
    </row>
    <row r="12" spans="1:45" ht="15.5" x14ac:dyDescent="0.35">
      <c r="A12" s="13">
        <v>45642</v>
      </c>
      <c r="B12" s="15">
        <v>1.2532300000000001</v>
      </c>
      <c r="C12" s="15">
        <v>1.2810900000000001</v>
      </c>
      <c r="D12" s="15">
        <v>1.2506900000000001</v>
      </c>
      <c r="E12" s="15">
        <v>1.2689600000000001</v>
      </c>
      <c r="F12" s="15">
        <v>1.2747000000000002</v>
      </c>
      <c r="G12" s="15">
        <v>1.2778</v>
      </c>
      <c r="H12" s="15">
        <v>1.2660000000000002</v>
      </c>
      <c r="I12" s="5">
        <v>31</v>
      </c>
      <c r="J12" s="5">
        <v>1647</v>
      </c>
      <c r="K12" s="5">
        <v>6565</v>
      </c>
      <c r="L12" s="5">
        <v>8293</v>
      </c>
      <c r="M12" s="14">
        <v>11.559720279720297</v>
      </c>
      <c r="N12" s="14">
        <v>303.99999999999983</v>
      </c>
      <c r="O12" s="5">
        <v>117.99999999999811</v>
      </c>
      <c r="P12" s="5">
        <v>989242</v>
      </c>
      <c r="Q12" s="14">
        <v>1383.5552447552448</v>
      </c>
      <c r="R12" s="14">
        <v>27.279605263157912</v>
      </c>
      <c r="S12" s="5">
        <v>33</v>
      </c>
      <c r="T12" s="5" t="s">
        <v>28</v>
      </c>
      <c r="U12" s="14">
        <v>0.33308249689495711</v>
      </c>
      <c r="V12" s="5">
        <v>2378</v>
      </c>
      <c r="W12" s="5">
        <v>3656</v>
      </c>
      <c r="X12" s="5">
        <v>1532</v>
      </c>
      <c r="Y12" s="5">
        <v>673</v>
      </c>
      <c r="Z12" s="5" t="s">
        <v>32</v>
      </c>
      <c r="AA12" s="5"/>
      <c r="AB12" s="6" cm="1">
        <f t="array" ref="AB12">SUM(IF(B12:I12&gt;B13:I13,1,-1))</f>
        <v>-2</v>
      </c>
      <c r="AC12" s="6" cm="1">
        <f t="array" ref="AC12">SUM(IF(J12:S12&gt;J13:S13,1,-1))</f>
        <v>-10</v>
      </c>
      <c r="AD12" s="6">
        <f t="shared" si="11"/>
        <v>-12</v>
      </c>
      <c r="AE12" s="6">
        <f t="shared" si="12"/>
        <v>-10</v>
      </c>
      <c r="AF12" s="6">
        <f t="shared" si="12"/>
        <v>-16</v>
      </c>
      <c r="AG12" s="6">
        <f t="shared" si="12"/>
        <v>-26</v>
      </c>
      <c r="AH12" s="5"/>
      <c r="AI12" s="8" t="str">
        <f t="shared" si="0"/>
        <v>OL Higher</v>
      </c>
      <c r="AJ12" s="7" t="str">
        <f t="shared" si="1"/>
        <v>Up</v>
      </c>
      <c r="AK12" s="7" t="str">
        <f t="shared" si="2"/>
        <v>POC Unchanged</v>
      </c>
      <c r="AL12" s="9" t="str">
        <f t="shared" si="3"/>
        <v>In. Val</v>
      </c>
      <c r="AM12" s="9" t="str">
        <f t="shared" si="4"/>
        <v>Inside Day</v>
      </c>
      <c r="AN12" s="9" t="str">
        <f t="shared" si="5"/>
        <v>In Val</v>
      </c>
      <c r="AO12" s="9" t="str">
        <f t="shared" si="6"/>
        <v>Gap Down - Failed</v>
      </c>
      <c r="AP12" s="9" t="str">
        <f t="shared" si="7"/>
        <v>Bottom-Weighted</v>
      </c>
      <c r="AQ12" s="9" t="str">
        <f t="shared" si="8"/>
        <v>Skewed Mid-High</v>
      </c>
      <c r="AR12" s="9" t="str">
        <f t="shared" si="9"/>
        <v>Closed Lower Quadrant</v>
      </c>
      <c r="AS12" s="5">
        <f t="shared" si="10"/>
        <v>-1</v>
      </c>
    </row>
    <row r="13" spans="1:45" ht="15.5" x14ac:dyDescent="0.35">
      <c r="A13" s="13">
        <v>45639</v>
      </c>
      <c r="B13" s="15">
        <v>1.2592399999999999</v>
      </c>
      <c r="C13" s="15">
        <v>1.2810900000000001</v>
      </c>
      <c r="D13" s="15">
        <v>1.2506900000000001</v>
      </c>
      <c r="E13" s="15">
        <v>1.26261</v>
      </c>
      <c r="F13" s="15">
        <v>1.2747000000000002</v>
      </c>
      <c r="G13" s="15">
        <v>1.2778</v>
      </c>
      <c r="H13" s="15">
        <v>1.2652000000000001</v>
      </c>
      <c r="I13" s="5">
        <v>6</v>
      </c>
      <c r="J13" s="5">
        <v>1647</v>
      </c>
      <c r="K13" s="5">
        <v>6735</v>
      </c>
      <c r="L13" s="5">
        <v>8463</v>
      </c>
      <c r="M13" s="14">
        <v>11.795104895104904</v>
      </c>
      <c r="N13" s="14">
        <v>303.99999999999983</v>
      </c>
      <c r="O13" s="5">
        <v>125.99999999999945</v>
      </c>
      <c r="P13" s="5">
        <v>1008720</v>
      </c>
      <c r="Q13" s="14">
        <v>1410.7972027972028</v>
      </c>
      <c r="R13" s="14">
        <v>27.838815789473699</v>
      </c>
      <c r="S13" s="5">
        <v>38</v>
      </c>
      <c r="T13" s="5" t="s">
        <v>28</v>
      </c>
      <c r="U13" s="14">
        <v>0.34940214778164319</v>
      </c>
      <c r="V13" s="5">
        <v>2378</v>
      </c>
      <c r="W13" s="5">
        <v>3436</v>
      </c>
      <c r="X13" s="5">
        <v>1533</v>
      </c>
      <c r="Y13" s="5">
        <v>1062</v>
      </c>
      <c r="Z13" s="5" t="s">
        <v>29</v>
      </c>
      <c r="AA13" s="5"/>
      <c r="AB13" s="6" cm="1">
        <f t="array" ref="AB13">SUM(IF(B13:I13&gt;B14:I14,1,-1))</f>
        <v>-2</v>
      </c>
      <c r="AC13" s="6" cm="1">
        <f t="array" ref="AC13">SUM(IF(J13:S13&gt;J14:S14,1,-1))</f>
        <v>-8</v>
      </c>
      <c r="AD13" s="6">
        <f t="shared" si="11"/>
        <v>-10</v>
      </c>
      <c r="AE13" s="6">
        <f t="shared" si="12"/>
        <v>-10</v>
      </c>
      <c r="AF13" s="6">
        <f t="shared" si="12"/>
        <v>-2</v>
      </c>
      <c r="AG13" s="6">
        <f t="shared" si="12"/>
        <v>-12</v>
      </c>
      <c r="AH13" s="5"/>
      <c r="AI13" s="8" t="str">
        <f t="shared" si="0"/>
        <v>Inside</v>
      </c>
      <c r="AJ13" s="7" t="str">
        <f t="shared" si="1"/>
        <v>Up</v>
      </c>
      <c r="AK13" s="7" t="str">
        <f t="shared" si="2"/>
        <v>POC Unchanged</v>
      </c>
      <c r="AL13" s="9" t="str">
        <f t="shared" si="3"/>
        <v>In. Val</v>
      </c>
      <c r="AM13" s="9" t="str">
        <f t="shared" si="4"/>
        <v>Inside Day</v>
      </c>
      <c r="AN13" s="9" t="str">
        <f t="shared" si="5"/>
        <v>Bl. Val</v>
      </c>
      <c r="AO13" s="9" t="str">
        <f t="shared" si="6"/>
        <v>Gap Down - Rejected</v>
      </c>
      <c r="AP13" s="9" t="str">
        <f t="shared" si="7"/>
        <v>Bottom-Weighted</v>
      </c>
      <c r="AQ13" s="9" t="str">
        <f t="shared" si="8"/>
        <v>Skewed Mid-High</v>
      </c>
      <c r="AR13" s="9" t="str">
        <f t="shared" si="9"/>
        <v>Closed Higher Quadrant</v>
      </c>
      <c r="AS13" s="5">
        <f t="shared" si="10"/>
        <v>1</v>
      </c>
    </row>
    <row r="14" spans="1:45" ht="15.5" x14ac:dyDescent="0.35">
      <c r="A14" s="13">
        <v>45638</v>
      </c>
      <c r="B14" s="15">
        <v>1.25844</v>
      </c>
      <c r="C14" s="15">
        <v>1.2810900000000001</v>
      </c>
      <c r="D14" s="15">
        <v>1.2486699999999999</v>
      </c>
      <c r="E14" s="15">
        <v>1.26766</v>
      </c>
      <c r="F14" s="15">
        <v>1.2747000000000002</v>
      </c>
      <c r="G14" s="15">
        <v>1.2779000000000003</v>
      </c>
      <c r="H14" s="15">
        <v>1.2642000000000002</v>
      </c>
      <c r="I14" s="5">
        <v>11</v>
      </c>
      <c r="J14" s="5">
        <v>1647</v>
      </c>
      <c r="K14" s="5">
        <v>6894</v>
      </c>
      <c r="L14" s="5">
        <v>8622</v>
      </c>
      <c r="M14" s="14">
        <v>12.02</v>
      </c>
      <c r="N14" s="14">
        <v>324.20000000000118</v>
      </c>
      <c r="O14" s="5">
        <v>137.00000000000045</v>
      </c>
      <c r="P14" s="5">
        <v>1036167</v>
      </c>
      <c r="Q14" s="14">
        <v>1449.1846153846154</v>
      </c>
      <c r="R14" s="14">
        <v>26.594694632942531</v>
      </c>
      <c r="S14" s="5">
        <v>42</v>
      </c>
      <c r="T14" s="5" t="s">
        <v>28</v>
      </c>
      <c r="U14" s="14">
        <v>0.34084140862007001</v>
      </c>
      <c r="V14" s="5">
        <v>2572</v>
      </c>
      <c r="W14" s="5">
        <v>3425</v>
      </c>
      <c r="X14" s="5">
        <v>1457</v>
      </c>
      <c r="Y14" s="5">
        <v>1168</v>
      </c>
      <c r="Z14" s="5" t="s">
        <v>32</v>
      </c>
      <c r="AA14" s="5"/>
      <c r="AB14" s="6" cm="1">
        <f t="array" ref="AB14">SUM(IF(B14:I14&gt;B15:I15,1,-1))</f>
        <v>-6</v>
      </c>
      <c r="AC14" s="6" cm="1">
        <f t="array" ref="AC14">SUM(IF(J14:S14&gt;J15:S15,1,-1))</f>
        <v>2</v>
      </c>
      <c r="AD14" s="6">
        <f t="shared" si="11"/>
        <v>-4</v>
      </c>
      <c r="AE14" s="6">
        <f t="shared" si="12"/>
        <v>-8</v>
      </c>
      <c r="AF14" s="6">
        <f t="shared" si="12"/>
        <v>2</v>
      </c>
      <c r="AG14" s="6">
        <f t="shared" si="12"/>
        <v>-6</v>
      </c>
      <c r="AH14" s="5"/>
      <c r="AI14" s="8" t="str">
        <f t="shared" si="0"/>
        <v>Inside</v>
      </c>
      <c r="AJ14" s="7" t="str">
        <f t="shared" si="1"/>
        <v>Up</v>
      </c>
      <c r="AK14" s="7" t="str">
        <f t="shared" si="2"/>
        <v>POC Unchanged</v>
      </c>
      <c r="AL14" s="9" t="str">
        <f t="shared" si="3"/>
        <v>In. Val</v>
      </c>
      <c r="AM14" s="9" t="str">
        <f t="shared" si="4"/>
        <v>Inside Day</v>
      </c>
      <c r="AN14" s="9" t="str">
        <f t="shared" si="5"/>
        <v>In Val</v>
      </c>
      <c r="AO14" s="9" t="str">
        <f t="shared" si="6"/>
        <v>Gap Down - Failed</v>
      </c>
      <c r="AP14" s="9" t="str">
        <f t="shared" si="7"/>
        <v>Bottom-Weighted</v>
      </c>
      <c r="AQ14" s="9" t="str">
        <f t="shared" si="8"/>
        <v>Skewed Mid-High</v>
      </c>
      <c r="AR14" s="9" t="str">
        <f t="shared" si="9"/>
        <v>Closed Higher Quadrant</v>
      </c>
      <c r="AS14" s="5">
        <f t="shared" si="10"/>
        <v>1</v>
      </c>
    </row>
    <row r="15" spans="1:45" ht="15.5" x14ac:dyDescent="0.35">
      <c r="A15" s="13">
        <v>45637</v>
      </c>
      <c r="B15" s="15">
        <v>1.2654799999999999</v>
      </c>
      <c r="C15" s="15">
        <v>1.2810900000000001</v>
      </c>
      <c r="D15" s="15">
        <v>1.2486699999999999</v>
      </c>
      <c r="E15" s="15">
        <v>1.2764500000000001</v>
      </c>
      <c r="F15" s="15">
        <v>1.2747000000000002</v>
      </c>
      <c r="G15" s="15">
        <v>1.2782000000000002</v>
      </c>
      <c r="H15" s="15">
        <v>1.2625000000000002</v>
      </c>
      <c r="I15" s="5">
        <v>16</v>
      </c>
      <c r="J15" s="5">
        <v>1462</v>
      </c>
      <c r="K15" s="5">
        <v>7043</v>
      </c>
      <c r="L15" s="5">
        <v>8584</v>
      </c>
      <c r="M15" s="14">
        <v>11.967412587412561</v>
      </c>
      <c r="N15" s="14">
        <v>324.20000000000118</v>
      </c>
      <c r="O15" s="5">
        <v>157.00000000000048</v>
      </c>
      <c r="P15" s="5">
        <v>1028815</v>
      </c>
      <c r="Q15" s="14">
        <v>1438.9020979020979</v>
      </c>
      <c r="R15" s="14">
        <v>26.477483035163385</v>
      </c>
      <c r="S15" s="5">
        <v>44</v>
      </c>
      <c r="T15" s="5" t="s">
        <v>28</v>
      </c>
      <c r="U15" s="14">
        <v>0.34788834923598405</v>
      </c>
      <c r="V15" s="5">
        <v>2310</v>
      </c>
      <c r="W15" s="5">
        <v>3218</v>
      </c>
      <c r="X15" s="5">
        <v>1888</v>
      </c>
      <c r="Y15" s="5">
        <v>1168</v>
      </c>
      <c r="Z15" s="5" t="s">
        <v>31</v>
      </c>
      <c r="AA15" s="5"/>
      <c r="AB15" s="6" cm="1">
        <f t="array" ref="AB15">SUM(IF(B15:I15&gt;B16:I16,1,-1))</f>
        <v>-2</v>
      </c>
      <c r="AC15" s="6" cm="1">
        <f t="array" ref="AC15">SUM(IF(J15:S15&gt;J16:S16,1,-1))</f>
        <v>4</v>
      </c>
      <c r="AD15" s="6">
        <f t="shared" si="11"/>
        <v>2</v>
      </c>
      <c r="AE15" s="6">
        <f t="shared" si="12"/>
        <v>-2</v>
      </c>
      <c r="AF15" s="6">
        <f t="shared" si="12"/>
        <v>-4</v>
      </c>
      <c r="AG15" s="6">
        <f t="shared" si="12"/>
        <v>-6</v>
      </c>
      <c r="AH15" s="5"/>
      <c r="AI15" s="8" t="str">
        <f t="shared" si="0"/>
        <v>Inside</v>
      </c>
      <c r="AJ15" s="7" t="str">
        <f t="shared" si="1"/>
        <v>Up</v>
      </c>
      <c r="AK15" s="7" t="str">
        <f t="shared" si="2"/>
        <v>POC Up</v>
      </c>
      <c r="AL15" s="9" t="str">
        <f t="shared" si="3"/>
        <v>In. Val</v>
      </c>
      <c r="AM15" s="9" t="str">
        <f t="shared" si="4"/>
        <v>Inside Day</v>
      </c>
      <c r="AN15" s="9" t="str">
        <f t="shared" si="5"/>
        <v>In Val</v>
      </c>
      <c r="AO15" s="9" t="str">
        <f t="shared" si="6"/>
        <v>No Gap</v>
      </c>
      <c r="AP15" s="9" t="str">
        <f t="shared" si="7"/>
        <v>Bottom-Weighted</v>
      </c>
      <c r="AQ15" s="9" t="str">
        <f t="shared" si="8"/>
        <v>Skewed Mid-High</v>
      </c>
      <c r="AR15" s="9" t="str">
        <f t="shared" si="9"/>
        <v>Same</v>
      </c>
      <c r="AS15" s="5">
        <f t="shared" si="10"/>
        <v>0</v>
      </c>
    </row>
    <row r="16" spans="1:45" ht="15.5" x14ac:dyDescent="0.35">
      <c r="A16" s="13">
        <v>45636</v>
      </c>
      <c r="B16" s="15">
        <v>1.26936</v>
      </c>
      <c r="C16" s="15">
        <v>1.2810900000000001</v>
      </c>
      <c r="D16" s="15">
        <v>1.2486699999999999</v>
      </c>
      <c r="E16" s="15">
        <v>1.2779</v>
      </c>
      <c r="F16" s="15">
        <v>1.2687000000000002</v>
      </c>
      <c r="G16" s="15">
        <v>1.2783000000000002</v>
      </c>
      <c r="H16" s="15">
        <v>1.2624000000000002</v>
      </c>
      <c r="I16" s="5">
        <v>1</v>
      </c>
      <c r="J16" s="5">
        <v>3303</v>
      </c>
      <c r="K16" s="5">
        <v>5151</v>
      </c>
      <c r="L16" s="5">
        <v>8520</v>
      </c>
      <c r="M16" s="14">
        <v>11.880139860139822</v>
      </c>
      <c r="N16" s="14">
        <v>324.20000000000118</v>
      </c>
      <c r="O16" s="5">
        <v>159.00000000000026</v>
      </c>
      <c r="P16" s="5">
        <v>1018178</v>
      </c>
      <c r="Q16" s="14">
        <v>1424.0251748251749</v>
      </c>
      <c r="R16" s="14">
        <v>26.280074028377449</v>
      </c>
      <c r="S16" s="5">
        <v>39</v>
      </c>
      <c r="T16" s="5" t="s">
        <v>26</v>
      </c>
      <c r="U16" s="14">
        <v>0.57688248085516258</v>
      </c>
      <c r="V16" s="5">
        <v>1787</v>
      </c>
      <c r="W16" s="5">
        <v>3558</v>
      </c>
      <c r="X16" s="5">
        <v>2007</v>
      </c>
      <c r="Y16" s="5">
        <v>1168</v>
      </c>
      <c r="Z16" s="5" t="s">
        <v>31</v>
      </c>
      <c r="AA16" s="5"/>
      <c r="AB16" s="6" cm="1">
        <f t="array" ref="AB16">SUM(IF(B16:I16&gt;B17:I17,1,-1))</f>
        <v>0</v>
      </c>
      <c r="AC16" s="6" cm="1">
        <f t="array" ref="AC16">SUM(IF(J16:S16&gt;J17:S17,1,-1))</f>
        <v>-4</v>
      </c>
      <c r="AD16" s="6">
        <f t="shared" si="11"/>
        <v>-4</v>
      </c>
      <c r="AE16" s="6">
        <f t="shared" si="12"/>
        <v>0</v>
      </c>
      <c r="AF16" s="6">
        <f t="shared" si="12"/>
        <v>-10</v>
      </c>
      <c r="AG16" s="6">
        <f t="shared" si="12"/>
        <v>-10</v>
      </c>
      <c r="AH16" s="5"/>
      <c r="AI16" s="8" t="str">
        <f t="shared" si="0"/>
        <v>Outside</v>
      </c>
      <c r="AJ16" s="7" t="str">
        <f t="shared" si="1"/>
        <v>Neutral</v>
      </c>
      <c r="AK16" s="7" t="str">
        <f t="shared" si="2"/>
        <v>POC Up</v>
      </c>
      <c r="AL16" s="9" t="str">
        <f t="shared" si="3"/>
        <v>In. Val</v>
      </c>
      <c r="AM16" s="9" t="str">
        <f t="shared" si="4"/>
        <v>Inside Day</v>
      </c>
      <c r="AN16" s="9" t="str">
        <f t="shared" si="5"/>
        <v>In Val</v>
      </c>
      <c r="AO16" s="9" t="str">
        <f t="shared" si="6"/>
        <v>No Gap</v>
      </c>
      <c r="AP16" s="9" t="str">
        <f t="shared" si="7"/>
        <v>Bottom-Weighted</v>
      </c>
      <c r="AQ16" s="9" t="str">
        <f t="shared" si="8"/>
        <v>Skewed Mid-High</v>
      </c>
      <c r="AR16" s="9" t="str">
        <f t="shared" si="9"/>
        <v>Same</v>
      </c>
      <c r="AS16" s="5">
        <f t="shared" si="10"/>
        <v>0</v>
      </c>
    </row>
    <row r="17" spans="1:45" ht="15.5" x14ac:dyDescent="0.35">
      <c r="A17" s="13">
        <v>45635</v>
      </c>
      <c r="B17" s="15">
        <v>1.2678</v>
      </c>
      <c r="C17" s="15">
        <v>1.2810900000000001</v>
      </c>
      <c r="D17" s="15">
        <v>1.2486699999999999</v>
      </c>
      <c r="E17" s="15">
        <v>1.27481</v>
      </c>
      <c r="F17" s="15">
        <v>1.2670000000000001</v>
      </c>
      <c r="G17" s="15">
        <v>1.2782000000000002</v>
      </c>
      <c r="H17" s="15">
        <v>1.2624000000000002</v>
      </c>
      <c r="I17" s="5">
        <v>7</v>
      </c>
      <c r="J17" s="5">
        <v>3916</v>
      </c>
      <c r="K17" s="5">
        <v>4609</v>
      </c>
      <c r="L17" s="5">
        <v>8607</v>
      </c>
      <c r="M17" s="14">
        <v>12.003356643356602</v>
      </c>
      <c r="N17" s="14">
        <v>324.20000000000118</v>
      </c>
      <c r="O17" s="5">
        <v>158.00000000000037</v>
      </c>
      <c r="P17" s="5">
        <v>1029599</v>
      </c>
      <c r="Q17" s="14">
        <v>1439.9986013986013</v>
      </c>
      <c r="R17" s="14">
        <v>26.548426896977077</v>
      </c>
      <c r="S17" s="5">
        <v>31</v>
      </c>
      <c r="T17" s="5" t="s">
        <v>26</v>
      </c>
      <c r="U17" s="14">
        <v>0.67024621599639311</v>
      </c>
      <c r="V17" s="5">
        <v>1309</v>
      </c>
      <c r="W17" s="5">
        <v>3920</v>
      </c>
      <c r="X17" s="5">
        <v>2210</v>
      </c>
      <c r="Y17" s="5">
        <v>1168</v>
      </c>
      <c r="Z17" s="5" t="s">
        <v>31</v>
      </c>
      <c r="AA17" s="5"/>
      <c r="AB17" s="6" cm="1">
        <f t="array" ref="AB17">SUM(IF(B17:I17&gt;B18:I18,1,-1))</f>
        <v>0</v>
      </c>
      <c r="AC17" s="6" cm="1">
        <f t="array" ref="AC17">SUM(IF(J17:S17&gt;J18:S18,1,-1))</f>
        <v>-4</v>
      </c>
      <c r="AD17" s="6">
        <f t="shared" si="11"/>
        <v>-4</v>
      </c>
      <c r="AE17" s="6">
        <f t="shared" si="12"/>
        <v>0</v>
      </c>
      <c r="AF17" s="6">
        <f t="shared" si="12"/>
        <v>-8</v>
      </c>
      <c r="AG17" s="6">
        <f t="shared" si="12"/>
        <v>-8</v>
      </c>
      <c r="AH17" s="5"/>
      <c r="AI17" s="8" t="str">
        <f t="shared" si="0"/>
        <v>OL Higher</v>
      </c>
      <c r="AJ17" s="7" t="str">
        <f t="shared" si="1"/>
        <v>Neutral</v>
      </c>
      <c r="AK17" s="7" t="str">
        <f t="shared" si="2"/>
        <v>POC Down</v>
      </c>
      <c r="AL17" s="9" t="str">
        <f t="shared" si="3"/>
        <v>In. Val</v>
      </c>
      <c r="AM17" s="9" t="str">
        <f t="shared" si="4"/>
        <v>Inside Day</v>
      </c>
      <c r="AN17" s="9" t="str">
        <f t="shared" si="5"/>
        <v>In Val</v>
      </c>
      <c r="AO17" s="9" t="str">
        <f t="shared" si="6"/>
        <v>No Gap</v>
      </c>
      <c r="AP17" s="9" t="str">
        <f t="shared" si="7"/>
        <v>Bottom-Weighted</v>
      </c>
      <c r="AQ17" s="9" t="str">
        <f t="shared" si="8"/>
        <v>Skewed Mid-High</v>
      </c>
      <c r="AR17" s="9" t="str">
        <f t="shared" si="9"/>
        <v>Same</v>
      </c>
      <c r="AS17" s="5">
        <f t="shared" si="10"/>
        <v>0</v>
      </c>
    </row>
    <row r="18" spans="1:45" ht="15.5" x14ac:dyDescent="0.35">
      <c r="A18" s="13">
        <v>45632</v>
      </c>
      <c r="B18" s="15">
        <v>1.2619</v>
      </c>
      <c r="C18" s="15">
        <v>1.2810900000000001</v>
      </c>
      <c r="D18" s="15">
        <v>1.2486699999999999</v>
      </c>
      <c r="E18" s="15">
        <v>1.2747599999999999</v>
      </c>
      <c r="F18" s="15">
        <v>1.2674000000000001</v>
      </c>
      <c r="G18" s="15">
        <v>1.2762000000000002</v>
      </c>
      <c r="H18" s="15">
        <v>1.2615000000000001</v>
      </c>
      <c r="I18" s="5">
        <v>33</v>
      </c>
      <c r="J18" s="5">
        <v>3193</v>
      </c>
      <c r="K18" s="5">
        <v>5362</v>
      </c>
      <c r="L18" s="5">
        <v>8643</v>
      </c>
      <c r="M18" s="14">
        <v>11.972638888888847</v>
      </c>
      <c r="N18" s="14">
        <v>324.20000000000118</v>
      </c>
      <c r="O18" s="5">
        <v>147.00000000000156</v>
      </c>
      <c r="P18" s="5">
        <v>1038224</v>
      </c>
      <c r="Q18" s="14">
        <v>1441.9777777777779</v>
      </c>
      <c r="R18" s="14">
        <v>26.659469463294165</v>
      </c>
      <c r="S18" s="5">
        <v>36</v>
      </c>
      <c r="T18" s="5" t="s">
        <v>26</v>
      </c>
      <c r="U18" s="14">
        <v>0.63762697561704118</v>
      </c>
      <c r="V18" s="5">
        <v>884</v>
      </c>
      <c r="W18" s="5">
        <v>4005</v>
      </c>
      <c r="X18" s="5">
        <v>2586</v>
      </c>
      <c r="Y18" s="5">
        <v>1168</v>
      </c>
      <c r="Z18" s="5" t="s">
        <v>31</v>
      </c>
      <c r="AA18" s="5"/>
      <c r="AB18" s="6" cm="1">
        <f t="array" ref="AB18">SUM(IF(B18:I18&gt;B19:I19,1,-1))</f>
        <v>0</v>
      </c>
      <c r="AC18" s="6" cm="1">
        <f t="array" ref="AC18">SUM(IF(J18:S18&gt;J19:S19,1,-1))</f>
        <v>-2</v>
      </c>
      <c r="AD18" s="6">
        <f t="shared" si="11"/>
        <v>-2</v>
      </c>
      <c r="AE18" s="6">
        <f t="shared" si="12"/>
        <v>-2</v>
      </c>
      <c r="AF18" s="6">
        <f t="shared" si="12"/>
        <v>-2</v>
      </c>
      <c r="AG18" s="6">
        <f t="shared" si="12"/>
        <v>-4</v>
      </c>
      <c r="AH18" s="5"/>
      <c r="AI18" s="8" t="str">
        <f t="shared" si="0"/>
        <v>OL Higher</v>
      </c>
      <c r="AJ18" s="7" t="str">
        <f t="shared" si="1"/>
        <v>Up</v>
      </c>
      <c r="AK18" s="7" t="str">
        <f t="shared" si="2"/>
        <v>POC Unchanged</v>
      </c>
      <c r="AL18" s="9" t="str">
        <f t="shared" si="3"/>
        <v>In. Val</v>
      </c>
      <c r="AM18" s="9" t="str">
        <f t="shared" si="4"/>
        <v>Upper Break</v>
      </c>
      <c r="AN18" s="9" t="str">
        <f t="shared" si="5"/>
        <v>In Val</v>
      </c>
      <c r="AO18" s="9" t="str">
        <f t="shared" si="6"/>
        <v>No Gap</v>
      </c>
      <c r="AP18" s="9" t="str">
        <f t="shared" si="7"/>
        <v>Bottom-Weighted</v>
      </c>
      <c r="AQ18" s="9" t="str">
        <f t="shared" si="8"/>
        <v>Skewed Mid-High</v>
      </c>
      <c r="AR18" s="9" t="str">
        <f t="shared" si="9"/>
        <v>Same</v>
      </c>
      <c r="AS18" s="5">
        <f t="shared" si="10"/>
        <v>0</v>
      </c>
    </row>
    <row r="19" spans="1:45" ht="15.5" x14ac:dyDescent="0.35">
      <c r="A19" s="13">
        <v>45631</v>
      </c>
      <c r="B19" s="15">
        <v>1.2666599999999999</v>
      </c>
      <c r="C19" s="15">
        <v>1.27702</v>
      </c>
      <c r="D19" s="15">
        <v>1.2486699999999999</v>
      </c>
      <c r="E19" s="15">
        <v>1.27597</v>
      </c>
      <c r="F19" s="15">
        <v>1.2674000000000001</v>
      </c>
      <c r="G19" s="15">
        <v>1.2729000000000001</v>
      </c>
      <c r="H19" s="15">
        <v>1.2602000000000002</v>
      </c>
      <c r="I19" s="5">
        <v>16</v>
      </c>
      <c r="J19" s="5">
        <v>2780</v>
      </c>
      <c r="K19" s="5">
        <v>5860</v>
      </c>
      <c r="L19" s="5">
        <v>8744</v>
      </c>
      <c r="M19" s="14">
        <v>12.116944444444398</v>
      </c>
      <c r="N19" s="14">
        <v>283.50000000000097</v>
      </c>
      <c r="O19" s="5">
        <v>126.99999999999933</v>
      </c>
      <c r="P19" s="5">
        <v>1051138</v>
      </c>
      <c r="Q19" s="14">
        <v>1459.9138888888888</v>
      </c>
      <c r="R19" s="14">
        <v>30.843033509700071</v>
      </c>
      <c r="S19" s="5">
        <v>35</v>
      </c>
      <c r="T19" s="5" t="s">
        <v>26</v>
      </c>
      <c r="U19" s="14">
        <v>0.57250529029381247</v>
      </c>
      <c r="V19" s="5">
        <v>1158</v>
      </c>
      <c r="W19" s="5">
        <v>4589</v>
      </c>
      <c r="X19" s="5">
        <v>2018</v>
      </c>
      <c r="Y19" s="5">
        <v>918</v>
      </c>
      <c r="Z19" s="5" t="s">
        <v>31</v>
      </c>
      <c r="AA19" s="5"/>
      <c r="AB19" s="6" cm="1">
        <f t="array" ref="AB19">SUM(IF(B19:I19&gt;B20:I20,1,-1))</f>
        <v>0</v>
      </c>
      <c r="AC19" s="6" cm="1">
        <f t="array" ref="AC19">SUM(IF(J19:S19&gt;J20:S20,1,-1))</f>
        <v>-2</v>
      </c>
      <c r="AD19" s="6">
        <f t="shared" si="11"/>
        <v>-2</v>
      </c>
      <c r="AE19" s="6">
        <f t="shared" ref="AE19:AG34" si="13">SUM(AB19:AB21)</f>
        <v>-4</v>
      </c>
      <c r="AF19" s="6">
        <f t="shared" si="13"/>
        <v>-6</v>
      </c>
      <c r="AG19" s="6">
        <f t="shared" si="13"/>
        <v>-10</v>
      </c>
      <c r="AH19" s="5"/>
      <c r="AI19" s="8" t="str">
        <f t="shared" si="0"/>
        <v>Outside</v>
      </c>
      <c r="AJ19" s="7" t="str">
        <f t="shared" si="1"/>
        <v>Neutral</v>
      </c>
      <c r="AK19" s="7" t="str">
        <f t="shared" si="2"/>
        <v>POC Unchanged</v>
      </c>
      <c r="AL19" s="9" t="str">
        <f t="shared" si="3"/>
        <v>In. Val</v>
      </c>
      <c r="AM19" s="9" t="str">
        <f t="shared" si="4"/>
        <v>Upper Break</v>
      </c>
      <c r="AN19" s="9" t="str">
        <f t="shared" si="5"/>
        <v>Ab. Val</v>
      </c>
      <c r="AO19" s="9" t="str">
        <f t="shared" si="6"/>
        <v>No Gap</v>
      </c>
      <c r="AP19" s="9" t="str">
        <f t="shared" si="7"/>
        <v>Bottom-Weighted</v>
      </c>
      <c r="AQ19" s="9" t="str">
        <f t="shared" si="8"/>
        <v>Skewed Mid-High</v>
      </c>
      <c r="AR19" s="9" t="str">
        <f t="shared" si="9"/>
        <v>Same</v>
      </c>
      <c r="AS19" s="5">
        <f t="shared" si="10"/>
        <v>0</v>
      </c>
    </row>
    <row r="20" spans="1:45" ht="15.5" x14ac:dyDescent="0.35">
      <c r="A20" s="13">
        <v>45630</v>
      </c>
      <c r="B20" s="15">
        <v>1.27067</v>
      </c>
      <c r="C20" s="15">
        <v>1.2749900000000001</v>
      </c>
      <c r="D20" s="15">
        <v>1.2486699999999999</v>
      </c>
      <c r="E20" s="15">
        <v>1.27006</v>
      </c>
      <c r="F20" s="15">
        <v>1.2674000000000001</v>
      </c>
      <c r="G20" s="15">
        <v>1.2716000000000001</v>
      </c>
      <c r="H20" s="15">
        <v>1.2613000000000001</v>
      </c>
      <c r="I20" s="5">
        <v>-20</v>
      </c>
      <c r="J20" s="5">
        <v>2616</v>
      </c>
      <c r="K20" s="5">
        <v>6157</v>
      </c>
      <c r="L20" s="5">
        <v>8884</v>
      </c>
      <c r="M20" s="14">
        <v>12.317083333333299</v>
      </c>
      <c r="N20" s="14">
        <v>263.20000000000118</v>
      </c>
      <c r="O20" s="5">
        <v>102.99999999999976</v>
      </c>
      <c r="P20" s="5">
        <v>1068657</v>
      </c>
      <c r="Q20" s="14">
        <v>1484.2458333333334</v>
      </c>
      <c r="R20" s="14">
        <v>33.753799392097115</v>
      </c>
      <c r="S20" s="5">
        <v>34</v>
      </c>
      <c r="T20" s="5" t="s">
        <v>26</v>
      </c>
      <c r="U20" s="14">
        <v>0.52208137342853878</v>
      </c>
      <c r="V20" s="5">
        <v>1766</v>
      </c>
      <c r="W20" s="5">
        <v>4456</v>
      </c>
      <c r="X20" s="5">
        <v>1730</v>
      </c>
      <c r="Y20" s="5">
        <v>834</v>
      </c>
      <c r="Z20" s="5" t="s">
        <v>31</v>
      </c>
      <c r="AA20" s="5"/>
      <c r="AB20" s="6" cm="1">
        <f t="array" ref="AB20">SUM(IF(B20:I20&gt;B21:I21,1,-1))</f>
        <v>-2</v>
      </c>
      <c r="AC20" s="6" cm="1">
        <f t="array" ref="AC20">SUM(IF(J20:S20&gt;J21:S21,1,-1))</f>
        <v>2</v>
      </c>
      <c r="AD20" s="6">
        <f t="shared" si="11"/>
        <v>0</v>
      </c>
      <c r="AE20" s="6">
        <f t="shared" si="13"/>
        <v>-6</v>
      </c>
      <c r="AF20" s="6">
        <f t="shared" si="13"/>
        <v>-2</v>
      </c>
      <c r="AG20" s="6">
        <f t="shared" si="13"/>
        <v>-8</v>
      </c>
      <c r="AH20" s="5"/>
      <c r="AI20" s="8" t="str">
        <f t="shared" si="0"/>
        <v>Inside</v>
      </c>
      <c r="AJ20" s="7" t="str">
        <f t="shared" si="1"/>
        <v>Down</v>
      </c>
      <c r="AK20" s="7" t="str">
        <f t="shared" si="2"/>
        <v>POC Unchanged</v>
      </c>
      <c r="AL20" s="9" t="str">
        <f t="shared" si="3"/>
        <v>In. Val</v>
      </c>
      <c r="AM20" s="9" t="str">
        <f t="shared" si="4"/>
        <v>Inside Day</v>
      </c>
      <c r="AN20" s="9" t="str">
        <f t="shared" si="5"/>
        <v>In Val</v>
      </c>
      <c r="AO20" s="9" t="str">
        <f t="shared" si="6"/>
        <v>No Gap</v>
      </c>
      <c r="AP20" s="9" t="str">
        <f t="shared" si="7"/>
        <v>Bottom-Weighted</v>
      </c>
      <c r="AQ20" s="9" t="str">
        <f t="shared" si="8"/>
        <v>Skewed Mid-High</v>
      </c>
      <c r="AR20" s="9" t="str">
        <f t="shared" si="9"/>
        <v>Closed Lower Quadrant</v>
      </c>
      <c r="AS20" s="5">
        <f t="shared" si="10"/>
        <v>-1</v>
      </c>
    </row>
    <row r="21" spans="1:45" ht="15.5" x14ac:dyDescent="0.35">
      <c r="A21" s="13">
        <v>45629</v>
      </c>
      <c r="B21" s="15">
        <v>1.27363</v>
      </c>
      <c r="C21" s="15">
        <v>1.2768600000000001</v>
      </c>
      <c r="D21" s="15">
        <v>1.2486699999999999</v>
      </c>
      <c r="E21" s="15">
        <v>1.26736</v>
      </c>
      <c r="F21" s="15">
        <v>1.2674000000000001</v>
      </c>
      <c r="G21" s="15">
        <v>1.2717000000000001</v>
      </c>
      <c r="H21" s="15">
        <v>1.2597000000000003</v>
      </c>
      <c r="I21" s="5">
        <v>-23</v>
      </c>
      <c r="J21" s="5">
        <v>2818</v>
      </c>
      <c r="K21" s="5">
        <v>5921</v>
      </c>
      <c r="L21" s="5">
        <v>8836</v>
      </c>
      <c r="M21" s="14">
        <v>12.242222222222198</v>
      </c>
      <c r="N21" s="14">
        <v>281.90000000000157</v>
      </c>
      <c r="O21" s="5">
        <v>119.99999999999788</v>
      </c>
      <c r="P21" s="5">
        <v>1064667</v>
      </c>
      <c r="Q21" s="14">
        <v>1478.7041666666667</v>
      </c>
      <c r="R21" s="14">
        <v>31.34444838595229</v>
      </c>
      <c r="S21" s="5">
        <v>38</v>
      </c>
      <c r="T21" s="5" t="s">
        <v>26</v>
      </c>
      <c r="U21" s="14">
        <v>0.54307711862321639</v>
      </c>
      <c r="V21" s="5">
        <v>1227</v>
      </c>
      <c r="W21" s="5">
        <v>4662</v>
      </c>
      <c r="X21" s="5">
        <v>1970</v>
      </c>
      <c r="Y21" s="5">
        <v>918</v>
      </c>
      <c r="Z21" s="5" t="s">
        <v>32</v>
      </c>
      <c r="AA21" s="5"/>
      <c r="AB21" s="6" cm="1">
        <f t="array" ref="AB21">SUM(IF(B21:I21&gt;B22:I22,1,-1))</f>
        <v>-2</v>
      </c>
      <c r="AC21" s="6" cm="1">
        <f t="array" ref="AC21">SUM(IF(J21:S21&gt;J22:S22,1,-1))</f>
        <v>-6</v>
      </c>
      <c r="AD21" s="6">
        <f t="shared" si="11"/>
        <v>-8</v>
      </c>
      <c r="AE21" s="6">
        <f t="shared" si="13"/>
        <v>-4</v>
      </c>
      <c r="AF21" s="6">
        <f t="shared" si="13"/>
        <v>0</v>
      </c>
      <c r="AG21" s="6">
        <f t="shared" si="13"/>
        <v>-4</v>
      </c>
      <c r="AH21" s="5"/>
      <c r="AI21" s="8" t="str">
        <f t="shared" si="0"/>
        <v>OL Higher</v>
      </c>
      <c r="AJ21" s="7" t="str">
        <f t="shared" si="1"/>
        <v>Down</v>
      </c>
      <c r="AK21" s="7" t="str">
        <f t="shared" si="2"/>
        <v>POC Unchanged</v>
      </c>
      <c r="AL21" s="9" t="str">
        <f t="shared" si="3"/>
        <v>In. Val</v>
      </c>
      <c r="AM21" s="9" t="str">
        <f t="shared" si="4"/>
        <v>Inside Day</v>
      </c>
      <c r="AN21" s="9" t="str">
        <f t="shared" si="5"/>
        <v>In Val</v>
      </c>
      <c r="AO21" s="9" t="str">
        <f t="shared" si="6"/>
        <v>Gap Up - Failed</v>
      </c>
      <c r="AP21" s="9" t="str">
        <f t="shared" si="7"/>
        <v>Bottom-Weighted</v>
      </c>
      <c r="AQ21" s="9" t="str">
        <f t="shared" si="8"/>
        <v>Skewed Mid-High</v>
      </c>
      <c r="AR21" s="9" t="str">
        <f t="shared" si="9"/>
        <v>Closed Lower Quadrant</v>
      </c>
      <c r="AS21" s="5">
        <f t="shared" si="10"/>
        <v>-1</v>
      </c>
    </row>
    <row r="22" spans="1:45" ht="15.5" x14ac:dyDescent="0.35">
      <c r="A22" s="13">
        <v>45628</v>
      </c>
      <c r="B22" s="15">
        <v>1.2873000000000001</v>
      </c>
      <c r="C22" s="15">
        <v>1.2873000000000001</v>
      </c>
      <c r="D22" s="15">
        <v>1.2486699999999999</v>
      </c>
      <c r="E22" s="15">
        <v>1.2658100000000001</v>
      </c>
      <c r="F22" s="15">
        <v>1.2674000000000001</v>
      </c>
      <c r="G22" s="15">
        <v>1.2717000000000001</v>
      </c>
      <c r="H22" s="15">
        <v>1.2576000000000001</v>
      </c>
      <c r="I22" s="5">
        <v>-57</v>
      </c>
      <c r="J22" s="5">
        <v>3300</v>
      </c>
      <c r="K22" s="5">
        <v>5489</v>
      </c>
      <c r="L22" s="5">
        <v>8873</v>
      </c>
      <c r="M22" s="14">
        <v>12.291944444444427</v>
      </c>
      <c r="N22" s="14">
        <v>386.30000000000166</v>
      </c>
      <c r="O22" s="5">
        <v>141</v>
      </c>
      <c r="P22" s="5">
        <v>1066832</v>
      </c>
      <c r="Q22" s="14">
        <v>1481.7111111111112</v>
      </c>
      <c r="R22" s="14">
        <v>22.969194926223043</v>
      </c>
      <c r="S22" s="5">
        <v>49</v>
      </c>
      <c r="T22" s="5" t="s">
        <v>26</v>
      </c>
      <c r="U22" s="14">
        <v>0.59366574785883397</v>
      </c>
      <c r="V22" s="5">
        <v>435</v>
      </c>
      <c r="W22" s="5">
        <v>2490</v>
      </c>
      <c r="X22" s="5">
        <v>4187</v>
      </c>
      <c r="Y22" s="5">
        <v>1672</v>
      </c>
      <c r="Z22" s="5" t="s">
        <v>29</v>
      </c>
      <c r="AA22" s="5"/>
      <c r="AB22" s="6" cm="1">
        <f t="array" ref="AB22">SUM(IF(B22:I22&gt;B23:I23,1,-1))</f>
        <v>-2</v>
      </c>
      <c r="AC22" s="6" cm="1">
        <f t="array" ref="AC22">SUM(IF(J22:S22&gt;J23:S23,1,-1))</f>
        <v>2</v>
      </c>
      <c r="AD22" s="6">
        <f t="shared" si="11"/>
        <v>0</v>
      </c>
      <c r="AE22" s="6">
        <f t="shared" si="13"/>
        <v>-4</v>
      </c>
      <c r="AF22" s="6">
        <f t="shared" si="13"/>
        <v>2</v>
      </c>
      <c r="AG22" s="6">
        <f t="shared" si="13"/>
        <v>-2</v>
      </c>
      <c r="AH22" s="5"/>
      <c r="AI22" s="8" t="str">
        <f t="shared" si="0"/>
        <v>OL Higher</v>
      </c>
      <c r="AJ22" s="7" t="str">
        <f t="shared" si="1"/>
        <v>Down</v>
      </c>
      <c r="AK22" s="7" t="str">
        <f t="shared" si="2"/>
        <v>POC Unchanged</v>
      </c>
      <c r="AL22" s="9" t="str">
        <f t="shared" si="3"/>
        <v>In. Val</v>
      </c>
      <c r="AM22" s="9" t="str">
        <f t="shared" si="4"/>
        <v>Inside Day</v>
      </c>
      <c r="AN22" s="9" t="str">
        <f t="shared" si="5"/>
        <v>In Val</v>
      </c>
      <c r="AO22" s="9" t="str">
        <f t="shared" si="6"/>
        <v>Gap Up - Failed</v>
      </c>
      <c r="AP22" s="9" t="str">
        <f t="shared" si="7"/>
        <v>Bottom-Weighted</v>
      </c>
      <c r="AQ22" s="9" t="str">
        <f t="shared" si="8"/>
        <v>Skewed Mid-Low</v>
      </c>
      <c r="AR22" s="9" t="str">
        <f t="shared" si="9"/>
        <v>Same</v>
      </c>
      <c r="AS22" s="5">
        <f t="shared" si="10"/>
        <v>0</v>
      </c>
    </row>
    <row r="23" spans="1:45" ht="15.5" x14ac:dyDescent="0.35">
      <c r="A23" s="13">
        <v>45625</v>
      </c>
      <c r="B23" s="15">
        <v>1.29148</v>
      </c>
      <c r="C23" s="15">
        <v>1.29254</v>
      </c>
      <c r="D23" s="15">
        <v>1.2486699999999999</v>
      </c>
      <c r="E23" s="15">
        <v>1.2701100000000001</v>
      </c>
      <c r="F23" s="15">
        <v>1.2674000000000001</v>
      </c>
      <c r="G23" s="15">
        <v>1.2716000000000001</v>
      </c>
      <c r="H23" s="15">
        <v>1.2558000000000002</v>
      </c>
      <c r="I23" s="5">
        <v>-72</v>
      </c>
      <c r="J23" s="5">
        <v>3432</v>
      </c>
      <c r="K23" s="5">
        <v>5209</v>
      </c>
      <c r="L23" s="5">
        <v>8721</v>
      </c>
      <c r="M23" s="14">
        <v>12.077777777777754</v>
      </c>
      <c r="N23" s="14">
        <v>438.70000000000073</v>
      </c>
      <c r="O23" s="5">
        <v>157.99999999999815</v>
      </c>
      <c r="P23" s="5">
        <v>1040773</v>
      </c>
      <c r="Q23" s="14">
        <v>1445.5180555555555</v>
      </c>
      <c r="R23" s="14">
        <v>19.879188511511252</v>
      </c>
      <c r="S23" s="5">
        <v>61</v>
      </c>
      <c r="T23" s="5" t="s">
        <v>26</v>
      </c>
      <c r="U23" s="14">
        <v>0.60181761024454472</v>
      </c>
      <c r="V23" s="5">
        <v>769</v>
      </c>
      <c r="W23" s="5">
        <v>1173</v>
      </c>
      <c r="X23" s="5">
        <v>4689</v>
      </c>
      <c r="Y23" s="5">
        <v>2090</v>
      </c>
      <c r="Z23" s="5" t="s">
        <v>29</v>
      </c>
      <c r="AA23" s="5"/>
      <c r="AB23" s="6" cm="1">
        <f t="array" ref="AB23">SUM(IF(B23:I23&gt;B24:I24,1,-1))</f>
        <v>0</v>
      </c>
      <c r="AC23" s="6" cm="1">
        <f t="array" ref="AC23">SUM(IF(J23:S23&gt;J24:S24,1,-1))</f>
        <v>4</v>
      </c>
      <c r="AD23" s="6">
        <f t="shared" si="11"/>
        <v>4</v>
      </c>
      <c r="AE23" s="6">
        <f t="shared" si="13"/>
        <v>-4</v>
      </c>
      <c r="AF23" s="6">
        <f t="shared" si="13"/>
        <v>-4</v>
      </c>
      <c r="AG23" s="6">
        <f t="shared" si="13"/>
        <v>-8</v>
      </c>
      <c r="AH23" s="5"/>
      <c r="AI23" s="8" t="str">
        <f t="shared" si="0"/>
        <v>OL Higher</v>
      </c>
      <c r="AJ23" s="7" t="str">
        <f t="shared" si="1"/>
        <v>Down</v>
      </c>
      <c r="AK23" s="7" t="str">
        <f t="shared" si="2"/>
        <v>POC Unchanged</v>
      </c>
      <c r="AL23" s="9" t="str">
        <f t="shared" si="3"/>
        <v>In. Val</v>
      </c>
      <c r="AM23" s="9" t="str">
        <f t="shared" si="4"/>
        <v>Inside Day</v>
      </c>
      <c r="AN23" s="9" t="str">
        <f t="shared" si="5"/>
        <v>In Val</v>
      </c>
      <c r="AO23" s="9" t="str">
        <f t="shared" si="6"/>
        <v>Gap Up - Failed</v>
      </c>
      <c r="AP23" s="9" t="str">
        <f t="shared" si="7"/>
        <v>Bottom-Weighted</v>
      </c>
      <c r="AQ23" s="9" t="str">
        <f t="shared" si="8"/>
        <v>Skewed Mid-Low</v>
      </c>
      <c r="AR23" s="9" t="str">
        <f t="shared" si="9"/>
        <v>Same</v>
      </c>
      <c r="AS23" s="5">
        <f t="shared" si="10"/>
        <v>0</v>
      </c>
    </row>
    <row r="24" spans="1:45" ht="15.5" x14ac:dyDescent="0.35">
      <c r="A24" s="13">
        <v>45624</v>
      </c>
      <c r="B24" s="15">
        <v>1.29823</v>
      </c>
      <c r="C24" s="15">
        <v>1.2983899999999999</v>
      </c>
      <c r="D24" s="15">
        <v>1.2486699999999999</v>
      </c>
      <c r="E24" s="15">
        <v>1.26949</v>
      </c>
      <c r="F24" s="15">
        <v>1.2674000000000001</v>
      </c>
      <c r="G24" s="15">
        <v>1.2714000000000001</v>
      </c>
      <c r="H24" s="15">
        <v>1.2533000000000001</v>
      </c>
      <c r="I24" s="5">
        <v>-90</v>
      </c>
      <c r="J24" s="5">
        <v>3396</v>
      </c>
      <c r="K24" s="5">
        <v>5207</v>
      </c>
      <c r="L24" s="5">
        <v>8682</v>
      </c>
      <c r="M24" s="14">
        <v>12.019722222222201</v>
      </c>
      <c r="N24" s="14">
        <v>497.19999999999987</v>
      </c>
      <c r="O24" s="5">
        <v>181.00000000000006</v>
      </c>
      <c r="P24" s="5">
        <v>1040713</v>
      </c>
      <c r="Q24" s="14">
        <v>1445.4347222222223</v>
      </c>
      <c r="R24" s="14">
        <v>17.461786001609013</v>
      </c>
      <c r="S24" s="5">
        <v>66</v>
      </c>
      <c r="T24" s="5" t="s">
        <v>26</v>
      </c>
      <c r="U24" s="14">
        <v>0.60264868410084937</v>
      </c>
      <c r="V24" s="5">
        <v>1096</v>
      </c>
      <c r="W24" s="5">
        <v>837</v>
      </c>
      <c r="X24" s="5">
        <v>4306</v>
      </c>
      <c r="Y24" s="5">
        <v>2435</v>
      </c>
      <c r="Z24" s="5" t="s">
        <v>29</v>
      </c>
      <c r="AA24" s="5"/>
      <c r="AB24" s="6" cm="1">
        <f t="array" ref="AB24">SUM(IF(B24:I24&gt;B25:I25,1,-1))</f>
        <v>-2</v>
      </c>
      <c r="AC24" s="6" cm="1">
        <f t="array" ref="AC24">SUM(IF(J24:S24&gt;J25:S25,1,-1))</f>
        <v>-4</v>
      </c>
      <c r="AD24" s="6">
        <f t="shared" si="11"/>
        <v>-6</v>
      </c>
      <c r="AE24" s="6">
        <f t="shared" si="13"/>
        <v>-8</v>
      </c>
      <c r="AF24" s="6">
        <f t="shared" si="13"/>
        <v>-6</v>
      </c>
      <c r="AG24" s="6">
        <f t="shared" si="13"/>
        <v>-14</v>
      </c>
      <c r="AH24" s="5"/>
      <c r="AI24" s="8" t="str">
        <f t="shared" si="0"/>
        <v>Inside</v>
      </c>
      <c r="AJ24" s="7" t="str">
        <f t="shared" si="1"/>
        <v>Down</v>
      </c>
      <c r="AK24" s="7" t="str">
        <f t="shared" si="2"/>
        <v>POC Unchanged</v>
      </c>
      <c r="AL24" s="9" t="str">
        <f t="shared" si="3"/>
        <v>In. Val</v>
      </c>
      <c r="AM24" s="9" t="str">
        <f t="shared" si="4"/>
        <v>Inside Day</v>
      </c>
      <c r="AN24" s="9" t="str">
        <f t="shared" si="5"/>
        <v>In Val</v>
      </c>
      <c r="AO24" s="9" t="str">
        <f t="shared" si="6"/>
        <v>Gap Up - Failed</v>
      </c>
      <c r="AP24" s="9" t="str">
        <f t="shared" si="7"/>
        <v>Bottom-Weighted</v>
      </c>
      <c r="AQ24" s="9" t="str">
        <f t="shared" si="8"/>
        <v>Skewed Mid-Low</v>
      </c>
      <c r="AR24" s="9" t="str">
        <f t="shared" si="9"/>
        <v>Same</v>
      </c>
      <c r="AS24" s="5">
        <f t="shared" si="10"/>
        <v>0</v>
      </c>
    </row>
    <row r="25" spans="1:45" ht="15.5" x14ac:dyDescent="0.35">
      <c r="A25" s="13">
        <v>45623</v>
      </c>
      <c r="B25" s="15">
        <v>1.2882</v>
      </c>
      <c r="C25" s="15">
        <v>1.30088</v>
      </c>
      <c r="D25" s="15">
        <v>1.2486699999999999</v>
      </c>
      <c r="E25" s="15">
        <v>1.26766</v>
      </c>
      <c r="F25" s="15">
        <v>1.2674000000000001</v>
      </c>
      <c r="G25" s="15">
        <v>1.2732000000000001</v>
      </c>
      <c r="H25" s="15">
        <v>1.2502000000000002</v>
      </c>
      <c r="I25" s="5">
        <v>-83</v>
      </c>
      <c r="J25" s="5">
        <v>3973</v>
      </c>
      <c r="K25" s="5">
        <v>4952</v>
      </c>
      <c r="L25" s="5">
        <v>8997</v>
      </c>
      <c r="M25" s="14">
        <v>12.458888888888893</v>
      </c>
      <c r="N25" s="14">
        <v>522.10000000000093</v>
      </c>
      <c r="O25" s="5">
        <v>229.99999999999909</v>
      </c>
      <c r="P25" s="5">
        <v>1079226</v>
      </c>
      <c r="Q25" s="14">
        <v>1498.925</v>
      </c>
      <c r="R25" s="14">
        <v>17.232330971078305</v>
      </c>
      <c r="S25" s="5">
        <v>65</v>
      </c>
      <c r="T25" s="5" t="s">
        <v>26</v>
      </c>
      <c r="U25" s="14">
        <v>0.59595966221704855</v>
      </c>
      <c r="V25" s="5">
        <v>1552</v>
      </c>
      <c r="W25" s="5">
        <v>779</v>
      </c>
      <c r="X25" s="5">
        <v>4104</v>
      </c>
      <c r="Y25" s="5">
        <v>2540</v>
      </c>
      <c r="Z25" s="5" t="s">
        <v>29</v>
      </c>
      <c r="AA25" s="5"/>
      <c r="AB25" s="6" cm="1">
        <f t="array" ref="AB25">SUM(IF(B25:I25&gt;B26:I26,1,-1))</f>
        <v>-2</v>
      </c>
      <c r="AC25" s="6" cm="1">
        <f t="array" ref="AC25">SUM(IF(J25:S25&gt;J26:S26,1,-1))</f>
        <v>-4</v>
      </c>
      <c r="AD25" s="6">
        <f t="shared" si="11"/>
        <v>-6</v>
      </c>
      <c r="AE25" s="6">
        <f t="shared" si="13"/>
        <v>-10</v>
      </c>
      <c r="AF25" s="6">
        <f t="shared" si="13"/>
        <v>4</v>
      </c>
      <c r="AG25" s="6">
        <f t="shared" si="13"/>
        <v>-6</v>
      </c>
      <c r="AH25" s="5"/>
      <c r="AI25" s="8" t="str">
        <f t="shared" si="0"/>
        <v>Inside</v>
      </c>
      <c r="AJ25" s="7" t="str">
        <f t="shared" si="1"/>
        <v>Down</v>
      </c>
      <c r="AK25" s="7" t="str">
        <f t="shared" si="2"/>
        <v>POC Unchanged</v>
      </c>
      <c r="AL25" s="9" t="str">
        <f t="shared" si="3"/>
        <v>In. Val</v>
      </c>
      <c r="AM25" s="9" t="str">
        <f t="shared" si="4"/>
        <v>Inside Day</v>
      </c>
      <c r="AN25" s="9" t="str">
        <f t="shared" si="5"/>
        <v>In Val</v>
      </c>
      <c r="AO25" s="9" t="str">
        <f t="shared" si="6"/>
        <v>Gap Up - Failed</v>
      </c>
      <c r="AP25" s="9" t="str">
        <f t="shared" si="7"/>
        <v>Bottom-Weighted</v>
      </c>
      <c r="AQ25" s="9" t="str">
        <f t="shared" si="8"/>
        <v>Skewed Mid-Low</v>
      </c>
      <c r="AR25" s="9" t="str">
        <f t="shared" si="9"/>
        <v>Closed Lower Quadrant</v>
      </c>
      <c r="AS25" s="5">
        <f t="shared" si="10"/>
        <v>-1</v>
      </c>
    </row>
    <row r="26" spans="1:45" ht="15.5" x14ac:dyDescent="0.35">
      <c r="A26" s="13">
        <v>45622</v>
      </c>
      <c r="B26" s="15">
        <v>1.3042100000000001</v>
      </c>
      <c r="C26" s="15">
        <v>1.3043400000000001</v>
      </c>
      <c r="D26" s="15">
        <v>1.2486699999999999</v>
      </c>
      <c r="E26" s="15">
        <v>1.2573099999999999</v>
      </c>
      <c r="F26" s="15">
        <v>1.2674000000000001</v>
      </c>
      <c r="G26" s="15">
        <v>1.2854000000000001</v>
      </c>
      <c r="H26" s="15">
        <v>1.2493000000000001</v>
      </c>
      <c r="I26" s="5">
        <v>-110</v>
      </c>
      <c r="J26" s="5">
        <v>4975</v>
      </c>
      <c r="K26" s="5">
        <v>4501</v>
      </c>
      <c r="L26" s="5">
        <v>9535</v>
      </c>
      <c r="M26" s="14">
        <v>13.210972222222235</v>
      </c>
      <c r="N26" s="14">
        <v>556.70000000000107</v>
      </c>
      <c r="O26" s="5">
        <v>361.00000000000023</v>
      </c>
      <c r="P26" s="5">
        <v>1168652</v>
      </c>
      <c r="Q26" s="14">
        <v>1623.1277777777777</v>
      </c>
      <c r="R26" s="14">
        <v>17.127716903179419</v>
      </c>
      <c r="S26" s="5">
        <v>51</v>
      </c>
      <c r="T26" s="5" t="s">
        <v>26</v>
      </c>
      <c r="U26" s="14">
        <v>0.65650334221552187</v>
      </c>
      <c r="V26" s="5">
        <v>1598</v>
      </c>
      <c r="W26" s="5">
        <v>1707</v>
      </c>
      <c r="X26" s="5">
        <v>3679</v>
      </c>
      <c r="Y26" s="5">
        <v>2517</v>
      </c>
      <c r="Z26" s="5" t="s">
        <v>27</v>
      </c>
      <c r="AA26" s="5"/>
      <c r="AB26" s="6" cm="1">
        <f t="array" ref="AB26">SUM(IF(B26:I26&gt;B27:I27,1,-1))</f>
        <v>-4</v>
      </c>
      <c r="AC26" s="6" cm="1">
        <f t="array" ref="AC26">SUM(IF(J26:S26&gt;J27:S27,1,-1))</f>
        <v>2</v>
      </c>
      <c r="AD26" s="6">
        <f t="shared" si="11"/>
        <v>-2</v>
      </c>
      <c r="AE26" s="6">
        <f t="shared" si="13"/>
        <v>-8</v>
      </c>
      <c r="AF26" s="6">
        <f t="shared" si="13"/>
        <v>14</v>
      </c>
      <c r="AG26" s="6">
        <f t="shared" si="13"/>
        <v>6</v>
      </c>
      <c r="AH26" s="5"/>
      <c r="AI26" s="8" t="str">
        <f t="shared" si="0"/>
        <v>OL Lower</v>
      </c>
      <c r="AJ26" s="7" t="str">
        <f t="shared" si="1"/>
        <v>Down</v>
      </c>
      <c r="AK26" s="7" t="str">
        <f t="shared" si="2"/>
        <v>POC Unchanged</v>
      </c>
      <c r="AL26" s="9" t="str">
        <f t="shared" si="3"/>
        <v>In. Val</v>
      </c>
      <c r="AM26" s="9" t="str">
        <f t="shared" si="4"/>
        <v>Inside Day</v>
      </c>
      <c r="AN26" s="9" t="str">
        <f t="shared" si="5"/>
        <v>In Val</v>
      </c>
      <c r="AO26" s="9" t="str">
        <f t="shared" si="6"/>
        <v>Gap Up - Failed</v>
      </c>
      <c r="AP26" s="9" t="str">
        <f t="shared" si="7"/>
        <v>Top-Weighted</v>
      </c>
      <c r="AQ26" s="9" t="str">
        <f t="shared" si="8"/>
        <v>Skewed Mid-Low</v>
      </c>
      <c r="AR26" s="9" t="str">
        <f t="shared" si="9"/>
        <v>Same</v>
      </c>
      <c r="AS26" s="5">
        <f t="shared" si="10"/>
        <v>0</v>
      </c>
    </row>
    <row r="27" spans="1:45" ht="15.5" x14ac:dyDescent="0.35">
      <c r="A27" s="13">
        <v>45621</v>
      </c>
      <c r="B27" s="15">
        <v>1.2953699999999999</v>
      </c>
      <c r="C27" s="15">
        <v>1.30474</v>
      </c>
      <c r="D27" s="15">
        <v>1.2486699999999999</v>
      </c>
      <c r="E27" s="15">
        <v>1.2532099999999999</v>
      </c>
      <c r="F27" s="15">
        <v>1.2674000000000001</v>
      </c>
      <c r="G27" s="15">
        <v>1.2880000000000003</v>
      </c>
      <c r="H27" s="15">
        <v>1.2493000000000001</v>
      </c>
      <c r="I27" s="5">
        <v>-95</v>
      </c>
      <c r="J27" s="5">
        <v>5480</v>
      </c>
      <c r="K27" s="5">
        <v>3819</v>
      </c>
      <c r="L27" s="5">
        <v>9358</v>
      </c>
      <c r="M27" s="14">
        <v>12.957361111111123</v>
      </c>
      <c r="N27" s="14">
        <v>560.70000000000061</v>
      </c>
      <c r="O27" s="5">
        <v>387.00000000000176</v>
      </c>
      <c r="P27" s="5">
        <v>1133587</v>
      </c>
      <c r="Q27" s="14">
        <v>1574.4263888888888</v>
      </c>
      <c r="R27" s="14">
        <v>16.68985197075083</v>
      </c>
      <c r="S27" s="5">
        <v>70</v>
      </c>
      <c r="T27" s="5" t="s">
        <v>26</v>
      </c>
      <c r="U27" s="14">
        <v>0.61446515370166421</v>
      </c>
      <c r="V27" s="5">
        <v>2016</v>
      </c>
      <c r="W27" s="5">
        <v>1821</v>
      </c>
      <c r="X27" s="5">
        <v>3646</v>
      </c>
      <c r="Y27" s="5">
        <v>1875</v>
      </c>
      <c r="Z27" s="5" t="s">
        <v>27</v>
      </c>
      <c r="AA27" s="5"/>
      <c r="AB27" s="6" cm="1">
        <f t="array" ref="AB27">SUM(IF(B27:I27&gt;B28:I28,1,-1))</f>
        <v>-4</v>
      </c>
      <c r="AC27" s="6" cm="1">
        <f t="array" ref="AC27">SUM(IF(J27:S27&gt;J28:S28,1,-1))</f>
        <v>6</v>
      </c>
      <c r="AD27" s="6">
        <f t="shared" si="11"/>
        <v>2</v>
      </c>
      <c r="AE27" s="6">
        <f t="shared" si="13"/>
        <v>-12</v>
      </c>
      <c r="AF27" s="6">
        <f t="shared" si="13"/>
        <v>10</v>
      </c>
      <c r="AG27" s="6">
        <f t="shared" si="13"/>
        <v>-2</v>
      </c>
      <c r="AH27" s="5"/>
      <c r="AI27" s="8" t="str">
        <f t="shared" si="0"/>
        <v>OL Lower</v>
      </c>
      <c r="AJ27" s="7" t="str">
        <f t="shared" si="1"/>
        <v>Down</v>
      </c>
      <c r="AK27" s="7" t="str">
        <f t="shared" si="2"/>
        <v>POC Unchanged</v>
      </c>
      <c r="AL27" s="9" t="str">
        <f t="shared" si="3"/>
        <v>In. Val</v>
      </c>
      <c r="AM27" s="9" t="str">
        <f t="shared" si="4"/>
        <v>Inside Day</v>
      </c>
      <c r="AN27" s="9" t="str">
        <f t="shared" si="5"/>
        <v>In Val</v>
      </c>
      <c r="AO27" s="9" t="str">
        <f t="shared" si="6"/>
        <v>Gap Up - Failed</v>
      </c>
      <c r="AP27" s="9" t="str">
        <f t="shared" si="7"/>
        <v>Top-Weighted</v>
      </c>
      <c r="AQ27" s="9" t="str">
        <f t="shared" si="8"/>
        <v>Skewed Mid-Low</v>
      </c>
      <c r="AR27" s="9" t="str">
        <f t="shared" si="9"/>
        <v>Same</v>
      </c>
      <c r="AS27" s="5">
        <f t="shared" si="10"/>
        <v>0</v>
      </c>
    </row>
    <row r="28" spans="1:45" ht="15.5" x14ac:dyDescent="0.35">
      <c r="A28" s="13">
        <v>45618</v>
      </c>
      <c r="B28" s="15">
        <v>1.2951900000000001</v>
      </c>
      <c r="C28" s="15">
        <v>1.30474</v>
      </c>
      <c r="D28" s="15">
        <v>1.2486699999999999</v>
      </c>
      <c r="E28" s="15">
        <v>1.2592399999999999</v>
      </c>
      <c r="F28" s="15">
        <v>1.2674000000000001</v>
      </c>
      <c r="G28" s="15">
        <v>1.2915000000000001</v>
      </c>
      <c r="H28" s="15">
        <v>1.2552000000000001</v>
      </c>
      <c r="I28" s="5">
        <v>-97</v>
      </c>
      <c r="J28" s="5">
        <v>6032</v>
      </c>
      <c r="K28" s="5">
        <v>3186</v>
      </c>
      <c r="L28" s="5">
        <v>9277</v>
      </c>
      <c r="M28" s="14">
        <v>12.845416666666679</v>
      </c>
      <c r="N28" s="14">
        <v>560.70000000000061</v>
      </c>
      <c r="O28" s="5">
        <v>363</v>
      </c>
      <c r="P28" s="5">
        <v>1121807</v>
      </c>
      <c r="Q28" s="14">
        <v>1558.0652777777777</v>
      </c>
      <c r="R28" s="14">
        <v>16.545389691457089</v>
      </c>
      <c r="S28" s="5">
        <v>64</v>
      </c>
      <c r="T28" s="5" t="s">
        <v>26</v>
      </c>
      <c r="U28" s="14">
        <v>0.54981163230608932</v>
      </c>
      <c r="V28" s="5">
        <v>2568</v>
      </c>
      <c r="W28" s="5">
        <v>1821</v>
      </c>
      <c r="X28" s="5">
        <v>3646</v>
      </c>
      <c r="Y28" s="5">
        <v>1242</v>
      </c>
      <c r="Z28" s="5" t="s">
        <v>27</v>
      </c>
      <c r="AA28" s="5"/>
      <c r="AB28" s="6" cm="1">
        <f t="array" ref="AB28">SUM(IF(B28:I28&gt;B29:I29,1,-1))</f>
        <v>0</v>
      </c>
      <c r="AC28" s="6" cm="1">
        <f t="array" ref="AC28">SUM(IF(J28:S28&gt;J29:S29,1,-1))</f>
        <v>6</v>
      </c>
      <c r="AD28" s="6">
        <f t="shared" si="11"/>
        <v>6</v>
      </c>
      <c r="AE28" s="6">
        <f t="shared" si="13"/>
        <v>-14</v>
      </c>
      <c r="AF28" s="6">
        <f t="shared" si="13"/>
        <v>-2</v>
      </c>
      <c r="AG28" s="6">
        <f t="shared" si="13"/>
        <v>-16</v>
      </c>
      <c r="AH28" s="5"/>
      <c r="AI28" s="8" t="str">
        <f t="shared" si="0"/>
        <v>Outside</v>
      </c>
      <c r="AJ28" s="7" t="str">
        <f t="shared" si="1"/>
        <v>Down</v>
      </c>
      <c r="AK28" s="7" t="str">
        <f t="shared" si="2"/>
        <v>POC Unchanged</v>
      </c>
      <c r="AL28" s="9" t="str">
        <f t="shared" si="3"/>
        <v>In. Val</v>
      </c>
      <c r="AM28" s="9" t="str">
        <f t="shared" si="4"/>
        <v>Lower Break</v>
      </c>
      <c r="AN28" s="9" t="str">
        <f t="shared" si="5"/>
        <v>In Val</v>
      </c>
      <c r="AO28" s="9" t="str">
        <f t="shared" si="6"/>
        <v>Gap Up - Failed</v>
      </c>
      <c r="AP28" s="9" t="str">
        <f t="shared" si="7"/>
        <v>Top-Weighted</v>
      </c>
      <c r="AQ28" s="9" t="str">
        <f t="shared" si="8"/>
        <v>Skewed Mid-Low</v>
      </c>
      <c r="AR28" s="9" t="str">
        <f t="shared" si="9"/>
        <v>Same</v>
      </c>
      <c r="AS28" s="5">
        <f t="shared" si="10"/>
        <v>0</v>
      </c>
    </row>
    <row r="29" spans="1:45" ht="15.5" x14ac:dyDescent="0.35">
      <c r="A29" s="13">
        <v>45617</v>
      </c>
      <c r="B29" s="15">
        <v>1.2896300000000001</v>
      </c>
      <c r="C29" s="15">
        <v>1.30474</v>
      </c>
      <c r="D29" s="15">
        <v>1.25756</v>
      </c>
      <c r="E29" s="15">
        <v>1.2584500000000001</v>
      </c>
      <c r="F29" s="15">
        <v>1.2674000000000001</v>
      </c>
      <c r="G29" s="15">
        <v>1.2913000000000001</v>
      </c>
      <c r="H29" s="15">
        <v>1.2583</v>
      </c>
      <c r="I29" s="5">
        <v>-111</v>
      </c>
      <c r="J29" s="5">
        <v>6600</v>
      </c>
      <c r="K29" s="5">
        <v>2511</v>
      </c>
      <c r="L29" s="5">
        <v>9170</v>
      </c>
      <c r="M29" s="14">
        <v>12.69401114206129</v>
      </c>
      <c r="N29" s="14">
        <v>471.8</v>
      </c>
      <c r="O29" s="5">
        <v>330.00000000000142</v>
      </c>
      <c r="P29" s="5">
        <v>1097733</v>
      </c>
      <c r="Q29" s="14">
        <v>1528.8760445682451</v>
      </c>
      <c r="R29" s="14">
        <v>19.436201780415431</v>
      </c>
      <c r="S29" s="5">
        <v>62</v>
      </c>
      <c r="T29" s="5" t="s">
        <v>28</v>
      </c>
      <c r="U29" s="14">
        <v>0.4711753651668168</v>
      </c>
      <c r="V29" s="5">
        <v>2322</v>
      </c>
      <c r="W29" s="5">
        <v>2491</v>
      </c>
      <c r="X29" s="5">
        <v>1076</v>
      </c>
      <c r="Y29" s="5">
        <v>3281</v>
      </c>
      <c r="Z29" s="5" t="s">
        <v>27</v>
      </c>
      <c r="AA29" s="5"/>
      <c r="AB29" s="6" cm="1">
        <f t="array" ref="AB29">SUM(IF(B29:I29&gt;B30:I30,1,-1))</f>
        <v>-8</v>
      </c>
      <c r="AC29" s="6" cm="1">
        <f t="array" ref="AC29">SUM(IF(J29:S29&gt;J30:S30,1,-1))</f>
        <v>-2</v>
      </c>
      <c r="AD29" s="6">
        <f t="shared" si="11"/>
        <v>-10</v>
      </c>
      <c r="AE29" s="6">
        <f t="shared" si="13"/>
        <v>-18</v>
      </c>
      <c r="AF29" s="6">
        <f t="shared" si="13"/>
        <v>-4</v>
      </c>
      <c r="AG29" s="6">
        <f t="shared" si="13"/>
        <v>-22</v>
      </c>
      <c r="AH29" s="5"/>
      <c r="AI29" s="8" t="str">
        <f t="shared" si="0"/>
        <v>OL Lower</v>
      </c>
      <c r="AJ29" s="7" t="str">
        <f t="shared" si="1"/>
        <v>Down</v>
      </c>
      <c r="AK29" s="7" t="str">
        <f t="shared" si="2"/>
        <v>POC Unchanged</v>
      </c>
      <c r="AL29" s="9" t="str">
        <f t="shared" si="3"/>
        <v>In. Val</v>
      </c>
      <c r="AM29" s="9" t="str">
        <f t="shared" si="4"/>
        <v>Lower Break</v>
      </c>
      <c r="AN29" s="9" t="str">
        <f t="shared" si="5"/>
        <v>In Val</v>
      </c>
      <c r="AO29" s="9" t="str">
        <f t="shared" si="6"/>
        <v>No Gap</v>
      </c>
      <c r="AP29" s="9" t="str">
        <f t="shared" si="7"/>
        <v>Top-Weighted</v>
      </c>
      <c r="AQ29" s="9" t="str">
        <f t="shared" si="8"/>
        <v>Skewed Low</v>
      </c>
      <c r="AR29" s="9" t="str">
        <f t="shared" si="9"/>
        <v>Same</v>
      </c>
      <c r="AS29" s="5">
        <f t="shared" si="10"/>
        <v>0</v>
      </c>
    </row>
    <row r="30" spans="1:45" ht="15.5" x14ac:dyDescent="0.35">
      <c r="A30" s="13">
        <v>45616</v>
      </c>
      <c r="B30" s="15">
        <v>1.29579</v>
      </c>
      <c r="C30" s="15">
        <v>1.30474</v>
      </c>
      <c r="D30" s="15">
        <v>1.25966</v>
      </c>
      <c r="E30" s="15">
        <v>1.26549</v>
      </c>
      <c r="F30" s="15">
        <v>1.2674000000000001</v>
      </c>
      <c r="G30" s="15">
        <v>1.2925</v>
      </c>
      <c r="H30" s="15">
        <v>1.2597</v>
      </c>
      <c r="I30" s="5">
        <v>-88</v>
      </c>
      <c r="J30" s="5">
        <v>7346</v>
      </c>
      <c r="K30" s="5">
        <v>1975</v>
      </c>
      <c r="L30" s="5">
        <v>9380</v>
      </c>
      <c r="M30" s="14">
        <v>12.985793871866319</v>
      </c>
      <c r="N30" s="14">
        <v>450.80000000000007</v>
      </c>
      <c r="O30" s="5">
        <v>327.99999999999943</v>
      </c>
      <c r="P30" s="5">
        <v>1109569</v>
      </c>
      <c r="Q30" s="14">
        <v>1545.3607242339833</v>
      </c>
      <c r="R30" s="14">
        <v>20.807453416149066</v>
      </c>
      <c r="S30" s="5">
        <v>50</v>
      </c>
      <c r="T30" s="5" t="s">
        <v>28</v>
      </c>
      <c r="U30" s="14">
        <v>0.3985710185769159</v>
      </c>
      <c r="V30" s="5">
        <v>2615</v>
      </c>
      <c r="W30" s="5">
        <v>2825</v>
      </c>
      <c r="X30" s="5">
        <v>889</v>
      </c>
      <c r="Y30" s="5">
        <v>3051</v>
      </c>
      <c r="Z30" s="5" t="s">
        <v>27</v>
      </c>
      <c r="AA30" s="5"/>
      <c r="AB30" s="6" cm="1">
        <f t="array" ref="AB30">SUM(IF(B30:I30&gt;B31:I31,1,-1))</f>
        <v>-6</v>
      </c>
      <c r="AC30" s="6" cm="1">
        <f t="array" ref="AC30">SUM(IF(J30:S30&gt;J31:S31,1,-1))</f>
        <v>-6</v>
      </c>
      <c r="AD30" s="6">
        <f t="shared" si="11"/>
        <v>-12</v>
      </c>
      <c r="AE30" s="6">
        <f t="shared" si="13"/>
        <v>-8</v>
      </c>
      <c r="AF30" s="6">
        <f t="shared" si="13"/>
        <v>2</v>
      </c>
      <c r="AG30" s="6">
        <f t="shared" si="13"/>
        <v>-6</v>
      </c>
      <c r="AH30" s="5"/>
      <c r="AI30" s="8" t="str">
        <f t="shared" si="0"/>
        <v>OL Lower</v>
      </c>
      <c r="AJ30" s="7" t="str">
        <f t="shared" si="1"/>
        <v>Down</v>
      </c>
      <c r="AK30" s="7" t="str">
        <f t="shared" si="2"/>
        <v>POC Down</v>
      </c>
      <c r="AL30" s="9" t="str">
        <f t="shared" si="3"/>
        <v>Bel. Val</v>
      </c>
      <c r="AM30" s="9" t="str">
        <f t="shared" si="4"/>
        <v>Inside Day</v>
      </c>
      <c r="AN30" s="9" t="str">
        <f t="shared" si="5"/>
        <v>In Val</v>
      </c>
      <c r="AO30" s="9" t="str">
        <f t="shared" si="6"/>
        <v>No Gap</v>
      </c>
      <c r="AP30" s="9" t="str">
        <f t="shared" si="7"/>
        <v>Top-Weighted</v>
      </c>
      <c r="AQ30" s="9" t="str">
        <f t="shared" si="8"/>
        <v>Skewed Low</v>
      </c>
      <c r="AR30" s="9" t="str">
        <f t="shared" si="9"/>
        <v>Same</v>
      </c>
      <c r="AS30" s="5">
        <f t="shared" si="10"/>
        <v>0</v>
      </c>
    </row>
    <row r="31" spans="1:45" ht="15.5" x14ac:dyDescent="0.35">
      <c r="A31" s="13">
        <v>45615</v>
      </c>
      <c r="B31" s="15">
        <v>1.3010699999999999</v>
      </c>
      <c r="C31" s="15">
        <v>1.30474</v>
      </c>
      <c r="D31" s="15">
        <v>1.25966</v>
      </c>
      <c r="E31" s="15">
        <v>1.2693700000000001</v>
      </c>
      <c r="F31" s="15">
        <v>1.2956000000000001</v>
      </c>
      <c r="G31" s="15">
        <v>1.3047</v>
      </c>
      <c r="H31" s="15">
        <v>1.274</v>
      </c>
      <c r="I31" s="5">
        <v>-96</v>
      </c>
      <c r="J31" s="5">
        <v>2531</v>
      </c>
      <c r="K31" s="5">
        <v>6911</v>
      </c>
      <c r="L31" s="5">
        <v>9506</v>
      </c>
      <c r="M31" s="14">
        <v>13.157799442896966</v>
      </c>
      <c r="N31" s="14">
        <v>450.80000000000007</v>
      </c>
      <c r="O31" s="5">
        <v>306.99999999999949</v>
      </c>
      <c r="P31" s="5">
        <v>1119992</v>
      </c>
      <c r="Q31" s="14">
        <v>1559.8774373259052</v>
      </c>
      <c r="R31" s="14">
        <v>21.086956521739125</v>
      </c>
      <c r="S31" s="5">
        <v>57</v>
      </c>
      <c r="T31" s="5" t="s">
        <v>28</v>
      </c>
      <c r="U31" s="14">
        <v>0.38350408415872772</v>
      </c>
      <c r="V31" s="5">
        <v>3248</v>
      </c>
      <c r="W31" s="5">
        <v>2825</v>
      </c>
      <c r="X31" s="5">
        <v>884</v>
      </c>
      <c r="Y31" s="5">
        <v>2549</v>
      </c>
      <c r="Z31" s="5" t="s">
        <v>27</v>
      </c>
      <c r="AA31" s="5"/>
      <c r="AB31" s="6" cm="1">
        <f t="array" ref="AB31">SUM(IF(B31:I31&gt;B32:I32,1,-1))</f>
        <v>-4</v>
      </c>
      <c r="AC31" s="6" cm="1">
        <f t="array" ref="AC31">SUM(IF(J31:S31&gt;J32:S32,1,-1))</f>
        <v>4</v>
      </c>
      <c r="AD31" s="6">
        <f t="shared" si="11"/>
        <v>0</v>
      </c>
      <c r="AE31" s="6">
        <f t="shared" si="13"/>
        <v>-8</v>
      </c>
      <c r="AF31" s="6">
        <f t="shared" si="13"/>
        <v>12</v>
      </c>
      <c r="AG31" s="6">
        <f t="shared" si="13"/>
        <v>4</v>
      </c>
      <c r="AH31" s="5"/>
      <c r="AI31" s="8" t="str">
        <f t="shared" si="0"/>
        <v>Outside</v>
      </c>
      <c r="AJ31" s="7" t="str">
        <f t="shared" si="1"/>
        <v>Down</v>
      </c>
      <c r="AK31" s="7" t="str">
        <f t="shared" si="2"/>
        <v>POC Down</v>
      </c>
      <c r="AL31" s="9" t="str">
        <f t="shared" si="3"/>
        <v>In. Val</v>
      </c>
      <c r="AM31" s="9" t="str">
        <f t="shared" si="4"/>
        <v>Inside Day</v>
      </c>
      <c r="AN31" s="9" t="str">
        <f t="shared" si="5"/>
        <v>Bl. Val</v>
      </c>
      <c r="AO31" s="9" t="str">
        <f t="shared" si="6"/>
        <v>No Gap</v>
      </c>
      <c r="AP31" s="9" t="str">
        <f t="shared" si="7"/>
        <v>Bottom-Weighted</v>
      </c>
      <c r="AQ31" s="9" t="str">
        <f t="shared" si="8"/>
        <v>Skewed High</v>
      </c>
      <c r="AR31" s="9" t="str">
        <f t="shared" si="9"/>
        <v>Same</v>
      </c>
      <c r="AS31" s="5">
        <f t="shared" si="10"/>
        <v>0</v>
      </c>
    </row>
    <row r="32" spans="1:45" ht="15.5" x14ac:dyDescent="0.35">
      <c r="A32" s="13">
        <v>45614</v>
      </c>
      <c r="B32" s="15">
        <v>1.29741</v>
      </c>
      <c r="C32" s="15">
        <v>1.30474</v>
      </c>
      <c r="D32" s="15">
        <v>1.25966</v>
      </c>
      <c r="E32" s="15">
        <v>1.2678100000000001</v>
      </c>
      <c r="F32" s="15">
        <v>1.2970000000000002</v>
      </c>
      <c r="G32" s="15">
        <v>1.3047</v>
      </c>
      <c r="H32" s="15">
        <v>1.2818000000000001</v>
      </c>
      <c r="I32" s="5">
        <v>-89</v>
      </c>
      <c r="J32" s="5">
        <v>2105</v>
      </c>
      <c r="K32" s="5">
        <v>7200</v>
      </c>
      <c r="L32" s="5">
        <v>9376</v>
      </c>
      <c r="M32" s="14">
        <v>12.97270194986074</v>
      </c>
      <c r="N32" s="14">
        <v>450.80000000000007</v>
      </c>
      <c r="O32" s="5">
        <v>228.9999999999992</v>
      </c>
      <c r="P32" s="5">
        <v>1108796</v>
      </c>
      <c r="Q32" s="14">
        <v>1544.2841225626742</v>
      </c>
      <c r="R32" s="14">
        <v>20.798580301685888</v>
      </c>
      <c r="S32" s="5">
        <v>61</v>
      </c>
      <c r="T32" s="5" t="s">
        <v>28</v>
      </c>
      <c r="U32" s="14">
        <v>0.41597929428434549</v>
      </c>
      <c r="V32" s="5">
        <v>3697</v>
      </c>
      <c r="W32" s="5">
        <v>2825</v>
      </c>
      <c r="X32" s="5">
        <v>884</v>
      </c>
      <c r="Y32" s="5">
        <v>1970</v>
      </c>
      <c r="Z32" s="5" t="s">
        <v>27</v>
      </c>
      <c r="AA32" s="5"/>
      <c r="AB32" s="6" cm="1">
        <f t="array" ref="AB32">SUM(IF(B32:I32&gt;B33:I33,1,-1))</f>
        <v>2</v>
      </c>
      <c r="AC32" s="6" cm="1">
        <f t="array" ref="AC32">SUM(IF(J32:S32&gt;J33:S33,1,-1))</f>
        <v>4</v>
      </c>
      <c r="AD32" s="6">
        <f t="shared" si="11"/>
        <v>6</v>
      </c>
      <c r="AE32" s="6">
        <f t="shared" si="13"/>
        <v>-10</v>
      </c>
      <c r="AF32" s="6">
        <f t="shared" si="13"/>
        <v>14</v>
      </c>
      <c r="AG32" s="6">
        <f t="shared" si="13"/>
        <v>4</v>
      </c>
      <c r="AH32" s="5"/>
      <c r="AI32" s="8" t="str">
        <f t="shared" si="0"/>
        <v>Outside</v>
      </c>
      <c r="AJ32" s="7" t="str">
        <f t="shared" si="1"/>
        <v>Neutral</v>
      </c>
      <c r="AK32" s="7" t="str">
        <f t="shared" si="2"/>
        <v>POC Up</v>
      </c>
      <c r="AL32" s="9" t="str">
        <f t="shared" si="3"/>
        <v>In. Val</v>
      </c>
      <c r="AM32" s="9" t="str">
        <f t="shared" si="4"/>
        <v>Inside Day</v>
      </c>
      <c r="AN32" s="9" t="str">
        <f t="shared" si="5"/>
        <v>Bl. Val</v>
      </c>
      <c r="AO32" s="9" t="str">
        <f t="shared" si="6"/>
        <v>No Gap</v>
      </c>
      <c r="AP32" s="9" t="str">
        <f t="shared" si="7"/>
        <v>Bottom-Weighted</v>
      </c>
      <c r="AQ32" s="9" t="str">
        <f t="shared" si="8"/>
        <v>Skewed High</v>
      </c>
      <c r="AR32" s="9" t="str">
        <f t="shared" si="9"/>
        <v>Same</v>
      </c>
      <c r="AS32" s="5">
        <f t="shared" si="10"/>
        <v>0</v>
      </c>
    </row>
    <row r="33" spans="1:45" ht="15.5" x14ac:dyDescent="0.35">
      <c r="A33" s="13">
        <v>45611</v>
      </c>
      <c r="B33" s="15">
        <v>1.2957000000000001</v>
      </c>
      <c r="C33" s="15">
        <v>1.30474</v>
      </c>
      <c r="D33" s="15">
        <v>1.25966</v>
      </c>
      <c r="E33" s="15">
        <v>1.26189</v>
      </c>
      <c r="F33" s="15">
        <v>1.2969000000000002</v>
      </c>
      <c r="G33" s="15">
        <v>1.302</v>
      </c>
      <c r="H33" s="15">
        <v>1.2853000000000001</v>
      </c>
      <c r="I33" s="5">
        <v>-114</v>
      </c>
      <c r="J33" s="5">
        <v>2422</v>
      </c>
      <c r="K33" s="5">
        <v>6794</v>
      </c>
      <c r="L33" s="5">
        <v>9301</v>
      </c>
      <c r="M33" s="14">
        <v>12.868662952646257</v>
      </c>
      <c r="N33" s="14">
        <v>450.80000000000007</v>
      </c>
      <c r="O33" s="5">
        <v>166.99999999999937</v>
      </c>
      <c r="P33" s="5">
        <v>1099077</v>
      </c>
      <c r="Q33" s="14">
        <v>1530.7479108635098</v>
      </c>
      <c r="R33" s="14">
        <v>20.632209405501328</v>
      </c>
      <c r="S33" s="5">
        <v>67</v>
      </c>
      <c r="T33" s="5" t="s">
        <v>28</v>
      </c>
      <c r="U33" s="14">
        <v>0.41844217996272032</v>
      </c>
      <c r="V33" s="5">
        <v>4128</v>
      </c>
      <c r="W33" s="5">
        <v>2825</v>
      </c>
      <c r="X33" s="5">
        <v>884</v>
      </c>
      <c r="Y33" s="5">
        <v>1464</v>
      </c>
      <c r="Z33" s="5" t="s">
        <v>27</v>
      </c>
      <c r="AA33" s="5"/>
      <c r="AB33" s="6" cm="1">
        <f t="array" ref="AB33">SUM(IF(B33:I33&gt;B34:I34,1,-1))</f>
        <v>-6</v>
      </c>
      <c r="AC33" s="6" cm="1">
        <f t="array" ref="AC33">SUM(IF(J33:S33&gt;J34:S34,1,-1))</f>
        <v>4</v>
      </c>
      <c r="AD33" s="6">
        <f t="shared" si="11"/>
        <v>-2</v>
      </c>
      <c r="AE33" s="6">
        <f t="shared" si="13"/>
        <v>-16</v>
      </c>
      <c r="AF33" s="6">
        <f t="shared" si="13"/>
        <v>14</v>
      </c>
      <c r="AG33" s="6">
        <f t="shared" si="13"/>
        <v>-2</v>
      </c>
      <c r="AH33" s="5"/>
      <c r="AI33" s="8" t="str">
        <f t="shared" si="0"/>
        <v>Outside</v>
      </c>
      <c r="AJ33" s="7" t="str">
        <f t="shared" si="1"/>
        <v>Neutral</v>
      </c>
      <c r="AK33" s="7" t="str">
        <f t="shared" si="2"/>
        <v>POC Unchanged</v>
      </c>
      <c r="AL33" s="9" t="str">
        <f t="shared" si="3"/>
        <v>In. Val</v>
      </c>
      <c r="AM33" s="9" t="str">
        <f t="shared" si="4"/>
        <v>Lower Break</v>
      </c>
      <c r="AN33" s="9" t="str">
        <f t="shared" si="5"/>
        <v>Bl. Val</v>
      </c>
      <c r="AO33" s="9" t="str">
        <f t="shared" si="6"/>
        <v>No Gap</v>
      </c>
      <c r="AP33" s="9" t="str">
        <f t="shared" si="7"/>
        <v>Bottom-Weighted</v>
      </c>
      <c r="AQ33" s="9" t="str">
        <f t="shared" si="8"/>
        <v>Skewed High</v>
      </c>
      <c r="AR33" s="9" t="str">
        <f t="shared" si="9"/>
        <v>Same</v>
      </c>
      <c r="AS33" s="5">
        <f t="shared" si="10"/>
        <v>0</v>
      </c>
    </row>
    <row r="34" spans="1:45" ht="15.5" x14ac:dyDescent="0.35">
      <c r="A34" s="13">
        <v>45610</v>
      </c>
      <c r="B34" s="15">
        <v>1.29714</v>
      </c>
      <c r="C34" s="15">
        <v>1.30474</v>
      </c>
      <c r="D34" s="15">
        <v>1.26291</v>
      </c>
      <c r="E34" s="15">
        <v>1.2666500000000001</v>
      </c>
      <c r="F34" s="15">
        <v>1.2969000000000002</v>
      </c>
      <c r="G34" s="15">
        <v>1.3014000000000001</v>
      </c>
      <c r="H34" s="15">
        <v>1.2870000000000001</v>
      </c>
      <c r="I34" s="5">
        <v>-97</v>
      </c>
      <c r="J34" s="5">
        <v>2618</v>
      </c>
      <c r="K34" s="5">
        <v>6268</v>
      </c>
      <c r="L34" s="5">
        <v>8984</v>
      </c>
      <c r="M34" s="14">
        <v>12.462116991643471</v>
      </c>
      <c r="N34" s="14">
        <v>418.30000000000035</v>
      </c>
      <c r="O34" s="5">
        <v>143.99999999999969</v>
      </c>
      <c r="P34" s="5">
        <v>1068159</v>
      </c>
      <c r="Q34" s="14">
        <v>1487.6866295264624</v>
      </c>
      <c r="R34" s="14">
        <v>21.477408558450854</v>
      </c>
      <c r="S34" s="5">
        <v>67</v>
      </c>
      <c r="T34" s="5" t="s">
        <v>28</v>
      </c>
      <c r="U34" s="14">
        <v>0.43109021892733257</v>
      </c>
      <c r="V34" s="5">
        <v>4318</v>
      </c>
      <c r="W34" s="5">
        <v>2865</v>
      </c>
      <c r="X34" s="5">
        <v>799</v>
      </c>
      <c r="Y34" s="5">
        <v>979</v>
      </c>
      <c r="Z34" s="5" t="s">
        <v>27</v>
      </c>
      <c r="AA34" s="5"/>
      <c r="AB34" s="6" cm="1">
        <f t="array" ref="AB34">SUM(IF(B34:I34&gt;B35:I35,1,-1))</f>
        <v>-6</v>
      </c>
      <c r="AC34" s="6" cm="1">
        <f t="array" ref="AC34">SUM(IF(J34:S34&gt;J35:S35,1,-1))</f>
        <v>6</v>
      </c>
      <c r="AD34" s="6">
        <f t="shared" si="11"/>
        <v>0</v>
      </c>
      <c r="AE34" s="6">
        <f t="shared" si="13"/>
        <v>-18</v>
      </c>
      <c r="AF34" s="6">
        <f t="shared" si="13"/>
        <v>16</v>
      </c>
      <c r="AG34" s="6">
        <f t="shared" si="13"/>
        <v>-2</v>
      </c>
      <c r="AH34" s="5"/>
      <c r="AI34" s="8" t="str">
        <f t="shared" si="0"/>
        <v>Outside</v>
      </c>
      <c r="AJ34" s="7" t="str">
        <f t="shared" si="1"/>
        <v>Neutral</v>
      </c>
      <c r="AK34" s="7" t="str">
        <f t="shared" si="2"/>
        <v>POC Down</v>
      </c>
      <c r="AL34" s="9" t="str">
        <f t="shared" si="3"/>
        <v>In. Val</v>
      </c>
      <c r="AM34" s="9" t="str">
        <f t="shared" si="4"/>
        <v>Lower Break</v>
      </c>
      <c r="AN34" s="9" t="str">
        <f t="shared" si="5"/>
        <v>Bl. Val</v>
      </c>
      <c r="AO34" s="9" t="str">
        <f t="shared" si="6"/>
        <v>No Gap</v>
      </c>
      <c r="AP34" s="9" t="str">
        <f t="shared" si="7"/>
        <v>Bottom-Weighted</v>
      </c>
      <c r="AQ34" s="9" t="str">
        <f t="shared" si="8"/>
        <v>Skewed High</v>
      </c>
      <c r="AR34" s="9" t="str">
        <f t="shared" si="9"/>
        <v>Same</v>
      </c>
      <c r="AS34" s="5">
        <f t="shared" si="10"/>
        <v>0</v>
      </c>
    </row>
    <row r="35" spans="1:45" ht="15.5" x14ac:dyDescent="0.35">
      <c r="A35" s="13">
        <v>45609</v>
      </c>
      <c r="B35" s="15">
        <v>1.2915300000000001</v>
      </c>
      <c r="C35" s="15">
        <v>1.30474</v>
      </c>
      <c r="D35" s="15">
        <v>1.2685999999999999</v>
      </c>
      <c r="E35" s="15">
        <v>1.2706599999999999</v>
      </c>
      <c r="F35" s="15">
        <v>1.2969999999999999</v>
      </c>
      <c r="G35" s="15">
        <v>1.3013999999999999</v>
      </c>
      <c r="H35" s="15">
        <v>1.2889999999999999</v>
      </c>
      <c r="I35" s="5">
        <v>-51</v>
      </c>
      <c r="J35" s="5">
        <v>2680</v>
      </c>
      <c r="K35" s="5">
        <v>6014</v>
      </c>
      <c r="L35" s="5">
        <v>8809</v>
      </c>
      <c r="M35" s="14">
        <v>12.175208913649053</v>
      </c>
      <c r="N35" s="14">
        <v>361.4000000000006</v>
      </c>
      <c r="O35" s="5">
        <v>123.99999999999966</v>
      </c>
      <c r="P35" s="5">
        <v>1043875</v>
      </c>
      <c r="Q35" s="14">
        <v>1453.8649025069637</v>
      </c>
      <c r="R35" s="14">
        <v>24.374654122855521</v>
      </c>
      <c r="S35" s="5">
        <v>53</v>
      </c>
      <c r="T35" s="5" t="s">
        <v>28</v>
      </c>
      <c r="U35" s="14">
        <v>0.46381103786614114</v>
      </c>
      <c r="V35" s="5">
        <v>3839</v>
      </c>
      <c r="W35" s="5">
        <v>3290</v>
      </c>
      <c r="X35" s="5">
        <v>817</v>
      </c>
      <c r="Y35" s="5">
        <v>779</v>
      </c>
      <c r="Z35" s="5" t="s">
        <v>27</v>
      </c>
      <c r="AA35" s="5"/>
      <c r="AB35" s="6" cm="1">
        <f t="array" ref="AB35">SUM(IF(B35:I35&gt;B36:I36,1,-1))</f>
        <v>-4</v>
      </c>
      <c r="AC35" s="6" cm="1">
        <f t="array" ref="AC35">SUM(IF(J35:S35&gt;J36:S36,1,-1))</f>
        <v>4</v>
      </c>
      <c r="AD35" s="6">
        <f t="shared" si="11"/>
        <v>0</v>
      </c>
      <c r="AE35" s="6">
        <f t="shared" ref="AE35:AG50" si="14">SUM(AB35:AB37)</f>
        <v>-18</v>
      </c>
      <c r="AF35" s="6">
        <f t="shared" si="14"/>
        <v>16</v>
      </c>
      <c r="AG35" s="6">
        <f t="shared" si="14"/>
        <v>-2</v>
      </c>
      <c r="AH35" s="5"/>
      <c r="AI35" s="8" t="str">
        <f t="shared" si="0"/>
        <v>Outside</v>
      </c>
      <c r="AJ35" s="7" t="str">
        <f t="shared" si="1"/>
        <v>Up</v>
      </c>
      <c r="AK35" s="7" t="str">
        <f t="shared" si="2"/>
        <v>POC Unchanged</v>
      </c>
      <c r="AL35" s="9" t="str">
        <f t="shared" si="3"/>
        <v>In. Val</v>
      </c>
      <c r="AM35" s="9" t="str">
        <f t="shared" si="4"/>
        <v>Lower Break</v>
      </c>
      <c r="AN35" s="9" t="str">
        <f t="shared" si="5"/>
        <v>Bl. Val</v>
      </c>
      <c r="AO35" s="9" t="str">
        <f t="shared" si="6"/>
        <v>No Gap</v>
      </c>
      <c r="AP35" s="9" t="str">
        <f t="shared" si="7"/>
        <v>Bottom-Weighted</v>
      </c>
      <c r="AQ35" s="9" t="str">
        <f t="shared" si="8"/>
        <v>Skewed High</v>
      </c>
      <c r="AR35" s="9" t="str">
        <f t="shared" si="9"/>
        <v>Same</v>
      </c>
      <c r="AS35" s="5">
        <f t="shared" si="10"/>
        <v>0</v>
      </c>
    </row>
    <row r="36" spans="1:45" ht="15.5" x14ac:dyDescent="0.35">
      <c r="A36" s="13">
        <v>45608</v>
      </c>
      <c r="B36" s="15">
        <v>1.298</v>
      </c>
      <c r="C36" s="15">
        <v>1.30474</v>
      </c>
      <c r="D36" s="15">
        <v>1.2718499999999999</v>
      </c>
      <c r="E36" s="15">
        <v>1.27362</v>
      </c>
      <c r="F36" s="15">
        <v>1.2970000000000002</v>
      </c>
      <c r="G36" s="15">
        <v>1.3013000000000001</v>
      </c>
      <c r="H36" s="15">
        <v>1.2902</v>
      </c>
      <c r="I36" s="5">
        <v>-66</v>
      </c>
      <c r="J36" s="5">
        <v>2851</v>
      </c>
      <c r="K36" s="5">
        <v>5699</v>
      </c>
      <c r="L36" s="5">
        <v>8672</v>
      </c>
      <c r="M36" s="14">
        <v>11.986629526462407</v>
      </c>
      <c r="N36" s="14">
        <v>328.90000000000089</v>
      </c>
      <c r="O36" s="5">
        <v>111.00000000000109</v>
      </c>
      <c r="P36" s="5">
        <v>1019445</v>
      </c>
      <c r="Q36" s="14">
        <v>1419.8398328690807</v>
      </c>
      <c r="R36" s="14">
        <v>26.366676801459338</v>
      </c>
      <c r="S36" s="5">
        <v>54</v>
      </c>
      <c r="T36" s="5" t="s">
        <v>28</v>
      </c>
      <c r="U36" s="14">
        <v>0.49697271364213541</v>
      </c>
      <c r="V36" s="5">
        <v>3424</v>
      </c>
      <c r="W36" s="5">
        <v>3803</v>
      </c>
      <c r="X36" s="5">
        <v>1217</v>
      </c>
      <c r="Y36" s="5">
        <v>228</v>
      </c>
      <c r="Z36" s="5" t="s">
        <v>27</v>
      </c>
      <c r="AA36" s="5"/>
      <c r="AB36" s="6" cm="1">
        <f t="array" ref="AB36">SUM(IF(B36:I36&gt;B37:I37,1,-1))</f>
        <v>-8</v>
      </c>
      <c r="AC36" s="6" cm="1">
        <f t="array" ref="AC36">SUM(IF(J36:S36&gt;J37:S37,1,-1))</f>
        <v>6</v>
      </c>
      <c r="AD36" s="6">
        <f t="shared" si="11"/>
        <v>-2</v>
      </c>
      <c r="AE36" s="6">
        <f t="shared" si="14"/>
        <v>-20</v>
      </c>
      <c r="AF36" s="6">
        <f t="shared" si="14"/>
        <v>16</v>
      </c>
      <c r="AG36" s="6">
        <f t="shared" si="14"/>
        <v>-4</v>
      </c>
      <c r="AH36" s="5"/>
      <c r="AI36" s="8" t="str">
        <f t="shared" si="0"/>
        <v>OL Lower</v>
      </c>
      <c r="AJ36" s="7" t="str">
        <f t="shared" si="1"/>
        <v>Neutral</v>
      </c>
      <c r="AK36" s="7" t="str">
        <f t="shared" si="2"/>
        <v>POC Unchanged</v>
      </c>
      <c r="AL36" s="9" t="str">
        <f t="shared" si="3"/>
        <v>In. Val</v>
      </c>
      <c r="AM36" s="9" t="str">
        <f t="shared" si="4"/>
        <v>Lower Break</v>
      </c>
      <c r="AN36" s="9" t="str">
        <f t="shared" si="5"/>
        <v>Bl. Val</v>
      </c>
      <c r="AO36" s="9" t="str">
        <f t="shared" si="6"/>
        <v>No Gap</v>
      </c>
      <c r="AP36" s="9" t="str">
        <f t="shared" si="7"/>
        <v>Bottom-Weighted</v>
      </c>
      <c r="AQ36" s="9" t="str">
        <f t="shared" si="8"/>
        <v>Skewed Mid-High</v>
      </c>
      <c r="AR36" s="9" t="str">
        <f t="shared" si="9"/>
        <v>Same</v>
      </c>
      <c r="AS36" s="5">
        <f t="shared" si="10"/>
        <v>0</v>
      </c>
    </row>
    <row r="37" spans="1:45" ht="15.5" x14ac:dyDescent="0.35">
      <c r="A37" s="13">
        <v>45607</v>
      </c>
      <c r="B37" s="15">
        <v>1.29823</v>
      </c>
      <c r="C37" s="15">
        <v>1.30474</v>
      </c>
      <c r="D37" s="15">
        <v>1.2833600000000001</v>
      </c>
      <c r="E37" s="15">
        <v>1.2873399999999999</v>
      </c>
      <c r="F37" s="15">
        <v>1.2970000000000002</v>
      </c>
      <c r="G37" s="15">
        <v>1.3014000000000001</v>
      </c>
      <c r="H37" s="15">
        <v>1.2916000000000001</v>
      </c>
      <c r="I37" s="5">
        <v>-23</v>
      </c>
      <c r="J37" s="5">
        <v>3193</v>
      </c>
      <c r="K37" s="5">
        <v>5161</v>
      </c>
      <c r="L37" s="5">
        <v>8484</v>
      </c>
      <c r="M37" s="14">
        <v>11.753064066852371</v>
      </c>
      <c r="N37" s="14">
        <v>213.79999999999956</v>
      </c>
      <c r="O37" s="5">
        <v>98.000000000000313</v>
      </c>
      <c r="P37" s="5">
        <v>999923</v>
      </c>
      <c r="Q37" s="14">
        <v>1392.650417827298</v>
      </c>
      <c r="R37" s="14">
        <v>39.681945743685773</v>
      </c>
      <c r="S37" s="5">
        <v>38</v>
      </c>
      <c r="T37" s="5" t="s">
        <v>26</v>
      </c>
      <c r="U37" s="14">
        <v>0.61625640854672326</v>
      </c>
      <c r="V37" s="5">
        <v>1017</v>
      </c>
      <c r="W37" s="5">
        <v>4480</v>
      </c>
      <c r="X37" s="5">
        <v>1992</v>
      </c>
      <c r="Y37" s="5">
        <v>995</v>
      </c>
      <c r="Z37" s="5" t="s">
        <v>27</v>
      </c>
      <c r="AA37" s="5"/>
      <c r="AB37" s="6" cm="1">
        <f t="array" ref="AB37">SUM(IF(B37:I37&gt;B38:I38,1,-1))</f>
        <v>-6</v>
      </c>
      <c r="AC37" s="6" cm="1">
        <f t="array" ref="AC37">SUM(IF(J37:S37&gt;J38:S38,1,-1))</f>
        <v>6</v>
      </c>
      <c r="AD37" s="6">
        <f t="shared" si="11"/>
        <v>0</v>
      </c>
      <c r="AE37" s="6">
        <f t="shared" si="14"/>
        <v>-12</v>
      </c>
      <c r="AF37" s="6">
        <f t="shared" si="14"/>
        <v>14</v>
      </c>
      <c r="AG37" s="6">
        <f t="shared" si="14"/>
        <v>2</v>
      </c>
      <c r="AH37" s="5"/>
      <c r="AI37" s="8" t="str">
        <f t="shared" si="0"/>
        <v>Outside</v>
      </c>
      <c r="AJ37" s="7" t="str">
        <f t="shared" si="1"/>
        <v>Neutral</v>
      </c>
      <c r="AK37" s="7" t="str">
        <f t="shared" si="2"/>
        <v>POC Unchanged</v>
      </c>
      <c r="AL37" s="9" t="str">
        <f t="shared" si="3"/>
        <v>In. Val</v>
      </c>
      <c r="AM37" s="9" t="str">
        <f t="shared" si="4"/>
        <v>Inside Day</v>
      </c>
      <c r="AN37" s="9" t="str">
        <f t="shared" si="5"/>
        <v>Bl. Val</v>
      </c>
      <c r="AO37" s="9" t="str">
        <f t="shared" si="6"/>
        <v>No Gap</v>
      </c>
      <c r="AP37" s="9" t="str">
        <f t="shared" si="7"/>
        <v>Bottom-Weighted</v>
      </c>
      <c r="AQ37" s="9" t="str">
        <f t="shared" si="8"/>
        <v>Skewed Mid-High</v>
      </c>
      <c r="AR37" s="9" t="str">
        <f t="shared" si="9"/>
        <v>Closed Higher Quadrant</v>
      </c>
      <c r="AS37" s="5">
        <f t="shared" si="10"/>
        <v>1</v>
      </c>
    </row>
    <row r="38" spans="1:45" ht="15.5" x14ac:dyDescent="0.35">
      <c r="A38" s="13">
        <v>45604</v>
      </c>
      <c r="B38" s="15">
        <v>1.30514</v>
      </c>
      <c r="C38" s="15">
        <v>1.30531</v>
      </c>
      <c r="D38" s="15">
        <v>1.2833600000000001</v>
      </c>
      <c r="E38" s="15">
        <v>1.29149</v>
      </c>
      <c r="F38" s="15">
        <v>1.2970000000000002</v>
      </c>
      <c r="G38" s="15">
        <v>1.3014000000000001</v>
      </c>
      <c r="H38" s="15">
        <v>1.2922</v>
      </c>
      <c r="I38" s="5">
        <v>-38</v>
      </c>
      <c r="J38" s="5">
        <v>3578</v>
      </c>
      <c r="K38" s="5">
        <v>4659</v>
      </c>
      <c r="L38" s="5">
        <v>8367</v>
      </c>
      <c r="M38" s="14">
        <v>11.593593314763247</v>
      </c>
      <c r="N38" s="14">
        <v>219.49999999999915</v>
      </c>
      <c r="O38" s="5">
        <v>92.000000000000966</v>
      </c>
      <c r="P38" s="5">
        <v>994230</v>
      </c>
      <c r="Q38" s="14">
        <v>1384.7214484679666</v>
      </c>
      <c r="R38" s="14">
        <v>38.118451025057098</v>
      </c>
      <c r="S38" s="5">
        <v>33</v>
      </c>
      <c r="T38" s="5" t="s">
        <v>26</v>
      </c>
      <c r="U38" s="14">
        <v>0.66809506704121024</v>
      </c>
      <c r="V38" s="5">
        <v>1079</v>
      </c>
      <c r="W38" s="5">
        <v>4717</v>
      </c>
      <c r="X38" s="5">
        <v>1800</v>
      </c>
      <c r="Y38" s="5">
        <v>771</v>
      </c>
      <c r="Z38" s="5" t="s">
        <v>29</v>
      </c>
      <c r="AA38" s="5"/>
      <c r="AB38" s="6" cm="1">
        <f t="array" ref="AB38">SUM(IF(B38:I38&gt;B39:I39,1,-1))</f>
        <v>-6</v>
      </c>
      <c r="AC38" s="6" cm="1">
        <f t="array" ref="AC38">SUM(IF(J38:S38&gt;J39:S39,1,-1))</f>
        <v>4</v>
      </c>
      <c r="AD38" s="6">
        <f t="shared" si="11"/>
        <v>-2</v>
      </c>
      <c r="AE38" s="6">
        <f t="shared" si="14"/>
        <v>-12</v>
      </c>
      <c r="AF38" s="6">
        <f t="shared" si="14"/>
        <v>16</v>
      </c>
      <c r="AG38" s="6">
        <f t="shared" si="14"/>
        <v>4</v>
      </c>
      <c r="AH38" s="5"/>
      <c r="AI38" s="8" t="str">
        <f t="shared" si="0"/>
        <v>OL Lower</v>
      </c>
      <c r="AJ38" s="7" t="str">
        <f t="shared" si="1"/>
        <v>Down</v>
      </c>
      <c r="AK38" s="7" t="str">
        <f t="shared" si="2"/>
        <v>POC Down</v>
      </c>
      <c r="AL38" s="9" t="str">
        <f t="shared" si="3"/>
        <v>In. Val</v>
      </c>
      <c r="AM38" s="9" t="str">
        <f t="shared" si="4"/>
        <v>Inside Day</v>
      </c>
      <c r="AN38" s="9" t="str">
        <f t="shared" si="5"/>
        <v>Bl. Val</v>
      </c>
      <c r="AO38" s="9" t="str">
        <f t="shared" si="6"/>
        <v>Gap Up - Failed</v>
      </c>
      <c r="AP38" s="9" t="str">
        <f t="shared" si="7"/>
        <v>Bottom-Weighted</v>
      </c>
      <c r="AQ38" s="9" t="str">
        <f t="shared" si="8"/>
        <v>Skewed Mid-High</v>
      </c>
      <c r="AR38" s="9" t="str">
        <f t="shared" si="9"/>
        <v>Closed Higher Quadrant</v>
      </c>
      <c r="AS38" s="5">
        <f t="shared" si="10"/>
        <v>1</v>
      </c>
    </row>
    <row r="39" spans="1:45" ht="15.5" x14ac:dyDescent="0.35">
      <c r="A39" s="13">
        <v>45603</v>
      </c>
      <c r="B39" s="15">
        <v>1.30141</v>
      </c>
      <c r="C39" s="15">
        <v>1.3070600000000001</v>
      </c>
      <c r="D39" s="15">
        <v>1.2833600000000001</v>
      </c>
      <c r="E39" s="15">
        <v>1.29823</v>
      </c>
      <c r="F39" s="15">
        <v>1.2981</v>
      </c>
      <c r="G39" s="15">
        <v>1.3043</v>
      </c>
      <c r="H39" s="15">
        <v>1.294</v>
      </c>
      <c r="I39" s="5">
        <v>-22</v>
      </c>
      <c r="J39" s="5">
        <v>2736</v>
      </c>
      <c r="K39" s="5">
        <v>5385</v>
      </c>
      <c r="L39" s="5">
        <v>8245</v>
      </c>
      <c r="M39" s="14">
        <v>11.424651810584983</v>
      </c>
      <c r="N39" s="14">
        <v>237.00000000000054</v>
      </c>
      <c r="O39" s="5">
        <v>102.99999999999976</v>
      </c>
      <c r="P39" s="5">
        <v>981678</v>
      </c>
      <c r="Q39" s="14">
        <v>1367.2395543175487</v>
      </c>
      <c r="R39" s="14">
        <v>34.789029535864898</v>
      </c>
      <c r="S39" s="5">
        <v>29</v>
      </c>
      <c r="T39" s="5" t="s">
        <v>26</v>
      </c>
      <c r="U39" s="14">
        <v>0.58118769508615686</v>
      </c>
      <c r="V39" s="5">
        <v>1087</v>
      </c>
      <c r="W39" s="5">
        <v>4472</v>
      </c>
      <c r="X39" s="5">
        <v>1785</v>
      </c>
      <c r="Y39" s="5">
        <v>901</v>
      </c>
      <c r="Z39" s="5" t="s">
        <v>32</v>
      </c>
      <c r="AA39" s="5"/>
      <c r="AB39" s="6" cm="1">
        <f t="array" ref="AB39">SUM(IF(B39:I39&gt;B40:I40,1,-1))</f>
        <v>0</v>
      </c>
      <c r="AC39" s="6" cm="1">
        <f t="array" ref="AC39">SUM(IF(J39:S39&gt;J40:S40,1,-1))</f>
        <v>4</v>
      </c>
      <c r="AD39" s="6">
        <f t="shared" si="11"/>
        <v>4</v>
      </c>
      <c r="AE39" s="6">
        <f t="shared" si="14"/>
        <v>-8</v>
      </c>
      <c r="AF39" s="6">
        <f t="shared" si="14"/>
        <v>10</v>
      </c>
      <c r="AG39" s="6">
        <f t="shared" si="14"/>
        <v>2</v>
      </c>
      <c r="AH39" s="5"/>
      <c r="AI39" s="8" t="str">
        <f t="shared" si="0"/>
        <v>Outside</v>
      </c>
      <c r="AJ39" s="7" t="str">
        <f t="shared" si="1"/>
        <v>Down</v>
      </c>
      <c r="AK39" s="7" t="str">
        <f t="shared" si="2"/>
        <v>POC Down</v>
      </c>
      <c r="AL39" s="9" t="str">
        <f t="shared" si="3"/>
        <v>In. Val</v>
      </c>
      <c r="AM39" s="9" t="str">
        <f t="shared" si="4"/>
        <v>Inside Day</v>
      </c>
      <c r="AN39" s="9" t="str">
        <f t="shared" si="5"/>
        <v>In Val</v>
      </c>
      <c r="AO39" s="9" t="str">
        <f t="shared" si="6"/>
        <v>No Gap</v>
      </c>
      <c r="AP39" s="9" t="str">
        <f t="shared" si="7"/>
        <v>Bottom-Weighted</v>
      </c>
      <c r="AQ39" s="9" t="str">
        <f t="shared" si="8"/>
        <v>Skewed Mid-High</v>
      </c>
      <c r="AR39" s="9" t="str">
        <f t="shared" si="9"/>
        <v>Closed Lower Quadrant</v>
      </c>
      <c r="AS39" s="5">
        <f t="shared" si="10"/>
        <v>-2</v>
      </c>
    </row>
    <row r="40" spans="1:45" ht="15.5" x14ac:dyDescent="0.35">
      <c r="A40" s="13">
        <v>45602</v>
      </c>
      <c r="B40" s="15">
        <v>1.2990699999999999</v>
      </c>
      <c r="C40" s="15">
        <v>1.3070600000000001</v>
      </c>
      <c r="D40" s="15">
        <v>1.2833600000000001</v>
      </c>
      <c r="E40" s="15">
        <v>1.2882199999999999</v>
      </c>
      <c r="F40" s="15">
        <v>1.2982</v>
      </c>
      <c r="G40" s="15">
        <v>1.3033000000000001</v>
      </c>
      <c r="H40" s="15">
        <v>1.2943</v>
      </c>
      <c r="I40" s="5">
        <v>-32</v>
      </c>
      <c r="J40" s="5">
        <v>2912</v>
      </c>
      <c r="K40" s="5">
        <v>4999</v>
      </c>
      <c r="L40" s="5">
        <v>8034</v>
      </c>
      <c r="M40" s="14">
        <v>11.137325905292487</v>
      </c>
      <c r="N40" s="14">
        <v>237.00000000000054</v>
      </c>
      <c r="O40" s="5">
        <v>90.000000000001194</v>
      </c>
      <c r="P40" s="5">
        <v>957240</v>
      </c>
      <c r="Q40" s="14">
        <v>1333.2033426183843</v>
      </c>
      <c r="R40" s="14">
        <v>33.898734177215111</v>
      </c>
      <c r="S40" s="5">
        <v>33</v>
      </c>
      <c r="T40" s="5" t="s">
        <v>26</v>
      </c>
      <c r="U40" s="14">
        <v>0.60813864926665562</v>
      </c>
      <c r="V40" s="5">
        <v>1148</v>
      </c>
      <c r="W40" s="5">
        <v>4565</v>
      </c>
      <c r="X40" s="5">
        <v>1473</v>
      </c>
      <c r="Y40" s="5">
        <v>848</v>
      </c>
      <c r="Z40" s="5" t="s">
        <v>27</v>
      </c>
      <c r="AA40" s="5"/>
      <c r="AB40" s="6" cm="1">
        <f t="array" ref="AB40">SUM(IF(B40:I40&gt;B41:I41,1,-1))</f>
        <v>-6</v>
      </c>
      <c r="AC40" s="6" cm="1">
        <f t="array" ref="AC40">SUM(IF(J40:S40&gt;J41:S41,1,-1))</f>
        <v>8</v>
      </c>
      <c r="AD40" s="6">
        <f t="shared" si="11"/>
        <v>2</v>
      </c>
      <c r="AE40" s="6">
        <f t="shared" si="14"/>
        <v>-10</v>
      </c>
      <c r="AF40" s="6">
        <f t="shared" si="14"/>
        <v>8</v>
      </c>
      <c r="AG40" s="6">
        <f t="shared" si="14"/>
        <v>-2</v>
      </c>
      <c r="AH40" s="5"/>
      <c r="AI40" s="8" t="str">
        <f t="shared" si="0"/>
        <v>Outside</v>
      </c>
      <c r="AJ40" s="7" t="str">
        <f t="shared" si="1"/>
        <v>Neutral</v>
      </c>
      <c r="AK40" s="7" t="str">
        <f t="shared" si="2"/>
        <v>POC Unchanged</v>
      </c>
      <c r="AL40" s="9" t="str">
        <f t="shared" si="3"/>
        <v>In. Val</v>
      </c>
      <c r="AM40" s="9" t="str">
        <f t="shared" si="4"/>
        <v>Lower Break</v>
      </c>
      <c r="AN40" s="9" t="str">
        <f t="shared" si="5"/>
        <v>Bl. Val</v>
      </c>
      <c r="AO40" s="9" t="str">
        <f t="shared" si="6"/>
        <v>No Gap</v>
      </c>
      <c r="AP40" s="9" t="str">
        <f t="shared" si="7"/>
        <v>Bottom-Weighted</v>
      </c>
      <c r="AQ40" s="9" t="str">
        <f t="shared" si="8"/>
        <v>Skewed Mid-High</v>
      </c>
      <c r="AR40" s="9" t="str">
        <f t="shared" si="9"/>
        <v>Closed Higher Quadrant</v>
      </c>
      <c r="AS40" s="5">
        <f t="shared" si="10"/>
        <v>3</v>
      </c>
    </row>
    <row r="41" spans="1:45" ht="15.5" x14ac:dyDescent="0.35">
      <c r="A41" s="13">
        <v>45601</v>
      </c>
      <c r="B41" s="15">
        <v>1.3064499999999999</v>
      </c>
      <c r="C41" s="15">
        <v>1.30769</v>
      </c>
      <c r="D41" s="15">
        <v>1.2843</v>
      </c>
      <c r="E41" s="15">
        <v>1.3042</v>
      </c>
      <c r="F41" s="15">
        <v>1.2982</v>
      </c>
      <c r="G41" s="15">
        <v>1.3019000000000001</v>
      </c>
      <c r="H41" s="15">
        <v>1.2948999999999999</v>
      </c>
      <c r="I41" s="5">
        <v>-8</v>
      </c>
      <c r="J41" s="5">
        <v>3377</v>
      </c>
      <c r="K41" s="5">
        <v>3959</v>
      </c>
      <c r="L41" s="5">
        <v>7462</v>
      </c>
      <c r="M41" s="14">
        <v>10.285654596100283</v>
      </c>
      <c r="N41" s="14">
        <v>233.9000000000002</v>
      </c>
      <c r="O41" s="5">
        <v>70.000000000001165</v>
      </c>
      <c r="P41" s="5">
        <v>852617</v>
      </c>
      <c r="Q41" s="14">
        <v>1187.4888579387186</v>
      </c>
      <c r="R41" s="14">
        <v>31.902522445489499</v>
      </c>
      <c r="S41" s="5">
        <v>28</v>
      </c>
      <c r="T41" s="5" t="s">
        <v>33</v>
      </c>
      <c r="U41" s="14">
        <v>0.71819119608607329</v>
      </c>
      <c r="V41" s="5">
        <v>1095</v>
      </c>
      <c r="W41" s="5">
        <v>4495</v>
      </c>
      <c r="X41" s="5">
        <v>1444</v>
      </c>
      <c r="Y41" s="5">
        <v>428</v>
      </c>
      <c r="Z41" s="5" t="s">
        <v>31</v>
      </c>
      <c r="AA41" s="5"/>
      <c r="AB41" s="6" cm="1">
        <f t="array" ref="AB41">SUM(IF(B41:I41&gt;B42:I42,1,-1))</f>
        <v>-2</v>
      </c>
      <c r="AC41" s="6" cm="1">
        <f t="array" ref="AC41">SUM(IF(J41:S41&gt;J42:S42,1,-1))</f>
        <v>-2</v>
      </c>
      <c r="AD41" s="6">
        <f t="shared" si="11"/>
        <v>-4</v>
      </c>
      <c r="AE41" s="6">
        <f t="shared" si="14"/>
        <v>-10</v>
      </c>
      <c r="AF41" s="6">
        <f t="shared" si="14"/>
        <v>2</v>
      </c>
      <c r="AG41" s="6">
        <f t="shared" si="14"/>
        <v>-8</v>
      </c>
      <c r="AH41" s="5"/>
      <c r="AI41" s="8" t="str">
        <f t="shared" si="0"/>
        <v>Inside</v>
      </c>
      <c r="AJ41" s="7" t="str">
        <f t="shared" si="1"/>
        <v>Down</v>
      </c>
      <c r="AK41" s="7" t="str">
        <f t="shared" si="2"/>
        <v>POC Unchanged</v>
      </c>
      <c r="AL41" s="9" t="str">
        <f t="shared" si="3"/>
        <v>In. Val</v>
      </c>
      <c r="AM41" s="9" t="str">
        <f t="shared" si="4"/>
        <v>Inside Day</v>
      </c>
      <c r="AN41" s="9" t="str">
        <f t="shared" si="5"/>
        <v>Ab. Val</v>
      </c>
      <c r="AO41" s="9" t="str">
        <f t="shared" si="6"/>
        <v>Gap Up - Faded</v>
      </c>
      <c r="AP41" s="9" t="str">
        <f t="shared" si="7"/>
        <v>Bottom-Weighted</v>
      </c>
      <c r="AQ41" s="9" t="str">
        <f t="shared" si="8"/>
        <v>Skewed Mid-High</v>
      </c>
      <c r="AR41" s="9" t="str">
        <f t="shared" si="9"/>
        <v>Closed Lower Quadrant</v>
      </c>
      <c r="AS41" s="5">
        <f t="shared" si="10"/>
        <v>-2</v>
      </c>
    </row>
    <row r="42" spans="1:45" ht="15.5" x14ac:dyDescent="0.35">
      <c r="A42" s="13">
        <v>45600</v>
      </c>
      <c r="B42" s="15">
        <v>1.3066500000000001</v>
      </c>
      <c r="C42" s="15">
        <v>1.31023</v>
      </c>
      <c r="D42" s="15">
        <v>1.2843</v>
      </c>
      <c r="E42" s="15">
        <v>1.2953699999999999</v>
      </c>
      <c r="F42" s="15">
        <v>1.2982</v>
      </c>
      <c r="G42" s="15">
        <v>1.3025</v>
      </c>
      <c r="H42" s="15">
        <v>1.2945</v>
      </c>
      <c r="I42" s="5">
        <v>-32</v>
      </c>
      <c r="J42" s="5">
        <v>3521</v>
      </c>
      <c r="K42" s="5">
        <v>3802</v>
      </c>
      <c r="L42" s="5">
        <v>7440</v>
      </c>
      <c r="M42" s="14">
        <v>10.260445682451266</v>
      </c>
      <c r="N42" s="14">
        <v>259.30000000000007</v>
      </c>
      <c r="O42" s="5">
        <v>80.000000000000071</v>
      </c>
      <c r="P42" s="5">
        <v>857522</v>
      </c>
      <c r="Q42" s="14">
        <v>1194.3203342618385</v>
      </c>
      <c r="R42" s="14">
        <v>28.692634014654832</v>
      </c>
      <c r="S42" s="5">
        <v>38</v>
      </c>
      <c r="T42" s="5" t="s">
        <v>33</v>
      </c>
      <c r="U42" s="14">
        <v>0.78747495281597479</v>
      </c>
      <c r="V42" s="5">
        <v>977</v>
      </c>
      <c r="W42" s="5">
        <v>3452</v>
      </c>
      <c r="X42" s="5">
        <v>2433</v>
      </c>
      <c r="Y42" s="5">
        <v>467</v>
      </c>
      <c r="Z42" s="5" t="s">
        <v>29</v>
      </c>
      <c r="AA42" s="5"/>
      <c r="AB42" s="6" cm="1">
        <f t="array" ref="AB42">SUM(IF(B42:I42&gt;B43:I43,1,-1))</f>
        <v>-2</v>
      </c>
      <c r="AC42" s="6" cm="1">
        <f t="array" ref="AC42">SUM(IF(J42:S42&gt;J43:S43,1,-1))</f>
        <v>2</v>
      </c>
      <c r="AD42" s="6">
        <f t="shared" si="11"/>
        <v>0</v>
      </c>
      <c r="AE42" s="6">
        <f t="shared" si="14"/>
        <v>-14</v>
      </c>
      <c r="AF42" s="6">
        <f t="shared" si="14"/>
        <v>10</v>
      </c>
      <c r="AG42" s="6">
        <f t="shared" si="14"/>
        <v>-4</v>
      </c>
      <c r="AH42" s="5"/>
      <c r="AI42" s="8" t="str">
        <f t="shared" si="0"/>
        <v>Inside</v>
      </c>
      <c r="AJ42" s="7" t="str">
        <f t="shared" si="1"/>
        <v>Down</v>
      </c>
      <c r="AK42" s="7" t="str">
        <f t="shared" si="2"/>
        <v>POC Unchanged</v>
      </c>
      <c r="AL42" s="9" t="str">
        <f t="shared" si="3"/>
        <v>In. Val</v>
      </c>
      <c r="AM42" s="9" t="str">
        <f t="shared" si="4"/>
        <v>Inside Day</v>
      </c>
      <c r="AN42" s="9" t="str">
        <f t="shared" si="5"/>
        <v>In Val</v>
      </c>
      <c r="AO42" s="9" t="str">
        <f t="shared" si="6"/>
        <v>Gap Up - Failed</v>
      </c>
      <c r="AP42" s="9" t="str">
        <f t="shared" si="7"/>
        <v>Bottom-Weighted</v>
      </c>
      <c r="AQ42" s="9" t="str">
        <f t="shared" si="8"/>
        <v>Skewed Mid-High</v>
      </c>
      <c r="AR42" s="9" t="str">
        <f t="shared" si="9"/>
        <v>Same</v>
      </c>
      <c r="AS42" s="5">
        <f t="shared" si="10"/>
        <v>0</v>
      </c>
    </row>
    <row r="43" spans="1:45" ht="15.5" x14ac:dyDescent="0.35">
      <c r="A43" s="13">
        <v>45597</v>
      </c>
      <c r="B43" s="15">
        <v>1.3048</v>
      </c>
      <c r="C43" s="15">
        <v>1.31023</v>
      </c>
      <c r="D43" s="15">
        <v>1.2843</v>
      </c>
      <c r="E43" s="15">
        <v>1.2951699999999999</v>
      </c>
      <c r="F43" s="15">
        <v>1.2982</v>
      </c>
      <c r="G43" s="15">
        <v>1.3043</v>
      </c>
      <c r="H43" s="15">
        <v>1.2944</v>
      </c>
      <c r="I43" s="5">
        <v>-25</v>
      </c>
      <c r="J43" s="5">
        <v>3870</v>
      </c>
      <c r="K43" s="5">
        <v>3339</v>
      </c>
      <c r="L43" s="5">
        <v>7320</v>
      </c>
      <c r="M43" s="14">
        <v>10.090529247910865</v>
      </c>
      <c r="N43" s="14">
        <v>259.30000000000007</v>
      </c>
      <c r="O43" s="5">
        <v>99.000000000000199</v>
      </c>
      <c r="P43" s="5">
        <v>849014</v>
      </c>
      <c r="Q43" s="14">
        <v>1182.4707520891366</v>
      </c>
      <c r="R43" s="14">
        <v>28.229849595063627</v>
      </c>
      <c r="S43" s="5">
        <v>40</v>
      </c>
      <c r="T43" s="5" t="s">
        <v>33</v>
      </c>
      <c r="U43" s="14">
        <v>0.71043638985266944</v>
      </c>
      <c r="V43" s="5">
        <v>1389</v>
      </c>
      <c r="W43" s="5">
        <v>3296</v>
      </c>
      <c r="X43" s="5">
        <v>2071</v>
      </c>
      <c r="Y43" s="5">
        <v>467</v>
      </c>
      <c r="Z43" s="5" t="s">
        <v>29</v>
      </c>
      <c r="AA43" s="5"/>
      <c r="AB43" s="6" cm="1">
        <f t="array" ref="AB43">SUM(IF(B43:I43&gt;B44:I44,1,-1))</f>
        <v>-6</v>
      </c>
      <c r="AC43" s="6" cm="1">
        <f t="array" ref="AC43">SUM(IF(J43:S43&gt;J44:S44,1,-1))</f>
        <v>2</v>
      </c>
      <c r="AD43" s="6">
        <f t="shared" si="11"/>
        <v>-4</v>
      </c>
      <c r="AE43" s="6">
        <f t="shared" si="14"/>
        <v>-20</v>
      </c>
      <c r="AF43" s="6">
        <f t="shared" si="14"/>
        <v>12</v>
      </c>
      <c r="AG43" s="6">
        <f t="shared" si="14"/>
        <v>-8</v>
      </c>
      <c r="AH43" s="5"/>
      <c r="AI43" s="8" t="str">
        <f t="shared" si="0"/>
        <v>OL Lower</v>
      </c>
      <c r="AJ43" s="7" t="str">
        <f t="shared" si="1"/>
        <v>Down</v>
      </c>
      <c r="AK43" s="7" t="str">
        <f t="shared" si="2"/>
        <v>POC Unchanged</v>
      </c>
      <c r="AL43" s="9" t="str">
        <f t="shared" si="3"/>
        <v>In. Val</v>
      </c>
      <c r="AM43" s="9" t="str">
        <f t="shared" si="4"/>
        <v>Inside Day</v>
      </c>
      <c r="AN43" s="9" t="str">
        <f t="shared" si="5"/>
        <v>In Val</v>
      </c>
      <c r="AO43" s="9" t="str">
        <f t="shared" si="6"/>
        <v>Gap Up - Failed</v>
      </c>
      <c r="AP43" s="9" t="str">
        <f t="shared" si="7"/>
        <v>Top-Weighted</v>
      </c>
      <c r="AQ43" s="9" t="str">
        <f t="shared" si="8"/>
        <v>Skewed Mid-High</v>
      </c>
      <c r="AR43" s="9" t="str">
        <f t="shared" si="9"/>
        <v>Closed Lower Quadrant</v>
      </c>
      <c r="AS43" s="5">
        <f t="shared" si="10"/>
        <v>-1</v>
      </c>
    </row>
    <row r="44" spans="1:45" ht="15.5" x14ac:dyDescent="0.35">
      <c r="A44" s="13">
        <v>45596</v>
      </c>
      <c r="B44" s="15">
        <v>1.30609</v>
      </c>
      <c r="C44" s="15">
        <v>1.31023</v>
      </c>
      <c r="D44" s="15">
        <v>1.2843</v>
      </c>
      <c r="E44" s="15">
        <v>1.2896300000000001</v>
      </c>
      <c r="F44" s="15">
        <v>1.2982</v>
      </c>
      <c r="G44" s="15">
        <v>1.3047</v>
      </c>
      <c r="H44" s="15">
        <v>1.2945</v>
      </c>
      <c r="I44" s="5">
        <v>-7</v>
      </c>
      <c r="J44" s="5">
        <v>4294</v>
      </c>
      <c r="K44" s="5">
        <v>2792</v>
      </c>
      <c r="L44" s="5">
        <v>7197</v>
      </c>
      <c r="M44" s="14">
        <v>9.8891666666666751</v>
      </c>
      <c r="N44" s="14">
        <v>259.30000000000007</v>
      </c>
      <c r="O44" s="5">
        <v>101.99999999999987</v>
      </c>
      <c r="P44" s="5">
        <v>836334</v>
      </c>
      <c r="Q44" s="14">
        <v>1161.575</v>
      </c>
      <c r="R44" s="14">
        <v>27.755495564982638</v>
      </c>
      <c r="S44" s="5">
        <v>45</v>
      </c>
      <c r="T44" s="5" t="s">
        <v>26</v>
      </c>
      <c r="U44" s="14">
        <v>0.60142461048346685</v>
      </c>
      <c r="V44" s="5">
        <v>1813</v>
      </c>
      <c r="W44" s="5">
        <v>3284</v>
      </c>
      <c r="X44" s="5">
        <v>1709</v>
      </c>
      <c r="Y44" s="5">
        <v>303</v>
      </c>
      <c r="Z44" s="5" t="s">
        <v>27</v>
      </c>
      <c r="AA44" s="5"/>
      <c r="AB44" s="6" cm="1">
        <f t="array" ref="AB44">SUM(IF(B44:I44&gt;B45:I45,1,-1))</f>
        <v>-6</v>
      </c>
      <c r="AC44" s="6" cm="1">
        <f t="array" ref="AC44">SUM(IF(J44:S44&gt;J45:S45,1,-1))</f>
        <v>6</v>
      </c>
      <c r="AD44" s="6">
        <f t="shared" si="11"/>
        <v>0</v>
      </c>
      <c r="AE44" s="6">
        <f t="shared" si="14"/>
        <v>-16</v>
      </c>
      <c r="AF44" s="6">
        <f t="shared" si="14"/>
        <v>6</v>
      </c>
      <c r="AG44" s="6">
        <f t="shared" si="14"/>
        <v>-10</v>
      </c>
      <c r="AH44" s="5"/>
      <c r="AI44" s="8" t="str">
        <f t="shared" si="0"/>
        <v>OL Lower</v>
      </c>
      <c r="AJ44" s="7" t="str">
        <f t="shared" si="1"/>
        <v>Down</v>
      </c>
      <c r="AK44" s="7" t="str">
        <f t="shared" si="2"/>
        <v>POC Unchanged</v>
      </c>
      <c r="AL44" s="9" t="str">
        <f t="shared" si="3"/>
        <v>In. Val</v>
      </c>
      <c r="AM44" s="9" t="str">
        <f t="shared" si="4"/>
        <v>Lower Break</v>
      </c>
      <c r="AN44" s="9" t="str">
        <f t="shared" si="5"/>
        <v>Bl. Val</v>
      </c>
      <c r="AO44" s="9" t="str">
        <f t="shared" si="6"/>
        <v>Gap Up - Failed</v>
      </c>
      <c r="AP44" s="9" t="str">
        <f t="shared" si="7"/>
        <v>Top-Weighted</v>
      </c>
      <c r="AQ44" s="9" t="str">
        <f t="shared" si="8"/>
        <v>Skewed Mid-High</v>
      </c>
      <c r="AR44" s="9" t="str">
        <f t="shared" si="9"/>
        <v>Closed Higher Quadrant</v>
      </c>
      <c r="AS44" s="5">
        <f t="shared" si="10"/>
        <v>1</v>
      </c>
    </row>
    <row r="45" spans="1:45" ht="15.5" x14ac:dyDescent="0.35">
      <c r="A45" s="13">
        <v>45595</v>
      </c>
      <c r="B45" s="15">
        <v>1.30663</v>
      </c>
      <c r="C45" s="15">
        <v>1.31023</v>
      </c>
      <c r="D45" s="15">
        <v>1.29068</v>
      </c>
      <c r="E45" s="15">
        <v>1.29579</v>
      </c>
      <c r="F45" s="15">
        <v>1.2982</v>
      </c>
      <c r="G45" s="15">
        <v>1.3049999999999999</v>
      </c>
      <c r="H45" s="15">
        <v>1.2949999999999999</v>
      </c>
      <c r="I45" s="5">
        <v>-13</v>
      </c>
      <c r="J45" s="5">
        <v>4756</v>
      </c>
      <c r="K45" s="5">
        <v>2155</v>
      </c>
      <c r="L45" s="5">
        <v>7012</v>
      </c>
      <c r="M45" s="14">
        <v>9.6493055555555678</v>
      </c>
      <c r="N45" s="14">
        <v>195.49999999999957</v>
      </c>
      <c r="O45" s="5">
        <v>100.00000000000009</v>
      </c>
      <c r="P45" s="5">
        <v>831772</v>
      </c>
      <c r="Q45" s="14">
        <v>1155.2388888888888</v>
      </c>
      <c r="R45" s="14">
        <v>35.867007672634351</v>
      </c>
      <c r="S45" s="5">
        <v>33</v>
      </c>
      <c r="T45" s="5" t="s">
        <v>26</v>
      </c>
      <c r="U45" s="14">
        <v>0.54819404786634884</v>
      </c>
      <c r="V45" s="5">
        <v>1456</v>
      </c>
      <c r="W45" s="5">
        <v>1941</v>
      </c>
      <c r="X45" s="5">
        <v>3017</v>
      </c>
      <c r="Y45" s="5">
        <v>515</v>
      </c>
      <c r="Z45" s="5" t="s">
        <v>29</v>
      </c>
      <c r="AA45" s="5"/>
      <c r="AB45" s="6" cm="1">
        <f t="array" ref="AB45">SUM(IF(B45:I45&gt;B46:I46,1,-1))</f>
        <v>-8</v>
      </c>
      <c r="AC45" s="6" cm="1">
        <f t="array" ref="AC45">SUM(IF(J45:S45&gt;J46:S46,1,-1))</f>
        <v>4</v>
      </c>
      <c r="AD45" s="6">
        <f t="shared" si="11"/>
        <v>-4</v>
      </c>
      <c r="AE45" s="6">
        <f t="shared" si="14"/>
        <v>-16</v>
      </c>
      <c r="AF45" s="6">
        <f t="shared" si="14"/>
        <v>-4</v>
      </c>
      <c r="AG45" s="6">
        <f t="shared" si="14"/>
        <v>-20</v>
      </c>
      <c r="AH45" s="5"/>
      <c r="AI45" s="8" t="str">
        <f t="shared" si="0"/>
        <v>OL Lower</v>
      </c>
      <c r="AJ45" s="7" t="str">
        <f t="shared" si="1"/>
        <v>Down</v>
      </c>
      <c r="AK45" s="7" t="str">
        <f t="shared" si="2"/>
        <v>POC Unchanged</v>
      </c>
      <c r="AL45" s="9" t="str">
        <f t="shared" si="3"/>
        <v>In. Val</v>
      </c>
      <c r="AM45" s="9" t="str">
        <f t="shared" si="4"/>
        <v>Inside Day</v>
      </c>
      <c r="AN45" s="9" t="str">
        <f t="shared" si="5"/>
        <v>In Val</v>
      </c>
      <c r="AO45" s="9" t="str">
        <f t="shared" si="6"/>
        <v>Gap Up - Failed</v>
      </c>
      <c r="AP45" s="9" t="str">
        <f t="shared" si="7"/>
        <v>Top-Weighted</v>
      </c>
      <c r="AQ45" s="9" t="str">
        <f t="shared" si="8"/>
        <v>Skewed Mid-Low</v>
      </c>
      <c r="AR45" s="9" t="str">
        <f t="shared" si="9"/>
        <v>Closed Higher Quadrant</v>
      </c>
      <c r="AS45" s="5">
        <f t="shared" si="10"/>
        <v>1</v>
      </c>
    </row>
    <row r="46" spans="1:45" ht="15.5" x14ac:dyDescent="0.35">
      <c r="A46" s="13">
        <v>45594</v>
      </c>
      <c r="B46" s="15">
        <v>1.3092699999999999</v>
      </c>
      <c r="C46" s="15">
        <v>1.3102799999999999</v>
      </c>
      <c r="D46" s="15">
        <v>1.29068</v>
      </c>
      <c r="E46" s="15">
        <v>1.30108</v>
      </c>
      <c r="F46" s="15">
        <v>1.2982</v>
      </c>
      <c r="G46" s="15">
        <v>1.3058000000000001</v>
      </c>
      <c r="H46" s="15">
        <v>1.2949999999999999</v>
      </c>
      <c r="I46" s="5">
        <v>-2</v>
      </c>
      <c r="J46" s="5">
        <v>4810</v>
      </c>
      <c r="K46" s="5">
        <v>1928</v>
      </c>
      <c r="L46" s="5">
        <v>6833</v>
      </c>
      <c r="M46" s="14">
        <v>9.4047222222222295</v>
      </c>
      <c r="N46" s="14">
        <v>195.99999999999841</v>
      </c>
      <c r="O46" s="5">
        <v>108.00000000000142</v>
      </c>
      <c r="P46" s="5">
        <v>821558</v>
      </c>
      <c r="Q46" s="14">
        <v>1141.0527777777777</v>
      </c>
      <c r="R46" s="14">
        <v>34.862244897959464</v>
      </c>
      <c r="S46" s="5">
        <v>31</v>
      </c>
      <c r="T46" s="5" t="s">
        <v>26</v>
      </c>
      <c r="U46" s="14">
        <v>0.50169447047190663</v>
      </c>
      <c r="V46" s="5">
        <v>1911</v>
      </c>
      <c r="W46" s="5">
        <v>1721</v>
      </c>
      <c r="X46" s="5">
        <v>2644</v>
      </c>
      <c r="Y46" s="5">
        <v>479</v>
      </c>
      <c r="Z46" s="5" t="s">
        <v>32</v>
      </c>
      <c r="AA46" s="5"/>
      <c r="AB46" s="6" cm="1">
        <f t="array" ref="AB46">SUM(IF(B46:I46&gt;B47:I47,1,-1))</f>
        <v>-2</v>
      </c>
      <c r="AC46" s="6" cm="1">
        <f t="array" ref="AC46">SUM(IF(J46:S46&gt;J47:S47,1,-1))</f>
        <v>-4</v>
      </c>
      <c r="AD46" s="6">
        <f t="shared" si="11"/>
        <v>-6</v>
      </c>
      <c r="AE46" s="6">
        <f t="shared" si="14"/>
        <v>-14</v>
      </c>
      <c r="AF46" s="6">
        <f t="shared" si="14"/>
        <v>-14</v>
      </c>
      <c r="AG46" s="6">
        <f t="shared" si="14"/>
        <v>-28</v>
      </c>
      <c r="AH46" s="5"/>
      <c r="AI46" s="8" t="str">
        <f t="shared" si="0"/>
        <v>OL Lower</v>
      </c>
      <c r="AJ46" s="7" t="str">
        <f t="shared" si="1"/>
        <v>Down</v>
      </c>
      <c r="AK46" s="7" t="str">
        <f t="shared" si="2"/>
        <v>POC Unchanged</v>
      </c>
      <c r="AL46" s="9" t="str">
        <f t="shared" si="3"/>
        <v>In. Val</v>
      </c>
      <c r="AM46" s="9" t="str">
        <f t="shared" si="4"/>
        <v>Inside Day</v>
      </c>
      <c r="AN46" s="9" t="str">
        <f t="shared" si="5"/>
        <v>In Val</v>
      </c>
      <c r="AO46" s="9" t="str">
        <f t="shared" si="6"/>
        <v>Gap Up - Failed</v>
      </c>
      <c r="AP46" s="9" t="str">
        <f t="shared" si="7"/>
        <v>Top-Weighted</v>
      </c>
      <c r="AQ46" s="9" t="str">
        <f t="shared" si="8"/>
        <v>Skewed Mid-Low</v>
      </c>
      <c r="AR46" s="9" t="str">
        <f t="shared" si="9"/>
        <v>Closed Lower Quadrant</v>
      </c>
      <c r="AS46" s="5">
        <f t="shared" si="10"/>
        <v>-1</v>
      </c>
    </row>
    <row r="47" spans="1:45" ht="15.5" x14ac:dyDescent="0.35">
      <c r="A47" s="13">
        <v>45593</v>
      </c>
      <c r="B47" s="15">
        <v>1.30837</v>
      </c>
      <c r="C47" s="15">
        <v>1.31131</v>
      </c>
      <c r="D47" s="15">
        <v>1.29068</v>
      </c>
      <c r="E47" s="15">
        <v>1.29741</v>
      </c>
      <c r="F47" s="15">
        <v>1.2982</v>
      </c>
      <c r="G47" s="15">
        <v>1.3066</v>
      </c>
      <c r="H47" s="15">
        <v>1.2949999999999999</v>
      </c>
      <c r="I47" s="5">
        <v>-6</v>
      </c>
      <c r="J47" s="5">
        <v>5045</v>
      </c>
      <c r="K47" s="5">
        <v>1736</v>
      </c>
      <c r="L47" s="5">
        <v>6863</v>
      </c>
      <c r="M47" s="14">
        <v>9.4450000000000127</v>
      </c>
      <c r="N47" s="14">
        <v>206.29999999999927</v>
      </c>
      <c r="O47" s="5">
        <v>116.00000000000054</v>
      </c>
      <c r="P47" s="5">
        <v>825516</v>
      </c>
      <c r="Q47" s="14">
        <v>1146.55</v>
      </c>
      <c r="R47" s="14">
        <v>33.267086766844521</v>
      </c>
      <c r="S47" s="5">
        <v>30</v>
      </c>
      <c r="T47" s="5" t="s">
        <v>28</v>
      </c>
      <c r="U47" s="14">
        <v>0.44842850528017431</v>
      </c>
      <c r="V47" s="5">
        <v>2008</v>
      </c>
      <c r="W47" s="5">
        <v>1916</v>
      </c>
      <c r="X47" s="5">
        <v>2341</v>
      </c>
      <c r="Y47" s="5">
        <v>568</v>
      </c>
      <c r="Z47" s="5" t="s">
        <v>29</v>
      </c>
      <c r="AA47" s="5"/>
      <c r="AB47" s="6" cm="1">
        <f t="array" ref="AB47">SUM(IF(B47:I47&gt;B48:I48,1,-1))</f>
        <v>-6</v>
      </c>
      <c r="AC47" s="6" cm="1">
        <f t="array" ref="AC47">SUM(IF(J47:S47&gt;J48:S48,1,-1))</f>
        <v>-4</v>
      </c>
      <c r="AD47" s="6">
        <f t="shared" si="11"/>
        <v>-10</v>
      </c>
      <c r="AE47" s="6">
        <f t="shared" si="14"/>
        <v>-16</v>
      </c>
      <c r="AF47" s="6">
        <f t="shared" si="14"/>
        <v>-16</v>
      </c>
      <c r="AG47" s="6">
        <f t="shared" si="14"/>
        <v>-32</v>
      </c>
      <c r="AH47" s="5"/>
      <c r="AI47" s="8" t="str">
        <f t="shared" si="0"/>
        <v>OL Lower</v>
      </c>
      <c r="AJ47" s="7" t="str">
        <f t="shared" si="1"/>
        <v>Down</v>
      </c>
      <c r="AK47" s="7" t="str">
        <f t="shared" si="2"/>
        <v>POC Down</v>
      </c>
      <c r="AL47" s="9" t="str">
        <f t="shared" si="3"/>
        <v>Bel. Val</v>
      </c>
      <c r="AM47" s="9" t="str">
        <f t="shared" si="4"/>
        <v>Inside Day</v>
      </c>
      <c r="AN47" s="9" t="str">
        <f t="shared" si="5"/>
        <v>In Val</v>
      </c>
      <c r="AO47" s="9" t="str">
        <f t="shared" si="6"/>
        <v>No Gap</v>
      </c>
      <c r="AP47" s="9" t="str">
        <f t="shared" si="7"/>
        <v>Top-Weighted</v>
      </c>
      <c r="AQ47" s="9" t="str">
        <f t="shared" si="8"/>
        <v>Skewed Mid-Low</v>
      </c>
      <c r="AR47" s="9" t="str">
        <f t="shared" si="9"/>
        <v>Closed Lower Quadrant</v>
      </c>
      <c r="AS47" s="5">
        <f t="shared" si="10"/>
        <v>-1</v>
      </c>
    </row>
    <row r="48" spans="1:45" ht="15.5" x14ac:dyDescent="0.35">
      <c r="A48" s="13">
        <v>45590</v>
      </c>
      <c r="B48" s="15">
        <v>1.3122499999999999</v>
      </c>
      <c r="C48" s="15">
        <v>1.3134399999999999</v>
      </c>
      <c r="D48" s="15">
        <v>1.29068</v>
      </c>
      <c r="E48" s="15">
        <v>1.29573</v>
      </c>
      <c r="F48" s="15">
        <v>1.3073999999999999</v>
      </c>
      <c r="G48" s="15">
        <v>1.3102</v>
      </c>
      <c r="H48" s="15">
        <v>1.2988999999999999</v>
      </c>
      <c r="I48" s="5">
        <v>4</v>
      </c>
      <c r="J48" s="5">
        <v>1595</v>
      </c>
      <c r="K48" s="5">
        <v>5290</v>
      </c>
      <c r="L48" s="5">
        <v>6967</v>
      </c>
      <c r="M48" s="14">
        <v>9.5905555555555626</v>
      </c>
      <c r="N48" s="14">
        <v>227.59999999999891</v>
      </c>
      <c r="O48" s="5">
        <v>113.00000000000088</v>
      </c>
      <c r="P48" s="5">
        <v>840272</v>
      </c>
      <c r="Q48" s="14">
        <v>1167.0444444444445</v>
      </c>
      <c r="R48" s="14">
        <v>30.610720562390306</v>
      </c>
      <c r="S48" s="5">
        <v>36</v>
      </c>
      <c r="T48" s="5" t="s">
        <v>28</v>
      </c>
      <c r="U48" s="14">
        <v>0.46153231961782848</v>
      </c>
      <c r="V48" s="5">
        <v>1385</v>
      </c>
      <c r="W48" s="5">
        <v>2814</v>
      </c>
      <c r="X48" s="5">
        <v>2149</v>
      </c>
      <c r="Y48" s="5">
        <v>619</v>
      </c>
      <c r="Z48" s="5" t="s">
        <v>27</v>
      </c>
      <c r="AA48" s="5"/>
      <c r="AB48" s="6" cm="1">
        <f t="array" ref="AB48">SUM(IF(B48:I48&gt;B49:I49,1,-1))</f>
        <v>-6</v>
      </c>
      <c r="AC48" s="6" cm="1">
        <f t="array" ref="AC48">SUM(IF(J48:S48&gt;J49:S49,1,-1))</f>
        <v>-6</v>
      </c>
      <c r="AD48" s="6">
        <f t="shared" si="11"/>
        <v>-12</v>
      </c>
      <c r="AE48" s="6">
        <f t="shared" si="14"/>
        <v>-16</v>
      </c>
      <c r="AF48" s="6">
        <f t="shared" si="14"/>
        <v>-18</v>
      </c>
      <c r="AG48" s="6">
        <f t="shared" si="14"/>
        <v>-34</v>
      </c>
      <c r="AH48" s="5"/>
      <c r="AI48" s="8" t="str">
        <f t="shared" si="0"/>
        <v>Inside</v>
      </c>
      <c r="AJ48" s="7" t="str">
        <f t="shared" si="1"/>
        <v>Down</v>
      </c>
      <c r="AK48" s="7" t="str">
        <f t="shared" si="2"/>
        <v>POC Unchanged</v>
      </c>
      <c r="AL48" s="9" t="str">
        <f t="shared" si="3"/>
        <v>In. Val</v>
      </c>
      <c r="AM48" s="9" t="str">
        <f t="shared" si="4"/>
        <v>Inside Day</v>
      </c>
      <c r="AN48" s="9" t="str">
        <f t="shared" si="5"/>
        <v>Bl. Val</v>
      </c>
      <c r="AO48" s="9" t="str">
        <f t="shared" si="6"/>
        <v>Gap Up - Failed</v>
      </c>
      <c r="AP48" s="9" t="str">
        <f t="shared" si="7"/>
        <v>Bottom-Weighted</v>
      </c>
      <c r="AQ48" s="9" t="str">
        <f t="shared" si="8"/>
        <v>Skewed Mid-High</v>
      </c>
      <c r="AR48" s="9" t="str">
        <f t="shared" si="9"/>
        <v>Same</v>
      </c>
      <c r="AS48" s="5">
        <f t="shared" si="10"/>
        <v>0</v>
      </c>
    </row>
    <row r="49" spans="1:45" ht="15.5" x14ac:dyDescent="0.35">
      <c r="A49" s="13">
        <v>45589</v>
      </c>
      <c r="B49" s="15">
        <v>1.3127899999999999</v>
      </c>
      <c r="C49" s="15">
        <v>1.31745</v>
      </c>
      <c r="D49" s="15">
        <v>1.29068</v>
      </c>
      <c r="E49" s="15">
        <v>1.2970999999999999</v>
      </c>
      <c r="F49" s="15">
        <v>1.3073999999999999</v>
      </c>
      <c r="G49" s="15">
        <v>1.3106</v>
      </c>
      <c r="H49" s="15">
        <v>1.2988</v>
      </c>
      <c r="I49" s="5">
        <v>30</v>
      </c>
      <c r="J49" s="5">
        <v>2232</v>
      </c>
      <c r="K49" s="5">
        <v>4919</v>
      </c>
      <c r="L49" s="5">
        <v>7234</v>
      </c>
      <c r="M49" s="14">
        <v>9.9605555555555529</v>
      </c>
      <c r="N49" s="14">
        <v>267.69999999999959</v>
      </c>
      <c r="O49" s="5">
        <v>118.00000000000033</v>
      </c>
      <c r="P49" s="5">
        <v>870411</v>
      </c>
      <c r="Q49" s="14">
        <v>1208.9041666666667</v>
      </c>
      <c r="R49" s="14">
        <v>27.022786701531608</v>
      </c>
      <c r="S49" s="5">
        <v>41</v>
      </c>
      <c r="T49" s="5" t="s">
        <v>26</v>
      </c>
      <c r="U49" s="14">
        <v>0.52960780943508023</v>
      </c>
      <c r="V49" s="5">
        <v>639</v>
      </c>
      <c r="W49" s="5">
        <v>3697</v>
      </c>
      <c r="X49" s="5">
        <v>2046</v>
      </c>
      <c r="Y49" s="5">
        <v>813</v>
      </c>
      <c r="Z49" s="5" t="s">
        <v>27</v>
      </c>
      <c r="AA49" s="5"/>
      <c r="AB49" s="6" cm="1">
        <f t="array" ref="AB49">SUM(IF(B49:I49&gt;B50:I50,1,-1))</f>
        <v>-4</v>
      </c>
      <c r="AC49" s="6" cm="1">
        <f t="array" ref="AC49">SUM(IF(J49:S49&gt;J50:S50,1,-1))</f>
        <v>-6</v>
      </c>
      <c r="AD49" s="6">
        <f t="shared" si="11"/>
        <v>-10</v>
      </c>
      <c r="AE49" s="6">
        <f t="shared" si="14"/>
        <v>-14</v>
      </c>
      <c r="AF49" s="6">
        <f t="shared" si="14"/>
        <v>-16</v>
      </c>
      <c r="AG49" s="6">
        <f t="shared" si="14"/>
        <v>-30</v>
      </c>
      <c r="AH49" s="5"/>
      <c r="AI49" s="8" t="str">
        <f t="shared" si="0"/>
        <v>OL Lower</v>
      </c>
      <c r="AJ49" s="7" t="str">
        <f t="shared" si="1"/>
        <v>Down</v>
      </c>
      <c r="AK49" s="7" t="str">
        <f t="shared" si="2"/>
        <v>POC Unchanged</v>
      </c>
      <c r="AL49" s="9" t="str">
        <f t="shared" si="3"/>
        <v>In. Val</v>
      </c>
      <c r="AM49" s="9" t="str">
        <f t="shared" si="4"/>
        <v>Inside Day</v>
      </c>
      <c r="AN49" s="9" t="str">
        <f t="shared" si="5"/>
        <v>Bl. Val</v>
      </c>
      <c r="AO49" s="9" t="str">
        <f t="shared" si="6"/>
        <v>No Gap</v>
      </c>
      <c r="AP49" s="9" t="str">
        <f t="shared" si="7"/>
        <v>Bottom-Weighted</v>
      </c>
      <c r="AQ49" s="9" t="str">
        <f t="shared" si="8"/>
        <v>Skewed Mid-High</v>
      </c>
      <c r="AR49" s="9" t="str">
        <f t="shared" si="9"/>
        <v>Same</v>
      </c>
      <c r="AS49" s="5">
        <f t="shared" si="10"/>
        <v>0</v>
      </c>
    </row>
    <row r="50" spans="1:45" ht="15.5" x14ac:dyDescent="0.35">
      <c r="A50" s="13">
        <v>45588</v>
      </c>
      <c r="B50" s="15">
        <v>1.3262</v>
      </c>
      <c r="C50" s="15">
        <v>1.3264899999999999</v>
      </c>
      <c r="D50" s="15">
        <v>1.29068</v>
      </c>
      <c r="E50" s="15">
        <v>1.2915000000000001</v>
      </c>
      <c r="F50" s="15">
        <v>1.3073999999999999</v>
      </c>
      <c r="G50" s="15">
        <v>1.3130999999999999</v>
      </c>
      <c r="H50" s="15">
        <v>1.3011999999999999</v>
      </c>
      <c r="I50" s="5">
        <v>-2</v>
      </c>
      <c r="J50" s="5">
        <v>2915</v>
      </c>
      <c r="K50" s="5">
        <v>4462</v>
      </c>
      <c r="L50" s="5">
        <v>7460</v>
      </c>
      <c r="M50" s="14">
        <v>10.266944444444443</v>
      </c>
      <c r="N50" s="14">
        <v>358.099999999999</v>
      </c>
      <c r="O50" s="5">
        <v>119.00000000000021</v>
      </c>
      <c r="P50" s="5">
        <v>900554</v>
      </c>
      <c r="Q50" s="14">
        <v>1250.7694444444444</v>
      </c>
      <c r="R50" s="14">
        <v>20.832169784976323</v>
      </c>
      <c r="S50" s="5">
        <v>47</v>
      </c>
      <c r="T50" s="5" t="s">
        <v>26</v>
      </c>
      <c r="U50" s="14">
        <v>0.66075235688875034</v>
      </c>
      <c r="V50" s="5">
        <v>189</v>
      </c>
      <c r="W50" s="5">
        <v>2032</v>
      </c>
      <c r="X50" s="5">
        <v>3923</v>
      </c>
      <c r="Y50" s="5">
        <v>1312</v>
      </c>
      <c r="Z50" s="5" t="s">
        <v>27</v>
      </c>
      <c r="AA50" s="5"/>
      <c r="AB50" s="6" cm="1">
        <f t="array" ref="AB50">SUM(IF(B50:I50&gt;B51:I51,1,-1))</f>
        <v>-6</v>
      </c>
      <c r="AC50" s="6" cm="1">
        <f t="array" ref="AC50">SUM(IF(J50:S50&gt;J51:S51,1,-1))</f>
        <v>-6</v>
      </c>
      <c r="AD50" s="6">
        <f t="shared" si="11"/>
        <v>-12</v>
      </c>
      <c r="AE50" s="6">
        <f t="shared" si="14"/>
        <v>-16</v>
      </c>
      <c r="AF50" s="6">
        <f t="shared" si="14"/>
        <v>-16</v>
      </c>
      <c r="AG50" s="6">
        <f t="shared" si="14"/>
        <v>-32</v>
      </c>
      <c r="AH50" s="5"/>
      <c r="AI50" s="8" t="str">
        <f t="shared" si="0"/>
        <v>OL Higher</v>
      </c>
      <c r="AJ50" s="7" t="str">
        <f t="shared" si="1"/>
        <v>Down</v>
      </c>
      <c r="AK50" s="7" t="str">
        <f t="shared" si="2"/>
        <v>POC Unchanged</v>
      </c>
      <c r="AL50" s="9" t="str">
        <f t="shared" si="3"/>
        <v>In. Val</v>
      </c>
      <c r="AM50" s="9" t="str">
        <f t="shared" si="4"/>
        <v>Lower Break</v>
      </c>
      <c r="AN50" s="9" t="str">
        <f t="shared" si="5"/>
        <v>Bl. Val</v>
      </c>
      <c r="AO50" s="9" t="str">
        <f t="shared" si="6"/>
        <v>Gap Up - Failed</v>
      </c>
      <c r="AP50" s="9" t="str">
        <f t="shared" si="7"/>
        <v>Bottom-Weighted</v>
      </c>
      <c r="AQ50" s="9" t="str">
        <f t="shared" si="8"/>
        <v>Skewed Mid-Low</v>
      </c>
      <c r="AR50" s="9" t="str">
        <f t="shared" si="9"/>
        <v>Same</v>
      </c>
      <c r="AS50" s="5">
        <f t="shared" si="10"/>
        <v>0</v>
      </c>
    </row>
    <row r="51" spans="1:45" ht="15.5" x14ac:dyDescent="0.35">
      <c r="A51" s="13">
        <v>45587</v>
      </c>
      <c r="B51" s="15">
        <v>1.32738</v>
      </c>
      <c r="C51" s="15">
        <v>1.3305</v>
      </c>
      <c r="D51" s="15">
        <v>1.2944100000000001</v>
      </c>
      <c r="E51" s="15">
        <v>1.29803</v>
      </c>
      <c r="F51" s="15">
        <v>1.3073999999999999</v>
      </c>
      <c r="G51" s="15">
        <v>1.3130999999999999</v>
      </c>
      <c r="H51" s="15">
        <v>1.3009999999999999</v>
      </c>
      <c r="I51" s="5">
        <v>4</v>
      </c>
      <c r="J51" s="5">
        <v>3462</v>
      </c>
      <c r="K51" s="5">
        <v>4004</v>
      </c>
      <c r="L51" s="5">
        <v>7549</v>
      </c>
      <c r="M51" s="14">
        <v>10.372083333333334</v>
      </c>
      <c r="N51" s="14">
        <v>360.89999999999958</v>
      </c>
      <c r="O51" s="5">
        <v>121</v>
      </c>
      <c r="P51" s="5">
        <v>912154</v>
      </c>
      <c r="Q51" s="14">
        <v>1266.8805555555555</v>
      </c>
      <c r="R51" s="14">
        <v>20.917151565530641</v>
      </c>
      <c r="S51" s="5">
        <v>45</v>
      </c>
      <c r="T51" s="5" t="s">
        <v>26</v>
      </c>
      <c r="U51" s="14">
        <v>0.68918260307581625</v>
      </c>
      <c r="V51" s="5">
        <v>656</v>
      </c>
      <c r="W51" s="5">
        <v>593</v>
      </c>
      <c r="X51" s="5">
        <v>4481</v>
      </c>
      <c r="Y51" s="5">
        <v>1818</v>
      </c>
      <c r="Z51" s="5" t="s">
        <v>27</v>
      </c>
      <c r="AA51" s="5"/>
      <c r="AB51" s="6" cm="1">
        <f t="array" ref="AB51">SUM(IF(B51:I51&gt;B52:I52,1,-1))</f>
        <v>-4</v>
      </c>
      <c r="AC51" s="6" cm="1">
        <f t="array" ref="AC51">SUM(IF(J51:S51&gt;J52:S52,1,-1))</f>
        <v>-4</v>
      </c>
      <c r="AD51" s="6">
        <f t="shared" si="11"/>
        <v>-8</v>
      </c>
      <c r="AE51" s="6">
        <f t="shared" ref="AE51:AG66" si="15">SUM(AB51:AB53)</f>
        <v>-12</v>
      </c>
      <c r="AF51" s="6">
        <f t="shared" si="15"/>
        <v>-16</v>
      </c>
      <c r="AG51" s="6">
        <f t="shared" si="15"/>
        <v>-28</v>
      </c>
      <c r="AH51" s="5"/>
      <c r="AI51" s="8" t="str">
        <f t="shared" si="0"/>
        <v>OL Higher</v>
      </c>
      <c r="AJ51" s="7" t="str">
        <f t="shared" si="1"/>
        <v>Down</v>
      </c>
      <c r="AK51" s="7" t="str">
        <f t="shared" si="2"/>
        <v>POC Unchanged</v>
      </c>
      <c r="AL51" s="9" t="str">
        <f t="shared" si="3"/>
        <v>In. Val</v>
      </c>
      <c r="AM51" s="9" t="str">
        <f t="shared" si="4"/>
        <v>Lower Break</v>
      </c>
      <c r="AN51" s="9" t="str">
        <f t="shared" si="5"/>
        <v>Bl. Val</v>
      </c>
      <c r="AO51" s="9" t="str">
        <f t="shared" si="6"/>
        <v>Gap Up - Failed</v>
      </c>
      <c r="AP51" s="9" t="str">
        <f t="shared" si="7"/>
        <v>Bottom-Weighted</v>
      </c>
      <c r="AQ51" s="9" t="str">
        <f t="shared" si="8"/>
        <v>Skewed Mid-Low</v>
      </c>
      <c r="AR51" s="9" t="str">
        <f t="shared" si="9"/>
        <v>Same</v>
      </c>
      <c r="AS51" s="5">
        <f t="shared" si="10"/>
        <v>0</v>
      </c>
    </row>
    <row r="52" spans="1:45" ht="15.5" x14ac:dyDescent="0.35">
      <c r="A52" s="13">
        <v>45586</v>
      </c>
      <c r="B52" s="15">
        <v>1.3376999999999999</v>
      </c>
      <c r="C52" s="15">
        <v>1.33893</v>
      </c>
      <c r="D52" s="15">
        <v>1.29732</v>
      </c>
      <c r="E52" s="15">
        <v>1.2982199999999999</v>
      </c>
      <c r="F52" s="15">
        <v>1.3074000000000001</v>
      </c>
      <c r="G52" s="15">
        <v>1.3131000000000002</v>
      </c>
      <c r="H52" s="15">
        <v>1.3005000000000002</v>
      </c>
      <c r="I52" s="5">
        <v>-18</v>
      </c>
      <c r="J52" s="5">
        <v>4071</v>
      </c>
      <c r="K52" s="5">
        <v>3523</v>
      </c>
      <c r="L52" s="5">
        <v>7677</v>
      </c>
      <c r="M52" s="14">
        <v>10.628750000000009</v>
      </c>
      <c r="N52" s="14">
        <v>416.09999999999923</v>
      </c>
      <c r="O52" s="5">
        <v>125.99999999999945</v>
      </c>
      <c r="P52" s="5">
        <v>946697</v>
      </c>
      <c r="Q52" s="14">
        <v>1314.8569444444445</v>
      </c>
      <c r="R52" s="14">
        <v>18.449891852920004</v>
      </c>
      <c r="S52" s="5">
        <v>42</v>
      </c>
      <c r="T52" s="5" t="s">
        <v>26</v>
      </c>
      <c r="U52" s="14">
        <v>0.61593886249122787</v>
      </c>
      <c r="V52" s="5">
        <v>578</v>
      </c>
      <c r="W52" s="5">
        <v>756</v>
      </c>
      <c r="X52" s="5">
        <v>2516</v>
      </c>
      <c r="Y52" s="5">
        <v>3827</v>
      </c>
      <c r="Z52" s="5" t="s">
        <v>27</v>
      </c>
      <c r="AA52" s="5"/>
      <c r="AB52" s="6" cm="1">
        <f t="array" ref="AB52">SUM(IF(B52:I52&gt;B53:I53,1,-1))</f>
        <v>-6</v>
      </c>
      <c r="AC52" s="6" cm="1">
        <f t="array" ref="AC52">SUM(IF(J52:S52&gt;J53:S53,1,-1))</f>
        <v>-6</v>
      </c>
      <c r="AD52" s="6">
        <f t="shared" si="11"/>
        <v>-12</v>
      </c>
      <c r="AE52" s="6">
        <f t="shared" si="15"/>
        <v>-12</v>
      </c>
      <c r="AF52" s="6">
        <f t="shared" si="15"/>
        <v>-20</v>
      </c>
      <c r="AG52" s="6">
        <f t="shared" si="15"/>
        <v>-32</v>
      </c>
      <c r="AH52" s="5"/>
      <c r="AI52" s="8" t="str">
        <f t="shared" si="0"/>
        <v>Inside</v>
      </c>
      <c r="AJ52" s="7" t="str">
        <f t="shared" si="1"/>
        <v>Down</v>
      </c>
      <c r="AK52" s="7" t="str">
        <f t="shared" si="2"/>
        <v>POC Unchanged</v>
      </c>
      <c r="AL52" s="9" t="str">
        <f t="shared" si="3"/>
        <v>In. Val</v>
      </c>
      <c r="AM52" s="9" t="str">
        <f t="shared" si="4"/>
        <v>Inside Day</v>
      </c>
      <c r="AN52" s="9" t="str">
        <f t="shared" si="5"/>
        <v>Bl. Val</v>
      </c>
      <c r="AO52" s="9" t="str">
        <f t="shared" si="6"/>
        <v>Gap Up - Failed</v>
      </c>
      <c r="AP52" s="9" t="str">
        <f t="shared" si="7"/>
        <v>Top-Weighted</v>
      </c>
      <c r="AQ52" s="9" t="str">
        <f t="shared" si="8"/>
        <v>Skewed Low</v>
      </c>
      <c r="AR52" s="9" t="str">
        <f t="shared" si="9"/>
        <v>Same</v>
      </c>
      <c r="AS52" s="5">
        <f t="shared" si="10"/>
        <v>0</v>
      </c>
    </row>
    <row r="53" spans="1:45" ht="15.5" x14ac:dyDescent="0.35">
      <c r="A53" s="13">
        <v>45583</v>
      </c>
      <c r="B53" s="15">
        <v>1.3382000000000001</v>
      </c>
      <c r="C53" s="15">
        <v>1.3422499999999999</v>
      </c>
      <c r="D53" s="15">
        <v>1.29732</v>
      </c>
      <c r="E53" s="15">
        <v>1.3051200000000001</v>
      </c>
      <c r="F53" s="15">
        <v>1.3074000000000001</v>
      </c>
      <c r="G53" s="15">
        <v>1.3133000000000001</v>
      </c>
      <c r="H53" s="15">
        <v>1.2983</v>
      </c>
      <c r="I53" s="5">
        <v>7</v>
      </c>
      <c r="J53" s="5">
        <v>4739</v>
      </c>
      <c r="K53" s="5">
        <v>3138</v>
      </c>
      <c r="L53" s="5">
        <v>7960</v>
      </c>
      <c r="M53" s="14">
        <v>11.024999999999995</v>
      </c>
      <c r="N53" s="14">
        <v>449.29999999999916</v>
      </c>
      <c r="O53" s="5">
        <v>150.00000000000125</v>
      </c>
      <c r="P53" s="5">
        <v>969250</v>
      </c>
      <c r="Q53" s="14">
        <v>1346.1805555555557</v>
      </c>
      <c r="R53" s="14">
        <v>17.716447807700902</v>
      </c>
      <c r="S53" s="5">
        <v>51</v>
      </c>
      <c r="T53" s="5" t="s">
        <v>26</v>
      </c>
      <c r="U53" s="14">
        <v>0.55283586406787832</v>
      </c>
      <c r="V53" s="5">
        <v>1029</v>
      </c>
      <c r="W53" s="5">
        <v>935</v>
      </c>
      <c r="X53" s="5">
        <v>2085</v>
      </c>
      <c r="Y53" s="5">
        <v>3861</v>
      </c>
      <c r="Z53" s="5" t="s">
        <v>27</v>
      </c>
      <c r="AA53" s="5"/>
      <c r="AB53" s="6" cm="1">
        <f t="array" ref="AB53">SUM(IF(B53:I53&gt;B54:I54,1,-1))</f>
        <v>-2</v>
      </c>
      <c r="AC53" s="6" cm="1">
        <f t="array" ref="AC53">SUM(IF(J53:S53&gt;J54:S54,1,-1))</f>
        <v>-6</v>
      </c>
      <c r="AD53" s="6">
        <f t="shared" si="11"/>
        <v>-8</v>
      </c>
      <c r="AE53" s="6">
        <f t="shared" si="15"/>
        <v>-12</v>
      </c>
      <c r="AF53" s="6">
        <f t="shared" si="15"/>
        <v>-18</v>
      </c>
      <c r="AG53" s="6">
        <f t="shared" si="15"/>
        <v>-30</v>
      </c>
      <c r="AH53" s="5"/>
      <c r="AI53" s="8" t="str">
        <f t="shared" si="0"/>
        <v>Inside</v>
      </c>
      <c r="AJ53" s="7" t="str">
        <f t="shared" si="1"/>
        <v>Down</v>
      </c>
      <c r="AK53" s="7" t="str">
        <f t="shared" si="2"/>
        <v>POC Unchanged</v>
      </c>
      <c r="AL53" s="9" t="str">
        <f t="shared" si="3"/>
        <v>In. Val</v>
      </c>
      <c r="AM53" s="9" t="str">
        <f t="shared" si="4"/>
        <v>Inside Day</v>
      </c>
      <c r="AN53" s="9" t="str">
        <f t="shared" si="5"/>
        <v>In Val</v>
      </c>
      <c r="AO53" s="9" t="str">
        <f t="shared" si="6"/>
        <v>Gap Up - Failed</v>
      </c>
      <c r="AP53" s="9" t="str">
        <f t="shared" si="7"/>
        <v>Top-Weighted</v>
      </c>
      <c r="AQ53" s="9" t="str">
        <f t="shared" si="8"/>
        <v>Skewed Low</v>
      </c>
      <c r="AR53" s="9" t="str">
        <f t="shared" si="9"/>
        <v>Same</v>
      </c>
      <c r="AS53" s="5">
        <f t="shared" si="10"/>
        <v>0</v>
      </c>
    </row>
    <row r="54" spans="1:45" ht="15.5" x14ac:dyDescent="0.35">
      <c r="A54" s="13">
        <v>45582</v>
      </c>
      <c r="B54" s="15">
        <v>1.3410299999999999</v>
      </c>
      <c r="C54" s="15">
        <v>1.3427100000000001</v>
      </c>
      <c r="D54" s="15">
        <v>1.29732</v>
      </c>
      <c r="E54" s="15">
        <v>1.3013999999999999</v>
      </c>
      <c r="F54" s="15">
        <v>1.3074000000000001</v>
      </c>
      <c r="G54" s="15">
        <v>1.3250000000000002</v>
      </c>
      <c r="H54" s="15">
        <v>1.2975000000000001</v>
      </c>
      <c r="I54" s="5">
        <v>-13</v>
      </c>
      <c r="J54" s="5">
        <v>5286</v>
      </c>
      <c r="K54" s="5">
        <v>2686</v>
      </c>
      <c r="L54" s="5">
        <v>8055</v>
      </c>
      <c r="M54" s="14">
        <v>11.160277777777777</v>
      </c>
      <c r="N54" s="14">
        <v>453.90000000000043</v>
      </c>
      <c r="O54" s="5">
        <v>275.0000000000008</v>
      </c>
      <c r="P54" s="5">
        <v>984310</v>
      </c>
      <c r="Q54" s="14">
        <v>1367.0972222222222</v>
      </c>
      <c r="R54" s="14">
        <v>17.746199603436864</v>
      </c>
      <c r="S54" s="5">
        <v>49</v>
      </c>
      <c r="T54" s="5" t="s">
        <v>26</v>
      </c>
      <c r="U54" s="14">
        <v>0.51441088753310016</v>
      </c>
      <c r="V54" s="5">
        <v>1562</v>
      </c>
      <c r="W54" s="5">
        <v>946</v>
      </c>
      <c r="X54" s="5">
        <v>2035</v>
      </c>
      <c r="Y54" s="5">
        <v>3459</v>
      </c>
      <c r="Z54" s="5" t="s">
        <v>27</v>
      </c>
      <c r="AA54" s="5"/>
      <c r="AB54" s="6" cm="1">
        <f t="array" ref="AB54">SUM(IF(B54:I54&gt;B55:I55,1,-1))</f>
        <v>-4</v>
      </c>
      <c r="AC54" s="6" cm="1">
        <f t="array" ref="AC54">SUM(IF(J54:S54&gt;J55:S55,1,-1))</f>
        <v>-8</v>
      </c>
      <c r="AD54" s="6">
        <f t="shared" si="11"/>
        <v>-12</v>
      </c>
      <c r="AE54" s="6">
        <f t="shared" si="15"/>
        <v>-16</v>
      </c>
      <c r="AF54" s="6">
        <f t="shared" si="15"/>
        <v>-20</v>
      </c>
      <c r="AG54" s="6">
        <f t="shared" si="15"/>
        <v>-36</v>
      </c>
      <c r="AH54" s="5"/>
      <c r="AI54" s="8" t="str">
        <f t="shared" si="0"/>
        <v>OL Lower</v>
      </c>
      <c r="AJ54" s="7" t="str">
        <f t="shared" si="1"/>
        <v>Down</v>
      </c>
      <c r="AK54" s="7" t="str">
        <f t="shared" si="2"/>
        <v>POC Unchanged</v>
      </c>
      <c r="AL54" s="9" t="str">
        <f t="shared" si="3"/>
        <v>In. Val</v>
      </c>
      <c r="AM54" s="9" t="str">
        <f t="shared" si="4"/>
        <v>Lower Break</v>
      </c>
      <c r="AN54" s="9" t="str">
        <f t="shared" si="5"/>
        <v>In Val</v>
      </c>
      <c r="AO54" s="9" t="str">
        <f t="shared" si="6"/>
        <v>Gap Up - Failed</v>
      </c>
      <c r="AP54" s="9" t="str">
        <f t="shared" si="7"/>
        <v>Top-Weighted</v>
      </c>
      <c r="AQ54" s="9" t="str">
        <f t="shared" si="8"/>
        <v>Skewed Low</v>
      </c>
      <c r="AR54" s="9" t="str">
        <f t="shared" si="9"/>
        <v>Same</v>
      </c>
      <c r="AS54" s="5">
        <f t="shared" si="10"/>
        <v>0</v>
      </c>
    </row>
    <row r="55" spans="1:45" ht="15.5" x14ac:dyDescent="0.35">
      <c r="A55" s="13">
        <v>45581</v>
      </c>
      <c r="B55" s="15">
        <v>1.3313200000000001</v>
      </c>
      <c r="C55" s="15">
        <v>1.3433900000000001</v>
      </c>
      <c r="D55" s="15">
        <v>1.2976399999999999</v>
      </c>
      <c r="E55" s="15">
        <v>1.2990900000000001</v>
      </c>
      <c r="F55" s="15">
        <v>1.3074000000000001</v>
      </c>
      <c r="G55" s="15">
        <v>1.3283</v>
      </c>
      <c r="H55" s="15">
        <v>1.2979000000000001</v>
      </c>
      <c r="I55" s="5">
        <v>-10</v>
      </c>
      <c r="J55" s="5">
        <v>5894</v>
      </c>
      <c r="K55" s="5">
        <v>2214</v>
      </c>
      <c r="L55" s="5">
        <v>8191</v>
      </c>
      <c r="M55" s="14">
        <v>11.311805555555557</v>
      </c>
      <c r="N55" s="14">
        <v>457.50000000000182</v>
      </c>
      <c r="O55" s="5">
        <v>303.99999999999983</v>
      </c>
      <c r="P55" s="5">
        <v>992482</v>
      </c>
      <c r="Q55" s="14">
        <v>1378.4472222222223</v>
      </c>
      <c r="R55" s="14">
        <v>17.90382513661195</v>
      </c>
      <c r="S55" s="5">
        <v>49</v>
      </c>
      <c r="T55" s="5" t="s">
        <v>28</v>
      </c>
      <c r="U55" s="14">
        <v>0.48213528341622486</v>
      </c>
      <c r="V55" s="5">
        <v>2106</v>
      </c>
      <c r="W55" s="5">
        <v>998</v>
      </c>
      <c r="X55" s="5">
        <v>1830</v>
      </c>
      <c r="Y55" s="5">
        <v>3257</v>
      </c>
      <c r="Z55" s="5" t="s">
        <v>27</v>
      </c>
      <c r="AA55" s="5"/>
      <c r="AB55" s="6" cm="1">
        <f t="array" ref="AB55">SUM(IF(B55:I55&gt;B56:I56,1,-1))</f>
        <v>-6</v>
      </c>
      <c r="AC55" s="6" cm="1">
        <f t="array" ref="AC55">SUM(IF(J55:S55&gt;J56:S56,1,-1))</f>
        <v>-4</v>
      </c>
      <c r="AD55" s="6">
        <f t="shared" si="11"/>
        <v>-10</v>
      </c>
      <c r="AE55" s="6">
        <f t="shared" si="15"/>
        <v>-16</v>
      </c>
      <c r="AF55" s="6">
        <f t="shared" si="15"/>
        <v>-20</v>
      </c>
      <c r="AG55" s="6">
        <f t="shared" si="15"/>
        <v>-36</v>
      </c>
      <c r="AH55" s="5"/>
      <c r="AI55" s="8" t="str">
        <f t="shared" si="0"/>
        <v>OL Lower</v>
      </c>
      <c r="AJ55" s="7" t="str">
        <f t="shared" si="1"/>
        <v>Down</v>
      </c>
      <c r="AK55" s="7" t="str">
        <f t="shared" si="2"/>
        <v>POC Unchanged</v>
      </c>
      <c r="AL55" s="9" t="str">
        <f t="shared" si="3"/>
        <v>In. Val</v>
      </c>
      <c r="AM55" s="9" t="str">
        <f t="shared" si="4"/>
        <v>Lower Break</v>
      </c>
      <c r="AN55" s="9" t="str">
        <f t="shared" si="5"/>
        <v>In Val</v>
      </c>
      <c r="AO55" s="9" t="str">
        <f t="shared" si="6"/>
        <v>No Gap</v>
      </c>
      <c r="AP55" s="9" t="str">
        <f t="shared" si="7"/>
        <v>Top-Weighted</v>
      </c>
      <c r="AQ55" s="9" t="str">
        <f t="shared" si="8"/>
        <v>Skewed Low</v>
      </c>
      <c r="AR55" s="9" t="str">
        <f t="shared" si="9"/>
        <v>Same</v>
      </c>
      <c r="AS55" s="5">
        <f t="shared" si="10"/>
        <v>0</v>
      </c>
    </row>
    <row r="56" spans="1:45" ht="15.5" x14ac:dyDescent="0.35">
      <c r="A56" s="13">
        <v>45580</v>
      </c>
      <c r="B56" s="15">
        <v>1.3426</v>
      </c>
      <c r="C56" s="15">
        <v>1.3433900000000001</v>
      </c>
      <c r="D56" s="15">
        <v>1.3021499999999999</v>
      </c>
      <c r="E56" s="15">
        <v>1.3064499999999999</v>
      </c>
      <c r="F56" s="15">
        <v>1.3074000000000001</v>
      </c>
      <c r="G56" s="15">
        <v>1.3328</v>
      </c>
      <c r="H56" s="15">
        <v>1.3022</v>
      </c>
      <c r="I56" s="5">
        <v>-46</v>
      </c>
      <c r="J56" s="5">
        <v>6452</v>
      </c>
      <c r="K56" s="5">
        <v>1723</v>
      </c>
      <c r="L56" s="5">
        <v>8250</v>
      </c>
      <c r="M56" s="14">
        <v>11.367916666666673</v>
      </c>
      <c r="N56" s="14">
        <v>412.40000000000168</v>
      </c>
      <c r="O56" s="5">
        <v>305.9999999999996</v>
      </c>
      <c r="P56" s="5">
        <v>1002812</v>
      </c>
      <c r="Q56" s="14">
        <v>1392.7944444444445</v>
      </c>
      <c r="R56" s="14">
        <v>20.004849660523682</v>
      </c>
      <c r="S56" s="5">
        <v>47</v>
      </c>
      <c r="T56" s="5" t="s">
        <v>28</v>
      </c>
      <c r="U56" s="14">
        <v>0.42261980376216729</v>
      </c>
      <c r="V56" s="5">
        <v>2425</v>
      </c>
      <c r="W56" s="5">
        <v>1207</v>
      </c>
      <c r="X56" s="5">
        <v>605</v>
      </c>
      <c r="Y56" s="5">
        <v>4001</v>
      </c>
      <c r="Z56" s="5" t="s">
        <v>27</v>
      </c>
      <c r="AA56" s="5"/>
      <c r="AB56" s="6" cm="1">
        <f t="array" ref="AB56">SUM(IF(B56:I56&gt;B57:I57,1,-1))</f>
        <v>-6</v>
      </c>
      <c r="AC56" s="6" cm="1">
        <f t="array" ref="AC56">SUM(IF(J56:S56&gt;J57:S57,1,-1))</f>
        <v>-8</v>
      </c>
      <c r="AD56" s="6">
        <f t="shared" si="11"/>
        <v>-14</v>
      </c>
      <c r="AE56" s="6">
        <f t="shared" si="15"/>
        <v>-16</v>
      </c>
      <c r="AF56" s="6">
        <f t="shared" si="15"/>
        <v>-22</v>
      </c>
      <c r="AG56" s="6">
        <f t="shared" si="15"/>
        <v>-38</v>
      </c>
      <c r="AH56" s="5"/>
      <c r="AI56" s="8" t="str">
        <f t="shared" si="0"/>
        <v>OL Lower</v>
      </c>
      <c r="AJ56" s="7" t="str">
        <f t="shared" si="1"/>
        <v>Down</v>
      </c>
      <c r="AK56" s="7" t="str">
        <f t="shared" si="2"/>
        <v>POC Down</v>
      </c>
      <c r="AL56" s="9" t="str">
        <f t="shared" si="3"/>
        <v>Bel. Val</v>
      </c>
      <c r="AM56" s="9" t="str">
        <f t="shared" si="4"/>
        <v>Inside Day</v>
      </c>
      <c r="AN56" s="9" t="str">
        <f t="shared" si="5"/>
        <v>In Val</v>
      </c>
      <c r="AO56" s="9" t="str">
        <f t="shared" si="6"/>
        <v>No Gap</v>
      </c>
      <c r="AP56" s="9" t="str">
        <f t="shared" si="7"/>
        <v>Top-Weighted</v>
      </c>
      <c r="AQ56" s="9" t="str">
        <f t="shared" si="8"/>
        <v>Skewed Low</v>
      </c>
      <c r="AR56" s="9" t="str">
        <f t="shared" si="9"/>
        <v>Same</v>
      </c>
      <c r="AS56" s="5">
        <f t="shared" si="10"/>
        <v>0</v>
      </c>
    </row>
    <row r="57" spans="1:45" ht="15.5" x14ac:dyDescent="0.35">
      <c r="A57" s="13">
        <v>45579</v>
      </c>
      <c r="B57" s="15">
        <v>1.3348199999999999</v>
      </c>
      <c r="C57" s="15">
        <v>1.3433900000000001</v>
      </c>
      <c r="D57" s="15">
        <v>1.3021499999999999</v>
      </c>
      <c r="E57" s="15">
        <v>1.3066500000000001</v>
      </c>
      <c r="F57" s="15">
        <v>1.3381000000000001</v>
      </c>
      <c r="G57" s="15">
        <v>1.3432999999999999</v>
      </c>
      <c r="H57" s="15">
        <v>1.3094000000000001</v>
      </c>
      <c r="I57" s="5">
        <v>-10</v>
      </c>
      <c r="J57" s="5">
        <v>1514</v>
      </c>
      <c r="K57" s="5">
        <v>6710</v>
      </c>
      <c r="L57" s="5">
        <v>8293</v>
      </c>
      <c r="M57" s="14">
        <v>11.425972222222232</v>
      </c>
      <c r="N57" s="14">
        <v>412.40000000000168</v>
      </c>
      <c r="O57" s="5">
        <v>338.99999999999818</v>
      </c>
      <c r="P57" s="5">
        <v>1007936</v>
      </c>
      <c r="Q57" s="14">
        <v>1399.911111111111</v>
      </c>
      <c r="R57" s="14">
        <v>20.109117361784595</v>
      </c>
      <c r="S57" s="5">
        <v>54</v>
      </c>
      <c r="T57" s="5" t="s">
        <v>28</v>
      </c>
      <c r="U57" s="14">
        <v>0.41698983019660929</v>
      </c>
      <c r="V57" s="5">
        <v>2950</v>
      </c>
      <c r="W57" s="5">
        <v>1207</v>
      </c>
      <c r="X57" s="5">
        <v>605</v>
      </c>
      <c r="Y57" s="5">
        <v>3519</v>
      </c>
      <c r="Z57" s="5" t="s">
        <v>27</v>
      </c>
      <c r="AA57" s="5"/>
      <c r="AB57" s="6" cm="1">
        <f t="array" ref="AB57">SUM(IF(B57:I57&gt;B58:I58,1,-1))</f>
        <v>-4</v>
      </c>
      <c r="AC57" s="6" cm="1">
        <f t="array" ref="AC57">SUM(IF(J57:S57&gt;J58:S58,1,-1))</f>
        <v>-8</v>
      </c>
      <c r="AD57" s="6">
        <f t="shared" si="11"/>
        <v>-12</v>
      </c>
      <c r="AE57" s="6">
        <f t="shared" si="15"/>
        <v>-14</v>
      </c>
      <c r="AF57" s="6">
        <f t="shared" si="15"/>
        <v>-16</v>
      </c>
      <c r="AG57" s="6">
        <f t="shared" si="15"/>
        <v>-30</v>
      </c>
      <c r="AH57" s="5"/>
      <c r="AI57" s="8" t="str">
        <f t="shared" si="0"/>
        <v>Outside</v>
      </c>
      <c r="AJ57" s="7" t="str">
        <f t="shared" si="1"/>
        <v>Neutral</v>
      </c>
      <c r="AK57" s="7" t="str">
        <f t="shared" si="2"/>
        <v>POC Unchanged</v>
      </c>
      <c r="AL57" s="9" t="str">
        <f t="shared" si="3"/>
        <v>In. Val</v>
      </c>
      <c r="AM57" s="9" t="str">
        <f t="shared" si="4"/>
        <v>Inside Day</v>
      </c>
      <c r="AN57" s="9" t="str">
        <f t="shared" si="5"/>
        <v>Bl. Val</v>
      </c>
      <c r="AO57" s="9" t="str">
        <f t="shared" si="6"/>
        <v>No Gap</v>
      </c>
      <c r="AP57" s="9" t="str">
        <f t="shared" si="7"/>
        <v>Bottom-Weighted</v>
      </c>
      <c r="AQ57" s="9" t="str">
        <f t="shared" si="8"/>
        <v>Skewed Low</v>
      </c>
      <c r="AR57" s="9" t="str">
        <f t="shared" si="9"/>
        <v>Same</v>
      </c>
      <c r="AS57" s="5">
        <f t="shared" si="10"/>
        <v>0</v>
      </c>
    </row>
    <row r="58" spans="1:45" ht="15.5" x14ac:dyDescent="0.35">
      <c r="A58" s="13">
        <v>45576</v>
      </c>
      <c r="B58" s="15">
        <v>1.33117</v>
      </c>
      <c r="C58" s="15">
        <v>1.3433900000000001</v>
      </c>
      <c r="D58" s="15">
        <v>1.3021499999999999</v>
      </c>
      <c r="E58" s="15">
        <v>1.3048</v>
      </c>
      <c r="F58" s="15">
        <v>1.3381000000000001</v>
      </c>
      <c r="G58" s="15">
        <v>1.3432999999999999</v>
      </c>
      <c r="H58" s="15">
        <v>1.3106</v>
      </c>
      <c r="I58" s="5">
        <v>1</v>
      </c>
      <c r="J58" s="5">
        <v>1514</v>
      </c>
      <c r="K58" s="5">
        <v>6805</v>
      </c>
      <c r="L58" s="5">
        <v>8388</v>
      </c>
      <c r="M58" s="14">
        <v>11.566111111111129</v>
      </c>
      <c r="N58" s="14">
        <v>412.40000000000168</v>
      </c>
      <c r="O58" s="5">
        <v>326.99999999999949</v>
      </c>
      <c r="P58" s="5">
        <v>1014824</v>
      </c>
      <c r="Q58" s="14">
        <v>1409.4777777777779</v>
      </c>
      <c r="R58" s="14">
        <v>20.339476236663351</v>
      </c>
      <c r="S58" s="5">
        <v>59</v>
      </c>
      <c r="T58" s="5" t="s">
        <v>28</v>
      </c>
      <c r="U58" s="14">
        <v>0.40024278123866391</v>
      </c>
      <c r="V58" s="5">
        <v>3126</v>
      </c>
      <c r="W58" s="5">
        <v>1559</v>
      </c>
      <c r="X58" s="5">
        <v>605</v>
      </c>
      <c r="Y58" s="5">
        <v>3083</v>
      </c>
      <c r="Z58" s="5" t="s">
        <v>27</v>
      </c>
      <c r="AA58" s="5"/>
      <c r="AB58" s="6" cm="1">
        <f t="array" ref="AB58">SUM(IF(B58:I58&gt;B59:I59,1,-1))</f>
        <v>-6</v>
      </c>
      <c r="AC58" s="6" cm="1">
        <f t="array" ref="AC58">SUM(IF(J58:S58&gt;J59:S59,1,-1))</f>
        <v>-6</v>
      </c>
      <c r="AD58" s="6">
        <f t="shared" si="11"/>
        <v>-12</v>
      </c>
      <c r="AE58" s="6">
        <f t="shared" si="15"/>
        <v>-14</v>
      </c>
      <c r="AF58" s="6">
        <f t="shared" si="15"/>
        <v>-14</v>
      </c>
      <c r="AG58" s="6">
        <f t="shared" si="15"/>
        <v>-28</v>
      </c>
      <c r="AH58" s="5"/>
      <c r="AI58" s="8" t="str">
        <f t="shared" si="0"/>
        <v>Outside</v>
      </c>
      <c r="AJ58" s="7" t="str">
        <f t="shared" si="1"/>
        <v>Up</v>
      </c>
      <c r="AK58" s="7" t="str">
        <f t="shared" si="2"/>
        <v>POC Unchanged</v>
      </c>
      <c r="AL58" s="9" t="str">
        <f t="shared" si="3"/>
        <v>In. Val</v>
      </c>
      <c r="AM58" s="9" t="str">
        <f t="shared" si="4"/>
        <v>Inside Day</v>
      </c>
      <c r="AN58" s="9" t="str">
        <f t="shared" si="5"/>
        <v>Bl. Val</v>
      </c>
      <c r="AO58" s="9" t="str">
        <f t="shared" si="6"/>
        <v>No Gap</v>
      </c>
      <c r="AP58" s="9" t="str">
        <f t="shared" si="7"/>
        <v>Bottom-Weighted</v>
      </c>
      <c r="AQ58" s="9" t="str">
        <f t="shared" si="8"/>
        <v>Skewed High</v>
      </c>
      <c r="AR58" s="9" t="str">
        <f t="shared" si="9"/>
        <v>Same</v>
      </c>
      <c r="AS58" s="5">
        <f t="shared" si="10"/>
        <v>0</v>
      </c>
    </row>
    <row r="59" spans="1:45" ht="15.5" x14ac:dyDescent="0.35">
      <c r="A59" s="13">
        <v>45575</v>
      </c>
      <c r="B59" s="15">
        <v>1.32805</v>
      </c>
      <c r="C59" s="15">
        <v>1.3433900000000001</v>
      </c>
      <c r="D59" s="15">
        <v>1.3021499999999999</v>
      </c>
      <c r="E59" s="15">
        <v>1.3061</v>
      </c>
      <c r="F59" s="15">
        <v>1.3381000000000001</v>
      </c>
      <c r="G59" s="15">
        <v>1.3432999999999999</v>
      </c>
      <c r="H59" s="15">
        <v>1.3122</v>
      </c>
      <c r="I59" s="5">
        <v>1</v>
      </c>
      <c r="J59" s="5">
        <v>1514</v>
      </c>
      <c r="K59" s="5">
        <v>6979</v>
      </c>
      <c r="L59" s="5">
        <v>8562</v>
      </c>
      <c r="M59" s="14">
        <v>11.803333333333342</v>
      </c>
      <c r="N59" s="14">
        <v>412.40000000000168</v>
      </c>
      <c r="O59" s="5">
        <v>310.99999999999903</v>
      </c>
      <c r="P59" s="5">
        <v>1029985</v>
      </c>
      <c r="Q59" s="14">
        <v>1430.5347222222222</v>
      </c>
      <c r="R59" s="14">
        <v>20.761396702230758</v>
      </c>
      <c r="S59" s="5">
        <v>54</v>
      </c>
      <c r="T59" s="5" t="s">
        <v>28</v>
      </c>
      <c r="U59" s="14">
        <v>0.38227362186950431</v>
      </c>
      <c r="V59" s="5">
        <v>3135</v>
      </c>
      <c r="W59" s="5">
        <v>2144</v>
      </c>
      <c r="X59" s="5">
        <v>605</v>
      </c>
      <c r="Y59" s="5">
        <v>2660</v>
      </c>
      <c r="Z59" s="5" t="s">
        <v>27</v>
      </c>
      <c r="AA59" s="5"/>
      <c r="AB59" s="6" cm="1">
        <f t="array" ref="AB59">SUM(IF(B59:I59&gt;B60:I60,1,-1))</f>
        <v>-4</v>
      </c>
      <c r="AC59" s="6" cm="1">
        <f t="array" ref="AC59">SUM(IF(J59:S59&gt;J60:S60,1,-1))</f>
        <v>-2</v>
      </c>
      <c r="AD59" s="6">
        <f t="shared" si="11"/>
        <v>-6</v>
      </c>
      <c r="AE59" s="6">
        <f t="shared" si="15"/>
        <v>-12</v>
      </c>
      <c r="AF59" s="6">
        <f t="shared" si="15"/>
        <v>-4</v>
      </c>
      <c r="AG59" s="6">
        <f t="shared" si="15"/>
        <v>-16</v>
      </c>
      <c r="AH59" s="5"/>
      <c r="AI59" s="8" t="str">
        <f t="shared" si="0"/>
        <v>Outside</v>
      </c>
      <c r="AJ59" s="7" t="str">
        <f t="shared" si="1"/>
        <v>Up</v>
      </c>
      <c r="AK59" s="7" t="str">
        <f t="shared" si="2"/>
        <v>POC Unchanged</v>
      </c>
      <c r="AL59" s="9" t="str">
        <f t="shared" si="3"/>
        <v>In. Val</v>
      </c>
      <c r="AM59" s="9" t="str">
        <f t="shared" si="4"/>
        <v>Lower Break</v>
      </c>
      <c r="AN59" s="9" t="str">
        <f t="shared" si="5"/>
        <v>Bl. Val</v>
      </c>
      <c r="AO59" s="9" t="str">
        <f t="shared" si="6"/>
        <v>No Gap</v>
      </c>
      <c r="AP59" s="9" t="str">
        <f t="shared" si="7"/>
        <v>Bottom-Weighted</v>
      </c>
      <c r="AQ59" s="9" t="str">
        <f t="shared" si="8"/>
        <v>Skewed High</v>
      </c>
      <c r="AR59" s="9" t="str">
        <f t="shared" si="9"/>
        <v>Same</v>
      </c>
      <c r="AS59" s="5">
        <f t="shared" si="10"/>
        <v>0</v>
      </c>
    </row>
    <row r="60" spans="1:45" ht="15.5" x14ac:dyDescent="0.35">
      <c r="A60" s="13">
        <v>45574</v>
      </c>
      <c r="B60" s="15">
        <v>1.32029</v>
      </c>
      <c r="C60" s="15">
        <v>1.3433900000000001</v>
      </c>
      <c r="D60" s="15">
        <v>1.30552</v>
      </c>
      <c r="E60" s="15">
        <v>1.3066199999999999</v>
      </c>
      <c r="F60" s="15">
        <v>1.3381000000000001</v>
      </c>
      <c r="G60" s="15">
        <v>1.3429000000000002</v>
      </c>
      <c r="H60" s="15">
        <v>1.3171000000000002</v>
      </c>
      <c r="I60" s="5">
        <v>20</v>
      </c>
      <c r="J60" s="5">
        <v>1509</v>
      </c>
      <c r="K60" s="5">
        <v>7114</v>
      </c>
      <c r="L60" s="5">
        <v>8692</v>
      </c>
      <c r="M60" s="14">
        <v>12.016666666666657</v>
      </c>
      <c r="N60" s="14">
        <v>378.70000000000073</v>
      </c>
      <c r="O60" s="5">
        <v>258.00000000000045</v>
      </c>
      <c r="P60" s="5">
        <v>1035018</v>
      </c>
      <c r="Q60" s="14">
        <v>1437.5250000000001</v>
      </c>
      <c r="R60" s="14">
        <v>22.952204911539432</v>
      </c>
      <c r="S60" s="5">
        <v>48</v>
      </c>
      <c r="T60" s="5" t="s">
        <v>28</v>
      </c>
      <c r="U60" s="14">
        <v>0.37683321292710864</v>
      </c>
      <c r="V60" s="5">
        <v>2982</v>
      </c>
      <c r="W60" s="5">
        <v>2707</v>
      </c>
      <c r="X60" s="5">
        <v>609</v>
      </c>
      <c r="Y60" s="5">
        <v>2394</v>
      </c>
      <c r="Z60" s="5" t="s">
        <v>27</v>
      </c>
      <c r="AA60" s="5"/>
      <c r="AB60" s="6" cm="1">
        <f t="array" ref="AB60">SUM(IF(B60:I60&gt;B61:I61,1,-1))</f>
        <v>-4</v>
      </c>
      <c r="AC60" s="6" cm="1">
        <f t="array" ref="AC60">SUM(IF(J60:S60&gt;J61:S61,1,-1))</f>
        <v>-6</v>
      </c>
      <c r="AD60" s="6">
        <f t="shared" si="11"/>
        <v>-10</v>
      </c>
      <c r="AE60" s="6">
        <f t="shared" si="15"/>
        <v>-14</v>
      </c>
      <c r="AF60" s="6">
        <f t="shared" si="15"/>
        <v>4</v>
      </c>
      <c r="AG60" s="6">
        <f t="shared" si="15"/>
        <v>-10</v>
      </c>
      <c r="AH60" s="5"/>
      <c r="AI60" s="8" t="str">
        <f t="shared" si="0"/>
        <v>Outside</v>
      </c>
      <c r="AJ60" s="7" t="str">
        <f t="shared" si="1"/>
        <v>Up</v>
      </c>
      <c r="AK60" s="7" t="str">
        <f t="shared" si="2"/>
        <v>POC Unchanged</v>
      </c>
      <c r="AL60" s="9" t="str">
        <f t="shared" si="3"/>
        <v>In. Val</v>
      </c>
      <c r="AM60" s="9" t="str">
        <f t="shared" si="4"/>
        <v>Lower Break</v>
      </c>
      <c r="AN60" s="9" t="str">
        <f t="shared" si="5"/>
        <v>Bl. Val</v>
      </c>
      <c r="AO60" s="9" t="str">
        <f t="shared" si="6"/>
        <v>Gap Down - Follow Through</v>
      </c>
      <c r="AP60" s="9" t="str">
        <f t="shared" si="7"/>
        <v>Bottom-Weighted</v>
      </c>
      <c r="AQ60" s="9" t="str">
        <f t="shared" si="8"/>
        <v>Skewed High</v>
      </c>
      <c r="AR60" s="9" t="str">
        <f t="shared" si="9"/>
        <v>Same</v>
      </c>
      <c r="AS60" s="5">
        <f t="shared" si="10"/>
        <v>0</v>
      </c>
    </row>
    <row r="61" spans="1:45" ht="15.5" x14ac:dyDescent="0.35">
      <c r="A61" s="13">
        <v>45573</v>
      </c>
      <c r="B61" s="15">
        <v>1.3166599999999999</v>
      </c>
      <c r="C61" s="15">
        <v>1.3433900000000001</v>
      </c>
      <c r="D61" s="15">
        <v>1.30589</v>
      </c>
      <c r="E61" s="15">
        <v>1.3092900000000001</v>
      </c>
      <c r="F61" s="15">
        <v>1.3381000000000001</v>
      </c>
      <c r="G61" s="15">
        <v>1.3424</v>
      </c>
      <c r="H61" s="15">
        <v>1.3208</v>
      </c>
      <c r="I61" s="5">
        <v>41</v>
      </c>
      <c r="J61" s="5">
        <v>1510</v>
      </c>
      <c r="K61" s="5">
        <v>7378</v>
      </c>
      <c r="L61" s="5">
        <v>8957</v>
      </c>
      <c r="M61" s="14">
        <v>12.368055555555543</v>
      </c>
      <c r="N61" s="14">
        <v>375.00000000000091</v>
      </c>
      <c r="O61" s="5">
        <v>216.00000000000063</v>
      </c>
      <c r="P61" s="5">
        <v>1064865</v>
      </c>
      <c r="Q61" s="14">
        <v>1478.9791666666667</v>
      </c>
      <c r="R61" s="14">
        <v>23.885333333333275</v>
      </c>
      <c r="S61" s="5">
        <v>55</v>
      </c>
      <c r="T61" s="5" t="s">
        <v>28</v>
      </c>
      <c r="U61" s="14">
        <v>0.38187963905870231</v>
      </c>
      <c r="V61" s="5">
        <v>2963</v>
      </c>
      <c r="W61" s="5">
        <v>2804</v>
      </c>
      <c r="X61" s="5">
        <v>1222</v>
      </c>
      <c r="Y61" s="5">
        <v>1968</v>
      </c>
      <c r="Z61" s="5" t="s">
        <v>27</v>
      </c>
      <c r="AA61" s="5"/>
      <c r="AB61" s="6" cm="1">
        <f t="array" ref="AB61">SUM(IF(B61:I61&gt;B62:I62,1,-1))</f>
        <v>-4</v>
      </c>
      <c r="AC61" s="6" cm="1">
        <f t="array" ref="AC61">SUM(IF(J61:S61&gt;J62:S62,1,-1))</f>
        <v>4</v>
      </c>
      <c r="AD61" s="6">
        <f t="shared" si="11"/>
        <v>0</v>
      </c>
      <c r="AE61" s="6">
        <f t="shared" si="15"/>
        <v>-14</v>
      </c>
      <c r="AF61" s="6">
        <f t="shared" si="15"/>
        <v>14</v>
      </c>
      <c r="AG61" s="6">
        <f t="shared" si="15"/>
        <v>0</v>
      </c>
      <c r="AH61" s="5"/>
      <c r="AI61" s="8" t="str">
        <f t="shared" si="0"/>
        <v>Outside</v>
      </c>
      <c r="AJ61" s="7" t="str">
        <f t="shared" si="1"/>
        <v>Up</v>
      </c>
      <c r="AK61" s="7" t="str">
        <f t="shared" si="2"/>
        <v>POC Unchanged</v>
      </c>
      <c r="AL61" s="9" t="str">
        <f t="shared" si="3"/>
        <v>In. Val</v>
      </c>
      <c r="AM61" s="9" t="str">
        <f t="shared" si="4"/>
        <v>Inside Day</v>
      </c>
      <c r="AN61" s="9" t="str">
        <f t="shared" si="5"/>
        <v>Bl. Val</v>
      </c>
      <c r="AO61" s="9" t="str">
        <f t="shared" si="6"/>
        <v>Gap Down - Follow Through</v>
      </c>
      <c r="AP61" s="9" t="str">
        <f t="shared" si="7"/>
        <v>Bottom-Weighted</v>
      </c>
      <c r="AQ61" s="9" t="str">
        <f t="shared" si="8"/>
        <v>Skewed High</v>
      </c>
      <c r="AR61" s="9" t="str">
        <f t="shared" si="9"/>
        <v>Same</v>
      </c>
      <c r="AS61" s="5">
        <f t="shared" si="10"/>
        <v>0</v>
      </c>
    </row>
    <row r="62" spans="1:45" ht="15.5" x14ac:dyDescent="0.35">
      <c r="A62" s="13">
        <v>45572</v>
      </c>
      <c r="B62" s="15">
        <v>1.3209599999999999</v>
      </c>
      <c r="C62" s="15">
        <v>1.3433900000000001</v>
      </c>
      <c r="D62" s="15">
        <v>1.30589</v>
      </c>
      <c r="E62" s="15">
        <v>1.3083800000000001</v>
      </c>
      <c r="F62" s="15">
        <v>1.3381000000000001</v>
      </c>
      <c r="G62" s="15">
        <v>1.3424</v>
      </c>
      <c r="H62" s="15">
        <v>1.3213000000000001</v>
      </c>
      <c r="I62" s="5">
        <v>25</v>
      </c>
      <c r="J62" s="5">
        <v>1510</v>
      </c>
      <c r="K62" s="5">
        <v>7371</v>
      </c>
      <c r="L62" s="5">
        <v>8950</v>
      </c>
      <c r="M62" s="14">
        <v>12.360555555555559</v>
      </c>
      <c r="N62" s="14">
        <v>375.00000000000091</v>
      </c>
      <c r="O62" s="5">
        <v>210.99999999999898</v>
      </c>
      <c r="P62" s="5">
        <v>1054643</v>
      </c>
      <c r="Q62" s="14">
        <v>1464.7819444444444</v>
      </c>
      <c r="R62" s="14">
        <v>23.86666666666661</v>
      </c>
      <c r="S62" s="5">
        <v>56</v>
      </c>
      <c r="T62" s="5" t="s">
        <v>28</v>
      </c>
      <c r="U62" s="14">
        <v>0.38369791206481474</v>
      </c>
      <c r="V62" s="5">
        <v>2963</v>
      </c>
      <c r="W62" s="5">
        <v>2804</v>
      </c>
      <c r="X62" s="5">
        <v>1680</v>
      </c>
      <c r="Y62" s="5">
        <v>1503</v>
      </c>
      <c r="Z62" s="5" t="s">
        <v>27</v>
      </c>
      <c r="AA62" s="5"/>
      <c r="AB62" s="6" cm="1">
        <f t="array" ref="AB62">SUM(IF(B62:I62&gt;B63:I63,1,-1))</f>
        <v>-6</v>
      </c>
      <c r="AC62" s="6" cm="1">
        <f t="array" ref="AC62">SUM(IF(J62:S62&gt;J63:S63,1,-1))</f>
        <v>6</v>
      </c>
      <c r="AD62" s="6">
        <f t="shared" si="11"/>
        <v>0</v>
      </c>
      <c r="AE62" s="6">
        <f t="shared" si="15"/>
        <v>-14</v>
      </c>
      <c r="AF62" s="6">
        <f t="shared" si="15"/>
        <v>14</v>
      </c>
      <c r="AG62" s="6">
        <f t="shared" si="15"/>
        <v>0</v>
      </c>
      <c r="AH62" s="5"/>
      <c r="AI62" s="8" t="str">
        <f t="shared" si="0"/>
        <v>Outside</v>
      </c>
      <c r="AJ62" s="7" t="str">
        <f t="shared" si="1"/>
        <v>Up</v>
      </c>
      <c r="AK62" s="7" t="str">
        <f t="shared" si="2"/>
        <v>POC Unchanged</v>
      </c>
      <c r="AL62" s="9" t="str">
        <f t="shared" si="3"/>
        <v>In. Val</v>
      </c>
      <c r="AM62" s="9" t="str">
        <f t="shared" si="4"/>
        <v>Lower Break</v>
      </c>
      <c r="AN62" s="9" t="str">
        <f t="shared" si="5"/>
        <v>Bl. Val</v>
      </c>
      <c r="AO62" s="9" t="str">
        <f t="shared" si="6"/>
        <v>Gap Down - Follow Through</v>
      </c>
      <c r="AP62" s="9" t="str">
        <f t="shared" si="7"/>
        <v>Bottom-Weighted</v>
      </c>
      <c r="AQ62" s="9" t="str">
        <f t="shared" si="8"/>
        <v>Skewed High</v>
      </c>
      <c r="AR62" s="9" t="str">
        <f t="shared" si="9"/>
        <v>Same</v>
      </c>
      <c r="AS62" s="5">
        <f t="shared" si="10"/>
        <v>0</v>
      </c>
    </row>
    <row r="63" spans="1:45" ht="15.5" x14ac:dyDescent="0.35">
      <c r="A63" s="13">
        <v>45569</v>
      </c>
      <c r="B63" s="15">
        <v>1.31345</v>
      </c>
      <c r="C63" s="15">
        <v>1.3433900000000001</v>
      </c>
      <c r="D63" s="15">
        <v>1.30694</v>
      </c>
      <c r="E63" s="15">
        <v>1.3122499999999999</v>
      </c>
      <c r="F63" s="15">
        <v>1.3381000000000001</v>
      </c>
      <c r="G63" s="15">
        <v>1.3424000000000003</v>
      </c>
      <c r="H63" s="15">
        <v>1.3216000000000001</v>
      </c>
      <c r="I63" s="5">
        <v>52</v>
      </c>
      <c r="J63" s="5">
        <v>1501</v>
      </c>
      <c r="K63" s="5">
        <v>7229</v>
      </c>
      <c r="L63" s="5">
        <v>8799</v>
      </c>
      <c r="M63" s="14">
        <v>12.205694444444463</v>
      </c>
      <c r="N63" s="14">
        <v>364.50000000000091</v>
      </c>
      <c r="O63" s="5">
        <v>208.00000000000151</v>
      </c>
      <c r="P63" s="5">
        <v>1032638</v>
      </c>
      <c r="Q63" s="14">
        <v>1434.2194444444444</v>
      </c>
      <c r="R63" s="14">
        <v>24.139917695473191</v>
      </c>
      <c r="S63" s="5">
        <v>58</v>
      </c>
      <c r="T63" s="5" t="s">
        <v>28</v>
      </c>
      <c r="U63" s="14">
        <v>0.38698015627481358</v>
      </c>
      <c r="V63" s="5">
        <v>2910</v>
      </c>
      <c r="W63" s="5">
        <v>2696</v>
      </c>
      <c r="X63" s="5">
        <v>1969</v>
      </c>
      <c r="Y63" s="5">
        <v>1175</v>
      </c>
      <c r="Z63" s="5" t="s">
        <v>27</v>
      </c>
      <c r="AA63" s="5"/>
      <c r="AB63" s="6" cm="1">
        <f t="array" ref="AB63">SUM(IF(B63:I63&gt;B64:I64,1,-1))</f>
        <v>-4</v>
      </c>
      <c r="AC63" s="6" cm="1">
        <f t="array" ref="AC63">SUM(IF(J63:S63&gt;J64:S64,1,-1))</f>
        <v>4</v>
      </c>
      <c r="AD63" s="6">
        <f t="shared" si="11"/>
        <v>0</v>
      </c>
      <c r="AE63" s="6">
        <f t="shared" si="15"/>
        <v>-12</v>
      </c>
      <c r="AF63" s="6">
        <f t="shared" si="15"/>
        <v>8</v>
      </c>
      <c r="AG63" s="6">
        <f t="shared" si="15"/>
        <v>-4</v>
      </c>
      <c r="AH63" s="5"/>
      <c r="AI63" s="8" t="str">
        <f t="shared" si="0"/>
        <v>Outside</v>
      </c>
      <c r="AJ63" s="7" t="str">
        <f t="shared" si="1"/>
        <v>Up</v>
      </c>
      <c r="AK63" s="7" t="str">
        <f t="shared" si="2"/>
        <v>POC Unchanged</v>
      </c>
      <c r="AL63" s="9" t="str">
        <f t="shared" si="3"/>
        <v>In. Val</v>
      </c>
      <c r="AM63" s="9" t="str">
        <f t="shared" si="4"/>
        <v>Lower Break</v>
      </c>
      <c r="AN63" s="9" t="str">
        <f t="shared" si="5"/>
        <v>Bl. Val</v>
      </c>
      <c r="AO63" s="9" t="str">
        <f t="shared" si="6"/>
        <v>Gap Down - Follow Through</v>
      </c>
      <c r="AP63" s="9" t="str">
        <f t="shared" si="7"/>
        <v>Bottom-Weighted</v>
      </c>
      <c r="AQ63" s="9" t="str">
        <f t="shared" si="8"/>
        <v>Skewed High</v>
      </c>
      <c r="AR63" s="9" t="str">
        <f t="shared" si="9"/>
        <v>Same</v>
      </c>
      <c r="AS63" s="5">
        <f t="shared" si="10"/>
        <v>0</v>
      </c>
    </row>
    <row r="64" spans="1:45" ht="15.5" x14ac:dyDescent="0.35">
      <c r="A64" s="13">
        <v>45568</v>
      </c>
      <c r="B64" s="15">
        <v>1.3131900000000001</v>
      </c>
      <c r="C64" s="15">
        <v>1.3433900000000001</v>
      </c>
      <c r="D64" s="15">
        <v>1.30914</v>
      </c>
      <c r="E64" s="15">
        <v>1.3128</v>
      </c>
      <c r="F64" s="15">
        <v>1.3381000000000001</v>
      </c>
      <c r="G64" s="15">
        <v>1.3424000000000003</v>
      </c>
      <c r="H64" s="15">
        <v>1.3222000000000003</v>
      </c>
      <c r="I64" s="5">
        <v>23</v>
      </c>
      <c r="J64" s="5">
        <v>1504</v>
      </c>
      <c r="K64" s="5">
        <v>7052</v>
      </c>
      <c r="L64" s="5">
        <v>8625</v>
      </c>
      <c r="M64" s="14">
        <v>11.959444444444474</v>
      </c>
      <c r="N64" s="14">
        <v>342.50000000000114</v>
      </c>
      <c r="O64" s="5">
        <v>201.99999999999994</v>
      </c>
      <c r="P64" s="5">
        <v>1006232</v>
      </c>
      <c r="Q64" s="14">
        <v>1397.5444444444445</v>
      </c>
      <c r="R64" s="14">
        <v>25.182481751824735</v>
      </c>
      <c r="S64" s="5">
        <v>65</v>
      </c>
      <c r="T64" s="5" t="s">
        <v>28</v>
      </c>
      <c r="U64" s="14">
        <v>0.39666153708724466</v>
      </c>
      <c r="V64" s="5">
        <v>2709</v>
      </c>
      <c r="W64" s="5">
        <v>2637</v>
      </c>
      <c r="X64" s="5">
        <v>1875</v>
      </c>
      <c r="Y64" s="5">
        <v>1371</v>
      </c>
      <c r="Z64" s="5" t="s">
        <v>27</v>
      </c>
      <c r="AA64" s="5"/>
      <c r="AB64" s="6" cm="1">
        <f t="array" ref="AB64">SUM(IF(B64:I64&gt;B65:I65,1,-1))</f>
        <v>-4</v>
      </c>
      <c r="AC64" s="6" cm="1">
        <f t="array" ref="AC64">SUM(IF(J64:S64&gt;J65:S65,1,-1))</f>
        <v>4</v>
      </c>
      <c r="AD64" s="6">
        <f t="shared" si="11"/>
        <v>0</v>
      </c>
      <c r="AE64" s="6">
        <f t="shared" si="15"/>
        <v>-12</v>
      </c>
      <c r="AF64" s="6">
        <f t="shared" si="15"/>
        <v>8</v>
      </c>
      <c r="AG64" s="6">
        <f t="shared" si="15"/>
        <v>-4</v>
      </c>
      <c r="AH64" s="5"/>
      <c r="AI64" s="8" t="str">
        <f t="shared" si="0"/>
        <v>OL Lower</v>
      </c>
      <c r="AJ64" s="7" t="str">
        <f t="shared" si="1"/>
        <v>Up</v>
      </c>
      <c r="AK64" s="7" t="str">
        <f t="shared" si="2"/>
        <v>POC Unchanged</v>
      </c>
      <c r="AL64" s="9" t="str">
        <f t="shared" si="3"/>
        <v>In. Val</v>
      </c>
      <c r="AM64" s="9" t="str">
        <f t="shared" si="4"/>
        <v>Inside Day</v>
      </c>
      <c r="AN64" s="9" t="str">
        <f t="shared" si="5"/>
        <v>Bl. Val</v>
      </c>
      <c r="AO64" s="9" t="str">
        <f t="shared" si="6"/>
        <v>Gap Down - Follow Through</v>
      </c>
      <c r="AP64" s="9" t="str">
        <f t="shared" si="7"/>
        <v>Bottom-Weighted</v>
      </c>
      <c r="AQ64" s="9" t="str">
        <f t="shared" si="8"/>
        <v>Skewed High</v>
      </c>
      <c r="AR64" s="9" t="str">
        <f t="shared" si="9"/>
        <v>Closed Higher Quadrant</v>
      </c>
      <c r="AS64" s="5">
        <f t="shared" si="10"/>
        <v>2</v>
      </c>
    </row>
    <row r="65" spans="1:45" ht="15.5" x14ac:dyDescent="0.35">
      <c r="A65" s="13">
        <v>45567</v>
      </c>
      <c r="B65" s="15">
        <v>1.3037399999999999</v>
      </c>
      <c r="C65" s="15">
        <v>1.3433900000000001</v>
      </c>
      <c r="D65" s="15">
        <v>1.30315</v>
      </c>
      <c r="E65" s="15">
        <v>1.32622</v>
      </c>
      <c r="F65" s="15">
        <v>1.3381000000000001</v>
      </c>
      <c r="G65" s="15">
        <v>1.3425000000000002</v>
      </c>
      <c r="H65" s="15">
        <v>1.3227000000000002</v>
      </c>
      <c r="I65" s="5">
        <v>83</v>
      </c>
      <c r="J65" s="5">
        <v>1504</v>
      </c>
      <c r="K65" s="5">
        <v>6817</v>
      </c>
      <c r="L65" s="5">
        <v>8390</v>
      </c>
      <c r="M65" s="14">
        <v>11.631666666666682</v>
      </c>
      <c r="N65" s="14">
        <v>402.40000000000055</v>
      </c>
      <c r="O65" s="5">
        <v>198.0000000000004</v>
      </c>
      <c r="P65" s="5">
        <v>973918</v>
      </c>
      <c r="Q65" s="14">
        <v>1352.6638888888888</v>
      </c>
      <c r="R65" s="14">
        <v>20.849900596421442</v>
      </c>
      <c r="S65" s="5">
        <v>86</v>
      </c>
      <c r="T65" s="5" t="s">
        <v>28</v>
      </c>
      <c r="U65" s="14">
        <v>0.37937522680353308</v>
      </c>
      <c r="V65" s="5">
        <v>3089</v>
      </c>
      <c r="W65" s="5">
        <v>2756</v>
      </c>
      <c r="X65" s="5">
        <v>1935</v>
      </c>
      <c r="Y65" s="5">
        <v>610</v>
      </c>
      <c r="Z65" s="5" t="s">
        <v>32</v>
      </c>
      <c r="AA65" s="5"/>
      <c r="AB65" s="6" cm="1">
        <f t="array" ref="AB65">SUM(IF(B65:I65&gt;B66:I66,1,-1))</f>
        <v>-4</v>
      </c>
      <c r="AC65" s="6" cm="1">
        <f t="array" ref="AC65">SUM(IF(J65:S65&gt;J66:S66,1,-1))</f>
        <v>0</v>
      </c>
      <c r="AD65" s="6">
        <f t="shared" si="11"/>
        <v>-4</v>
      </c>
      <c r="AE65" s="6">
        <f t="shared" si="15"/>
        <v>-10</v>
      </c>
      <c r="AF65" s="6">
        <f t="shared" si="15"/>
        <v>6</v>
      </c>
      <c r="AG65" s="6">
        <f t="shared" si="15"/>
        <v>-4</v>
      </c>
      <c r="AH65" s="5"/>
      <c r="AI65" s="8" t="str">
        <f t="shared" si="0"/>
        <v>OL Higher</v>
      </c>
      <c r="AJ65" s="7" t="str">
        <f t="shared" si="1"/>
        <v>Up</v>
      </c>
      <c r="AK65" s="7" t="str">
        <f t="shared" si="2"/>
        <v>POC Unchanged</v>
      </c>
      <c r="AL65" s="9" t="str">
        <f t="shared" si="3"/>
        <v>In. Val</v>
      </c>
      <c r="AM65" s="9" t="str">
        <f t="shared" si="4"/>
        <v>Inside Day</v>
      </c>
      <c r="AN65" s="9" t="str">
        <f t="shared" si="5"/>
        <v>In Val</v>
      </c>
      <c r="AO65" s="9" t="str">
        <f t="shared" si="6"/>
        <v>Gap Down - Failed</v>
      </c>
      <c r="AP65" s="9" t="str">
        <f t="shared" si="7"/>
        <v>Bottom-Weighted</v>
      </c>
      <c r="AQ65" s="9" t="str">
        <f t="shared" si="8"/>
        <v>Skewed High</v>
      </c>
      <c r="AR65" s="9" t="str">
        <f t="shared" si="9"/>
        <v>Same</v>
      </c>
      <c r="AS65" s="5">
        <f t="shared" si="10"/>
        <v>0</v>
      </c>
    </row>
    <row r="66" spans="1:45" ht="15.5" x14ac:dyDescent="0.35">
      <c r="A66" s="13">
        <v>45566</v>
      </c>
      <c r="B66" s="15">
        <v>1.3079000000000001</v>
      </c>
      <c r="C66" s="15">
        <v>1.3433900000000001</v>
      </c>
      <c r="D66" s="15">
        <v>1.3001499999999999</v>
      </c>
      <c r="E66" s="15">
        <v>1.32734</v>
      </c>
      <c r="F66" s="15">
        <v>1.3381000000000001</v>
      </c>
      <c r="G66" s="15">
        <v>1.3425</v>
      </c>
      <c r="H66" s="15">
        <v>1.3207</v>
      </c>
      <c r="I66" s="5">
        <v>92</v>
      </c>
      <c r="J66" s="5">
        <v>1514</v>
      </c>
      <c r="K66" s="5">
        <v>6822</v>
      </c>
      <c r="L66" s="5">
        <v>8405</v>
      </c>
      <c r="M66" s="14">
        <v>11.58277777777778</v>
      </c>
      <c r="N66" s="14">
        <v>432.40000000000168</v>
      </c>
      <c r="O66" s="5">
        <v>218.00000000000043</v>
      </c>
      <c r="P66" s="5">
        <v>970922</v>
      </c>
      <c r="Q66" s="14">
        <v>1348.5027777777777</v>
      </c>
      <c r="R66" s="14">
        <v>19.438020351526291</v>
      </c>
      <c r="S66" s="5">
        <v>71</v>
      </c>
      <c r="T66" s="5" t="s">
        <v>28</v>
      </c>
      <c r="U66" s="14">
        <v>0.38336309268351915</v>
      </c>
      <c r="V66" s="5">
        <v>3264</v>
      </c>
      <c r="W66" s="5">
        <v>2277</v>
      </c>
      <c r="X66" s="5">
        <v>1960</v>
      </c>
      <c r="Y66" s="5">
        <v>901</v>
      </c>
      <c r="Z66" s="5" t="s">
        <v>32</v>
      </c>
      <c r="AA66" s="5"/>
      <c r="AB66" s="6" cm="1">
        <f t="array" ref="AB66">SUM(IF(B66:I66&gt;B67:I67,1,-1))</f>
        <v>-4</v>
      </c>
      <c r="AC66" s="6" cm="1">
        <f t="array" ref="AC66">SUM(IF(J66:S66&gt;J67:S67,1,-1))</f>
        <v>4</v>
      </c>
      <c r="AD66" s="6">
        <f t="shared" si="11"/>
        <v>0</v>
      </c>
      <c r="AE66" s="6">
        <f t="shared" si="15"/>
        <v>-10</v>
      </c>
      <c r="AF66" s="6">
        <f t="shared" si="15"/>
        <v>2</v>
      </c>
      <c r="AG66" s="6">
        <f t="shared" si="15"/>
        <v>-8</v>
      </c>
      <c r="AH66" s="5"/>
      <c r="AI66" s="8" t="str">
        <f t="shared" ref="AI66:AI129" si="16">IF(AND(H66&gt;=G67,G66&gt;=G67),"Higher",
IF(AND(H66&lt;=H67,G66&lt;=H67),"Lower",
IF(AND(G66&gt;=G67,H66&lt;=G67,H66&gt;H67),"OL Higher",
IF(AND(H66&lt;=H67,G66&gt;=H67,G66&lt;G67),"OL Lower",
IF(AND(G66&lt;=G67,H66&gt;=H67),"Inside",
IF(AND(G66&gt;=G67,H66&lt;=H67),"Outside","Undefined"))))))</f>
        <v>OL Higher</v>
      </c>
      <c r="AJ66" s="7" t="str">
        <f t="shared" ref="AJ66:AJ129" si="17">IF(F66 &gt;= ((C66 - D66) * 10%) + B66, "Up", IF(F66 &lt;= (B66 - (C66 - D66) * 10%), "Down", "Neutral"))</f>
        <v>Up</v>
      </c>
      <c r="AK66" s="7" t="str">
        <f t="shared" ref="AK66:AK129" si="18">IF(F66 &gt; F67, "POC Up", IF(F66 &lt; F67, "POC Down", "POC Unchanged"))</f>
        <v>POC Unchanged</v>
      </c>
      <c r="AL66" s="9" t="str">
        <f t="shared" ref="AL66:AL129" si="19">IF(F66 &lt; H67, "Bel. Val",
IF(F66 &gt; G67, "Ab. Val",
"In. Val"))</f>
        <v>In. Val</v>
      </c>
      <c r="AM66" s="9" t="str">
        <f t="shared" ref="AM66:AM129" si="20">IF(AND(D66 &lt; D67, C66 &gt; C67), "Both Sides Expand",
IF(D66 &lt; D67, "Lower Break",
IF(C66 &gt; C67, "Upper Break", "Inside Day")))</f>
        <v>Inside Day</v>
      </c>
      <c r="AN66" s="9" t="str">
        <f t="shared" ref="AN66:AN129" si="21">IF(AND(E66 &lt; H66, E66 &lt; G66), "Bl. Val",
IF(AND(E66 &gt; G66, E66 &gt; H66), "Ab. Val",
"In Val"))</f>
        <v>In Val</v>
      </c>
      <c r="AO66" s="9" t="str">
        <f t="shared" ref="AO66:AO129" si="22">IF(AND(B66 &gt; G67, E66 &lt; G67), "Gap Up - Failed",
IF(AND(B66 &gt; G67, E66 &gt; B66), "Gap Up - Follow Through",
IF(AND(B66 &gt; G67, E66 &lt; B66), "Gap Up - Faded",
IF(AND(B66 &lt; H67, E66 &gt; H67), "Gap Down - Failed",
IF(AND(B66 &lt; H67, E66 &lt; B66), "Gap Down - Follow Through",
IF(AND(B66 &lt; H67, E66 &gt; B66), "Gap Down - Rejected",
"No Gap"))))))</f>
        <v>Gap Down - Failed</v>
      </c>
      <c r="AP66" s="9" t="str">
        <f t="shared" ref="AP66:AP129" si="23">IF(J66 &gt; K66, "Top-Weighted",
IF(K66 &gt; J66, "Bottom-Weighted",
"Balanced"))</f>
        <v>Bottom-Weighted</v>
      </c>
      <c r="AQ66" s="9" t="str">
        <f t="shared" ref="AQ66:AQ129" si="24">IF(COUNTIF(V66:Y66, MAX(V66, W66, X66, Y66)) &gt; 1, "Tie",
IF(V66 &gt; MAX(W66, X66, Y66), "Skewed High",
IF(W66 &gt; MAX(V66, X66, Y66), "Skewed Mid-High",
IF(X66 &gt; MAX(V66, W66, Y66), "Skewed Mid-Low",
IF(Y66 &gt; MAX(V66, W66, X66), "Skewed Low", "Evenly Distributed")))))</f>
        <v>Skewed High</v>
      </c>
      <c r="AR66" s="9" t="str">
        <f t="shared" ref="AR66:AR129" si="25">IF(Z66 &lt; Z67, "Closed Lower Quadrant",
IF(Z66 &gt; Z67, "Closed Higher Quadrant",
"Same"))</f>
        <v>Closed Higher Quadrant</v>
      </c>
      <c r="AS66" s="5">
        <f t="shared" ref="AS66:AS129" si="26">_xlfn.NUMBERVALUE(SUBSTITUTE(Z66,"Q","")) - _xlfn.NUMBERVALUE(SUBSTITUTE(Z67,"Q",""))</f>
        <v>1</v>
      </c>
    </row>
    <row r="67" spans="1:45" ht="15.5" x14ac:dyDescent="0.35">
      <c r="A67" s="13">
        <v>45565</v>
      </c>
      <c r="B67" s="15">
        <v>1.3070299999999999</v>
      </c>
      <c r="C67" s="15">
        <v>1.3433900000000001</v>
      </c>
      <c r="D67" s="15">
        <v>1.3001499999999999</v>
      </c>
      <c r="E67" s="15">
        <v>1.33768</v>
      </c>
      <c r="F67" s="15">
        <v>1.3381000000000001</v>
      </c>
      <c r="G67" s="15">
        <v>1.3425</v>
      </c>
      <c r="H67" s="15">
        <v>1.3191999999999999</v>
      </c>
      <c r="I67" s="5">
        <v>127</v>
      </c>
      <c r="J67" s="5">
        <v>1488</v>
      </c>
      <c r="K67" s="5">
        <v>6644</v>
      </c>
      <c r="L67" s="5">
        <v>8193</v>
      </c>
      <c r="M67" s="14">
        <v>11.278749999999988</v>
      </c>
      <c r="N67" s="14">
        <v>432.40000000000168</v>
      </c>
      <c r="O67" s="5">
        <v>233.00000000000099</v>
      </c>
      <c r="P67" s="5">
        <v>932320</v>
      </c>
      <c r="Q67" s="14">
        <v>1294.8888888888889</v>
      </c>
      <c r="R67" s="14">
        <v>18.947733580018429</v>
      </c>
      <c r="S67" s="5">
        <v>77</v>
      </c>
      <c r="T67" s="5" t="s">
        <v>28</v>
      </c>
      <c r="U67" s="14">
        <v>0.39932862054252677</v>
      </c>
      <c r="V67" s="5">
        <v>3010</v>
      </c>
      <c r="W67" s="5">
        <v>1896</v>
      </c>
      <c r="X67" s="5">
        <v>1960</v>
      </c>
      <c r="Y67" s="5">
        <v>1324</v>
      </c>
      <c r="Z67" s="5" t="s">
        <v>31</v>
      </c>
      <c r="AA67" s="5"/>
      <c r="AB67" s="6" cm="1">
        <f t="array" ref="AB67">SUM(IF(B67:I67&gt;B68:I68,1,-1))</f>
        <v>-2</v>
      </c>
      <c r="AC67" s="6" cm="1">
        <f t="array" ref="AC67">SUM(IF(J67:S67&gt;J68:S68,1,-1))</f>
        <v>2</v>
      </c>
      <c r="AD67" s="6">
        <f t="shared" ref="AD67:AD130" si="27">SUM(AB67:AC67)</f>
        <v>0</v>
      </c>
      <c r="AE67" s="6">
        <f t="shared" ref="AE67:AG82" si="28">SUM(AB67:AB69)</f>
        <v>-2</v>
      </c>
      <c r="AF67" s="6">
        <f t="shared" si="28"/>
        <v>4</v>
      </c>
      <c r="AG67" s="6">
        <f t="shared" si="28"/>
        <v>2</v>
      </c>
      <c r="AH67" s="5"/>
      <c r="AI67" s="8" t="str">
        <f t="shared" si="16"/>
        <v>OL Higher</v>
      </c>
      <c r="AJ67" s="7" t="str">
        <f t="shared" si="17"/>
        <v>Up</v>
      </c>
      <c r="AK67" s="7" t="str">
        <f t="shared" si="18"/>
        <v>POC Up</v>
      </c>
      <c r="AL67" s="9" t="str">
        <f t="shared" si="19"/>
        <v>In. Val</v>
      </c>
      <c r="AM67" s="9" t="str">
        <f t="shared" si="20"/>
        <v>Inside Day</v>
      </c>
      <c r="AN67" s="9" t="str">
        <f t="shared" si="21"/>
        <v>In Val</v>
      </c>
      <c r="AO67" s="9" t="str">
        <f t="shared" si="22"/>
        <v>Gap Down - Failed</v>
      </c>
      <c r="AP67" s="9" t="str">
        <f t="shared" si="23"/>
        <v>Bottom-Weighted</v>
      </c>
      <c r="AQ67" s="9" t="str">
        <f t="shared" si="24"/>
        <v>Skewed High</v>
      </c>
      <c r="AR67" s="9" t="str">
        <f t="shared" si="25"/>
        <v>Same</v>
      </c>
      <c r="AS67" s="5">
        <f t="shared" si="26"/>
        <v>0</v>
      </c>
    </row>
    <row r="68" spans="1:45" ht="15.5" x14ac:dyDescent="0.35">
      <c r="A68" s="13">
        <v>45562</v>
      </c>
      <c r="B68" s="15">
        <v>1.3131299999999999</v>
      </c>
      <c r="C68" s="15">
        <v>1.3433900000000001</v>
      </c>
      <c r="D68" s="15">
        <v>1.3001499999999999</v>
      </c>
      <c r="E68" s="15">
        <v>1.3382000000000001</v>
      </c>
      <c r="F68" s="15">
        <v>1.3205</v>
      </c>
      <c r="G68" s="15">
        <v>1.3425</v>
      </c>
      <c r="H68" s="15">
        <v>1.3155000000000001</v>
      </c>
      <c r="I68" s="5">
        <v>97</v>
      </c>
      <c r="J68" s="5">
        <v>4662</v>
      </c>
      <c r="K68" s="5">
        <v>3261</v>
      </c>
      <c r="L68" s="5">
        <v>7970</v>
      </c>
      <c r="M68" s="14">
        <v>10.961805555555564</v>
      </c>
      <c r="N68" s="14">
        <v>432.40000000000168</v>
      </c>
      <c r="O68" s="5">
        <v>269.99999999999915</v>
      </c>
      <c r="P68" s="5">
        <v>908369</v>
      </c>
      <c r="Q68" s="14">
        <v>1261.6236111111111</v>
      </c>
      <c r="R68" s="14">
        <v>18.432007400554969</v>
      </c>
      <c r="S68" s="5">
        <v>78</v>
      </c>
      <c r="T68" s="5" t="s">
        <v>26</v>
      </c>
      <c r="U68" s="14">
        <v>0.58553967936172302</v>
      </c>
      <c r="V68" s="5">
        <v>2340</v>
      </c>
      <c r="W68" s="5">
        <v>1896</v>
      </c>
      <c r="X68" s="5">
        <v>2059</v>
      </c>
      <c r="Y68" s="5">
        <v>1671</v>
      </c>
      <c r="Z68" s="5" t="s">
        <v>31</v>
      </c>
      <c r="AA68" s="5"/>
      <c r="AB68" s="6" cm="1">
        <f t="array" ref="AB68">SUM(IF(B68:I68&gt;B69:I69,1,-1))</f>
        <v>-4</v>
      </c>
      <c r="AC68" s="6" cm="1">
        <f t="array" ref="AC68">SUM(IF(J68:S68&gt;J69:S69,1,-1))</f>
        <v>-4</v>
      </c>
      <c r="AD68" s="6">
        <f t="shared" si="27"/>
        <v>-8</v>
      </c>
      <c r="AE68" s="6">
        <f t="shared" si="28"/>
        <v>0</v>
      </c>
      <c r="AF68" s="6">
        <f t="shared" si="28"/>
        <v>10</v>
      </c>
      <c r="AG68" s="6">
        <f t="shared" si="28"/>
        <v>10</v>
      </c>
      <c r="AH68" s="5"/>
      <c r="AI68" s="8" t="str">
        <f t="shared" si="16"/>
        <v>OL Higher</v>
      </c>
      <c r="AJ68" s="7" t="str">
        <f t="shared" si="17"/>
        <v>Up</v>
      </c>
      <c r="AK68" s="7" t="str">
        <f t="shared" si="18"/>
        <v>POC Unchanged</v>
      </c>
      <c r="AL68" s="9" t="str">
        <f t="shared" si="19"/>
        <v>In. Val</v>
      </c>
      <c r="AM68" s="9" t="str">
        <f t="shared" si="20"/>
        <v>Inside Day</v>
      </c>
      <c r="AN68" s="9" t="str">
        <f t="shared" si="21"/>
        <v>In Val</v>
      </c>
      <c r="AO68" s="9" t="str">
        <f t="shared" si="22"/>
        <v>No Gap</v>
      </c>
      <c r="AP68" s="9" t="str">
        <f t="shared" si="23"/>
        <v>Top-Weighted</v>
      </c>
      <c r="AQ68" s="9" t="str">
        <f t="shared" si="24"/>
        <v>Skewed High</v>
      </c>
      <c r="AR68" s="9" t="str">
        <f t="shared" si="25"/>
        <v>Same</v>
      </c>
      <c r="AS68" s="5">
        <f t="shared" si="26"/>
        <v>0</v>
      </c>
    </row>
    <row r="69" spans="1:45" ht="15.5" x14ac:dyDescent="0.35">
      <c r="A69" s="13">
        <v>45561</v>
      </c>
      <c r="B69" s="15">
        <v>1.3175300000000001</v>
      </c>
      <c r="C69" s="15">
        <v>1.3433900000000001</v>
      </c>
      <c r="D69" s="15">
        <v>1.3001499999999999</v>
      </c>
      <c r="E69" s="15">
        <v>1.34104</v>
      </c>
      <c r="F69" s="15">
        <v>1.3205</v>
      </c>
      <c r="G69" s="15">
        <v>1.3379000000000001</v>
      </c>
      <c r="H69" s="15">
        <v>1.3114000000000001</v>
      </c>
      <c r="I69" s="5">
        <v>113</v>
      </c>
      <c r="J69" s="5">
        <v>4155</v>
      </c>
      <c r="K69" s="5">
        <v>3893</v>
      </c>
      <c r="L69" s="5">
        <v>8097</v>
      </c>
      <c r="M69" s="14">
        <v>11.14041666666666</v>
      </c>
      <c r="N69" s="14">
        <v>432.40000000000168</v>
      </c>
      <c r="O69" s="5">
        <v>264.99999999999966</v>
      </c>
      <c r="P69" s="5">
        <v>913271</v>
      </c>
      <c r="Q69" s="14">
        <v>1268.4319444444445</v>
      </c>
      <c r="R69" s="14">
        <v>18.725716928769586</v>
      </c>
      <c r="S69" s="5">
        <v>60</v>
      </c>
      <c r="T69" s="5" t="s">
        <v>33</v>
      </c>
      <c r="U69" s="14">
        <v>0.70337847820083355</v>
      </c>
      <c r="V69" s="5">
        <v>1790</v>
      </c>
      <c r="W69" s="5">
        <v>1916</v>
      </c>
      <c r="X69" s="5">
        <v>2715</v>
      </c>
      <c r="Y69" s="5">
        <v>1671</v>
      </c>
      <c r="Z69" s="5" t="s">
        <v>31</v>
      </c>
      <c r="AA69" s="5"/>
      <c r="AB69" s="6" cm="1">
        <f t="array" ref="AB69">SUM(IF(B69:I69&gt;B70:I70,1,-1))</f>
        <v>4</v>
      </c>
      <c r="AC69" s="6" cm="1">
        <f t="array" ref="AC69">SUM(IF(J69:S69&gt;J70:S70,1,-1))</f>
        <v>6</v>
      </c>
      <c r="AD69" s="6">
        <f t="shared" si="27"/>
        <v>10</v>
      </c>
      <c r="AE69" s="6">
        <f t="shared" si="28"/>
        <v>6</v>
      </c>
      <c r="AF69" s="6">
        <f t="shared" si="28"/>
        <v>20</v>
      </c>
      <c r="AG69" s="6">
        <f t="shared" si="28"/>
        <v>26</v>
      </c>
      <c r="AH69" s="5"/>
      <c r="AI69" s="8" t="str">
        <f t="shared" si="16"/>
        <v>OL Higher</v>
      </c>
      <c r="AJ69" s="7" t="str">
        <f t="shared" si="17"/>
        <v>Neutral</v>
      </c>
      <c r="AK69" s="7" t="str">
        <f t="shared" si="18"/>
        <v>POC Unchanged</v>
      </c>
      <c r="AL69" s="9" t="str">
        <f t="shared" si="19"/>
        <v>In. Val</v>
      </c>
      <c r="AM69" s="9" t="str">
        <f t="shared" si="20"/>
        <v>Upper Break</v>
      </c>
      <c r="AN69" s="9" t="str">
        <f t="shared" si="21"/>
        <v>Ab. Val</v>
      </c>
      <c r="AO69" s="9" t="str">
        <f t="shared" si="22"/>
        <v>No Gap</v>
      </c>
      <c r="AP69" s="9" t="str">
        <f t="shared" si="23"/>
        <v>Top-Weighted</v>
      </c>
      <c r="AQ69" s="9" t="str">
        <f t="shared" si="24"/>
        <v>Skewed Mid-Low</v>
      </c>
      <c r="AR69" s="9" t="str">
        <f t="shared" si="25"/>
        <v>Closed Lower Quadrant</v>
      </c>
      <c r="AS69" s="5">
        <f t="shared" si="26"/>
        <v>-1</v>
      </c>
    </row>
    <row r="70" spans="1:45" ht="15.5" x14ac:dyDescent="0.35">
      <c r="A70" s="13">
        <v>45560</v>
      </c>
      <c r="B70" s="15">
        <v>1.31437</v>
      </c>
      <c r="C70" s="15">
        <v>1.3429500000000001</v>
      </c>
      <c r="D70" s="15">
        <v>1.3001499999999999</v>
      </c>
      <c r="E70" s="15">
        <v>1.33134</v>
      </c>
      <c r="F70" s="15">
        <v>1.3205</v>
      </c>
      <c r="G70" s="15">
        <v>1.3365</v>
      </c>
      <c r="H70" s="15">
        <v>1.3113000000000001</v>
      </c>
      <c r="I70" s="5">
        <v>107</v>
      </c>
      <c r="J70" s="5">
        <v>3560</v>
      </c>
      <c r="K70" s="5">
        <v>4344</v>
      </c>
      <c r="L70" s="5">
        <v>7953</v>
      </c>
      <c r="M70" s="14">
        <v>10.943749999999975</v>
      </c>
      <c r="N70" s="14">
        <v>428.00000000000171</v>
      </c>
      <c r="O70" s="5">
        <v>251.99999999999889</v>
      </c>
      <c r="P70" s="5">
        <v>895730</v>
      </c>
      <c r="Q70" s="14">
        <v>1244.0694444444443</v>
      </c>
      <c r="R70" s="14">
        <v>18.581775700934504</v>
      </c>
      <c r="S70" s="5">
        <v>61</v>
      </c>
      <c r="T70" s="5" t="s">
        <v>33</v>
      </c>
      <c r="U70" s="14">
        <v>0.70145117431423798</v>
      </c>
      <c r="V70" s="5">
        <v>1262</v>
      </c>
      <c r="W70" s="5">
        <v>1896</v>
      </c>
      <c r="X70" s="5">
        <v>3128</v>
      </c>
      <c r="Y70" s="5">
        <v>1667</v>
      </c>
      <c r="Z70" s="5" t="s">
        <v>32</v>
      </c>
      <c r="AA70" s="5"/>
      <c r="AB70" s="6" cm="1">
        <f t="array" ref="AB70">SUM(IF(B70:I70&gt;B71:I71,1,-1))</f>
        <v>0</v>
      </c>
      <c r="AC70" s="6" cm="1">
        <f t="array" ref="AC70">SUM(IF(J70:S70&gt;J71:S71,1,-1))</f>
        <v>8</v>
      </c>
      <c r="AD70" s="6">
        <f t="shared" si="27"/>
        <v>8</v>
      </c>
      <c r="AE70" s="6">
        <f t="shared" si="28"/>
        <v>4</v>
      </c>
      <c r="AF70" s="6">
        <f t="shared" si="28"/>
        <v>18</v>
      </c>
      <c r="AG70" s="6">
        <f t="shared" si="28"/>
        <v>22</v>
      </c>
      <c r="AH70" s="5"/>
      <c r="AI70" s="8" t="str">
        <f t="shared" si="16"/>
        <v>OL Higher</v>
      </c>
      <c r="AJ70" s="7" t="str">
        <f t="shared" si="17"/>
        <v>Up</v>
      </c>
      <c r="AK70" s="7" t="str">
        <f t="shared" si="18"/>
        <v>POC Unchanged</v>
      </c>
      <c r="AL70" s="9" t="str">
        <f t="shared" si="19"/>
        <v>In. Val</v>
      </c>
      <c r="AM70" s="9" t="str">
        <f t="shared" si="20"/>
        <v>Upper Break</v>
      </c>
      <c r="AN70" s="9" t="str">
        <f t="shared" si="21"/>
        <v>In Val</v>
      </c>
      <c r="AO70" s="9" t="str">
        <f t="shared" si="22"/>
        <v>No Gap</v>
      </c>
      <c r="AP70" s="9" t="str">
        <f t="shared" si="23"/>
        <v>Bottom-Weighted</v>
      </c>
      <c r="AQ70" s="9" t="str">
        <f t="shared" si="24"/>
        <v>Skewed Mid-Low</v>
      </c>
      <c r="AR70" s="9" t="str">
        <f t="shared" si="25"/>
        <v>Closed Higher Quadrant</v>
      </c>
      <c r="AS70" s="5">
        <f t="shared" si="26"/>
        <v>1</v>
      </c>
    </row>
    <row r="71" spans="1:45" ht="15.5" x14ac:dyDescent="0.35">
      <c r="A71" s="13">
        <v>45559</v>
      </c>
      <c r="B71" s="15">
        <v>1.3111900000000001</v>
      </c>
      <c r="C71" s="15">
        <v>1.3427500000000001</v>
      </c>
      <c r="D71" s="15">
        <v>1.3001499999999999</v>
      </c>
      <c r="E71" s="15">
        <v>1.3426499999999999</v>
      </c>
      <c r="F71" s="15">
        <v>1.3205</v>
      </c>
      <c r="G71" s="15">
        <v>1.3238000000000001</v>
      </c>
      <c r="H71" s="15">
        <v>1.3034000000000001</v>
      </c>
      <c r="I71" s="5">
        <v>147</v>
      </c>
      <c r="J71" s="5">
        <v>3005</v>
      </c>
      <c r="K71" s="5">
        <v>4807</v>
      </c>
      <c r="L71" s="5">
        <v>7861</v>
      </c>
      <c r="M71" s="14">
        <v>10.818055555555526</v>
      </c>
      <c r="N71" s="14">
        <v>426.00000000000193</v>
      </c>
      <c r="O71" s="5">
        <v>203.99999999999974</v>
      </c>
      <c r="P71" s="5">
        <v>882859</v>
      </c>
      <c r="Q71" s="14">
        <v>1226.1930555555555</v>
      </c>
      <c r="R71" s="14">
        <v>18.453051643192406</v>
      </c>
      <c r="S71" s="5">
        <v>58</v>
      </c>
      <c r="T71" s="5" t="s">
        <v>26</v>
      </c>
      <c r="U71" s="14">
        <v>0.56644340448339159</v>
      </c>
      <c r="V71" s="5">
        <v>809</v>
      </c>
      <c r="W71" s="5">
        <v>1821</v>
      </c>
      <c r="X71" s="5">
        <v>3533</v>
      </c>
      <c r="Y71" s="5">
        <v>1698</v>
      </c>
      <c r="Z71" s="5" t="s">
        <v>31</v>
      </c>
      <c r="AA71" s="5"/>
      <c r="AB71" s="6" cm="1">
        <f t="array" ref="AB71">SUM(IF(B71:I71&gt;B72:I72,1,-1))</f>
        <v>2</v>
      </c>
      <c r="AC71" s="6" cm="1">
        <f t="array" ref="AC71">SUM(IF(J71:S71&gt;J72:S72,1,-1))</f>
        <v>6</v>
      </c>
      <c r="AD71" s="6">
        <f t="shared" si="27"/>
        <v>8</v>
      </c>
      <c r="AE71" s="6">
        <f t="shared" si="28"/>
        <v>2</v>
      </c>
      <c r="AF71" s="6">
        <f t="shared" si="28"/>
        <v>16</v>
      </c>
      <c r="AG71" s="6">
        <f t="shared" si="28"/>
        <v>18</v>
      </c>
      <c r="AH71" s="5"/>
      <c r="AI71" s="8" t="str">
        <f t="shared" si="16"/>
        <v>Outside</v>
      </c>
      <c r="AJ71" s="7" t="str">
        <f t="shared" si="17"/>
        <v>Up</v>
      </c>
      <c r="AK71" s="7" t="str">
        <f t="shared" si="18"/>
        <v>POC Up</v>
      </c>
      <c r="AL71" s="9" t="str">
        <f t="shared" si="19"/>
        <v>In. Val</v>
      </c>
      <c r="AM71" s="9" t="str">
        <f t="shared" si="20"/>
        <v>Upper Break</v>
      </c>
      <c r="AN71" s="9" t="str">
        <f t="shared" si="21"/>
        <v>Ab. Val</v>
      </c>
      <c r="AO71" s="9" t="str">
        <f t="shared" si="22"/>
        <v>No Gap</v>
      </c>
      <c r="AP71" s="9" t="str">
        <f t="shared" si="23"/>
        <v>Bottom-Weighted</v>
      </c>
      <c r="AQ71" s="9" t="str">
        <f t="shared" si="24"/>
        <v>Skewed Mid-Low</v>
      </c>
      <c r="AR71" s="9" t="str">
        <f t="shared" si="25"/>
        <v>Same</v>
      </c>
      <c r="AS71" s="5">
        <f t="shared" si="26"/>
        <v>0</v>
      </c>
    </row>
    <row r="72" spans="1:45" ht="15.5" x14ac:dyDescent="0.35">
      <c r="A72" s="13">
        <v>45558</v>
      </c>
      <c r="B72" s="15">
        <v>1.31395</v>
      </c>
      <c r="C72" s="15">
        <v>1.3359000000000001</v>
      </c>
      <c r="D72" s="15">
        <v>1.3001499999999999</v>
      </c>
      <c r="E72" s="15">
        <v>1.3348199999999999</v>
      </c>
      <c r="F72" s="15">
        <v>1.3143</v>
      </c>
      <c r="G72" s="15">
        <v>1.3228</v>
      </c>
      <c r="H72" s="15">
        <v>1.306</v>
      </c>
      <c r="I72" s="5">
        <v>117</v>
      </c>
      <c r="J72" s="5">
        <v>4617</v>
      </c>
      <c r="K72" s="5">
        <v>3169</v>
      </c>
      <c r="L72" s="5">
        <v>7836</v>
      </c>
      <c r="M72" s="14">
        <v>10.78402777777773</v>
      </c>
      <c r="N72" s="14">
        <v>357.50000000000171</v>
      </c>
      <c r="O72" s="5">
        <v>167.99999999999926</v>
      </c>
      <c r="P72" s="5">
        <v>878628</v>
      </c>
      <c r="Q72" s="14">
        <v>1220.3166666666666</v>
      </c>
      <c r="R72" s="14">
        <v>21.918881118881014</v>
      </c>
      <c r="S72" s="5">
        <v>43</v>
      </c>
      <c r="T72" s="5" t="s">
        <v>26</v>
      </c>
      <c r="U72" s="14">
        <v>0.67242332356441592</v>
      </c>
      <c r="V72" s="5">
        <v>1386</v>
      </c>
      <c r="W72" s="5">
        <v>1803</v>
      </c>
      <c r="X72" s="5">
        <v>3282</v>
      </c>
      <c r="Y72" s="5">
        <v>1324</v>
      </c>
      <c r="Z72" s="5" t="s">
        <v>31</v>
      </c>
      <c r="AA72" s="5"/>
      <c r="AB72" s="6" cm="1">
        <f t="array" ref="AB72">SUM(IF(B72:I72&gt;B73:I73,1,-1))</f>
        <v>2</v>
      </c>
      <c r="AC72" s="6" cm="1">
        <f t="array" ref="AC72">SUM(IF(J72:S72&gt;J73:S73,1,-1))</f>
        <v>4</v>
      </c>
      <c r="AD72" s="6">
        <f t="shared" si="27"/>
        <v>6</v>
      </c>
      <c r="AE72" s="6">
        <f t="shared" si="28"/>
        <v>-2</v>
      </c>
      <c r="AF72" s="6">
        <f t="shared" si="28"/>
        <v>16</v>
      </c>
      <c r="AG72" s="6">
        <f t="shared" si="28"/>
        <v>14</v>
      </c>
      <c r="AH72" s="5"/>
      <c r="AI72" s="8" t="str">
        <f t="shared" si="16"/>
        <v>Outside</v>
      </c>
      <c r="AJ72" s="7" t="str">
        <f t="shared" si="17"/>
        <v>Neutral</v>
      </c>
      <c r="AK72" s="7" t="str">
        <f t="shared" si="18"/>
        <v>POC Down</v>
      </c>
      <c r="AL72" s="9" t="str">
        <f t="shared" si="19"/>
        <v>In. Val</v>
      </c>
      <c r="AM72" s="9" t="str">
        <f t="shared" si="20"/>
        <v>Upper Break</v>
      </c>
      <c r="AN72" s="9" t="str">
        <f t="shared" si="21"/>
        <v>Ab. Val</v>
      </c>
      <c r="AO72" s="9" t="str">
        <f t="shared" si="22"/>
        <v>No Gap</v>
      </c>
      <c r="AP72" s="9" t="str">
        <f t="shared" si="23"/>
        <v>Top-Weighted</v>
      </c>
      <c r="AQ72" s="9" t="str">
        <f t="shared" si="24"/>
        <v>Skewed Mid-Low</v>
      </c>
      <c r="AR72" s="9" t="str">
        <f t="shared" si="25"/>
        <v>Same</v>
      </c>
      <c r="AS72" s="5">
        <f t="shared" si="26"/>
        <v>0</v>
      </c>
    </row>
    <row r="73" spans="1:45" ht="15.5" x14ac:dyDescent="0.35">
      <c r="A73" s="13">
        <v>45555</v>
      </c>
      <c r="B73" s="15">
        <v>1.31294</v>
      </c>
      <c r="C73" s="15">
        <v>1.3339799999999999</v>
      </c>
      <c r="D73" s="15">
        <v>1.3001499999999999</v>
      </c>
      <c r="E73" s="15">
        <v>1.33118</v>
      </c>
      <c r="F73" s="15">
        <v>1.3145</v>
      </c>
      <c r="G73" s="15">
        <v>1.3211999999999999</v>
      </c>
      <c r="H73" s="15">
        <v>1.3069999999999999</v>
      </c>
      <c r="I73" s="5">
        <v>113</v>
      </c>
      <c r="J73" s="5">
        <v>4027</v>
      </c>
      <c r="K73" s="5">
        <v>3546</v>
      </c>
      <c r="L73" s="5">
        <v>7640</v>
      </c>
      <c r="M73" s="14">
        <v>10.516666666666614</v>
      </c>
      <c r="N73" s="14">
        <v>338.3000000000003</v>
      </c>
      <c r="O73" s="5">
        <v>141.99999999999991</v>
      </c>
      <c r="P73" s="5">
        <v>850020</v>
      </c>
      <c r="Q73" s="14">
        <v>1180.5833333333333</v>
      </c>
      <c r="R73" s="14">
        <v>22.583505764114673</v>
      </c>
      <c r="S73" s="5">
        <v>44</v>
      </c>
      <c r="T73" s="5" t="s">
        <v>33</v>
      </c>
      <c r="U73" s="14">
        <v>0.72255306958593535</v>
      </c>
      <c r="V73" s="5">
        <v>1012</v>
      </c>
      <c r="W73" s="5">
        <v>1987</v>
      </c>
      <c r="X73" s="5">
        <v>3428</v>
      </c>
      <c r="Y73" s="5">
        <v>1169</v>
      </c>
      <c r="Z73" s="5" t="s">
        <v>31</v>
      </c>
      <c r="AA73" s="5"/>
      <c r="AB73" s="6" cm="1">
        <f t="array" ref="AB73">SUM(IF(B73:I73&gt;B74:I74,1,-1))</f>
        <v>-2</v>
      </c>
      <c r="AC73" s="6" cm="1">
        <f t="array" ref="AC73">SUM(IF(J73:S73&gt;J74:S74,1,-1))</f>
        <v>6</v>
      </c>
      <c r="AD73" s="6">
        <f t="shared" si="27"/>
        <v>4</v>
      </c>
      <c r="AE73" s="6">
        <f t="shared" si="28"/>
        <v>-2</v>
      </c>
      <c r="AF73" s="6">
        <f t="shared" si="28"/>
        <v>14</v>
      </c>
      <c r="AG73" s="6">
        <f t="shared" si="28"/>
        <v>12</v>
      </c>
      <c r="AH73" s="5"/>
      <c r="AI73" s="8" t="str">
        <f t="shared" si="16"/>
        <v>OL Lower</v>
      </c>
      <c r="AJ73" s="7" t="str">
        <f t="shared" si="17"/>
        <v>Neutral</v>
      </c>
      <c r="AK73" s="7" t="str">
        <f t="shared" si="18"/>
        <v>POC Unchanged</v>
      </c>
      <c r="AL73" s="9" t="str">
        <f t="shared" si="19"/>
        <v>In. Val</v>
      </c>
      <c r="AM73" s="9" t="str">
        <f t="shared" si="20"/>
        <v>Upper Break</v>
      </c>
      <c r="AN73" s="9" t="str">
        <f t="shared" si="21"/>
        <v>Ab. Val</v>
      </c>
      <c r="AO73" s="9" t="str">
        <f t="shared" si="22"/>
        <v>No Gap</v>
      </c>
      <c r="AP73" s="9" t="str">
        <f t="shared" si="23"/>
        <v>Top-Weighted</v>
      </c>
      <c r="AQ73" s="9" t="str">
        <f t="shared" si="24"/>
        <v>Skewed Mid-Low</v>
      </c>
      <c r="AR73" s="9" t="str">
        <f t="shared" si="25"/>
        <v>Same</v>
      </c>
      <c r="AS73" s="5">
        <f t="shared" si="26"/>
        <v>0</v>
      </c>
    </row>
    <row r="74" spans="1:45" ht="15.5" x14ac:dyDescent="0.35">
      <c r="A74" s="13">
        <v>45554</v>
      </c>
      <c r="B74" s="15">
        <v>1.3165</v>
      </c>
      <c r="C74" s="15">
        <v>1.33141</v>
      </c>
      <c r="D74" s="15">
        <v>1.3001499999999999</v>
      </c>
      <c r="E74" s="15">
        <v>1.32806</v>
      </c>
      <c r="F74" s="15">
        <v>1.3145</v>
      </c>
      <c r="G74" s="15">
        <v>1.3218000000000001</v>
      </c>
      <c r="H74" s="15">
        <v>1.3092000000000001</v>
      </c>
      <c r="I74" s="5">
        <v>111</v>
      </c>
      <c r="J74" s="5">
        <v>3715</v>
      </c>
      <c r="K74" s="5">
        <v>3747</v>
      </c>
      <c r="L74" s="5">
        <v>7535</v>
      </c>
      <c r="M74" s="14">
        <v>10.371388888888841</v>
      </c>
      <c r="N74" s="14">
        <v>312.60000000000065</v>
      </c>
      <c r="O74" s="5">
        <v>125.99999999999945</v>
      </c>
      <c r="P74" s="5">
        <v>826076</v>
      </c>
      <c r="Q74" s="14">
        <v>1147.3277777777778</v>
      </c>
      <c r="R74" s="14">
        <v>24.104286628278899</v>
      </c>
      <c r="S74" s="5">
        <v>39</v>
      </c>
      <c r="T74" s="5" t="s">
        <v>33</v>
      </c>
      <c r="U74" s="14">
        <v>0.77341393681585435</v>
      </c>
      <c r="V74" s="5">
        <v>651</v>
      </c>
      <c r="W74" s="5">
        <v>2569</v>
      </c>
      <c r="X74" s="5">
        <v>3405</v>
      </c>
      <c r="Y74" s="5">
        <v>910</v>
      </c>
      <c r="Z74" s="5" t="s">
        <v>31</v>
      </c>
      <c r="AA74" s="5"/>
      <c r="AB74" s="6" cm="1">
        <f t="array" ref="AB74">SUM(IF(B74:I74&gt;B75:I75,1,-1))</f>
        <v>-2</v>
      </c>
      <c r="AC74" s="6" cm="1">
        <f t="array" ref="AC74">SUM(IF(J74:S74&gt;J75:S75,1,-1))</f>
        <v>6</v>
      </c>
      <c r="AD74" s="6">
        <f t="shared" si="27"/>
        <v>4</v>
      </c>
      <c r="AE74" s="6">
        <f t="shared" si="28"/>
        <v>-4</v>
      </c>
      <c r="AF74" s="6">
        <f t="shared" si="28"/>
        <v>10</v>
      </c>
      <c r="AG74" s="6">
        <f t="shared" si="28"/>
        <v>6</v>
      </c>
      <c r="AH74" s="5"/>
      <c r="AI74" s="8" t="str">
        <f t="shared" si="16"/>
        <v>OL Lower</v>
      </c>
      <c r="AJ74" s="7" t="str">
        <f t="shared" si="17"/>
        <v>Neutral</v>
      </c>
      <c r="AK74" s="7" t="str">
        <f t="shared" si="18"/>
        <v>POC Unchanged</v>
      </c>
      <c r="AL74" s="9" t="str">
        <f t="shared" si="19"/>
        <v>In. Val</v>
      </c>
      <c r="AM74" s="9" t="str">
        <f t="shared" si="20"/>
        <v>Upper Break</v>
      </c>
      <c r="AN74" s="9" t="str">
        <f t="shared" si="21"/>
        <v>Ab. Val</v>
      </c>
      <c r="AO74" s="9" t="str">
        <f t="shared" si="22"/>
        <v>No Gap</v>
      </c>
      <c r="AP74" s="9" t="str">
        <f t="shared" si="23"/>
        <v>Bottom-Weighted</v>
      </c>
      <c r="AQ74" s="9" t="str">
        <f t="shared" si="24"/>
        <v>Skewed Mid-Low</v>
      </c>
      <c r="AR74" s="9" t="str">
        <f t="shared" si="25"/>
        <v>Closed Lower Quadrant</v>
      </c>
      <c r="AS74" s="5">
        <f t="shared" si="26"/>
        <v>-1</v>
      </c>
    </row>
    <row r="75" spans="1:45" ht="15.5" x14ac:dyDescent="0.35">
      <c r="A75" s="13">
        <v>45553</v>
      </c>
      <c r="B75" s="15">
        <v>1.3192600000000001</v>
      </c>
      <c r="C75" s="15">
        <v>1.3297300000000001</v>
      </c>
      <c r="D75" s="15">
        <v>1.3001499999999999</v>
      </c>
      <c r="E75" s="15">
        <v>1.3202700000000001</v>
      </c>
      <c r="F75" s="15">
        <v>1.3145</v>
      </c>
      <c r="G75" s="15">
        <v>1.3219000000000001</v>
      </c>
      <c r="H75" s="15">
        <v>1.3109</v>
      </c>
      <c r="I75" s="5">
        <v>96</v>
      </c>
      <c r="J75" s="5">
        <v>3533</v>
      </c>
      <c r="K75" s="5">
        <v>3747</v>
      </c>
      <c r="L75" s="5">
        <v>7354</v>
      </c>
      <c r="M75" s="14">
        <v>10.124583333333298</v>
      </c>
      <c r="N75" s="14">
        <v>295.8000000000016</v>
      </c>
      <c r="O75" s="5">
        <v>110.00000000000121</v>
      </c>
      <c r="P75" s="5">
        <v>795132</v>
      </c>
      <c r="Q75" s="14">
        <v>1104.3499999999999</v>
      </c>
      <c r="R75" s="14">
        <v>24.861392832995133</v>
      </c>
      <c r="S75" s="5">
        <v>36</v>
      </c>
      <c r="T75" s="5" t="s">
        <v>33</v>
      </c>
      <c r="U75" s="14">
        <v>0.75486857871293711</v>
      </c>
      <c r="V75" s="5">
        <v>254</v>
      </c>
      <c r="W75" s="5">
        <v>3015</v>
      </c>
      <c r="X75" s="5">
        <v>3248</v>
      </c>
      <c r="Y75" s="5">
        <v>799</v>
      </c>
      <c r="Z75" s="5" t="s">
        <v>32</v>
      </c>
      <c r="AA75" s="5"/>
      <c r="AB75" s="6" cm="1">
        <f t="array" ref="AB75">SUM(IF(B75:I75&gt;B76:I76,1,-1))</f>
        <v>2</v>
      </c>
      <c r="AC75" s="6" cm="1">
        <f t="array" ref="AC75">SUM(IF(J75:S75&gt;J76:S76,1,-1))</f>
        <v>2</v>
      </c>
      <c r="AD75" s="6">
        <f t="shared" si="27"/>
        <v>4</v>
      </c>
      <c r="AE75" s="6">
        <f t="shared" si="28"/>
        <v>-6</v>
      </c>
      <c r="AF75" s="6">
        <f t="shared" si="28"/>
        <v>0</v>
      </c>
      <c r="AG75" s="6">
        <f t="shared" si="28"/>
        <v>-6</v>
      </c>
      <c r="AH75" s="5"/>
      <c r="AI75" s="8" t="str">
        <f t="shared" si="16"/>
        <v>OL Higher</v>
      </c>
      <c r="AJ75" s="7" t="str">
        <f t="shared" si="17"/>
        <v>Down</v>
      </c>
      <c r="AK75" s="7" t="str">
        <f t="shared" si="18"/>
        <v>POC Unchanged</v>
      </c>
      <c r="AL75" s="9" t="str">
        <f t="shared" si="19"/>
        <v>In. Val</v>
      </c>
      <c r="AM75" s="9" t="str">
        <f t="shared" si="20"/>
        <v>Upper Break</v>
      </c>
      <c r="AN75" s="9" t="str">
        <f t="shared" si="21"/>
        <v>In Val</v>
      </c>
      <c r="AO75" s="9" t="str">
        <f t="shared" si="22"/>
        <v>No Gap</v>
      </c>
      <c r="AP75" s="9" t="str">
        <f t="shared" si="23"/>
        <v>Bottom-Weighted</v>
      </c>
      <c r="AQ75" s="9" t="str">
        <f t="shared" si="24"/>
        <v>Skewed Mid-Low</v>
      </c>
      <c r="AR75" s="9" t="str">
        <f t="shared" si="25"/>
        <v>Same</v>
      </c>
      <c r="AS75" s="5">
        <f t="shared" si="26"/>
        <v>0</v>
      </c>
    </row>
    <row r="76" spans="1:45" ht="15.5" x14ac:dyDescent="0.35">
      <c r="A76" s="13">
        <v>45552</v>
      </c>
      <c r="B76" s="15">
        <v>1.3254999999999999</v>
      </c>
      <c r="C76" s="15">
        <v>1.32602</v>
      </c>
      <c r="D76" s="15">
        <v>1.3001499999999999</v>
      </c>
      <c r="E76" s="15">
        <v>1.3166899999999999</v>
      </c>
      <c r="F76" s="15">
        <v>1.3145</v>
      </c>
      <c r="G76" s="15">
        <v>1.3218000000000001</v>
      </c>
      <c r="H76" s="15">
        <v>1.3107</v>
      </c>
      <c r="I76" s="5">
        <v>76</v>
      </c>
      <c r="J76" s="5">
        <v>3329</v>
      </c>
      <c r="K76" s="5">
        <v>3747</v>
      </c>
      <c r="L76" s="5">
        <v>7150</v>
      </c>
      <c r="M76" s="14">
        <v>9.8393055555555264</v>
      </c>
      <c r="N76" s="14">
        <v>258.70000000000061</v>
      </c>
      <c r="O76" s="5">
        <v>111.00000000000109</v>
      </c>
      <c r="P76" s="5">
        <v>744275</v>
      </c>
      <c r="Q76" s="14">
        <v>1033.7152777777778</v>
      </c>
      <c r="R76" s="14">
        <v>27.638190954773805</v>
      </c>
      <c r="S76" s="5">
        <v>43</v>
      </c>
      <c r="T76" s="5" t="s">
        <v>33</v>
      </c>
      <c r="U76" s="14">
        <v>0.72575580882256541</v>
      </c>
      <c r="V76" s="5">
        <v>1092</v>
      </c>
      <c r="W76" s="5">
        <v>3132</v>
      </c>
      <c r="X76" s="5">
        <v>2253</v>
      </c>
      <c r="Y76" s="5">
        <v>602</v>
      </c>
      <c r="Z76" s="5" t="s">
        <v>32</v>
      </c>
      <c r="AA76" s="5"/>
      <c r="AB76" s="6" cm="1">
        <f t="array" ref="AB76">SUM(IF(B76:I76&gt;B77:I77,1,-1))</f>
        <v>-4</v>
      </c>
      <c r="AC76" s="6" cm="1">
        <f t="array" ref="AC76">SUM(IF(J76:S76&gt;J77:S77,1,-1))</f>
        <v>2</v>
      </c>
      <c r="AD76" s="6">
        <f t="shared" si="27"/>
        <v>-2</v>
      </c>
      <c r="AE76" s="6">
        <f t="shared" si="28"/>
        <v>-10</v>
      </c>
      <c r="AF76" s="6">
        <f t="shared" si="28"/>
        <v>-4</v>
      </c>
      <c r="AG76" s="6">
        <f t="shared" si="28"/>
        <v>-14</v>
      </c>
      <c r="AH76" s="5"/>
      <c r="AI76" s="8" t="str">
        <f t="shared" si="16"/>
        <v>Inside</v>
      </c>
      <c r="AJ76" s="7" t="str">
        <f t="shared" si="17"/>
        <v>Down</v>
      </c>
      <c r="AK76" s="7" t="str">
        <f t="shared" si="18"/>
        <v>POC Unchanged</v>
      </c>
      <c r="AL76" s="9" t="str">
        <f t="shared" si="19"/>
        <v>In. Val</v>
      </c>
      <c r="AM76" s="9" t="str">
        <f t="shared" si="20"/>
        <v>Inside Day</v>
      </c>
      <c r="AN76" s="9" t="str">
        <f t="shared" si="21"/>
        <v>In Val</v>
      </c>
      <c r="AO76" s="9" t="str">
        <f t="shared" si="22"/>
        <v>Gap Up - Failed</v>
      </c>
      <c r="AP76" s="9" t="str">
        <f t="shared" si="23"/>
        <v>Bottom-Weighted</v>
      </c>
      <c r="AQ76" s="9" t="str">
        <f t="shared" si="24"/>
        <v>Skewed Mid-High</v>
      </c>
      <c r="AR76" s="9" t="str">
        <f t="shared" si="25"/>
        <v>Closed Higher Quadrant</v>
      </c>
      <c r="AS76" s="5">
        <f t="shared" si="26"/>
        <v>1</v>
      </c>
    </row>
    <row r="77" spans="1:45" ht="15.5" x14ac:dyDescent="0.35">
      <c r="A77" s="13">
        <v>45551</v>
      </c>
      <c r="B77" s="15">
        <v>1.31915</v>
      </c>
      <c r="C77" s="15">
        <v>1.3265899999999999</v>
      </c>
      <c r="D77" s="15">
        <v>1.3001499999999999</v>
      </c>
      <c r="E77" s="15">
        <v>1.3209500000000001</v>
      </c>
      <c r="F77" s="15">
        <v>1.3145</v>
      </c>
      <c r="G77" s="15">
        <v>1.3221000000000001</v>
      </c>
      <c r="H77" s="15">
        <v>1.3101</v>
      </c>
      <c r="I77" s="5">
        <v>100</v>
      </c>
      <c r="J77" s="5">
        <v>3328</v>
      </c>
      <c r="K77" s="5">
        <v>3747</v>
      </c>
      <c r="L77" s="5">
        <v>7149</v>
      </c>
      <c r="M77" s="14">
        <v>9.851111111111079</v>
      </c>
      <c r="N77" s="14">
        <v>264.4000000000002</v>
      </c>
      <c r="O77" s="5">
        <v>120.00000000000011</v>
      </c>
      <c r="P77" s="5">
        <v>728442</v>
      </c>
      <c r="Q77" s="14">
        <v>1011.725</v>
      </c>
      <c r="R77" s="14">
        <v>27.038577912254141</v>
      </c>
      <c r="S77" s="5">
        <v>40</v>
      </c>
      <c r="T77" s="5" t="s">
        <v>33</v>
      </c>
      <c r="U77" s="14">
        <v>0.74568680225894435</v>
      </c>
      <c r="V77" s="5">
        <v>1071</v>
      </c>
      <c r="W77" s="5">
        <v>3030</v>
      </c>
      <c r="X77" s="5">
        <v>2430</v>
      </c>
      <c r="Y77" s="5">
        <v>618</v>
      </c>
      <c r="Z77" s="5" t="s">
        <v>31</v>
      </c>
      <c r="AA77" s="5"/>
      <c r="AB77" s="6" cm="1">
        <f t="array" ref="AB77">SUM(IF(B77:I77&gt;B78:I78,1,-1))</f>
        <v>-4</v>
      </c>
      <c r="AC77" s="6" cm="1">
        <f t="array" ref="AC77">SUM(IF(J77:S77&gt;J78:S78,1,-1))</f>
        <v>-4</v>
      </c>
      <c r="AD77" s="6">
        <f t="shared" si="27"/>
        <v>-8</v>
      </c>
      <c r="AE77" s="6">
        <f t="shared" si="28"/>
        <v>-4</v>
      </c>
      <c r="AF77" s="6">
        <f t="shared" si="28"/>
        <v>-6</v>
      </c>
      <c r="AG77" s="6">
        <f t="shared" si="28"/>
        <v>-10</v>
      </c>
      <c r="AH77" s="5"/>
      <c r="AI77" s="8" t="str">
        <f t="shared" si="16"/>
        <v>Inside</v>
      </c>
      <c r="AJ77" s="7" t="str">
        <f t="shared" si="17"/>
        <v>Down</v>
      </c>
      <c r="AK77" s="7" t="str">
        <f t="shared" si="18"/>
        <v>POC Unchanged</v>
      </c>
      <c r="AL77" s="9" t="str">
        <f t="shared" si="19"/>
        <v>In. Val</v>
      </c>
      <c r="AM77" s="9" t="str">
        <f t="shared" si="20"/>
        <v>Inside Day</v>
      </c>
      <c r="AN77" s="9" t="str">
        <f t="shared" si="21"/>
        <v>In Val</v>
      </c>
      <c r="AO77" s="9" t="str">
        <f t="shared" si="22"/>
        <v>No Gap</v>
      </c>
      <c r="AP77" s="9" t="str">
        <f t="shared" si="23"/>
        <v>Bottom-Weighted</v>
      </c>
      <c r="AQ77" s="9" t="str">
        <f t="shared" si="24"/>
        <v>Skewed Mid-High</v>
      </c>
      <c r="AR77" s="9" t="str">
        <f t="shared" si="25"/>
        <v>Closed Lower Quadrant</v>
      </c>
      <c r="AS77" s="5">
        <f t="shared" si="26"/>
        <v>-1</v>
      </c>
    </row>
    <row r="78" spans="1:45" ht="15.5" x14ac:dyDescent="0.35">
      <c r="A78" s="13">
        <v>45548</v>
      </c>
      <c r="B78" s="15">
        <v>1.3213999999999999</v>
      </c>
      <c r="C78" s="15">
        <v>1.3265899999999999</v>
      </c>
      <c r="D78" s="15">
        <v>1.3001499999999999</v>
      </c>
      <c r="E78" s="15">
        <v>1.31345</v>
      </c>
      <c r="F78" s="15">
        <v>1.3145</v>
      </c>
      <c r="G78" s="15">
        <v>1.3221000000000001</v>
      </c>
      <c r="H78" s="15">
        <v>1.3101</v>
      </c>
      <c r="I78" s="5">
        <v>47</v>
      </c>
      <c r="J78" s="5">
        <v>3383</v>
      </c>
      <c r="K78" s="5">
        <v>3714</v>
      </c>
      <c r="L78" s="5">
        <v>7169</v>
      </c>
      <c r="M78" s="14">
        <v>9.8783333333332912</v>
      </c>
      <c r="N78" s="14">
        <v>264.4000000000002</v>
      </c>
      <c r="O78" s="5">
        <v>120.00000000000011</v>
      </c>
      <c r="P78" s="5">
        <v>717575</v>
      </c>
      <c r="Q78" s="14">
        <v>996.63194444444446</v>
      </c>
      <c r="R78" s="14">
        <v>27.114220877458376</v>
      </c>
      <c r="S78" s="5">
        <v>47</v>
      </c>
      <c r="T78" s="5" t="s">
        <v>33</v>
      </c>
      <c r="U78" s="14">
        <v>0.74279581143626616</v>
      </c>
      <c r="V78" s="5">
        <v>1048</v>
      </c>
      <c r="W78" s="5">
        <v>3073</v>
      </c>
      <c r="X78" s="5">
        <v>2430</v>
      </c>
      <c r="Y78" s="5">
        <v>618</v>
      </c>
      <c r="Z78" s="5" t="s">
        <v>32</v>
      </c>
      <c r="AA78" s="5"/>
      <c r="AB78" s="6" cm="1">
        <f t="array" ref="AB78">SUM(IF(B78:I78&gt;B79:I79,1,-1))</f>
        <v>-2</v>
      </c>
      <c r="AC78" s="6" cm="1">
        <f t="array" ref="AC78">SUM(IF(J78:S78&gt;J79:S79,1,-1))</f>
        <v>-2</v>
      </c>
      <c r="AD78" s="6">
        <f t="shared" si="27"/>
        <v>-4</v>
      </c>
      <c r="AE78" s="6">
        <f t="shared" si="28"/>
        <v>-6</v>
      </c>
      <c r="AF78" s="6">
        <f t="shared" si="28"/>
        <v>2</v>
      </c>
      <c r="AG78" s="6">
        <f t="shared" si="28"/>
        <v>-4</v>
      </c>
      <c r="AH78" s="5"/>
      <c r="AI78" s="8" t="str">
        <f t="shared" si="16"/>
        <v>Inside</v>
      </c>
      <c r="AJ78" s="7" t="str">
        <f t="shared" si="17"/>
        <v>Down</v>
      </c>
      <c r="AK78" s="7" t="str">
        <f t="shared" si="18"/>
        <v>POC Up</v>
      </c>
      <c r="AL78" s="9" t="str">
        <f t="shared" si="19"/>
        <v>In. Val</v>
      </c>
      <c r="AM78" s="9" t="str">
        <f t="shared" si="20"/>
        <v>Inside Day</v>
      </c>
      <c r="AN78" s="9" t="str">
        <f t="shared" si="21"/>
        <v>In Val</v>
      </c>
      <c r="AO78" s="9" t="str">
        <f t="shared" si="22"/>
        <v>No Gap</v>
      </c>
      <c r="AP78" s="9" t="str">
        <f t="shared" si="23"/>
        <v>Bottom-Weighted</v>
      </c>
      <c r="AQ78" s="9" t="str">
        <f t="shared" si="24"/>
        <v>Skewed Mid-High</v>
      </c>
      <c r="AR78" s="9" t="str">
        <f t="shared" si="25"/>
        <v>Closed Lower Quadrant</v>
      </c>
      <c r="AS78" s="5">
        <f t="shared" si="26"/>
        <v>-1</v>
      </c>
    </row>
    <row r="79" spans="1:45" ht="15.5" x14ac:dyDescent="0.35">
      <c r="A79" s="13">
        <v>45547</v>
      </c>
      <c r="B79" s="15">
        <v>1.3096099999999999</v>
      </c>
      <c r="C79" s="15">
        <v>1.3265899999999999</v>
      </c>
      <c r="D79" s="15">
        <v>1.3001499999999999</v>
      </c>
      <c r="E79" s="15">
        <v>1.3131900000000001</v>
      </c>
      <c r="F79" s="15">
        <v>1.3130999999999999</v>
      </c>
      <c r="G79" s="15">
        <v>1.3221000000000001</v>
      </c>
      <c r="H79" s="15">
        <v>1.3101</v>
      </c>
      <c r="I79" s="5">
        <v>75</v>
      </c>
      <c r="J79" s="5">
        <v>4315</v>
      </c>
      <c r="K79" s="5">
        <v>2948</v>
      </c>
      <c r="L79" s="5">
        <v>7324</v>
      </c>
      <c r="M79" s="14">
        <v>10.09847222222216</v>
      </c>
      <c r="N79" s="14">
        <v>264.4000000000002</v>
      </c>
      <c r="O79" s="5">
        <v>120.00000000000011</v>
      </c>
      <c r="P79" s="5">
        <v>710945</v>
      </c>
      <c r="Q79" s="14">
        <v>987.42361111111109</v>
      </c>
      <c r="R79" s="14">
        <v>27.700453857791203</v>
      </c>
      <c r="S79" s="5">
        <v>34</v>
      </c>
      <c r="T79" s="5" t="s">
        <v>26</v>
      </c>
      <c r="U79" s="14">
        <v>0.63525378575641678</v>
      </c>
      <c r="V79" s="5">
        <v>1254</v>
      </c>
      <c r="W79" s="5">
        <v>2953</v>
      </c>
      <c r="X79" s="5">
        <v>2499</v>
      </c>
      <c r="Y79" s="5">
        <v>618</v>
      </c>
      <c r="Z79" s="5" t="s">
        <v>29</v>
      </c>
      <c r="AA79" s="5"/>
      <c r="AB79" s="6" cm="1">
        <f t="array" ref="AB79">SUM(IF(B79:I79&gt;B80:I80,1,-1))</f>
        <v>2</v>
      </c>
      <c r="AC79" s="6" cm="1">
        <f t="array" ref="AC79">SUM(IF(J79:S79&gt;J80:S80,1,-1))</f>
        <v>0</v>
      </c>
      <c r="AD79" s="6">
        <f t="shared" si="27"/>
        <v>2</v>
      </c>
      <c r="AE79" s="6">
        <f t="shared" si="28"/>
        <v>-4</v>
      </c>
      <c r="AF79" s="6">
        <f t="shared" si="28"/>
        <v>0</v>
      </c>
      <c r="AG79" s="6">
        <f t="shared" si="28"/>
        <v>-4</v>
      </c>
      <c r="AH79" s="5"/>
      <c r="AI79" s="8" t="str">
        <f t="shared" si="16"/>
        <v>OL Higher</v>
      </c>
      <c r="AJ79" s="7" t="str">
        <f t="shared" si="17"/>
        <v>Up</v>
      </c>
      <c r="AK79" s="7" t="str">
        <f t="shared" si="18"/>
        <v>POC Unchanged</v>
      </c>
      <c r="AL79" s="9" t="str">
        <f t="shared" si="19"/>
        <v>In. Val</v>
      </c>
      <c r="AM79" s="9" t="str">
        <f t="shared" si="20"/>
        <v>Inside Day</v>
      </c>
      <c r="AN79" s="9" t="str">
        <f t="shared" si="21"/>
        <v>In Val</v>
      </c>
      <c r="AO79" s="9" t="str">
        <f t="shared" si="22"/>
        <v>No Gap</v>
      </c>
      <c r="AP79" s="9" t="str">
        <f t="shared" si="23"/>
        <v>Top-Weighted</v>
      </c>
      <c r="AQ79" s="9" t="str">
        <f t="shared" si="24"/>
        <v>Skewed Mid-High</v>
      </c>
      <c r="AR79" s="9" t="str">
        <f t="shared" si="25"/>
        <v>Closed Lower Quadrant</v>
      </c>
      <c r="AS79" s="5">
        <f t="shared" si="26"/>
        <v>-1</v>
      </c>
    </row>
    <row r="80" spans="1:45" ht="15.5" x14ac:dyDescent="0.35">
      <c r="A80" s="13">
        <v>45546</v>
      </c>
      <c r="B80" s="15">
        <v>1.3091999999999999</v>
      </c>
      <c r="C80" s="15">
        <v>1.3265899999999999</v>
      </c>
      <c r="D80" s="15">
        <v>1.3001499999999999</v>
      </c>
      <c r="E80" s="15">
        <v>1.3037399999999999</v>
      </c>
      <c r="F80" s="15">
        <v>1.3130999999999999</v>
      </c>
      <c r="G80" s="15">
        <v>1.3190999999999999</v>
      </c>
      <c r="H80" s="15">
        <v>1.3078000000000001</v>
      </c>
      <c r="I80" s="5">
        <v>31</v>
      </c>
      <c r="J80" s="5">
        <v>4314</v>
      </c>
      <c r="K80" s="5">
        <v>3019</v>
      </c>
      <c r="L80" s="5">
        <v>7393</v>
      </c>
      <c r="M80" s="14">
        <v>10.192083333333288</v>
      </c>
      <c r="N80" s="14">
        <v>264.4000000000002</v>
      </c>
      <c r="O80" s="5">
        <v>112.99999999999866</v>
      </c>
      <c r="P80" s="5">
        <v>693370</v>
      </c>
      <c r="Q80" s="14">
        <v>963.01388888888891</v>
      </c>
      <c r="R80" s="14">
        <v>27.961422087745817</v>
      </c>
      <c r="S80" s="5">
        <v>33</v>
      </c>
      <c r="T80" s="5" t="s">
        <v>26</v>
      </c>
      <c r="U80" s="14">
        <v>0.68938381887686073</v>
      </c>
      <c r="V80" s="5">
        <v>1254</v>
      </c>
      <c r="W80" s="5">
        <v>2953</v>
      </c>
      <c r="X80" s="5">
        <v>2847</v>
      </c>
      <c r="Y80" s="5">
        <v>339</v>
      </c>
      <c r="Z80" s="5" t="s">
        <v>27</v>
      </c>
      <c r="AA80" s="5"/>
      <c r="AB80" s="6" cm="1">
        <f t="array" ref="AB80">SUM(IF(B80:I80&gt;B81:I81,1,-1))</f>
        <v>-6</v>
      </c>
      <c r="AC80" s="6" cm="1">
        <f t="array" ref="AC80">SUM(IF(J80:S80&gt;J81:S81,1,-1))</f>
        <v>4</v>
      </c>
      <c r="AD80" s="6">
        <f t="shared" si="27"/>
        <v>-2</v>
      </c>
      <c r="AE80" s="6">
        <f t="shared" si="28"/>
        <v>-8</v>
      </c>
      <c r="AF80" s="6">
        <f t="shared" si="28"/>
        <v>2</v>
      </c>
      <c r="AG80" s="6">
        <f t="shared" si="28"/>
        <v>-6</v>
      </c>
      <c r="AH80" s="5"/>
      <c r="AI80" s="8" t="str">
        <f t="shared" si="16"/>
        <v>OL Lower</v>
      </c>
      <c r="AJ80" s="7" t="str">
        <f t="shared" si="17"/>
        <v>Up</v>
      </c>
      <c r="AK80" s="7" t="str">
        <f t="shared" si="18"/>
        <v>POC Down</v>
      </c>
      <c r="AL80" s="9" t="str">
        <f t="shared" si="19"/>
        <v>In. Val</v>
      </c>
      <c r="AM80" s="9" t="str">
        <f t="shared" si="20"/>
        <v>Lower Break</v>
      </c>
      <c r="AN80" s="9" t="str">
        <f t="shared" si="21"/>
        <v>Bl. Val</v>
      </c>
      <c r="AO80" s="9" t="str">
        <f t="shared" si="22"/>
        <v>Gap Down - Follow Through</v>
      </c>
      <c r="AP80" s="9" t="str">
        <f t="shared" si="23"/>
        <v>Top-Weighted</v>
      </c>
      <c r="AQ80" s="9" t="str">
        <f t="shared" si="24"/>
        <v>Skewed Mid-High</v>
      </c>
      <c r="AR80" s="9" t="str">
        <f t="shared" si="25"/>
        <v>Closed Higher Quadrant</v>
      </c>
      <c r="AS80" s="5">
        <f t="shared" si="26"/>
        <v>1</v>
      </c>
    </row>
    <row r="81" spans="1:45" ht="15.5" x14ac:dyDescent="0.35">
      <c r="A81" s="13">
        <v>45545</v>
      </c>
      <c r="B81" s="15">
        <v>1.3033300000000001</v>
      </c>
      <c r="C81" s="15">
        <v>1.3265899999999999</v>
      </c>
      <c r="D81" s="15">
        <v>1.3009999999999999</v>
      </c>
      <c r="E81" s="15">
        <v>1.3079099999999999</v>
      </c>
      <c r="F81" s="15">
        <v>1.3176000000000001</v>
      </c>
      <c r="G81" s="15">
        <v>1.3221000000000001</v>
      </c>
      <c r="H81" s="15">
        <v>1.3105000000000002</v>
      </c>
      <c r="I81" s="5">
        <v>44</v>
      </c>
      <c r="J81" s="5">
        <v>2419</v>
      </c>
      <c r="K81" s="5">
        <v>4813</v>
      </c>
      <c r="L81" s="5">
        <v>7292</v>
      </c>
      <c r="M81" s="14">
        <v>10.126111111111083</v>
      </c>
      <c r="N81" s="14">
        <v>255.9</v>
      </c>
      <c r="O81" s="5">
        <v>115.99999999999832</v>
      </c>
      <c r="P81" s="5">
        <v>672239</v>
      </c>
      <c r="Q81" s="14">
        <v>933.66527777777776</v>
      </c>
      <c r="R81" s="14">
        <v>28.495506057053536</v>
      </c>
      <c r="S81" s="5">
        <v>31</v>
      </c>
      <c r="T81" s="5" t="s">
        <v>26</v>
      </c>
      <c r="U81" s="14">
        <v>0.52291160414928128</v>
      </c>
      <c r="V81" s="5">
        <v>1158</v>
      </c>
      <c r="W81" s="5">
        <v>2820</v>
      </c>
      <c r="X81" s="5">
        <v>2803</v>
      </c>
      <c r="Y81" s="5">
        <v>511</v>
      </c>
      <c r="Z81" s="5" t="s">
        <v>29</v>
      </c>
      <c r="AA81" s="5"/>
      <c r="AB81" s="6" cm="1">
        <f t="array" ref="AB81">SUM(IF(B81:I81&gt;B82:I82,1,-1))</f>
        <v>0</v>
      </c>
      <c r="AC81" s="6" cm="1">
        <f t="array" ref="AC81">SUM(IF(J81:S81&gt;J82:S82,1,-1))</f>
        <v>-4</v>
      </c>
      <c r="AD81" s="6">
        <f t="shared" si="27"/>
        <v>-4</v>
      </c>
      <c r="AE81" s="6">
        <f t="shared" si="28"/>
        <v>-4</v>
      </c>
      <c r="AF81" s="6">
        <f t="shared" si="28"/>
        <v>0</v>
      </c>
      <c r="AG81" s="6">
        <f t="shared" si="28"/>
        <v>-4</v>
      </c>
      <c r="AH81" s="5"/>
      <c r="AI81" s="8" t="str">
        <f t="shared" si="16"/>
        <v>Inside</v>
      </c>
      <c r="AJ81" s="7" t="str">
        <f t="shared" si="17"/>
        <v>Up</v>
      </c>
      <c r="AK81" s="7" t="str">
        <f t="shared" si="18"/>
        <v>POC Unchanged</v>
      </c>
      <c r="AL81" s="9" t="str">
        <f t="shared" si="19"/>
        <v>In. Val</v>
      </c>
      <c r="AM81" s="9" t="str">
        <f t="shared" si="20"/>
        <v>Inside Day</v>
      </c>
      <c r="AN81" s="9" t="str">
        <f t="shared" si="21"/>
        <v>Bl. Val</v>
      </c>
      <c r="AO81" s="9" t="str">
        <f t="shared" si="22"/>
        <v>Gap Down - Rejected</v>
      </c>
      <c r="AP81" s="9" t="str">
        <f t="shared" si="23"/>
        <v>Bottom-Weighted</v>
      </c>
      <c r="AQ81" s="9" t="str">
        <f t="shared" si="24"/>
        <v>Skewed Mid-High</v>
      </c>
      <c r="AR81" s="9" t="str">
        <f t="shared" si="25"/>
        <v>Same</v>
      </c>
      <c r="AS81" s="5">
        <f t="shared" si="26"/>
        <v>0</v>
      </c>
    </row>
    <row r="82" spans="1:45" ht="15.5" x14ac:dyDescent="0.35">
      <c r="A82" s="13">
        <v>45544</v>
      </c>
      <c r="B82" s="15">
        <v>1.2988900000000001</v>
      </c>
      <c r="C82" s="15">
        <v>1.3265899999999999</v>
      </c>
      <c r="D82" s="15">
        <v>1.29738</v>
      </c>
      <c r="E82" s="15">
        <v>1.30705</v>
      </c>
      <c r="F82" s="15">
        <v>1.3176000000000001</v>
      </c>
      <c r="G82" s="15">
        <v>1.3221000000000001</v>
      </c>
      <c r="H82" s="15">
        <v>1.3105000000000002</v>
      </c>
      <c r="I82" s="5">
        <v>34</v>
      </c>
      <c r="J82" s="5">
        <v>2427</v>
      </c>
      <c r="K82" s="5">
        <v>4846</v>
      </c>
      <c r="L82" s="5">
        <v>7333</v>
      </c>
      <c r="M82" s="14">
        <v>10.17555555555553</v>
      </c>
      <c r="N82" s="14">
        <v>292.09999999999957</v>
      </c>
      <c r="O82" s="5">
        <v>115.99999999999832</v>
      </c>
      <c r="P82" s="5">
        <v>658871</v>
      </c>
      <c r="Q82" s="14">
        <v>915.09861111111115</v>
      </c>
      <c r="R82" s="14">
        <v>25.10441629578915</v>
      </c>
      <c r="S82" s="5">
        <v>35</v>
      </c>
      <c r="T82" s="5" t="s">
        <v>28</v>
      </c>
      <c r="U82" s="14">
        <v>0.49173740843470903</v>
      </c>
      <c r="V82" s="5">
        <v>1578</v>
      </c>
      <c r="W82" s="5">
        <v>3326</v>
      </c>
      <c r="X82" s="5">
        <v>1755</v>
      </c>
      <c r="Y82" s="5">
        <v>669</v>
      </c>
      <c r="Z82" s="5" t="s">
        <v>29</v>
      </c>
      <c r="AA82" s="5"/>
      <c r="AB82" s="6" cm="1">
        <f t="array" ref="AB82">SUM(IF(B82:I82&gt;B83:I83,1,-1))</f>
        <v>-2</v>
      </c>
      <c r="AC82" s="6" cm="1">
        <f t="array" ref="AC82">SUM(IF(J82:S82&gt;J83:S83,1,-1))</f>
        <v>2</v>
      </c>
      <c r="AD82" s="6">
        <f t="shared" si="27"/>
        <v>0</v>
      </c>
      <c r="AE82" s="6">
        <f t="shared" si="28"/>
        <v>-4</v>
      </c>
      <c r="AF82" s="6">
        <f t="shared" si="28"/>
        <v>4</v>
      </c>
      <c r="AG82" s="6">
        <f t="shared" si="28"/>
        <v>0</v>
      </c>
      <c r="AH82" s="5"/>
      <c r="AI82" s="8" t="str">
        <f t="shared" si="16"/>
        <v>OL Higher</v>
      </c>
      <c r="AJ82" s="7" t="str">
        <f t="shared" si="17"/>
        <v>Up</v>
      </c>
      <c r="AK82" s="7" t="str">
        <f t="shared" si="18"/>
        <v>POC Unchanged</v>
      </c>
      <c r="AL82" s="9" t="str">
        <f t="shared" si="19"/>
        <v>In. Val</v>
      </c>
      <c r="AM82" s="9" t="str">
        <f t="shared" si="20"/>
        <v>Inside Day</v>
      </c>
      <c r="AN82" s="9" t="str">
        <f t="shared" si="21"/>
        <v>Bl. Val</v>
      </c>
      <c r="AO82" s="9" t="str">
        <f t="shared" si="22"/>
        <v>Gap Down - Rejected</v>
      </c>
      <c r="AP82" s="9" t="str">
        <f t="shared" si="23"/>
        <v>Bottom-Weighted</v>
      </c>
      <c r="AQ82" s="9" t="str">
        <f t="shared" si="24"/>
        <v>Skewed Mid-High</v>
      </c>
      <c r="AR82" s="9" t="str">
        <f t="shared" si="25"/>
        <v>Closed Higher Quadrant</v>
      </c>
      <c r="AS82" s="5">
        <f t="shared" si="26"/>
        <v>1</v>
      </c>
    </row>
    <row r="83" spans="1:45" ht="15.5" x14ac:dyDescent="0.35">
      <c r="A83" s="13">
        <v>45541</v>
      </c>
      <c r="B83" s="15">
        <v>1.29457</v>
      </c>
      <c r="C83" s="15">
        <v>1.3265899999999999</v>
      </c>
      <c r="D83" s="15">
        <v>1.2939499999999999</v>
      </c>
      <c r="E83" s="15">
        <v>1.3130999999999999</v>
      </c>
      <c r="F83" s="15">
        <v>1.3176000000000001</v>
      </c>
      <c r="G83" s="15">
        <v>1.3221000000000001</v>
      </c>
      <c r="H83" s="15">
        <v>1.3101</v>
      </c>
      <c r="I83" s="5">
        <v>57</v>
      </c>
      <c r="J83" s="5">
        <v>2437</v>
      </c>
      <c r="K83" s="5">
        <v>4833</v>
      </c>
      <c r="L83" s="5">
        <v>7330</v>
      </c>
      <c r="M83" s="14">
        <v>10.143055555555531</v>
      </c>
      <c r="N83" s="14">
        <v>326.40000000000003</v>
      </c>
      <c r="O83" s="5">
        <v>120.00000000000011</v>
      </c>
      <c r="P83" s="5">
        <v>639841</v>
      </c>
      <c r="Q83" s="14">
        <v>888.66805555555561</v>
      </c>
      <c r="R83" s="14">
        <v>22.457107843137251</v>
      </c>
      <c r="S83" s="5">
        <v>39</v>
      </c>
      <c r="T83" s="5" t="s">
        <v>28</v>
      </c>
      <c r="U83" s="14">
        <v>0.47141066328055103</v>
      </c>
      <c r="V83" s="5">
        <v>2028</v>
      </c>
      <c r="W83" s="5">
        <v>3553</v>
      </c>
      <c r="X83" s="5">
        <v>989</v>
      </c>
      <c r="Y83" s="5">
        <v>760</v>
      </c>
      <c r="Z83" s="5" t="s">
        <v>32</v>
      </c>
      <c r="AA83" s="5"/>
      <c r="AB83" s="6" cm="1">
        <f t="array" ref="AB83">SUM(IF(B83:I83&gt;B84:I84,1,-1))</f>
        <v>-2</v>
      </c>
      <c r="AC83" s="6" cm="1">
        <f t="array" ref="AC83">SUM(IF(J83:S83&gt;J84:S84,1,-1))</f>
        <v>2</v>
      </c>
      <c r="AD83" s="6">
        <f t="shared" si="27"/>
        <v>0</v>
      </c>
      <c r="AE83" s="6">
        <f t="shared" ref="AE83:AG98" si="29">SUM(AB83:AB85)</f>
        <v>-4</v>
      </c>
      <c r="AF83" s="6">
        <f t="shared" si="29"/>
        <v>6</v>
      </c>
      <c r="AG83" s="6">
        <f t="shared" si="29"/>
        <v>2</v>
      </c>
      <c r="AH83" s="5"/>
      <c r="AI83" s="8" t="str">
        <f t="shared" si="16"/>
        <v>Inside</v>
      </c>
      <c r="AJ83" s="7" t="str">
        <f t="shared" si="17"/>
        <v>Up</v>
      </c>
      <c r="AK83" s="7" t="str">
        <f t="shared" si="18"/>
        <v>POC Down</v>
      </c>
      <c r="AL83" s="9" t="str">
        <f t="shared" si="19"/>
        <v>In. Val</v>
      </c>
      <c r="AM83" s="9" t="str">
        <f t="shared" si="20"/>
        <v>Inside Day</v>
      </c>
      <c r="AN83" s="9" t="str">
        <f t="shared" si="21"/>
        <v>In Val</v>
      </c>
      <c r="AO83" s="9" t="str">
        <f t="shared" si="22"/>
        <v>Gap Down - Failed</v>
      </c>
      <c r="AP83" s="9" t="str">
        <f t="shared" si="23"/>
        <v>Bottom-Weighted</v>
      </c>
      <c r="AQ83" s="9" t="str">
        <f t="shared" si="24"/>
        <v>Skewed Mid-High</v>
      </c>
      <c r="AR83" s="9" t="str">
        <f t="shared" si="25"/>
        <v>Closed Higher Quadrant</v>
      </c>
      <c r="AS83" s="5">
        <f t="shared" si="26"/>
        <v>1</v>
      </c>
    </row>
    <row r="84" spans="1:45" ht="15.5" x14ac:dyDescent="0.35">
      <c r="A84" s="13">
        <v>45540</v>
      </c>
      <c r="B84" s="15">
        <v>1.2858499999999999</v>
      </c>
      <c r="C84" s="15">
        <v>1.3265899999999999</v>
      </c>
      <c r="D84" s="15">
        <v>1.2856799999999999</v>
      </c>
      <c r="E84" s="15">
        <v>1.3175300000000001</v>
      </c>
      <c r="F84" s="15">
        <v>1.3188</v>
      </c>
      <c r="G84" s="15">
        <v>1.3223</v>
      </c>
      <c r="H84" s="15">
        <v>1.3086</v>
      </c>
      <c r="I84" s="5">
        <v>88</v>
      </c>
      <c r="J84" s="5">
        <v>1703</v>
      </c>
      <c r="K84" s="5">
        <v>5279</v>
      </c>
      <c r="L84" s="5">
        <v>7035</v>
      </c>
      <c r="M84" s="14">
        <v>9.7455555555555353</v>
      </c>
      <c r="N84" s="14">
        <v>409.1</v>
      </c>
      <c r="O84" s="5">
        <v>137.00000000000045</v>
      </c>
      <c r="P84" s="5">
        <v>599144</v>
      </c>
      <c r="Q84" s="14">
        <v>832.14444444444439</v>
      </c>
      <c r="R84" s="14">
        <v>17.196284527010508</v>
      </c>
      <c r="S84" s="5">
        <v>61</v>
      </c>
      <c r="T84" s="5" t="s">
        <v>28</v>
      </c>
      <c r="U84" s="14">
        <v>0.32620783957878413</v>
      </c>
      <c r="V84" s="5">
        <v>2655</v>
      </c>
      <c r="W84" s="5">
        <v>2846</v>
      </c>
      <c r="X84" s="5">
        <v>965</v>
      </c>
      <c r="Y84" s="5">
        <v>569</v>
      </c>
      <c r="Z84" s="5" t="s">
        <v>31</v>
      </c>
      <c r="AA84" s="5"/>
      <c r="AB84" s="6" cm="1">
        <f t="array" ref="AB84">SUM(IF(B84:I84&gt;B85:I85,1,-1))</f>
        <v>0</v>
      </c>
      <c r="AC84" s="6" cm="1">
        <f t="array" ref="AC84">SUM(IF(J84:S84&gt;J85:S85,1,-1))</f>
        <v>0</v>
      </c>
      <c r="AD84" s="6">
        <f t="shared" si="27"/>
        <v>0</v>
      </c>
      <c r="AE84" s="6">
        <f t="shared" si="29"/>
        <v>-4</v>
      </c>
      <c r="AF84" s="6">
        <f t="shared" si="29"/>
        <v>6</v>
      </c>
      <c r="AG84" s="6">
        <f t="shared" si="29"/>
        <v>2</v>
      </c>
      <c r="AH84" s="5"/>
      <c r="AI84" s="8" t="str">
        <f t="shared" si="16"/>
        <v>Inside</v>
      </c>
      <c r="AJ84" s="7" t="str">
        <f t="shared" si="17"/>
        <v>Up</v>
      </c>
      <c r="AK84" s="7" t="str">
        <f t="shared" si="18"/>
        <v>POC Down</v>
      </c>
      <c r="AL84" s="9" t="str">
        <f t="shared" si="19"/>
        <v>In. Val</v>
      </c>
      <c r="AM84" s="9" t="str">
        <f t="shared" si="20"/>
        <v>Inside Day</v>
      </c>
      <c r="AN84" s="9" t="str">
        <f t="shared" si="21"/>
        <v>In Val</v>
      </c>
      <c r="AO84" s="9" t="str">
        <f t="shared" si="22"/>
        <v>Gap Down - Failed</v>
      </c>
      <c r="AP84" s="9" t="str">
        <f t="shared" si="23"/>
        <v>Bottom-Weighted</v>
      </c>
      <c r="AQ84" s="9" t="str">
        <f t="shared" si="24"/>
        <v>Skewed Mid-High</v>
      </c>
      <c r="AR84" s="9" t="str">
        <f t="shared" si="25"/>
        <v>Closed Lower Quadrant</v>
      </c>
      <c r="AS84" s="5">
        <f t="shared" si="26"/>
        <v>-1</v>
      </c>
    </row>
    <row r="85" spans="1:45" ht="15.5" x14ac:dyDescent="0.35">
      <c r="A85" s="13">
        <v>45539</v>
      </c>
      <c r="B85" s="15">
        <v>1.2824</v>
      </c>
      <c r="C85" s="15">
        <v>1.3265899999999999</v>
      </c>
      <c r="D85" s="15">
        <v>1.27983</v>
      </c>
      <c r="E85" s="15">
        <v>1.3143400000000001</v>
      </c>
      <c r="F85" s="15">
        <v>1.319</v>
      </c>
      <c r="G85" s="15">
        <v>1.3255000000000001</v>
      </c>
      <c r="H85" s="15">
        <v>1.3081</v>
      </c>
      <c r="I85" s="5">
        <v>106</v>
      </c>
      <c r="J85" s="5">
        <v>1601</v>
      </c>
      <c r="K85" s="5">
        <v>5389</v>
      </c>
      <c r="L85" s="5">
        <v>7044</v>
      </c>
      <c r="M85" s="14">
        <v>9.7338888888888917</v>
      </c>
      <c r="N85" s="14">
        <v>467.59999999999911</v>
      </c>
      <c r="O85" s="5">
        <v>174.00000000000082</v>
      </c>
      <c r="P85" s="5">
        <v>588828</v>
      </c>
      <c r="Q85" s="14">
        <v>817.81666666666672</v>
      </c>
      <c r="R85" s="14">
        <v>15.064157399486769</v>
      </c>
      <c r="S85" s="5">
        <v>77</v>
      </c>
      <c r="T85" s="5" t="s">
        <v>28</v>
      </c>
      <c r="U85" s="14">
        <v>0.36001374153924759</v>
      </c>
      <c r="V85" s="5">
        <v>2648</v>
      </c>
      <c r="W85" s="5">
        <v>2563</v>
      </c>
      <c r="X85" s="5">
        <v>1096</v>
      </c>
      <c r="Y85" s="5">
        <v>737</v>
      </c>
      <c r="Z85" s="5" t="s">
        <v>32</v>
      </c>
      <c r="AA85" s="5"/>
      <c r="AB85" s="6" cm="1">
        <f t="array" ref="AB85">SUM(IF(B85:I85&gt;B86:I86,1,-1))</f>
        <v>-2</v>
      </c>
      <c r="AC85" s="6" cm="1">
        <f t="array" ref="AC85">SUM(IF(J85:S85&gt;J86:S86,1,-1))</f>
        <v>4</v>
      </c>
      <c r="AD85" s="6">
        <f t="shared" si="27"/>
        <v>2</v>
      </c>
      <c r="AE85" s="6">
        <f t="shared" si="29"/>
        <v>-4</v>
      </c>
      <c r="AF85" s="6">
        <f t="shared" si="29"/>
        <v>-2</v>
      </c>
      <c r="AG85" s="6">
        <f t="shared" si="29"/>
        <v>-6</v>
      </c>
      <c r="AH85" s="5"/>
      <c r="AI85" s="8" t="str">
        <f t="shared" si="16"/>
        <v>Inside</v>
      </c>
      <c r="AJ85" s="7" t="str">
        <f t="shared" si="17"/>
        <v>Up</v>
      </c>
      <c r="AK85" s="7" t="str">
        <f t="shared" si="18"/>
        <v>POC Unchanged</v>
      </c>
      <c r="AL85" s="9" t="str">
        <f t="shared" si="19"/>
        <v>In. Val</v>
      </c>
      <c r="AM85" s="9" t="str">
        <f t="shared" si="20"/>
        <v>Inside Day</v>
      </c>
      <c r="AN85" s="9" t="str">
        <f t="shared" si="21"/>
        <v>In Val</v>
      </c>
      <c r="AO85" s="9" t="str">
        <f t="shared" si="22"/>
        <v>Gap Down - Failed</v>
      </c>
      <c r="AP85" s="9" t="str">
        <f t="shared" si="23"/>
        <v>Bottom-Weighted</v>
      </c>
      <c r="AQ85" s="9" t="str">
        <f t="shared" si="24"/>
        <v>Skewed High</v>
      </c>
      <c r="AR85" s="9" t="str">
        <f t="shared" si="25"/>
        <v>Same</v>
      </c>
      <c r="AS85" s="5">
        <f t="shared" si="26"/>
        <v>0</v>
      </c>
    </row>
    <row r="86" spans="1:45" ht="15.5" x14ac:dyDescent="0.35">
      <c r="A86" s="13">
        <v>45538</v>
      </c>
      <c r="B86" s="15">
        <v>1.28647</v>
      </c>
      <c r="C86" s="15">
        <v>1.3265899999999999</v>
      </c>
      <c r="D86" s="15">
        <v>1.27983</v>
      </c>
      <c r="E86" s="15">
        <v>1.31121</v>
      </c>
      <c r="F86" s="15">
        <v>1.319</v>
      </c>
      <c r="G86" s="15">
        <v>1.3264</v>
      </c>
      <c r="H86" s="15">
        <v>1.3024</v>
      </c>
      <c r="I86" s="5">
        <v>100</v>
      </c>
      <c r="J86" s="5">
        <v>1601</v>
      </c>
      <c r="K86" s="5">
        <v>5378</v>
      </c>
      <c r="L86" s="5">
        <v>7033</v>
      </c>
      <c r="M86" s="14">
        <v>9.7102777777777796</v>
      </c>
      <c r="N86" s="14">
        <v>467.59999999999911</v>
      </c>
      <c r="O86" s="5">
        <v>240.00000000000023</v>
      </c>
      <c r="P86" s="5">
        <v>581807</v>
      </c>
      <c r="Q86" s="14">
        <v>808.06527777777774</v>
      </c>
      <c r="R86" s="14">
        <v>15.040633019674964</v>
      </c>
      <c r="S86" s="5">
        <v>69</v>
      </c>
      <c r="T86" s="5" t="s">
        <v>28</v>
      </c>
      <c r="U86" s="14">
        <v>0.37486245066584195</v>
      </c>
      <c r="V86" s="5">
        <v>2589</v>
      </c>
      <c r="W86" s="5">
        <v>2159</v>
      </c>
      <c r="X86" s="5">
        <v>1096</v>
      </c>
      <c r="Y86" s="5">
        <v>1189</v>
      </c>
      <c r="Z86" s="5" t="s">
        <v>32</v>
      </c>
      <c r="AA86" s="5"/>
      <c r="AB86" s="6" cm="1">
        <f t="array" ref="AB86">SUM(IF(B86:I86&gt;B87:I87,1,-1))</f>
        <v>-2</v>
      </c>
      <c r="AC86" s="6" cm="1">
        <f t="array" ref="AC86">SUM(IF(J86:S86&gt;J87:S87,1,-1))</f>
        <v>2</v>
      </c>
      <c r="AD86" s="6">
        <f t="shared" si="27"/>
        <v>0</v>
      </c>
      <c r="AE86" s="6">
        <f t="shared" si="29"/>
        <v>-2</v>
      </c>
      <c r="AF86" s="6">
        <f t="shared" si="29"/>
        <v>-6</v>
      </c>
      <c r="AG86" s="6">
        <f t="shared" si="29"/>
        <v>-8</v>
      </c>
      <c r="AH86" s="5"/>
      <c r="AI86" s="8" t="str">
        <f t="shared" si="16"/>
        <v>OL Higher</v>
      </c>
      <c r="AJ86" s="7" t="str">
        <f t="shared" si="17"/>
        <v>Up</v>
      </c>
      <c r="AK86" s="7" t="str">
        <f t="shared" si="18"/>
        <v>POC Unchanged</v>
      </c>
      <c r="AL86" s="9" t="str">
        <f t="shared" si="19"/>
        <v>In. Val</v>
      </c>
      <c r="AM86" s="9" t="str">
        <f t="shared" si="20"/>
        <v>Inside Day</v>
      </c>
      <c r="AN86" s="9" t="str">
        <f t="shared" si="21"/>
        <v>In Val</v>
      </c>
      <c r="AO86" s="9" t="str">
        <f t="shared" si="22"/>
        <v>Gap Down - Failed</v>
      </c>
      <c r="AP86" s="9" t="str">
        <f t="shared" si="23"/>
        <v>Bottom-Weighted</v>
      </c>
      <c r="AQ86" s="9" t="str">
        <f t="shared" si="24"/>
        <v>Skewed High</v>
      </c>
      <c r="AR86" s="9" t="str">
        <f t="shared" si="25"/>
        <v>Same</v>
      </c>
      <c r="AS86" s="5">
        <f t="shared" si="26"/>
        <v>0</v>
      </c>
    </row>
    <row r="87" spans="1:45" ht="15.5" x14ac:dyDescent="0.35">
      <c r="A87" s="13">
        <v>45537</v>
      </c>
      <c r="B87" s="15">
        <v>1.2769999999999999</v>
      </c>
      <c r="C87" s="15">
        <v>1.3265899999999999</v>
      </c>
      <c r="D87" s="15">
        <v>1.2762899999999999</v>
      </c>
      <c r="E87" s="15">
        <v>1.31395</v>
      </c>
      <c r="F87" s="15">
        <v>1.319</v>
      </c>
      <c r="G87" s="15">
        <v>1.3264</v>
      </c>
      <c r="H87" s="15">
        <v>1.2981</v>
      </c>
      <c r="I87" s="5">
        <v>124</v>
      </c>
      <c r="J87" s="5">
        <v>1605</v>
      </c>
      <c r="K87" s="5">
        <v>5355</v>
      </c>
      <c r="L87" s="5">
        <v>7014</v>
      </c>
      <c r="M87" s="14">
        <v>9.6493055555555856</v>
      </c>
      <c r="N87" s="14">
        <v>503.00000000000011</v>
      </c>
      <c r="O87" s="5">
        <v>282.99999999999994</v>
      </c>
      <c r="P87" s="5">
        <v>570937</v>
      </c>
      <c r="Q87" s="14">
        <v>792.96805555555557</v>
      </c>
      <c r="R87" s="14">
        <v>13.944333996023854</v>
      </c>
      <c r="S87" s="5">
        <v>76</v>
      </c>
      <c r="T87" s="5" t="s">
        <v>28</v>
      </c>
      <c r="U87" s="14">
        <v>0.39209082899115727</v>
      </c>
      <c r="V87" s="5">
        <v>2754</v>
      </c>
      <c r="W87" s="5">
        <v>1841</v>
      </c>
      <c r="X87" s="5">
        <v>913</v>
      </c>
      <c r="Y87" s="5">
        <v>1502</v>
      </c>
      <c r="Z87" s="5" t="s">
        <v>32</v>
      </c>
      <c r="AA87" s="5"/>
      <c r="AB87" s="6" cm="1">
        <f t="array" ref="AB87">SUM(IF(B87:I87&gt;B88:I88,1,-1))</f>
        <v>0</v>
      </c>
      <c r="AC87" s="6" cm="1">
        <f t="array" ref="AC87">SUM(IF(J87:S87&gt;J88:S88,1,-1))</f>
        <v>-8</v>
      </c>
      <c r="AD87" s="6">
        <f t="shared" si="27"/>
        <v>-8</v>
      </c>
      <c r="AE87" s="6">
        <f t="shared" si="29"/>
        <v>-2</v>
      </c>
      <c r="AF87" s="6">
        <f t="shared" si="29"/>
        <v>-10</v>
      </c>
      <c r="AG87" s="6">
        <f t="shared" si="29"/>
        <v>-12</v>
      </c>
      <c r="AH87" s="5"/>
      <c r="AI87" s="8" t="str">
        <f t="shared" si="16"/>
        <v>OL Higher</v>
      </c>
      <c r="AJ87" s="7" t="str">
        <f t="shared" si="17"/>
        <v>Up</v>
      </c>
      <c r="AK87" s="7" t="str">
        <f t="shared" si="18"/>
        <v>POC Unchanged</v>
      </c>
      <c r="AL87" s="9" t="str">
        <f t="shared" si="19"/>
        <v>In. Val</v>
      </c>
      <c r="AM87" s="9" t="str">
        <f t="shared" si="20"/>
        <v>Inside Day</v>
      </c>
      <c r="AN87" s="9" t="str">
        <f t="shared" si="21"/>
        <v>In Val</v>
      </c>
      <c r="AO87" s="9" t="str">
        <f t="shared" si="22"/>
        <v>Gap Down - Failed</v>
      </c>
      <c r="AP87" s="9" t="str">
        <f t="shared" si="23"/>
        <v>Bottom-Weighted</v>
      </c>
      <c r="AQ87" s="9" t="str">
        <f t="shared" si="24"/>
        <v>Skewed High</v>
      </c>
      <c r="AR87" s="9" t="str">
        <f t="shared" si="25"/>
        <v>Same</v>
      </c>
      <c r="AS87" s="5">
        <f t="shared" si="26"/>
        <v>0</v>
      </c>
    </row>
    <row r="88" spans="1:45" ht="15.5" x14ac:dyDescent="0.35">
      <c r="A88" s="13">
        <v>45534</v>
      </c>
      <c r="B88" s="15">
        <v>1.2748200000000001</v>
      </c>
      <c r="C88" s="15">
        <v>1.3265899999999999</v>
      </c>
      <c r="D88" s="15">
        <v>1.27464</v>
      </c>
      <c r="E88" s="15">
        <v>1.31294</v>
      </c>
      <c r="F88" s="15">
        <v>1.319</v>
      </c>
      <c r="G88" s="15">
        <v>1.3264</v>
      </c>
      <c r="H88" s="15">
        <v>1.2942</v>
      </c>
      <c r="I88" s="5">
        <v>125</v>
      </c>
      <c r="J88" s="5">
        <v>1605</v>
      </c>
      <c r="K88" s="5">
        <v>5389</v>
      </c>
      <c r="L88" s="5">
        <v>7048</v>
      </c>
      <c r="M88" s="14">
        <v>9.710972222222253</v>
      </c>
      <c r="N88" s="14">
        <v>519.49999999999943</v>
      </c>
      <c r="O88" s="5">
        <v>322.00000000000006</v>
      </c>
      <c r="P88" s="5">
        <v>581694</v>
      </c>
      <c r="Q88" s="14">
        <v>807.9083333333333</v>
      </c>
      <c r="R88" s="14">
        <v>13.566891241578455</v>
      </c>
      <c r="S88" s="5">
        <v>78</v>
      </c>
      <c r="T88" s="5" t="s">
        <v>28</v>
      </c>
      <c r="U88" s="14">
        <v>0.41206130572088384</v>
      </c>
      <c r="V88" s="5">
        <v>2654</v>
      </c>
      <c r="W88" s="5">
        <v>1643</v>
      </c>
      <c r="X88" s="5">
        <v>924</v>
      </c>
      <c r="Y88" s="5">
        <v>1822</v>
      </c>
      <c r="Z88" s="5" t="s">
        <v>32</v>
      </c>
      <c r="AA88" s="5"/>
      <c r="AB88" s="6" cm="1">
        <f t="array" ref="AB88">SUM(IF(B88:I88&gt;B89:I89,1,-1))</f>
        <v>0</v>
      </c>
      <c r="AC88" s="6" cm="1">
        <f t="array" ref="AC88">SUM(IF(J88:S88&gt;J89:S89,1,-1))</f>
        <v>0</v>
      </c>
      <c r="AD88" s="6">
        <f t="shared" si="27"/>
        <v>0</v>
      </c>
      <c r="AE88" s="6">
        <f t="shared" si="29"/>
        <v>-4</v>
      </c>
      <c r="AF88" s="6">
        <f t="shared" si="29"/>
        <v>-8</v>
      </c>
      <c r="AG88" s="6">
        <f t="shared" si="29"/>
        <v>-12</v>
      </c>
      <c r="AH88" s="5"/>
      <c r="AI88" s="8" t="str">
        <f t="shared" si="16"/>
        <v>Inside</v>
      </c>
      <c r="AJ88" s="7" t="str">
        <f t="shared" si="17"/>
        <v>Up</v>
      </c>
      <c r="AK88" s="7" t="str">
        <f t="shared" si="18"/>
        <v>POC Unchanged</v>
      </c>
      <c r="AL88" s="9" t="str">
        <f t="shared" si="19"/>
        <v>In. Val</v>
      </c>
      <c r="AM88" s="9" t="str">
        <f t="shared" si="20"/>
        <v>Inside Day</v>
      </c>
      <c r="AN88" s="9" t="str">
        <f t="shared" si="21"/>
        <v>In Val</v>
      </c>
      <c r="AO88" s="9" t="str">
        <f t="shared" si="22"/>
        <v>Gap Down - Failed</v>
      </c>
      <c r="AP88" s="9" t="str">
        <f t="shared" si="23"/>
        <v>Bottom-Weighted</v>
      </c>
      <c r="AQ88" s="9" t="str">
        <f t="shared" si="24"/>
        <v>Skewed High</v>
      </c>
      <c r="AR88" s="9" t="str">
        <f t="shared" si="25"/>
        <v>Closed Higher Quadrant</v>
      </c>
      <c r="AS88" s="5">
        <f t="shared" si="26"/>
        <v>1</v>
      </c>
    </row>
    <row r="89" spans="1:45" ht="15.5" x14ac:dyDescent="0.35">
      <c r="A89" s="13">
        <v>45533</v>
      </c>
      <c r="B89" s="15">
        <v>1.2744899999999999</v>
      </c>
      <c r="C89" s="15">
        <v>1.3265899999999999</v>
      </c>
      <c r="D89" s="15">
        <v>1.2725500000000001</v>
      </c>
      <c r="E89" s="15">
        <v>1.31646</v>
      </c>
      <c r="F89" s="15">
        <v>1.319</v>
      </c>
      <c r="G89" s="15">
        <v>1.3265</v>
      </c>
      <c r="H89" s="15">
        <v>1.2864</v>
      </c>
      <c r="I89" s="5">
        <v>116</v>
      </c>
      <c r="J89" s="5">
        <v>1580</v>
      </c>
      <c r="K89" s="5">
        <v>5351</v>
      </c>
      <c r="L89" s="5">
        <v>6982</v>
      </c>
      <c r="M89" s="14">
        <v>9.6152777777778162</v>
      </c>
      <c r="N89" s="14">
        <v>540.39999999999861</v>
      </c>
      <c r="O89" s="5">
        <v>401.00000000000023</v>
      </c>
      <c r="P89" s="5">
        <v>584579</v>
      </c>
      <c r="Q89" s="14">
        <v>811.91527777777776</v>
      </c>
      <c r="R89" s="14">
        <v>12.920059215396035</v>
      </c>
      <c r="S89" s="5">
        <v>85</v>
      </c>
      <c r="T89" s="5" t="s">
        <v>28</v>
      </c>
      <c r="U89" s="14">
        <v>0.41021920709454512</v>
      </c>
      <c r="V89" s="5">
        <v>2345</v>
      </c>
      <c r="W89" s="5">
        <v>1542</v>
      </c>
      <c r="X89" s="5">
        <v>1062</v>
      </c>
      <c r="Y89" s="5">
        <v>2022</v>
      </c>
      <c r="Z89" s="5" t="s">
        <v>31</v>
      </c>
      <c r="AA89" s="5"/>
      <c r="AB89" s="6" cm="1">
        <f t="array" ref="AB89">SUM(IF(B89:I89&gt;B90:I90,1,-1))</f>
        <v>-2</v>
      </c>
      <c r="AC89" s="6" cm="1">
        <f t="array" ref="AC89">SUM(IF(J89:S89&gt;J90:S90,1,-1))</f>
        <v>-2</v>
      </c>
      <c r="AD89" s="6">
        <f t="shared" si="27"/>
        <v>-4</v>
      </c>
      <c r="AE89" s="6">
        <f t="shared" si="29"/>
        <v>-2</v>
      </c>
      <c r="AF89" s="6">
        <f t="shared" si="29"/>
        <v>-10</v>
      </c>
      <c r="AG89" s="6">
        <f t="shared" si="29"/>
        <v>-12</v>
      </c>
      <c r="AH89" s="5"/>
      <c r="AI89" s="8" t="str">
        <f t="shared" si="16"/>
        <v>OL Higher</v>
      </c>
      <c r="AJ89" s="7" t="str">
        <f t="shared" si="17"/>
        <v>Up</v>
      </c>
      <c r="AK89" s="7" t="str">
        <f t="shared" si="18"/>
        <v>POC Unchanged</v>
      </c>
      <c r="AL89" s="9" t="str">
        <f t="shared" si="19"/>
        <v>In. Val</v>
      </c>
      <c r="AM89" s="9" t="str">
        <f t="shared" si="20"/>
        <v>Inside Day</v>
      </c>
      <c r="AN89" s="9" t="str">
        <f t="shared" si="21"/>
        <v>In Val</v>
      </c>
      <c r="AO89" s="9" t="str">
        <f t="shared" si="22"/>
        <v>Gap Down - Failed</v>
      </c>
      <c r="AP89" s="9" t="str">
        <f t="shared" si="23"/>
        <v>Bottom-Weighted</v>
      </c>
      <c r="AQ89" s="9" t="str">
        <f t="shared" si="24"/>
        <v>Skewed High</v>
      </c>
      <c r="AR89" s="9" t="str">
        <f t="shared" si="25"/>
        <v>Same</v>
      </c>
      <c r="AS89" s="5">
        <f t="shared" si="26"/>
        <v>0</v>
      </c>
    </row>
    <row r="90" spans="1:45" ht="15.5" x14ac:dyDescent="0.35">
      <c r="A90" s="13">
        <v>45532</v>
      </c>
      <c r="B90" s="15">
        <v>1.2682</v>
      </c>
      <c r="C90" s="15">
        <v>1.3265899999999999</v>
      </c>
      <c r="D90" s="15">
        <v>1.2664299999999999</v>
      </c>
      <c r="E90" s="15">
        <v>1.31925</v>
      </c>
      <c r="F90" s="15">
        <v>1.319</v>
      </c>
      <c r="G90" s="15">
        <v>1.3265</v>
      </c>
      <c r="H90" s="15">
        <v>1.2843</v>
      </c>
      <c r="I90" s="5">
        <v>124</v>
      </c>
      <c r="J90" s="5">
        <v>1390</v>
      </c>
      <c r="K90" s="5">
        <v>5544</v>
      </c>
      <c r="L90" s="5">
        <v>6977</v>
      </c>
      <c r="M90" s="14">
        <v>9.6025000000000293</v>
      </c>
      <c r="N90" s="14">
        <v>601.59999999999991</v>
      </c>
      <c r="O90" s="5">
        <v>422.00000000000017</v>
      </c>
      <c r="P90" s="5">
        <v>599707</v>
      </c>
      <c r="Q90" s="14">
        <v>832.92638888888894</v>
      </c>
      <c r="R90" s="14">
        <v>11.597406914893618</v>
      </c>
      <c r="S90" s="5">
        <v>98</v>
      </c>
      <c r="T90" s="5" t="s">
        <v>28</v>
      </c>
      <c r="U90" s="14">
        <v>0.3792772552288956</v>
      </c>
      <c r="V90" s="5">
        <v>2012</v>
      </c>
      <c r="W90" s="5">
        <v>1612</v>
      </c>
      <c r="X90" s="5">
        <v>1698</v>
      </c>
      <c r="Y90" s="5">
        <v>1630</v>
      </c>
      <c r="Z90" s="5" t="s">
        <v>31</v>
      </c>
      <c r="AA90" s="5"/>
      <c r="AB90" s="6" cm="1">
        <f t="array" ref="AB90">SUM(IF(B90:I90&gt;B91:I91,1,-1))</f>
        <v>-2</v>
      </c>
      <c r="AC90" s="6" cm="1">
        <f t="array" ref="AC90">SUM(IF(J90:S90&gt;J91:S91,1,-1))</f>
        <v>-6</v>
      </c>
      <c r="AD90" s="6">
        <f t="shared" si="27"/>
        <v>-8</v>
      </c>
      <c r="AE90" s="6">
        <f t="shared" si="29"/>
        <v>-4</v>
      </c>
      <c r="AF90" s="6">
        <f t="shared" si="29"/>
        <v>-12</v>
      </c>
      <c r="AG90" s="6">
        <f t="shared" si="29"/>
        <v>-16</v>
      </c>
      <c r="AH90" s="5"/>
      <c r="AI90" s="8" t="str">
        <f t="shared" si="16"/>
        <v>OL Higher</v>
      </c>
      <c r="AJ90" s="7" t="str">
        <f t="shared" si="17"/>
        <v>Up</v>
      </c>
      <c r="AK90" s="7" t="str">
        <f t="shared" si="18"/>
        <v>POC Up</v>
      </c>
      <c r="AL90" s="9" t="str">
        <f t="shared" si="19"/>
        <v>Ab. Val</v>
      </c>
      <c r="AM90" s="9" t="str">
        <f t="shared" si="20"/>
        <v>Inside Day</v>
      </c>
      <c r="AN90" s="9" t="str">
        <f t="shared" si="21"/>
        <v>In Val</v>
      </c>
      <c r="AO90" s="9" t="str">
        <f t="shared" si="22"/>
        <v>No Gap</v>
      </c>
      <c r="AP90" s="9" t="str">
        <f t="shared" si="23"/>
        <v>Bottom-Weighted</v>
      </c>
      <c r="AQ90" s="9" t="str">
        <f t="shared" si="24"/>
        <v>Skewed High</v>
      </c>
      <c r="AR90" s="9" t="str">
        <f t="shared" si="25"/>
        <v>Same</v>
      </c>
      <c r="AS90" s="5">
        <f t="shared" si="26"/>
        <v>0</v>
      </c>
    </row>
    <row r="91" spans="1:45" ht="15.5" x14ac:dyDescent="0.35">
      <c r="A91" s="13">
        <v>45531</v>
      </c>
      <c r="B91" s="15">
        <v>1.2683899999999999</v>
      </c>
      <c r="C91" s="15">
        <v>1.3265899999999999</v>
      </c>
      <c r="D91" s="15">
        <v>1.2664299999999999</v>
      </c>
      <c r="E91" s="15">
        <v>1.3254900000000001</v>
      </c>
      <c r="F91" s="15">
        <v>1.2764</v>
      </c>
      <c r="G91" s="15">
        <v>1.3085</v>
      </c>
      <c r="H91" s="15">
        <v>1.2665</v>
      </c>
      <c r="I91" s="5">
        <v>141</v>
      </c>
      <c r="J91" s="5">
        <v>5385</v>
      </c>
      <c r="K91" s="5">
        <v>1561</v>
      </c>
      <c r="L91" s="5">
        <v>6987</v>
      </c>
      <c r="M91" s="14">
        <v>9.6255555555555752</v>
      </c>
      <c r="N91" s="14">
        <v>601.59999999999991</v>
      </c>
      <c r="O91" s="5">
        <v>420.0000000000004</v>
      </c>
      <c r="P91" s="5">
        <v>624355</v>
      </c>
      <c r="Q91" s="14">
        <v>867.15972222222217</v>
      </c>
      <c r="R91" s="14">
        <v>11.614029255319151</v>
      </c>
      <c r="S91" s="5">
        <v>98</v>
      </c>
      <c r="T91" s="5" t="s">
        <v>28</v>
      </c>
      <c r="U91" s="14">
        <v>0.40094327756761045</v>
      </c>
      <c r="V91" s="5">
        <v>1505</v>
      </c>
      <c r="W91" s="5">
        <v>1612</v>
      </c>
      <c r="X91" s="5">
        <v>1698</v>
      </c>
      <c r="Y91" s="5">
        <v>2147</v>
      </c>
      <c r="Z91" s="5" t="s">
        <v>31</v>
      </c>
      <c r="AA91" s="5"/>
      <c r="AB91" s="6" cm="1">
        <f t="array" ref="AB91">SUM(IF(B91:I91&gt;B92:I92,1,-1))</f>
        <v>2</v>
      </c>
      <c r="AC91" s="6" cm="1">
        <f t="array" ref="AC91">SUM(IF(J91:S91&gt;J92:S92,1,-1))</f>
        <v>-2</v>
      </c>
      <c r="AD91" s="6">
        <f t="shared" si="27"/>
        <v>0</v>
      </c>
      <c r="AE91" s="6">
        <f t="shared" si="29"/>
        <v>-2</v>
      </c>
      <c r="AF91" s="6">
        <f t="shared" si="29"/>
        <v>-6</v>
      </c>
      <c r="AG91" s="6">
        <f t="shared" si="29"/>
        <v>-8</v>
      </c>
      <c r="AH91" s="5"/>
      <c r="AI91" s="8" t="str">
        <f t="shared" si="16"/>
        <v>Outside</v>
      </c>
      <c r="AJ91" s="7" t="str">
        <f t="shared" si="17"/>
        <v>Up</v>
      </c>
      <c r="AK91" s="7" t="str">
        <f t="shared" si="18"/>
        <v>POC Up</v>
      </c>
      <c r="AL91" s="9" t="str">
        <f t="shared" si="19"/>
        <v>In. Val</v>
      </c>
      <c r="AM91" s="9" t="str">
        <f t="shared" si="20"/>
        <v>Upper Break</v>
      </c>
      <c r="AN91" s="9" t="str">
        <f t="shared" si="21"/>
        <v>Ab. Val</v>
      </c>
      <c r="AO91" s="9" t="str">
        <f t="shared" si="22"/>
        <v>No Gap</v>
      </c>
      <c r="AP91" s="9" t="str">
        <f t="shared" si="23"/>
        <v>Top-Weighted</v>
      </c>
      <c r="AQ91" s="9" t="str">
        <f t="shared" si="24"/>
        <v>Skewed Low</v>
      </c>
      <c r="AR91" s="9" t="str">
        <f t="shared" si="25"/>
        <v>Same</v>
      </c>
      <c r="AS91" s="5">
        <f t="shared" si="26"/>
        <v>0</v>
      </c>
    </row>
    <row r="92" spans="1:45" ht="15.5" x14ac:dyDescent="0.35">
      <c r="A92" s="13">
        <v>45530</v>
      </c>
      <c r="B92" s="15">
        <v>1.2787500000000001</v>
      </c>
      <c r="C92" s="15">
        <v>1.32301</v>
      </c>
      <c r="D92" s="15">
        <v>1.2664299999999999</v>
      </c>
      <c r="E92" s="15">
        <v>1.3191299999999999</v>
      </c>
      <c r="F92" s="15">
        <v>1.2688999999999999</v>
      </c>
      <c r="G92" s="15">
        <v>1.3021</v>
      </c>
      <c r="H92" s="15">
        <v>1.2665</v>
      </c>
      <c r="I92" s="5">
        <v>101</v>
      </c>
      <c r="J92" s="5">
        <v>6849</v>
      </c>
      <c r="K92" s="5">
        <v>294</v>
      </c>
      <c r="L92" s="5">
        <v>7186</v>
      </c>
      <c r="M92" s="14">
        <v>9.900138888888895</v>
      </c>
      <c r="N92" s="14">
        <v>565.80000000000075</v>
      </c>
      <c r="O92" s="5">
        <v>356.00000000000074</v>
      </c>
      <c r="P92" s="5">
        <v>667738</v>
      </c>
      <c r="Q92" s="14">
        <v>927.41388888888889</v>
      </c>
      <c r="R92" s="14">
        <v>12.700600919052652</v>
      </c>
      <c r="S92" s="5">
        <v>82</v>
      </c>
      <c r="T92" s="5" t="s">
        <v>30</v>
      </c>
      <c r="U92" s="14">
        <v>0.29326082871505665</v>
      </c>
      <c r="V92" s="5">
        <v>1545</v>
      </c>
      <c r="W92" s="5">
        <v>1314</v>
      </c>
      <c r="X92" s="5">
        <v>1566</v>
      </c>
      <c r="Y92" s="5">
        <v>2761</v>
      </c>
      <c r="Z92" s="5" t="s">
        <v>31</v>
      </c>
      <c r="AA92" s="5"/>
      <c r="AB92" s="6" cm="1">
        <f t="array" ref="AB92">SUM(IF(B92:I92&gt;B93:I93,1,-1))</f>
        <v>-4</v>
      </c>
      <c r="AC92" s="6" cm="1">
        <f t="array" ref="AC92">SUM(IF(J92:S92&gt;J93:S93,1,-1))</f>
        <v>-4</v>
      </c>
      <c r="AD92" s="6">
        <f t="shared" si="27"/>
        <v>-8</v>
      </c>
      <c r="AE92" s="6">
        <f t="shared" si="29"/>
        <v>-4</v>
      </c>
      <c r="AF92" s="6">
        <f t="shared" si="29"/>
        <v>-8</v>
      </c>
      <c r="AG92" s="6">
        <f t="shared" si="29"/>
        <v>-12</v>
      </c>
      <c r="AH92" s="5"/>
      <c r="AI92" s="8" t="str">
        <f t="shared" si="16"/>
        <v>Outside</v>
      </c>
      <c r="AJ92" s="7" t="str">
        <f t="shared" si="17"/>
        <v>Down</v>
      </c>
      <c r="AK92" s="7" t="str">
        <f t="shared" si="18"/>
        <v>POC Down</v>
      </c>
      <c r="AL92" s="9" t="str">
        <f t="shared" si="19"/>
        <v>In. Val</v>
      </c>
      <c r="AM92" s="9" t="str">
        <f t="shared" si="20"/>
        <v>Inside Day</v>
      </c>
      <c r="AN92" s="9" t="str">
        <f t="shared" si="21"/>
        <v>Ab. Val</v>
      </c>
      <c r="AO92" s="9" t="str">
        <f t="shared" si="22"/>
        <v>No Gap</v>
      </c>
      <c r="AP92" s="9" t="str">
        <f t="shared" si="23"/>
        <v>Top-Weighted</v>
      </c>
      <c r="AQ92" s="9" t="str">
        <f t="shared" si="24"/>
        <v>Skewed Low</v>
      </c>
      <c r="AR92" s="9" t="str">
        <f t="shared" si="25"/>
        <v>Same</v>
      </c>
      <c r="AS92" s="5">
        <f t="shared" si="26"/>
        <v>0</v>
      </c>
    </row>
    <row r="93" spans="1:45" ht="15.5" x14ac:dyDescent="0.35">
      <c r="A93" s="13">
        <v>45527</v>
      </c>
      <c r="B93" s="15">
        <v>1.27867</v>
      </c>
      <c r="C93" s="15">
        <v>1.32301</v>
      </c>
      <c r="D93" s="15">
        <v>1.2664299999999999</v>
      </c>
      <c r="E93" s="15">
        <v>1.3213900000000001</v>
      </c>
      <c r="F93" s="15">
        <v>1.2764</v>
      </c>
      <c r="G93" s="15">
        <v>1.2955999999999999</v>
      </c>
      <c r="H93" s="15">
        <v>1.2665</v>
      </c>
      <c r="I93" s="5">
        <v>131</v>
      </c>
      <c r="J93" s="5">
        <v>5150</v>
      </c>
      <c r="K93" s="5">
        <v>2495</v>
      </c>
      <c r="L93" s="5">
        <v>7711</v>
      </c>
      <c r="M93" s="14">
        <v>10.626666666666681</v>
      </c>
      <c r="N93" s="14">
        <v>565.80000000000075</v>
      </c>
      <c r="O93" s="5">
        <v>290.99999999999903</v>
      </c>
      <c r="P93" s="5">
        <v>752526</v>
      </c>
      <c r="Q93" s="14">
        <v>1045.175</v>
      </c>
      <c r="R93" s="14">
        <v>13.628490632732396</v>
      </c>
      <c r="S93" s="5">
        <v>77</v>
      </c>
      <c r="T93" s="5" t="s">
        <v>28</v>
      </c>
      <c r="U93" s="14">
        <v>0.47490665334126519</v>
      </c>
      <c r="V93" s="5">
        <v>1099</v>
      </c>
      <c r="W93" s="5">
        <v>1314</v>
      </c>
      <c r="X93" s="5">
        <v>1587</v>
      </c>
      <c r="Y93" s="5">
        <v>3711</v>
      </c>
      <c r="Z93" s="5" t="s">
        <v>31</v>
      </c>
      <c r="AA93" s="5"/>
      <c r="AB93" s="6" cm="1">
        <f t="array" ref="AB93">SUM(IF(B93:I93&gt;B94:I94,1,-1))</f>
        <v>0</v>
      </c>
      <c r="AC93" s="6" cm="1">
        <f t="array" ref="AC93">SUM(IF(J93:S93&gt;J94:S94,1,-1))</f>
        <v>0</v>
      </c>
      <c r="AD93" s="6">
        <f t="shared" si="27"/>
        <v>0</v>
      </c>
      <c r="AE93" s="6">
        <f t="shared" si="29"/>
        <v>2</v>
      </c>
      <c r="AF93" s="6">
        <f t="shared" si="29"/>
        <v>-8</v>
      </c>
      <c r="AG93" s="6">
        <f t="shared" si="29"/>
        <v>-6</v>
      </c>
      <c r="AH93" s="5"/>
      <c r="AI93" s="8" t="str">
        <f t="shared" si="16"/>
        <v>Outside</v>
      </c>
      <c r="AJ93" s="7" t="str">
        <f t="shared" si="17"/>
        <v>Neutral</v>
      </c>
      <c r="AK93" s="7" t="str">
        <f t="shared" si="18"/>
        <v>POC Unchanged</v>
      </c>
      <c r="AL93" s="9" t="str">
        <f t="shared" si="19"/>
        <v>In. Val</v>
      </c>
      <c r="AM93" s="9" t="str">
        <f t="shared" si="20"/>
        <v>Upper Break</v>
      </c>
      <c r="AN93" s="9" t="str">
        <f t="shared" si="21"/>
        <v>Ab. Val</v>
      </c>
      <c r="AO93" s="9" t="str">
        <f t="shared" si="22"/>
        <v>No Gap</v>
      </c>
      <c r="AP93" s="9" t="str">
        <f t="shared" si="23"/>
        <v>Top-Weighted</v>
      </c>
      <c r="AQ93" s="9" t="str">
        <f t="shared" si="24"/>
        <v>Skewed Low</v>
      </c>
      <c r="AR93" s="9" t="str">
        <f t="shared" si="25"/>
        <v>Same</v>
      </c>
      <c r="AS93" s="5">
        <f t="shared" si="26"/>
        <v>0</v>
      </c>
    </row>
    <row r="94" spans="1:45" ht="15.5" x14ac:dyDescent="0.35">
      <c r="A94" s="13">
        <v>45526</v>
      </c>
      <c r="B94" s="15">
        <v>1.2727200000000001</v>
      </c>
      <c r="C94" s="15">
        <v>1.3129999999999999</v>
      </c>
      <c r="D94" s="15">
        <v>1.2664299999999999</v>
      </c>
      <c r="E94" s="15">
        <v>1.3096399999999999</v>
      </c>
      <c r="F94" s="15">
        <v>1.2764</v>
      </c>
      <c r="G94" s="15">
        <v>1.2866</v>
      </c>
      <c r="H94" s="15">
        <v>1.2678</v>
      </c>
      <c r="I94" s="5">
        <v>138</v>
      </c>
      <c r="J94" s="5">
        <v>4884</v>
      </c>
      <c r="K94" s="5">
        <v>2757</v>
      </c>
      <c r="L94" s="5">
        <v>7708</v>
      </c>
      <c r="M94" s="14">
        <v>10.622638888888908</v>
      </c>
      <c r="N94" s="14">
        <v>465.7</v>
      </c>
      <c r="O94" s="5">
        <v>187.99999999999929</v>
      </c>
      <c r="P94" s="5">
        <v>773398</v>
      </c>
      <c r="Q94" s="14">
        <v>1074.1638888888888</v>
      </c>
      <c r="R94" s="14">
        <v>16.551427957912821</v>
      </c>
      <c r="S94" s="5">
        <v>77</v>
      </c>
      <c r="T94" s="5" t="s">
        <v>26</v>
      </c>
      <c r="U94" s="14">
        <v>0.52025006874197965</v>
      </c>
      <c r="V94" s="5">
        <v>1175</v>
      </c>
      <c r="W94" s="5">
        <v>858</v>
      </c>
      <c r="X94" s="5">
        <v>2204</v>
      </c>
      <c r="Y94" s="5">
        <v>3462</v>
      </c>
      <c r="Z94" s="5" t="s">
        <v>31</v>
      </c>
      <c r="AA94" s="5"/>
      <c r="AB94" s="6" cm="1">
        <f t="array" ref="AB94">SUM(IF(B94:I94&gt;B95:I95,1,-1))</f>
        <v>0</v>
      </c>
      <c r="AC94" s="6" cm="1">
        <f t="array" ref="AC94">SUM(IF(J94:S94&gt;J95:S95,1,-1))</f>
        <v>-4</v>
      </c>
      <c r="AD94" s="6">
        <f t="shared" si="27"/>
        <v>-4</v>
      </c>
      <c r="AE94" s="6">
        <f t="shared" si="29"/>
        <v>2</v>
      </c>
      <c r="AF94" s="6">
        <f t="shared" si="29"/>
        <v>-6</v>
      </c>
      <c r="AG94" s="6">
        <f t="shared" si="29"/>
        <v>-4</v>
      </c>
      <c r="AH94" s="5"/>
      <c r="AI94" s="8" t="str">
        <f t="shared" si="16"/>
        <v>Outside</v>
      </c>
      <c r="AJ94" s="7" t="str">
        <f t="shared" si="17"/>
        <v>Neutral</v>
      </c>
      <c r="AK94" s="7" t="str">
        <f t="shared" si="18"/>
        <v>POC Down</v>
      </c>
      <c r="AL94" s="9" t="str">
        <f t="shared" si="19"/>
        <v>In. Val</v>
      </c>
      <c r="AM94" s="9" t="str">
        <f t="shared" si="20"/>
        <v>Upper Break</v>
      </c>
      <c r="AN94" s="9" t="str">
        <f t="shared" si="21"/>
        <v>Ab. Val</v>
      </c>
      <c r="AO94" s="9" t="str">
        <f t="shared" si="22"/>
        <v>No Gap</v>
      </c>
      <c r="AP94" s="9" t="str">
        <f t="shared" si="23"/>
        <v>Top-Weighted</v>
      </c>
      <c r="AQ94" s="9" t="str">
        <f t="shared" si="24"/>
        <v>Skewed Low</v>
      </c>
      <c r="AR94" s="9" t="str">
        <f t="shared" si="25"/>
        <v>Same</v>
      </c>
      <c r="AS94" s="5">
        <f t="shared" si="26"/>
        <v>0</v>
      </c>
    </row>
    <row r="95" spans="1:45" ht="15.5" x14ac:dyDescent="0.35">
      <c r="A95" s="13">
        <v>45525</v>
      </c>
      <c r="B95" s="15">
        <v>1.2851999999999999</v>
      </c>
      <c r="C95" s="15">
        <v>1.31193</v>
      </c>
      <c r="D95" s="15">
        <v>1.2664299999999999</v>
      </c>
      <c r="E95" s="15">
        <v>1.3092200000000001</v>
      </c>
      <c r="F95" s="15">
        <v>1.2766</v>
      </c>
      <c r="G95" s="15">
        <v>1.2847999999999999</v>
      </c>
      <c r="H95" s="15">
        <v>1.2681</v>
      </c>
      <c r="I95" s="5">
        <v>114</v>
      </c>
      <c r="J95" s="5">
        <v>4718</v>
      </c>
      <c r="K95" s="5">
        <v>3066</v>
      </c>
      <c r="L95" s="5">
        <v>7858</v>
      </c>
      <c r="M95" s="14">
        <v>10.838750000000019</v>
      </c>
      <c r="N95" s="14">
        <v>455.00000000000097</v>
      </c>
      <c r="O95" s="5">
        <v>166.99999999999937</v>
      </c>
      <c r="P95" s="5">
        <v>798415</v>
      </c>
      <c r="Q95" s="14">
        <v>1108.9097222222222</v>
      </c>
      <c r="R95" s="14">
        <v>17.270329670329634</v>
      </c>
      <c r="S95" s="5">
        <v>78</v>
      </c>
      <c r="T95" s="5" t="s">
        <v>26</v>
      </c>
      <c r="U95" s="14">
        <v>0.55303394830578845</v>
      </c>
      <c r="V95" s="5">
        <v>721</v>
      </c>
      <c r="W95" s="5">
        <v>838</v>
      </c>
      <c r="X95" s="5">
        <v>2597</v>
      </c>
      <c r="Y95" s="5">
        <v>3697</v>
      </c>
      <c r="Z95" s="5" t="s">
        <v>31</v>
      </c>
      <c r="AA95" s="5"/>
      <c r="AB95" s="6" cm="1">
        <f t="array" ref="AB95">SUM(IF(B95:I95&gt;B96:I96,1,-1))</f>
        <v>2</v>
      </c>
      <c r="AC95" s="6" cm="1">
        <f t="array" ref="AC95">SUM(IF(J95:S95&gt;J96:S96,1,-1))</f>
        <v>-4</v>
      </c>
      <c r="AD95" s="6">
        <f t="shared" si="27"/>
        <v>-2</v>
      </c>
      <c r="AE95" s="6">
        <f t="shared" si="29"/>
        <v>2</v>
      </c>
      <c r="AF95" s="6">
        <f t="shared" si="29"/>
        <v>-6</v>
      </c>
      <c r="AG95" s="6">
        <f t="shared" si="29"/>
        <v>-4</v>
      </c>
      <c r="AH95" s="5"/>
      <c r="AI95" s="8" t="str">
        <f t="shared" si="16"/>
        <v>Outside</v>
      </c>
      <c r="AJ95" s="7" t="str">
        <f t="shared" si="17"/>
        <v>Down</v>
      </c>
      <c r="AK95" s="7" t="str">
        <f t="shared" si="18"/>
        <v>POC Unchanged</v>
      </c>
      <c r="AL95" s="9" t="str">
        <f t="shared" si="19"/>
        <v>In. Val</v>
      </c>
      <c r="AM95" s="9" t="str">
        <f t="shared" si="20"/>
        <v>Upper Break</v>
      </c>
      <c r="AN95" s="9" t="str">
        <f t="shared" si="21"/>
        <v>Ab. Val</v>
      </c>
      <c r="AO95" s="9" t="str">
        <f t="shared" si="22"/>
        <v>Gap Up - Follow Through</v>
      </c>
      <c r="AP95" s="9" t="str">
        <f t="shared" si="23"/>
        <v>Top-Weighted</v>
      </c>
      <c r="AQ95" s="9" t="str">
        <f t="shared" si="24"/>
        <v>Skewed Low</v>
      </c>
      <c r="AR95" s="9" t="str">
        <f t="shared" si="25"/>
        <v>Same</v>
      </c>
      <c r="AS95" s="5">
        <f t="shared" si="26"/>
        <v>0</v>
      </c>
    </row>
    <row r="96" spans="1:45" ht="15.5" x14ac:dyDescent="0.35">
      <c r="A96" s="13">
        <v>45524</v>
      </c>
      <c r="B96" s="15">
        <v>1.28372</v>
      </c>
      <c r="C96" s="15">
        <v>1.3051900000000001</v>
      </c>
      <c r="D96" s="15">
        <v>1.2664299999999999</v>
      </c>
      <c r="E96" s="15">
        <v>1.3033399999999999</v>
      </c>
      <c r="F96" s="15">
        <v>1.2766</v>
      </c>
      <c r="G96" s="15">
        <v>1.284</v>
      </c>
      <c r="H96" s="15">
        <v>1.2681</v>
      </c>
      <c r="I96" s="5">
        <v>102</v>
      </c>
      <c r="J96" s="5">
        <v>4761</v>
      </c>
      <c r="K96" s="5">
        <v>3066</v>
      </c>
      <c r="L96" s="5">
        <v>7901</v>
      </c>
      <c r="M96" s="14">
        <v>10.892500000000013</v>
      </c>
      <c r="N96" s="14">
        <v>387.60000000000127</v>
      </c>
      <c r="O96" s="5">
        <v>159.00000000000026</v>
      </c>
      <c r="P96" s="5">
        <v>818208</v>
      </c>
      <c r="Q96" s="14">
        <v>1136.4000000000001</v>
      </c>
      <c r="R96" s="14">
        <v>20.384416924664535</v>
      </c>
      <c r="S96" s="5">
        <v>75</v>
      </c>
      <c r="T96" s="5" t="s">
        <v>26</v>
      </c>
      <c r="U96" s="14">
        <v>0.55507322382647983</v>
      </c>
      <c r="V96" s="5">
        <v>733</v>
      </c>
      <c r="W96" s="5">
        <v>749</v>
      </c>
      <c r="X96" s="5">
        <v>3616</v>
      </c>
      <c r="Y96" s="5">
        <v>2793</v>
      </c>
      <c r="Z96" s="5" t="s">
        <v>31</v>
      </c>
      <c r="AA96" s="5"/>
      <c r="AB96" s="6" cm="1">
        <f t="array" ref="AB96">SUM(IF(B96:I96&gt;B97:I97,1,-1))</f>
        <v>0</v>
      </c>
      <c r="AC96" s="6" cm="1">
        <f t="array" ref="AC96">SUM(IF(J96:S96&gt;J97:S97,1,-1))</f>
        <v>2</v>
      </c>
      <c r="AD96" s="6">
        <f t="shared" si="27"/>
        <v>2</v>
      </c>
      <c r="AE96" s="6">
        <f t="shared" si="29"/>
        <v>0</v>
      </c>
      <c r="AF96" s="6">
        <f t="shared" si="29"/>
        <v>-2</v>
      </c>
      <c r="AG96" s="6">
        <f t="shared" si="29"/>
        <v>-2</v>
      </c>
      <c r="AH96" s="5"/>
      <c r="AI96" s="8" t="str">
        <f t="shared" si="16"/>
        <v>Outside</v>
      </c>
      <c r="AJ96" s="7" t="str">
        <f t="shared" si="17"/>
        <v>Down</v>
      </c>
      <c r="AK96" s="7" t="str">
        <f t="shared" si="18"/>
        <v>POC Unchanged</v>
      </c>
      <c r="AL96" s="9" t="str">
        <f t="shared" si="19"/>
        <v>In. Val</v>
      </c>
      <c r="AM96" s="9" t="str">
        <f t="shared" si="20"/>
        <v>Upper Break</v>
      </c>
      <c r="AN96" s="9" t="str">
        <f t="shared" si="21"/>
        <v>Ab. Val</v>
      </c>
      <c r="AO96" s="9" t="str">
        <f t="shared" si="22"/>
        <v>Gap Up - Follow Through</v>
      </c>
      <c r="AP96" s="9" t="str">
        <f t="shared" si="23"/>
        <v>Top-Weighted</v>
      </c>
      <c r="AQ96" s="9" t="str">
        <f t="shared" si="24"/>
        <v>Skewed Mid-Low</v>
      </c>
      <c r="AR96" s="9" t="str">
        <f t="shared" si="25"/>
        <v>Same</v>
      </c>
      <c r="AS96" s="5">
        <f t="shared" si="26"/>
        <v>0</v>
      </c>
    </row>
    <row r="97" spans="1:45" ht="15.5" x14ac:dyDescent="0.35">
      <c r="A97" s="13">
        <v>45523</v>
      </c>
      <c r="B97" s="15">
        <v>1.28592</v>
      </c>
      <c r="C97" s="15">
        <v>1.2996700000000001</v>
      </c>
      <c r="D97" s="15">
        <v>1.2664299999999999</v>
      </c>
      <c r="E97" s="15">
        <v>1.29887</v>
      </c>
      <c r="F97" s="15">
        <v>1.2766</v>
      </c>
      <c r="G97" s="15">
        <v>1.2834999999999999</v>
      </c>
      <c r="H97" s="15">
        <v>1.2681</v>
      </c>
      <c r="I97" s="5">
        <v>92</v>
      </c>
      <c r="J97" s="5">
        <v>4656</v>
      </c>
      <c r="K97" s="5">
        <v>3066</v>
      </c>
      <c r="L97" s="5">
        <v>7796</v>
      </c>
      <c r="M97" s="14">
        <v>10.754722222222229</v>
      </c>
      <c r="N97" s="14">
        <v>332.40000000000157</v>
      </c>
      <c r="O97" s="5">
        <v>153.99999999999858</v>
      </c>
      <c r="P97" s="5">
        <v>823951</v>
      </c>
      <c r="Q97" s="14">
        <v>1144.3763888888889</v>
      </c>
      <c r="R97" s="14">
        <v>23.453670276774858</v>
      </c>
      <c r="S97" s="5">
        <v>68</v>
      </c>
      <c r="T97" s="5" t="s">
        <v>26</v>
      </c>
      <c r="U97" s="14">
        <v>0.59689014866744905</v>
      </c>
      <c r="V97" s="5">
        <v>523</v>
      </c>
      <c r="W97" s="5">
        <v>1917</v>
      </c>
      <c r="X97" s="5">
        <v>3161</v>
      </c>
      <c r="Y97" s="5">
        <v>2106</v>
      </c>
      <c r="Z97" s="5" t="s">
        <v>31</v>
      </c>
      <c r="AA97" s="5"/>
      <c r="AB97" s="6" cm="1">
        <f t="array" ref="AB97">SUM(IF(B97:I97&gt;B98:I98,1,-1))</f>
        <v>0</v>
      </c>
      <c r="AC97" s="6" cm="1">
        <f t="array" ref="AC97">SUM(IF(J97:S97&gt;J98:S98,1,-1))</f>
        <v>-4</v>
      </c>
      <c r="AD97" s="6">
        <f t="shared" si="27"/>
        <v>-4</v>
      </c>
      <c r="AE97" s="6">
        <f t="shared" si="29"/>
        <v>2</v>
      </c>
      <c r="AF97" s="6">
        <f t="shared" si="29"/>
        <v>-4</v>
      </c>
      <c r="AG97" s="6">
        <f t="shared" si="29"/>
        <v>-2</v>
      </c>
      <c r="AH97" s="5"/>
      <c r="AI97" s="8" t="str">
        <f t="shared" si="16"/>
        <v>Outside</v>
      </c>
      <c r="AJ97" s="7" t="str">
        <f t="shared" si="17"/>
        <v>Down</v>
      </c>
      <c r="AK97" s="7" t="str">
        <f t="shared" si="18"/>
        <v>POC Unchanged</v>
      </c>
      <c r="AL97" s="9" t="str">
        <f t="shared" si="19"/>
        <v>In. Val</v>
      </c>
      <c r="AM97" s="9" t="str">
        <f t="shared" si="20"/>
        <v>Upper Break</v>
      </c>
      <c r="AN97" s="9" t="str">
        <f t="shared" si="21"/>
        <v>Ab. Val</v>
      </c>
      <c r="AO97" s="9" t="str">
        <f t="shared" si="22"/>
        <v>Gap Up - Follow Through</v>
      </c>
      <c r="AP97" s="9" t="str">
        <f t="shared" si="23"/>
        <v>Top-Weighted</v>
      </c>
      <c r="AQ97" s="9" t="str">
        <f t="shared" si="24"/>
        <v>Skewed Mid-Low</v>
      </c>
      <c r="AR97" s="9" t="str">
        <f t="shared" si="25"/>
        <v>Same</v>
      </c>
      <c r="AS97" s="5">
        <f t="shared" si="26"/>
        <v>0</v>
      </c>
    </row>
    <row r="98" spans="1:45" ht="15.5" x14ac:dyDescent="0.35">
      <c r="A98" s="13">
        <v>45520</v>
      </c>
      <c r="B98" s="15">
        <v>1.2866</v>
      </c>
      <c r="C98" s="15">
        <v>1.29504</v>
      </c>
      <c r="D98" s="15">
        <v>1.2664299999999999</v>
      </c>
      <c r="E98" s="15">
        <v>1.2945800000000001</v>
      </c>
      <c r="F98" s="15">
        <v>1.2766</v>
      </c>
      <c r="G98" s="15">
        <v>1.2832999999999999</v>
      </c>
      <c r="H98" s="15">
        <v>1.2681</v>
      </c>
      <c r="I98" s="5">
        <v>73</v>
      </c>
      <c r="J98" s="5">
        <v>4694</v>
      </c>
      <c r="K98" s="5">
        <v>3066</v>
      </c>
      <c r="L98" s="5">
        <v>7834</v>
      </c>
      <c r="M98" s="14">
        <v>10.799861111111117</v>
      </c>
      <c r="N98" s="14">
        <v>286.10000000000025</v>
      </c>
      <c r="O98" s="5">
        <v>151.99999999999881</v>
      </c>
      <c r="P98" s="5">
        <v>835855</v>
      </c>
      <c r="Q98" s="14">
        <v>1160.9097222222222</v>
      </c>
      <c r="R98" s="14">
        <v>27.382034253757404</v>
      </c>
      <c r="S98" s="5">
        <v>46</v>
      </c>
      <c r="T98" s="5" t="s">
        <v>26</v>
      </c>
      <c r="U98" s="14">
        <v>0.62054128995953928</v>
      </c>
      <c r="V98" s="5">
        <v>351</v>
      </c>
      <c r="W98" s="5">
        <v>2744</v>
      </c>
      <c r="X98" s="5">
        <v>3016</v>
      </c>
      <c r="Y98" s="5">
        <v>1693</v>
      </c>
      <c r="Z98" s="5" t="s">
        <v>31</v>
      </c>
      <c r="AA98" s="5"/>
      <c r="AB98" s="6" cm="1">
        <f t="array" ref="AB98">SUM(IF(B98:I98&gt;B99:I99,1,-1))</f>
        <v>0</v>
      </c>
      <c r="AC98" s="6" cm="1">
        <f t="array" ref="AC98">SUM(IF(J98:S98&gt;J99:S99,1,-1))</f>
        <v>0</v>
      </c>
      <c r="AD98" s="6">
        <f t="shared" si="27"/>
        <v>0</v>
      </c>
      <c r="AE98" s="6">
        <f t="shared" si="29"/>
        <v>-4</v>
      </c>
      <c r="AF98" s="6">
        <f t="shared" si="29"/>
        <v>2</v>
      </c>
      <c r="AG98" s="6">
        <f t="shared" si="29"/>
        <v>-2</v>
      </c>
      <c r="AH98" s="5"/>
      <c r="AI98" s="8" t="str">
        <f t="shared" si="16"/>
        <v>OL Lower</v>
      </c>
      <c r="AJ98" s="7" t="str">
        <f t="shared" si="17"/>
        <v>Down</v>
      </c>
      <c r="AK98" s="7" t="str">
        <f t="shared" si="18"/>
        <v>POC Down</v>
      </c>
      <c r="AL98" s="9" t="str">
        <f t="shared" si="19"/>
        <v>In. Val</v>
      </c>
      <c r="AM98" s="9" t="str">
        <f t="shared" si="20"/>
        <v>Upper Break</v>
      </c>
      <c r="AN98" s="9" t="str">
        <f t="shared" si="21"/>
        <v>Ab. Val</v>
      </c>
      <c r="AO98" s="9" t="str">
        <f t="shared" si="22"/>
        <v>No Gap</v>
      </c>
      <c r="AP98" s="9" t="str">
        <f t="shared" si="23"/>
        <v>Top-Weighted</v>
      </c>
      <c r="AQ98" s="9" t="str">
        <f t="shared" si="24"/>
        <v>Skewed Mid-Low</v>
      </c>
      <c r="AR98" s="9" t="str">
        <f t="shared" si="25"/>
        <v>Same</v>
      </c>
      <c r="AS98" s="5">
        <f t="shared" si="26"/>
        <v>0</v>
      </c>
    </row>
    <row r="99" spans="1:45" ht="15.5" x14ac:dyDescent="0.35">
      <c r="A99" s="13">
        <v>45519</v>
      </c>
      <c r="B99" s="15">
        <v>1.2855099999999999</v>
      </c>
      <c r="C99" s="15">
        <v>1.28878</v>
      </c>
      <c r="D99" s="15">
        <v>1.2664299999999999</v>
      </c>
      <c r="E99" s="15">
        <v>1.28583</v>
      </c>
      <c r="F99" s="15">
        <v>1.2851999999999999</v>
      </c>
      <c r="G99" s="15">
        <v>1.2872999999999999</v>
      </c>
      <c r="H99" s="15">
        <v>1.2751999999999999</v>
      </c>
      <c r="I99" s="5">
        <v>44</v>
      </c>
      <c r="J99" s="5">
        <v>1131</v>
      </c>
      <c r="K99" s="5">
        <v>6602</v>
      </c>
      <c r="L99" s="5">
        <v>7809</v>
      </c>
      <c r="M99" s="14">
        <v>10.771666666666679</v>
      </c>
      <c r="N99" s="14">
        <v>223.50000000000091</v>
      </c>
      <c r="O99" s="5">
        <v>121</v>
      </c>
      <c r="P99" s="5">
        <v>839844</v>
      </c>
      <c r="Q99" s="14">
        <v>1166.45</v>
      </c>
      <c r="R99" s="14">
        <v>34.939597315436096</v>
      </c>
      <c r="S99" s="5">
        <v>46</v>
      </c>
      <c r="T99" s="5" t="s">
        <v>28</v>
      </c>
      <c r="U99" s="14">
        <v>0.38485578799307846</v>
      </c>
      <c r="V99" s="5">
        <v>2301</v>
      </c>
      <c r="W99" s="5">
        <v>1818</v>
      </c>
      <c r="X99" s="5">
        <v>2290</v>
      </c>
      <c r="Y99" s="5">
        <v>1341</v>
      </c>
      <c r="Z99" s="5" t="s">
        <v>31</v>
      </c>
      <c r="AA99" s="5"/>
      <c r="AB99" s="6" cm="1">
        <f t="array" ref="AB99">SUM(IF(B99:I99&gt;B100:I100,1,-1))</f>
        <v>2</v>
      </c>
      <c r="AC99" s="6" cm="1">
        <f t="array" ref="AC99">SUM(IF(J99:S99&gt;J100:S100,1,-1))</f>
        <v>0</v>
      </c>
      <c r="AD99" s="6">
        <f t="shared" si="27"/>
        <v>2</v>
      </c>
      <c r="AE99" s="6">
        <f t="shared" ref="AE99:AG114" si="30">SUM(AB99:AB101)</f>
        <v>-4</v>
      </c>
      <c r="AF99" s="6">
        <f t="shared" si="30"/>
        <v>6</v>
      </c>
      <c r="AG99" s="6">
        <f t="shared" si="30"/>
        <v>2</v>
      </c>
      <c r="AH99" s="5"/>
      <c r="AI99" s="8" t="str">
        <f t="shared" si="16"/>
        <v>OL Higher</v>
      </c>
      <c r="AJ99" s="7" t="str">
        <f t="shared" si="17"/>
        <v>Neutral</v>
      </c>
      <c r="AK99" s="7" t="str">
        <f t="shared" si="18"/>
        <v>POC Up</v>
      </c>
      <c r="AL99" s="9" t="str">
        <f t="shared" si="19"/>
        <v>Ab. Val</v>
      </c>
      <c r="AM99" s="9" t="str">
        <f t="shared" si="20"/>
        <v>Inside Day</v>
      </c>
      <c r="AN99" s="9" t="str">
        <f t="shared" si="21"/>
        <v>In Val</v>
      </c>
      <c r="AO99" s="9" t="str">
        <f t="shared" si="22"/>
        <v>Gap Up - Follow Through</v>
      </c>
      <c r="AP99" s="9" t="str">
        <f t="shared" si="23"/>
        <v>Bottom-Weighted</v>
      </c>
      <c r="AQ99" s="9" t="str">
        <f t="shared" si="24"/>
        <v>Skewed High</v>
      </c>
      <c r="AR99" s="9" t="str">
        <f t="shared" si="25"/>
        <v>Closed Lower Quadrant</v>
      </c>
      <c r="AS99" s="5">
        <f t="shared" si="26"/>
        <v>-1</v>
      </c>
    </row>
    <row r="100" spans="1:45" ht="15.5" x14ac:dyDescent="0.35">
      <c r="A100" s="13">
        <v>45518</v>
      </c>
      <c r="B100" s="15">
        <v>1.28976</v>
      </c>
      <c r="C100" s="15">
        <v>1.2912999999999999</v>
      </c>
      <c r="D100" s="15">
        <v>1.2664299999999999</v>
      </c>
      <c r="E100" s="15">
        <v>1.28241</v>
      </c>
      <c r="F100" s="15">
        <v>1.2766</v>
      </c>
      <c r="G100" s="15">
        <v>1.2834999999999999</v>
      </c>
      <c r="H100" s="15">
        <v>1.2681</v>
      </c>
      <c r="I100" s="5">
        <v>4</v>
      </c>
      <c r="J100" s="5">
        <v>4654</v>
      </c>
      <c r="K100" s="5">
        <v>3066</v>
      </c>
      <c r="L100" s="5">
        <v>7794</v>
      </c>
      <c r="M100" s="14">
        <v>10.762638888888905</v>
      </c>
      <c r="N100" s="14">
        <v>248.69999999999948</v>
      </c>
      <c r="O100" s="5">
        <v>153.99999999999858</v>
      </c>
      <c r="P100" s="5">
        <v>848995</v>
      </c>
      <c r="Q100" s="14">
        <v>1179.1597222222222</v>
      </c>
      <c r="R100" s="14">
        <v>31.338962605548922</v>
      </c>
      <c r="S100" s="5">
        <v>45</v>
      </c>
      <c r="T100" s="5" t="s">
        <v>26</v>
      </c>
      <c r="U100" s="14">
        <v>0.63629710979479404</v>
      </c>
      <c r="V100" s="5">
        <v>1428</v>
      </c>
      <c r="W100" s="5">
        <v>2238</v>
      </c>
      <c r="X100" s="5">
        <v>2529</v>
      </c>
      <c r="Y100" s="5">
        <v>1482</v>
      </c>
      <c r="Z100" s="5" t="s">
        <v>32</v>
      </c>
      <c r="AA100" s="5"/>
      <c r="AB100" s="6" cm="1">
        <f t="array" ref="AB100">SUM(IF(B100:I100&gt;B101:I101,1,-1))</f>
        <v>-6</v>
      </c>
      <c r="AC100" s="6" cm="1">
        <f t="array" ref="AC100">SUM(IF(J100:S100&gt;J101:S101,1,-1))</f>
        <v>2</v>
      </c>
      <c r="AD100" s="6">
        <f t="shared" si="27"/>
        <v>-4</v>
      </c>
      <c r="AE100" s="6">
        <f t="shared" si="30"/>
        <v>-10</v>
      </c>
      <c r="AF100" s="6">
        <f t="shared" si="30"/>
        <v>8</v>
      </c>
      <c r="AG100" s="6">
        <f t="shared" si="30"/>
        <v>-2</v>
      </c>
      <c r="AH100" s="5"/>
      <c r="AI100" s="8" t="str">
        <f t="shared" si="16"/>
        <v>OL Lower</v>
      </c>
      <c r="AJ100" s="7" t="str">
        <f t="shared" si="17"/>
        <v>Down</v>
      </c>
      <c r="AK100" s="7" t="str">
        <f t="shared" si="18"/>
        <v>POC Unchanged</v>
      </c>
      <c r="AL100" s="9" t="str">
        <f t="shared" si="19"/>
        <v>In. Val</v>
      </c>
      <c r="AM100" s="9" t="str">
        <f t="shared" si="20"/>
        <v>Inside Day</v>
      </c>
      <c r="AN100" s="9" t="str">
        <f t="shared" si="21"/>
        <v>In Val</v>
      </c>
      <c r="AO100" s="9" t="str">
        <f t="shared" si="22"/>
        <v>Gap Up - Failed</v>
      </c>
      <c r="AP100" s="9" t="str">
        <f t="shared" si="23"/>
        <v>Top-Weighted</v>
      </c>
      <c r="AQ100" s="9" t="str">
        <f t="shared" si="24"/>
        <v>Skewed Mid-Low</v>
      </c>
      <c r="AR100" s="9" t="str">
        <f t="shared" si="25"/>
        <v>Same</v>
      </c>
      <c r="AS100" s="5">
        <f t="shared" si="26"/>
        <v>0</v>
      </c>
    </row>
    <row r="101" spans="1:45" ht="15.5" x14ac:dyDescent="0.35">
      <c r="A101" s="13">
        <v>45517</v>
      </c>
      <c r="B101" s="15">
        <v>1.29003</v>
      </c>
      <c r="C101" s="15">
        <v>1.2937099999999999</v>
      </c>
      <c r="D101" s="15">
        <v>1.2664299999999999</v>
      </c>
      <c r="E101" s="15">
        <v>1.2864800000000001</v>
      </c>
      <c r="F101" s="15">
        <v>1.2766</v>
      </c>
      <c r="G101" s="15">
        <v>1.2837000000000001</v>
      </c>
      <c r="H101" s="15">
        <v>1.2681</v>
      </c>
      <c r="I101" s="5">
        <v>-12</v>
      </c>
      <c r="J101" s="5">
        <v>4580</v>
      </c>
      <c r="K101" s="5">
        <v>3066</v>
      </c>
      <c r="L101" s="5">
        <v>7720</v>
      </c>
      <c r="M101" s="14">
        <v>10.667916666666672</v>
      </c>
      <c r="N101" s="14">
        <v>272.79999999999973</v>
      </c>
      <c r="O101" s="5">
        <v>156.00000000000057</v>
      </c>
      <c r="P101" s="5">
        <v>845450</v>
      </c>
      <c r="Q101" s="14">
        <v>1174.2361111111111</v>
      </c>
      <c r="R101" s="14">
        <v>28.299120234604136</v>
      </c>
      <c r="S101" s="5">
        <v>52</v>
      </c>
      <c r="T101" s="5" t="s">
        <v>26</v>
      </c>
      <c r="U101" s="14">
        <v>0.62372335691535108</v>
      </c>
      <c r="V101" s="5">
        <v>878</v>
      </c>
      <c r="W101" s="5">
        <v>2323</v>
      </c>
      <c r="X101" s="5">
        <v>2853</v>
      </c>
      <c r="Y101" s="5">
        <v>1608</v>
      </c>
      <c r="Z101" s="5" t="s">
        <v>32</v>
      </c>
      <c r="AA101" s="5"/>
      <c r="AB101" s="6" cm="1">
        <f t="array" ref="AB101">SUM(IF(B101:I101&gt;B102:I102,1,-1))</f>
        <v>0</v>
      </c>
      <c r="AC101" s="6" cm="1">
        <f t="array" ref="AC101">SUM(IF(J101:S101&gt;J102:S102,1,-1))</f>
        <v>4</v>
      </c>
      <c r="AD101" s="6">
        <f t="shared" si="27"/>
        <v>4</v>
      </c>
      <c r="AE101" s="6">
        <f t="shared" si="30"/>
        <v>-8</v>
      </c>
      <c r="AF101" s="6">
        <f t="shared" si="30"/>
        <v>10</v>
      </c>
      <c r="AG101" s="6">
        <f t="shared" si="30"/>
        <v>2</v>
      </c>
      <c r="AH101" s="5"/>
      <c r="AI101" s="8" t="str">
        <f t="shared" si="16"/>
        <v>Inside</v>
      </c>
      <c r="AJ101" s="7" t="str">
        <f t="shared" si="17"/>
        <v>Down</v>
      </c>
      <c r="AK101" s="7" t="str">
        <f t="shared" si="18"/>
        <v>POC Up</v>
      </c>
      <c r="AL101" s="9" t="str">
        <f t="shared" si="19"/>
        <v>In. Val</v>
      </c>
      <c r="AM101" s="9" t="str">
        <f t="shared" si="20"/>
        <v>Inside Day</v>
      </c>
      <c r="AN101" s="9" t="str">
        <f t="shared" si="21"/>
        <v>Ab. Val</v>
      </c>
      <c r="AO101" s="9" t="str">
        <f t="shared" si="22"/>
        <v>Gap Up - Faded</v>
      </c>
      <c r="AP101" s="9" t="str">
        <f t="shared" si="23"/>
        <v>Top-Weighted</v>
      </c>
      <c r="AQ101" s="9" t="str">
        <f t="shared" si="24"/>
        <v>Skewed Mid-Low</v>
      </c>
      <c r="AR101" s="9" t="str">
        <f t="shared" si="25"/>
        <v>Closed Lower Quadrant</v>
      </c>
      <c r="AS101" s="5">
        <f t="shared" si="26"/>
        <v>-1</v>
      </c>
    </row>
    <row r="102" spans="1:45" ht="15.5" x14ac:dyDescent="0.35">
      <c r="A102" s="13">
        <v>45516</v>
      </c>
      <c r="B102" s="15">
        <v>1.2930200000000001</v>
      </c>
      <c r="C102" s="15">
        <v>1.2937099999999999</v>
      </c>
      <c r="D102" s="15">
        <v>1.2664299999999999</v>
      </c>
      <c r="E102" s="15">
        <v>1.2769999999999999</v>
      </c>
      <c r="F102" s="15">
        <v>1.2764</v>
      </c>
      <c r="G102" s="15">
        <v>1.2843</v>
      </c>
      <c r="H102" s="15">
        <v>1.2679</v>
      </c>
      <c r="I102" s="5">
        <v>-52</v>
      </c>
      <c r="J102" s="5">
        <v>4615</v>
      </c>
      <c r="K102" s="5">
        <v>2922</v>
      </c>
      <c r="L102" s="5">
        <v>7607</v>
      </c>
      <c r="M102" s="14">
        <v>10.511944444444428</v>
      </c>
      <c r="N102" s="14">
        <v>272.79999999999973</v>
      </c>
      <c r="O102" s="5">
        <v>163.99999999999972</v>
      </c>
      <c r="P102" s="5">
        <v>837977</v>
      </c>
      <c r="Q102" s="14">
        <v>1163.8569444444445</v>
      </c>
      <c r="R102" s="14">
        <v>27.884897360703839</v>
      </c>
      <c r="S102" s="5">
        <v>51</v>
      </c>
      <c r="T102" s="5" t="s">
        <v>26</v>
      </c>
      <c r="U102" s="14">
        <v>0.62319017381714825</v>
      </c>
      <c r="V102" s="5">
        <v>1220</v>
      </c>
      <c r="W102" s="5">
        <v>2058</v>
      </c>
      <c r="X102" s="5">
        <v>2667</v>
      </c>
      <c r="Y102" s="5">
        <v>1608</v>
      </c>
      <c r="Z102" s="5" t="s">
        <v>29</v>
      </c>
      <c r="AA102" s="5"/>
      <c r="AB102" s="6" cm="1">
        <f t="array" ref="AB102">SUM(IF(B102:I102&gt;B103:I103,1,-1))</f>
        <v>-4</v>
      </c>
      <c r="AC102" s="6" cm="1">
        <f t="array" ref="AC102">SUM(IF(J102:S102&gt;J103:S103,1,-1))</f>
        <v>2</v>
      </c>
      <c r="AD102" s="6">
        <f t="shared" si="27"/>
        <v>-2</v>
      </c>
      <c r="AE102" s="6">
        <f t="shared" si="30"/>
        <v>-12</v>
      </c>
      <c r="AF102" s="6">
        <f t="shared" si="30"/>
        <v>10</v>
      </c>
      <c r="AG102" s="6">
        <f t="shared" si="30"/>
        <v>-2</v>
      </c>
      <c r="AH102" s="5"/>
      <c r="AI102" s="8" t="str">
        <f t="shared" si="16"/>
        <v>OL Lower</v>
      </c>
      <c r="AJ102" s="7" t="str">
        <f t="shared" si="17"/>
        <v>Down</v>
      </c>
      <c r="AK102" s="7" t="str">
        <f t="shared" si="18"/>
        <v>POC Down</v>
      </c>
      <c r="AL102" s="9" t="str">
        <f t="shared" si="19"/>
        <v>In. Val</v>
      </c>
      <c r="AM102" s="9" t="str">
        <f t="shared" si="20"/>
        <v>Inside Day</v>
      </c>
      <c r="AN102" s="9" t="str">
        <f t="shared" si="21"/>
        <v>In Val</v>
      </c>
      <c r="AO102" s="9" t="str">
        <f t="shared" si="22"/>
        <v>No Gap</v>
      </c>
      <c r="AP102" s="9" t="str">
        <f t="shared" si="23"/>
        <v>Top-Weighted</v>
      </c>
      <c r="AQ102" s="9" t="str">
        <f t="shared" si="24"/>
        <v>Skewed Mid-Low</v>
      </c>
      <c r="AR102" s="9" t="str">
        <f t="shared" si="25"/>
        <v>Same</v>
      </c>
      <c r="AS102" s="5">
        <f t="shared" si="26"/>
        <v>0</v>
      </c>
    </row>
    <row r="103" spans="1:45" ht="15.5" x14ac:dyDescent="0.35">
      <c r="A103" s="13">
        <v>45513</v>
      </c>
      <c r="B103" s="15">
        <v>1.29318</v>
      </c>
      <c r="C103" s="15">
        <v>1.2941800000000001</v>
      </c>
      <c r="D103" s="15">
        <v>1.2664299999999999</v>
      </c>
      <c r="E103" s="15">
        <v>1.2748299999999999</v>
      </c>
      <c r="F103" s="15">
        <v>1.2851999999999999</v>
      </c>
      <c r="G103" s="15">
        <v>1.2932999999999999</v>
      </c>
      <c r="H103" s="15">
        <v>1.2750999999999999</v>
      </c>
      <c r="I103" s="5">
        <v>-55</v>
      </c>
      <c r="J103" s="5">
        <v>2231</v>
      </c>
      <c r="K103" s="5">
        <v>5279</v>
      </c>
      <c r="L103" s="5">
        <v>7560</v>
      </c>
      <c r="M103" s="14">
        <v>10.446527777777764</v>
      </c>
      <c r="N103" s="14">
        <v>277.50000000000165</v>
      </c>
      <c r="O103" s="5">
        <v>181.99999999999994</v>
      </c>
      <c r="P103" s="5">
        <v>836414</v>
      </c>
      <c r="Q103" s="14">
        <v>1161.6861111111111</v>
      </c>
      <c r="R103" s="14">
        <v>27.243243243243082</v>
      </c>
      <c r="S103" s="5">
        <v>55</v>
      </c>
      <c r="T103" s="5" t="s">
        <v>26</v>
      </c>
      <c r="U103" s="14">
        <v>0.52711223853507383</v>
      </c>
      <c r="V103" s="5">
        <v>1447</v>
      </c>
      <c r="W103" s="5">
        <v>2103</v>
      </c>
      <c r="X103" s="5">
        <v>2325</v>
      </c>
      <c r="Y103" s="5">
        <v>1633</v>
      </c>
      <c r="Z103" s="5" t="s">
        <v>29</v>
      </c>
      <c r="AA103" s="5"/>
      <c r="AB103" s="6" cm="1">
        <f t="array" ref="AB103">SUM(IF(B103:I103&gt;B104:I104,1,-1))</f>
        <v>-4</v>
      </c>
      <c r="AC103" s="6" cm="1">
        <f t="array" ref="AC103">SUM(IF(J103:S103&gt;J104:S104,1,-1))</f>
        <v>4</v>
      </c>
      <c r="AD103" s="6">
        <f t="shared" si="27"/>
        <v>0</v>
      </c>
      <c r="AE103" s="6">
        <f t="shared" si="30"/>
        <v>-14</v>
      </c>
      <c r="AF103" s="6">
        <f t="shared" si="30"/>
        <v>12</v>
      </c>
      <c r="AG103" s="6">
        <f t="shared" si="30"/>
        <v>-2</v>
      </c>
      <c r="AH103" s="5"/>
      <c r="AI103" s="8" t="str">
        <f t="shared" si="16"/>
        <v>OL Lower</v>
      </c>
      <c r="AJ103" s="7" t="str">
        <f t="shared" si="17"/>
        <v>Down</v>
      </c>
      <c r="AK103" s="7" t="str">
        <f t="shared" si="18"/>
        <v>POC Unchanged</v>
      </c>
      <c r="AL103" s="9" t="str">
        <f t="shared" si="19"/>
        <v>In. Val</v>
      </c>
      <c r="AM103" s="9" t="str">
        <f t="shared" si="20"/>
        <v>Inside Day</v>
      </c>
      <c r="AN103" s="9" t="str">
        <f t="shared" si="21"/>
        <v>Bl. Val</v>
      </c>
      <c r="AO103" s="9" t="str">
        <f t="shared" si="22"/>
        <v>No Gap</v>
      </c>
      <c r="AP103" s="9" t="str">
        <f t="shared" si="23"/>
        <v>Bottom-Weighted</v>
      </c>
      <c r="AQ103" s="9" t="str">
        <f t="shared" si="24"/>
        <v>Skewed Mid-Low</v>
      </c>
      <c r="AR103" s="9" t="str">
        <f t="shared" si="25"/>
        <v>Same</v>
      </c>
      <c r="AS103" s="5">
        <f t="shared" si="26"/>
        <v>0</v>
      </c>
    </row>
    <row r="104" spans="1:45" ht="15.5" x14ac:dyDescent="0.35">
      <c r="A104" s="13">
        <v>45512</v>
      </c>
      <c r="B104" s="15">
        <v>1.2948900000000001</v>
      </c>
      <c r="C104" s="15">
        <v>1.2948999999999999</v>
      </c>
      <c r="D104" s="15">
        <v>1.2664299999999999</v>
      </c>
      <c r="E104" s="15">
        <v>1.2744899999999999</v>
      </c>
      <c r="F104" s="15">
        <v>1.2851999999999999</v>
      </c>
      <c r="G104" s="15">
        <v>1.2941</v>
      </c>
      <c r="H104" s="15">
        <v>1.2757000000000001</v>
      </c>
      <c r="I104" s="5">
        <v>-62</v>
      </c>
      <c r="J104" s="5">
        <v>2614</v>
      </c>
      <c r="K104" s="5">
        <v>4859</v>
      </c>
      <c r="L104" s="5">
        <v>7523</v>
      </c>
      <c r="M104" s="14">
        <v>10.384027777777753</v>
      </c>
      <c r="N104" s="14">
        <v>284.69999999999993</v>
      </c>
      <c r="O104" s="5">
        <v>183.99999999999972</v>
      </c>
      <c r="P104" s="5">
        <v>834055</v>
      </c>
      <c r="Q104" s="14">
        <v>1158.4097222222222</v>
      </c>
      <c r="R104" s="14">
        <v>26.424306287319993</v>
      </c>
      <c r="S104" s="5">
        <v>54</v>
      </c>
      <c r="T104" s="5" t="s">
        <v>26</v>
      </c>
      <c r="U104" s="14">
        <v>0.60457903799087243</v>
      </c>
      <c r="V104" s="5">
        <v>1753</v>
      </c>
      <c r="W104" s="5">
        <v>2112</v>
      </c>
      <c r="X104" s="5">
        <v>1966</v>
      </c>
      <c r="Y104" s="5">
        <v>1669</v>
      </c>
      <c r="Z104" s="5" t="s">
        <v>29</v>
      </c>
      <c r="AA104" s="5"/>
      <c r="AB104" s="6" cm="1">
        <f t="array" ref="AB104">SUM(IF(B104:I104&gt;B105:I105,1,-1))</f>
        <v>-4</v>
      </c>
      <c r="AC104" s="6" cm="1">
        <f t="array" ref="AC104">SUM(IF(J104:S104&gt;J105:S105,1,-1))</f>
        <v>4</v>
      </c>
      <c r="AD104" s="6">
        <f t="shared" si="27"/>
        <v>0</v>
      </c>
      <c r="AE104" s="6">
        <f t="shared" si="30"/>
        <v>-16</v>
      </c>
      <c r="AF104" s="6">
        <f t="shared" si="30"/>
        <v>12</v>
      </c>
      <c r="AG104" s="6">
        <f t="shared" si="30"/>
        <v>-4</v>
      </c>
      <c r="AH104" s="5"/>
      <c r="AI104" s="8" t="str">
        <f t="shared" si="16"/>
        <v>OL Lower</v>
      </c>
      <c r="AJ104" s="7" t="str">
        <f t="shared" si="17"/>
        <v>Down</v>
      </c>
      <c r="AK104" s="7" t="str">
        <f t="shared" si="18"/>
        <v>POC Unchanged</v>
      </c>
      <c r="AL104" s="9" t="str">
        <f t="shared" si="19"/>
        <v>In. Val</v>
      </c>
      <c r="AM104" s="9" t="str">
        <f t="shared" si="20"/>
        <v>Lower Break</v>
      </c>
      <c r="AN104" s="9" t="str">
        <f t="shared" si="21"/>
        <v>Bl. Val</v>
      </c>
      <c r="AO104" s="9" t="str">
        <f t="shared" si="22"/>
        <v>Gap Up - Failed</v>
      </c>
      <c r="AP104" s="9" t="str">
        <f t="shared" si="23"/>
        <v>Bottom-Weighted</v>
      </c>
      <c r="AQ104" s="9" t="str">
        <f t="shared" si="24"/>
        <v>Skewed Mid-High</v>
      </c>
      <c r="AR104" s="9" t="str">
        <f t="shared" si="25"/>
        <v>Closed Lower Quadrant</v>
      </c>
      <c r="AS104" s="5">
        <f t="shared" si="26"/>
        <v>-1</v>
      </c>
    </row>
    <row r="105" spans="1:45" ht="15.5" x14ac:dyDescent="0.35">
      <c r="A105" s="13">
        <v>45511</v>
      </c>
      <c r="B105" s="15">
        <v>1.3007500000000001</v>
      </c>
      <c r="C105" s="15">
        <v>1.30124</v>
      </c>
      <c r="D105" s="15">
        <v>1.2672300000000001</v>
      </c>
      <c r="E105" s="15">
        <v>1.2682100000000001</v>
      </c>
      <c r="F105" s="15">
        <v>1.2852000000000001</v>
      </c>
      <c r="G105" s="15">
        <v>1.2946000000000002</v>
      </c>
      <c r="H105" s="15">
        <v>1.2764000000000002</v>
      </c>
      <c r="I105" s="5">
        <v>-98</v>
      </c>
      <c r="J105" s="5">
        <v>2962</v>
      </c>
      <c r="K105" s="5">
        <v>4323</v>
      </c>
      <c r="L105" s="5">
        <v>7334</v>
      </c>
      <c r="M105" s="14">
        <v>10.143194444444431</v>
      </c>
      <c r="N105" s="14">
        <v>340.09999999999872</v>
      </c>
      <c r="O105" s="5">
        <v>181.99999999999994</v>
      </c>
      <c r="P105" s="5">
        <v>819025</v>
      </c>
      <c r="Q105" s="14">
        <v>1137.5347222222222</v>
      </c>
      <c r="R105" s="14">
        <v>21.564245810055947</v>
      </c>
      <c r="S105" s="5">
        <v>69</v>
      </c>
      <c r="T105" s="5" t="s">
        <v>26</v>
      </c>
      <c r="U105" s="14">
        <v>0.67472861488648361</v>
      </c>
      <c r="V105" s="5">
        <v>653</v>
      </c>
      <c r="W105" s="5">
        <v>2667</v>
      </c>
      <c r="X105" s="5">
        <v>2307</v>
      </c>
      <c r="Y105" s="5">
        <v>1707</v>
      </c>
      <c r="Z105" s="5" t="s">
        <v>27</v>
      </c>
      <c r="AA105" s="5"/>
      <c r="AB105" s="6" cm="1">
        <f t="array" ref="AB105">SUM(IF(B105:I105&gt;B106:I106,1,-1))</f>
        <v>-6</v>
      </c>
      <c r="AC105" s="6" cm="1">
        <f t="array" ref="AC105">SUM(IF(J105:S105&gt;J106:S106,1,-1))</f>
        <v>4</v>
      </c>
      <c r="AD105" s="6">
        <f t="shared" si="27"/>
        <v>-2</v>
      </c>
      <c r="AE105" s="6">
        <f t="shared" si="30"/>
        <v>-12</v>
      </c>
      <c r="AF105" s="6">
        <f t="shared" si="30"/>
        <v>12</v>
      </c>
      <c r="AG105" s="6">
        <f t="shared" si="30"/>
        <v>0</v>
      </c>
      <c r="AH105" s="5"/>
      <c r="AI105" s="8" t="str">
        <f t="shared" si="16"/>
        <v>Outside</v>
      </c>
      <c r="AJ105" s="7" t="str">
        <f t="shared" si="17"/>
        <v>Down</v>
      </c>
      <c r="AK105" s="7" t="str">
        <f t="shared" si="18"/>
        <v>POC Unchanged</v>
      </c>
      <c r="AL105" s="9" t="str">
        <f t="shared" si="19"/>
        <v>In. Val</v>
      </c>
      <c r="AM105" s="9" t="str">
        <f t="shared" si="20"/>
        <v>Inside Day</v>
      </c>
      <c r="AN105" s="9" t="str">
        <f t="shared" si="21"/>
        <v>Bl. Val</v>
      </c>
      <c r="AO105" s="9" t="str">
        <f t="shared" si="22"/>
        <v>Gap Up - Failed</v>
      </c>
      <c r="AP105" s="9" t="str">
        <f t="shared" si="23"/>
        <v>Bottom-Weighted</v>
      </c>
      <c r="AQ105" s="9" t="str">
        <f t="shared" si="24"/>
        <v>Skewed Mid-High</v>
      </c>
      <c r="AR105" s="9" t="str">
        <f t="shared" si="25"/>
        <v>Same</v>
      </c>
      <c r="AS105" s="5">
        <f t="shared" si="26"/>
        <v>0</v>
      </c>
    </row>
    <row r="106" spans="1:45" ht="15.5" x14ac:dyDescent="0.35">
      <c r="A106" s="13">
        <v>45510</v>
      </c>
      <c r="B106" s="15">
        <v>1.2977099999999999</v>
      </c>
      <c r="C106" s="15">
        <v>1.3044</v>
      </c>
      <c r="D106" s="15">
        <v>1.2672300000000001</v>
      </c>
      <c r="E106" s="15">
        <v>1.26841</v>
      </c>
      <c r="F106" s="15">
        <v>1.2852000000000001</v>
      </c>
      <c r="G106" s="15">
        <v>1.2946000000000002</v>
      </c>
      <c r="H106" s="15">
        <v>1.2766000000000002</v>
      </c>
      <c r="I106" s="5">
        <v>-79</v>
      </c>
      <c r="J106" s="5">
        <v>3368</v>
      </c>
      <c r="K106" s="5">
        <v>3803</v>
      </c>
      <c r="L106" s="5">
        <v>7220</v>
      </c>
      <c r="M106" s="14">
        <v>9.9966666666666537</v>
      </c>
      <c r="N106" s="14">
        <v>371.69999999999925</v>
      </c>
      <c r="O106" s="5">
        <v>180.00000000000017</v>
      </c>
      <c r="P106" s="5">
        <v>804997</v>
      </c>
      <c r="Q106" s="14">
        <v>1118.0513888888888</v>
      </c>
      <c r="R106" s="14">
        <v>19.424266881894038</v>
      </c>
      <c r="S106" s="5">
        <v>69</v>
      </c>
      <c r="T106" s="5" t="s">
        <v>33</v>
      </c>
      <c r="U106" s="14">
        <v>0.75706846194783828</v>
      </c>
      <c r="V106" s="5">
        <v>703</v>
      </c>
      <c r="W106" s="5">
        <v>2396</v>
      </c>
      <c r="X106" s="5">
        <v>2695</v>
      </c>
      <c r="Y106" s="5">
        <v>1394</v>
      </c>
      <c r="Z106" s="5" t="s">
        <v>27</v>
      </c>
      <c r="AA106" s="5"/>
      <c r="AB106" s="6" cm="1">
        <f t="array" ref="AB106">SUM(IF(B106:I106&gt;B107:I107,1,-1))</f>
        <v>-6</v>
      </c>
      <c r="AC106" s="6" cm="1">
        <f t="array" ref="AC106">SUM(IF(J106:S106&gt;J107:S107,1,-1))</f>
        <v>4</v>
      </c>
      <c r="AD106" s="6">
        <f t="shared" si="27"/>
        <v>-2</v>
      </c>
      <c r="AE106" s="6">
        <f t="shared" si="30"/>
        <v>-6</v>
      </c>
      <c r="AF106" s="6">
        <f t="shared" si="30"/>
        <v>14</v>
      </c>
      <c r="AG106" s="6">
        <f t="shared" si="30"/>
        <v>8</v>
      </c>
      <c r="AH106" s="5"/>
      <c r="AI106" s="8" t="str">
        <f t="shared" si="16"/>
        <v>OL Lower</v>
      </c>
      <c r="AJ106" s="7" t="str">
        <f t="shared" si="17"/>
        <v>Down</v>
      </c>
      <c r="AK106" s="7" t="str">
        <f t="shared" si="18"/>
        <v>POC Unchanged</v>
      </c>
      <c r="AL106" s="9" t="str">
        <f t="shared" si="19"/>
        <v>In. Val</v>
      </c>
      <c r="AM106" s="9" t="str">
        <f t="shared" si="20"/>
        <v>Lower Break</v>
      </c>
      <c r="AN106" s="9" t="str">
        <f t="shared" si="21"/>
        <v>Bl. Val</v>
      </c>
      <c r="AO106" s="9" t="str">
        <f t="shared" si="22"/>
        <v>No Gap</v>
      </c>
      <c r="AP106" s="9" t="str">
        <f t="shared" si="23"/>
        <v>Bottom-Weighted</v>
      </c>
      <c r="AQ106" s="9" t="str">
        <f t="shared" si="24"/>
        <v>Skewed Mid-Low</v>
      </c>
      <c r="AR106" s="9" t="str">
        <f t="shared" si="25"/>
        <v>Same</v>
      </c>
      <c r="AS106" s="5">
        <f t="shared" si="26"/>
        <v>0</v>
      </c>
    </row>
    <row r="107" spans="1:45" ht="15.5" x14ac:dyDescent="0.35">
      <c r="A107" s="13">
        <v>45509</v>
      </c>
      <c r="B107" s="15">
        <v>1.29688</v>
      </c>
      <c r="C107" s="15">
        <v>1.3044</v>
      </c>
      <c r="D107" s="15">
        <v>1.2706500000000001</v>
      </c>
      <c r="E107" s="15">
        <v>1.27871</v>
      </c>
      <c r="F107" s="15">
        <v>1.2851999999999999</v>
      </c>
      <c r="G107" s="15">
        <v>1.298</v>
      </c>
      <c r="H107" s="15">
        <v>1.2791999999999999</v>
      </c>
      <c r="I107" s="5">
        <v>-43</v>
      </c>
      <c r="J107" s="5">
        <v>3735</v>
      </c>
      <c r="K107" s="5">
        <v>3135</v>
      </c>
      <c r="L107" s="5">
        <v>6920</v>
      </c>
      <c r="M107" s="14">
        <v>9.5479166666666586</v>
      </c>
      <c r="N107" s="14">
        <v>337.49999999999949</v>
      </c>
      <c r="O107" s="5">
        <v>188.00000000000151</v>
      </c>
      <c r="P107" s="5">
        <v>767349</v>
      </c>
      <c r="Q107" s="14">
        <v>1065.7625</v>
      </c>
      <c r="R107" s="14">
        <v>20.503703703703735</v>
      </c>
      <c r="S107" s="5">
        <v>63</v>
      </c>
      <c r="T107" s="5" t="s">
        <v>26</v>
      </c>
      <c r="U107" s="14">
        <v>0.68569110359657626</v>
      </c>
      <c r="V107" s="5">
        <v>912</v>
      </c>
      <c r="W107" s="5">
        <v>1980</v>
      </c>
      <c r="X107" s="5">
        <v>2491</v>
      </c>
      <c r="Y107" s="5">
        <v>1490</v>
      </c>
      <c r="Z107" s="5" t="s">
        <v>27</v>
      </c>
      <c r="AA107" s="5"/>
      <c r="AB107" s="6" cm="1">
        <f t="array" ref="AB107">SUM(IF(B107:I107&gt;B108:I108,1,-1))</f>
        <v>0</v>
      </c>
      <c r="AC107" s="6" cm="1">
        <f t="array" ref="AC107">SUM(IF(J107:S107&gt;J108:S108,1,-1))</f>
        <v>4</v>
      </c>
      <c r="AD107" s="6">
        <f t="shared" si="27"/>
        <v>4</v>
      </c>
      <c r="AE107" s="6">
        <f t="shared" si="30"/>
        <v>-4</v>
      </c>
      <c r="AF107" s="6">
        <f t="shared" si="30"/>
        <v>16</v>
      </c>
      <c r="AG107" s="6">
        <f t="shared" si="30"/>
        <v>12</v>
      </c>
      <c r="AH107" s="5"/>
      <c r="AI107" s="8" t="str">
        <f t="shared" si="16"/>
        <v>Outside</v>
      </c>
      <c r="AJ107" s="7" t="str">
        <f t="shared" si="17"/>
        <v>Down</v>
      </c>
      <c r="AK107" s="7" t="str">
        <f t="shared" si="18"/>
        <v>POC Unchanged</v>
      </c>
      <c r="AL107" s="9" t="str">
        <f t="shared" si="19"/>
        <v>In. Val</v>
      </c>
      <c r="AM107" s="9" t="str">
        <f t="shared" si="20"/>
        <v>Inside Day</v>
      </c>
      <c r="AN107" s="9" t="str">
        <f t="shared" si="21"/>
        <v>Bl. Val</v>
      </c>
      <c r="AO107" s="9" t="str">
        <f t="shared" si="22"/>
        <v>No Gap</v>
      </c>
      <c r="AP107" s="9" t="str">
        <f t="shared" si="23"/>
        <v>Top-Weighted</v>
      </c>
      <c r="AQ107" s="9" t="str">
        <f t="shared" si="24"/>
        <v>Skewed Mid-Low</v>
      </c>
      <c r="AR107" s="9" t="str">
        <f t="shared" si="25"/>
        <v>Same</v>
      </c>
      <c r="AS107" s="5">
        <f t="shared" si="26"/>
        <v>0</v>
      </c>
    </row>
    <row r="108" spans="1:45" ht="15.5" x14ac:dyDescent="0.35">
      <c r="A108" s="13">
        <v>45506</v>
      </c>
      <c r="B108" s="15">
        <v>1.29667</v>
      </c>
      <c r="C108" s="15">
        <v>1.3044</v>
      </c>
      <c r="D108" s="15">
        <v>1.2706500000000001</v>
      </c>
      <c r="E108" s="15">
        <v>1.27867</v>
      </c>
      <c r="F108" s="15">
        <v>1.2851999999999999</v>
      </c>
      <c r="G108" s="15">
        <v>1.2974999999999999</v>
      </c>
      <c r="H108" s="15">
        <v>1.2821</v>
      </c>
      <c r="I108" s="5">
        <v>-55</v>
      </c>
      <c r="J108" s="5">
        <v>4080</v>
      </c>
      <c r="K108" s="5">
        <v>2164</v>
      </c>
      <c r="L108" s="5">
        <v>6294</v>
      </c>
      <c r="M108" s="14">
        <v>8.6913888888888611</v>
      </c>
      <c r="N108" s="14">
        <v>337.49999999999949</v>
      </c>
      <c r="O108" s="5">
        <v>153.99999999999858</v>
      </c>
      <c r="P108" s="5">
        <v>693033</v>
      </c>
      <c r="Q108" s="14">
        <v>962.54583333333335</v>
      </c>
      <c r="R108" s="14">
        <v>18.648888888888916</v>
      </c>
      <c r="S108" s="5">
        <v>71</v>
      </c>
      <c r="T108" s="5" t="s">
        <v>26</v>
      </c>
      <c r="U108" s="14">
        <v>0.55521408526294691</v>
      </c>
      <c r="V108" s="5">
        <v>1253</v>
      </c>
      <c r="W108" s="5">
        <v>1984</v>
      </c>
      <c r="X108" s="5">
        <v>2354</v>
      </c>
      <c r="Y108" s="5">
        <v>669</v>
      </c>
      <c r="Z108" s="5" t="s">
        <v>27</v>
      </c>
      <c r="AA108" s="5"/>
      <c r="AB108" s="6" cm="1">
        <f t="array" ref="AB108">SUM(IF(B108:I108&gt;B109:I109,1,-1))</f>
        <v>0</v>
      </c>
      <c r="AC108" s="6" cm="1">
        <f t="array" ref="AC108">SUM(IF(J108:S108&gt;J109:S109,1,-1))</f>
        <v>6</v>
      </c>
      <c r="AD108" s="6">
        <f t="shared" si="27"/>
        <v>6</v>
      </c>
      <c r="AE108" s="6">
        <f t="shared" si="30"/>
        <v>-6</v>
      </c>
      <c r="AF108" s="6">
        <f t="shared" si="30"/>
        <v>14</v>
      </c>
      <c r="AG108" s="6">
        <f t="shared" si="30"/>
        <v>8</v>
      </c>
      <c r="AH108" s="5"/>
      <c r="AI108" s="8" t="str">
        <f t="shared" si="16"/>
        <v>Outside</v>
      </c>
      <c r="AJ108" s="7" t="str">
        <f t="shared" si="17"/>
        <v>Down</v>
      </c>
      <c r="AK108" s="7" t="str">
        <f t="shared" si="18"/>
        <v>POC Unchanged</v>
      </c>
      <c r="AL108" s="9" t="str">
        <f t="shared" si="19"/>
        <v>In. Val</v>
      </c>
      <c r="AM108" s="9" t="str">
        <f t="shared" si="20"/>
        <v>Lower Break</v>
      </c>
      <c r="AN108" s="9" t="str">
        <f t="shared" si="21"/>
        <v>Bl. Val</v>
      </c>
      <c r="AO108" s="9" t="str">
        <f t="shared" si="22"/>
        <v>Gap Up - Failed</v>
      </c>
      <c r="AP108" s="9" t="str">
        <f t="shared" si="23"/>
        <v>Top-Weighted</v>
      </c>
      <c r="AQ108" s="9" t="str">
        <f t="shared" si="24"/>
        <v>Skewed Mid-Low</v>
      </c>
      <c r="AR108" s="9" t="str">
        <f t="shared" si="25"/>
        <v>Same</v>
      </c>
      <c r="AS108" s="5">
        <f t="shared" si="26"/>
        <v>0</v>
      </c>
    </row>
    <row r="109" spans="1:45" ht="15.5" x14ac:dyDescent="0.35">
      <c r="A109" s="13">
        <v>45505</v>
      </c>
      <c r="B109" s="15">
        <v>1.2923</v>
      </c>
      <c r="C109" s="15">
        <v>1.3044</v>
      </c>
      <c r="D109" s="15">
        <v>1.27261</v>
      </c>
      <c r="E109" s="15">
        <v>1.27274</v>
      </c>
      <c r="F109" s="15">
        <v>1.2851999999999999</v>
      </c>
      <c r="G109" s="15">
        <v>1.2966</v>
      </c>
      <c r="H109" s="15">
        <v>1.2822</v>
      </c>
      <c r="I109" s="5">
        <v>-58</v>
      </c>
      <c r="J109" s="5">
        <v>4488</v>
      </c>
      <c r="K109" s="5">
        <v>1548</v>
      </c>
      <c r="L109" s="5">
        <v>6086</v>
      </c>
      <c r="M109" s="14">
        <v>8.3994444444444181</v>
      </c>
      <c r="N109" s="14">
        <v>317.89999999999986</v>
      </c>
      <c r="O109" s="5">
        <v>143.99999999999969</v>
      </c>
      <c r="P109" s="5">
        <v>674467</v>
      </c>
      <c r="Q109" s="14">
        <v>936.75972222222219</v>
      </c>
      <c r="R109" s="14">
        <v>19.144385026737975</v>
      </c>
      <c r="S109" s="5">
        <v>63</v>
      </c>
      <c r="T109" s="5" t="s">
        <v>28</v>
      </c>
      <c r="U109" s="14">
        <v>0.4406043038750953</v>
      </c>
      <c r="V109" s="5">
        <v>1304</v>
      </c>
      <c r="W109" s="5">
        <v>2165</v>
      </c>
      <c r="X109" s="5">
        <v>2163</v>
      </c>
      <c r="Y109" s="5">
        <v>454</v>
      </c>
      <c r="Z109" s="5" t="s">
        <v>27</v>
      </c>
      <c r="AA109" s="5"/>
      <c r="AB109" s="6" cm="1">
        <f t="array" ref="AB109">SUM(IF(B109:I109&gt;B110:I110,1,-1))</f>
        <v>-4</v>
      </c>
      <c r="AC109" s="6" cm="1">
        <f t="array" ref="AC109">SUM(IF(J109:S109&gt;J110:S110,1,-1))</f>
        <v>6</v>
      </c>
      <c r="AD109" s="6">
        <f t="shared" si="27"/>
        <v>2</v>
      </c>
      <c r="AE109" s="6">
        <f t="shared" si="30"/>
        <v>-12</v>
      </c>
      <c r="AF109" s="6">
        <f t="shared" si="30"/>
        <v>12</v>
      </c>
      <c r="AG109" s="6">
        <f t="shared" si="30"/>
        <v>0</v>
      </c>
      <c r="AH109" s="5"/>
      <c r="AI109" s="8" t="str">
        <f t="shared" si="16"/>
        <v>Outside</v>
      </c>
      <c r="AJ109" s="7" t="str">
        <f t="shared" si="17"/>
        <v>Down</v>
      </c>
      <c r="AK109" s="7" t="str">
        <f t="shared" si="18"/>
        <v>POC Down</v>
      </c>
      <c r="AL109" s="9" t="str">
        <f t="shared" si="19"/>
        <v>In. Val</v>
      </c>
      <c r="AM109" s="9" t="str">
        <f t="shared" si="20"/>
        <v>Lower Break</v>
      </c>
      <c r="AN109" s="9" t="str">
        <f t="shared" si="21"/>
        <v>Bl. Val</v>
      </c>
      <c r="AO109" s="9" t="str">
        <f t="shared" si="22"/>
        <v>No Gap</v>
      </c>
      <c r="AP109" s="9" t="str">
        <f t="shared" si="23"/>
        <v>Top-Weighted</v>
      </c>
      <c r="AQ109" s="9" t="str">
        <f t="shared" si="24"/>
        <v>Skewed Mid-High</v>
      </c>
      <c r="AR109" s="9" t="str">
        <f t="shared" si="25"/>
        <v>Same</v>
      </c>
      <c r="AS109" s="5">
        <f t="shared" si="26"/>
        <v>0</v>
      </c>
    </row>
    <row r="110" spans="1:45" ht="15.5" x14ac:dyDescent="0.35">
      <c r="A110" s="13">
        <v>45504</v>
      </c>
      <c r="B110" s="15">
        <v>1.2853399999999999</v>
      </c>
      <c r="C110" s="15">
        <v>1.3044</v>
      </c>
      <c r="D110" s="15">
        <v>1.28061</v>
      </c>
      <c r="E110" s="15">
        <v>1.2852300000000001</v>
      </c>
      <c r="F110" s="15">
        <v>1.2911999999999999</v>
      </c>
      <c r="G110" s="15">
        <v>1.2946</v>
      </c>
      <c r="H110" s="15">
        <v>1.2826</v>
      </c>
      <c r="I110" s="5">
        <v>-28</v>
      </c>
      <c r="J110" s="5">
        <v>2895</v>
      </c>
      <c r="K110" s="5">
        <v>2932</v>
      </c>
      <c r="L110" s="5">
        <v>5893</v>
      </c>
      <c r="M110" s="14">
        <v>8.1268055555555296</v>
      </c>
      <c r="N110" s="14">
        <v>237.89999999999978</v>
      </c>
      <c r="O110" s="5">
        <v>120.00000000000011</v>
      </c>
      <c r="P110" s="5">
        <v>666031</v>
      </c>
      <c r="Q110" s="14">
        <v>925.04305555555561</v>
      </c>
      <c r="R110" s="14">
        <v>24.770912147961351</v>
      </c>
      <c r="S110" s="5">
        <v>38</v>
      </c>
      <c r="T110" s="5" t="s">
        <v>33</v>
      </c>
      <c r="U110" s="14">
        <v>0.71033228600232856</v>
      </c>
      <c r="V110" s="5">
        <v>610</v>
      </c>
      <c r="W110" s="5">
        <v>1595</v>
      </c>
      <c r="X110" s="5">
        <v>2115</v>
      </c>
      <c r="Y110" s="5">
        <v>1573</v>
      </c>
      <c r="Z110" s="5" t="s">
        <v>27</v>
      </c>
      <c r="AA110" s="5"/>
      <c r="AB110" s="6" cm="1">
        <f t="array" ref="AB110">SUM(IF(B110:I110&gt;B111:I111,1,-1))</f>
        <v>-2</v>
      </c>
      <c r="AC110" s="6" cm="1">
        <f t="array" ref="AC110">SUM(IF(J110:S110&gt;J111:S111,1,-1))</f>
        <v>2</v>
      </c>
      <c r="AD110" s="6">
        <f t="shared" si="27"/>
        <v>0</v>
      </c>
      <c r="AE110" s="6">
        <f t="shared" si="30"/>
        <v>-14</v>
      </c>
      <c r="AF110" s="6">
        <f t="shared" si="30"/>
        <v>10</v>
      </c>
      <c r="AG110" s="6">
        <f t="shared" si="30"/>
        <v>-4</v>
      </c>
      <c r="AH110" s="5"/>
      <c r="AI110" s="8" t="str">
        <f t="shared" si="16"/>
        <v>OL Lower</v>
      </c>
      <c r="AJ110" s="7" t="str">
        <f t="shared" si="17"/>
        <v>Up</v>
      </c>
      <c r="AK110" s="7" t="str">
        <f t="shared" si="18"/>
        <v>POC Unchanged</v>
      </c>
      <c r="AL110" s="9" t="str">
        <f t="shared" si="19"/>
        <v>In. Val</v>
      </c>
      <c r="AM110" s="9" t="str">
        <f t="shared" si="20"/>
        <v>Inside Day</v>
      </c>
      <c r="AN110" s="9" t="str">
        <f t="shared" si="21"/>
        <v>In Val</v>
      </c>
      <c r="AO110" s="9" t="str">
        <f t="shared" si="22"/>
        <v>No Gap</v>
      </c>
      <c r="AP110" s="9" t="str">
        <f t="shared" si="23"/>
        <v>Bottom-Weighted</v>
      </c>
      <c r="AQ110" s="9" t="str">
        <f t="shared" si="24"/>
        <v>Skewed Mid-Low</v>
      </c>
      <c r="AR110" s="9" t="str">
        <f t="shared" si="25"/>
        <v>Same</v>
      </c>
      <c r="AS110" s="5">
        <f t="shared" si="26"/>
        <v>0</v>
      </c>
    </row>
    <row r="111" spans="1:45" ht="15.5" x14ac:dyDescent="0.35">
      <c r="A111" s="13">
        <v>45503</v>
      </c>
      <c r="B111" s="15">
        <v>1.2787299999999999</v>
      </c>
      <c r="C111" s="15">
        <v>1.3044</v>
      </c>
      <c r="D111" s="15">
        <v>1.27837</v>
      </c>
      <c r="E111" s="15">
        <v>1.28372</v>
      </c>
      <c r="F111" s="15">
        <v>1.2911999999999999</v>
      </c>
      <c r="G111" s="15">
        <v>1.2959000000000001</v>
      </c>
      <c r="H111" s="15">
        <v>1.2826</v>
      </c>
      <c r="I111" s="5">
        <v>4</v>
      </c>
      <c r="J111" s="5">
        <v>2897</v>
      </c>
      <c r="K111" s="5">
        <v>2765</v>
      </c>
      <c r="L111" s="5">
        <v>5728</v>
      </c>
      <c r="M111" s="14">
        <v>7.880277777777744</v>
      </c>
      <c r="N111" s="14">
        <v>260.29999999999995</v>
      </c>
      <c r="O111" s="5">
        <v>133.00000000000091</v>
      </c>
      <c r="P111" s="5">
        <v>642164</v>
      </c>
      <c r="Q111" s="14">
        <v>891.89444444444439</v>
      </c>
      <c r="R111" s="14">
        <v>22.005378409527474</v>
      </c>
      <c r="S111" s="5">
        <v>50</v>
      </c>
      <c r="T111" s="5" t="s">
        <v>33</v>
      </c>
      <c r="U111" s="14">
        <v>0.77468356385080261</v>
      </c>
      <c r="V111" s="5">
        <v>748</v>
      </c>
      <c r="W111" s="5">
        <v>2088</v>
      </c>
      <c r="X111" s="5">
        <v>2091</v>
      </c>
      <c r="Y111" s="5">
        <v>779</v>
      </c>
      <c r="Z111" s="5" t="s">
        <v>27</v>
      </c>
      <c r="AA111" s="5"/>
      <c r="AB111" s="6" cm="1">
        <f t="array" ref="AB111">SUM(IF(B111:I111&gt;B112:I112,1,-1))</f>
        <v>-6</v>
      </c>
      <c r="AC111" s="6" cm="1">
        <f t="array" ref="AC111">SUM(IF(J111:S111&gt;J112:S112,1,-1))</f>
        <v>4</v>
      </c>
      <c r="AD111" s="6">
        <f t="shared" si="27"/>
        <v>-2</v>
      </c>
      <c r="AE111" s="6">
        <f t="shared" si="30"/>
        <v>-14</v>
      </c>
      <c r="AF111" s="6">
        <f t="shared" si="30"/>
        <v>2</v>
      </c>
      <c r="AG111" s="6">
        <f t="shared" si="30"/>
        <v>-12</v>
      </c>
      <c r="AH111" s="5"/>
      <c r="AI111" s="8" t="str">
        <f t="shared" si="16"/>
        <v>OL Lower</v>
      </c>
      <c r="AJ111" s="7" t="str">
        <f t="shared" si="17"/>
        <v>Up</v>
      </c>
      <c r="AK111" s="7" t="str">
        <f t="shared" si="18"/>
        <v>POC Unchanged</v>
      </c>
      <c r="AL111" s="9" t="str">
        <f t="shared" si="19"/>
        <v>In. Val</v>
      </c>
      <c r="AM111" s="9" t="str">
        <f t="shared" si="20"/>
        <v>Inside Day</v>
      </c>
      <c r="AN111" s="9" t="str">
        <f t="shared" si="21"/>
        <v>In Val</v>
      </c>
      <c r="AO111" s="9" t="str">
        <f t="shared" si="22"/>
        <v>Gap Down - Failed</v>
      </c>
      <c r="AP111" s="9" t="str">
        <f t="shared" si="23"/>
        <v>Top-Weighted</v>
      </c>
      <c r="AQ111" s="9" t="str">
        <f t="shared" si="24"/>
        <v>Skewed Mid-Low</v>
      </c>
      <c r="AR111" s="9" t="str">
        <f t="shared" si="25"/>
        <v>Closed Higher Quadrant</v>
      </c>
      <c r="AS111" s="5">
        <f t="shared" si="26"/>
        <v>1</v>
      </c>
    </row>
    <row r="112" spans="1:45" ht="15.5" x14ac:dyDescent="0.35">
      <c r="A112" s="13">
        <v>45502</v>
      </c>
      <c r="B112" s="15">
        <v>1.28149</v>
      </c>
      <c r="C112" s="15">
        <v>1.3044</v>
      </c>
      <c r="D112" s="15">
        <v>1.2777099999999999</v>
      </c>
      <c r="E112" s="15">
        <v>1.28592</v>
      </c>
      <c r="F112" s="15">
        <v>1.2912000000000001</v>
      </c>
      <c r="G112" s="15">
        <v>1.2970000000000002</v>
      </c>
      <c r="H112" s="15">
        <v>1.2834000000000001</v>
      </c>
      <c r="I112" s="5">
        <v>18</v>
      </c>
      <c r="J112" s="5">
        <v>2884</v>
      </c>
      <c r="K112" s="5">
        <v>2745</v>
      </c>
      <c r="L112" s="5">
        <v>5695</v>
      </c>
      <c r="M112" s="14">
        <v>7.8691666666666213</v>
      </c>
      <c r="N112" s="14">
        <v>266.900000000001</v>
      </c>
      <c r="O112" s="5">
        <v>136.00000000000057</v>
      </c>
      <c r="P112" s="5">
        <v>641452</v>
      </c>
      <c r="Q112" s="14">
        <v>890.90555555555557</v>
      </c>
      <c r="R112" s="14">
        <v>21.337579617834315</v>
      </c>
      <c r="S112" s="5">
        <v>52</v>
      </c>
      <c r="T112" s="5" t="s">
        <v>33</v>
      </c>
      <c r="U112" s="14">
        <v>0.7715689956276971</v>
      </c>
      <c r="V112" s="5">
        <v>765</v>
      </c>
      <c r="W112" s="5">
        <v>2244</v>
      </c>
      <c r="X112" s="5">
        <v>1871</v>
      </c>
      <c r="Y112" s="5">
        <v>815</v>
      </c>
      <c r="Z112" s="5" t="s">
        <v>29</v>
      </c>
      <c r="AA112" s="5"/>
      <c r="AB112" s="6" cm="1">
        <f t="array" ref="AB112">SUM(IF(B112:I112&gt;B113:I113,1,-1))</f>
        <v>-6</v>
      </c>
      <c r="AC112" s="6" cm="1">
        <f t="array" ref="AC112">SUM(IF(J112:S112&gt;J113:S113,1,-1))</f>
        <v>4</v>
      </c>
      <c r="AD112" s="6">
        <f t="shared" si="27"/>
        <v>-2</v>
      </c>
      <c r="AE112" s="6">
        <f t="shared" si="30"/>
        <v>-10</v>
      </c>
      <c r="AF112" s="6">
        <f t="shared" si="30"/>
        <v>0</v>
      </c>
      <c r="AG112" s="6">
        <f t="shared" si="30"/>
        <v>-10</v>
      </c>
      <c r="AH112" s="5"/>
      <c r="AI112" s="8" t="str">
        <f t="shared" si="16"/>
        <v>OL Lower</v>
      </c>
      <c r="AJ112" s="7" t="str">
        <f t="shared" si="17"/>
        <v>Up</v>
      </c>
      <c r="AK112" s="7" t="str">
        <f t="shared" si="18"/>
        <v>POC Unchanged</v>
      </c>
      <c r="AL112" s="9" t="str">
        <f t="shared" si="19"/>
        <v>In. Val</v>
      </c>
      <c r="AM112" s="9" t="str">
        <f t="shared" si="20"/>
        <v>Inside Day</v>
      </c>
      <c r="AN112" s="9" t="str">
        <f t="shared" si="21"/>
        <v>In Val</v>
      </c>
      <c r="AO112" s="9" t="str">
        <f t="shared" si="22"/>
        <v>Gap Down - Failed</v>
      </c>
      <c r="AP112" s="9" t="str">
        <f t="shared" si="23"/>
        <v>Top-Weighted</v>
      </c>
      <c r="AQ112" s="9" t="str">
        <f t="shared" si="24"/>
        <v>Skewed Mid-High</v>
      </c>
      <c r="AR112" s="9" t="str">
        <f t="shared" si="25"/>
        <v>Same</v>
      </c>
      <c r="AS112" s="5">
        <f t="shared" si="26"/>
        <v>0</v>
      </c>
    </row>
    <row r="113" spans="1:45" ht="15.5" x14ac:dyDescent="0.35">
      <c r="A113" s="13">
        <v>45499</v>
      </c>
      <c r="B113" s="15">
        <v>1.28047</v>
      </c>
      <c r="C113" s="15">
        <v>1.3044</v>
      </c>
      <c r="D113" s="15">
        <v>1.2777099999999999</v>
      </c>
      <c r="E113" s="15">
        <v>1.2866</v>
      </c>
      <c r="F113" s="15">
        <v>1.2912000000000001</v>
      </c>
      <c r="G113" s="15">
        <v>1.2982</v>
      </c>
      <c r="H113" s="15">
        <v>1.2852000000000001</v>
      </c>
      <c r="I113" s="5">
        <v>22</v>
      </c>
      <c r="J113" s="5">
        <v>2884</v>
      </c>
      <c r="K113" s="5">
        <v>2586</v>
      </c>
      <c r="L113" s="5">
        <v>5536</v>
      </c>
      <c r="M113" s="14">
        <v>7.6520833333332847</v>
      </c>
      <c r="N113" s="14">
        <v>266.900000000001</v>
      </c>
      <c r="O113" s="5">
        <v>129.99999999999901</v>
      </c>
      <c r="P113" s="5">
        <v>637720</v>
      </c>
      <c r="Q113" s="14">
        <v>885.72222222222217</v>
      </c>
      <c r="R113" s="14">
        <v>20.741850880479504</v>
      </c>
      <c r="S113" s="5">
        <v>61</v>
      </c>
      <c r="T113" s="5" t="s">
        <v>33</v>
      </c>
      <c r="U113" s="14">
        <v>0.76188167017896158</v>
      </c>
      <c r="V113" s="5">
        <v>765</v>
      </c>
      <c r="W113" s="5">
        <v>2244</v>
      </c>
      <c r="X113" s="5">
        <v>1615</v>
      </c>
      <c r="Y113" s="5">
        <v>912</v>
      </c>
      <c r="Z113" s="5" t="s">
        <v>29</v>
      </c>
      <c r="AA113" s="5"/>
      <c r="AB113" s="6" cm="1">
        <f t="array" ref="AB113">SUM(IF(B113:I113&gt;B114:I114,1,-1))</f>
        <v>-2</v>
      </c>
      <c r="AC113" s="6" cm="1">
        <f t="array" ref="AC113">SUM(IF(J113:S113&gt;J114:S114,1,-1))</f>
        <v>-6</v>
      </c>
      <c r="AD113" s="6">
        <f t="shared" si="27"/>
        <v>-8</v>
      </c>
      <c r="AE113" s="6">
        <f t="shared" si="30"/>
        <v>-6</v>
      </c>
      <c r="AF113" s="6">
        <f t="shared" si="30"/>
        <v>-2</v>
      </c>
      <c r="AG113" s="6">
        <f t="shared" si="30"/>
        <v>-8</v>
      </c>
      <c r="AH113" s="5"/>
      <c r="AI113" s="8" t="str">
        <f t="shared" si="16"/>
        <v>OL Lower</v>
      </c>
      <c r="AJ113" s="7" t="str">
        <f t="shared" si="17"/>
        <v>Up</v>
      </c>
      <c r="AK113" s="7" t="str">
        <f t="shared" si="18"/>
        <v>POC Unchanged</v>
      </c>
      <c r="AL113" s="9" t="str">
        <f t="shared" si="19"/>
        <v>In. Val</v>
      </c>
      <c r="AM113" s="9" t="str">
        <f t="shared" si="20"/>
        <v>Inside Day</v>
      </c>
      <c r="AN113" s="9" t="str">
        <f t="shared" si="21"/>
        <v>In Val</v>
      </c>
      <c r="AO113" s="9" t="str">
        <f t="shared" si="22"/>
        <v>Gap Down - Failed</v>
      </c>
      <c r="AP113" s="9" t="str">
        <f t="shared" si="23"/>
        <v>Top-Weighted</v>
      </c>
      <c r="AQ113" s="9" t="str">
        <f t="shared" si="24"/>
        <v>Skewed Mid-High</v>
      </c>
      <c r="AR113" s="9" t="str">
        <f t="shared" si="25"/>
        <v>Same</v>
      </c>
      <c r="AS113" s="5">
        <f t="shared" si="26"/>
        <v>0</v>
      </c>
    </row>
    <row r="114" spans="1:45" ht="15.5" x14ac:dyDescent="0.35">
      <c r="A114" s="13">
        <v>45498</v>
      </c>
      <c r="B114" s="15">
        <v>1.27546</v>
      </c>
      <c r="C114" s="15">
        <v>1.3044</v>
      </c>
      <c r="D114" s="15">
        <v>1.2754300000000001</v>
      </c>
      <c r="E114" s="15">
        <v>1.2854699999999999</v>
      </c>
      <c r="F114" s="15">
        <v>1.2912000000000001</v>
      </c>
      <c r="G114" s="15">
        <v>1.3011000000000001</v>
      </c>
      <c r="H114" s="15">
        <v>1.2864</v>
      </c>
      <c r="I114" s="5">
        <v>35</v>
      </c>
      <c r="J114" s="5">
        <v>2876</v>
      </c>
      <c r="K114" s="5">
        <v>2609</v>
      </c>
      <c r="L114" s="5">
        <v>5551</v>
      </c>
      <c r="M114" s="14">
        <v>7.6954166666665937</v>
      </c>
      <c r="N114" s="14">
        <v>289.69999999999942</v>
      </c>
      <c r="O114" s="5">
        <v>147.00000000000156</v>
      </c>
      <c r="P114" s="5">
        <v>641990</v>
      </c>
      <c r="Q114" s="14">
        <v>891.65277777777783</v>
      </c>
      <c r="R114" s="14">
        <v>19.161201242664863</v>
      </c>
      <c r="S114" s="5">
        <v>64</v>
      </c>
      <c r="T114" s="5" t="s">
        <v>26</v>
      </c>
      <c r="U114" s="14">
        <v>0.65999660560602025</v>
      </c>
      <c r="V114" s="5">
        <v>997</v>
      </c>
      <c r="W114" s="5">
        <v>2429</v>
      </c>
      <c r="X114" s="5">
        <v>971</v>
      </c>
      <c r="Y114" s="5">
        <v>1146</v>
      </c>
      <c r="Z114" s="5" t="s">
        <v>29</v>
      </c>
      <c r="AA114" s="5"/>
      <c r="AB114" s="6" cm="1">
        <f t="array" ref="AB114">SUM(IF(B114:I114&gt;B115:I115,1,-1))</f>
        <v>-2</v>
      </c>
      <c r="AC114" s="6" cm="1">
        <f t="array" ref="AC114">SUM(IF(J114:S114&gt;J115:S115,1,-1))</f>
        <v>2</v>
      </c>
      <c r="AD114" s="6">
        <f t="shared" si="27"/>
        <v>0</v>
      </c>
      <c r="AE114" s="6">
        <f t="shared" si="30"/>
        <v>-2</v>
      </c>
      <c r="AF114" s="6">
        <f t="shared" si="30"/>
        <v>2</v>
      </c>
      <c r="AG114" s="6">
        <f t="shared" si="30"/>
        <v>0</v>
      </c>
      <c r="AH114" s="5"/>
      <c r="AI114" s="8" t="str">
        <f t="shared" si="16"/>
        <v>Inside</v>
      </c>
      <c r="AJ114" s="7" t="str">
        <f t="shared" si="17"/>
        <v>Up</v>
      </c>
      <c r="AK114" s="7" t="str">
        <f t="shared" si="18"/>
        <v>POC Unchanged</v>
      </c>
      <c r="AL114" s="9" t="str">
        <f t="shared" si="19"/>
        <v>In. Val</v>
      </c>
      <c r="AM114" s="9" t="str">
        <f t="shared" si="20"/>
        <v>Inside Day</v>
      </c>
      <c r="AN114" s="9" t="str">
        <f t="shared" si="21"/>
        <v>Bl. Val</v>
      </c>
      <c r="AO114" s="9" t="str">
        <f t="shared" si="22"/>
        <v>Gap Down - Failed</v>
      </c>
      <c r="AP114" s="9" t="str">
        <f t="shared" si="23"/>
        <v>Top-Weighted</v>
      </c>
      <c r="AQ114" s="9" t="str">
        <f t="shared" si="24"/>
        <v>Skewed Mid-High</v>
      </c>
      <c r="AR114" s="9" t="str">
        <f t="shared" si="25"/>
        <v>Closed Higher Quadrant</v>
      </c>
      <c r="AS114" s="5">
        <f t="shared" si="26"/>
        <v>1</v>
      </c>
    </row>
    <row r="115" spans="1:45" ht="15.5" x14ac:dyDescent="0.35">
      <c r="A115" s="13">
        <v>45497</v>
      </c>
      <c r="B115" s="15">
        <v>1.2746900000000001</v>
      </c>
      <c r="C115" s="15">
        <v>1.3044</v>
      </c>
      <c r="D115" s="15">
        <v>1.2740400000000001</v>
      </c>
      <c r="E115" s="15">
        <v>1.2897400000000001</v>
      </c>
      <c r="F115" s="15">
        <v>1.2912000000000001</v>
      </c>
      <c r="G115" s="15">
        <v>1.3043</v>
      </c>
      <c r="H115" s="15">
        <v>1.2853000000000001</v>
      </c>
      <c r="I115" s="5">
        <v>47</v>
      </c>
      <c r="J115" s="5">
        <v>2894</v>
      </c>
      <c r="K115" s="5">
        <v>2444</v>
      </c>
      <c r="L115" s="5">
        <v>5403</v>
      </c>
      <c r="M115" s="14">
        <v>7.4368055555554724</v>
      </c>
      <c r="N115" s="14">
        <v>303.59999999999945</v>
      </c>
      <c r="O115" s="5">
        <v>189.99999999999906</v>
      </c>
      <c r="P115" s="5">
        <v>616417</v>
      </c>
      <c r="Q115" s="14">
        <v>856.13472222222219</v>
      </c>
      <c r="R115" s="14">
        <v>17.796442687747067</v>
      </c>
      <c r="S115" s="5">
        <v>73</v>
      </c>
      <c r="T115" s="5" t="s">
        <v>26</v>
      </c>
      <c r="U115" s="14">
        <v>0.62192220989670266</v>
      </c>
      <c r="V115" s="5">
        <v>1083</v>
      </c>
      <c r="W115" s="5">
        <v>2395</v>
      </c>
      <c r="X115" s="5">
        <v>568</v>
      </c>
      <c r="Y115" s="5">
        <v>1312</v>
      </c>
      <c r="Z115" s="5" t="s">
        <v>32</v>
      </c>
      <c r="AA115" s="5"/>
      <c r="AB115" s="6" cm="1">
        <f t="array" ref="AB115">SUM(IF(B115:I115&gt;B116:I116,1,-1))</f>
        <v>-2</v>
      </c>
      <c r="AC115" s="6" cm="1">
        <f t="array" ref="AC115">SUM(IF(J115:S115&gt;J116:S116,1,-1))</f>
        <v>2</v>
      </c>
      <c r="AD115" s="6">
        <f t="shared" si="27"/>
        <v>0</v>
      </c>
      <c r="AE115" s="6">
        <f t="shared" ref="AE115:AG130" si="31">SUM(AB115:AB117)</f>
        <v>-6</v>
      </c>
      <c r="AF115" s="6">
        <f t="shared" si="31"/>
        <v>-6</v>
      </c>
      <c r="AG115" s="6">
        <f t="shared" si="31"/>
        <v>-12</v>
      </c>
      <c r="AH115" s="5"/>
      <c r="AI115" s="8" t="str">
        <f t="shared" si="16"/>
        <v>Inside</v>
      </c>
      <c r="AJ115" s="7" t="str">
        <f t="shared" si="17"/>
        <v>Up</v>
      </c>
      <c r="AK115" s="7" t="str">
        <f t="shared" si="18"/>
        <v>POC Unchanged</v>
      </c>
      <c r="AL115" s="9" t="str">
        <f t="shared" si="19"/>
        <v>In. Val</v>
      </c>
      <c r="AM115" s="9" t="str">
        <f t="shared" si="20"/>
        <v>Inside Day</v>
      </c>
      <c r="AN115" s="9" t="str">
        <f t="shared" si="21"/>
        <v>In Val</v>
      </c>
      <c r="AO115" s="9" t="str">
        <f t="shared" si="22"/>
        <v>Gap Down - Failed</v>
      </c>
      <c r="AP115" s="9" t="str">
        <f t="shared" si="23"/>
        <v>Top-Weighted</v>
      </c>
      <c r="AQ115" s="9" t="str">
        <f t="shared" si="24"/>
        <v>Skewed Mid-High</v>
      </c>
      <c r="AR115" s="9" t="str">
        <f t="shared" si="25"/>
        <v>Same</v>
      </c>
      <c r="AS115" s="5">
        <f t="shared" si="26"/>
        <v>0</v>
      </c>
    </row>
    <row r="116" spans="1:45" ht="15.5" x14ac:dyDescent="0.35">
      <c r="A116" s="13">
        <v>45496</v>
      </c>
      <c r="B116" s="15">
        <v>1.26867</v>
      </c>
      <c r="C116" s="15">
        <v>1.3044</v>
      </c>
      <c r="D116" s="15">
        <v>1.2677799999999999</v>
      </c>
      <c r="E116" s="15">
        <v>1.29003</v>
      </c>
      <c r="F116" s="15">
        <v>1.2912000000000001</v>
      </c>
      <c r="G116" s="15">
        <v>1.3044</v>
      </c>
      <c r="H116" s="15">
        <v>1.2814000000000001</v>
      </c>
      <c r="I116" s="5">
        <v>81</v>
      </c>
      <c r="J116" s="5">
        <v>2763</v>
      </c>
      <c r="K116" s="5">
        <v>2554</v>
      </c>
      <c r="L116" s="5">
        <v>5380</v>
      </c>
      <c r="M116" s="14">
        <v>7.415833333333242</v>
      </c>
      <c r="N116" s="14">
        <v>366.20000000000095</v>
      </c>
      <c r="O116" s="5">
        <v>229.99999999999909</v>
      </c>
      <c r="P116" s="5">
        <v>609900</v>
      </c>
      <c r="Q116" s="14">
        <v>847.08333333333337</v>
      </c>
      <c r="R116" s="14">
        <v>14.691425450573419</v>
      </c>
      <c r="S116" s="5">
        <v>73</v>
      </c>
      <c r="T116" s="5" t="s">
        <v>26</v>
      </c>
      <c r="U116" s="14">
        <v>0.63312274217980158</v>
      </c>
      <c r="V116" s="5">
        <v>1571</v>
      </c>
      <c r="W116" s="5">
        <v>1775</v>
      </c>
      <c r="X116" s="5">
        <v>1361</v>
      </c>
      <c r="Y116" s="5">
        <v>673</v>
      </c>
      <c r="Z116" s="5" t="s">
        <v>32</v>
      </c>
      <c r="AA116" s="5"/>
      <c r="AB116" s="6" cm="1">
        <f t="array" ref="AB116">SUM(IF(B116:I116&gt;B117:I117,1,-1))</f>
        <v>2</v>
      </c>
      <c r="AC116" s="6" cm="1">
        <f t="array" ref="AC116">SUM(IF(J116:S116&gt;J117:S117,1,-1))</f>
        <v>-2</v>
      </c>
      <c r="AD116" s="6">
        <f t="shared" si="27"/>
        <v>0</v>
      </c>
      <c r="AE116" s="6">
        <f t="shared" si="31"/>
        <v>-10</v>
      </c>
      <c r="AF116" s="6">
        <f t="shared" si="31"/>
        <v>-16</v>
      </c>
      <c r="AG116" s="6">
        <f t="shared" si="31"/>
        <v>-26</v>
      </c>
      <c r="AH116" s="5"/>
      <c r="AI116" s="8" t="str">
        <f t="shared" si="16"/>
        <v>OL Higher</v>
      </c>
      <c r="AJ116" s="7" t="str">
        <f t="shared" si="17"/>
        <v>Up</v>
      </c>
      <c r="AK116" s="7" t="str">
        <f t="shared" si="18"/>
        <v>POC Up</v>
      </c>
      <c r="AL116" s="9" t="str">
        <f t="shared" si="19"/>
        <v>In. Val</v>
      </c>
      <c r="AM116" s="9" t="str">
        <f t="shared" si="20"/>
        <v>Inside Day</v>
      </c>
      <c r="AN116" s="9" t="str">
        <f t="shared" si="21"/>
        <v>In Val</v>
      </c>
      <c r="AO116" s="9" t="str">
        <f t="shared" si="22"/>
        <v>Gap Down - Failed</v>
      </c>
      <c r="AP116" s="9" t="str">
        <f t="shared" si="23"/>
        <v>Top-Weighted</v>
      </c>
      <c r="AQ116" s="9" t="str">
        <f t="shared" si="24"/>
        <v>Skewed Mid-High</v>
      </c>
      <c r="AR116" s="9" t="str">
        <f t="shared" si="25"/>
        <v>Same</v>
      </c>
      <c r="AS116" s="5">
        <f t="shared" si="26"/>
        <v>0</v>
      </c>
    </row>
    <row r="117" spans="1:45" ht="15.5" x14ac:dyDescent="0.35">
      <c r="A117" s="13">
        <v>45495</v>
      </c>
      <c r="B117" s="15">
        <v>1.26447</v>
      </c>
      <c r="C117" s="15">
        <v>1.3044</v>
      </c>
      <c r="D117" s="15">
        <v>1.2615099999999999</v>
      </c>
      <c r="E117" s="15">
        <v>1.2930200000000001</v>
      </c>
      <c r="F117" s="15">
        <v>1.2808000000000002</v>
      </c>
      <c r="G117" s="15">
        <v>1.2969000000000002</v>
      </c>
      <c r="H117" s="15">
        <v>1.2734000000000001</v>
      </c>
      <c r="I117" s="5">
        <v>118</v>
      </c>
      <c r="J117" s="5">
        <v>3571</v>
      </c>
      <c r="K117" s="5">
        <v>1736</v>
      </c>
      <c r="L117" s="5">
        <v>5356</v>
      </c>
      <c r="M117" s="14">
        <v>7.4059722222221342</v>
      </c>
      <c r="N117" s="14">
        <v>428.90000000000094</v>
      </c>
      <c r="O117" s="5">
        <v>235.00000000000077</v>
      </c>
      <c r="P117" s="5">
        <v>609997</v>
      </c>
      <c r="Q117" s="14">
        <v>847.21805555555557</v>
      </c>
      <c r="R117" s="14">
        <v>12.487759384471877</v>
      </c>
      <c r="S117" s="5">
        <v>88</v>
      </c>
      <c r="T117" s="5" t="s">
        <v>28</v>
      </c>
      <c r="U117" s="14">
        <v>0.49252192297502123</v>
      </c>
      <c r="V117" s="5">
        <v>1841</v>
      </c>
      <c r="W117" s="5">
        <v>1387</v>
      </c>
      <c r="X117" s="5">
        <v>1610</v>
      </c>
      <c r="Y117" s="5">
        <v>518</v>
      </c>
      <c r="Z117" s="5" t="s">
        <v>32</v>
      </c>
      <c r="AA117" s="5"/>
      <c r="AB117" s="6" cm="1">
        <f t="array" ref="AB117">SUM(IF(B117:I117&gt;B118:I118,1,-1))</f>
        <v>-6</v>
      </c>
      <c r="AC117" s="6" cm="1">
        <f t="array" ref="AC117">SUM(IF(J117:S117&gt;J118:S118,1,-1))</f>
        <v>-6</v>
      </c>
      <c r="AD117" s="6">
        <f t="shared" si="27"/>
        <v>-12</v>
      </c>
      <c r="AE117" s="6">
        <f t="shared" si="31"/>
        <v>-10</v>
      </c>
      <c r="AF117" s="6">
        <f t="shared" si="31"/>
        <v>-12</v>
      </c>
      <c r="AG117" s="6">
        <f t="shared" si="31"/>
        <v>-22</v>
      </c>
      <c r="AH117" s="5"/>
      <c r="AI117" s="8" t="str">
        <f t="shared" si="16"/>
        <v>OL Lower</v>
      </c>
      <c r="AJ117" s="7" t="str">
        <f t="shared" si="17"/>
        <v>Up</v>
      </c>
      <c r="AK117" s="7" t="str">
        <f t="shared" si="18"/>
        <v>POC Unchanged</v>
      </c>
      <c r="AL117" s="9" t="str">
        <f t="shared" si="19"/>
        <v>In. Val</v>
      </c>
      <c r="AM117" s="9" t="str">
        <f t="shared" si="20"/>
        <v>Inside Day</v>
      </c>
      <c r="AN117" s="9" t="str">
        <f t="shared" si="21"/>
        <v>In Val</v>
      </c>
      <c r="AO117" s="9" t="str">
        <f t="shared" si="22"/>
        <v>Gap Down - Failed</v>
      </c>
      <c r="AP117" s="9" t="str">
        <f t="shared" si="23"/>
        <v>Top-Weighted</v>
      </c>
      <c r="AQ117" s="9" t="str">
        <f t="shared" si="24"/>
        <v>Skewed High</v>
      </c>
      <c r="AR117" s="9" t="str">
        <f t="shared" si="25"/>
        <v>Same</v>
      </c>
      <c r="AS117" s="5">
        <f t="shared" si="26"/>
        <v>0</v>
      </c>
    </row>
    <row r="118" spans="1:45" ht="15.5" x14ac:dyDescent="0.35">
      <c r="A118" s="13">
        <v>45492</v>
      </c>
      <c r="B118" s="15">
        <v>1.2647900000000001</v>
      </c>
      <c r="C118" s="15">
        <v>1.3044</v>
      </c>
      <c r="D118" s="15">
        <v>1.2615099999999999</v>
      </c>
      <c r="E118" s="15">
        <v>1.2931699999999999</v>
      </c>
      <c r="F118" s="15">
        <v>1.2808000000000002</v>
      </c>
      <c r="G118" s="15">
        <v>1.2982</v>
      </c>
      <c r="H118" s="15">
        <v>1.2734000000000001</v>
      </c>
      <c r="I118" s="5">
        <v>116</v>
      </c>
      <c r="J118" s="5">
        <v>3234</v>
      </c>
      <c r="K118" s="5">
        <v>2183</v>
      </c>
      <c r="L118" s="5">
        <v>5466</v>
      </c>
      <c r="M118" s="14">
        <v>7.5561111111110169</v>
      </c>
      <c r="N118" s="14">
        <v>428.90000000000094</v>
      </c>
      <c r="O118" s="5">
        <v>247.99999999999932</v>
      </c>
      <c r="P118" s="5">
        <v>615542</v>
      </c>
      <c r="Q118" s="14">
        <v>854.91944444444448</v>
      </c>
      <c r="R118" s="14">
        <v>12.744229424108156</v>
      </c>
      <c r="S118" s="5">
        <v>77</v>
      </c>
      <c r="T118" s="5" t="s">
        <v>26</v>
      </c>
      <c r="U118" s="14">
        <v>0.59985633448803699</v>
      </c>
      <c r="V118" s="5">
        <v>1832</v>
      </c>
      <c r="W118" s="5">
        <v>1059</v>
      </c>
      <c r="X118" s="5">
        <v>1610</v>
      </c>
      <c r="Y118" s="5">
        <v>965</v>
      </c>
      <c r="Z118" s="5" t="s">
        <v>32</v>
      </c>
      <c r="AA118" s="5"/>
      <c r="AB118" s="6" cm="1">
        <f t="array" ref="AB118">SUM(IF(B118:I118&gt;B119:I119,1,-1))</f>
        <v>-6</v>
      </c>
      <c r="AC118" s="6" cm="1">
        <f t="array" ref="AC118">SUM(IF(J118:S118&gt;J119:S119,1,-1))</f>
        <v>-8</v>
      </c>
      <c r="AD118" s="6">
        <f t="shared" si="27"/>
        <v>-14</v>
      </c>
      <c r="AE118" s="6">
        <f t="shared" si="31"/>
        <v>-4</v>
      </c>
      <c r="AF118" s="6">
        <f t="shared" si="31"/>
        <v>0</v>
      </c>
      <c r="AG118" s="6">
        <f t="shared" si="31"/>
        <v>-4</v>
      </c>
      <c r="AH118" s="5"/>
      <c r="AI118" s="8" t="str">
        <f t="shared" si="16"/>
        <v>OL Lower</v>
      </c>
      <c r="AJ118" s="7" t="str">
        <f t="shared" si="17"/>
        <v>Up</v>
      </c>
      <c r="AK118" s="7" t="str">
        <f t="shared" si="18"/>
        <v>POC Unchanged</v>
      </c>
      <c r="AL118" s="9" t="str">
        <f t="shared" si="19"/>
        <v>In. Val</v>
      </c>
      <c r="AM118" s="9" t="str">
        <f t="shared" si="20"/>
        <v>Inside Day</v>
      </c>
      <c r="AN118" s="9" t="str">
        <f t="shared" si="21"/>
        <v>In Val</v>
      </c>
      <c r="AO118" s="9" t="str">
        <f t="shared" si="22"/>
        <v>Gap Down - Failed</v>
      </c>
      <c r="AP118" s="9" t="str">
        <f t="shared" si="23"/>
        <v>Top-Weighted</v>
      </c>
      <c r="AQ118" s="9" t="str">
        <f t="shared" si="24"/>
        <v>Skewed High</v>
      </c>
      <c r="AR118" s="9" t="str">
        <f t="shared" si="25"/>
        <v>Closed Higher Quadrant</v>
      </c>
      <c r="AS118" s="5">
        <f t="shared" si="26"/>
        <v>1</v>
      </c>
    </row>
    <row r="119" spans="1:45" ht="15.5" x14ac:dyDescent="0.35">
      <c r="A119" s="13">
        <v>45491</v>
      </c>
      <c r="B119" s="15">
        <v>1.2643500000000001</v>
      </c>
      <c r="C119" s="15">
        <v>1.3044</v>
      </c>
      <c r="D119" s="15">
        <v>1.2615099999999999</v>
      </c>
      <c r="E119" s="15">
        <v>1.29488</v>
      </c>
      <c r="F119" s="15">
        <v>1.2808000000000002</v>
      </c>
      <c r="G119" s="15">
        <v>1.3006</v>
      </c>
      <c r="H119" s="15">
        <v>1.2734000000000001</v>
      </c>
      <c r="I119" s="5">
        <v>126</v>
      </c>
      <c r="J119" s="5">
        <v>2851</v>
      </c>
      <c r="K119" s="5">
        <v>2614</v>
      </c>
      <c r="L119" s="5">
        <v>5514</v>
      </c>
      <c r="M119" s="14">
        <v>7.6345833333332447</v>
      </c>
      <c r="N119" s="14">
        <v>428.90000000000094</v>
      </c>
      <c r="O119" s="5">
        <v>271.99999999999892</v>
      </c>
      <c r="P119" s="5">
        <v>622417</v>
      </c>
      <c r="Q119" s="14">
        <v>864.46805555555557</v>
      </c>
      <c r="R119" s="14">
        <v>12.856143623222168</v>
      </c>
      <c r="S119" s="5">
        <v>78</v>
      </c>
      <c r="T119" s="5" t="s">
        <v>26</v>
      </c>
      <c r="U119" s="14">
        <v>0.68835112552610045</v>
      </c>
      <c r="V119" s="5">
        <v>1758</v>
      </c>
      <c r="W119" s="5">
        <v>750</v>
      </c>
      <c r="X119" s="5">
        <v>1610</v>
      </c>
      <c r="Y119" s="5">
        <v>1396</v>
      </c>
      <c r="Z119" s="5" t="s">
        <v>31</v>
      </c>
      <c r="AA119" s="5"/>
      <c r="AB119" s="6" cm="1">
        <f t="array" ref="AB119">SUM(IF(B119:I119&gt;B120:I120,1,-1))</f>
        <v>2</v>
      </c>
      <c r="AC119" s="6" cm="1">
        <f t="array" ref="AC119">SUM(IF(J119:S119&gt;J120:S120,1,-1))</f>
        <v>2</v>
      </c>
      <c r="AD119" s="6">
        <f t="shared" si="27"/>
        <v>4</v>
      </c>
      <c r="AE119" s="6">
        <f t="shared" si="31"/>
        <v>2</v>
      </c>
      <c r="AF119" s="6">
        <f t="shared" si="31"/>
        <v>12</v>
      </c>
      <c r="AG119" s="6">
        <f t="shared" si="31"/>
        <v>14</v>
      </c>
      <c r="AH119" s="5"/>
      <c r="AI119" s="8" t="str">
        <f t="shared" si="16"/>
        <v>OL Higher</v>
      </c>
      <c r="AJ119" s="7" t="str">
        <f t="shared" si="17"/>
        <v>Up</v>
      </c>
      <c r="AK119" s="7" t="str">
        <f t="shared" si="18"/>
        <v>POC Up</v>
      </c>
      <c r="AL119" s="9" t="str">
        <f t="shared" si="19"/>
        <v>In. Val</v>
      </c>
      <c r="AM119" s="9" t="str">
        <f t="shared" si="20"/>
        <v>Inside Day</v>
      </c>
      <c r="AN119" s="9" t="str">
        <f t="shared" si="21"/>
        <v>In Val</v>
      </c>
      <c r="AO119" s="9" t="str">
        <f t="shared" si="22"/>
        <v>No Gap</v>
      </c>
      <c r="AP119" s="9" t="str">
        <f t="shared" si="23"/>
        <v>Top-Weighted</v>
      </c>
      <c r="AQ119" s="9" t="str">
        <f t="shared" si="24"/>
        <v>Skewed High</v>
      </c>
      <c r="AR119" s="9" t="str">
        <f t="shared" si="25"/>
        <v>Same</v>
      </c>
      <c r="AS119" s="5">
        <f t="shared" si="26"/>
        <v>0</v>
      </c>
    </row>
    <row r="120" spans="1:45" ht="15.5" x14ac:dyDescent="0.35">
      <c r="A120" s="13">
        <v>45490</v>
      </c>
      <c r="B120" s="15">
        <v>1.2620499999999999</v>
      </c>
      <c r="C120" s="15">
        <v>1.3044</v>
      </c>
      <c r="D120" s="15">
        <v>1.2612300000000001</v>
      </c>
      <c r="E120" s="15">
        <v>1.30077</v>
      </c>
      <c r="F120" s="15">
        <v>1.2643000000000002</v>
      </c>
      <c r="G120" s="15">
        <v>1.2911000000000001</v>
      </c>
      <c r="H120" s="15">
        <v>1.2614000000000001</v>
      </c>
      <c r="I120" s="5">
        <v>166</v>
      </c>
      <c r="J120" s="5">
        <v>4812</v>
      </c>
      <c r="K120" s="5">
        <v>636</v>
      </c>
      <c r="L120" s="5">
        <v>5498</v>
      </c>
      <c r="M120" s="14">
        <v>7.6297222222221253</v>
      </c>
      <c r="N120" s="14">
        <v>431.69999999999931</v>
      </c>
      <c r="O120" s="5">
        <v>297.00000000000057</v>
      </c>
      <c r="P120" s="5">
        <v>618212</v>
      </c>
      <c r="Q120" s="14">
        <v>858.62777777777774</v>
      </c>
      <c r="R120" s="14">
        <v>12.735696085244403</v>
      </c>
      <c r="S120" s="5">
        <v>84</v>
      </c>
      <c r="T120" s="5" t="s">
        <v>28</v>
      </c>
      <c r="U120" s="14">
        <v>0.33186604962720545</v>
      </c>
      <c r="V120" s="5">
        <v>1394</v>
      </c>
      <c r="W120" s="5">
        <v>754</v>
      </c>
      <c r="X120" s="5">
        <v>1602</v>
      </c>
      <c r="Y120" s="5">
        <v>1748</v>
      </c>
      <c r="Z120" s="5" t="s">
        <v>31</v>
      </c>
      <c r="AA120" s="5"/>
      <c r="AB120" s="6" cm="1">
        <f t="array" ref="AB120">SUM(IF(B120:I120&gt;B121:I121,1,-1))</f>
        <v>0</v>
      </c>
      <c r="AC120" s="6" cm="1">
        <f t="array" ref="AC120">SUM(IF(J120:S120&gt;J121:S121,1,-1))</f>
        <v>6</v>
      </c>
      <c r="AD120" s="6">
        <f t="shared" si="27"/>
        <v>6</v>
      </c>
      <c r="AE120" s="6">
        <f t="shared" si="31"/>
        <v>0</v>
      </c>
      <c r="AF120" s="6">
        <f t="shared" si="31"/>
        <v>16</v>
      </c>
      <c r="AG120" s="6">
        <f t="shared" si="31"/>
        <v>16</v>
      </c>
      <c r="AH120" s="5"/>
      <c r="AI120" s="8" t="str">
        <f t="shared" si="16"/>
        <v>Outside</v>
      </c>
      <c r="AJ120" s="7" t="str">
        <f t="shared" si="17"/>
        <v>Neutral</v>
      </c>
      <c r="AK120" s="7" t="str">
        <f t="shared" si="18"/>
        <v>POC Unchanged</v>
      </c>
      <c r="AL120" s="9" t="str">
        <f t="shared" si="19"/>
        <v>In. Val</v>
      </c>
      <c r="AM120" s="9" t="str">
        <f t="shared" si="20"/>
        <v>Upper Break</v>
      </c>
      <c r="AN120" s="9" t="str">
        <f t="shared" si="21"/>
        <v>Ab. Val</v>
      </c>
      <c r="AO120" s="9" t="str">
        <f t="shared" si="22"/>
        <v>No Gap</v>
      </c>
      <c r="AP120" s="9" t="str">
        <f t="shared" si="23"/>
        <v>Top-Weighted</v>
      </c>
      <c r="AQ120" s="9" t="str">
        <f t="shared" si="24"/>
        <v>Skewed Low</v>
      </c>
      <c r="AR120" s="9" t="str">
        <f t="shared" si="25"/>
        <v>Same</v>
      </c>
      <c r="AS120" s="5">
        <f t="shared" si="26"/>
        <v>0</v>
      </c>
    </row>
    <row r="121" spans="1:45" ht="15.5" x14ac:dyDescent="0.35">
      <c r="A121" s="13">
        <v>45489</v>
      </c>
      <c r="B121" s="15">
        <v>1.2683500000000001</v>
      </c>
      <c r="C121" s="15">
        <v>1.2994300000000001</v>
      </c>
      <c r="D121" s="15">
        <v>1.2612300000000001</v>
      </c>
      <c r="E121" s="15">
        <v>1.29769</v>
      </c>
      <c r="F121" s="15">
        <v>1.2643000000000002</v>
      </c>
      <c r="G121" s="15">
        <v>1.284</v>
      </c>
      <c r="H121" s="15">
        <v>1.2614000000000001</v>
      </c>
      <c r="I121" s="5">
        <v>126</v>
      </c>
      <c r="J121" s="5">
        <v>4612</v>
      </c>
      <c r="K121" s="5">
        <v>816</v>
      </c>
      <c r="L121" s="5">
        <v>5485</v>
      </c>
      <c r="M121" s="14">
        <v>7.5973611111110371</v>
      </c>
      <c r="N121" s="14">
        <v>382.00000000000011</v>
      </c>
      <c r="O121" s="5">
        <v>225.99999999999955</v>
      </c>
      <c r="P121" s="5">
        <v>611887</v>
      </c>
      <c r="Q121" s="14">
        <v>849.84305555555557</v>
      </c>
      <c r="R121" s="14">
        <v>14.358638743455494</v>
      </c>
      <c r="S121" s="5">
        <v>75</v>
      </c>
      <c r="T121" s="5" t="s">
        <v>28</v>
      </c>
      <c r="U121" s="14">
        <v>0.36010016117465132</v>
      </c>
      <c r="V121" s="5">
        <v>1380</v>
      </c>
      <c r="W121" s="5">
        <v>914</v>
      </c>
      <c r="X121" s="5">
        <v>1075</v>
      </c>
      <c r="Y121" s="5">
        <v>2116</v>
      </c>
      <c r="Z121" s="5" t="s">
        <v>31</v>
      </c>
      <c r="AA121" s="5"/>
      <c r="AB121" s="6" cm="1">
        <f t="array" ref="AB121">SUM(IF(B121:I121&gt;B122:I122,1,-1))</f>
        <v>0</v>
      </c>
      <c r="AC121" s="6" cm="1">
        <f t="array" ref="AC121">SUM(IF(J121:S121&gt;J122:S122,1,-1))</f>
        <v>4</v>
      </c>
      <c r="AD121" s="6">
        <f t="shared" si="27"/>
        <v>4</v>
      </c>
      <c r="AE121" s="6">
        <f t="shared" si="31"/>
        <v>2</v>
      </c>
      <c r="AF121" s="6">
        <f t="shared" si="31"/>
        <v>12</v>
      </c>
      <c r="AG121" s="6">
        <f t="shared" si="31"/>
        <v>14</v>
      </c>
      <c r="AH121" s="5"/>
      <c r="AI121" s="8" t="str">
        <f t="shared" si="16"/>
        <v>Outside</v>
      </c>
      <c r="AJ121" s="7" t="str">
        <f t="shared" si="17"/>
        <v>Down</v>
      </c>
      <c r="AK121" s="7" t="str">
        <f t="shared" si="18"/>
        <v>POC Unchanged</v>
      </c>
      <c r="AL121" s="9" t="str">
        <f t="shared" si="19"/>
        <v>In. Val</v>
      </c>
      <c r="AM121" s="9" t="str">
        <f t="shared" si="20"/>
        <v>Inside Day</v>
      </c>
      <c r="AN121" s="9" t="str">
        <f t="shared" si="21"/>
        <v>Ab. Val</v>
      </c>
      <c r="AO121" s="9" t="str">
        <f t="shared" si="22"/>
        <v>No Gap</v>
      </c>
      <c r="AP121" s="9" t="str">
        <f t="shared" si="23"/>
        <v>Top-Weighted</v>
      </c>
      <c r="AQ121" s="9" t="str">
        <f t="shared" si="24"/>
        <v>Skewed Low</v>
      </c>
      <c r="AR121" s="9" t="str">
        <f t="shared" si="25"/>
        <v>Same</v>
      </c>
      <c r="AS121" s="5">
        <f t="shared" si="26"/>
        <v>0</v>
      </c>
    </row>
    <row r="122" spans="1:45" ht="15.5" x14ac:dyDescent="0.35">
      <c r="A122" s="13">
        <v>45488</v>
      </c>
      <c r="B122" s="15">
        <v>1.26813</v>
      </c>
      <c r="C122" s="15">
        <v>1.2994300000000001</v>
      </c>
      <c r="D122" s="15">
        <v>1.2612300000000001</v>
      </c>
      <c r="E122" s="15">
        <v>1.29688</v>
      </c>
      <c r="F122" s="15">
        <v>1.2643000000000002</v>
      </c>
      <c r="G122" s="15">
        <v>1.2811000000000001</v>
      </c>
      <c r="H122" s="15">
        <v>1.2614000000000001</v>
      </c>
      <c r="I122" s="5">
        <v>111</v>
      </c>
      <c r="J122" s="5">
        <v>4579</v>
      </c>
      <c r="K122" s="5">
        <v>816</v>
      </c>
      <c r="L122" s="5">
        <v>5452</v>
      </c>
      <c r="M122" s="14">
        <v>7.5555555555554816</v>
      </c>
      <c r="N122" s="14">
        <v>382.00000000000011</v>
      </c>
      <c r="O122" s="5">
        <v>197.00000000000051</v>
      </c>
      <c r="P122" s="5">
        <v>606733</v>
      </c>
      <c r="Q122" s="14">
        <v>842.68472222222226</v>
      </c>
      <c r="R122" s="14">
        <v>14.27225130890052</v>
      </c>
      <c r="S122" s="5">
        <v>84</v>
      </c>
      <c r="T122" s="5" t="s">
        <v>28</v>
      </c>
      <c r="U122" s="14">
        <v>0.34432271384052371</v>
      </c>
      <c r="V122" s="5">
        <v>1032</v>
      </c>
      <c r="W122" s="5">
        <v>914</v>
      </c>
      <c r="X122" s="5">
        <v>1075</v>
      </c>
      <c r="Y122" s="5">
        <v>2431</v>
      </c>
      <c r="Z122" s="5" t="s">
        <v>31</v>
      </c>
      <c r="AA122" s="5"/>
      <c r="AB122" s="6" cm="1">
        <f t="array" ref="AB122">SUM(IF(B122:I122&gt;B123:I123,1,-1))</f>
        <v>0</v>
      </c>
      <c r="AC122" s="6" cm="1">
        <f t="array" ref="AC122">SUM(IF(J122:S122&gt;J123:S123,1,-1))</f>
        <v>6</v>
      </c>
      <c r="AD122" s="6">
        <f t="shared" si="27"/>
        <v>6</v>
      </c>
      <c r="AE122" s="6">
        <f t="shared" si="31"/>
        <v>2</v>
      </c>
      <c r="AF122" s="6">
        <f t="shared" si="31"/>
        <v>14</v>
      </c>
      <c r="AG122" s="6">
        <f t="shared" si="31"/>
        <v>16</v>
      </c>
      <c r="AH122" s="5"/>
      <c r="AI122" s="8" t="str">
        <f t="shared" si="16"/>
        <v>Outside</v>
      </c>
      <c r="AJ122" s="7" t="str">
        <f t="shared" si="17"/>
        <v>Down</v>
      </c>
      <c r="AK122" s="7" t="str">
        <f t="shared" si="18"/>
        <v>POC Unchanged</v>
      </c>
      <c r="AL122" s="9" t="str">
        <f t="shared" si="19"/>
        <v>In. Val</v>
      </c>
      <c r="AM122" s="9" t="str">
        <f t="shared" si="20"/>
        <v>Upper Break</v>
      </c>
      <c r="AN122" s="9" t="str">
        <f t="shared" si="21"/>
        <v>Ab. Val</v>
      </c>
      <c r="AO122" s="9" t="str">
        <f t="shared" si="22"/>
        <v>No Gap</v>
      </c>
      <c r="AP122" s="9" t="str">
        <f t="shared" si="23"/>
        <v>Top-Weighted</v>
      </c>
      <c r="AQ122" s="9" t="str">
        <f t="shared" si="24"/>
        <v>Skewed Low</v>
      </c>
      <c r="AR122" s="9" t="str">
        <f t="shared" si="25"/>
        <v>Same</v>
      </c>
      <c r="AS122" s="5">
        <f t="shared" si="26"/>
        <v>0</v>
      </c>
    </row>
    <row r="123" spans="1:45" ht="15.5" x14ac:dyDescent="0.35">
      <c r="A123" s="13">
        <v>45485</v>
      </c>
      <c r="B123" s="15">
        <v>1.2637499999999999</v>
      </c>
      <c r="C123" s="15">
        <v>1.29901</v>
      </c>
      <c r="D123" s="15">
        <v>1.2612300000000001</v>
      </c>
      <c r="E123" s="15">
        <v>1.29667</v>
      </c>
      <c r="F123" s="15">
        <v>1.2643000000000002</v>
      </c>
      <c r="G123" s="15">
        <v>1.2803</v>
      </c>
      <c r="H123" s="15">
        <v>1.2614000000000001</v>
      </c>
      <c r="I123" s="5">
        <v>130</v>
      </c>
      <c r="J123" s="5">
        <v>4500</v>
      </c>
      <c r="K123" s="5">
        <v>854</v>
      </c>
      <c r="L123" s="5">
        <v>5415</v>
      </c>
      <c r="M123" s="14">
        <v>7.4870833333332616</v>
      </c>
      <c r="N123" s="14">
        <v>377.79999999999927</v>
      </c>
      <c r="O123" s="5">
        <v>188.99999999999918</v>
      </c>
      <c r="P123" s="5">
        <v>602337</v>
      </c>
      <c r="Q123" s="14">
        <v>836.57916666666665</v>
      </c>
      <c r="R123" s="14">
        <v>14.332980412916914</v>
      </c>
      <c r="S123" s="5">
        <v>80</v>
      </c>
      <c r="T123" s="5" t="s">
        <v>28</v>
      </c>
      <c r="U123" s="14">
        <v>0.33835517852347818</v>
      </c>
      <c r="V123" s="5">
        <v>692</v>
      </c>
      <c r="W123" s="5">
        <v>972</v>
      </c>
      <c r="X123" s="5">
        <v>1017</v>
      </c>
      <c r="Y123" s="5">
        <v>2734</v>
      </c>
      <c r="Z123" s="5" t="s">
        <v>31</v>
      </c>
      <c r="AA123" s="5"/>
      <c r="AB123" s="6" cm="1">
        <f t="array" ref="AB123">SUM(IF(B123:I123&gt;B124:I124,1,-1))</f>
        <v>2</v>
      </c>
      <c r="AC123" s="6" cm="1">
        <f t="array" ref="AC123">SUM(IF(J123:S123&gt;J124:S124,1,-1))</f>
        <v>2</v>
      </c>
      <c r="AD123" s="6">
        <f t="shared" si="27"/>
        <v>4</v>
      </c>
      <c r="AE123" s="6">
        <f t="shared" si="31"/>
        <v>4</v>
      </c>
      <c r="AF123" s="6">
        <f t="shared" si="31"/>
        <v>14</v>
      </c>
      <c r="AG123" s="6">
        <f t="shared" si="31"/>
        <v>18</v>
      </c>
      <c r="AH123" s="5"/>
      <c r="AI123" s="8" t="str">
        <f t="shared" si="16"/>
        <v>Outside</v>
      </c>
      <c r="AJ123" s="7" t="str">
        <f t="shared" si="17"/>
        <v>Neutral</v>
      </c>
      <c r="AK123" s="7" t="str">
        <f t="shared" si="18"/>
        <v>POC Up</v>
      </c>
      <c r="AL123" s="9" t="str">
        <f t="shared" si="19"/>
        <v>In. Val</v>
      </c>
      <c r="AM123" s="9" t="str">
        <f t="shared" si="20"/>
        <v>Upper Break</v>
      </c>
      <c r="AN123" s="9" t="str">
        <f t="shared" si="21"/>
        <v>Ab. Val</v>
      </c>
      <c r="AO123" s="9" t="str">
        <f t="shared" si="22"/>
        <v>No Gap</v>
      </c>
      <c r="AP123" s="9" t="str">
        <f t="shared" si="23"/>
        <v>Top-Weighted</v>
      </c>
      <c r="AQ123" s="9" t="str">
        <f t="shared" si="24"/>
        <v>Skewed Low</v>
      </c>
      <c r="AR123" s="9" t="str">
        <f t="shared" si="25"/>
        <v>Same</v>
      </c>
      <c r="AS123" s="5">
        <f t="shared" si="26"/>
        <v>0</v>
      </c>
    </row>
    <row r="124" spans="1:45" ht="15.5" x14ac:dyDescent="0.35">
      <c r="A124" s="13">
        <v>45484</v>
      </c>
      <c r="B124" s="15">
        <v>1.26596</v>
      </c>
      <c r="C124" s="15">
        <v>1.2948999999999999</v>
      </c>
      <c r="D124" s="15">
        <v>1.2612300000000001</v>
      </c>
      <c r="E124" s="15">
        <v>1.2922899999999999</v>
      </c>
      <c r="F124" s="15">
        <v>1.2639</v>
      </c>
      <c r="G124" s="15">
        <v>1.2783</v>
      </c>
      <c r="H124" s="15">
        <v>1.2614000000000001</v>
      </c>
      <c r="I124" s="5">
        <v>110</v>
      </c>
      <c r="J124" s="5">
        <v>4604</v>
      </c>
      <c r="K124" s="5">
        <v>763</v>
      </c>
      <c r="L124" s="5">
        <v>5446</v>
      </c>
      <c r="M124" s="14">
        <v>7.5234722222221544</v>
      </c>
      <c r="N124" s="14">
        <v>336.69999999999868</v>
      </c>
      <c r="O124" s="5">
        <v>168.99999999999915</v>
      </c>
      <c r="P124" s="5">
        <v>599082</v>
      </c>
      <c r="Q124" s="14">
        <v>832.05833333333328</v>
      </c>
      <c r="R124" s="14">
        <v>16.174636174636237</v>
      </c>
      <c r="S124" s="5">
        <v>64</v>
      </c>
      <c r="T124" s="5" t="s">
        <v>28</v>
      </c>
      <c r="U124" s="14">
        <v>0.34566751980480087</v>
      </c>
      <c r="V124" s="5">
        <v>382</v>
      </c>
      <c r="W124" s="5">
        <v>1286</v>
      </c>
      <c r="X124" s="5">
        <v>682</v>
      </c>
      <c r="Y124" s="5">
        <v>3093</v>
      </c>
      <c r="Z124" s="5" t="s">
        <v>31</v>
      </c>
      <c r="AA124" s="5"/>
      <c r="AB124" s="6" cm="1">
        <f t="array" ref="AB124">SUM(IF(B124:I124&gt;B125:I125,1,-1))</f>
        <v>0</v>
      </c>
      <c r="AC124" s="6" cm="1">
        <f t="array" ref="AC124">SUM(IF(J124:S124&gt;J125:S125,1,-1))</f>
        <v>6</v>
      </c>
      <c r="AD124" s="6">
        <f t="shared" si="27"/>
        <v>6</v>
      </c>
      <c r="AE124" s="6">
        <f t="shared" si="31"/>
        <v>-2</v>
      </c>
      <c r="AF124" s="6">
        <f t="shared" si="31"/>
        <v>4</v>
      </c>
      <c r="AG124" s="6">
        <f t="shared" si="31"/>
        <v>2</v>
      </c>
      <c r="AH124" s="5"/>
      <c r="AI124" s="8" t="str">
        <f t="shared" si="16"/>
        <v>Outside</v>
      </c>
      <c r="AJ124" s="7" t="str">
        <f t="shared" si="17"/>
        <v>Neutral</v>
      </c>
      <c r="AK124" s="7" t="str">
        <f t="shared" si="18"/>
        <v>POC Unchanged</v>
      </c>
      <c r="AL124" s="9" t="str">
        <f t="shared" si="19"/>
        <v>In. Val</v>
      </c>
      <c r="AM124" s="9" t="str">
        <f t="shared" si="20"/>
        <v>Upper Break</v>
      </c>
      <c r="AN124" s="9" t="str">
        <f t="shared" si="21"/>
        <v>Ab. Val</v>
      </c>
      <c r="AO124" s="9" t="str">
        <f t="shared" si="22"/>
        <v>No Gap</v>
      </c>
      <c r="AP124" s="9" t="str">
        <f t="shared" si="23"/>
        <v>Top-Weighted</v>
      </c>
      <c r="AQ124" s="9" t="str">
        <f t="shared" si="24"/>
        <v>Skewed Low</v>
      </c>
      <c r="AR124" s="9" t="str">
        <f t="shared" si="25"/>
        <v>Same</v>
      </c>
      <c r="AS124" s="5">
        <f t="shared" si="26"/>
        <v>0</v>
      </c>
    </row>
    <row r="125" spans="1:45" ht="15.5" x14ac:dyDescent="0.35">
      <c r="A125" s="13">
        <v>45483</v>
      </c>
      <c r="B125" s="15">
        <v>1.27193</v>
      </c>
      <c r="C125" s="15">
        <v>1.2853699999999999</v>
      </c>
      <c r="D125" s="15">
        <v>1.2612300000000001</v>
      </c>
      <c r="E125" s="15">
        <v>1.2853300000000001</v>
      </c>
      <c r="F125" s="15">
        <v>1.2639</v>
      </c>
      <c r="G125" s="15">
        <v>1.2749000000000001</v>
      </c>
      <c r="H125" s="15">
        <v>1.2614000000000001</v>
      </c>
      <c r="I125" s="5">
        <v>81</v>
      </c>
      <c r="J125" s="5">
        <v>4530</v>
      </c>
      <c r="K125" s="5">
        <v>763</v>
      </c>
      <c r="L125" s="5">
        <v>5372</v>
      </c>
      <c r="M125" s="14">
        <v>7.4109722222221546</v>
      </c>
      <c r="N125" s="14">
        <v>241.39999999999827</v>
      </c>
      <c r="O125" s="5">
        <v>135.00000000000068</v>
      </c>
      <c r="P125" s="5">
        <v>589987</v>
      </c>
      <c r="Q125" s="14">
        <v>819.42638888888894</v>
      </c>
      <c r="R125" s="14">
        <v>22.253521126760724</v>
      </c>
      <c r="S125" s="5">
        <v>60</v>
      </c>
      <c r="T125" s="5" t="s">
        <v>28</v>
      </c>
      <c r="U125" s="14">
        <v>0.3636256885805591</v>
      </c>
      <c r="V125" s="5">
        <v>952</v>
      </c>
      <c r="W125" s="5">
        <v>819</v>
      </c>
      <c r="X125" s="5">
        <v>1252</v>
      </c>
      <c r="Y125" s="5">
        <v>2349</v>
      </c>
      <c r="Z125" s="5" t="s">
        <v>31</v>
      </c>
      <c r="AA125" s="5"/>
      <c r="AB125" s="6" cm="1">
        <f t="array" ref="AB125">SUM(IF(B125:I125&gt;B126:I126,1,-1))</f>
        <v>2</v>
      </c>
      <c r="AC125" s="6" cm="1">
        <f t="array" ref="AC125">SUM(IF(J125:S125&gt;J126:S126,1,-1))</f>
        <v>6</v>
      </c>
      <c r="AD125" s="6">
        <f t="shared" si="27"/>
        <v>8</v>
      </c>
      <c r="AE125" s="6">
        <f t="shared" si="31"/>
        <v>-2</v>
      </c>
      <c r="AF125" s="6">
        <f t="shared" si="31"/>
        <v>-6</v>
      </c>
      <c r="AG125" s="6">
        <f t="shared" si="31"/>
        <v>-8</v>
      </c>
      <c r="AH125" s="5"/>
      <c r="AI125" s="8" t="str">
        <f t="shared" si="16"/>
        <v>Outside</v>
      </c>
      <c r="AJ125" s="7" t="str">
        <f t="shared" si="17"/>
        <v>Down</v>
      </c>
      <c r="AK125" s="7" t="str">
        <f t="shared" si="18"/>
        <v>POC Unchanged</v>
      </c>
      <c r="AL125" s="9" t="str">
        <f t="shared" si="19"/>
        <v>In. Val</v>
      </c>
      <c r="AM125" s="9" t="str">
        <f t="shared" si="20"/>
        <v>Upper Break</v>
      </c>
      <c r="AN125" s="9" t="str">
        <f t="shared" si="21"/>
        <v>Ab. Val</v>
      </c>
      <c r="AO125" s="9" t="str">
        <f t="shared" si="22"/>
        <v>No Gap</v>
      </c>
      <c r="AP125" s="9" t="str">
        <f t="shared" si="23"/>
        <v>Top-Weighted</v>
      </c>
      <c r="AQ125" s="9" t="str">
        <f t="shared" si="24"/>
        <v>Skewed Low</v>
      </c>
      <c r="AR125" s="9" t="str">
        <f t="shared" si="25"/>
        <v>Same</v>
      </c>
      <c r="AS125" s="5">
        <f t="shared" si="26"/>
        <v>0</v>
      </c>
    </row>
    <row r="126" spans="1:45" ht="15.5" x14ac:dyDescent="0.35">
      <c r="A126" s="13">
        <v>45482</v>
      </c>
      <c r="B126" s="15">
        <v>1.2706299999999999</v>
      </c>
      <c r="C126" s="15">
        <v>1.2845</v>
      </c>
      <c r="D126" s="15">
        <v>1.2612300000000001</v>
      </c>
      <c r="E126" s="15">
        <v>1.2787299999999999</v>
      </c>
      <c r="F126" s="15">
        <v>1.2639</v>
      </c>
      <c r="G126" s="15">
        <v>1.2724000000000002</v>
      </c>
      <c r="H126" s="15">
        <v>1.2619</v>
      </c>
      <c r="I126" s="5">
        <v>61</v>
      </c>
      <c r="J126" s="5">
        <v>4503</v>
      </c>
      <c r="K126" s="5">
        <v>763</v>
      </c>
      <c r="L126" s="5">
        <v>5345</v>
      </c>
      <c r="M126" s="14">
        <v>7.3766666666665959</v>
      </c>
      <c r="N126" s="14">
        <v>232.69999999999902</v>
      </c>
      <c r="O126" s="5">
        <v>105.00000000000176</v>
      </c>
      <c r="P126" s="5">
        <v>587240</v>
      </c>
      <c r="Q126" s="14">
        <v>815.61111111111109</v>
      </c>
      <c r="R126" s="14">
        <v>22.969488611946808</v>
      </c>
      <c r="S126" s="5">
        <v>54</v>
      </c>
      <c r="T126" s="5" t="s">
        <v>28</v>
      </c>
      <c r="U126" s="14">
        <v>0.35258145610350078</v>
      </c>
      <c r="V126" s="5">
        <v>788</v>
      </c>
      <c r="W126" s="5">
        <v>731</v>
      </c>
      <c r="X126" s="5">
        <v>1539</v>
      </c>
      <c r="Y126" s="5">
        <v>2287</v>
      </c>
      <c r="Z126" s="5" t="s">
        <v>31</v>
      </c>
      <c r="AA126" s="5"/>
      <c r="AB126" s="6" cm="1">
        <f t="array" ref="AB126">SUM(IF(B126:I126&gt;B127:I127,1,-1))</f>
        <v>-4</v>
      </c>
      <c r="AC126" s="6" cm="1">
        <f t="array" ref="AC126">SUM(IF(J126:S126&gt;J127:S127,1,-1))</f>
        <v>-8</v>
      </c>
      <c r="AD126" s="6">
        <f t="shared" si="27"/>
        <v>-12</v>
      </c>
      <c r="AE126" s="6">
        <f t="shared" si="31"/>
        <v>-6</v>
      </c>
      <c r="AF126" s="6">
        <f t="shared" si="31"/>
        <v>-14</v>
      </c>
      <c r="AG126" s="6">
        <f t="shared" si="31"/>
        <v>-20</v>
      </c>
      <c r="AH126" s="5"/>
      <c r="AI126" s="8" t="str">
        <f t="shared" si="16"/>
        <v>Outside</v>
      </c>
      <c r="AJ126" s="7" t="str">
        <f t="shared" si="17"/>
        <v>Down</v>
      </c>
      <c r="AK126" s="7" t="str">
        <f t="shared" si="18"/>
        <v>POC Unchanged</v>
      </c>
      <c r="AL126" s="9" t="str">
        <f t="shared" si="19"/>
        <v>In. Val</v>
      </c>
      <c r="AM126" s="9" t="str">
        <f t="shared" si="20"/>
        <v>Inside Day</v>
      </c>
      <c r="AN126" s="9" t="str">
        <f t="shared" si="21"/>
        <v>Ab. Val</v>
      </c>
      <c r="AO126" s="9" t="str">
        <f t="shared" si="22"/>
        <v>No Gap</v>
      </c>
      <c r="AP126" s="9" t="str">
        <f t="shared" si="23"/>
        <v>Top-Weighted</v>
      </c>
      <c r="AQ126" s="9" t="str">
        <f t="shared" si="24"/>
        <v>Skewed Low</v>
      </c>
      <c r="AR126" s="9" t="str">
        <f t="shared" si="25"/>
        <v>Same</v>
      </c>
      <c r="AS126" s="5">
        <f t="shared" si="26"/>
        <v>0</v>
      </c>
    </row>
    <row r="127" spans="1:45" ht="15.5" x14ac:dyDescent="0.35">
      <c r="A127" s="13">
        <v>45481</v>
      </c>
      <c r="B127" s="15">
        <v>1.27128</v>
      </c>
      <c r="C127" s="15">
        <v>1.2845</v>
      </c>
      <c r="D127" s="15">
        <v>1.2612300000000001</v>
      </c>
      <c r="E127" s="15">
        <v>1.28149</v>
      </c>
      <c r="F127" s="15">
        <v>1.2639</v>
      </c>
      <c r="G127" s="15">
        <v>1.2710000000000001</v>
      </c>
      <c r="H127" s="15">
        <v>1.2625000000000002</v>
      </c>
      <c r="I127" s="5">
        <v>45</v>
      </c>
      <c r="J127" s="5">
        <v>4567</v>
      </c>
      <c r="K127" s="5">
        <v>763</v>
      </c>
      <c r="L127" s="5">
        <v>5409</v>
      </c>
      <c r="M127" s="14">
        <v>7.4543055555554973</v>
      </c>
      <c r="N127" s="14">
        <v>232.69999999999902</v>
      </c>
      <c r="O127" s="5">
        <v>84.999999999999517</v>
      </c>
      <c r="P127" s="5">
        <v>594014</v>
      </c>
      <c r="Q127" s="14">
        <v>825.01944444444439</v>
      </c>
      <c r="R127" s="14">
        <v>23.244520842286303</v>
      </c>
      <c r="S127" s="5">
        <v>61</v>
      </c>
      <c r="T127" s="5" t="s">
        <v>28</v>
      </c>
      <c r="U127" s="14">
        <v>0.32537701411483944</v>
      </c>
      <c r="V127" s="5">
        <v>519</v>
      </c>
      <c r="W127" s="5">
        <v>665</v>
      </c>
      <c r="X127" s="5">
        <v>1936</v>
      </c>
      <c r="Y127" s="5">
        <v>2289</v>
      </c>
      <c r="Z127" s="5" t="s">
        <v>31</v>
      </c>
      <c r="AA127" s="5"/>
      <c r="AB127" s="6" cm="1">
        <f t="array" ref="AB127">SUM(IF(B127:I127&gt;B128:I128,1,-1))</f>
        <v>0</v>
      </c>
      <c r="AC127" s="6" cm="1">
        <f t="array" ref="AC127">SUM(IF(J127:S127&gt;J128:S128,1,-1))</f>
        <v>-4</v>
      </c>
      <c r="AD127" s="6">
        <f t="shared" si="27"/>
        <v>-4</v>
      </c>
      <c r="AE127" s="6">
        <f t="shared" si="31"/>
        <v>-4</v>
      </c>
      <c r="AF127" s="6">
        <f t="shared" si="31"/>
        <v>-14</v>
      </c>
      <c r="AG127" s="6">
        <f t="shared" si="31"/>
        <v>-18</v>
      </c>
      <c r="AH127" s="5"/>
      <c r="AI127" s="8" t="str">
        <f t="shared" si="16"/>
        <v>Outside</v>
      </c>
      <c r="AJ127" s="7" t="str">
        <f t="shared" si="17"/>
        <v>Down</v>
      </c>
      <c r="AK127" s="7" t="str">
        <f t="shared" si="18"/>
        <v>POC Unchanged</v>
      </c>
      <c r="AL127" s="9" t="str">
        <f t="shared" si="19"/>
        <v>In. Val</v>
      </c>
      <c r="AM127" s="9" t="str">
        <f t="shared" si="20"/>
        <v>Upper Break</v>
      </c>
      <c r="AN127" s="9" t="str">
        <f t="shared" si="21"/>
        <v>Ab. Val</v>
      </c>
      <c r="AO127" s="9" t="str">
        <f t="shared" si="22"/>
        <v>Gap Up - Follow Through</v>
      </c>
      <c r="AP127" s="9" t="str">
        <f t="shared" si="23"/>
        <v>Top-Weighted</v>
      </c>
      <c r="AQ127" s="9" t="str">
        <f t="shared" si="24"/>
        <v>Skewed Low</v>
      </c>
      <c r="AR127" s="9" t="str">
        <f t="shared" si="25"/>
        <v>Same</v>
      </c>
      <c r="AS127" s="5">
        <f t="shared" si="26"/>
        <v>0</v>
      </c>
    </row>
    <row r="128" spans="1:45" ht="15.5" x14ac:dyDescent="0.35">
      <c r="A128" s="13">
        <v>45478</v>
      </c>
      <c r="B128" s="15">
        <v>1.2682899999999999</v>
      </c>
      <c r="C128" s="15">
        <v>1.2816799999999999</v>
      </c>
      <c r="D128" s="15">
        <v>1.2612300000000001</v>
      </c>
      <c r="E128" s="15">
        <v>1.28051</v>
      </c>
      <c r="F128" s="15">
        <v>1.2639</v>
      </c>
      <c r="G128" s="15">
        <v>1.2702</v>
      </c>
      <c r="H128" s="15">
        <v>1.2627000000000002</v>
      </c>
      <c r="I128" s="5">
        <v>70</v>
      </c>
      <c r="J128" s="5">
        <v>4614</v>
      </c>
      <c r="K128" s="5">
        <v>763</v>
      </c>
      <c r="L128" s="5">
        <v>5456</v>
      </c>
      <c r="M128" s="14">
        <v>7.5188888888888226</v>
      </c>
      <c r="N128" s="14">
        <v>204.49999999999858</v>
      </c>
      <c r="O128" s="5">
        <v>74.999999999998408</v>
      </c>
      <c r="P128" s="5">
        <v>597953</v>
      </c>
      <c r="Q128" s="14">
        <v>830.49027777777781</v>
      </c>
      <c r="R128" s="14">
        <v>26.679706601467178</v>
      </c>
      <c r="S128" s="5">
        <v>49</v>
      </c>
      <c r="T128" s="5" t="s">
        <v>28</v>
      </c>
      <c r="U128" s="14">
        <v>0.31461855118290127</v>
      </c>
      <c r="V128" s="5">
        <v>391</v>
      </c>
      <c r="W128" s="5">
        <v>698</v>
      </c>
      <c r="X128" s="5">
        <v>2274</v>
      </c>
      <c r="Y128" s="5">
        <v>2035</v>
      </c>
      <c r="Z128" s="5" t="s">
        <v>31</v>
      </c>
      <c r="AA128" s="5"/>
      <c r="AB128" s="6" cm="1">
        <f t="array" ref="AB128">SUM(IF(B128:I128&gt;B129:I129,1,-1))</f>
        <v>-2</v>
      </c>
      <c r="AC128" s="6" cm="1">
        <f t="array" ref="AC128">SUM(IF(J128:S128&gt;J129:S129,1,-1))</f>
        <v>-2</v>
      </c>
      <c r="AD128" s="6">
        <f t="shared" si="27"/>
        <v>-4</v>
      </c>
      <c r="AE128" s="6">
        <f t="shared" si="31"/>
        <v>0</v>
      </c>
      <c r="AF128" s="6">
        <f t="shared" si="31"/>
        <v>-14</v>
      </c>
      <c r="AG128" s="6">
        <f t="shared" si="31"/>
        <v>-14</v>
      </c>
      <c r="AH128" s="5"/>
      <c r="AI128" s="8" t="str">
        <f t="shared" si="16"/>
        <v>OL Lower</v>
      </c>
      <c r="AJ128" s="7" t="str">
        <f t="shared" si="17"/>
        <v>Down</v>
      </c>
      <c r="AK128" s="7" t="str">
        <f t="shared" si="18"/>
        <v>POC Down</v>
      </c>
      <c r="AL128" s="9" t="str">
        <f t="shared" si="19"/>
        <v>In. Val</v>
      </c>
      <c r="AM128" s="9" t="str">
        <f t="shared" si="20"/>
        <v>Upper Break</v>
      </c>
      <c r="AN128" s="9" t="str">
        <f t="shared" si="21"/>
        <v>Ab. Val</v>
      </c>
      <c r="AO128" s="9" t="str">
        <f t="shared" si="22"/>
        <v>No Gap</v>
      </c>
      <c r="AP128" s="9" t="str">
        <f t="shared" si="23"/>
        <v>Top-Weighted</v>
      </c>
      <c r="AQ128" s="9" t="str">
        <f t="shared" si="24"/>
        <v>Skewed Mid-Low</v>
      </c>
      <c r="AR128" s="9" t="str">
        <f t="shared" si="25"/>
        <v>Same</v>
      </c>
      <c r="AS128" s="5">
        <f t="shared" si="26"/>
        <v>0</v>
      </c>
    </row>
    <row r="129" spans="1:45" ht="15.5" x14ac:dyDescent="0.35">
      <c r="A129" s="13">
        <v>45477</v>
      </c>
      <c r="B129" s="15">
        <v>1.2753399999999999</v>
      </c>
      <c r="C129" s="15">
        <v>1.27769</v>
      </c>
      <c r="D129" s="15">
        <v>1.2612300000000001</v>
      </c>
      <c r="E129" s="15">
        <v>1.27546</v>
      </c>
      <c r="F129" s="15">
        <v>1.2685000000000002</v>
      </c>
      <c r="G129" s="15">
        <v>1.2709000000000001</v>
      </c>
      <c r="H129" s="15">
        <v>1.2638</v>
      </c>
      <c r="I129" s="5">
        <v>43</v>
      </c>
      <c r="J129" s="5">
        <v>2051</v>
      </c>
      <c r="K129" s="5">
        <v>3382</v>
      </c>
      <c r="L129" s="5">
        <v>5526</v>
      </c>
      <c r="M129" s="14">
        <v>7.6158333333332937</v>
      </c>
      <c r="N129" s="14">
        <v>164.5999999999992</v>
      </c>
      <c r="O129" s="5">
        <v>71.000000000001066</v>
      </c>
      <c r="P129" s="5">
        <v>605670</v>
      </c>
      <c r="Q129" s="14">
        <v>841.20833333333337</v>
      </c>
      <c r="R129" s="14">
        <v>33.572296476306363</v>
      </c>
      <c r="S129" s="5">
        <v>30</v>
      </c>
      <c r="T129" s="5" t="s">
        <v>26</v>
      </c>
      <c r="U129" s="14">
        <v>0.59399651699100431</v>
      </c>
      <c r="V129" s="5">
        <v>495</v>
      </c>
      <c r="W129" s="5">
        <v>1042</v>
      </c>
      <c r="X129" s="5">
        <v>2302</v>
      </c>
      <c r="Y129" s="5">
        <v>1687</v>
      </c>
      <c r="Z129" s="5" t="s">
        <v>31</v>
      </c>
      <c r="AA129" s="5"/>
      <c r="AB129" s="6" cm="1">
        <f t="array" ref="AB129">SUM(IF(B129:I129&gt;B130:I130,1,-1))</f>
        <v>-2</v>
      </c>
      <c r="AC129" s="6" cm="1">
        <f t="array" ref="AC129">SUM(IF(J129:S129&gt;J130:S130,1,-1))</f>
        <v>-8</v>
      </c>
      <c r="AD129" s="6">
        <f t="shared" si="27"/>
        <v>-10</v>
      </c>
      <c r="AE129" s="6">
        <f t="shared" si="31"/>
        <v>0</v>
      </c>
      <c r="AF129" s="6">
        <f t="shared" si="31"/>
        <v>-20</v>
      </c>
      <c r="AG129" s="6">
        <f t="shared" si="31"/>
        <v>-20</v>
      </c>
      <c r="AH129" s="5"/>
      <c r="AI129" s="8" t="str">
        <f t="shared" si="16"/>
        <v>OL Higher</v>
      </c>
      <c r="AJ129" s="7" t="str">
        <f t="shared" si="17"/>
        <v>Down</v>
      </c>
      <c r="AK129" s="7" t="str">
        <f t="shared" si="18"/>
        <v>POC Unchanged</v>
      </c>
      <c r="AL129" s="9" t="str">
        <f t="shared" si="19"/>
        <v>In. Val</v>
      </c>
      <c r="AM129" s="9" t="str">
        <f t="shared" si="20"/>
        <v>Inside Day</v>
      </c>
      <c r="AN129" s="9" t="str">
        <f t="shared" si="21"/>
        <v>Ab. Val</v>
      </c>
      <c r="AO129" s="9" t="str">
        <f t="shared" si="22"/>
        <v>Gap Up - Follow Through</v>
      </c>
      <c r="AP129" s="9" t="str">
        <f t="shared" si="23"/>
        <v>Bottom-Weighted</v>
      </c>
      <c r="AQ129" s="9" t="str">
        <f t="shared" si="24"/>
        <v>Skewed Mid-Low</v>
      </c>
      <c r="AR129" s="9" t="str">
        <f t="shared" si="25"/>
        <v>Closed Lower Quadrant</v>
      </c>
      <c r="AS129" s="5">
        <f t="shared" si="26"/>
        <v>-1</v>
      </c>
    </row>
    <row r="130" spans="1:45" ht="15.5" x14ac:dyDescent="0.35">
      <c r="A130" s="13">
        <v>45476</v>
      </c>
      <c r="B130" s="15">
        <v>1.27959</v>
      </c>
      <c r="C130" s="15">
        <v>1.2806999999999999</v>
      </c>
      <c r="D130" s="15">
        <v>1.2612300000000001</v>
      </c>
      <c r="E130" s="15">
        <v>1.2746900000000001</v>
      </c>
      <c r="F130" s="15">
        <v>1.2685000000000002</v>
      </c>
      <c r="G130" s="15">
        <v>1.2709000000000001</v>
      </c>
      <c r="H130" s="15">
        <v>1.2636000000000001</v>
      </c>
      <c r="I130" s="5">
        <v>42</v>
      </c>
      <c r="J130" s="5">
        <v>2238</v>
      </c>
      <c r="K130" s="5">
        <v>3382</v>
      </c>
      <c r="L130" s="5">
        <v>5713</v>
      </c>
      <c r="M130" s="14">
        <v>7.8718055555555129</v>
      </c>
      <c r="N130" s="14">
        <v>194.69999999999877</v>
      </c>
      <c r="O130" s="5">
        <v>73.000000000000838</v>
      </c>
      <c r="P130" s="5">
        <v>626828</v>
      </c>
      <c r="Q130" s="14">
        <v>870.59444444444443</v>
      </c>
      <c r="R130" s="14">
        <v>29.342578325629358</v>
      </c>
      <c r="S130" s="5">
        <v>37</v>
      </c>
      <c r="T130" s="5" t="s">
        <v>26</v>
      </c>
      <c r="U130" s="14">
        <v>0.61367280032563409</v>
      </c>
      <c r="V130" s="5">
        <v>436</v>
      </c>
      <c r="W130" s="5">
        <v>710</v>
      </c>
      <c r="X130" s="5">
        <v>2607</v>
      </c>
      <c r="Y130" s="5">
        <v>1960</v>
      </c>
      <c r="Z130" s="5" t="s">
        <v>32</v>
      </c>
      <c r="AA130" s="5"/>
      <c r="AB130" s="6" cm="1">
        <f t="array" ref="AB130">SUM(IF(B130:I130&gt;B131:I131,1,-1))</f>
        <v>4</v>
      </c>
      <c r="AC130" s="6" cm="1">
        <f t="array" ref="AC130">SUM(IF(J130:S130&gt;J131:S131,1,-1))</f>
        <v>-4</v>
      </c>
      <c r="AD130" s="6">
        <f t="shared" si="27"/>
        <v>0</v>
      </c>
      <c r="AE130" s="6">
        <f t="shared" si="31"/>
        <v>-4</v>
      </c>
      <c r="AF130" s="6">
        <f t="shared" si="31"/>
        <v>-10</v>
      </c>
      <c r="AG130" s="6">
        <f t="shared" si="31"/>
        <v>-14</v>
      </c>
      <c r="AH130" s="5"/>
      <c r="AI130" s="8" t="str">
        <f t="shared" ref="AI130:AI193" si="32">IF(AND(H130&gt;=G131,G130&gt;=G131),"Higher",
IF(AND(H130&lt;=H131,G130&lt;=H131),"Lower",
IF(AND(G130&gt;=G131,H130&lt;=G131,H130&gt;H131),"OL Higher",
IF(AND(H130&lt;=H131,G130&gt;=H131,G130&lt;G131),"OL Lower",
IF(AND(G130&lt;=G131,H130&gt;=H131),"Inside",
IF(AND(G130&gt;=G131,H130&lt;=H131),"Outside","Undefined"))))))</f>
        <v>OL Higher</v>
      </c>
      <c r="AJ130" s="7" t="str">
        <f t="shared" ref="AJ130:AJ193" si="33">IF(F130 &gt;= ((C130 - D130) * 10%) + B130, "Up", IF(F130 &lt;= (B130 - (C130 - D130) * 10%), "Down", "Neutral"))</f>
        <v>Down</v>
      </c>
      <c r="AK130" s="7" t="str">
        <f t="shared" ref="AK130:AK193" si="34">IF(F130 &gt; F131, "POC Up", IF(F130 &lt; F131, "POC Down", "POC Unchanged"))</f>
        <v>POC Up</v>
      </c>
      <c r="AL130" s="9" t="str">
        <f t="shared" ref="AL130:AL193" si="35">IF(F130 &lt; H131, "Bel. Val",
IF(F130 &gt; G131, "Ab. Val",
"In. Val"))</f>
        <v>In. Val</v>
      </c>
      <c r="AM130" s="9" t="str">
        <f t="shared" ref="AM130:AM193" si="36">IF(AND(D130 &lt; D131, C130 &gt; C131), "Both Sides Expand",
IF(D130 &lt; D131, "Lower Break",
IF(C130 &gt; C131, "Upper Break", "Inside Day")))</f>
        <v>Inside Day</v>
      </c>
      <c r="AN130" s="9" t="str">
        <f t="shared" ref="AN130:AN193" si="37">IF(AND(E130 &lt; H130, E130 &lt; G130), "Bl. Val",
IF(AND(E130 &gt; G130, E130 &gt; H130), "Ab. Val",
"In Val"))</f>
        <v>Ab. Val</v>
      </c>
      <c r="AO130" s="9" t="str">
        <f t="shared" ref="AO130:AO193" si="38">IF(AND(B130 &gt; G131, E130 &lt; G131), "Gap Up - Failed",
IF(AND(B130 &gt; G131, E130 &gt; B130), "Gap Up - Follow Through",
IF(AND(B130 &gt; G131, E130 &lt; B130), "Gap Up - Faded",
IF(AND(B130 &lt; H131, E130 &gt; H131), "Gap Down - Failed",
IF(AND(B130 &lt; H131, E130 &lt; B130), "Gap Down - Follow Through",
IF(AND(B130 &lt; H131, E130 &gt; B130), "Gap Down - Rejected",
"No Gap"))))))</f>
        <v>Gap Up - Faded</v>
      </c>
      <c r="AP130" s="9" t="str">
        <f t="shared" ref="AP130:AP193" si="39">IF(J130 &gt; K130, "Top-Weighted",
IF(K130 &gt; J130, "Bottom-Weighted",
"Balanced"))</f>
        <v>Bottom-Weighted</v>
      </c>
      <c r="AQ130" s="9" t="str">
        <f t="shared" ref="AQ130:AQ193" si="40">IF(COUNTIF(V130:Y130, MAX(V130, W130, X130, Y130)) &gt; 1, "Tie",
IF(V130 &gt; MAX(W130, X130, Y130), "Skewed High",
IF(W130 &gt; MAX(V130, X130, Y130), "Skewed Mid-High",
IF(X130 &gt; MAX(V130, W130, Y130), "Skewed Mid-Low",
IF(Y130 &gt; MAX(V130, W130, X130), "Skewed Low", "Evenly Distributed")))))</f>
        <v>Skewed Mid-Low</v>
      </c>
      <c r="AR130" s="9" t="str">
        <f t="shared" ref="AR130:AR193" si="41">IF(Z130 &lt; Z131, "Closed Lower Quadrant",
IF(Z130 &gt; Z131, "Closed Higher Quadrant",
"Same"))</f>
        <v>Closed Lower Quadrant</v>
      </c>
      <c r="AS130" s="5">
        <f t="shared" ref="AS130:AS193" si="42">_xlfn.NUMBERVALUE(SUBSTITUTE(Z130,"Q","")) - _xlfn.NUMBERVALUE(SUBSTITUTE(Z131,"Q",""))</f>
        <v>-1</v>
      </c>
    </row>
    <row r="131" spans="1:45" ht="15.5" x14ac:dyDescent="0.35">
      <c r="A131" s="13">
        <v>45475</v>
      </c>
      <c r="B131" s="15">
        <v>1.27389</v>
      </c>
      <c r="C131" s="15">
        <v>1.2859799999999999</v>
      </c>
      <c r="D131" s="15">
        <v>1.2612300000000001</v>
      </c>
      <c r="E131" s="15">
        <v>1.26867</v>
      </c>
      <c r="F131" s="15">
        <v>1.2684000000000002</v>
      </c>
      <c r="G131" s="15">
        <v>1.2706000000000002</v>
      </c>
      <c r="H131" s="15">
        <v>1.2626000000000002</v>
      </c>
      <c r="I131" s="5">
        <v>26</v>
      </c>
      <c r="J131" s="5">
        <v>2550</v>
      </c>
      <c r="K131" s="5">
        <v>3266</v>
      </c>
      <c r="L131" s="5">
        <v>5902</v>
      </c>
      <c r="M131" s="14">
        <v>8.126111111111074</v>
      </c>
      <c r="N131" s="14">
        <v>247.49999999999827</v>
      </c>
      <c r="O131" s="5">
        <v>80.000000000000071</v>
      </c>
      <c r="P131" s="5">
        <v>652222</v>
      </c>
      <c r="Q131" s="14">
        <v>905.86388888888894</v>
      </c>
      <c r="R131" s="14">
        <v>23.846464646464813</v>
      </c>
      <c r="S131" s="5">
        <v>36</v>
      </c>
      <c r="T131" s="5" t="s">
        <v>26</v>
      </c>
      <c r="U131" s="14">
        <v>0.58772620146108445</v>
      </c>
      <c r="V131" s="5">
        <v>328</v>
      </c>
      <c r="W131" s="5">
        <v>727</v>
      </c>
      <c r="X131" s="5">
        <v>2192</v>
      </c>
      <c r="Y131" s="5">
        <v>2655</v>
      </c>
      <c r="Z131" s="5" t="s">
        <v>29</v>
      </c>
      <c r="AA131" s="5"/>
      <c r="AB131" s="6" cm="1">
        <f t="array" ref="AB131">SUM(IF(B131:I131&gt;B132:I132,1,-1))</f>
        <v>-2</v>
      </c>
      <c r="AC131" s="6" cm="1">
        <f t="array" ref="AC131">SUM(IF(J131:S131&gt;J132:S132,1,-1))</f>
        <v>-8</v>
      </c>
      <c r="AD131" s="6">
        <f t="shared" ref="AD131:AD194" si="43">SUM(AB131:AC131)</f>
        <v>-10</v>
      </c>
      <c r="AE131" s="6">
        <f t="shared" ref="AE131:AG146" si="44">SUM(AB131:AB133)</f>
        <v>-14</v>
      </c>
      <c r="AF131" s="6">
        <f t="shared" si="44"/>
        <v>-12</v>
      </c>
      <c r="AG131" s="6">
        <f t="shared" si="44"/>
        <v>-26</v>
      </c>
      <c r="AH131" s="5"/>
      <c r="AI131" s="8" t="str">
        <f t="shared" si="32"/>
        <v>OL Lower</v>
      </c>
      <c r="AJ131" s="7" t="str">
        <f t="shared" si="33"/>
        <v>Down</v>
      </c>
      <c r="AK131" s="7" t="str">
        <f t="shared" si="34"/>
        <v>POC Unchanged</v>
      </c>
      <c r="AL131" s="9" t="str">
        <f t="shared" si="35"/>
        <v>In. Val</v>
      </c>
      <c r="AM131" s="9" t="str">
        <f t="shared" si="36"/>
        <v>Inside Day</v>
      </c>
      <c r="AN131" s="9" t="str">
        <f t="shared" si="37"/>
        <v>In Val</v>
      </c>
      <c r="AO131" s="9" t="str">
        <f t="shared" si="38"/>
        <v>Gap Up - Failed</v>
      </c>
      <c r="AP131" s="9" t="str">
        <f t="shared" si="39"/>
        <v>Bottom-Weighted</v>
      </c>
      <c r="AQ131" s="9" t="str">
        <f t="shared" si="40"/>
        <v>Skewed Low</v>
      </c>
      <c r="AR131" s="9" t="str">
        <f t="shared" si="41"/>
        <v>Closed Lower Quadrant</v>
      </c>
      <c r="AS131" s="5">
        <f t="shared" si="42"/>
        <v>-1</v>
      </c>
    </row>
    <row r="132" spans="1:45" ht="15.5" x14ac:dyDescent="0.35">
      <c r="A132" s="13">
        <v>45474</v>
      </c>
      <c r="B132" s="15">
        <v>1.2725200000000001</v>
      </c>
      <c r="C132" s="15">
        <v>1.2859799999999999</v>
      </c>
      <c r="D132" s="15">
        <v>1.2612300000000001</v>
      </c>
      <c r="E132" s="15">
        <v>1.26447</v>
      </c>
      <c r="F132" s="15">
        <v>1.2684000000000002</v>
      </c>
      <c r="G132" s="15">
        <v>1.2719</v>
      </c>
      <c r="H132" s="15">
        <v>1.2627000000000002</v>
      </c>
      <c r="I132" s="5">
        <v>20</v>
      </c>
      <c r="J132" s="5">
        <v>2917</v>
      </c>
      <c r="K132" s="5">
        <v>2955</v>
      </c>
      <c r="L132" s="5">
        <v>5952</v>
      </c>
      <c r="M132" s="14">
        <v>8.1973611111110731</v>
      </c>
      <c r="N132" s="14">
        <v>247.49999999999827</v>
      </c>
      <c r="O132" s="5">
        <v>91.999999999998749</v>
      </c>
      <c r="P132" s="5">
        <v>656563</v>
      </c>
      <c r="Q132" s="14">
        <v>911.89305555555552</v>
      </c>
      <c r="R132" s="14">
        <v>24.048484848485018</v>
      </c>
      <c r="S132" s="5">
        <v>39</v>
      </c>
      <c r="T132" s="5" t="s">
        <v>26</v>
      </c>
      <c r="U132" s="14">
        <v>0.64004162840331558</v>
      </c>
      <c r="V132" s="5">
        <v>328</v>
      </c>
      <c r="W132" s="5">
        <v>845</v>
      </c>
      <c r="X132" s="5">
        <v>2374</v>
      </c>
      <c r="Y132" s="5">
        <v>2405</v>
      </c>
      <c r="Z132" s="5" t="s">
        <v>27</v>
      </c>
      <c r="AA132" s="5"/>
      <c r="AB132" s="6" cm="1">
        <f t="array" ref="AB132">SUM(IF(B132:I132&gt;B133:I133,1,-1))</f>
        <v>-6</v>
      </c>
      <c r="AC132" s="6" cm="1">
        <f t="array" ref="AC132">SUM(IF(J132:S132&gt;J133:S133,1,-1))</f>
        <v>2</v>
      </c>
      <c r="AD132" s="6">
        <f t="shared" si="43"/>
        <v>-4</v>
      </c>
      <c r="AE132" s="6">
        <f t="shared" si="44"/>
        <v>-14</v>
      </c>
      <c r="AF132" s="6">
        <f t="shared" si="44"/>
        <v>-10</v>
      </c>
      <c r="AG132" s="6">
        <f t="shared" si="44"/>
        <v>-24</v>
      </c>
      <c r="AH132" s="5"/>
      <c r="AI132" s="8" t="str">
        <f t="shared" si="32"/>
        <v>OL Lower</v>
      </c>
      <c r="AJ132" s="7" t="str">
        <f t="shared" si="33"/>
        <v>Down</v>
      </c>
      <c r="AK132" s="7" t="str">
        <f t="shared" si="34"/>
        <v>POC Unchanged</v>
      </c>
      <c r="AL132" s="9" t="str">
        <f t="shared" si="35"/>
        <v>In. Val</v>
      </c>
      <c r="AM132" s="9" t="str">
        <f t="shared" si="36"/>
        <v>Inside Day</v>
      </c>
      <c r="AN132" s="9" t="str">
        <f t="shared" si="37"/>
        <v>In Val</v>
      </c>
      <c r="AO132" s="9" t="str">
        <f t="shared" si="38"/>
        <v>No Gap</v>
      </c>
      <c r="AP132" s="9" t="str">
        <f t="shared" si="39"/>
        <v>Bottom-Weighted</v>
      </c>
      <c r="AQ132" s="9" t="str">
        <f t="shared" si="40"/>
        <v>Skewed Low</v>
      </c>
      <c r="AR132" s="9" t="str">
        <f t="shared" si="41"/>
        <v>Same</v>
      </c>
      <c r="AS132" s="5">
        <f t="shared" si="42"/>
        <v>0</v>
      </c>
    </row>
    <row r="133" spans="1:45" ht="15.5" x14ac:dyDescent="0.35">
      <c r="A133" s="13">
        <v>45471</v>
      </c>
      <c r="B133" s="15">
        <v>1.27275</v>
      </c>
      <c r="C133" s="15">
        <v>1.2859799999999999</v>
      </c>
      <c r="D133" s="15">
        <v>1.2612300000000001</v>
      </c>
      <c r="E133" s="15">
        <v>1.2647900000000001</v>
      </c>
      <c r="F133" s="15">
        <v>1.2684000000000002</v>
      </c>
      <c r="G133" s="15">
        <v>1.2742</v>
      </c>
      <c r="H133" s="15">
        <v>1.264</v>
      </c>
      <c r="I133" s="5">
        <v>4</v>
      </c>
      <c r="J133" s="5">
        <v>3257</v>
      </c>
      <c r="K133" s="5">
        <v>2546</v>
      </c>
      <c r="L133" s="5">
        <v>5879</v>
      </c>
      <c r="M133" s="14">
        <v>8.098611111111083</v>
      </c>
      <c r="N133" s="14">
        <v>247.49999999999827</v>
      </c>
      <c r="O133" s="5">
        <v>101.99999999999987</v>
      </c>
      <c r="P133" s="5">
        <v>651897</v>
      </c>
      <c r="Q133" s="14">
        <v>905.41250000000002</v>
      </c>
      <c r="R133" s="14">
        <v>23.753535353535518</v>
      </c>
      <c r="S133" s="5">
        <v>42</v>
      </c>
      <c r="T133" s="5" t="s">
        <v>26</v>
      </c>
      <c r="U133" s="14">
        <v>0.62433418189549905</v>
      </c>
      <c r="V133" s="5">
        <v>328</v>
      </c>
      <c r="W133" s="5">
        <v>845</v>
      </c>
      <c r="X133" s="5">
        <v>2648</v>
      </c>
      <c r="Y133" s="5">
        <v>2058</v>
      </c>
      <c r="Z133" s="5" t="s">
        <v>27</v>
      </c>
      <c r="AA133" s="5"/>
      <c r="AB133" s="6" cm="1">
        <f t="array" ref="AB133">SUM(IF(B133:I133&gt;B134:I134,1,-1))</f>
        <v>-6</v>
      </c>
      <c r="AC133" s="6" cm="1">
        <f t="array" ref="AC133">SUM(IF(J133:S133&gt;J134:S134,1,-1))</f>
        <v>-6</v>
      </c>
      <c r="AD133" s="6">
        <f t="shared" si="43"/>
        <v>-12</v>
      </c>
      <c r="AE133" s="6">
        <f t="shared" si="44"/>
        <v>-12</v>
      </c>
      <c r="AF133" s="6">
        <f t="shared" si="44"/>
        <v>-16</v>
      </c>
      <c r="AG133" s="6">
        <f t="shared" si="44"/>
        <v>-28</v>
      </c>
      <c r="AH133" s="5"/>
      <c r="AI133" s="8" t="str">
        <f t="shared" si="32"/>
        <v>OL Lower</v>
      </c>
      <c r="AJ133" s="7" t="str">
        <f t="shared" si="33"/>
        <v>Down</v>
      </c>
      <c r="AK133" s="7" t="str">
        <f t="shared" si="34"/>
        <v>POC Unchanged</v>
      </c>
      <c r="AL133" s="9" t="str">
        <f t="shared" si="35"/>
        <v>In. Val</v>
      </c>
      <c r="AM133" s="9" t="str">
        <f t="shared" si="36"/>
        <v>Inside Day</v>
      </c>
      <c r="AN133" s="9" t="str">
        <f t="shared" si="37"/>
        <v>In Val</v>
      </c>
      <c r="AO133" s="9" t="str">
        <f t="shared" si="38"/>
        <v>No Gap</v>
      </c>
      <c r="AP133" s="9" t="str">
        <f t="shared" si="39"/>
        <v>Top-Weighted</v>
      </c>
      <c r="AQ133" s="9" t="str">
        <f t="shared" si="40"/>
        <v>Skewed Mid-Low</v>
      </c>
      <c r="AR133" s="9" t="str">
        <f t="shared" si="41"/>
        <v>Same</v>
      </c>
      <c r="AS133" s="5">
        <f t="shared" si="42"/>
        <v>0</v>
      </c>
    </row>
    <row r="134" spans="1:45" ht="15.5" x14ac:dyDescent="0.35">
      <c r="A134" s="13">
        <v>45470</v>
      </c>
      <c r="B134" s="15">
        <v>1.2791999999999999</v>
      </c>
      <c r="C134" s="15">
        <v>1.2859799999999999</v>
      </c>
      <c r="D134" s="15">
        <v>1.2612300000000001</v>
      </c>
      <c r="E134" s="15">
        <v>1.2643500000000001</v>
      </c>
      <c r="F134" s="15">
        <v>1.2684000000000002</v>
      </c>
      <c r="G134" s="15">
        <v>1.2743000000000002</v>
      </c>
      <c r="H134" s="15">
        <v>1.264</v>
      </c>
      <c r="I134" s="5">
        <v>10</v>
      </c>
      <c r="J134" s="5">
        <v>3725</v>
      </c>
      <c r="K134" s="5">
        <v>2115</v>
      </c>
      <c r="L134" s="5">
        <v>5916</v>
      </c>
      <c r="M134" s="14">
        <v>8.1548611111110763</v>
      </c>
      <c r="N134" s="14">
        <v>247.49999999999827</v>
      </c>
      <c r="O134" s="5">
        <v>103.00000000000198</v>
      </c>
      <c r="P134" s="5">
        <v>655218</v>
      </c>
      <c r="Q134" s="14">
        <v>910.02499999999998</v>
      </c>
      <c r="R134" s="14">
        <v>23.903030303030469</v>
      </c>
      <c r="S134" s="5">
        <v>36</v>
      </c>
      <c r="T134" s="5" t="s">
        <v>26</v>
      </c>
      <c r="U134" s="14">
        <v>0.57687653124143656</v>
      </c>
      <c r="V134" s="5">
        <v>384</v>
      </c>
      <c r="W134" s="5">
        <v>1050</v>
      </c>
      <c r="X134" s="5">
        <v>2855</v>
      </c>
      <c r="Y134" s="5">
        <v>1627</v>
      </c>
      <c r="Z134" s="5" t="s">
        <v>27</v>
      </c>
      <c r="AA134" s="5"/>
      <c r="AB134" s="6" cm="1">
        <f t="array" ref="AB134">SUM(IF(B134:I134&gt;B135:I135,1,-1))</f>
        <v>-2</v>
      </c>
      <c r="AC134" s="6" cm="1">
        <f t="array" ref="AC134">SUM(IF(J134:S134&gt;J135:S135,1,-1))</f>
        <v>-6</v>
      </c>
      <c r="AD134" s="6">
        <f t="shared" si="43"/>
        <v>-8</v>
      </c>
      <c r="AE134" s="6">
        <f t="shared" si="44"/>
        <v>-10</v>
      </c>
      <c r="AF134" s="6">
        <f t="shared" si="44"/>
        <v>-16</v>
      </c>
      <c r="AG134" s="6">
        <f t="shared" si="44"/>
        <v>-26</v>
      </c>
      <c r="AH134" s="5"/>
      <c r="AI134" s="8" t="str">
        <f t="shared" si="32"/>
        <v>Inside</v>
      </c>
      <c r="AJ134" s="7" t="str">
        <f t="shared" si="33"/>
        <v>Down</v>
      </c>
      <c r="AK134" s="7" t="str">
        <f t="shared" si="34"/>
        <v>POC Down</v>
      </c>
      <c r="AL134" s="9" t="str">
        <f t="shared" si="35"/>
        <v>In. Val</v>
      </c>
      <c r="AM134" s="9" t="str">
        <f t="shared" si="36"/>
        <v>Lower Break</v>
      </c>
      <c r="AN134" s="9" t="str">
        <f t="shared" si="37"/>
        <v>In Val</v>
      </c>
      <c r="AO134" s="9" t="str">
        <f t="shared" si="38"/>
        <v>Gap Up - Failed</v>
      </c>
      <c r="AP134" s="9" t="str">
        <f t="shared" si="39"/>
        <v>Top-Weighted</v>
      </c>
      <c r="AQ134" s="9" t="str">
        <f t="shared" si="40"/>
        <v>Skewed Mid-Low</v>
      </c>
      <c r="AR134" s="9" t="str">
        <f t="shared" si="41"/>
        <v>Same</v>
      </c>
      <c r="AS134" s="5">
        <f t="shared" si="42"/>
        <v>0</v>
      </c>
    </row>
    <row r="135" spans="1:45" ht="15.5" x14ac:dyDescent="0.35">
      <c r="A135" s="13">
        <v>45469</v>
      </c>
      <c r="B135" s="15">
        <v>1.2793000000000001</v>
      </c>
      <c r="C135" s="15">
        <v>1.2859799999999999</v>
      </c>
      <c r="D135" s="15">
        <v>1.2615000000000001</v>
      </c>
      <c r="E135" s="15">
        <v>1.26207</v>
      </c>
      <c r="F135" s="15">
        <v>1.2685</v>
      </c>
      <c r="G135" s="15">
        <v>1.2746000000000002</v>
      </c>
      <c r="H135" s="15">
        <v>1.2633000000000001</v>
      </c>
      <c r="I135" s="5">
        <v>-26</v>
      </c>
      <c r="J135" s="5">
        <v>4041</v>
      </c>
      <c r="K135" s="5">
        <v>1838</v>
      </c>
      <c r="L135" s="5">
        <v>5957</v>
      </c>
      <c r="M135" s="14">
        <v>8.1994444444444134</v>
      </c>
      <c r="N135" s="14">
        <v>244.79999999999836</v>
      </c>
      <c r="O135" s="5">
        <v>113.00000000000088</v>
      </c>
      <c r="P135" s="5">
        <v>656219</v>
      </c>
      <c r="Q135" s="14">
        <v>911.41527777777776</v>
      </c>
      <c r="R135" s="14">
        <v>24.334150326797548</v>
      </c>
      <c r="S135" s="5">
        <v>43</v>
      </c>
      <c r="T135" s="5" t="s">
        <v>26</v>
      </c>
      <c r="U135" s="14">
        <v>0.541777055214965</v>
      </c>
      <c r="V135" s="5">
        <v>401</v>
      </c>
      <c r="W135" s="5">
        <v>1398</v>
      </c>
      <c r="X135" s="5">
        <v>2803</v>
      </c>
      <c r="Y135" s="5">
        <v>1355</v>
      </c>
      <c r="Z135" s="5" t="s">
        <v>27</v>
      </c>
      <c r="AA135" s="5"/>
      <c r="AB135" s="6" cm="1">
        <f t="array" ref="AB135">SUM(IF(B135:I135&gt;B136:I136,1,-1))</f>
        <v>-4</v>
      </c>
      <c r="AC135" s="6" cm="1">
        <f t="array" ref="AC135">SUM(IF(J135:S135&gt;J136:S136,1,-1))</f>
        <v>-4</v>
      </c>
      <c r="AD135" s="6">
        <f t="shared" si="43"/>
        <v>-8</v>
      </c>
      <c r="AE135" s="6">
        <f t="shared" si="44"/>
        <v>-8</v>
      </c>
      <c r="AF135" s="6">
        <f t="shared" si="44"/>
        <v>-16</v>
      </c>
      <c r="AG135" s="6">
        <f t="shared" si="44"/>
        <v>-24</v>
      </c>
      <c r="AH135" s="5"/>
      <c r="AI135" s="8" t="str">
        <f t="shared" si="32"/>
        <v>OL Lower</v>
      </c>
      <c r="AJ135" s="7" t="str">
        <f t="shared" si="33"/>
        <v>Down</v>
      </c>
      <c r="AK135" s="7" t="str">
        <f t="shared" si="34"/>
        <v>POC Up</v>
      </c>
      <c r="AL135" s="9" t="str">
        <f t="shared" si="35"/>
        <v>In. Val</v>
      </c>
      <c r="AM135" s="9" t="str">
        <f t="shared" si="36"/>
        <v>Lower Break</v>
      </c>
      <c r="AN135" s="9" t="str">
        <f t="shared" si="37"/>
        <v>Bl. Val</v>
      </c>
      <c r="AO135" s="9" t="str">
        <f t="shared" si="38"/>
        <v>Gap Up - Failed</v>
      </c>
      <c r="AP135" s="9" t="str">
        <f t="shared" si="39"/>
        <v>Top-Weighted</v>
      </c>
      <c r="AQ135" s="9" t="str">
        <f t="shared" si="40"/>
        <v>Skewed Mid-Low</v>
      </c>
      <c r="AR135" s="9" t="str">
        <f t="shared" si="41"/>
        <v>Closed Higher Quadrant</v>
      </c>
      <c r="AS135" s="5">
        <f t="shared" si="42"/>
        <v>1</v>
      </c>
    </row>
    <row r="136" spans="1:45" ht="15.5" x14ac:dyDescent="0.35">
      <c r="A136" s="13">
        <v>45468</v>
      </c>
      <c r="B136" s="15">
        <v>1.27722</v>
      </c>
      <c r="C136" s="15">
        <v>1.2859799999999999</v>
      </c>
      <c r="D136" s="15">
        <v>1.2621800000000001</v>
      </c>
      <c r="E136" s="15">
        <v>1.2683500000000001</v>
      </c>
      <c r="F136" s="15">
        <v>1.2684</v>
      </c>
      <c r="G136" s="15">
        <v>1.2775000000000001</v>
      </c>
      <c r="H136" s="15">
        <v>1.2655000000000001</v>
      </c>
      <c r="I136" s="5">
        <v>1</v>
      </c>
      <c r="J136" s="5">
        <v>4498</v>
      </c>
      <c r="K136" s="5">
        <v>1424</v>
      </c>
      <c r="L136" s="5">
        <v>5990</v>
      </c>
      <c r="M136" s="14">
        <v>8.2163888888888419</v>
      </c>
      <c r="N136" s="14">
        <v>237.99999999999821</v>
      </c>
      <c r="O136" s="5">
        <v>120.00000000000011</v>
      </c>
      <c r="P136" s="5">
        <v>659446</v>
      </c>
      <c r="Q136" s="14">
        <v>915.89722222222224</v>
      </c>
      <c r="R136" s="14">
        <v>25.168067226890944</v>
      </c>
      <c r="S136" s="5">
        <v>42</v>
      </c>
      <c r="T136" s="5" t="s">
        <v>28</v>
      </c>
      <c r="U136" s="14">
        <v>0.43620527845642421</v>
      </c>
      <c r="V136" s="5">
        <v>367</v>
      </c>
      <c r="W136" s="5">
        <v>1751</v>
      </c>
      <c r="X136" s="5">
        <v>2577</v>
      </c>
      <c r="Y136" s="5">
        <v>1295</v>
      </c>
      <c r="Z136" s="5" t="s">
        <v>29</v>
      </c>
      <c r="AA136" s="5"/>
      <c r="AB136" s="6" cm="1">
        <f t="array" ref="AB136">SUM(IF(B136:I136&gt;B137:I137,1,-1))</f>
        <v>-4</v>
      </c>
      <c r="AC136" s="6" cm="1">
        <f t="array" ref="AC136">SUM(IF(J136:S136&gt;J137:S137,1,-1))</f>
        <v>-6</v>
      </c>
      <c r="AD136" s="6">
        <f t="shared" si="43"/>
        <v>-10</v>
      </c>
      <c r="AE136" s="6">
        <f t="shared" si="44"/>
        <v>-4</v>
      </c>
      <c r="AF136" s="6">
        <f t="shared" si="44"/>
        <v>-12</v>
      </c>
      <c r="AG136" s="6">
        <f t="shared" si="44"/>
        <v>-16</v>
      </c>
      <c r="AH136" s="5"/>
      <c r="AI136" s="8" t="str">
        <f t="shared" si="32"/>
        <v>OL Lower</v>
      </c>
      <c r="AJ136" s="7" t="str">
        <f t="shared" si="33"/>
        <v>Down</v>
      </c>
      <c r="AK136" s="7" t="str">
        <f t="shared" si="34"/>
        <v>POC Down</v>
      </c>
      <c r="AL136" s="9" t="str">
        <f t="shared" si="35"/>
        <v>Bel. Val</v>
      </c>
      <c r="AM136" s="9" t="str">
        <f t="shared" si="36"/>
        <v>Inside Day</v>
      </c>
      <c r="AN136" s="9" t="str">
        <f t="shared" si="37"/>
        <v>In Val</v>
      </c>
      <c r="AO136" s="9" t="str">
        <f t="shared" si="38"/>
        <v>No Gap</v>
      </c>
      <c r="AP136" s="9" t="str">
        <f t="shared" si="39"/>
        <v>Top-Weighted</v>
      </c>
      <c r="AQ136" s="9" t="str">
        <f t="shared" si="40"/>
        <v>Skewed Mid-Low</v>
      </c>
      <c r="AR136" s="9" t="str">
        <f t="shared" si="41"/>
        <v>Closed Higher Quadrant</v>
      </c>
      <c r="AS136" s="5">
        <f t="shared" si="42"/>
        <v>3</v>
      </c>
    </row>
    <row r="137" spans="1:45" ht="15.5" x14ac:dyDescent="0.35">
      <c r="A137" s="13">
        <v>45467</v>
      </c>
      <c r="B137" s="15">
        <v>1.2808999999999999</v>
      </c>
      <c r="C137" s="15">
        <v>1.2859799999999999</v>
      </c>
      <c r="D137" s="15">
        <v>1.2621800000000001</v>
      </c>
      <c r="E137" s="15">
        <v>1.2681199999999999</v>
      </c>
      <c r="F137" s="15">
        <v>1.2787999999999999</v>
      </c>
      <c r="G137" s="15">
        <v>1.2811999999999999</v>
      </c>
      <c r="H137" s="15">
        <v>1.2689999999999999</v>
      </c>
      <c r="I137" s="5">
        <v>-10</v>
      </c>
      <c r="J137" s="5">
        <v>923</v>
      </c>
      <c r="K137" s="5">
        <v>5097</v>
      </c>
      <c r="L137" s="5">
        <v>6081</v>
      </c>
      <c r="M137" s="14">
        <v>8.3377777777777347</v>
      </c>
      <c r="N137" s="14">
        <v>237.99999999999821</v>
      </c>
      <c r="O137" s="5">
        <v>121.99999999999989</v>
      </c>
      <c r="P137" s="5">
        <v>673489</v>
      </c>
      <c r="Q137" s="14">
        <v>935.40138888888885</v>
      </c>
      <c r="R137" s="14">
        <v>25.550420168067419</v>
      </c>
      <c r="S137" s="5">
        <v>36</v>
      </c>
      <c r="T137" s="5" t="s">
        <v>28</v>
      </c>
      <c r="U137" s="14">
        <v>0.37389582144367578</v>
      </c>
      <c r="V137" s="5">
        <v>437</v>
      </c>
      <c r="W137" s="5">
        <v>2093</v>
      </c>
      <c r="X137" s="5">
        <v>2341</v>
      </c>
      <c r="Y137" s="5">
        <v>1210</v>
      </c>
      <c r="Z137" s="5" t="s">
        <v>34</v>
      </c>
      <c r="AA137" s="5"/>
      <c r="AB137" s="6" cm="1">
        <f t="array" ref="AB137">SUM(IF(B137:I137&gt;B138:I138,1,-1))</f>
        <v>0</v>
      </c>
      <c r="AC137" s="6" cm="1">
        <f t="array" ref="AC137">SUM(IF(J137:S137&gt;J138:S138,1,-1))</f>
        <v>-6</v>
      </c>
      <c r="AD137" s="6">
        <f t="shared" si="43"/>
        <v>-6</v>
      </c>
      <c r="AE137" s="6">
        <f t="shared" si="44"/>
        <v>-2</v>
      </c>
      <c r="AF137" s="6">
        <f t="shared" si="44"/>
        <v>-8</v>
      </c>
      <c r="AG137" s="6">
        <f t="shared" si="44"/>
        <v>-10</v>
      </c>
      <c r="AH137" s="5"/>
      <c r="AI137" s="8" t="str">
        <f t="shared" si="32"/>
        <v>Outside</v>
      </c>
      <c r="AJ137" s="7" t="str">
        <f t="shared" si="33"/>
        <v>Neutral</v>
      </c>
      <c r="AK137" s="7" t="str">
        <f t="shared" si="34"/>
        <v>POC Unchanged</v>
      </c>
      <c r="AL137" s="9" t="str">
        <f t="shared" si="35"/>
        <v>In. Val</v>
      </c>
      <c r="AM137" s="9" t="str">
        <f t="shared" si="36"/>
        <v>Inside Day</v>
      </c>
      <c r="AN137" s="9" t="str">
        <f t="shared" si="37"/>
        <v>Bl. Val</v>
      </c>
      <c r="AO137" s="9" t="str">
        <f t="shared" si="38"/>
        <v>Gap Up - Failed</v>
      </c>
      <c r="AP137" s="9" t="str">
        <f t="shared" si="39"/>
        <v>Bottom-Weighted</v>
      </c>
      <c r="AQ137" s="9" t="str">
        <f t="shared" si="40"/>
        <v>Skewed Mid-Low</v>
      </c>
      <c r="AR137" s="9" t="str">
        <f t="shared" si="41"/>
        <v>Closed Lower Quadrant</v>
      </c>
      <c r="AS137" s="5">
        <f t="shared" si="42"/>
        <v>-4</v>
      </c>
    </row>
    <row r="138" spans="1:45" ht="15.5" x14ac:dyDescent="0.35">
      <c r="A138" s="13">
        <v>45464</v>
      </c>
      <c r="B138" s="15">
        <v>1.27434</v>
      </c>
      <c r="C138" s="15">
        <v>1.2859799999999999</v>
      </c>
      <c r="D138" s="15">
        <v>1.2621800000000001</v>
      </c>
      <c r="E138" s="15">
        <v>1.2637400000000001</v>
      </c>
      <c r="F138" s="15">
        <v>1.2787999999999999</v>
      </c>
      <c r="G138" s="15">
        <v>1.2802</v>
      </c>
      <c r="H138" s="15">
        <v>1.2696000000000001</v>
      </c>
      <c r="I138" s="5">
        <v>-14</v>
      </c>
      <c r="J138" s="5">
        <v>993</v>
      </c>
      <c r="K138" s="5">
        <v>5157</v>
      </c>
      <c r="L138" s="5">
        <v>6215</v>
      </c>
      <c r="M138" s="14">
        <v>8.5338888888888533</v>
      </c>
      <c r="N138" s="14">
        <v>237.99999999999821</v>
      </c>
      <c r="O138" s="5">
        <v>105.99999999999943</v>
      </c>
      <c r="P138" s="5">
        <v>683812</v>
      </c>
      <c r="Q138" s="14">
        <v>949.73888888888894</v>
      </c>
      <c r="R138" s="14">
        <v>26.113445378151457</v>
      </c>
      <c r="S138" s="5">
        <v>35</v>
      </c>
      <c r="T138" s="5" t="s">
        <v>28</v>
      </c>
      <c r="U138" s="14">
        <v>0.37271345797179689</v>
      </c>
      <c r="V138" s="5">
        <v>471</v>
      </c>
      <c r="W138" s="5">
        <v>2311</v>
      </c>
      <c r="X138" s="5">
        <v>2424</v>
      </c>
      <c r="Y138" s="5">
        <v>1009</v>
      </c>
      <c r="Z138" s="5" t="s">
        <v>27</v>
      </c>
      <c r="AA138" s="5"/>
      <c r="AB138" s="6" cm="1">
        <f t="array" ref="AB138">SUM(IF(B138:I138&gt;B139:I139,1,-1))</f>
        <v>0</v>
      </c>
      <c r="AC138" s="6" cm="1">
        <f t="array" ref="AC138">SUM(IF(J138:S138&gt;J139:S139,1,-1))</f>
        <v>0</v>
      </c>
      <c r="AD138" s="6">
        <f t="shared" si="43"/>
        <v>0</v>
      </c>
      <c r="AE138" s="6">
        <f t="shared" si="44"/>
        <v>-6</v>
      </c>
      <c r="AF138" s="6">
        <f t="shared" si="44"/>
        <v>-8</v>
      </c>
      <c r="AG138" s="6">
        <f t="shared" si="44"/>
        <v>-14</v>
      </c>
      <c r="AH138" s="5"/>
      <c r="AI138" s="8" t="str">
        <f t="shared" si="32"/>
        <v>OL Higher</v>
      </c>
      <c r="AJ138" s="7" t="str">
        <f t="shared" si="33"/>
        <v>Up</v>
      </c>
      <c r="AK138" s="7" t="str">
        <f t="shared" si="34"/>
        <v>POC Up</v>
      </c>
      <c r="AL138" s="9" t="str">
        <f t="shared" si="35"/>
        <v>In. Val</v>
      </c>
      <c r="AM138" s="9" t="str">
        <f t="shared" si="36"/>
        <v>Lower Break</v>
      </c>
      <c r="AN138" s="9" t="str">
        <f t="shared" si="37"/>
        <v>Bl. Val</v>
      </c>
      <c r="AO138" s="9" t="str">
        <f t="shared" si="38"/>
        <v>No Gap</v>
      </c>
      <c r="AP138" s="9" t="str">
        <f t="shared" si="39"/>
        <v>Bottom-Weighted</v>
      </c>
      <c r="AQ138" s="9" t="str">
        <f t="shared" si="40"/>
        <v>Skewed Mid-Low</v>
      </c>
      <c r="AR138" s="9" t="str">
        <f t="shared" si="41"/>
        <v>Same</v>
      </c>
      <c r="AS138" s="5">
        <f t="shared" si="42"/>
        <v>0</v>
      </c>
    </row>
    <row r="139" spans="1:45" ht="15.5" x14ac:dyDescent="0.35">
      <c r="A139" s="13">
        <v>45463</v>
      </c>
      <c r="B139" s="15">
        <v>1.2728299999999999</v>
      </c>
      <c r="C139" s="15">
        <v>1.2859799999999999</v>
      </c>
      <c r="D139" s="15">
        <v>1.26512</v>
      </c>
      <c r="E139" s="15">
        <v>1.2659400000000001</v>
      </c>
      <c r="F139" s="15">
        <v>1.2721</v>
      </c>
      <c r="G139" s="15">
        <v>1.2789000000000001</v>
      </c>
      <c r="H139" s="15">
        <v>1.2693000000000001</v>
      </c>
      <c r="I139" s="5">
        <v>-10</v>
      </c>
      <c r="J139" s="5">
        <v>3938</v>
      </c>
      <c r="K139" s="5">
        <v>2188</v>
      </c>
      <c r="L139" s="5">
        <v>6202</v>
      </c>
      <c r="M139" s="14">
        <v>8.5583333333333034</v>
      </c>
      <c r="N139" s="14">
        <v>208.59999999999877</v>
      </c>
      <c r="O139" s="5">
        <v>96.000000000000526</v>
      </c>
      <c r="P139" s="5">
        <v>691128</v>
      </c>
      <c r="Q139" s="14">
        <v>959.9</v>
      </c>
      <c r="R139" s="14">
        <v>29.731543624161247</v>
      </c>
      <c r="S139" s="5">
        <v>33</v>
      </c>
      <c r="T139" s="5" t="s">
        <v>26</v>
      </c>
      <c r="U139" s="14">
        <v>0.5302422449987434</v>
      </c>
      <c r="V139" s="5">
        <v>339</v>
      </c>
      <c r="W139" s="5">
        <v>2102</v>
      </c>
      <c r="X139" s="5">
        <v>2521</v>
      </c>
      <c r="Y139" s="5">
        <v>1197</v>
      </c>
      <c r="Z139" s="5" t="s">
        <v>27</v>
      </c>
      <c r="AA139" s="5"/>
      <c r="AB139" s="6" cm="1">
        <f t="array" ref="AB139">SUM(IF(B139:I139&gt;B140:I140,1,-1))</f>
        <v>-2</v>
      </c>
      <c r="AC139" s="6" cm="1">
        <f t="array" ref="AC139">SUM(IF(J139:S139&gt;J140:S140,1,-1))</f>
        <v>-2</v>
      </c>
      <c r="AD139" s="6">
        <f t="shared" si="43"/>
        <v>-4</v>
      </c>
      <c r="AE139" s="6">
        <f t="shared" si="44"/>
        <v>-14</v>
      </c>
      <c r="AF139" s="6">
        <f t="shared" si="44"/>
        <v>-4</v>
      </c>
      <c r="AG139" s="6">
        <f t="shared" si="44"/>
        <v>-18</v>
      </c>
      <c r="AH139" s="5"/>
      <c r="AI139" s="8" t="str">
        <f t="shared" si="32"/>
        <v>OL Higher</v>
      </c>
      <c r="AJ139" s="7" t="str">
        <f t="shared" si="33"/>
        <v>Neutral</v>
      </c>
      <c r="AK139" s="7" t="str">
        <f t="shared" si="34"/>
        <v>POC Unchanged</v>
      </c>
      <c r="AL139" s="9" t="str">
        <f t="shared" si="35"/>
        <v>In. Val</v>
      </c>
      <c r="AM139" s="9" t="str">
        <f t="shared" si="36"/>
        <v>Lower Break</v>
      </c>
      <c r="AN139" s="9" t="str">
        <f t="shared" si="37"/>
        <v>Bl. Val</v>
      </c>
      <c r="AO139" s="9" t="str">
        <f t="shared" si="38"/>
        <v>No Gap</v>
      </c>
      <c r="AP139" s="9" t="str">
        <f t="shared" si="39"/>
        <v>Top-Weighted</v>
      </c>
      <c r="AQ139" s="9" t="str">
        <f t="shared" si="40"/>
        <v>Skewed Mid-Low</v>
      </c>
      <c r="AR139" s="9" t="str">
        <f t="shared" si="41"/>
        <v>Closed Higher Quadrant</v>
      </c>
      <c r="AS139" s="5">
        <f t="shared" si="42"/>
        <v>1</v>
      </c>
    </row>
    <row r="140" spans="1:45" ht="15.5" x14ac:dyDescent="0.35">
      <c r="A140" s="13">
        <v>45462</v>
      </c>
      <c r="B140" s="15">
        <v>1.26972</v>
      </c>
      <c r="C140" s="15">
        <v>1.2859799999999999</v>
      </c>
      <c r="D140" s="15">
        <v>1.26562</v>
      </c>
      <c r="E140" s="15">
        <v>1.27193</v>
      </c>
      <c r="F140" s="15">
        <v>1.2721</v>
      </c>
      <c r="G140" s="15">
        <v>1.2785</v>
      </c>
      <c r="H140" s="15">
        <v>1.2690000000000001</v>
      </c>
      <c r="I140" s="5">
        <v>12</v>
      </c>
      <c r="J140" s="5">
        <v>4099</v>
      </c>
      <c r="K140" s="5">
        <v>2031</v>
      </c>
      <c r="L140" s="5">
        <v>6210</v>
      </c>
      <c r="M140" s="14">
        <v>8.5515277777777428</v>
      </c>
      <c r="N140" s="14">
        <v>203.59999999999934</v>
      </c>
      <c r="O140" s="5">
        <v>94.999999999998423</v>
      </c>
      <c r="P140" s="5">
        <v>697746</v>
      </c>
      <c r="Q140" s="14">
        <v>969.0916666666667</v>
      </c>
      <c r="R140" s="14">
        <v>30.50098231827122</v>
      </c>
      <c r="S140" s="5">
        <v>37</v>
      </c>
      <c r="T140" s="5" t="s">
        <v>26</v>
      </c>
      <c r="U140" s="14">
        <v>0.53257601297357848</v>
      </c>
      <c r="V140" s="5">
        <v>321</v>
      </c>
      <c r="W140" s="5">
        <v>2065</v>
      </c>
      <c r="X140" s="5">
        <v>2526</v>
      </c>
      <c r="Y140" s="5">
        <v>1298</v>
      </c>
      <c r="Z140" s="5" t="s">
        <v>29</v>
      </c>
      <c r="AA140" s="5"/>
      <c r="AB140" s="6" cm="1">
        <f t="array" ref="AB140">SUM(IF(B140:I140&gt;B141:I141,1,-1))</f>
        <v>-4</v>
      </c>
      <c r="AC140" s="6" cm="1">
        <f t="array" ref="AC140">SUM(IF(J140:S140&gt;J141:S141,1,-1))</f>
        <v>-6</v>
      </c>
      <c r="AD140" s="6">
        <f t="shared" si="43"/>
        <v>-10</v>
      </c>
      <c r="AE140" s="6">
        <f t="shared" si="44"/>
        <v>-12</v>
      </c>
      <c r="AF140" s="6">
        <f t="shared" si="44"/>
        <v>4</v>
      </c>
      <c r="AG140" s="6">
        <f t="shared" si="44"/>
        <v>-8</v>
      </c>
      <c r="AH140" s="5"/>
      <c r="AI140" s="8" t="str">
        <f t="shared" si="32"/>
        <v>OL Lower</v>
      </c>
      <c r="AJ140" s="7" t="str">
        <f t="shared" si="33"/>
        <v>Up</v>
      </c>
      <c r="AK140" s="7" t="str">
        <f t="shared" si="34"/>
        <v>POC Unchanged</v>
      </c>
      <c r="AL140" s="9" t="str">
        <f t="shared" si="35"/>
        <v>In. Val</v>
      </c>
      <c r="AM140" s="9" t="str">
        <f t="shared" si="36"/>
        <v>Inside Day</v>
      </c>
      <c r="AN140" s="9" t="str">
        <f t="shared" si="37"/>
        <v>In Val</v>
      </c>
      <c r="AO140" s="9" t="str">
        <f t="shared" si="38"/>
        <v>No Gap</v>
      </c>
      <c r="AP140" s="9" t="str">
        <f t="shared" si="39"/>
        <v>Top-Weighted</v>
      </c>
      <c r="AQ140" s="9" t="str">
        <f t="shared" si="40"/>
        <v>Skewed Mid-Low</v>
      </c>
      <c r="AR140" s="9" t="str">
        <f t="shared" si="41"/>
        <v>Closed Lower Quadrant</v>
      </c>
      <c r="AS140" s="5">
        <f t="shared" si="42"/>
        <v>-1</v>
      </c>
    </row>
    <row r="141" spans="1:45" ht="15.5" x14ac:dyDescent="0.35">
      <c r="A141" s="13">
        <v>45461</v>
      </c>
      <c r="B141" s="15">
        <v>1.27576</v>
      </c>
      <c r="C141" s="15">
        <v>1.2859799999999999</v>
      </c>
      <c r="D141" s="15">
        <v>1.26562</v>
      </c>
      <c r="E141" s="15">
        <v>1.2706299999999999</v>
      </c>
      <c r="F141" s="15">
        <v>1.2721</v>
      </c>
      <c r="G141" s="15">
        <v>1.2786</v>
      </c>
      <c r="H141" s="15">
        <v>1.2694000000000001</v>
      </c>
      <c r="I141" s="5">
        <v>-19</v>
      </c>
      <c r="J141" s="5">
        <v>4197</v>
      </c>
      <c r="K141" s="5">
        <v>2018</v>
      </c>
      <c r="L141" s="5">
        <v>6284</v>
      </c>
      <c r="M141" s="14">
        <v>8.6576388888888722</v>
      </c>
      <c r="N141" s="14">
        <v>203.59999999999934</v>
      </c>
      <c r="O141" s="5">
        <v>91.999999999998749</v>
      </c>
      <c r="P141" s="5">
        <v>716398</v>
      </c>
      <c r="Q141" s="14">
        <v>994.99722222222226</v>
      </c>
      <c r="R141" s="14">
        <v>30.864440078585563</v>
      </c>
      <c r="S141" s="5">
        <v>43</v>
      </c>
      <c r="T141" s="5" t="s">
        <v>26</v>
      </c>
      <c r="U141" s="14">
        <v>0.51406321039267933</v>
      </c>
      <c r="V141" s="5">
        <v>321</v>
      </c>
      <c r="W141" s="5">
        <v>2125</v>
      </c>
      <c r="X141" s="5">
        <v>2525</v>
      </c>
      <c r="Y141" s="5">
        <v>1313</v>
      </c>
      <c r="Z141" s="5" t="s">
        <v>27</v>
      </c>
      <c r="AA141" s="5"/>
      <c r="AB141" s="6" cm="1">
        <f t="array" ref="AB141">SUM(IF(B141:I141&gt;B142:I142,1,-1))</f>
        <v>-8</v>
      </c>
      <c r="AC141" s="6" cm="1">
        <f t="array" ref="AC141">SUM(IF(J141:S141&gt;J142:S142,1,-1))</f>
        <v>4</v>
      </c>
      <c r="AD141" s="6">
        <f t="shared" si="43"/>
        <v>-4</v>
      </c>
      <c r="AE141" s="6">
        <f t="shared" si="44"/>
        <v>-8</v>
      </c>
      <c r="AF141" s="6">
        <f t="shared" si="44"/>
        <v>16</v>
      </c>
      <c r="AG141" s="6">
        <f t="shared" si="44"/>
        <v>8</v>
      </c>
      <c r="AH141" s="5"/>
      <c r="AI141" s="8" t="str">
        <f t="shared" si="32"/>
        <v>OL Lower</v>
      </c>
      <c r="AJ141" s="7" t="str">
        <f t="shared" si="33"/>
        <v>Down</v>
      </c>
      <c r="AK141" s="7" t="str">
        <f t="shared" si="34"/>
        <v>POC Down</v>
      </c>
      <c r="AL141" s="9" t="str">
        <f t="shared" si="35"/>
        <v>In. Val</v>
      </c>
      <c r="AM141" s="9" t="str">
        <f t="shared" si="36"/>
        <v>Inside Day</v>
      </c>
      <c r="AN141" s="9" t="str">
        <f t="shared" si="37"/>
        <v>In Val</v>
      </c>
      <c r="AO141" s="9" t="str">
        <f t="shared" si="38"/>
        <v>No Gap</v>
      </c>
      <c r="AP141" s="9" t="str">
        <f t="shared" si="39"/>
        <v>Top-Weighted</v>
      </c>
      <c r="AQ141" s="9" t="str">
        <f t="shared" si="40"/>
        <v>Skewed Mid-Low</v>
      </c>
      <c r="AR141" s="9" t="str">
        <f t="shared" si="41"/>
        <v>Closed Higher Quadrant</v>
      </c>
      <c r="AS141" s="5">
        <f t="shared" si="42"/>
        <v>1</v>
      </c>
    </row>
    <row r="142" spans="1:45" ht="15.5" x14ac:dyDescent="0.35">
      <c r="A142" s="13">
        <v>45460</v>
      </c>
      <c r="B142" s="15">
        <v>1.2771399999999999</v>
      </c>
      <c r="C142" s="15">
        <v>1.2859799999999999</v>
      </c>
      <c r="D142" s="15">
        <v>1.26562</v>
      </c>
      <c r="E142" s="15">
        <v>1.27128</v>
      </c>
      <c r="F142" s="15">
        <v>1.2775000000000001</v>
      </c>
      <c r="G142" s="15">
        <v>1.2798</v>
      </c>
      <c r="H142" s="15">
        <v>1.2715000000000001</v>
      </c>
      <c r="I142" s="5">
        <v>-19</v>
      </c>
      <c r="J142" s="5">
        <v>1864</v>
      </c>
      <c r="K142" s="5">
        <v>4287</v>
      </c>
      <c r="L142" s="5">
        <v>6222</v>
      </c>
      <c r="M142" s="14">
        <v>8.5748611111110993</v>
      </c>
      <c r="N142" s="14">
        <v>203.59999999999934</v>
      </c>
      <c r="O142" s="5">
        <v>82.999999999999744</v>
      </c>
      <c r="P142" s="5">
        <v>715255</v>
      </c>
      <c r="Q142" s="14">
        <v>993.40972222222217</v>
      </c>
      <c r="R142" s="14">
        <v>30.559921414538408</v>
      </c>
      <c r="S142" s="5">
        <v>53</v>
      </c>
      <c r="T142" s="5" t="s">
        <v>28</v>
      </c>
      <c r="U142" s="14">
        <v>0.48798369804615671</v>
      </c>
      <c r="V142" s="5">
        <v>321</v>
      </c>
      <c r="W142" s="5">
        <v>2453</v>
      </c>
      <c r="X142" s="5">
        <v>2473</v>
      </c>
      <c r="Y142" s="5">
        <v>975</v>
      </c>
      <c r="Z142" s="5" t="s">
        <v>29</v>
      </c>
      <c r="AA142" s="5"/>
      <c r="AB142" s="6" cm="1">
        <f t="array" ref="AB142">SUM(IF(B142:I142&gt;B143:I143,1,-1))</f>
        <v>0</v>
      </c>
      <c r="AC142" s="6" cm="1">
        <f t="array" ref="AC142">SUM(IF(J142:S142&gt;J143:S143,1,-1))</f>
        <v>6</v>
      </c>
      <c r="AD142" s="6">
        <f t="shared" si="43"/>
        <v>6</v>
      </c>
      <c r="AE142" s="6">
        <f t="shared" si="44"/>
        <v>-4</v>
      </c>
      <c r="AF142" s="6">
        <f t="shared" si="44"/>
        <v>4</v>
      </c>
      <c r="AG142" s="6">
        <f t="shared" si="44"/>
        <v>0</v>
      </c>
      <c r="AH142" s="5"/>
      <c r="AI142" s="8" t="str">
        <f t="shared" si="32"/>
        <v>Outside</v>
      </c>
      <c r="AJ142" s="7" t="str">
        <f t="shared" si="33"/>
        <v>Neutral</v>
      </c>
      <c r="AK142" s="7" t="str">
        <f t="shared" si="34"/>
        <v>POC Up</v>
      </c>
      <c r="AL142" s="9" t="str">
        <f t="shared" si="35"/>
        <v>In. Val</v>
      </c>
      <c r="AM142" s="9" t="str">
        <f t="shared" si="36"/>
        <v>Inside Day</v>
      </c>
      <c r="AN142" s="9" t="str">
        <f t="shared" si="37"/>
        <v>Bl. Val</v>
      </c>
      <c r="AO142" s="9" t="str">
        <f t="shared" si="38"/>
        <v>No Gap</v>
      </c>
      <c r="AP142" s="9" t="str">
        <f t="shared" si="39"/>
        <v>Bottom-Weighted</v>
      </c>
      <c r="AQ142" s="9" t="str">
        <f t="shared" si="40"/>
        <v>Skewed Mid-Low</v>
      </c>
      <c r="AR142" s="9" t="str">
        <f t="shared" si="41"/>
        <v>Closed Lower Quadrant</v>
      </c>
      <c r="AS142" s="5">
        <f t="shared" si="42"/>
        <v>-1</v>
      </c>
    </row>
    <row r="143" spans="1:45" ht="15.5" x14ac:dyDescent="0.35">
      <c r="A143" s="13">
        <v>45457</v>
      </c>
      <c r="B143" s="15">
        <v>1.27336</v>
      </c>
      <c r="C143" s="15">
        <v>1.2859799999999999</v>
      </c>
      <c r="D143" s="15">
        <v>1.26562</v>
      </c>
      <c r="E143" s="15">
        <v>1.2683</v>
      </c>
      <c r="F143" s="15">
        <v>1.2773000000000001</v>
      </c>
      <c r="G143" s="15">
        <v>1.2797000000000001</v>
      </c>
      <c r="H143" s="15">
        <v>1.2721</v>
      </c>
      <c r="I143" s="5">
        <v>-16</v>
      </c>
      <c r="J143" s="5">
        <v>2014</v>
      </c>
      <c r="K143" s="5">
        <v>4027</v>
      </c>
      <c r="L143" s="5">
        <v>6115</v>
      </c>
      <c r="M143" s="14">
        <v>8.4244444444444326</v>
      </c>
      <c r="N143" s="14">
        <v>203.59999999999934</v>
      </c>
      <c r="O143" s="5">
        <v>76.000000000000512</v>
      </c>
      <c r="P143" s="5">
        <v>700541</v>
      </c>
      <c r="Q143" s="14">
        <v>972.97361111111115</v>
      </c>
      <c r="R143" s="14">
        <v>30.034381139489291</v>
      </c>
      <c r="S143" s="5">
        <v>50</v>
      </c>
      <c r="T143" s="5" t="s">
        <v>26</v>
      </c>
      <c r="U143" s="14">
        <v>0.54367300951910857</v>
      </c>
      <c r="V143" s="5">
        <v>321</v>
      </c>
      <c r="W143" s="5">
        <v>2542</v>
      </c>
      <c r="X143" s="5">
        <v>2608</v>
      </c>
      <c r="Y143" s="5">
        <v>644</v>
      </c>
      <c r="Z143" s="5" t="s">
        <v>27</v>
      </c>
      <c r="AA143" s="5"/>
      <c r="AB143" s="6" cm="1">
        <f t="array" ref="AB143">SUM(IF(B143:I143&gt;B144:I144,1,-1))</f>
        <v>0</v>
      </c>
      <c r="AC143" s="6" cm="1">
        <f t="array" ref="AC143">SUM(IF(J143:S143&gt;J144:S144,1,-1))</f>
        <v>6</v>
      </c>
      <c r="AD143" s="6">
        <f t="shared" si="43"/>
        <v>6</v>
      </c>
      <c r="AE143" s="6">
        <f t="shared" si="44"/>
        <v>-4</v>
      </c>
      <c r="AF143" s="6">
        <f t="shared" si="44"/>
        <v>4</v>
      </c>
      <c r="AG143" s="6">
        <f t="shared" si="44"/>
        <v>0</v>
      </c>
      <c r="AH143" s="5"/>
      <c r="AI143" s="8" t="str">
        <f t="shared" si="32"/>
        <v>OL Higher</v>
      </c>
      <c r="AJ143" s="7" t="str">
        <f t="shared" si="33"/>
        <v>Up</v>
      </c>
      <c r="AK143" s="7" t="str">
        <f t="shared" si="34"/>
        <v>POC Up</v>
      </c>
      <c r="AL143" s="9" t="str">
        <f t="shared" si="35"/>
        <v>In. Val</v>
      </c>
      <c r="AM143" s="9" t="str">
        <f t="shared" si="36"/>
        <v>Lower Break</v>
      </c>
      <c r="AN143" s="9" t="str">
        <f t="shared" si="37"/>
        <v>Bl. Val</v>
      </c>
      <c r="AO143" s="9" t="str">
        <f t="shared" si="38"/>
        <v>No Gap</v>
      </c>
      <c r="AP143" s="9" t="str">
        <f t="shared" si="39"/>
        <v>Bottom-Weighted</v>
      </c>
      <c r="AQ143" s="9" t="str">
        <f t="shared" si="40"/>
        <v>Skewed Mid-Low</v>
      </c>
      <c r="AR143" s="9" t="str">
        <f t="shared" si="41"/>
        <v>Closed Higher Quadrant</v>
      </c>
      <c r="AS143" s="5">
        <f t="shared" si="42"/>
        <v>1</v>
      </c>
    </row>
    <row r="144" spans="1:45" ht="15.5" x14ac:dyDescent="0.35">
      <c r="A144" s="13">
        <v>45456</v>
      </c>
      <c r="B144" s="15">
        <v>1.2692600000000001</v>
      </c>
      <c r="C144" s="15">
        <v>1.2859799999999999</v>
      </c>
      <c r="D144" s="15">
        <v>1.26755</v>
      </c>
      <c r="E144" s="15">
        <v>1.2753300000000001</v>
      </c>
      <c r="F144" s="15">
        <v>1.2721</v>
      </c>
      <c r="G144" s="15">
        <v>1.2783</v>
      </c>
      <c r="H144" s="15">
        <v>1.2708000000000002</v>
      </c>
      <c r="I144" s="5">
        <v>10</v>
      </c>
      <c r="J144" s="5">
        <v>4808</v>
      </c>
      <c r="K144" s="5">
        <v>1122</v>
      </c>
      <c r="L144" s="5">
        <v>6004</v>
      </c>
      <c r="M144" s="14">
        <v>8.2783333333333164</v>
      </c>
      <c r="N144" s="14">
        <v>184.29999999999947</v>
      </c>
      <c r="O144" s="5">
        <v>74.999999999998408</v>
      </c>
      <c r="P144" s="5">
        <v>691326</v>
      </c>
      <c r="Q144" s="14">
        <v>960.17499999999995</v>
      </c>
      <c r="R144" s="14">
        <v>32.577319587628956</v>
      </c>
      <c r="S144" s="5">
        <v>40</v>
      </c>
      <c r="T144" s="5" t="s">
        <v>28</v>
      </c>
      <c r="U144" s="14">
        <v>0.40072771709976285</v>
      </c>
      <c r="V144" s="5">
        <v>257</v>
      </c>
      <c r="W144" s="5">
        <v>2150</v>
      </c>
      <c r="X144" s="5">
        <v>2401</v>
      </c>
      <c r="Y144" s="5">
        <v>1196</v>
      </c>
      <c r="Z144" s="5" t="s">
        <v>29</v>
      </c>
      <c r="AA144" s="5"/>
      <c r="AB144" s="6" cm="1">
        <f t="array" ref="AB144">SUM(IF(B144:I144&gt;B145:I145,1,-1))</f>
        <v>-4</v>
      </c>
      <c r="AC144" s="6" cm="1">
        <f t="array" ref="AC144">SUM(IF(J144:S144&gt;J145:S145,1,-1))</f>
        <v>-8</v>
      </c>
      <c r="AD144" s="6">
        <f t="shared" si="43"/>
        <v>-12</v>
      </c>
      <c r="AE144" s="6">
        <f t="shared" si="44"/>
        <v>-4</v>
      </c>
      <c r="AF144" s="6">
        <f t="shared" si="44"/>
        <v>0</v>
      </c>
      <c r="AG144" s="6">
        <f t="shared" si="44"/>
        <v>-4</v>
      </c>
      <c r="AH144" s="5"/>
      <c r="AI144" s="8" t="str">
        <f t="shared" si="32"/>
        <v>OL Higher</v>
      </c>
      <c r="AJ144" s="7" t="str">
        <f t="shared" si="33"/>
        <v>Up</v>
      </c>
      <c r="AK144" s="7" t="str">
        <f t="shared" si="34"/>
        <v>POC Unchanged</v>
      </c>
      <c r="AL144" s="9" t="str">
        <f t="shared" si="35"/>
        <v>In. Val</v>
      </c>
      <c r="AM144" s="9" t="str">
        <f t="shared" si="36"/>
        <v>Inside Day</v>
      </c>
      <c r="AN144" s="9" t="str">
        <f t="shared" si="37"/>
        <v>In Val</v>
      </c>
      <c r="AO144" s="9" t="str">
        <f t="shared" si="38"/>
        <v>Gap Down - Failed</v>
      </c>
      <c r="AP144" s="9" t="str">
        <f t="shared" si="39"/>
        <v>Top-Weighted</v>
      </c>
      <c r="AQ144" s="9" t="str">
        <f t="shared" si="40"/>
        <v>Skewed Mid-Low</v>
      </c>
      <c r="AR144" s="9" t="str">
        <f t="shared" si="41"/>
        <v>Closed Higher Quadrant</v>
      </c>
      <c r="AS144" s="5">
        <f t="shared" si="42"/>
        <v>1</v>
      </c>
    </row>
    <row r="145" spans="1:45" ht="15.5" x14ac:dyDescent="0.35">
      <c r="A145" s="13">
        <v>45455</v>
      </c>
      <c r="B145" s="15">
        <v>1.2719499999999999</v>
      </c>
      <c r="C145" s="15">
        <v>1.2859799999999999</v>
      </c>
      <c r="D145" s="15">
        <v>1.26755</v>
      </c>
      <c r="E145" s="15">
        <v>1.27959</v>
      </c>
      <c r="F145" s="15">
        <v>1.2721</v>
      </c>
      <c r="G145" s="15">
        <v>1.2781</v>
      </c>
      <c r="H145" s="15">
        <v>1.2706000000000002</v>
      </c>
      <c r="I145" s="5">
        <v>18</v>
      </c>
      <c r="J145" s="5">
        <v>4580</v>
      </c>
      <c r="K145" s="5">
        <v>1347</v>
      </c>
      <c r="L145" s="5">
        <v>6020</v>
      </c>
      <c r="M145" s="14">
        <v>8.2976388888888906</v>
      </c>
      <c r="N145" s="14">
        <v>184.29999999999947</v>
      </c>
      <c r="O145" s="5">
        <v>74.999999999998408</v>
      </c>
      <c r="P145" s="5">
        <v>696959</v>
      </c>
      <c r="Q145" s="14">
        <v>967.99861111111113</v>
      </c>
      <c r="R145" s="14">
        <v>32.664134563212251</v>
      </c>
      <c r="S145" s="5">
        <v>44</v>
      </c>
      <c r="T145" s="5" t="s">
        <v>28</v>
      </c>
      <c r="U145" s="14">
        <v>0.42828258211645154</v>
      </c>
      <c r="V145" s="5">
        <v>257</v>
      </c>
      <c r="W145" s="5">
        <v>1871</v>
      </c>
      <c r="X145" s="5">
        <v>2452</v>
      </c>
      <c r="Y145" s="5">
        <v>1440</v>
      </c>
      <c r="Z145" s="5" t="s">
        <v>32</v>
      </c>
      <c r="AA145" s="5"/>
      <c r="AB145" s="6" cm="1">
        <f t="array" ref="AB145">SUM(IF(B145:I145&gt;B146:I146,1,-1))</f>
        <v>0</v>
      </c>
      <c r="AC145" s="6" cm="1">
        <f t="array" ref="AC145">SUM(IF(J145:S145&gt;J146:S146,1,-1))</f>
        <v>6</v>
      </c>
      <c r="AD145" s="6">
        <f t="shared" si="43"/>
        <v>6</v>
      </c>
      <c r="AE145" s="6">
        <f t="shared" si="44"/>
        <v>-2</v>
      </c>
      <c r="AF145" s="6">
        <f t="shared" si="44"/>
        <v>12</v>
      </c>
      <c r="AG145" s="6">
        <f t="shared" si="44"/>
        <v>10</v>
      </c>
      <c r="AH145" s="5"/>
      <c r="AI145" s="8" t="str">
        <f t="shared" si="32"/>
        <v>Outside</v>
      </c>
      <c r="AJ145" s="7" t="str">
        <f t="shared" si="33"/>
        <v>Neutral</v>
      </c>
      <c r="AK145" s="7" t="str">
        <f t="shared" si="34"/>
        <v>POC Unchanged</v>
      </c>
      <c r="AL145" s="9" t="str">
        <f t="shared" si="35"/>
        <v>In. Val</v>
      </c>
      <c r="AM145" s="9" t="str">
        <f t="shared" si="36"/>
        <v>Upper Break</v>
      </c>
      <c r="AN145" s="9" t="str">
        <f t="shared" si="37"/>
        <v>Ab. Val</v>
      </c>
      <c r="AO145" s="9" t="str">
        <f t="shared" si="38"/>
        <v>No Gap</v>
      </c>
      <c r="AP145" s="9" t="str">
        <f t="shared" si="39"/>
        <v>Top-Weighted</v>
      </c>
      <c r="AQ145" s="9" t="str">
        <f t="shared" si="40"/>
        <v>Skewed Mid-Low</v>
      </c>
      <c r="AR145" s="9" t="str">
        <f t="shared" si="41"/>
        <v>Closed Lower Quadrant</v>
      </c>
      <c r="AS145" s="5">
        <f t="shared" si="42"/>
        <v>-1</v>
      </c>
    </row>
    <row r="146" spans="1:45" ht="15.5" x14ac:dyDescent="0.35">
      <c r="A146" s="13">
        <v>45454</v>
      </c>
      <c r="B146" s="15">
        <v>1.2709299999999999</v>
      </c>
      <c r="C146" s="15">
        <v>1.2817099999999999</v>
      </c>
      <c r="D146" s="15">
        <v>1.26755</v>
      </c>
      <c r="E146" s="15">
        <v>1.27389</v>
      </c>
      <c r="F146" s="15">
        <v>1.2721</v>
      </c>
      <c r="G146" s="15">
        <v>1.2775000000000001</v>
      </c>
      <c r="H146" s="15">
        <v>1.2706000000000002</v>
      </c>
      <c r="I146" s="5">
        <v>18</v>
      </c>
      <c r="J146" s="5">
        <v>4319</v>
      </c>
      <c r="K146" s="5">
        <v>1513</v>
      </c>
      <c r="L146" s="5">
        <v>5933</v>
      </c>
      <c r="M146" s="14">
        <v>8.1879166666666769</v>
      </c>
      <c r="N146" s="14">
        <v>141.59999999999951</v>
      </c>
      <c r="O146" s="5">
        <v>68.999999999999062</v>
      </c>
      <c r="P146" s="5">
        <v>684073</v>
      </c>
      <c r="Q146" s="14">
        <v>950.10138888888889</v>
      </c>
      <c r="R146" s="14">
        <v>41.89971751412444</v>
      </c>
      <c r="S146" s="5">
        <v>28</v>
      </c>
      <c r="T146" s="5" t="s">
        <v>28</v>
      </c>
      <c r="U146" s="14">
        <v>0.47797375885208876</v>
      </c>
      <c r="V146" s="5">
        <v>925</v>
      </c>
      <c r="W146" s="5">
        <v>1499</v>
      </c>
      <c r="X146" s="5">
        <v>2793</v>
      </c>
      <c r="Y146" s="5">
        <v>716</v>
      </c>
      <c r="Z146" s="5" t="s">
        <v>29</v>
      </c>
      <c r="AA146" s="5"/>
      <c r="AB146" s="6" cm="1">
        <f t="array" ref="AB146">SUM(IF(B146:I146&gt;B147:I147,1,-1))</f>
        <v>0</v>
      </c>
      <c r="AC146" s="6" cm="1">
        <f t="array" ref="AC146">SUM(IF(J146:S146&gt;J147:S147,1,-1))</f>
        <v>2</v>
      </c>
      <c r="AD146" s="6">
        <f t="shared" si="43"/>
        <v>2</v>
      </c>
      <c r="AE146" s="6">
        <f t="shared" si="44"/>
        <v>-2</v>
      </c>
      <c r="AF146" s="6">
        <f t="shared" si="44"/>
        <v>8</v>
      </c>
      <c r="AG146" s="6">
        <f t="shared" si="44"/>
        <v>6</v>
      </c>
      <c r="AH146" s="5"/>
      <c r="AI146" s="8" t="str">
        <f t="shared" si="32"/>
        <v>OL Higher</v>
      </c>
      <c r="AJ146" s="7" t="str">
        <f t="shared" si="33"/>
        <v>Neutral</v>
      </c>
      <c r="AK146" s="7" t="str">
        <f t="shared" si="34"/>
        <v>POC Unchanged</v>
      </c>
      <c r="AL146" s="9" t="str">
        <f t="shared" si="35"/>
        <v>In. Val</v>
      </c>
      <c r="AM146" s="9" t="str">
        <f t="shared" si="36"/>
        <v>Inside Day</v>
      </c>
      <c r="AN146" s="9" t="str">
        <f t="shared" si="37"/>
        <v>In Val</v>
      </c>
      <c r="AO146" s="9" t="str">
        <f t="shared" si="38"/>
        <v>No Gap</v>
      </c>
      <c r="AP146" s="9" t="str">
        <f t="shared" si="39"/>
        <v>Top-Weighted</v>
      </c>
      <c r="AQ146" s="9" t="str">
        <f t="shared" si="40"/>
        <v>Skewed Mid-Low</v>
      </c>
      <c r="AR146" s="9" t="str">
        <f t="shared" si="41"/>
        <v>Same</v>
      </c>
      <c r="AS146" s="5">
        <f t="shared" si="42"/>
        <v>0</v>
      </c>
    </row>
    <row r="147" spans="1:45" ht="15.5" x14ac:dyDescent="0.35">
      <c r="A147" s="13">
        <v>45453</v>
      </c>
      <c r="B147" s="15">
        <v>1.27091</v>
      </c>
      <c r="C147" s="15">
        <v>1.2817099999999999</v>
      </c>
      <c r="D147" s="15">
        <v>1.26755</v>
      </c>
      <c r="E147" s="15">
        <v>1.2725299999999999</v>
      </c>
      <c r="F147" s="15">
        <v>1.2721</v>
      </c>
      <c r="G147" s="15">
        <v>1.2775000000000001</v>
      </c>
      <c r="H147" s="15">
        <v>1.2703</v>
      </c>
      <c r="I147" s="5">
        <v>10</v>
      </c>
      <c r="J147" s="5">
        <v>4027</v>
      </c>
      <c r="K147" s="5">
        <v>1772</v>
      </c>
      <c r="L147" s="5">
        <v>5899</v>
      </c>
      <c r="M147" s="14">
        <v>8.1341666666666761</v>
      </c>
      <c r="N147" s="14">
        <v>141.59999999999951</v>
      </c>
      <c r="O147" s="5">
        <v>72.000000000000952</v>
      </c>
      <c r="P147" s="5">
        <v>681944</v>
      </c>
      <c r="Q147" s="14">
        <v>947.14444444444439</v>
      </c>
      <c r="R147" s="14">
        <v>41.659604519774156</v>
      </c>
      <c r="S147" s="5">
        <v>32</v>
      </c>
      <c r="T147" s="5" t="s">
        <v>26</v>
      </c>
      <c r="U147" s="14">
        <v>0.51638093451155176</v>
      </c>
      <c r="V147" s="5">
        <v>925</v>
      </c>
      <c r="W147" s="5">
        <v>1492</v>
      </c>
      <c r="X147" s="5">
        <v>2596</v>
      </c>
      <c r="Y147" s="5">
        <v>886</v>
      </c>
      <c r="Z147" s="5" t="s">
        <v>29</v>
      </c>
      <c r="AA147" s="5"/>
      <c r="AB147" s="6" cm="1">
        <f t="array" ref="AB147">SUM(IF(B147:I147&gt;B148:I148,1,-1))</f>
        <v>-2</v>
      </c>
      <c r="AC147" s="6" cm="1">
        <f t="array" ref="AC147">SUM(IF(J147:S147&gt;J148:S148,1,-1))</f>
        <v>4</v>
      </c>
      <c r="AD147" s="6">
        <f t="shared" si="43"/>
        <v>2</v>
      </c>
      <c r="AE147" s="6">
        <f t="shared" ref="AE147:AG162" si="45">SUM(AB147:AB149)</f>
        <v>-2</v>
      </c>
      <c r="AF147" s="6">
        <f t="shared" si="45"/>
        <v>6</v>
      </c>
      <c r="AG147" s="6">
        <f t="shared" si="45"/>
        <v>4</v>
      </c>
      <c r="AH147" s="5"/>
      <c r="AI147" s="8" t="str">
        <f t="shared" si="32"/>
        <v>OL Higher</v>
      </c>
      <c r="AJ147" s="7" t="str">
        <f t="shared" si="33"/>
        <v>Neutral</v>
      </c>
      <c r="AK147" s="7" t="str">
        <f t="shared" si="34"/>
        <v>POC Unchanged</v>
      </c>
      <c r="AL147" s="9" t="str">
        <f t="shared" si="35"/>
        <v>In. Val</v>
      </c>
      <c r="AM147" s="9" t="str">
        <f t="shared" si="36"/>
        <v>Inside Day</v>
      </c>
      <c r="AN147" s="9" t="str">
        <f t="shared" si="37"/>
        <v>In Val</v>
      </c>
      <c r="AO147" s="9" t="str">
        <f t="shared" si="38"/>
        <v>No Gap</v>
      </c>
      <c r="AP147" s="9" t="str">
        <f t="shared" si="39"/>
        <v>Top-Weighted</v>
      </c>
      <c r="AQ147" s="9" t="str">
        <f t="shared" si="40"/>
        <v>Skewed Mid-Low</v>
      </c>
      <c r="AR147" s="9" t="str">
        <f t="shared" si="41"/>
        <v>Same</v>
      </c>
      <c r="AS147" s="5">
        <f t="shared" si="42"/>
        <v>0</v>
      </c>
    </row>
    <row r="148" spans="1:45" ht="15.5" x14ac:dyDescent="0.35">
      <c r="A148" s="13">
        <v>45450</v>
      </c>
      <c r="B148" s="15">
        <v>1.27051</v>
      </c>
      <c r="C148" s="15">
        <v>1.2817099999999999</v>
      </c>
      <c r="D148" s="15">
        <v>1.26755</v>
      </c>
      <c r="E148" s="15">
        <v>1.2727599999999999</v>
      </c>
      <c r="F148" s="15">
        <v>1.2721</v>
      </c>
      <c r="G148" s="15">
        <v>1.2770000000000001</v>
      </c>
      <c r="H148" s="15">
        <v>1.2692000000000001</v>
      </c>
      <c r="I148" s="5">
        <v>22</v>
      </c>
      <c r="J148" s="5">
        <v>3882</v>
      </c>
      <c r="K148" s="5">
        <v>1867</v>
      </c>
      <c r="L148" s="5">
        <v>5838</v>
      </c>
      <c r="M148" s="14">
        <v>8.0509722222222244</v>
      </c>
      <c r="N148" s="14">
        <v>141.59999999999951</v>
      </c>
      <c r="O148" s="5">
        <v>78.000000000000284</v>
      </c>
      <c r="P148" s="5">
        <v>679128</v>
      </c>
      <c r="Q148" s="14">
        <v>943.23333333333335</v>
      </c>
      <c r="R148" s="14">
        <v>41.228813559322177</v>
      </c>
      <c r="S148" s="5">
        <v>30</v>
      </c>
      <c r="T148" s="5" t="s">
        <v>26</v>
      </c>
      <c r="U148" s="14">
        <v>0.56630218993754333</v>
      </c>
      <c r="V148" s="5">
        <v>925</v>
      </c>
      <c r="W148" s="5">
        <v>1492</v>
      </c>
      <c r="X148" s="5">
        <v>2347</v>
      </c>
      <c r="Y148" s="5">
        <v>1074</v>
      </c>
      <c r="Z148" s="5" t="s">
        <v>29</v>
      </c>
      <c r="AA148" s="5"/>
      <c r="AB148" s="6" cm="1">
        <f t="array" ref="AB148">SUM(IF(B148:I148&gt;B149:I149,1,-1))</f>
        <v>0</v>
      </c>
      <c r="AC148" s="6" cm="1">
        <f t="array" ref="AC148">SUM(IF(J148:S148&gt;J149:S149,1,-1))</f>
        <v>2</v>
      </c>
      <c r="AD148" s="6">
        <f t="shared" si="43"/>
        <v>2</v>
      </c>
      <c r="AE148" s="6">
        <f t="shared" si="45"/>
        <v>0</v>
      </c>
      <c r="AF148" s="6">
        <f t="shared" si="45"/>
        <v>-4</v>
      </c>
      <c r="AG148" s="6">
        <f t="shared" si="45"/>
        <v>-4</v>
      </c>
      <c r="AH148" s="5"/>
      <c r="AI148" s="8" t="str">
        <f t="shared" si="32"/>
        <v>OL Higher</v>
      </c>
      <c r="AJ148" s="7" t="str">
        <f t="shared" si="33"/>
        <v>Up</v>
      </c>
      <c r="AK148" s="7" t="str">
        <f t="shared" si="34"/>
        <v>POC Up</v>
      </c>
      <c r="AL148" s="9" t="str">
        <f t="shared" si="35"/>
        <v>In. Val</v>
      </c>
      <c r="AM148" s="9" t="str">
        <f t="shared" si="36"/>
        <v>Inside Day</v>
      </c>
      <c r="AN148" s="9" t="str">
        <f t="shared" si="37"/>
        <v>In Val</v>
      </c>
      <c r="AO148" s="9" t="str">
        <f t="shared" si="38"/>
        <v>No Gap</v>
      </c>
      <c r="AP148" s="9" t="str">
        <f t="shared" si="39"/>
        <v>Top-Weighted</v>
      </c>
      <c r="AQ148" s="9" t="str">
        <f t="shared" si="40"/>
        <v>Skewed Mid-Low</v>
      </c>
      <c r="AR148" s="9" t="str">
        <f t="shared" si="41"/>
        <v>Closed Higher Quadrant</v>
      </c>
      <c r="AS148" s="5">
        <f t="shared" si="42"/>
        <v>2</v>
      </c>
    </row>
    <row r="149" spans="1:45" ht="15.5" x14ac:dyDescent="0.35">
      <c r="A149" s="13">
        <v>45449</v>
      </c>
      <c r="B149" s="15">
        <v>1.26709</v>
      </c>
      <c r="C149" s="15">
        <v>1.2817099999999999</v>
      </c>
      <c r="D149" s="15">
        <v>1.26444</v>
      </c>
      <c r="E149" s="15">
        <v>1.2791999999999999</v>
      </c>
      <c r="F149" s="15">
        <v>1.2710999999999999</v>
      </c>
      <c r="G149" s="15">
        <v>1.2769999999999999</v>
      </c>
      <c r="H149" s="15">
        <v>1.2689999999999999</v>
      </c>
      <c r="I149" s="5">
        <v>28</v>
      </c>
      <c r="J149" s="5">
        <v>4237</v>
      </c>
      <c r="K149" s="5">
        <v>1426</v>
      </c>
      <c r="L149" s="5">
        <v>5748</v>
      </c>
      <c r="M149" s="14">
        <v>7.890138888888889</v>
      </c>
      <c r="N149" s="14">
        <v>172.69999999999897</v>
      </c>
      <c r="O149" s="5">
        <v>80.000000000000071</v>
      </c>
      <c r="P149" s="5">
        <v>664167</v>
      </c>
      <c r="Q149" s="14">
        <v>922.45416666666665</v>
      </c>
      <c r="R149" s="14">
        <v>33.28314997104826</v>
      </c>
      <c r="S149" s="5">
        <v>34</v>
      </c>
      <c r="T149" s="5" t="s">
        <v>26</v>
      </c>
      <c r="U149" s="14">
        <v>0.50121657961438359</v>
      </c>
      <c r="V149" s="5">
        <v>1117</v>
      </c>
      <c r="W149" s="5">
        <v>1765</v>
      </c>
      <c r="X149" s="5">
        <v>2462</v>
      </c>
      <c r="Y149" s="5">
        <v>272</v>
      </c>
      <c r="Z149" s="5" t="s">
        <v>31</v>
      </c>
      <c r="AA149" s="5"/>
      <c r="AB149" s="6" cm="1">
        <f t="array" ref="AB149">SUM(IF(B149:I149&gt;B150:I150,1,-1))</f>
        <v>0</v>
      </c>
      <c r="AC149" s="6" cm="1">
        <f t="array" ref="AC149">SUM(IF(J149:S149&gt;J150:S150,1,-1))</f>
        <v>0</v>
      </c>
      <c r="AD149" s="6">
        <f t="shared" si="43"/>
        <v>0</v>
      </c>
      <c r="AE149" s="6">
        <f t="shared" si="45"/>
        <v>2</v>
      </c>
      <c r="AF149" s="6">
        <f t="shared" si="45"/>
        <v>-8</v>
      </c>
      <c r="AG149" s="6">
        <f t="shared" si="45"/>
        <v>-6</v>
      </c>
      <c r="AH149" s="5"/>
      <c r="AI149" s="8" t="str">
        <f t="shared" si="32"/>
        <v>OL Higher</v>
      </c>
      <c r="AJ149" s="7" t="str">
        <f t="shared" si="33"/>
        <v>Up</v>
      </c>
      <c r="AK149" s="7" t="str">
        <f t="shared" si="34"/>
        <v>POC Unchanged</v>
      </c>
      <c r="AL149" s="9" t="str">
        <f t="shared" si="35"/>
        <v>In. Val</v>
      </c>
      <c r="AM149" s="9" t="str">
        <f t="shared" si="36"/>
        <v>Inside Day</v>
      </c>
      <c r="AN149" s="9" t="str">
        <f t="shared" si="37"/>
        <v>Ab. Val</v>
      </c>
      <c r="AO149" s="9" t="str">
        <f t="shared" si="38"/>
        <v>Gap Down - Failed</v>
      </c>
      <c r="AP149" s="9" t="str">
        <f t="shared" si="39"/>
        <v>Top-Weighted</v>
      </c>
      <c r="AQ149" s="9" t="str">
        <f t="shared" si="40"/>
        <v>Skewed Mid-Low</v>
      </c>
      <c r="AR149" s="9" t="str">
        <f t="shared" si="41"/>
        <v>Same</v>
      </c>
      <c r="AS149" s="5">
        <f t="shared" si="42"/>
        <v>0</v>
      </c>
    </row>
    <row r="150" spans="1:45" ht="15.5" x14ac:dyDescent="0.35">
      <c r="A150" s="13">
        <v>45448</v>
      </c>
      <c r="B150" s="15">
        <v>1.2688299999999999</v>
      </c>
      <c r="C150" s="15">
        <v>1.2817099999999999</v>
      </c>
      <c r="D150" s="15">
        <v>1.2643</v>
      </c>
      <c r="E150" s="15">
        <v>1.27929</v>
      </c>
      <c r="F150" s="15">
        <v>1.2710999999999999</v>
      </c>
      <c r="G150" s="15">
        <v>1.2767999999999999</v>
      </c>
      <c r="H150" s="15">
        <v>1.2688999999999999</v>
      </c>
      <c r="I150" s="5">
        <v>17</v>
      </c>
      <c r="J150" s="5">
        <v>3846</v>
      </c>
      <c r="K150" s="5">
        <v>1788</v>
      </c>
      <c r="L150" s="5">
        <v>5719</v>
      </c>
      <c r="M150" s="14">
        <v>7.83819444444444</v>
      </c>
      <c r="N150" s="14">
        <v>174.09999999999926</v>
      </c>
      <c r="O150" s="5">
        <v>79.000000000000185</v>
      </c>
      <c r="P150" s="5">
        <v>664466</v>
      </c>
      <c r="Q150" s="14">
        <v>922.86944444444441</v>
      </c>
      <c r="R150" s="14">
        <v>32.848937392303412</v>
      </c>
      <c r="S150" s="5">
        <v>44</v>
      </c>
      <c r="T150" s="5" t="s">
        <v>26</v>
      </c>
      <c r="U150" s="14">
        <v>0.55905591653427311</v>
      </c>
      <c r="V150" s="5">
        <v>831</v>
      </c>
      <c r="W150" s="5">
        <v>1722</v>
      </c>
      <c r="X150" s="5">
        <v>2535</v>
      </c>
      <c r="Y150" s="5">
        <v>554</v>
      </c>
      <c r="Z150" s="5" t="s">
        <v>31</v>
      </c>
      <c r="AA150" s="5"/>
      <c r="AB150" s="6" cm="1">
        <f t="array" ref="AB150">SUM(IF(B150:I150&gt;B151:I151,1,-1))</f>
        <v>0</v>
      </c>
      <c r="AC150" s="6" cm="1">
        <f t="array" ref="AC150">SUM(IF(J150:S150&gt;J151:S151,1,-1))</f>
        <v>-6</v>
      </c>
      <c r="AD150" s="6">
        <f t="shared" si="43"/>
        <v>-6</v>
      </c>
      <c r="AE150" s="6">
        <f t="shared" si="45"/>
        <v>2</v>
      </c>
      <c r="AF150" s="6">
        <f t="shared" si="45"/>
        <v>-6</v>
      </c>
      <c r="AG150" s="6">
        <f t="shared" si="45"/>
        <v>-4</v>
      </c>
      <c r="AH150" s="5"/>
      <c r="AI150" s="8" t="str">
        <f t="shared" si="32"/>
        <v>Inside</v>
      </c>
      <c r="AJ150" s="7" t="str">
        <f t="shared" si="33"/>
        <v>Up</v>
      </c>
      <c r="AK150" s="7" t="str">
        <f t="shared" si="34"/>
        <v>POC Unchanged</v>
      </c>
      <c r="AL150" s="9" t="str">
        <f t="shared" si="35"/>
        <v>In. Val</v>
      </c>
      <c r="AM150" s="9" t="str">
        <f t="shared" si="36"/>
        <v>Inside Day</v>
      </c>
      <c r="AN150" s="9" t="str">
        <f t="shared" si="37"/>
        <v>Ab. Val</v>
      </c>
      <c r="AO150" s="9" t="str">
        <f t="shared" si="38"/>
        <v>No Gap</v>
      </c>
      <c r="AP150" s="9" t="str">
        <f t="shared" si="39"/>
        <v>Top-Weighted</v>
      </c>
      <c r="AQ150" s="9" t="str">
        <f t="shared" si="40"/>
        <v>Skewed Mid-Low</v>
      </c>
      <c r="AR150" s="9" t="str">
        <f t="shared" si="41"/>
        <v>Same</v>
      </c>
      <c r="AS150" s="5">
        <f t="shared" si="42"/>
        <v>0</v>
      </c>
    </row>
    <row r="151" spans="1:45" ht="15.5" x14ac:dyDescent="0.35">
      <c r="A151" s="13">
        <v>45447</v>
      </c>
      <c r="B151" s="15">
        <v>1.25837</v>
      </c>
      <c r="C151" s="15">
        <v>1.2817099999999999</v>
      </c>
      <c r="D151" s="15">
        <v>1.2582899999999999</v>
      </c>
      <c r="E151" s="15">
        <v>1.27721</v>
      </c>
      <c r="F151" s="15">
        <v>1.2710999999999999</v>
      </c>
      <c r="G151" s="15">
        <v>1.2769999999999999</v>
      </c>
      <c r="H151" s="15">
        <v>1.2686999999999999</v>
      </c>
      <c r="I151" s="5">
        <v>44</v>
      </c>
      <c r="J151" s="5">
        <v>3443</v>
      </c>
      <c r="K151" s="5">
        <v>2279</v>
      </c>
      <c r="L151" s="5">
        <v>5807</v>
      </c>
      <c r="M151" s="14">
        <v>7.9593055555555425</v>
      </c>
      <c r="N151" s="14">
        <v>234.19999999999996</v>
      </c>
      <c r="O151" s="5">
        <v>82.999999999999744</v>
      </c>
      <c r="P151" s="5">
        <v>669122</v>
      </c>
      <c r="Q151" s="14">
        <v>929.33611111111111</v>
      </c>
      <c r="R151" s="14">
        <v>24.795046968403078</v>
      </c>
      <c r="S151" s="5">
        <v>51</v>
      </c>
      <c r="T151" s="5" t="s">
        <v>26</v>
      </c>
      <c r="U151" s="14">
        <v>0.62054619965982394</v>
      </c>
      <c r="V151" s="5">
        <v>1016</v>
      </c>
      <c r="W151" s="5">
        <v>3251</v>
      </c>
      <c r="X151" s="5">
        <v>1269</v>
      </c>
      <c r="Y151" s="5">
        <v>271</v>
      </c>
      <c r="Z151" s="5" t="s">
        <v>31</v>
      </c>
      <c r="AA151" s="5"/>
      <c r="AB151" s="6" cm="1">
        <f t="array" ref="AB151">SUM(IF(B151:I151&gt;B152:I152,1,-1))</f>
        <v>2</v>
      </c>
      <c r="AC151" s="6" cm="1">
        <f t="array" ref="AC151">SUM(IF(J151:S151&gt;J152:S152,1,-1))</f>
        <v>-2</v>
      </c>
      <c r="AD151" s="6">
        <f t="shared" si="43"/>
        <v>0</v>
      </c>
      <c r="AE151" s="6">
        <f t="shared" si="45"/>
        <v>2</v>
      </c>
      <c r="AF151" s="6">
        <f t="shared" si="45"/>
        <v>4</v>
      </c>
      <c r="AG151" s="6">
        <f t="shared" si="45"/>
        <v>6</v>
      </c>
      <c r="AH151" s="5"/>
      <c r="AI151" s="8" t="str">
        <f t="shared" si="32"/>
        <v>OL Higher</v>
      </c>
      <c r="AJ151" s="7" t="str">
        <f t="shared" si="33"/>
        <v>Up</v>
      </c>
      <c r="AK151" s="7" t="str">
        <f t="shared" si="34"/>
        <v>POC Unchanged</v>
      </c>
      <c r="AL151" s="9" t="str">
        <f t="shared" si="35"/>
        <v>In. Val</v>
      </c>
      <c r="AM151" s="9" t="str">
        <f t="shared" si="36"/>
        <v>Upper Break</v>
      </c>
      <c r="AN151" s="9" t="str">
        <f t="shared" si="37"/>
        <v>Ab. Val</v>
      </c>
      <c r="AO151" s="9" t="str">
        <f t="shared" si="38"/>
        <v>Gap Down - Failed</v>
      </c>
      <c r="AP151" s="9" t="str">
        <f t="shared" si="39"/>
        <v>Top-Weighted</v>
      </c>
      <c r="AQ151" s="9" t="str">
        <f t="shared" si="40"/>
        <v>Skewed Mid-High</v>
      </c>
      <c r="AR151" s="9" t="str">
        <f t="shared" si="41"/>
        <v>Same</v>
      </c>
      <c r="AS151" s="5">
        <f t="shared" si="42"/>
        <v>0</v>
      </c>
    </row>
    <row r="152" spans="1:45" ht="15.5" x14ac:dyDescent="0.35">
      <c r="A152" s="13">
        <v>45446</v>
      </c>
      <c r="B152" s="15">
        <v>1.2559199999999999</v>
      </c>
      <c r="C152" s="15">
        <v>1.2811699999999999</v>
      </c>
      <c r="D152" s="15">
        <v>1.2508900000000001</v>
      </c>
      <c r="E152" s="15">
        <v>1.2808999999999999</v>
      </c>
      <c r="F152" s="15">
        <v>1.2711000000000001</v>
      </c>
      <c r="G152" s="15">
        <v>1.2763000000000002</v>
      </c>
      <c r="H152" s="15">
        <v>1.2670000000000001</v>
      </c>
      <c r="I152" s="5">
        <v>68</v>
      </c>
      <c r="J152" s="5">
        <v>3011</v>
      </c>
      <c r="K152" s="5">
        <v>2732</v>
      </c>
      <c r="L152" s="5">
        <v>5827</v>
      </c>
      <c r="M152" s="14">
        <v>8.0241666666666696</v>
      </c>
      <c r="N152" s="14">
        <v>302.79999999999865</v>
      </c>
      <c r="O152" s="5">
        <v>93.000000000000853</v>
      </c>
      <c r="P152" s="5">
        <v>667730</v>
      </c>
      <c r="Q152" s="14">
        <v>927.40277777777783</v>
      </c>
      <c r="R152" s="14">
        <v>19.24372523117578</v>
      </c>
      <c r="S152" s="5">
        <v>60</v>
      </c>
      <c r="T152" s="5" t="s">
        <v>26</v>
      </c>
      <c r="U152" s="14">
        <v>0.66600766643142961</v>
      </c>
      <c r="V152" s="5">
        <v>1527</v>
      </c>
      <c r="W152" s="5">
        <v>3288</v>
      </c>
      <c r="X152" s="5">
        <v>608</v>
      </c>
      <c r="Y152" s="5">
        <v>376</v>
      </c>
      <c r="Z152" s="5" t="s">
        <v>31</v>
      </c>
      <c r="AA152" s="5"/>
      <c r="AB152" s="6" cm="1">
        <f t="array" ref="AB152">SUM(IF(B152:I152&gt;B153:I153,1,-1))</f>
        <v>0</v>
      </c>
      <c r="AC152" s="6" cm="1">
        <f t="array" ref="AC152">SUM(IF(J152:S152&gt;J153:S153,1,-1))</f>
        <v>2</v>
      </c>
      <c r="AD152" s="6">
        <f t="shared" si="43"/>
        <v>2</v>
      </c>
      <c r="AE152" s="6">
        <f t="shared" si="45"/>
        <v>2</v>
      </c>
      <c r="AF152" s="6">
        <f t="shared" si="45"/>
        <v>0</v>
      </c>
      <c r="AG152" s="6">
        <f t="shared" si="45"/>
        <v>2</v>
      </c>
      <c r="AH152" s="5"/>
      <c r="AI152" s="8" t="str">
        <f t="shared" si="32"/>
        <v>OL Higher</v>
      </c>
      <c r="AJ152" s="7" t="str">
        <f t="shared" si="33"/>
        <v>Up</v>
      </c>
      <c r="AK152" s="7" t="str">
        <f t="shared" si="34"/>
        <v>POC Unchanged</v>
      </c>
      <c r="AL152" s="9" t="str">
        <f t="shared" si="35"/>
        <v>In. Val</v>
      </c>
      <c r="AM152" s="9" t="str">
        <f t="shared" si="36"/>
        <v>Upper Break</v>
      </c>
      <c r="AN152" s="9" t="str">
        <f t="shared" si="37"/>
        <v>Ab. Val</v>
      </c>
      <c r="AO152" s="9" t="str">
        <f t="shared" si="38"/>
        <v>Gap Down - Failed</v>
      </c>
      <c r="AP152" s="9" t="str">
        <f t="shared" si="39"/>
        <v>Top-Weighted</v>
      </c>
      <c r="AQ152" s="9" t="str">
        <f t="shared" si="40"/>
        <v>Skewed Mid-High</v>
      </c>
      <c r="AR152" s="9" t="str">
        <f t="shared" si="41"/>
        <v>Same</v>
      </c>
      <c r="AS152" s="5">
        <f t="shared" si="42"/>
        <v>0</v>
      </c>
    </row>
    <row r="153" spans="1:45" ht="15.5" x14ac:dyDescent="0.35">
      <c r="A153" s="13">
        <v>45443</v>
      </c>
      <c r="B153" s="15">
        <v>1.2521</v>
      </c>
      <c r="C153" s="15">
        <v>1.2800499999999999</v>
      </c>
      <c r="D153" s="15">
        <v>1.2508900000000001</v>
      </c>
      <c r="E153" s="15">
        <v>1.27433</v>
      </c>
      <c r="F153" s="15">
        <v>1.2711000000000001</v>
      </c>
      <c r="G153" s="15">
        <v>1.2763000000000002</v>
      </c>
      <c r="H153" s="15">
        <v>1.2660000000000002</v>
      </c>
      <c r="I153" s="5">
        <v>71</v>
      </c>
      <c r="J153" s="5">
        <v>2623</v>
      </c>
      <c r="K153" s="5">
        <v>3007</v>
      </c>
      <c r="L153" s="5">
        <v>5711</v>
      </c>
      <c r="M153" s="14">
        <v>7.8559722222222357</v>
      </c>
      <c r="N153" s="14">
        <v>291.59999999999854</v>
      </c>
      <c r="O153" s="5">
        <v>102.99999999999976</v>
      </c>
      <c r="P153" s="5">
        <v>659345</v>
      </c>
      <c r="Q153" s="14">
        <v>915.75694444444446</v>
      </c>
      <c r="R153" s="14">
        <v>19.585048010974035</v>
      </c>
      <c r="S153" s="5">
        <v>67</v>
      </c>
      <c r="T153" s="5" t="s">
        <v>26</v>
      </c>
      <c r="U153" s="14">
        <v>0.64399765662354591</v>
      </c>
      <c r="V153" s="5">
        <v>1615</v>
      </c>
      <c r="W153" s="5">
        <v>2891</v>
      </c>
      <c r="X153" s="5">
        <v>523</v>
      </c>
      <c r="Y153" s="5">
        <v>676</v>
      </c>
      <c r="Z153" s="5" t="s">
        <v>31</v>
      </c>
      <c r="AA153" s="5"/>
      <c r="AB153" s="6" cm="1">
        <f t="array" ref="AB153">SUM(IF(B153:I153&gt;B154:I154,1,-1))</f>
        <v>0</v>
      </c>
      <c r="AC153" s="6" cm="1">
        <f t="array" ref="AC153">SUM(IF(J153:S153&gt;J154:S154,1,-1))</f>
        <v>4</v>
      </c>
      <c r="AD153" s="6">
        <f t="shared" si="43"/>
        <v>4</v>
      </c>
      <c r="AE153" s="6">
        <f t="shared" si="45"/>
        <v>-2</v>
      </c>
      <c r="AF153" s="6">
        <f t="shared" si="45"/>
        <v>0</v>
      </c>
      <c r="AG153" s="6">
        <f t="shared" si="45"/>
        <v>-2</v>
      </c>
      <c r="AH153" s="5"/>
      <c r="AI153" s="8" t="str">
        <f t="shared" si="32"/>
        <v>Inside</v>
      </c>
      <c r="AJ153" s="7" t="str">
        <f t="shared" si="33"/>
        <v>Up</v>
      </c>
      <c r="AK153" s="7" t="str">
        <f t="shared" si="34"/>
        <v>POC Unchanged</v>
      </c>
      <c r="AL153" s="9" t="str">
        <f t="shared" si="35"/>
        <v>In. Val</v>
      </c>
      <c r="AM153" s="9" t="str">
        <f t="shared" si="36"/>
        <v>Inside Day</v>
      </c>
      <c r="AN153" s="9" t="str">
        <f t="shared" si="37"/>
        <v>In Val</v>
      </c>
      <c r="AO153" s="9" t="str">
        <f t="shared" si="38"/>
        <v>Gap Down - Failed</v>
      </c>
      <c r="AP153" s="9" t="str">
        <f t="shared" si="39"/>
        <v>Bottom-Weighted</v>
      </c>
      <c r="AQ153" s="9" t="str">
        <f t="shared" si="40"/>
        <v>Skewed Mid-High</v>
      </c>
      <c r="AR153" s="9" t="str">
        <f t="shared" si="41"/>
        <v>Same</v>
      </c>
      <c r="AS153" s="5">
        <f t="shared" si="42"/>
        <v>0</v>
      </c>
    </row>
    <row r="154" spans="1:45" ht="15.5" x14ac:dyDescent="0.35">
      <c r="A154" s="13">
        <v>45442</v>
      </c>
      <c r="B154" s="15">
        <v>1.25241</v>
      </c>
      <c r="C154" s="15">
        <v>1.2800499999999999</v>
      </c>
      <c r="D154" s="15">
        <v>1.2501199999999999</v>
      </c>
      <c r="E154" s="15">
        <v>1.2728299999999999</v>
      </c>
      <c r="F154" s="15">
        <v>1.2710999999999999</v>
      </c>
      <c r="G154" s="15">
        <v>1.2774000000000001</v>
      </c>
      <c r="H154" s="15">
        <v>1.2647999999999999</v>
      </c>
      <c r="I154" s="5">
        <v>62</v>
      </c>
      <c r="J154" s="5">
        <v>2226</v>
      </c>
      <c r="K154" s="5">
        <v>3386</v>
      </c>
      <c r="L154" s="5">
        <v>5687</v>
      </c>
      <c r="M154" s="14">
        <v>7.7858333333333531</v>
      </c>
      <c r="N154" s="14">
        <v>299.30000000000013</v>
      </c>
      <c r="O154" s="5">
        <v>126.00000000000166</v>
      </c>
      <c r="P154" s="5">
        <v>652162</v>
      </c>
      <c r="Q154" s="14">
        <v>905.78055555555557</v>
      </c>
      <c r="R154" s="14">
        <v>19.001002338790503</v>
      </c>
      <c r="S154" s="5">
        <v>62</v>
      </c>
      <c r="T154" s="5" t="s">
        <v>26</v>
      </c>
      <c r="U154" s="14">
        <v>0.60570087893823443</v>
      </c>
      <c r="V154" s="5">
        <v>1490</v>
      </c>
      <c r="W154" s="5">
        <v>2638</v>
      </c>
      <c r="X154" s="5">
        <v>477</v>
      </c>
      <c r="Y154" s="5">
        <v>1066</v>
      </c>
      <c r="Z154" s="5" t="s">
        <v>31</v>
      </c>
      <c r="AA154" s="5"/>
      <c r="AB154" s="6" cm="1">
        <f t="array" ref="AB154">SUM(IF(B154:I154&gt;B155:I155,1,-1))</f>
        <v>2</v>
      </c>
      <c r="AC154" s="6" cm="1">
        <f t="array" ref="AC154">SUM(IF(J154:S154&gt;J155:S155,1,-1))</f>
        <v>-6</v>
      </c>
      <c r="AD154" s="6">
        <f t="shared" si="43"/>
        <v>-4</v>
      </c>
      <c r="AE154" s="6">
        <f t="shared" si="45"/>
        <v>-2</v>
      </c>
      <c r="AF154" s="6">
        <f t="shared" si="45"/>
        <v>-6</v>
      </c>
      <c r="AG154" s="6">
        <f t="shared" si="45"/>
        <v>-8</v>
      </c>
      <c r="AH154" s="5"/>
      <c r="AI154" s="8" t="str">
        <f t="shared" si="32"/>
        <v>Inside</v>
      </c>
      <c r="AJ154" s="7" t="str">
        <f t="shared" si="33"/>
        <v>Up</v>
      </c>
      <c r="AK154" s="7" t="str">
        <f t="shared" si="34"/>
        <v>POC Unchanged</v>
      </c>
      <c r="AL154" s="9" t="str">
        <f t="shared" si="35"/>
        <v>In. Val</v>
      </c>
      <c r="AM154" s="9" t="str">
        <f t="shared" si="36"/>
        <v>Inside Day</v>
      </c>
      <c r="AN154" s="9" t="str">
        <f t="shared" si="37"/>
        <v>In Val</v>
      </c>
      <c r="AO154" s="9" t="str">
        <f t="shared" si="38"/>
        <v>Gap Down - Failed</v>
      </c>
      <c r="AP154" s="9" t="str">
        <f t="shared" si="39"/>
        <v>Bottom-Weighted</v>
      </c>
      <c r="AQ154" s="9" t="str">
        <f t="shared" si="40"/>
        <v>Skewed Mid-High</v>
      </c>
      <c r="AR154" s="9" t="str">
        <f t="shared" si="41"/>
        <v>Closed Lower Quadrant</v>
      </c>
      <c r="AS154" s="5">
        <f t="shared" si="42"/>
        <v>-1</v>
      </c>
    </row>
    <row r="155" spans="1:45" ht="15.5" x14ac:dyDescent="0.35">
      <c r="A155" s="13">
        <v>45441</v>
      </c>
      <c r="B155" s="15">
        <v>1.24926</v>
      </c>
      <c r="C155" s="15">
        <v>1.2800499999999999</v>
      </c>
      <c r="D155" s="15">
        <v>1.2441800000000001</v>
      </c>
      <c r="E155" s="15">
        <v>1.26973</v>
      </c>
      <c r="F155" s="15">
        <v>1.2710999999999999</v>
      </c>
      <c r="G155" s="15">
        <v>1.28</v>
      </c>
      <c r="H155" s="15">
        <v>1.2596000000000001</v>
      </c>
      <c r="I155" s="5">
        <v>59</v>
      </c>
      <c r="J155" s="5">
        <v>2018</v>
      </c>
      <c r="K155" s="5">
        <v>3685</v>
      </c>
      <c r="L155" s="5">
        <v>5770</v>
      </c>
      <c r="M155" s="14">
        <v>7.9018055555555913</v>
      </c>
      <c r="N155" s="14">
        <v>358.69999999999845</v>
      </c>
      <c r="O155" s="5">
        <v>203.99999999999974</v>
      </c>
      <c r="P155" s="5">
        <v>653861</v>
      </c>
      <c r="Q155" s="14">
        <v>908.14027777777778</v>
      </c>
      <c r="R155" s="14">
        <v>16.085865625871271</v>
      </c>
      <c r="S155" s="5">
        <v>77</v>
      </c>
      <c r="T155" s="5" t="s">
        <v>26</v>
      </c>
      <c r="U155" s="14">
        <v>0.56554866394328041</v>
      </c>
      <c r="V155" s="5">
        <v>2018</v>
      </c>
      <c r="W155" s="5">
        <v>1829</v>
      </c>
      <c r="X155" s="5">
        <v>870</v>
      </c>
      <c r="Y155" s="5">
        <v>986</v>
      </c>
      <c r="Z155" s="5" t="s">
        <v>32</v>
      </c>
      <c r="AA155" s="5"/>
      <c r="AB155" s="6" cm="1">
        <f t="array" ref="AB155">SUM(IF(B155:I155&gt;B156:I156,1,-1))</f>
        <v>-4</v>
      </c>
      <c r="AC155" s="6" cm="1">
        <f t="array" ref="AC155">SUM(IF(J155:S155&gt;J156:S156,1,-1))</f>
        <v>2</v>
      </c>
      <c r="AD155" s="6">
        <f t="shared" si="43"/>
        <v>-2</v>
      </c>
      <c r="AE155" s="6">
        <f t="shared" si="45"/>
        <v>-2</v>
      </c>
      <c r="AF155" s="6">
        <f t="shared" si="45"/>
        <v>-2</v>
      </c>
      <c r="AG155" s="6">
        <f t="shared" si="45"/>
        <v>-4</v>
      </c>
      <c r="AH155" s="5"/>
      <c r="AI155" s="8" t="str">
        <f t="shared" si="32"/>
        <v>OL Higher</v>
      </c>
      <c r="AJ155" s="7" t="str">
        <f t="shared" si="33"/>
        <v>Up</v>
      </c>
      <c r="AK155" s="7" t="str">
        <f t="shared" si="34"/>
        <v>POC Up</v>
      </c>
      <c r="AL155" s="9" t="str">
        <f t="shared" si="35"/>
        <v>In. Val</v>
      </c>
      <c r="AM155" s="9" t="str">
        <f t="shared" si="36"/>
        <v>Inside Day</v>
      </c>
      <c r="AN155" s="9" t="str">
        <f t="shared" si="37"/>
        <v>In Val</v>
      </c>
      <c r="AO155" s="9" t="str">
        <f t="shared" si="38"/>
        <v>Gap Down - Failed</v>
      </c>
      <c r="AP155" s="9" t="str">
        <f t="shared" si="39"/>
        <v>Bottom-Weighted</v>
      </c>
      <c r="AQ155" s="9" t="str">
        <f t="shared" si="40"/>
        <v>Skewed High</v>
      </c>
      <c r="AR155" s="9" t="str">
        <f t="shared" si="41"/>
        <v>Closed Higher Quadrant</v>
      </c>
      <c r="AS155" s="5">
        <f t="shared" si="42"/>
        <v>1</v>
      </c>
    </row>
    <row r="156" spans="1:45" ht="15.5" x14ac:dyDescent="0.35">
      <c r="A156" s="13">
        <v>45440</v>
      </c>
      <c r="B156" s="15">
        <v>1.2501100000000001</v>
      </c>
      <c r="C156" s="15">
        <v>1.2800499999999999</v>
      </c>
      <c r="D156" s="15">
        <v>1.2441800000000001</v>
      </c>
      <c r="E156" s="15">
        <v>1.27576</v>
      </c>
      <c r="F156" s="15">
        <v>1.2708999999999999</v>
      </c>
      <c r="G156" s="15">
        <v>1.28</v>
      </c>
      <c r="H156" s="15">
        <v>1.2557</v>
      </c>
      <c r="I156" s="5">
        <v>77</v>
      </c>
      <c r="J156" s="5">
        <v>1846</v>
      </c>
      <c r="K156" s="5">
        <v>3844</v>
      </c>
      <c r="L156" s="5">
        <v>5749</v>
      </c>
      <c r="M156" s="14">
        <v>7.8711111111111443</v>
      </c>
      <c r="N156" s="14">
        <v>358.69999999999845</v>
      </c>
      <c r="O156" s="5">
        <v>242.99999999999989</v>
      </c>
      <c r="P156" s="5">
        <v>646837</v>
      </c>
      <c r="Q156" s="14">
        <v>898.38472222222219</v>
      </c>
      <c r="R156" s="14">
        <v>16.027320880959088</v>
      </c>
      <c r="S156" s="5">
        <v>78</v>
      </c>
      <c r="T156" s="5" t="s">
        <v>26</v>
      </c>
      <c r="U156" s="14">
        <v>0.53733976101022962</v>
      </c>
      <c r="V156" s="5">
        <v>1731</v>
      </c>
      <c r="W156" s="5">
        <v>1754</v>
      </c>
      <c r="X156" s="5">
        <v>870</v>
      </c>
      <c r="Y156" s="5">
        <v>1336</v>
      </c>
      <c r="Z156" s="5" t="s">
        <v>31</v>
      </c>
      <c r="AA156" s="5"/>
      <c r="AB156" s="6" cm="1">
        <f t="array" ref="AB156">SUM(IF(B156:I156&gt;B157:I157,1,-1))</f>
        <v>0</v>
      </c>
      <c r="AC156" s="6" cm="1">
        <f t="array" ref="AC156">SUM(IF(J156:S156&gt;J157:S157,1,-1))</f>
        <v>-2</v>
      </c>
      <c r="AD156" s="6">
        <f t="shared" si="43"/>
        <v>-2</v>
      </c>
      <c r="AE156" s="6">
        <f t="shared" si="45"/>
        <v>6</v>
      </c>
      <c r="AF156" s="6">
        <f t="shared" si="45"/>
        <v>-10</v>
      </c>
      <c r="AG156" s="6">
        <f t="shared" si="45"/>
        <v>-4</v>
      </c>
      <c r="AH156" s="5"/>
      <c r="AI156" s="8" t="str">
        <f t="shared" si="32"/>
        <v>OL Higher</v>
      </c>
      <c r="AJ156" s="7" t="str">
        <f t="shared" si="33"/>
        <v>Up</v>
      </c>
      <c r="AK156" s="7" t="str">
        <f t="shared" si="34"/>
        <v>POC Unchanged</v>
      </c>
      <c r="AL156" s="9" t="str">
        <f t="shared" si="35"/>
        <v>In. Val</v>
      </c>
      <c r="AM156" s="9" t="str">
        <f t="shared" si="36"/>
        <v>Upper Break</v>
      </c>
      <c r="AN156" s="9" t="str">
        <f t="shared" si="37"/>
        <v>In Val</v>
      </c>
      <c r="AO156" s="9" t="str">
        <f t="shared" si="38"/>
        <v>Gap Down - Failed</v>
      </c>
      <c r="AP156" s="9" t="str">
        <f t="shared" si="39"/>
        <v>Bottom-Weighted</v>
      </c>
      <c r="AQ156" s="9" t="str">
        <f t="shared" si="40"/>
        <v>Skewed Mid-High</v>
      </c>
      <c r="AR156" s="9" t="str">
        <f t="shared" si="41"/>
        <v>Same</v>
      </c>
      <c r="AS156" s="5">
        <f t="shared" si="42"/>
        <v>0</v>
      </c>
    </row>
    <row r="157" spans="1:45" ht="15.5" x14ac:dyDescent="0.35">
      <c r="A157" s="13">
        <v>45439</v>
      </c>
      <c r="B157" s="15">
        <v>1.25587</v>
      </c>
      <c r="C157" s="15">
        <v>1.2777099999999999</v>
      </c>
      <c r="D157" s="15">
        <v>1.2441800000000001</v>
      </c>
      <c r="E157" s="15">
        <v>1.2771399999999999</v>
      </c>
      <c r="F157" s="15">
        <v>1.2708999999999999</v>
      </c>
      <c r="G157" s="15">
        <v>1.2777000000000001</v>
      </c>
      <c r="H157" s="15">
        <v>1.2545999999999999</v>
      </c>
      <c r="I157" s="5">
        <v>56</v>
      </c>
      <c r="J157" s="5">
        <v>1509</v>
      </c>
      <c r="K157" s="5">
        <v>4217</v>
      </c>
      <c r="L157" s="5">
        <v>5785</v>
      </c>
      <c r="M157" s="14">
        <v>7.9141666666667012</v>
      </c>
      <c r="N157" s="14">
        <v>335.29999999999836</v>
      </c>
      <c r="O157" s="5">
        <v>231.00000000000119</v>
      </c>
      <c r="P157" s="5">
        <v>647097</v>
      </c>
      <c r="Q157" s="14">
        <v>898.74583333333328</v>
      </c>
      <c r="R157" s="14">
        <v>17.253206084103873</v>
      </c>
      <c r="S157" s="5">
        <v>68</v>
      </c>
      <c r="T157" s="5" t="s">
        <v>28</v>
      </c>
      <c r="U157" s="14">
        <v>0.47942277843723591</v>
      </c>
      <c r="V157" s="5">
        <v>2190</v>
      </c>
      <c r="W157" s="5">
        <v>1081</v>
      </c>
      <c r="X157" s="5">
        <v>1242</v>
      </c>
      <c r="Y157" s="5">
        <v>1225</v>
      </c>
      <c r="Z157" s="5" t="s">
        <v>31</v>
      </c>
      <c r="AA157" s="5"/>
      <c r="AB157" s="6" cm="1">
        <f t="array" ref="AB157">SUM(IF(B157:I157&gt;B158:I158,1,-1))</f>
        <v>2</v>
      </c>
      <c r="AC157" s="6" cm="1">
        <f t="array" ref="AC157">SUM(IF(J157:S157&gt;J158:S158,1,-1))</f>
        <v>-2</v>
      </c>
      <c r="AD157" s="6">
        <f t="shared" si="43"/>
        <v>0</v>
      </c>
      <c r="AE157" s="6">
        <f t="shared" si="45"/>
        <v>4</v>
      </c>
      <c r="AF157" s="6">
        <f t="shared" si="45"/>
        <v>-12</v>
      </c>
      <c r="AG157" s="6">
        <f t="shared" si="45"/>
        <v>-8</v>
      </c>
      <c r="AH157" s="5"/>
      <c r="AI157" s="8" t="str">
        <f t="shared" si="32"/>
        <v>Outside</v>
      </c>
      <c r="AJ157" s="7" t="str">
        <f t="shared" si="33"/>
        <v>Up</v>
      </c>
      <c r="AK157" s="7" t="str">
        <f t="shared" si="34"/>
        <v>POC Unchanged</v>
      </c>
      <c r="AL157" s="9" t="str">
        <f t="shared" si="35"/>
        <v>In. Val</v>
      </c>
      <c r="AM157" s="9" t="str">
        <f t="shared" si="36"/>
        <v>Upper Break</v>
      </c>
      <c r="AN157" s="9" t="str">
        <f t="shared" si="37"/>
        <v>In Val</v>
      </c>
      <c r="AO157" s="9" t="str">
        <f t="shared" si="38"/>
        <v>No Gap</v>
      </c>
      <c r="AP157" s="9" t="str">
        <f t="shared" si="39"/>
        <v>Bottom-Weighted</v>
      </c>
      <c r="AQ157" s="9" t="str">
        <f t="shared" si="40"/>
        <v>Skewed High</v>
      </c>
      <c r="AR157" s="9" t="str">
        <f t="shared" si="41"/>
        <v>Same</v>
      </c>
      <c r="AS157" s="5">
        <f t="shared" si="42"/>
        <v>0</v>
      </c>
    </row>
    <row r="158" spans="1:45" ht="15.5" x14ac:dyDescent="0.35">
      <c r="A158" s="13">
        <v>45436</v>
      </c>
      <c r="B158" s="15">
        <v>1.25404</v>
      </c>
      <c r="C158" s="15">
        <v>1.27607</v>
      </c>
      <c r="D158" s="15">
        <v>1.2441800000000001</v>
      </c>
      <c r="E158" s="15">
        <v>1.27336</v>
      </c>
      <c r="F158" s="15">
        <v>1.2708999999999999</v>
      </c>
      <c r="G158" s="15">
        <v>1.276</v>
      </c>
      <c r="H158" s="15">
        <v>1.2545999999999999</v>
      </c>
      <c r="I158" s="5">
        <v>29</v>
      </c>
      <c r="J158" s="5">
        <v>1273</v>
      </c>
      <c r="K158" s="5">
        <v>4546</v>
      </c>
      <c r="L158" s="5">
        <v>5878</v>
      </c>
      <c r="M158" s="14">
        <v>8.0445833333333763</v>
      </c>
      <c r="N158" s="14">
        <v>318.89999999999975</v>
      </c>
      <c r="O158" s="5">
        <v>214.00000000000085</v>
      </c>
      <c r="P158" s="5">
        <v>662859</v>
      </c>
      <c r="Q158" s="14">
        <v>920.63750000000005</v>
      </c>
      <c r="R158" s="14">
        <v>18.432110379429304</v>
      </c>
      <c r="S158" s="5">
        <v>63</v>
      </c>
      <c r="T158" s="5" t="s">
        <v>28</v>
      </c>
      <c r="U158" s="14">
        <v>0.45146347887885385</v>
      </c>
      <c r="V158" s="5">
        <v>2237</v>
      </c>
      <c r="W158" s="5">
        <v>833</v>
      </c>
      <c r="X158" s="5">
        <v>1734</v>
      </c>
      <c r="Y158" s="5">
        <v>1074</v>
      </c>
      <c r="Z158" s="5" t="s">
        <v>31</v>
      </c>
      <c r="AA158" s="5"/>
      <c r="AB158" s="6" cm="1">
        <f t="array" ref="AB158">SUM(IF(B158:I158&gt;B159:I159,1,-1))</f>
        <v>4</v>
      </c>
      <c r="AC158" s="6" cm="1">
        <f t="array" ref="AC158">SUM(IF(J158:S158&gt;J159:S159,1,-1))</f>
        <v>-6</v>
      </c>
      <c r="AD158" s="6">
        <f t="shared" si="43"/>
        <v>-2</v>
      </c>
      <c r="AE158" s="6">
        <f t="shared" si="45"/>
        <v>4</v>
      </c>
      <c r="AF158" s="6">
        <f t="shared" si="45"/>
        <v>-12</v>
      </c>
      <c r="AG158" s="6">
        <f t="shared" si="45"/>
        <v>-8</v>
      </c>
      <c r="AH158" s="5"/>
      <c r="AI158" s="8" t="str">
        <f t="shared" si="32"/>
        <v>OL Higher</v>
      </c>
      <c r="AJ158" s="7" t="str">
        <f t="shared" si="33"/>
        <v>Up</v>
      </c>
      <c r="AK158" s="7" t="str">
        <f t="shared" si="34"/>
        <v>POC Up</v>
      </c>
      <c r="AL158" s="9" t="str">
        <f t="shared" si="35"/>
        <v>Ab. Val</v>
      </c>
      <c r="AM158" s="9" t="str">
        <f t="shared" si="36"/>
        <v>Inside Day</v>
      </c>
      <c r="AN158" s="9" t="str">
        <f t="shared" si="37"/>
        <v>In Val</v>
      </c>
      <c r="AO158" s="9" t="str">
        <f t="shared" si="38"/>
        <v>No Gap</v>
      </c>
      <c r="AP158" s="9" t="str">
        <f t="shared" si="39"/>
        <v>Bottom-Weighted</v>
      </c>
      <c r="AQ158" s="9" t="str">
        <f t="shared" si="40"/>
        <v>Skewed High</v>
      </c>
      <c r="AR158" s="9" t="str">
        <f t="shared" si="41"/>
        <v>Same</v>
      </c>
      <c r="AS158" s="5">
        <f t="shared" si="42"/>
        <v>0</v>
      </c>
    </row>
    <row r="159" spans="1:45" ht="15.5" x14ac:dyDescent="0.35">
      <c r="A159" s="13">
        <v>45435</v>
      </c>
      <c r="B159" s="15">
        <v>1.25387</v>
      </c>
      <c r="C159" s="15">
        <v>1.27607</v>
      </c>
      <c r="D159" s="15">
        <v>1.2441800000000001</v>
      </c>
      <c r="E159" s="15">
        <v>1.26928</v>
      </c>
      <c r="F159" s="15">
        <v>1.2556</v>
      </c>
      <c r="G159" s="15">
        <v>1.2686999999999999</v>
      </c>
      <c r="H159" s="15">
        <v>1.2467999999999999</v>
      </c>
      <c r="I159" s="5">
        <v>25</v>
      </c>
      <c r="J159" s="5">
        <v>3606</v>
      </c>
      <c r="K159" s="5">
        <v>2417</v>
      </c>
      <c r="L159" s="5">
        <v>6085</v>
      </c>
      <c r="M159" s="14">
        <v>8.3273611111111467</v>
      </c>
      <c r="N159" s="14">
        <v>318.89999999999975</v>
      </c>
      <c r="O159" s="5">
        <v>219.00000000000031</v>
      </c>
      <c r="P159" s="5">
        <v>688089</v>
      </c>
      <c r="Q159" s="14">
        <v>955.67916666666667</v>
      </c>
      <c r="R159" s="14">
        <v>19.081216682345577</v>
      </c>
      <c r="S159" s="5">
        <v>50</v>
      </c>
      <c r="T159" s="5" t="s">
        <v>26</v>
      </c>
      <c r="U159" s="14">
        <v>0.59443483150609078</v>
      </c>
      <c r="V159" s="5">
        <v>1875</v>
      </c>
      <c r="W159" s="5">
        <v>867</v>
      </c>
      <c r="X159" s="5">
        <v>2269</v>
      </c>
      <c r="Y159" s="5">
        <v>1074</v>
      </c>
      <c r="Z159" s="5" t="s">
        <v>31</v>
      </c>
      <c r="AA159" s="5"/>
      <c r="AB159" s="6" cm="1">
        <f t="array" ref="AB159">SUM(IF(B159:I159&gt;B160:I160,1,-1))</f>
        <v>-2</v>
      </c>
      <c r="AC159" s="6" cm="1">
        <f t="array" ref="AC159">SUM(IF(J159:S159&gt;J160:S160,1,-1))</f>
        <v>-4</v>
      </c>
      <c r="AD159" s="6">
        <f t="shared" si="43"/>
        <v>-6</v>
      </c>
      <c r="AE159" s="6">
        <f t="shared" si="45"/>
        <v>2</v>
      </c>
      <c r="AF159" s="6">
        <f t="shared" si="45"/>
        <v>-10</v>
      </c>
      <c r="AG159" s="6">
        <f t="shared" si="45"/>
        <v>-8</v>
      </c>
      <c r="AH159" s="5"/>
      <c r="AI159" s="8" t="str">
        <f t="shared" si="32"/>
        <v>Outside</v>
      </c>
      <c r="AJ159" s="7" t="str">
        <f t="shared" si="33"/>
        <v>Neutral</v>
      </c>
      <c r="AK159" s="7" t="str">
        <f t="shared" si="34"/>
        <v>POC Unchanged</v>
      </c>
      <c r="AL159" s="9" t="str">
        <f t="shared" si="35"/>
        <v>In. Val</v>
      </c>
      <c r="AM159" s="9" t="str">
        <f t="shared" si="36"/>
        <v>Inside Day</v>
      </c>
      <c r="AN159" s="9" t="str">
        <f t="shared" si="37"/>
        <v>Ab. Val</v>
      </c>
      <c r="AO159" s="9" t="str">
        <f t="shared" si="38"/>
        <v>No Gap</v>
      </c>
      <c r="AP159" s="9" t="str">
        <f t="shared" si="39"/>
        <v>Top-Weighted</v>
      </c>
      <c r="AQ159" s="9" t="str">
        <f t="shared" si="40"/>
        <v>Skewed Mid-Low</v>
      </c>
      <c r="AR159" s="9" t="str">
        <f t="shared" si="41"/>
        <v>Same</v>
      </c>
      <c r="AS159" s="5">
        <f t="shared" si="42"/>
        <v>0</v>
      </c>
    </row>
    <row r="160" spans="1:45" ht="15.5" x14ac:dyDescent="0.35">
      <c r="A160" s="13">
        <v>45434</v>
      </c>
      <c r="B160" s="15">
        <v>1.2535700000000001</v>
      </c>
      <c r="C160" s="15">
        <v>1.27607</v>
      </c>
      <c r="D160" s="15">
        <v>1.2441800000000001</v>
      </c>
      <c r="E160" s="15">
        <v>1.2719499999999999</v>
      </c>
      <c r="F160" s="15">
        <v>1.2556</v>
      </c>
      <c r="G160" s="15">
        <v>1.266</v>
      </c>
      <c r="H160" s="15">
        <v>1.2467999999999999</v>
      </c>
      <c r="I160" s="5">
        <v>22</v>
      </c>
      <c r="J160" s="5">
        <v>3154</v>
      </c>
      <c r="K160" s="5">
        <v>2935</v>
      </c>
      <c r="L160" s="5">
        <v>6151</v>
      </c>
      <c r="M160" s="14">
        <v>8.4194444444444567</v>
      </c>
      <c r="N160" s="14">
        <v>318.89999999999975</v>
      </c>
      <c r="O160" s="5">
        <v>192.00000000000105</v>
      </c>
      <c r="P160" s="5">
        <v>696076</v>
      </c>
      <c r="Q160" s="14">
        <v>966.77222222222224</v>
      </c>
      <c r="R160" s="14">
        <v>19.288178112260912</v>
      </c>
      <c r="S160" s="5">
        <v>48</v>
      </c>
      <c r="T160" s="5" t="s">
        <v>26</v>
      </c>
      <c r="U160" s="14">
        <v>0.6406453874636161</v>
      </c>
      <c r="V160" s="5">
        <v>1423</v>
      </c>
      <c r="W160" s="5">
        <v>867</v>
      </c>
      <c r="X160" s="5">
        <v>2529</v>
      </c>
      <c r="Y160" s="5">
        <v>1332</v>
      </c>
      <c r="Z160" s="5" t="s">
        <v>31</v>
      </c>
      <c r="AA160" s="5"/>
      <c r="AB160" s="6" cm="1">
        <f t="array" ref="AB160">SUM(IF(B160:I160&gt;B161:I161,1,-1))</f>
        <v>2</v>
      </c>
      <c r="AC160" s="6" cm="1">
        <f t="array" ref="AC160">SUM(IF(J160:S160&gt;J161:S161,1,-1))</f>
        <v>-2</v>
      </c>
      <c r="AD160" s="6">
        <f t="shared" si="43"/>
        <v>0</v>
      </c>
      <c r="AE160" s="6">
        <f t="shared" si="45"/>
        <v>4</v>
      </c>
      <c r="AF160" s="6">
        <f t="shared" si="45"/>
        <v>-8</v>
      </c>
      <c r="AG160" s="6">
        <f t="shared" si="45"/>
        <v>-4</v>
      </c>
      <c r="AH160" s="5"/>
      <c r="AI160" s="8" t="str">
        <f t="shared" si="32"/>
        <v>Outside</v>
      </c>
      <c r="AJ160" s="7" t="str">
        <f t="shared" si="33"/>
        <v>Neutral</v>
      </c>
      <c r="AK160" s="7" t="str">
        <f t="shared" si="34"/>
        <v>POC Unchanged</v>
      </c>
      <c r="AL160" s="9" t="str">
        <f t="shared" si="35"/>
        <v>In. Val</v>
      </c>
      <c r="AM160" s="9" t="str">
        <f t="shared" si="36"/>
        <v>Upper Break</v>
      </c>
      <c r="AN160" s="9" t="str">
        <f t="shared" si="37"/>
        <v>Ab. Val</v>
      </c>
      <c r="AO160" s="9" t="str">
        <f t="shared" si="38"/>
        <v>No Gap</v>
      </c>
      <c r="AP160" s="9" t="str">
        <f t="shared" si="39"/>
        <v>Top-Weighted</v>
      </c>
      <c r="AQ160" s="9" t="str">
        <f t="shared" si="40"/>
        <v>Skewed Mid-Low</v>
      </c>
      <c r="AR160" s="9" t="str">
        <f t="shared" si="41"/>
        <v>Same</v>
      </c>
      <c r="AS160" s="5">
        <f t="shared" si="42"/>
        <v>0</v>
      </c>
    </row>
    <row r="161" spans="1:45" ht="15.5" x14ac:dyDescent="0.35">
      <c r="A161" s="13">
        <v>45433</v>
      </c>
      <c r="B161" s="15">
        <v>1.2488600000000001</v>
      </c>
      <c r="C161" s="15">
        <v>1.27264</v>
      </c>
      <c r="D161" s="15">
        <v>1.2441800000000001</v>
      </c>
      <c r="E161" s="15">
        <v>1.27092</v>
      </c>
      <c r="F161" s="15">
        <v>1.2556</v>
      </c>
      <c r="G161" s="15">
        <v>1.2599</v>
      </c>
      <c r="H161" s="15">
        <v>1.2467999999999999</v>
      </c>
      <c r="I161" s="5">
        <v>17</v>
      </c>
      <c r="J161" s="5">
        <v>2687</v>
      </c>
      <c r="K161" s="5">
        <v>3508</v>
      </c>
      <c r="L161" s="5">
        <v>6257</v>
      </c>
      <c r="M161" s="14">
        <v>8.5616666666666799</v>
      </c>
      <c r="N161" s="14">
        <v>284.59999999999928</v>
      </c>
      <c r="O161" s="5">
        <v>131.00000000000111</v>
      </c>
      <c r="P161" s="5">
        <v>710795</v>
      </c>
      <c r="Q161" s="14">
        <v>987.21527777777783</v>
      </c>
      <c r="R161" s="14">
        <v>21.985242445537651</v>
      </c>
      <c r="S161" s="5">
        <v>38</v>
      </c>
      <c r="T161" s="5" t="s">
        <v>26</v>
      </c>
      <c r="U161" s="14">
        <v>0.60391463684870506</v>
      </c>
      <c r="V161" s="5">
        <v>1433</v>
      </c>
      <c r="W161" s="5">
        <v>634</v>
      </c>
      <c r="X161" s="5">
        <v>2769</v>
      </c>
      <c r="Y161" s="5">
        <v>1421</v>
      </c>
      <c r="Z161" s="5" t="s">
        <v>31</v>
      </c>
      <c r="AA161" s="5"/>
      <c r="AB161" s="6" cm="1">
        <f t="array" ref="AB161">SUM(IF(B161:I161&gt;B162:I162,1,-1))</f>
        <v>2</v>
      </c>
      <c r="AC161" s="6" cm="1">
        <f t="array" ref="AC161">SUM(IF(J161:S161&gt;J162:S162,1,-1))</f>
        <v>-4</v>
      </c>
      <c r="AD161" s="6">
        <f t="shared" si="43"/>
        <v>-2</v>
      </c>
      <c r="AE161" s="6">
        <f t="shared" si="45"/>
        <v>2</v>
      </c>
      <c r="AF161" s="6">
        <f t="shared" si="45"/>
        <v>-8</v>
      </c>
      <c r="AG161" s="6">
        <f t="shared" si="45"/>
        <v>-6</v>
      </c>
      <c r="AH161" s="5"/>
      <c r="AI161" s="8" t="str">
        <f t="shared" si="32"/>
        <v>Outside</v>
      </c>
      <c r="AJ161" s="7" t="str">
        <f t="shared" si="33"/>
        <v>Up</v>
      </c>
      <c r="AK161" s="7" t="str">
        <f t="shared" si="34"/>
        <v>POC Up</v>
      </c>
      <c r="AL161" s="9" t="str">
        <f t="shared" si="35"/>
        <v>In. Val</v>
      </c>
      <c r="AM161" s="9" t="str">
        <f t="shared" si="36"/>
        <v>Upper Break</v>
      </c>
      <c r="AN161" s="9" t="str">
        <f t="shared" si="37"/>
        <v>Ab. Val</v>
      </c>
      <c r="AO161" s="9" t="str">
        <f t="shared" si="38"/>
        <v>No Gap</v>
      </c>
      <c r="AP161" s="9" t="str">
        <f t="shared" si="39"/>
        <v>Bottom-Weighted</v>
      </c>
      <c r="AQ161" s="9" t="str">
        <f t="shared" si="40"/>
        <v>Skewed Mid-Low</v>
      </c>
      <c r="AR161" s="9" t="str">
        <f t="shared" si="41"/>
        <v>Same</v>
      </c>
      <c r="AS161" s="5">
        <f t="shared" si="42"/>
        <v>0</v>
      </c>
    </row>
    <row r="162" spans="1:45" ht="15.5" x14ac:dyDescent="0.35">
      <c r="A162" s="13">
        <v>45432</v>
      </c>
      <c r="B162" s="15">
        <v>1.25589</v>
      </c>
      <c r="C162" s="15">
        <v>1.2724899999999999</v>
      </c>
      <c r="D162" s="15">
        <v>1.2441800000000001</v>
      </c>
      <c r="E162" s="15">
        <v>1.2708999999999999</v>
      </c>
      <c r="F162" s="15">
        <v>1.2532000000000001</v>
      </c>
      <c r="G162" s="15">
        <v>1.2577</v>
      </c>
      <c r="H162" s="15">
        <v>1.2472000000000001</v>
      </c>
      <c r="I162" s="5">
        <v>-21</v>
      </c>
      <c r="J162" s="5">
        <v>3710</v>
      </c>
      <c r="K162" s="5">
        <v>2619</v>
      </c>
      <c r="L162" s="5">
        <v>6400</v>
      </c>
      <c r="M162" s="14">
        <v>8.7587500000000187</v>
      </c>
      <c r="N162" s="14">
        <v>283.09999999999837</v>
      </c>
      <c r="O162" s="5">
        <v>104.99999999999955</v>
      </c>
      <c r="P162" s="5">
        <v>725390</v>
      </c>
      <c r="Q162" s="14">
        <v>1007.4861111111111</v>
      </c>
      <c r="R162" s="14">
        <v>22.606852702225492</v>
      </c>
      <c r="S162" s="5">
        <v>47</v>
      </c>
      <c r="T162" s="5" t="s">
        <v>26</v>
      </c>
      <c r="U162" s="14">
        <v>0.59331947345898128</v>
      </c>
      <c r="V162" s="5">
        <v>1103</v>
      </c>
      <c r="W162" s="5">
        <v>630</v>
      </c>
      <c r="X162" s="5">
        <v>3107</v>
      </c>
      <c r="Y162" s="5">
        <v>1560</v>
      </c>
      <c r="Z162" s="5" t="s">
        <v>31</v>
      </c>
      <c r="AA162" s="5"/>
      <c r="AB162" s="6" cm="1">
        <f t="array" ref="AB162">SUM(IF(B162:I162&gt;B163:I163,1,-1))</f>
        <v>0</v>
      </c>
      <c r="AC162" s="6" cm="1">
        <f t="array" ref="AC162">SUM(IF(J162:S162&gt;J163:S163,1,-1))</f>
        <v>-2</v>
      </c>
      <c r="AD162" s="6">
        <f t="shared" si="43"/>
        <v>-2</v>
      </c>
      <c r="AE162" s="6">
        <f t="shared" si="45"/>
        <v>-4</v>
      </c>
      <c r="AF162" s="6">
        <f t="shared" si="45"/>
        <v>-8</v>
      </c>
      <c r="AG162" s="6">
        <f t="shared" si="45"/>
        <v>-12</v>
      </c>
      <c r="AH162" s="5"/>
      <c r="AI162" s="8" t="str">
        <f t="shared" si="32"/>
        <v>Outside</v>
      </c>
      <c r="AJ162" s="7" t="str">
        <f t="shared" si="33"/>
        <v>Neutral</v>
      </c>
      <c r="AK162" s="7" t="str">
        <f t="shared" si="34"/>
        <v>POC Unchanged</v>
      </c>
      <c r="AL162" s="9" t="str">
        <f t="shared" si="35"/>
        <v>In. Val</v>
      </c>
      <c r="AM162" s="9" t="str">
        <f t="shared" si="36"/>
        <v>Upper Break</v>
      </c>
      <c r="AN162" s="9" t="str">
        <f t="shared" si="37"/>
        <v>Ab. Val</v>
      </c>
      <c r="AO162" s="9" t="str">
        <f t="shared" si="38"/>
        <v>No Gap</v>
      </c>
      <c r="AP162" s="9" t="str">
        <f t="shared" si="39"/>
        <v>Top-Weighted</v>
      </c>
      <c r="AQ162" s="9" t="str">
        <f t="shared" si="40"/>
        <v>Skewed Mid-Low</v>
      </c>
      <c r="AR162" s="9" t="str">
        <f t="shared" si="41"/>
        <v>Same</v>
      </c>
      <c r="AS162" s="5">
        <f t="shared" si="42"/>
        <v>0</v>
      </c>
    </row>
    <row r="163" spans="1:45" ht="15.5" x14ac:dyDescent="0.35">
      <c r="A163" s="13">
        <v>45429</v>
      </c>
      <c r="B163" s="15">
        <v>1.2508900000000001</v>
      </c>
      <c r="C163" s="15">
        <v>1.2711300000000001</v>
      </c>
      <c r="D163" s="15">
        <v>1.2441800000000001</v>
      </c>
      <c r="E163" s="15">
        <v>1.27051</v>
      </c>
      <c r="F163" s="15">
        <v>1.2532000000000001</v>
      </c>
      <c r="G163" s="15">
        <v>1.2563</v>
      </c>
      <c r="H163" s="15">
        <v>1.2477</v>
      </c>
      <c r="I163" s="5">
        <v>-6</v>
      </c>
      <c r="J163" s="5">
        <v>3641</v>
      </c>
      <c r="K163" s="5">
        <v>2836</v>
      </c>
      <c r="L163" s="5">
        <v>6563</v>
      </c>
      <c r="M163" s="14">
        <v>8.9843055555555633</v>
      </c>
      <c r="N163" s="14">
        <v>269.50000000000028</v>
      </c>
      <c r="O163" s="5">
        <v>85.999999999999403</v>
      </c>
      <c r="P163" s="5">
        <v>742050</v>
      </c>
      <c r="Q163" s="14">
        <v>1030.625</v>
      </c>
      <c r="R163" s="14">
        <v>24.3525046382189</v>
      </c>
      <c r="S163" s="5">
        <v>42</v>
      </c>
      <c r="T163" s="5" t="s">
        <v>26</v>
      </c>
      <c r="U163" s="14">
        <v>0.59353591477096401</v>
      </c>
      <c r="V163" s="5">
        <v>933</v>
      </c>
      <c r="W163" s="5">
        <v>606</v>
      </c>
      <c r="X163" s="5">
        <v>3530</v>
      </c>
      <c r="Y163" s="5">
        <v>1454</v>
      </c>
      <c r="Z163" s="5" t="s">
        <v>31</v>
      </c>
      <c r="AA163" s="5"/>
      <c r="AB163" s="6" cm="1">
        <f t="array" ref="AB163">SUM(IF(B163:I163&gt;B164:I164,1,-1))</f>
        <v>0</v>
      </c>
      <c r="AC163" s="6" cm="1">
        <f t="array" ref="AC163">SUM(IF(J163:S163&gt;J164:S164,1,-1))</f>
        <v>-2</v>
      </c>
      <c r="AD163" s="6">
        <f t="shared" si="43"/>
        <v>-2</v>
      </c>
      <c r="AE163" s="6">
        <f t="shared" ref="AE163:AG178" si="46">SUM(AB163:AB165)</f>
        <v>-2</v>
      </c>
      <c r="AF163" s="6">
        <f t="shared" si="46"/>
        <v>0</v>
      </c>
      <c r="AG163" s="6">
        <f t="shared" si="46"/>
        <v>-2</v>
      </c>
      <c r="AH163" s="5"/>
      <c r="AI163" s="8" t="str">
        <f t="shared" si="32"/>
        <v>Outside</v>
      </c>
      <c r="AJ163" s="7" t="str">
        <f t="shared" si="33"/>
        <v>Neutral</v>
      </c>
      <c r="AK163" s="7" t="str">
        <f t="shared" si="34"/>
        <v>POC Unchanged</v>
      </c>
      <c r="AL163" s="9" t="str">
        <f t="shared" si="35"/>
        <v>In. Val</v>
      </c>
      <c r="AM163" s="9" t="str">
        <f t="shared" si="36"/>
        <v>Upper Break</v>
      </c>
      <c r="AN163" s="9" t="str">
        <f t="shared" si="37"/>
        <v>Ab. Val</v>
      </c>
      <c r="AO163" s="9" t="str">
        <f t="shared" si="38"/>
        <v>No Gap</v>
      </c>
      <c r="AP163" s="9" t="str">
        <f t="shared" si="39"/>
        <v>Top-Weighted</v>
      </c>
      <c r="AQ163" s="9" t="str">
        <f t="shared" si="40"/>
        <v>Skewed Mid-Low</v>
      </c>
      <c r="AR163" s="9" t="str">
        <f t="shared" si="41"/>
        <v>Same</v>
      </c>
      <c r="AS163" s="5">
        <f t="shared" si="42"/>
        <v>0</v>
      </c>
    </row>
    <row r="164" spans="1:45" ht="15.5" x14ac:dyDescent="0.35">
      <c r="A164" s="13">
        <v>45428</v>
      </c>
      <c r="B164" s="15">
        <v>1.2506600000000001</v>
      </c>
      <c r="C164" s="15">
        <v>1.2698499999999999</v>
      </c>
      <c r="D164" s="15">
        <v>1.2441800000000001</v>
      </c>
      <c r="E164" s="15">
        <v>1.26709</v>
      </c>
      <c r="F164" s="15">
        <v>1.2532000000000001</v>
      </c>
      <c r="G164" s="15">
        <v>1.2561</v>
      </c>
      <c r="H164" s="15">
        <v>1.2484</v>
      </c>
      <c r="I164" s="5">
        <v>-2</v>
      </c>
      <c r="J164" s="5">
        <v>3293</v>
      </c>
      <c r="K164" s="5">
        <v>3338</v>
      </c>
      <c r="L164" s="5">
        <v>6719</v>
      </c>
      <c r="M164" s="14">
        <v>9.2091666666666843</v>
      </c>
      <c r="N164" s="14">
        <v>256.69999999999857</v>
      </c>
      <c r="O164" s="5">
        <v>77.000000000000398</v>
      </c>
      <c r="P164" s="5">
        <v>760053</v>
      </c>
      <c r="Q164" s="14">
        <v>1055.6291666666666</v>
      </c>
      <c r="R164" s="14">
        <v>26.174522789248297</v>
      </c>
      <c r="S164" s="5">
        <v>32</v>
      </c>
      <c r="T164" s="5" t="s">
        <v>26</v>
      </c>
      <c r="U164" s="14">
        <v>0.6520635532095701</v>
      </c>
      <c r="V164" s="5">
        <v>604</v>
      </c>
      <c r="W164" s="5">
        <v>642</v>
      </c>
      <c r="X164" s="5">
        <v>3790</v>
      </c>
      <c r="Y164" s="5">
        <v>1621</v>
      </c>
      <c r="Z164" s="5" t="s">
        <v>31</v>
      </c>
      <c r="AA164" s="5"/>
      <c r="AB164" s="6" cm="1">
        <f t="array" ref="AB164">SUM(IF(B164:I164&gt;B165:I165,1,-1))</f>
        <v>-4</v>
      </c>
      <c r="AC164" s="6" cm="1">
        <f t="array" ref="AC164">SUM(IF(J164:S164&gt;J165:S165,1,-1))</f>
        <v>-4</v>
      </c>
      <c r="AD164" s="6">
        <f t="shared" si="43"/>
        <v>-8</v>
      </c>
      <c r="AE164" s="6">
        <f t="shared" si="46"/>
        <v>-2</v>
      </c>
      <c r="AF164" s="6">
        <f t="shared" si="46"/>
        <v>-4</v>
      </c>
      <c r="AG164" s="6">
        <f t="shared" si="46"/>
        <v>-6</v>
      </c>
      <c r="AH164" s="5"/>
      <c r="AI164" s="8" t="str">
        <f t="shared" si="32"/>
        <v>Outside</v>
      </c>
      <c r="AJ164" s="7" t="str">
        <f t="shared" si="33"/>
        <v>Neutral</v>
      </c>
      <c r="AK164" s="7" t="str">
        <f t="shared" si="34"/>
        <v>POC Unchanged</v>
      </c>
      <c r="AL164" s="9" t="str">
        <f t="shared" si="35"/>
        <v>In. Val</v>
      </c>
      <c r="AM164" s="9" t="str">
        <f t="shared" si="36"/>
        <v>Upper Break</v>
      </c>
      <c r="AN164" s="9" t="str">
        <f t="shared" si="37"/>
        <v>Ab. Val</v>
      </c>
      <c r="AO164" s="9" t="str">
        <f t="shared" si="38"/>
        <v>No Gap</v>
      </c>
      <c r="AP164" s="9" t="str">
        <f t="shared" si="39"/>
        <v>Bottom-Weighted</v>
      </c>
      <c r="AQ164" s="9" t="str">
        <f t="shared" si="40"/>
        <v>Skewed Mid-Low</v>
      </c>
      <c r="AR164" s="9" t="str">
        <f t="shared" si="41"/>
        <v>Same</v>
      </c>
      <c r="AS164" s="5">
        <f t="shared" si="42"/>
        <v>0</v>
      </c>
    </row>
    <row r="165" spans="1:45" ht="15.5" x14ac:dyDescent="0.35">
      <c r="A165" s="13">
        <v>45427</v>
      </c>
      <c r="B165" s="15">
        <v>1.2459100000000001</v>
      </c>
      <c r="C165" s="15">
        <v>1.26936</v>
      </c>
      <c r="D165" s="15">
        <v>1.2441800000000001</v>
      </c>
      <c r="E165" s="15">
        <v>1.26878</v>
      </c>
      <c r="F165" s="15">
        <v>1.2532000000000001</v>
      </c>
      <c r="G165" s="15">
        <v>1.2561</v>
      </c>
      <c r="H165" s="15">
        <v>1.2487999999999999</v>
      </c>
      <c r="I165" s="5">
        <v>23</v>
      </c>
      <c r="J165" s="5">
        <v>2934</v>
      </c>
      <c r="K165" s="5">
        <v>3878</v>
      </c>
      <c r="L165" s="5">
        <v>6900</v>
      </c>
      <c r="M165" s="14">
        <v>9.4693055555555912</v>
      </c>
      <c r="N165" s="14">
        <v>251.79999999999981</v>
      </c>
      <c r="O165" s="5">
        <v>73.000000000000838</v>
      </c>
      <c r="P165" s="5">
        <v>777480</v>
      </c>
      <c r="Q165" s="14">
        <v>1079.8333333333333</v>
      </c>
      <c r="R165" s="14">
        <v>27.402700555996844</v>
      </c>
      <c r="S165" s="5">
        <v>32</v>
      </c>
      <c r="T165" s="5" t="s">
        <v>26</v>
      </c>
      <c r="U165" s="14">
        <v>0.66230626659417147</v>
      </c>
      <c r="V165" s="5">
        <v>257</v>
      </c>
      <c r="W165" s="5">
        <v>667</v>
      </c>
      <c r="X165" s="5">
        <v>3998</v>
      </c>
      <c r="Y165" s="5">
        <v>1893</v>
      </c>
      <c r="Z165" s="5" t="s">
        <v>31</v>
      </c>
      <c r="AA165" s="5"/>
      <c r="AB165" s="6" cm="1">
        <f t="array" ref="AB165">SUM(IF(B165:I165&gt;B166:I166,1,-1))</f>
        <v>2</v>
      </c>
      <c r="AC165" s="6" cm="1">
        <f t="array" ref="AC165">SUM(IF(J165:S165&gt;J166:S166,1,-1))</f>
        <v>6</v>
      </c>
      <c r="AD165" s="6">
        <f t="shared" si="43"/>
        <v>8</v>
      </c>
      <c r="AE165" s="6">
        <f t="shared" si="46"/>
        <v>2</v>
      </c>
      <c r="AF165" s="6">
        <f t="shared" si="46"/>
        <v>-6</v>
      </c>
      <c r="AG165" s="6">
        <f t="shared" si="46"/>
        <v>-4</v>
      </c>
      <c r="AH165" s="5"/>
      <c r="AI165" s="8" t="str">
        <f t="shared" si="32"/>
        <v>Outside</v>
      </c>
      <c r="AJ165" s="7" t="str">
        <f t="shared" si="33"/>
        <v>Up</v>
      </c>
      <c r="AK165" s="7" t="str">
        <f t="shared" si="34"/>
        <v>POC Unchanged</v>
      </c>
      <c r="AL165" s="9" t="str">
        <f t="shared" si="35"/>
        <v>In. Val</v>
      </c>
      <c r="AM165" s="9" t="str">
        <f t="shared" si="36"/>
        <v>Upper Break</v>
      </c>
      <c r="AN165" s="9" t="str">
        <f t="shared" si="37"/>
        <v>Ab. Val</v>
      </c>
      <c r="AO165" s="9" t="str">
        <f t="shared" si="38"/>
        <v>Gap Down - Failed</v>
      </c>
      <c r="AP165" s="9" t="str">
        <f t="shared" si="39"/>
        <v>Bottom-Weighted</v>
      </c>
      <c r="AQ165" s="9" t="str">
        <f t="shared" si="40"/>
        <v>Skewed Mid-Low</v>
      </c>
      <c r="AR165" s="9" t="str">
        <f t="shared" si="41"/>
        <v>Same</v>
      </c>
      <c r="AS165" s="5">
        <f t="shared" si="42"/>
        <v>0</v>
      </c>
    </row>
    <row r="166" spans="1:45" ht="15.5" x14ac:dyDescent="0.35">
      <c r="A166" s="13">
        <v>45426</v>
      </c>
      <c r="B166" s="15">
        <v>1.24535</v>
      </c>
      <c r="C166" s="15">
        <v>1.2630399999999999</v>
      </c>
      <c r="D166" s="15">
        <v>1.2422200000000001</v>
      </c>
      <c r="E166" s="15">
        <v>1.2583800000000001</v>
      </c>
      <c r="F166" s="15">
        <v>1.2531999999999999</v>
      </c>
      <c r="G166" s="15">
        <v>1.2561</v>
      </c>
      <c r="H166" s="15">
        <v>1.2488999999999999</v>
      </c>
      <c r="I166" s="5">
        <v>-13</v>
      </c>
      <c r="J166" s="5">
        <v>2444</v>
      </c>
      <c r="K166" s="5">
        <v>4297</v>
      </c>
      <c r="L166" s="5">
        <v>6827</v>
      </c>
      <c r="M166" s="14">
        <v>9.3730555555555934</v>
      </c>
      <c r="N166" s="14">
        <v>208.1999999999984</v>
      </c>
      <c r="O166" s="5">
        <v>72.000000000000952</v>
      </c>
      <c r="P166" s="5">
        <v>770559</v>
      </c>
      <c r="Q166" s="14">
        <v>1070.2208333333333</v>
      </c>
      <c r="R166" s="14">
        <v>32.790585975024271</v>
      </c>
      <c r="S166" s="5">
        <v>24</v>
      </c>
      <c r="T166" s="5" t="s">
        <v>26</v>
      </c>
      <c r="U166" s="14">
        <v>0.64240360409079444</v>
      </c>
      <c r="V166" s="5">
        <v>292</v>
      </c>
      <c r="W166" s="5">
        <v>2573</v>
      </c>
      <c r="X166" s="5">
        <v>3121</v>
      </c>
      <c r="Y166" s="5">
        <v>757</v>
      </c>
      <c r="Z166" s="5" t="s">
        <v>31</v>
      </c>
      <c r="AA166" s="5"/>
      <c r="AB166" s="6" cm="1">
        <f t="array" ref="AB166">SUM(IF(B166:I166&gt;B167:I167,1,-1))</f>
        <v>0</v>
      </c>
      <c r="AC166" s="6" cm="1">
        <f t="array" ref="AC166">SUM(IF(J166:S166&gt;J167:S167,1,-1))</f>
        <v>-6</v>
      </c>
      <c r="AD166" s="6">
        <f t="shared" si="43"/>
        <v>-6</v>
      </c>
      <c r="AE166" s="6">
        <f t="shared" si="46"/>
        <v>-4</v>
      </c>
      <c r="AF166" s="6">
        <f t="shared" si="46"/>
        <v>-20</v>
      </c>
      <c r="AG166" s="6">
        <f t="shared" si="46"/>
        <v>-24</v>
      </c>
      <c r="AH166" s="5"/>
      <c r="AI166" s="8" t="str">
        <f t="shared" si="32"/>
        <v>OL Higher</v>
      </c>
      <c r="AJ166" s="7" t="str">
        <f t="shared" si="33"/>
        <v>Up</v>
      </c>
      <c r="AK166" s="7" t="str">
        <f t="shared" si="34"/>
        <v>POC Unchanged</v>
      </c>
      <c r="AL166" s="9" t="str">
        <f t="shared" si="35"/>
        <v>In. Val</v>
      </c>
      <c r="AM166" s="9" t="str">
        <f t="shared" si="36"/>
        <v>Inside Day</v>
      </c>
      <c r="AN166" s="9" t="str">
        <f t="shared" si="37"/>
        <v>Ab. Val</v>
      </c>
      <c r="AO166" s="9" t="str">
        <f t="shared" si="38"/>
        <v>Gap Down - Failed</v>
      </c>
      <c r="AP166" s="9" t="str">
        <f t="shared" si="39"/>
        <v>Bottom-Weighted</v>
      </c>
      <c r="AQ166" s="9" t="str">
        <f t="shared" si="40"/>
        <v>Skewed Mid-Low</v>
      </c>
      <c r="AR166" s="9" t="str">
        <f t="shared" si="41"/>
        <v>Same</v>
      </c>
      <c r="AS166" s="5">
        <f t="shared" si="42"/>
        <v>0</v>
      </c>
    </row>
    <row r="167" spans="1:45" ht="15.5" x14ac:dyDescent="0.35">
      <c r="A167" s="13">
        <v>45425</v>
      </c>
      <c r="B167" s="15">
        <v>1.2349300000000001</v>
      </c>
      <c r="C167" s="15">
        <v>1.2630399999999999</v>
      </c>
      <c r="D167" s="15">
        <v>1.2331300000000001</v>
      </c>
      <c r="E167" s="15">
        <v>1.2559199999999999</v>
      </c>
      <c r="F167" s="15">
        <v>1.2532000000000001</v>
      </c>
      <c r="G167" s="15">
        <v>1.2561</v>
      </c>
      <c r="H167" s="15">
        <v>1.2482</v>
      </c>
      <c r="I167" s="5">
        <v>-12</v>
      </c>
      <c r="J167" s="5">
        <v>2038</v>
      </c>
      <c r="K167" s="5">
        <v>4796</v>
      </c>
      <c r="L167" s="5">
        <v>6919</v>
      </c>
      <c r="M167" s="14">
        <v>9.5365277777778008</v>
      </c>
      <c r="N167" s="14">
        <v>299.09999999999883</v>
      </c>
      <c r="O167" s="5">
        <v>79.000000000000185</v>
      </c>
      <c r="P167" s="5">
        <v>775937</v>
      </c>
      <c r="Q167" s="14">
        <v>1077.6902777777777</v>
      </c>
      <c r="R167" s="14">
        <v>23.132731527917176</v>
      </c>
      <c r="S167" s="5">
        <v>35</v>
      </c>
      <c r="T167" s="5" t="s">
        <v>28</v>
      </c>
      <c r="U167" s="14">
        <v>0.49985962390793492</v>
      </c>
      <c r="V167" s="5">
        <v>733</v>
      </c>
      <c r="W167" s="5">
        <v>4633</v>
      </c>
      <c r="X167" s="5">
        <v>1211</v>
      </c>
      <c r="Y167" s="5">
        <v>342</v>
      </c>
      <c r="Z167" s="5" t="s">
        <v>31</v>
      </c>
      <c r="AA167" s="5"/>
      <c r="AB167" s="6" cm="1">
        <f t="array" ref="AB167">SUM(IF(B167:I167&gt;B168:I168,1,-1))</f>
        <v>0</v>
      </c>
      <c r="AC167" s="6" cm="1">
        <f t="array" ref="AC167">SUM(IF(J167:S167&gt;J168:S168,1,-1))</f>
        <v>-6</v>
      </c>
      <c r="AD167" s="6">
        <f t="shared" si="43"/>
        <v>-6</v>
      </c>
      <c r="AE167" s="6">
        <f t="shared" si="46"/>
        <v>-6</v>
      </c>
      <c r="AF167" s="6">
        <f t="shared" si="46"/>
        <v>-16</v>
      </c>
      <c r="AG167" s="6">
        <f t="shared" si="46"/>
        <v>-22</v>
      </c>
      <c r="AH167" s="5"/>
      <c r="AI167" s="8" t="str">
        <f t="shared" si="32"/>
        <v>Inside</v>
      </c>
      <c r="AJ167" s="7" t="str">
        <f t="shared" si="33"/>
        <v>Up</v>
      </c>
      <c r="AK167" s="7" t="str">
        <f t="shared" si="34"/>
        <v>POC Unchanged</v>
      </c>
      <c r="AL167" s="9" t="str">
        <f t="shared" si="35"/>
        <v>In. Val</v>
      </c>
      <c r="AM167" s="9" t="str">
        <f t="shared" si="36"/>
        <v>Inside Day</v>
      </c>
      <c r="AN167" s="9" t="str">
        <f t="shared" si="37"/>
        <v>In Val</v>
      </c>
      <c r="AO167" s="9" t="str">
        <f t="shared" si="38"/>
        <v>Gap Down - Failed</v>
      </c>
      <c r="AP167" s="9" t="str">
        <f t="shared" si="39"/>
        <v>Bottom-Weighted</v>
      </c>
      <c r="AQ167" s="9" t="str">
        <f t="shared" si="40"/>
        <v>Skewed Mid-High</v>
      </c>
      <c r="AR167" s="9" t="str">
        <f t="shared" si="41"/>
        <v>Closed Lower Quadrant</v>
      </c>
      <c r="AS167" s="5">
        <f t="shared" si="42"/>
        <v>-1</v>
      </c>
    </row>
    <row r="168" spans="1:45" ht="15.5" x14ac:dyDescent="0.35">
      <c r="A168" s="13">
        <v>45422</v>
      </c>
      <c r="B168" s="15">
        <v>1.2375</v>
      </c>
      <c r="C168" s="15">
        <v>1.2630399999999999</v>
      </c>
      <c r="D168" s="15">
        <v>1.2298800000000001</v>
      </c>
      <c r="E168" s="15">
        <v>1.25213</v>
      </c>
      <c r="F168" s="15">
        <v>1.2532000000000001</v>
      </c>
      <c r="G168" s="15">
        <v>1.2562</v>
      </c>
      <c r="H168" s="15">
        <v>1.2472000000000001</v>
      </c>
      <c r="I168" s="5">
        <v>-24</v>
      </c>
      <c r="J168" s="5">
        <v>1854</v>
      </c>
      <c r="K168" s="5">
        <v>5150</v>
      </c>
      <c r="L168" s="5">
        <v>7083</v>
      </c>
      <c r="M168" s="14">
        <v>9.7208333333333421</v>
      </c>
      <c r="N168" s="14">
        <v>331.59999999999854</v>
      </c>
      <c r="O168" s="5">
        <v>89.999999999998977</v>
      </c>
      <c r="P168" s="5">
        <v>781139</v>
      </c>
      <c r="Q168" s="14">
        <v>1084.9152777777779</v>
      </c>
      <c r="R168" s="14">
        <v>21.360072376357149</v>
      </c>
      <c r="S168" s="5">
        <v>39</v>
      </c>
      <c r="T168" s="5" t="s">
        <v>28</v>
      </c>
      <c r="U168" s="14">
        <v>0.45428777697454908</v>
      </c>
      <c r="V168" s="5">
        <v>914</v>
      </c>
      <c r="W168" s="5">
        <v>4515</v>
      </c>
      <c r="X168" s="5">
        <v>943</v>
      </c>
      <c r="Y168" s="5">
        <v>641</v>
      </c>
      <c r="Z168" s="5" t="s">
        <v>32</v>
      </c>
      <c r="AA168" s="5"/>
      <c r="AB168" s="6" cm="1">
        <f t="array" ref="AB168">SUM(IF(B168:I168&gt;B169:I169,1,-1))</f>
        <v>-4</v>
      </c>
      <c r="AC168" s="6" cm="1">
        <f t="array" ref="AC168">SUM(IF(J168:S168&gt;J169:S169,1,-1))</f>
        <v>-8</v>
      </c>
      <c r="AD168" s="6">
        <f t="shared" si="43"/>
        <v>-12</v>
      </c>
      <c r="AE168" s="6">
        <f t="shared" si="46"/>
        <v>-8</v>
      </c>
      <c r="AF168" s="6">
        <f t="shared" si="46"/>
        <v>-18</v>
      </c>
      <c r="AG168" s="6">
        <f t="shared" si="46"/>
        <v>-26</v>
      </c>
      <c r="AH168" s="5"/>
      <c r="AI168" s="8" t="str">
        <f t="shared" si="32"/>
        <v>Inside</v>
      </c>
      <c r="AJ168" s="7" t="str">
        <f t="shared" si="33"/>
        <v>Up</v>
      </c>
      <c r="AK168" s="7" t="str">
        <f t="shared" si="34"/>
        <v>POC Up</v>
      </c>
      <c r="AL168" s="9" t="str">
        <f t="shared" si="35"/>
        <v>In. Val</v>
      </c>
      <c r="AM168" s="9" t="str">
        <f t="shared" si="36"/>
        <v>Inside Day</v>
      </c>
      <c r="AN168" s="9" t="str">
        <f t="shared" si="37"/>
        <v>In Val</v>
      </c>
      <c r="AO168" s="9" t="str">
        <f t="shared" si="38"/>
        <v>Gap Down - Failed</v>
      </c>
      <c r="AP168" s="9" t="str">
        <f t="shared" si="39"/>
        <v>Bottom-Weighted</v>
      </c>
      <c r="AQ168" s="9" t="str">
        <f t="shared" si="40"/>
        <v>Skewed Mid-High</v>
      </c>
      <c r="AR168" s="9" t="str">
        <f t="shared" si="41"/>
        <v>Same</v>
      </c>
      <c r="AS168" s="5">
        <f t="shared" si="42"/>
        <v>0</v>
      </c>
    </row>
    <row r="169" spans="1:45" ht="15.5" x14ac:dyDescent="0.35">
      <c r="A169" s="13">
        <v>45421</v>
      </c>
      <c r="B169" s="15">
        <v>1.2434400000000001</v>
      </c>
      <c r="C169" s="15">
        <v>1.2630399999999999</v>
      </c>
      <c r="D169" s="15">
        <v>1.2298800000000001</v>
      </c>
      <c r="E169" s="15">
        <v>1.2524</v>
      </c>
      <c r="F169" s="15">
        <v>1.2512000000000001</v>
      </c>
      <c r="G169" s="15">
        <v>1.2567999999999999</v>
      </c>
      <c r="H169" s="15">
        <v>1.2454000000000001</v>
      </c>
      <c r="I169" s="5">
        <v>-17</v>
      </c>
      <c r="J169" s="5">
        <v>2841</v>
      </c>
      <c r="K169" s="5">
        <v>4400</v>
      </c>
      <c r="L169" s="5">
        <v>7309</v>
      </c>
      <c r="M169" s="14">
        <v>10.035694444444454</v>
      </c>
      <c r="N169" s="14">
        <v>331.59999999999854</v>
      </c>
      <c r="O169" s="5">
        <v>113.99999999999855</v>
      </c>
      <c r="P169" s="5">
        <v>807177</v>
      </c>
      <c r="Q169" s="14">
        <v>1121.0791666666667</v>
      </c>
      <c r="R169" s="14">
        <v>22.041616405307696</v>
      </c>
      <c r="S169" s="5">
        <v>39</v>
      </c>
      <c r="T169" s="5" t="s">
        <v>26</v>
      </c>
      <c r="U169" s="14">
        <v>0.62942380846188994</v>
      </c>
      <c r="V169" s="5">
        <v>914</v>
      </c>
      <c r="W169" s="5">
        <v>4114</v>
      </c>
      <c r="X169" s="5">
        <v>1454</v>
      </c>
      <c r="Y169" s="5">
        <v>755</v>
      </c>
      <c r="Z169" s="5" t="s">
        <v>32</v>
      </c>
      <c r="AA169" s="5"/>
      <c r="AB169" s="6" cm="1">
        <f t="array" ref="AB169">SUM(IF(B169:I169&gt;B170:I170,1,-1))</f>
        <v>-2</v>
      </c>
      <c r="AC169" s="6" cm="1">
        <f t="array" ref="AC169">SUM(IF(J169:S169&gt;J170:S170,1,-1))</f>
        <v>-2</v>
      </c>
      <c r="AD169" s="6">
        <f t="shared" si="43"/>
        <v>-4</v>
      </c>
      <c r="AE169" s="6">
        <f t="shared" si="46"/>
        <v>-6</v>
      </c>
      <c r="AF169" s="6">
        <f t="shared" si="46"/>
        <v>-16</v>
      </c>
      <c r="AG169" s="6">
        <f t="shared" si="46"/>
        <v>-22</v>
      </c>
      <c r="AH169" s="5"/>
      <c r="AI169" s="8" t="str">
        <f t="shared" si="32"/>
        <v>OL Higher</v>
      </c>
      <c r="AJ169" s="7" t="str">
        <f t="shared" si="33"/>
        <v>Up</v>
      </c>
      <c r="AK169" s="7" t="str">
        <f t="shared" si="34"/>
        <v>POC Down</v>
      </c>
      <c r="AL169" s="9" t="str">
        <f t="shared" si="35"/>
        <v>In. Val</v>
      </c>
      <c r="AM169" s="9" t="str">
        <f t="shared" si="36"/>
        <v>Inside Day</v>
      </c>
      <c r="AN169" s="9" t="str">
        <f t="shared" si="37"/>
        <v>In Val</v>
      </c>
      <c r="AO169" s="9" t="str">
        <f t="shared" si="38"/>
        <v>Gap Down - Failed</v>
      </c>
      <c r="AP169" s="9" t="str">
        <f t="shared" si="39"/>
        <v>Bottom-Weighted</v>
      </c>
      <c r="AQ169" s="9" t="str">
        <f t="shared" si="40"/>
        <v>Skewed Mid-High</v>
      </c>
      <c r="AR169" s="9" t="str">
        <f t="shared" si="41"/>
        <v>Same</v>
      </c>
      <c r="AS169" s="5">
        <f t="shared" si="42"/>
        <v>0</v>
      </c>
    </row>
    <row r="170" spans="1:45" ht="15.5" x14ac:dyDescent="0.35">
      <c r="A170" s="13">
        <v>45420</v>
      </c>
      <c r="B170" s="15">
        <v>1.2452799999999999</v>
      </c>
      <c r="C170" s="15">
        <v>1.2630399999999999</v>
      </c>
      <c r="D170" s="15">
        <v>1.2298800000000001</v>
      </c>
      <c r="E170" s="15">
        <v>1.24926</v>
      </c>
      <c r="F170" s="15">
        <v>1.2537</v>
      </c>
      <c r="G170" s="15">
        <v>1.2562</v>
      </c>
      <c r="H170" s="15">
        <v>1.2445999999999999</v>
      </c>
      <c r="I170" s="5">
        <v>-15</v>
      </c>
      <c r="J170" s="5">
        <v>1489</v>
      </c>
      <c r="K170" s="5">
        <v>5733</v>
      </c>
      <c r="L170" s="5">
        <v>7285</v>
      </c>
      <c r="M170" s="14">
        <v>10.001527777777756</v>
      </c>
      <c r="N170" s="14">
        <v>331.59999999999854</v>
      </c>
      <c r="O170" s="5">
        <v>116.00000000000054</v>
      </c>
      <c r="P170" s="5">
        <v>808470</v>
      </c>
      <c r="Q170" s="14">
        <v>1122.875</v>
      </c>
      <c r="R170" s="14">
        <v>21.969240048251002</v>
      </c>
      <c r="S170" s="5">
        <v>42</v>
      </c>
      <c r="T170" s="5" t="s">
        <v>28</v>
      </c>
      <c r="U170" s="14">
        <v>0.39468553666965811</v>
      </c>
      <c r="V170" s="5">
        <v>914</v>
      </c>
      <c r="W170" s="5">
        <v>3843</v>
      </c>
      <c r="X170" s="5">
        <v>1689</v>
      </c>
      <c r="Y170" s="5">
        <v>755</v>
      </c>
      <c r="Z170" s="5" t="s">
        <v>32</v>
      </c>
      <c r="AA170" s="5"/>
      <c r="AB170" s="6" cm="1">
        <f t="array" ref="AB170">SUM(IF(B170:I170&gt;B171:I171,1,-1))</f>
        <v>-2</v>
      </c>
      <c r="AC170" s="6" cm="1">
        <f t="array" ref="AC170">SUM(IF(J170:S170&gt;J171:S171,1,-1))</f>
        <v>-8</v>
      </c>
      <c r="AD170" s="6">
        <f t="shared" si="43"/>
        <v>-10</v>
      </c>
      <c r="AE170" s="6">
        <f t="shared" si="46"/>
        <v>-8</v>
      </c>
      <c r="AF170" s="6">
        <f t="shared" si="46"/>
        <v>-20</v>
      </c>
      <c r="AG170" s="6">
        <f t="shared" si="46"/>
        <v>-28</v>
      </c>
      <c r="AH170" s="5"/>
      <c r="AI170" s="8" t="str">
        <f t="shared" si="32"/>
        <v>OL Higher</v>
      </c>
      <c r="AJ170" s="7" t="str">
        <f t="shared" si="33"/>
        <v>Up</v>
      </c>
      <c r="AK170" s="7" t="str">
        <f t="shared" si="34"/>
        <v>POC Unchanged</v>
      </c>
      <c r="AL170" s="9" t="str">
        <f t="shared" si="35"/>
        <v>In. Val</v>
      </c>
      <c r="AM170" s="9" t="str">
        <f t="shared" si="36"/>
        <v>Inside Day</v>
      </c>
      <c r="AN170" s="9" t="str">
        <f t="shared" si="37"/>
        <v>In Val</v>
      </c>
      <c r="AO170" s="9" t="str">
        <f t="shared" si="38"/>
        <v>No Gap</v>
      </c>
      <c r="AP170" s="9" t="str">
        <f t="shared" si="39"/>
        <v>Bottom-Weighted</v>
      </c>
      <c r="AQ170" s="9" t="str">
        <f t="shared" si="40"/>
        <v>Skewed Mid-High</v>
      </c>
      <c r="AR170" s="9" t="str">
        <f t="shared" si="41"/>
        <v>Same</v>
      </c>
      <c r="AS170" s="5">
        <f t="shared" si="42"/>
        <v>0</v>
      </c>
    </row>
    <row r="171" spans="1:45" ht="15.5" x14ac:dyDescent="0.35">
      <c r="A171" s="13">
        <v>45419</v>
      </c>
      <c r="B171" s="15">
        <v>1.2430099999999999</v>
      </c>
      <c r="C171" s="15">
        <v>1.2630399999999999</v>
      </c>
      <c r="D171" s="15">
        <v>1.2298800000000001</v>
      </c>
      <c r="E171" s="15">
        <v>1.25014</v>
      </c>
      <c r="F171" s="15">
        <v>1.2537</v>
      </c>
      <c r="G171" s="15">
        <v>1.2561</v>
      </c>
      <c r="H171" s="15">
        <v>1.2442</v>
      </c>
      <c r="I171" s="5">
        <v>-13</v>
      </c>
      <c r="J171" s="5">
        <v>1489</v>
      </c>
      <c r="K171" s="5">
        <v>5903</v>
      </c>
      <c r="L171" s="5">
        <v>7455</v>
      </c>
      <c r="M171" s="14">
        <v>10.234583333333299</v>
      </c>
      <c r="N171" s="14">
        <v>331.59999999999854</v>
      </c>
      <c r="O171" s="5">
        <v>119.00000000000021</v>
      </c>
      <c r="P171" s="5">
        <v>826586</v>
      </c>
      <c r="Q171" s="14">
        <v>1148.036111111111</v>
      </c>
      <c r="R171" s="14">
        <v>22.481905910735925</v>
      </c>
      <c r="S171" s="5">
        <v>38</v>
      </c>
      <c r="T171" s="5" t="s">
        <v>28</v>
      </c>
      <c r="U171" s="14">
        <v>0.39161870238510915</v>
      </c>
      <c r="V171" s="5">
        <v>914</v>
      </c>
      <c r="W171" s="5">
        <v>3569</v>
      </c>
      <c r="X171" s="5">
        <v>2124</v>
      </c>
      <c r="Y171" s="5">
        <v>755</v>
      </c>
      <c r="Z171" s="5" t="s">
        <v>32</v>
      </c>
      <c r="AA171" s="5"/>
      <c r="AB171" s="6" cm="1">
        <f t="array" ref="AB171">SUM(IF(B171:I171&gt;B172:I172,1,-1))</f>
        <v>-2</v>
      </c>
      <c r="AC171" s="6" cm="1">
        <f t="array" ref="AC171">SUM(IF(J171:S171&gt;J172:S172,1,-1))</f>
        <v>-6</v>
      </c>
      <c r="AD171" s="6">
        <f t="shared" si="43"/>
        <v>-8</v>
      </c>
      <c r="AE171" s="6">
        <f t="shared" si="46"/>
        <v>-6</v>
      </c>
      <c r="AF171" s="6">
        <f t="shared" si="46"/>
        <v>-6</v>
      </c>
      <c r="AG171" s="6">
        <f t="shared" si="46"/>
        <v>-12</v>
      </c>
      <c r="AH171" s="5"/>
      <c r="AI171" s="8" t="str">
        <f t="shared" si="32"/>
        <v>OL Higher</v>
      </c>
      <c r="AJ171" s="7" t="str">
        <f t="shared" si="33"/>
        <v>Up</v>
      </c>
      <c r="AK171" s="7" t="str">
        <f t="shared" si="34"/>
        <v>POC Up</v>
      </c>
      <c r="AL171" s="9" t="str">
        <f t="shared" si="35"/>
        <v>In. Val</v>
      </c>
      <c r="AM171" s="9" t="str">
        <f t="shared" si="36"/>
        <v>Inside Day</v>
      </c>
      <c r="AN171" s="9" t="str">
        <f t="shared" si="37"/>
        <v>In Val</v>
      </c>
      <c r="AO171" s="9" t="str">
        <f t="shared" si="38"/>
        <v>No Gap</v>
      </c>
      <c r="AP171" s="9" t="str">
        <f t="shared" si="39"/>
        <v>Bottom-Weighted</v>
      </c>
      <c r="AQ171" s="9" t="str">
        <f t="shared" si="40"/>
        <v>Skewed Mid-High</v>
      </c>
      <c r="AR171" s="9" t="str">
        <f t="shared" si="41"/>
        <v>Closed Higher Quadrant</v>
      </c>
      <c r="AS171" s="5">
        <f t="shared" si="42"/>
        <v>1</v>
      </c>
    </row>
    <row r="172" spans="1:45" ht="15.5" x14ac:dyDescent="0.35">
      <c r="A172" s="13">
        <v>45418</v>
      </c>
      <c r="B172" s="15">
        <v>1.2445999999999999</v>
      </c>
      <c r="C172" s="15">
        <v>1.2630399999999999</v>
      </c>
      <c r="D172" s="15">
        <v>1.2298800000000001</v>
      </c>
      <c r="E172" s="15">
        <v>1.25587</v>
      </c>
      <c r="F172" s="15">
        <v>1.2436</v>
      </c>
      <c r="G172" s="15">
        <v>1.2544</v>
      </c>
      <c r="H172" s="15">
        <v>1.2425999999999999</v>
      </c>
      <c r="I172" s="5">
        <v>7</v>
      </c>
      <c r="J172" s="5">
        <v>5764</v>
      </c>
      <c r="K172" s="5">
        <v>1800</v>
      </c>
      <c r="L172" s="5">
        <v>7631</v>
      </c>
      <c r="M172" s="14">
        <v>10.480972222222174</v>
      </c>
      <c r="N172" s="14">
        <v>331.59999999999854</v>
      </c>
      <c r="O172" s="5">
        <v>118.00000000000033</v>
      </c>
      <c r="P172" s="5">
        <v>848527</v>
      </c>
      <c r="Q172" s="14">
        <v>1178.5097222222223</v>
      </c>
      <c r="R172" s="14">
        <v>23.012665862485022</v>
      </c>
      <c r="S172" s="5">
        <v>42</v>
      </c>
      <c r="T172" s="5" t="s">
        <v>28</v>
      </c>
      <c r="U172" s="14">
        <v>0.43786145742671145</v>
      </c>
      <c r="V172" s="5">
        <v>789</v>
      </c>
      <c r="W172" s="5">
        <v>3333</v>
      </c>
      <c r="X172" s="5">
        <v>2663</v>
      </c>
      <c r="Y172" s="5">
        <v>755</v>
      </c>
      <c r="Z172" s="5" t="s">
        <v>31</v>
      </c>
      <c r="AA172" s="5"/>
      <c r="AB172" s="6" cm="1">
        <f t="array" ref="AB172">SUM(IF(B172:I172&gt;B173:I173,1,-1))</f>
        <v>-4</v>
      </c>
      <c r="AC172" s="6" cm="1">
        <f t="array" ref="AC172">SUM(IF(J172:S172&gt;J173:S173,1,-1))</f>
        <v>-6</v>
      </c>
      <c r="AD172" s="6">
        <f t="shared" si="43"/>
        <v>-10</v>
      </c>
      <c r="AE172" s="6">
        <f t="shared" si="46"/>
        <v>-8</v>
      </c>
      <c r="AF172" s="6">
        <f t="shared" si="46"/>
        <v>2</v>
      </c>
      <c r="AG172" s="6">
        <f t="shared" si="46"/>
        <v>-6</v>
      </c>
      <c r="AH172" s="5"/>
      <c r="AI172" s="8" t="str">
        <f t="shared" si="32"/>
        <v>Outside</v>
      </c>
      <c r="AJ172" s="7" t="str">
        <f t="shared" si="33"/>
        <v>Neutral</v>
      </c>
      <c r="AK172" s="7" t="str">
        <f t="shared" si="34"/>
        <v>POC Down</v>
      </c>
      <c r="AL172" s="9" t="str">
        <f t="shared" si="35"/>
        <v>In. Val</v>
      </c>
      <c r="AM172" s="9" t="str">
        <f t="shared" si="36"/>
        <v>Inside Day</v>
      </c>
      <c r="AN172" s="9" t="str">
        <f t="shared" si="37"/>
        <v>Ab. Val</v>
      </c>
      <c r="AO172" s="9" t="str">
        <f t="shared" si="38"/>
        <v>No Gap</v>
      </c>
      <c r="AP172" s="9" t="str">
        <f t="shared" si="39"/>
        <v>Top-Weighted</v>
      </c>
      <c r="AQ172" s="9" t="str">
        <f t="shared" si="40"/>
        <v>Skewed Mid-High</v>
      </c>
      <c r="AR172" s="9" t="str">
        <f t="shared" si="41"/>
        <v>Closed Lower Quadrant</v>
      </c>
      <c r="AS172" s="5">
        <f t="shared" si="42"/>
        <v>-1</v>
      </c>
    </row>
    <row r="173" spans="1:45" ht="15.5" x14ac:dyDescent="0.35">
      <c r="A173" s="13">
        <v>45415</v>
      </c>
      <c r="B173" s="15">
        <v>1.2458899999999999</v>
      </c>
      <c r="C173" s="15">
        <v>1.2630399999999999</v>
      </c>
      <c r="D173" s="15">
        <v>1.2298800000000001</v>
      </c>
      <c r="E173" s="15">
        <v>1.25404</v>
      </c>
      <c r="F173" s="15">
        <v>1.2454000000000001</v>
      </c>
      <c r="G173" s="15">
        <v>1.2535000000000001</v>
      </c>
      <c r="H173" s="15">
        <v>1.2425999999999999</v>
      </c>
      <c r="I173" s="5">
        <v>10</v>
      </c>
      <c r="J173" s="5">
        <v>4752</v>
      </c>
      <c r="K173" s="5">
        <v>2945</v>
      </c>
      <c r="L173" s="5">
        <v>7772</v>
      </c>
      <c r="M173" s="14">
        <v>10.676944444444397</v>
      </c>
      <c r="N173" s="14">
        <v>331.59999999999854</v>
      </c>
      <c r="O173" s="5">
        <v>109.00000000000132</v>
      </c>
      <c r="P173" s="5">
        <v>866136</v>
      </c>
      <c r="Q173" s="14">
        <v>1202.9666666666667</v>
      </c>
      <c r="R173" s="14">
        <v>23.437876960193105</v>
      </c>
      <c r="S173" s="5">
        <v>45</v>
      </c>
      <c r="T173" s="5" t="s">
        <v>26</v>
      </c>
      <c r="U173" s="14">
        <v>0.62621155047478372</v>
      </c>
      <c r="V173" s="5">
        <v>513</v>
      </c>
      <c r="W173" s="5">
        <v>3478</v>
      </c>
      <c r="X173" s="5">
        <v>2934</v>
      </c>
      <c r="Y173" s="5">
        <v>755</v>
      </c>
      <c r="Z173" s="5" t="s">
        <v>32</v>
      </c>
      <c r="AA173" s="5"/>
      <c r="AB173" s="6" cm="1">
        <f t="array" ref="AB173">SUM(IF(B173:I173&gt;B174:I174,1,-1))</f>
        <v>0</v>
      </c>
      <c r="AC173" s="6" cm="1">
        <f t="array" ref="AC173">SUM(IF(J173:S173&gt;J174:S174,1,-1))</f>
        <v>6</v>
      </c>
      <c r="AD173" s="6">
        <f t="shared" si="43"/>
        <v>6</v>
      </c>
      <c r="AE173" s="6">
        <f t="shared" si="46"/>
        <v>-6</v>
      </c>
      <c r="AF173" s="6">
        <f t="shared" si="46"/>
        <v>4</v>
      </c>
      <c r="AG173" s="6">
        <f t="shared" si="46"/>
        <v>-2</v>
      </c>
      <c r="AH173" s="5"/>
      <c r="AI173" s="8" t="str">
        <f t="shared" si="32"/>
        <v>Outside</v>
      </c>
      <c r="AJ173" s="7" t="str">
        <f t="shared" si="33"/>
        <v>Neutral</v>
      </c>
      <c r="AK173" s="7" t="str">
        <f t="shared" si="34"/>
        <v>POC Unchanged</v>
      </c>
      <c r="AL173" s="9" t="str">
        <f t="shared" si="35"/>
        <v>In. Val</v>
      </c>
      <c r="AM173" s="9" t="str">
        <f t="shared" si="36"/>
        <v>Upper Break</v>
      </c>
      <c r="AN173" s="9" t="str">
        <f t="shared" si="37"/>
        <v>Ab. Val</v>
      </c>
      <c r="AO173" s="9" t="str">
        <f t="shared" si="38"/>
        <v>No Gap</v>
      </c>
      <c r="AP173" s="9" t="str">
        <f t="shared" si="39"/>
        <v>Top-Weighted</v>
      </c>
      <c r="AQ173" s="9" t="str">
        <f t="shared" si="40"/>
        <v>Skewed Mid-High</v>
      </c>
      <c r="AR173" s="9" t="str">
        <f t="shared" si="41"/>
        <v>Closed Higher Quadrant</v>
      </c>
      <c r="AS173" s="5">
        <f t="shared" si="42"/>
        <v>1</v>
      </c>
    </row>
    <row r="174" spans="1:45" ht="15.5" x14ac:dyDescent="0.35">
      <c r="A174" s="13">
        <v>45414</v>
      </c>
      <c r="B174" s="15">
        <v>1.25543</v>
      </c>
      <c r="C174" s="15">
        <v>1.2568900000000001</v>
      </c>
      <c r="D174" s="15">
        <v>1.2298800000000001</v>
      </c>
      <c r="E174" s="15">
        <v>1.2538800000000001</v>
      </c>
      <c r="F174" s="15">
        <v>1.2454000000000001</v>
      </c>
      <c r="G174" s="15">
        <v>1.2525999999999999</v>
      </c>
      <c r="H174" s="15">
        <v>1.2425999999999999</v>
      </c>
      <c r="I174" s="5">
        <v>-8</v>
      </c>
      <c r="J174" s="5">
        <v>4503</v>
      </c>
      <c r="K174" s="5">
        <v>3125</v>
      </c>
      <c r="L174" s="5">
        <v>7715</v>
      </c>
      <c r="M174" s="14">
        <v>10.601527777777733</v>
      </c>
      <c r="N174" s="14">
        <v>270.0999999999998</v>
      </c>
      <c r="O174" s="5">
        <v>100.00000000000009</v>
      </c>
      <c r="P174" s="5">
        <v>856920</v>
      </c>
      <c r="Q174" s="14">
        <v>1190.1666666666667</v>
      </c>
      <c r="R174" s="14">
        <v>28.563495001851187</v>
      </c>
      <c r="S174" s="5">
        <v>38</v>
      </c>
      <c r="T174" s="5" t="s">
        <v>26</v>
      </c>
      <c r="U174" s="14">
        <v>0.58122748801978363</v>
      </c>
      <c r="V174" s="5">
        <v>2222</v>
      </c>
      <c r="W174" s="5">
        <v>3783</v>
      </c>
      <c r="X174" s="5">
        <v>1153</v>
      </c>
      <c r="Y174" s="5">
        <v>543</v>
      </c>
      <c r="Z174" s="5" t="s">
        <v>31</v>
      </c>
      <c r="AA174" s="5"/>
      <c r="AB174" s="6" cm="1">
        <f t="array" ref="AB174">SUM(IF(B174:I174&gt;B175:I175,1,-1))</f>
        <v>-4</v>
      </c>
      <c r="AC174" s="6" cm="1">
        <f t="array" ref="AC174">SUM(IF(J174:S174&gt;J175:S175,1,-1))</f>
        <v>2</v>
      </c>
      <c r="AD174" s="6">
        <f t="shared" si="43"/>
        <v>-2</v>
      </c>
      <c r="AE174" s="6">
        <f t="shared" si="46"/>
        <v>-12</v>
      </c>
      <c r="AF174" s="6">
        <f t="shared" si="46"/>
        <v>2</v>
      </c>
      <c r="AG174" s="6">
        <f t="shared" si="46"/>
        <v>-10</v>
      </c>
      <c r="AH174" s="5"/>
      <c r="AI174" s="8" t="str">
        <f t="shared" si="32"/>
        <v>OL Lower</v>
      </c>
      <c r="AJ174" s="7" t="str">
        <f t="shared" si="33"/>
        <v>Down</v>
      </c>
      <c r="AK174" s="7" t="str">
        <f t="shared" si="34"/>
        <v>POC Unchanged</v>
      </c>
      <c r="AL174" s="9" t="str">
        <f t="shared" si="35"/>
        <v>In. Val</v>
      </c>
      <c r="AM174" s="9" t="str">
        <f t="shared" si="36"/>
        <v>Inside Day</v>
      </c>
      <c r="AN174" s="9" t="str">
        <f t="shared" si="37"/>
        <v>Ab. Val</v>
      </c>
      <c r="AO174" s="9" t="str">
        <f t="shared" si="38"/>
        <v>Gap Up - Faded</v>
      </c>
      <c r="AP174" s="9" t="str">
        <f t="shared" si="39"/>
        <v>Top-Weighted</v>
      </c>
      <c r="AQ174" s="9" t="str">
        <f t="shared" si="40"/>
        <v>Skewed Mid-High</v>
      </c>
      <c r="AR174" s="9" t="str">
        <f t="shared" si="41"/>
        <v>Same</v>
      </c>
      <c r="AS174" s="5">
        <f t="shared" si="42"/>
        <v>0</v>
      </c>
    </row>
    <row r="175" spans="1:45" ht="15.5" x14ac:dyDescent="0.35">
      <c r="A175" s="13">
        <v>45413</v>
      </c>
      <c r="B175" s="15">
        <v>1.25362</v>
      </c>
      <c r="C175" s="15">
        <v>1.2577799999999999</v>
      </c>
      <c r="D175" s="15">
        <v>1.2298800000000001</v>
      </c>
      <c r="E175" s="15">
        <v>1.2535700000000001</v>
      </c>
      <c r="F175" s="15">
        <v>1.2454000000000001</v>
      </c>
      <c r="G175" s="15">
        <v>1.2533000000000001</v>
      </c>
      <c r="H175" s="15">
        <v>1.2425999999999999</v>
      </c>
      <c r="I175" s="5">
        <v>-4</v>
      </c>
      <c r="J175" s="5">
        <v>4490</v>
      </c>
      <c r="K175" s="5">
        <v>3125</v>
      </c>
      <c r="L175" s="5">
        <v>7702</v>
      </c>
      <c r="M175" s="14">
        <v>10.586111111111077</v>
      </c>
      <c r="N175" s="14">
        <v>278.99999999999812</v>
      </c>
      <c r="O175" s="5">
        <v>107.00000000000153</v>
      </c>
      <c r="P175" s="5">
        <v>852195</v>
      </c>
      <c r="Q175" s="14">
        <v>1183.6041666666667</v>
      </c>
      <c r="R175" s="14">
        <v>27.605734767025275</v>
      </c>
      <c r="S175" s="5">
        <v>42</v>
      </c>
      <c r="T175" s="5" t="s">
        <v>26</v>
      </c>
      <c r="U175" s="14">
        <v>0.59536498153842021</v>
      </c>
      <c r="V175" s="5">
        <v>1960</v>
      </c>
      <c r="W175" s="5">
        <v>3638</v>
      </c>
      <c r="X175" s="5">
        <v>1489</v>
      </c>
      <c r="Y175" s="5">
        <v>570</v>
      </c>
      <c r="Z175" s="5" t="s">
        <v>31</v>
      </c>
      <c r="AA175" s="5"/>
      <c r="AB175" s="6" cm="1">
        <f t="array" ref="AB175">SUM(IF(B175:I175&gt;B176:I176,1,-1))</f>
        <v>-2</v>
      </c>
      <c r="AC175" s="6" cm="1">
        <f t="array" ref="AC175">SUM(IF(J175:S175&gt;J176:S176,1,-1))</f>
        <v>-4</v>
      </c>
      <c r="AD175" s="6">
        <f t="shared" si="43"/>
        <v>-6</v>
      </c>
      <c r="AE175" s="6">
        <f t="shared" si="46"/>
        <v>-8</v>
      </c>
      <c r="AF175" s="6">
        <f t="shared" si="46"/>
        <v>2</v>
      </c>
      <c r="AG175" s="6">
        <f t="shared" si="46"/>
        <v>-6</v>
      </c>
      <c r="AH175" s="5"/>
      <c r="AI175" s="8" t="str">
        <f t="shared" si="32"/>
        <v>Inside</v>
      </c>
      <c r="AJ175" s="7" t="str">
        <f t="shared" si="33"/>
        <v>Down</v>
      </c>
      <c r="AK175" s="7" t="str">
        <f t="shared" si="34"/>
        <v>POC Unchanged</v>
      </c>
      <c r="AL175" s="9" t="str">
        <f t="shared" si="35"/>
        <v>In. Val</v>
      </c>
      <c r="AM175" s="9" t="str">
        <f t="shared" si="36"/>
        <v>Inside Day</v>
      </c>
      <c r="AN175" s="9" t="str">
        <f t="shared" si="37"/>
        <v>Ab. Val</v>
      </c>
      <c r="AO175" s="9" t="str">
        <f t="shared" si="38"/>
        <v>No Gap</v>
      </c>
      <c r="AP175" s="9" t="str">
        <f t="shared" si="39"/>
        <v>Top-Weighted</v>
      </c>
      <c r="AQ175" s="9" t="str">
        <f t="shared" si="40"/>
        <v>Skewed Mid-High</v>
      </c>
      <c r="AR175" s="9" t="str">
        <f t="shared" si="41"/>
        <v>Closed Lower Quadrant</v>
      </c>
      <c r="AS175" s="5">
        <f t="shared" si="42"/>
        <v>-2</v>
      </c>
    </row>
    <row r="176" spans="1:45" ht="15.5" x14ac:dyDescent="0.35">
      <c r="A176" s="13">
        <v>45412</v>
      </c>
      <c r="B176" s="15">
        <v>1.26766</v>
      </c>
      <c r="C176" s="15">
        <v>1.27068</v>
      </c>
      <c r="D176" s="15">
        <v>1.2298800000000001</v>
      </c>
      <c r="E176" s="15">
        <v>1.2488600000000001</v>
      </c>
      <c r="F176" s="15">
        <v>1.2454000000000001</v>
      </c>
      <c r="G176" s="15">
        <v>1.254</v>
      </c>
      <c r="H176" s="15">
        <v>1.242</v>
      </c>
      <c r="I176" s="5">
        <v>-6</v>
      </c>
      <c r="J176" s="5">
        <v>4528</v>
      </c>
      <c r="K176" s="5">
        <v>3125</v>
      </c>
      <c r="L176" s="5">
        <v>7740</v>
      </c>
      <c r="M176" s="14">
        <v>10.638055555555537</v>
      </c>
      <c r="N176" s="14">
        <v>407.99999999999949</v>
      </c>
      <c r="O176" s="5">
        <v>120.00000000000011</v>
      </c>
      <c r="P176" s="5">
        <v>850558</v>
      </c>
      <c r="Q176" s="14">
        <v>1181.3305555555555</v>
      </c>
      <c r="R176" s="14">
        <v>18.970588235294141</v>
      </c>
      <c r="S176" s="5">
        <v>53</v>
      </c>
      <c r="T176" s="5" t="s">
        <v>26</v>
      </c>
      <c r="U176" s="14">
        <v>0.60049970316122714</v>
      </c>
      <c r="V176" s="5">
        <v>275</v>
      </c>
      <c r="W176" s="5">
        <v>2383</v>
      </c>
      <c r="X176" s="5">
        <v>4100</v>
      </c>
      <c r="Y176" s="5">
        <v>982</v>
      </c>
      <c r="Z176" s="5" t="s">
        <v>29</v>
      </c>
      <c r="AA176" s="5"/>
      <c r="AB176" s="6" cm="1">
        <f t="array" ref="AB176">SUM(IF(B176:I176&gt;B177:I177,1,-1))</f>
        <v>-6</v>
      </c>
      <c r="AC176" s="6" cm="1">
        <f t="array" ref="AC176">SUM(IF(J176:S176&gt;J177:S177,1,-1))</f>
        <v>4</v>
      </c>
      <c r="AD176" s="6">
        <f t="shared" si="43"/>
        <v>-2</v>
      </c>
      <c r="AE176" s="6">
        <f t="shared" si="46"/>
        <v>-10</v>
      </c>
      <c r="AF176" s="6">
        <f t="shared" si="46"/>
        <v>10</v>
      </c>
      <c r="AG176" s="6">
        <f t="shared" si="46"/>
        <v>0</v>
      </c>
      <c r="AH176" s="5"/>
      <c r="AI176" s="8" t="str">
        <f t="shared" si="32"/>
        <v>OL Lower</v>
      </c>
      <c r="AJ176" s="7" t="str">
        <f t="shared" si="33"/>
        <v>Down</v>
      </c>
      <c r="AK176" s="7" t="str">
        <f t="shared" si="34"/>
        <v>POC Unchanged</v>
      </c>
      <c r="AL176" s="9" t="str">
        <f t="shared" si="35"/>
        <v>In. Val</v>
      </c>
      <c r="AM176" s="9" t="str">
        <f t="shared" si="36"/>
        <v>Inside Day</v>
      </c>
      <c r="AN176" s="9" t="str">
        <f t="shared" si="37"/>
        <v>In Val</v>
      </c>
      <c r="AO176" s="9" t="str">
        <f t="shared" si="38"/>
        <v>Gap Up - Failed</v>
      </c>
      <c r="AP176" s="9" t="str">
        <f t="shared" si="39"/>
        <v>Top-Weighted</v>
      </c>
      <c r="AQ176" s="9" t="str">
        <f t="shared" si="40"/>
        <v>Skewed Mid-Low</v>
      </c>
      <c r="AR176" s="9" t="str">
        <f t="shared" si="41"/>
        <v>Closed Higher Quadrant</v>
      </c>
      <c r="AS176" s="5">
        <f t="shared" si="42"/>
        <v>1</v>
      </c>
    </row>
    <row r="177" spans="1:45" ht="15.5" x14ac:dyDescent="0.35">
      <c r="A177" s="13">
        <v>45411</v>
      </c>
      <c r="B177" s="15">
        <v>1.2656799999999999</v>
      </c>
      <c r="C177" s="15">
        <v>1.2708999999999999</v>
      </c>
      <c r="D177" s="15">
        <v>1.2298800000000001</v>
      </c>
      <c r="E177" s="15">
        <v>1.2559</v>
      </c>
      <c r="F177" s="15">
        <v>1.2454000000000001</v>
      </c>
      <c r="G177" s="15">
        <v>1.2548999999999999</v>
      </c>
      <c r="H177" s="15">
        <v>1.242</v>
      </c>
      <c r="I177" s="5">
        <v>37</v>
      </c>
      <c r="J177" s="5">
        <v>4384</v>
      </c>
      <c r="K177" s="5">
        <v>3125</v>
      </c>
      <c r="L177" s="5">
        <v>7596</v>
      </c>
      <c r="M177" s="14">
        <v>10.441666666666649</v>
      </c>
      <c r="N177" s="14">
        <v>410.19999999999834</v>
      </c>
      <c r="O177" s="5">
        <v>128.99999999999912</v>
      </c>
      <c r="P177" s="5">
        <v>836156</v>
      </c>
      <c r="Q177" s="14">
        <v>1161.3277777777778</v>
      </c>
      <c r="R177" s="14">
        <v>18.517796196977159</v>
      </c>
      <c r="S177" s="5">
        <v>49</v>
      </c>
      <c r="T177" s="5" t="s">
        <v>26</v>
      </c>
      <c r="U177" s="14">
        <v>0.59167974635998688</v>
      </c>
      <c r="V177" s="5">
        <v>623</v>
      </c>
      <c r="W177" s="5">
        <v>1938</v>
      </c>
      <c r="X177" s="5">
        <v>4043</v>
      </c>
      <c r="Y177" s="5">
        <v>990</v>
      </c>
      <c r="Z177" s="5" t="s">
        <v>32</v>
      </c>
      <c r="AA177" s="5"/>
      <c r="AB177" s="6" cm="1">
        <f t="array" ref="AB177">SUM(IF(B177:I177&gt;B178:I178,1,-1))</f>
        <v>0</v>
      </c>
      <c r="AC177" s="6" cm="1">
        <f t="array" ref="AC177">SUM(IF(J177:S177&gt;J178:S178,1,-1))</f>
        <v>2</v>
      </c>
      <c r="AD177" s="6">
        <f t="shared" si="43"/>
        <v>2</v>
      </c>
      <c r="AE177" s="6">
        <f t="shared" si="46"/>
        <v>-4</v>
      </c>
      <c r="AF177" s="6">
        <f t="shared" si="46"/>
        <v>8</v>
      </c>
      <c r="AG177" s="6">
        <f t="shared" si="46"/>
        <v>4</v>
      </c>
      <c r="AH177" s="5"/>
      <c r="AI177" s="8" t="str">
        <f t="shared" si="32"/>
        <v>Inside</v>
      </c>
      <c r="AJ177" s="7" t="str">
        <f t="shared" si="33"/>
        <v>Down</v>
      </c>
      <c r="AK177" s="7" t="str">
        <f t="shared" si="34"/>
        <v>POC Unchanged</v>
      </c>
      <c r="AL177" s="9" t="str">
        <f t="shared" si="35"/>
        <v>In. Val</v>
      </c>
      <c r="AM177" s="9" t="str">
        <f t="shared" si="36"/>
        <v>Inside Day</v>
      </c>
      <c r="AN177" s="9" t="str">
        <f t="shared" si="37"/>
        <v>Ab. Val</v>
      </c>
      <c r="AO177" s="9" t="str">
        <f t="shared" si="38"/>
        <v>Gap Up - Failed</v>
      </c>
      <c r="AP177" s="9" t="str">
        <f t="shared" si="39"/>
        <v>Top-Weighted</v>
      </c>
      <c r="AQ177" s="9" t="str">
        <f t="shared" si="40"/>
        <v>Skewed Mid-Low</v>
      </c>
      <c r="AR177" s="9" t="str">
        <f t="shared" si="41"/>
        <v>Same</v>
      </c>
      <c r="AS177" s="5">
        <f t="shared" si="42"/>
        <v>0</v>
      </c>
    </row>
    <row r="178" spans="1:45" ht="15.5" x14ac:dyDescent="0.35">
      <c r="A178" s="13">
        <v>45408</v>
      </c>
      <c r="B178" s="15">
        <v>1.2623599999999999</v>
      </c>
      <c r="C178" s="15">
        <v>1.2708999999999999</v>
      </c>
      <c r="D178" s="15">
        <v>1.2298800000000001</v>
      </c>
      <c r="E178" s="15">
        <v>1.25088</v>
      </c>
      <c r="F178" s="15">
        <v>1.2454000000000001</v>
      </c>
      <c r="G178" s="15">
        <v>1.2562</v>
      </c>
      <c r="H178" s="15">
        <v>1.2415</v>
      </c>
      <c r="I178" s="5">
        <v>27</v>
      </c>
      <c r="J178" s="5">
        <v>4264</v>
      </c>
      <c r="K178" s="5">
        <v>3125</v>
      </c>
      <c r="L178" s="5">
        <v>7476</v>
      </c>
      <c r="M178" s="14">
        <v>10.264861111111125</v>
      </c>
      <c r="N178" s="14">
        <v>410.19999999999834</v>
      </c>
      <c r="O178" s="5">
        <v>146.99999999999935</v>
      </c>
      <c r="P178" s="5">
        <v>827687</v>
      </c>
      <c r="Q178" s="14">
        <v>1149.5652777777777</v>
      </c>
      <c r="R178" s="14">
        <v>18.225255972696321</v>
      </c>
      <c r="S178" s="5">
        <v>55</v>
      </c>
      <c r="T178" s="5" t="s">
        <v>26</v>
      </c>
      <c r="U178" s="14">
        <v>0.59009874170467447</v>
      </c>
      <c r="V178" s="5">
        <v>979</v>
      </c>
      <c r="W178" s="5">
        <v>1462</v>
      </c>
      <c r="X178" s="5">
        <v>4043</v>
      </c>
      <c r="Y178" s="5">
        <v>990</v>
      </c>
      <c r="Z178" s="5" t="s">
        <v>32</v>
      </c>
      <c r="AA178" s="5"/>
      <c r="AB178" s="6" cm="1">
        <f t="array" ref="AB178">SUM(IF(B178:I178&gt;B179:I179,1,-1))</f>
        <v>-4</v>
      </c>
      <c r="AC178" s="6" cm="1">
        <f t="array" ref="AC178">SUM(IF(J178:S178&gt;J179:S179,1,-1))</f>
        <v>4</v>
      </c>
      <c r="AD178" s="6">
        <f t="shared" si="43"/>
        <v>0</v>
      </c>
      <c r="AE178" s="6">
        <f t="shared" si="46"/>
        <v>-6</v>
      </c>
      <c r="AF178" s="6">
        <f t="shared" si="46"/>
        <v>8</v>
      </c>
      <c r="AG178" s="6">
        <f t="shared" si="46"/>
        <v>2</v>
      </c>
      <c r="AH178" s="5"/>
      <c r="AI178" s="8" t="str">
        <f t="shared" si="32"/>
        <v>Inside</v>
      </c>
      <c r="AJ178" s="7" t="str">
        <f t="shared" si="33"/>
        <v>Down</v>
      </c>
      <c r="AK178" s="7" t="str">
        <f t="shared" si="34"/>
        <v>POC Unchanged</v>
      </c>
      <c r="AL178" s="9" t="str">
        <f t="shared" si="35"/>
        <v>In. Val</v>
      </c>
      <c r="AM178" s="9" t="str">
        <f t="shared" si="36"/>
        <v>Inside Day</v>
      </c>
      <c r="AN178" s="9" t="str">
        <f t="shared" si="37"/>
        <v>In Val</v>
      </c>
      <c r="AO178" s="9" t="str">
        <f t="shared" si="38"/>
        <v>Gap Up - Failed</v>
      </c>
      <c r="AP178" s="9" t="str">
        <f t="shared" si="39"/>
        <v>Top-Weighted</v>
      </c>
      <c r="AQ178" s="9" t="str">
        <f t="shared" si="40"/>
        <v>Skewed Mid-Low</v>
      </c>
      <c r="AR178" s="9" t="str">
        <f t="shared" si="41"/>
        <v>Same</v>
      </c>
      <c r="AS178" s="5">
        <f t="shared" si="42"/>
        <v>0</v>
      </c>
    </row>
    <row r="179" spans="1:45" ht="15.5" x14ac:dyDescent="0.35">
      <c r="A179" s="13">
        <v>45407</v>
      </c>
      <c r="B179" s="15">
        <v>1.26387</v>
      </c>
      <c r="C179" s="15">
        <v>1.2708999999999999</v>
      </c>
      <c r="D179" s="15">
        <v>1.2298800000000001</v>
      </c>
      <c r="E179" s="15">
        <v>1.2506600000000001</v>
      </c>
      <c r="F179" s="15">
        <v>1.2454000000000001</v>
      </c>
      <c r="G179" s="15">
        <v>1.2572000000000001</v>
      </c>
      <c r="H179" s="15">
        <v>1.2376</v>
      </c>
      <c r="I179" s="5">
        <v>27</v>
      </c>
      <c r="J179" s="5">
        <v>4239</v>
      </c>
      <c r="K179" s="5">
        <v>3120</v>
      </c>
      <c r="L179" s="5">
        <v>7445</v>
      </c>
      <c r="M179" s="14">
        <v>10.211805555555593</v>
      </c>
      <c r="N179" s="14">
        <v>410.19999999999834</v>
      </c>
      <c r="O179" s="5">
        <v>196.00000000000063</v>
      </c>
      <c r="P179" s="5">
        <v>821290</v>
      </c>
      <c r="Q179" s="14">
        <v>1140.6805555555557</v>
      </c>
      <c r="R179" s="14">
        <v>18.14968308142377</v>
      </c>
      <c r="S179" s="5">
        <v>57</v>
      </c>
      <c r="T179" s="5" t="s">
        <v>26</v>
      </c>
      <c r="U179" s="14">
        <v>0.63221598142262914</v>
      </c>
      <c r="V179" s="5">
        <v>1378</v>
      </c>
      <c r="W179" s="5">
        <v>1310</v>
      </c>
      <c r="X179" s="5">
        <v>3763</v>
      </c>
      <c r="Y179" s="5">
        <v>990</v>
      </c>
      <c r="Z179" s="5" t="s">
        <v>32</v>
      </c>
      <c r="AA179" s="5"/>
      <c r="AB179" s="6" cm="1">
        <f t="array" ref="AB179">SUM(IF(B179:I179&gt;B180:I180,1,-1))</f>
        <v>0</v>
      </c>
      <c r="AC179" s="6" cm="1">
        <f t="array" ref="AC179">SUM(IF(J179:S179&gt;J180:S180,1,-1))</f>
        <v>2</v>
      </c>
      <c r="AD179" s="6">
        <f t="shared" si="43"/>
        <v>2</v>
      </c>
      <c r="AE179" s="6">
        <f t="shared" ref="AE179:AG194" si="47">SUM(AB179:AB181)</f>
        <v>-4</v>
      </c>
      <c r="AF179" s="6">
        <f t="shared" si="47"/>
        <v>8</v>
      </c>
      <c r="AG179" s="6">
        <f t="shared" si="47"/>
        <v>4</v>
      </c>
      <c r="AH179" s="5"/>
      <c r="AI179" s="8" t="str">
        <f t="shared" si="32"/>
        <v>OL Higher</v>
      </c>
      <c r="AJ179" s="7" t="str">
        <f t="shared" si="33"/>
        <v>Down</v>
      </c>
      <c r="AK179" s="7" t="str">
        <f t="shared" si="34"/>
        <v>POC Unchanged</v>
      </c>
      <c r="AL179" s="9" t="str">
        <f t="shared" si="35"/>
        <v>In. Val</v>
      </c>
      <c r="AM179" s="9" t="str">
        <f t="shared" si="36"/>
        <v>Inside Day</v>
      </c>
      <c r="AN179" s="9" t="str">
        <f t="shared" si="37"/>
        <v>In Val</v>
      </c>
      <c r="AO179" s="9" t="str">
        <f t="shared" si="38"/>
        <v>Gap Up - Failed</v>
      </c>
      <c r="AP179" s="9" t="str">
        <f t="shared" si="39"/>
        <v>Top-Weighted</v>
      </c>
      <c r="AQ179" s="9" t="str">
        <f t="shared" si="40"/>
        <v>Skewed Mid-Low</v>
      </c>
      <c r="AR179" s="9" t="str">
        <f t="shared" si="41"/>
        <v>Closed Lower Quadrant</v>
      </c>
      <c r="AS179" s="5">
        <f t="shared" si="42"/>
        <v>-1</v>
      </c>
    </row>
    <row r="180" spans="1:45" ht="15.5" x14ac:dyDescent="0.35">
      <c r="A180" s="13">
        <v>45406</v>
      </c>
      <c r="B180" s="15">
        <v>1.2650600000000001</v>
      </c>
      <c r="C180" s="15">
        <v>1.2708999999999999</v>
      </c>
      <c r="D180" s="15">
        <v>1.2298800000000001</v>
      </c>
      <c r="E180" s="15">
        <v>1.2458800000000001</v>
      </c>
      <c r="F180" s="15">
        <v>1.2454000000000001</v>
      </c>
      <c r="G180" s="15">
        <v>1.2551000000000001</v>
      </c>
      <c r="H180" s="15">
        <v>1.2301</v>
      </c>
      <c r="I180" s="5">
        <v>9</v>
      </c>
      <c r="J180" s="5">
        <v>4069</v>
      </c>
      <c r="K180" s="5">
        <v>3120</v>
      </c>
      <c r="L180" s="5">
        <v>7274</v>
      </c>
      <c r="M180" s="14">
        <v>9.9637500000000312</v>
      </c>
      <c r="N180" s="14">
        <v>410.19999999999834</v>
      </c>
      <c r="O180" s="5">
        <v>250.00000000000134</v>
      </c>
      <c r="P180" s="5">
        <v>800738</v>
      </c>
      <c r="Q180" s="14">
        <v>1112.1361111111112</v>
      </c>
      <c r="R180" s="14">
        <v>17.732813261823573</v>
      </c>
      <c r="S180" s="5">
        <v>58</v>
      </c>
      <c r="T180" s="5" t="s">
        <v>26</v>
      </c>
      <c r="U180" s="14">
        <v>0.63075019740951355</v>
      </c>
      <c r="V180" s="5">
        <v>1747</v>
      </c>
      <c r="W180" s="5">
        <v>1082</v>
      </c>
      <c r="X180" s="5">
        <v>3451</v>
      </c>
      <c r="Y180" s="5">
        <v>990</v>
      </c>
      <c r="Z180" s="5" t="s">
        <v>29</v>
      </c>
      <c r="AA180" s="5"/>
      <c r="AB180" s="6" cm="1">
        <f t="array" ref="AB180">SUM(IF(B180:I180&gt;B181:I181,1,-1))</f>
        <v>-2</v>
      </c>
      <c r="AC180" s="6" cm="1">
        <f t="array" ref="AC180">SUM(IF(J180:S180&gt;J181:S181,1,-1))</f>
        <v>2</v>
      </c>
      <c r="AD180" s="6">
        <f t="shared" si="43"/>
        <v>0</v>
      </c>
      <c r="AE180" s="6">
        <f t="shared" si="47"/>
        <v>-10</v>
      </c>
      <c r="AF180" s="6">
        <f t="shared" si="47"/>
        <v>12</v>
      </c>
      <c r="AG180" s="6">
        <f t="shared" si="47"/>
        <v>2</v>
      </c>
      <c r="AH180" s="5"/>
      <c r="AI180" s="8" t="str">
        <f t="shared" si="32"/>
        <v>OL Lower</v>
      </c>
      <c r="AJ180" s="7" t="str">
        <f t="shared" si="33"/>
        <v>Down</v>
      </c>
      <c r="AK180" s="7" t="str">
        <f t="shared" si="34"/>
        <v>POC Up</v>
      </c>
      <c r="AL180" s="9" t="str">
        <f t="shared" si="35"/>
        <v>In. Val</v>
      </c>
      <c r="AM180" s="9" t="str">
        <f t="shared" si="36"/>
        <v>Inside Day</v>
      </c>
      <c r="AN180" s="9" t="str">
        <f t="shared" si="37"/>
        <v>In Val</v>
      </c>
      <c r="AO180" s="9" t="str">
        <f t="shared" si="38"/>
        <v>Gap Up - Failed</v>
      </c>
      <c r="AP180" s="9" t="str">
        <f t="shared" si="39"/>
        <v>Top-Weighted</v>
      </c>
      <c r="AQ180" s="9" t="str">
        <f t="shared" si="40"/>
        <v>Skewed Mid-Low</v>
      </c>
      <c r="AR180" s="9" t="str">
        <f t="shared" si="41"/>
        <v>Same</v>
      </c>
      <c r="AS180" s="5">
        <f t="shared" si="42"/>
        <v>0</v>
      </c>
    </row>
    <row r="181" spans="1:45" ht="15.5" x14ac:dyDescent="0.35">
      <c r="A181" s="13">
        <v>45405</v>
      </c>
      <c r="B181" s="15">
        <v>1.2575400000000001</v>
      </c>
      <c r="C181" s="15">
        <v>1.2708999999999999</v>
      </c>
      <c r="D181" s="15">
        <v>1.2298800000000001</v>
      </c>
      <c r="E181" s="15">
        <v>1.24533</v>
      </c>
      <c r="F181" s="15">
        <v>1.2447999999999999</v>
      </c>
      <c r="G181" s="15">
        <v>1.2576000000000001</v>
      </c>
      <c r="H181" s="15">
        <v>1.2301</v>
      </c>
      <c r="I181" s="5">
        <v>20</v>
      </c>
      <c r="J181" s="5">
        <v>4786</v>
      </c>
      <c r="K181" s="5">
        <v>2401</v>
      </c>
      <c r="L181" s="5">
        <v>7261</v>
      </c>
      <c r="M181" s="14">
        <v>9.9459722222222595</v>
      </c>
      <c r="N181" s="14">
        <v>410.19999999999834</v>
      </c>
      <c r="O181" s="5">
        <v>275.0000000000008</v>
      </c>
      <c r="P181" s="5">
        <v>800159</v>
      </c>
      <c r="Q181" s="14">
        <v>1111.3319444444444</v>
      </c>
      <c r="R181" s="14">
        <v>17.701121404193149</v>
      </c>
      <c r="S181" s="5">
        <v>65</v>
      </c>
      <c r="T181" s="5" t="s">
        <v>26</v>
      </c>
      <c r="U181" s="14">
        <v>0.61301874353857688</v>
      </c>
      <c r="V181" s="5">
        <v>1898</v>
      </c>
      <c r="W181" s="5">
        <v>1337</v>
      </c>
      <c r="X181" s="5">
        <v>3030</v>
      </c>
      <c r="Y181" s="5">
        <v>990</v>
      </c>
      <c r="Z181" s="5" t="s">
        <v>29</v>
      </c>
      <c r="AA181" s="5"/>
      <c r="AB181" s="6" cm="1">
        <f t="array" ref="AB181">SUM(IF(B181:I181&gt;B182:I182,1,-1))</f>
        <v>-2</v>
      </c>
      <c r="AC181" s="6" cm="1">
        <f t="array" ref="AC181">SUM(IF(J181:S181&gt;J182:S182,1,-1))</f>
        <v>4</v>
      </c>
      <c r="AD181" s="6">
        <f t="shared" si="43"/>
        <v>2</v>
      </c>
      <c r="AE181" s="6">
        <f t="shared" si="47"/>
        <v>-12</v>
      </c>
      <c r="AF181" s="6">
        <f t="shared" si="47"/>
        <v>16</v>
      </c>
      <c r="AG181" s="6">
        <f t="shared" si="47"/>
        <v>4</v>
      </c>
      <c r="AH181" s="5"/>
      <c r="AI181" s="8" t="str">
        <f t="shared" si="32"/>
        <v>OL Lower</v>
      </c>
      <c r="AJ181" s="7" t="str">
        <f t="shared" si="33"/>
        <v>Down</v>
      </c>
      <c r="AK181" s="7" t="str">
        <f t="shared" si="34"/>
        <v>POC Down</v>
      </c>
      <c r="AL181" s="9" t="str">
        <f t="shared" si="35"/>
        <v>In. Val</v>
      </c>
      <c r="AM181" s="9" t="str">
        <f t="shared" si="36"/>
        <v>Inside Day</v>
      </c>
      <c r="AN181" s="9" t="str">
        <f t="shared" si="37"/>
        <v>In Val</v>
      </c>
      <c r="AO181" s="9" t="str">
        <f t="shared" si="38"/>
        <v>No Gap</v>
      </c>
      <c r="AP181" s="9" t="str">
        <f t="shared" si="39"/>
        <v>Top-Weighted</v>
      </c>
      <c r="AQ181" s="9" t="str">
        <f t="shared" si="40"/>
        <v>Skewed Mid-Low</v>
      </c>
      <c r="AR181" s="9" t="str">
        <f t="shared" si="41"/>
        <v>Closed Lower Quadrant</v>
      </c>
      <c r="AS181" s="5">
        <f t="shared" si="42"/>
        <v>-1</v>
      </c>
    </row>
    <row r="182" spans="1:45" ht="15.5" x14ac:dyDescent="0.35">
      <c r="A182" s="13">
        <v>45404</v>
      </c>
      <c r="B182" s="15">
        <v>1.2545500000000001</v>
      </c>
      <c r="C182" s="15">
        <v>1.2708999999999999</v>
      </c>
      <c r="D182" s="15">
        <v>1.2298800000000001</v>
      </c>
      <c r="E182" s="15">
        <v>1.2349300000000001</v>
      </c>
      <c r="F182" s="15">
        <v>1.2454000000000001</v>
      </c>
      <c r="G182" s="15">
        <v>1.2579</v>
      </c>
      <c r="H182" s="15">
        <v>1.2301</v>
      </c>
      <c r="I182" s="5">
        <v>19</v>
      </c>
      <c r="J182" s="5">
        <v>4709</v>
      </c>
      <c r="K182" s="5">
        <v>2265</v>
      </c>
      <c r="L182" s="5">
        <v>7038</v>
      </c>
      <c r="M182" s="14">
        <v>9.6398611111111574</v>
      </c>
      <c r="N182" s="14">
        <v>410.19999999999834</v>
      </c>
      <c r="O182" s="5">
        <v>278.00000000000045</v>
      </c>
      <c r="P182" s="5">
        <v>784546</v>
      </c>
      <c r="Q182" s="14">
        <v>1089.6472222222221</v>
      </c>
      <c r="R182" s="14">
        <v>17.157484154071255</v>
      </c>
      <c r="S182" s="5">
        <v>69</v>
      </c>
      <c r="T182" s="5" t="s">
        <v>26</v>
      </c>
      <c r="U182" s="14">
        <v>0.58955081283121058</v>
      </c>
      <c r="V182" s="5">
        <v>1898</v>
      </c>
      <c r="W182" s="5">
        <v>1691</v>
      </c>
      <c r="X182" s="5">
        <v>2786</v>
      </c>
      <c r="Y182" s="5">
        <v>657</v>
      </c>
      <c r="Z182" s="5" t="s">
        <v>27</v>
      </c>
      <c r="AA182" s="5"/>
      <c r="AB182" s="6" cm="1">
        <f t="array" ref="AB182">SUM(IF(B182:I182&gt;B183:I183,1,-1))</f>
        <v>-6</v>
      </c>
      <c r="AC182" s="6" cm="1">
        <f t="array" ref="AC182">SUM(IF(J182:S182&gt;J183:S183,1,-1))</f>
        <v>6</v>
      </c>
      <c r="AD182" s="6">
        <f t="shared" si="43"/>
        <v>0</v>
      </c>
      <c r="AE182" s="6">
        <f t="shared" si="47"/>
        <v>-14</v>
      </c>
      <c r="AF182" s="6">
        <f t="shared" si="47"/>
        <v>12</v>
      </c>
      <c r="AG182" s="6">
        <f t="shared" si="47"/>
        <v>-2</v>
      </c>
      <c r="AH182" s="5"/>
      <c r="AI182" s="8" t="str">
        <f t="shared" si="32"/>
        <v>OL Lower</v>
      </c>
      <c r="AJ182" s="7" t="str">
        <f t="shared" si="33"/>
        <v>Down</v>
      </c>
      <c r="AK182" s="7" t="str">
        <f t="shared" si="34"/>
        <v>POC Unchanged</v>
      </c>
      <c r="AL182" s="9" t="str">
        <f t="shared" si="35"/>
        <v>In. Val</v>
      </c>
      <c r="AM182" s="9" t="str">
        <f t="shared" si="36"/>
        <v>Lower Break</v>
      </c>
      <c r="AN182" s="9" t="str">
        <f t="shared" si="37"/>
        <v>In Val</v>
      </c>
      <c r="AO182" s="9" t="str">
        <f t="shared" si="38"/>
        <v>No Gap</v>
      </c>
      <c r="AP182" s="9" t="str">
        <f t="shared" si="39"/>
        <v>Top-Weighted</v>
      </c>
      <c r="AQ182" s="9" t="str">
        <f t="shared" si="40"/>
        <v>Skewed Mid-Low</v>
      </c>
      <c r="AR182" s="9" t="str">
        <f t="shared" si="41"/>
        <v>Same</v>
      </c>
      <c r="AS182" s="5">
        <f t="shared" si="42"/>
        <v>0</v>
      </c>
    </row>
    <row r="183" spans="1:45" ht="15.5" x14ac:dyDescent="0.35">
      <c r="A183" s="13">
        <v>45401</v>
      </c>
      <c r="B183" s="15">
        <v>1.2637</v>
      </c>
      <c r="C183" s="15">
        <v>1.2708999999999999</v>
      </c>
      <c r="D183" s="15">
        <v>1.2355700000000001</v>
      </c>
      <c r="E183" s="15">
        <v>1.2375</v>
      </c>
      <c r="F183" s="15">
        <v>1.2454000000000001</v>
      </c>
      <c r="G183" s="15">
        <v>1.2607000000000002</v>
      </c>
      <c r="H183" s="15">
        <v>1.236</v>
      </c>
      <c r="I183" s="5">
        <v>-1</v>
      </c>
      <c r="J183" s="5">
        <v>5058</v>
      </c>
      <c r="K183" s="5">
        <v>1804</v>
      </c>
      <c r="L183" s="5">
        <v>6926</v>
      </c>
      <c r="M183" s="14">
        <v>9.5104166666667069</v>
      </c>
      <c r="N183" s="14">
        <v>353.29999999999859</v>
      </c>
      <c r="O183" s="5">
        <v>247.00000000000165</v>
      </c>
      <c r="P183" s="5">
        <v>772625</v>
      </c>
      <c r="Q183" s="14">
        <v>1073.0902777777778</v>
      </c>
      <c r="R183" s="14">
        <v>19.603736201528523</v>
      </c>
      <c r="S183" s="5">
        <v>58</v>
      </c>
      <c r="T183" s="5" t="s">
        <v>26</v>
      </c>
      <c r="U183" s="14">
        <v>0.50419684255575115</v>
      </c>
      <c r="V183" s="5">
        <v>1859</v>
      </c>
      <c r="W183" s="5">
        <v>1881</v>
      </c>
      <c r="X183" s="5">
        <v>1854</v>
      </c>
      <c r="Y183" s="5">
        <v>1288</v>
      </c>
      <c r="Z183" s="5" t="s">
        <v>27</v>
      </c>
      <c r="AA183" s="5"/>
      <c r="AB183" s="6" cm="1">
        <f t="array" ref="AB183">SUM(IF(B183:I183&gt;B184:I184,1,-1))</f>
        <v>-4</v>
      </c>
      <c r="AC183" s="6" cm="1">
        <f t="array" ref="AC183">SUM(IF(J183:S183&gt;J184:S184,1,-1))</f>
        <v>6</v>
      </c>
      <c r="AD183" s="6">
        <f t="shared" si="43"/>
        <v>2</v>
      </c>
      <c r="AE183" s="6">
        <f t="shared" si="47"/>
        <v>-12</v>
      </c>
      <c r="AF183" s="6">
        <f t="shared" si="47"/>
        <v>10</v>
      </c>
      <c r="AG183" s="6">
        <f t="shared" si="47"/>
        <v>-2</v>
      </c>
      <c r="AH183" s="5"/>
      <c r="AI183" s="8" t="str">
        <f t="shared" si="32"/>
        <v>OL Lower</v>
      </c>
      <c r="AJ183" s="7" t="str">
        <f t="shared" si="33"/>
        <v>Down</v>
      </c>
      <c r="AK183" s="7" t="str">
        <f t="shared" si="34"/>
        <v>POC Unchanged</v>
      </c>
      <c r="AL183" s="9" t="str">
        <f t="shared" si="35"/>
        <v>In. Val</v>
      </c>
      <c r="AM183" s="9" t="str">
        <f t="shared" si="36"/>
        <v>Lower Break</v>
      </c>
      <c r="AN183" s="9" t="str">
        <f t="shared" si="37"/>
        <v>In Val</v>
      </c>
      <c r="AO183" s="9" t="str">
        <f t="shared" si="38"/>
        <v>Gap Up - Failed</v>
      </c>
      <c r="AP183" s="9" t="str">
        <f t="shared" si="39"/>
        <v>Top-Weighted</v>
      </c>
      <c r="AQ183" s="9" t="str">
        <f t="shared" si="40"/>
        <v>Skewed Mid-High</v>
      </c>
      <c r="AR183" s="9" t="str">
        <f t="shared" si="41"/>
        <v>Same</v>
      </c>
      <c r="AS183" s="5">
        <f t="shared" si="42"/>
        <v>0</v>
      </c>
    </row>
    <row r="184" spans="1:45" ht="15.5" x14ac:dyDescent="0.35">
      <c r="A184" s="13">
        <v>45400</v>
      </c>
      <c r="B184" s="15">
        <v>1.26213</v>
      </c>
      <c r="C184" s="15">
        <v>1.2708999999999999</v>
      </c>
      <c r="D184" s="15">
        <v>1.24051</v>
      </c>
      <c r="E184" s="15">
        <v>1.2435</v>
      </c>
      <c r="F184" s="15">
        <v>1.2454000000000001</v>
      </c>
      <c r="G184" s="15">
        <v>1.2622000000000002</v>
      </c>
      <c r="H184" s="15">
        <v>1.2409000000000001</v>
      </c>
      <c r="I184" s="5">
        <v>-4</v>
      </c>
      <c r="J184" s="5">
        <v>5315</v>
      </c>
      <c r="K184" s="5">
        <v>1225</v>
      </c>
      <c r="L184" s="5">
        <v>6598</v>
      </c>
      <c r="M184" s="14">
        <v>9.1127777777778132</v>
      </c>
      <c r="N184" s="14">
        <v>303.89999999999918</v>
      </c>
      <c r="O184" s="5">
        <v>213.00000000000097</v>
      </c>
      <c r="P184" s="5">
        <v>718587</v>
      </c>
      <c r="Q184" s="14">
        <v>998.03750000000002</v>
      </c>
      <c r="R184" s="14">
        <v>21.711089174070477</v>
      </c>
      <c r="S184" s="5">
        <v>55</v>
      </c>
      <c r="T184" s="5" t="s">
        <v>28</v>
      </c>
      <c r="U184" s="14">
        <v>0.44438484606172179</v>
      </c>
      <c r="V184" s="5">
        <v>1375</v>
      </c>
      <c r="W184" s="5">
        <v>1906</v>
      </c>
      <c r="X184" s="5">
        <v>1091</v>
      </c>
      <c r="Y184" s="5">
        <v>2190</v>
      </c>
      <c r="Z184" s="5" t="s">
        <v>27</v>
      </c>
      <c r="AA184" s="5"/>
      <c r="AB184" s="6" cm="1">
        <f t="array" ref="AB184">SUM(IF(B184:I184&gt;B185:I185,1,-1))</f>
        <v>-4</v>
      </c>
      <c r="AC184" s="6" cm="1">
        <f t="array" ref="AC184">SUM(IF(J184:S184&gt;J185:S185,1,-1))</f>
        <v>0</v>
      </c>
      <c r="AD184" s="6">
        <f t="shared" si="43"/>
        <v>-4</v>
      </c>
      <c r="AE184" s="6">
        <f t="shared" si="47"/>
        <v>-14</v>
      </c>
      <c r="AF184" s="6">
        <f t="shared" si="47"/>
        <v>10</v>
      </c>
      <c r="AG184" s="6">
        <f t="shared" si="47"/>
        <v>-4</v>
      </c>
      <c r="AH184" s="5"/>
      <c r="AI184" s="8" t="str">
        <f t="shared" si="32"/>
        <v>OL Lower</v>
      </c>
      <c r="AJ184" s="7" t="str">
        <f t="shared" si="33"/>
        <v>Down</v>
      </c>
      <c r="AK184" s="7" t="str">
        <f t="shared" si="34"/>
        <v>POC Down</v>
      </c>
      <c r="AL184" s="9" t="str">
        <f t="shared" si="35"/>
        <v>Bel. Val</v>
      </c>
      <c r="AM184" s="9" t="str">
        <f t="shared" si="36"/>
        <v>Inside Day</v>
      </c>
      <c r="AN184" s="9" t="str">
        <f t="shared" si="37"/>
        <v>In Val</v>
      </c>
      <c r="AO184" s="9" t="str">
        <f t="shared" si="38"/>
        <v>No Gap</v>
      </c>
      <c r="AP184" s="9" t="str">
        <f t="shared" si="39"/>
        <v>Top-Weighted</v>
      </c>
      <c r="AQ184" s="9" t="str">
        <f t="shared" si="40"/>
        <v>Skewed Low</v>
      </c>
      <c r="AR184" s="9" t="str">
        <f t="shared" si="41"/>
        <v>Same</v>
      </c>
      <c r="AS184" s="5">
        <f t="shared" si="42"/>
        <v>0</v>
      </c>
    </row>
    <row r="185" spans="1:45" ht="15.5" x14ac:dyDescent="0.35">
      <c r="A185" s="13">
        <v>45399</v>
      </c>
      <c r="B185" s="15">
        <v>1.2616499999999999</v>
      </c>
      <c r="C185" s="15">
        <v>1.2708999999999999</v>
      </c>
      <c r="D185" s="15">
        <v>1.24051</v>
      </c>
      <c r="E185" s="15">
        <v>1.2452399999999999</v>
      </c>
      <c r="F185" s="15">
        <v>1.2623000000000002</v>
      </c>
      <c r="G185" s="15">
        <v>1.2702000000000002</v>
      </c>
      <c r="H185" s="15">
        <v>1.2519000000000002</v>
      </c>
      <c r="I185" s="5">
        <v>-5</v>
      </c>
      <c r="J185" s="5">
        <v>2125</v>
      </c>
      <c r="K185" s="5">
        <v>4417</v>
      </c>
      <c r="L185" s="5">
        <v>6612</v>
      </c>
      <c r="M185" s="14">
        <v>9.1354166666667265</v>
      </c>
      <c r="N185" s="14">
        <v>303.89999999999918</v>
      </c>
      <c r="O185" s="5">
        <v>182.99999999999983</v>
      </c>
      <c r="P185" s="5">
        <v>709421</v>
      </c>
      <c r="Q185" s="14">
        <v>985.30694444444441</v>
      </c>
      <c r="R185" s="14">
        <v>21.757156959526217</v>
      </c>
      <c r="S185" s="5">
        <v>48</v>
      </c>
      <c r="T185" s="5" t="s">
        <v>26</v>
      </c>
      <c r="U185" s="14">
        <v>0.52943879623176238</v>
      </c>
      <c r="V185" s="5">
        <v>1484</v>
      </c>
      <c r="W185" s="5">
        <v>2253</v>
      </c>
      <c r="X185" s="5">
        <v>1088</v>
      </c>
      <c r="Y185" s="5">
        <v>1754</v>
      </c>
      <c r="Z185" s="5" t="s">
        <v>27</v>
      </c>
      <c r="AA185" s="5"/>
      <c r="AB185" s="6" cm="1">
        <f t="array" ref="AB185">SUM(IF(B185:I185&gt;B186:I186,1,-1))</f>
        <v>-4</v>
      </c>
      <c r="AC185" s="6" cm="1">
        <f t="array" ref="AC185">SUM(IF(J185:S185&gt;J186:S186,1,-1))</f>
        <v>4</v>
      </c>
      <c r="AD185" s="6">
        <f t="shared" si="43"/>
        <v>0</v>
      </c>
      <c r="AE185" s="6">
        <f t="shared" si="47"/>
        <v>-16</v>
      </c>
      <c r="AF185" s="6">
        <f t="shared" si="47"/>
        <v>16</v>
      </c>
      <c r="AG185" s="6">
        <f t="shared" si="47"/>
        <v>0</v>
      </c>
      <c r="AH185" s="5"/>
      <c r="AI185" s="8" t="str">
        <f t="shared" si="32"/>
        <v>Outside</v>
      </c>
      <c r="AJ185" s="7" t="str">
        <f t="shared" si="33"/>
        <v>Neutral</v>
      </c>
      <c r="AK185" s="7" t="str">
        <f t="shared" si="34"/>
        <v>POC Down</v>
      </c>
      <c r="AL185" s="9" t="str">
        <f t="shared" si="35"/>
        <v>In. Val</v>
      </c>
      <c r="AM185" s="9" t="str">
        <f t="shared" si="36"/>
        <v>Inside Day</v>
      </c>
      <c r="AN185" s="9" t="str">
        <f t="shared" si="37"/>
        <v>Bl. Val</v>
      </c>
      <c r="AO185" s="9" t="str">
        <f t="shared" si="38"/>
        <v>No Gap</v>
      </c>
      <c r="AP185" s="9" t="str">
        <f t="shared" si="39"/>
        <v>Bottom-Weighted</v>
      </c>
      <c r="AQ185" s="9" t="str">
        <f t="shared" si="40"/>
        <v>Skewed Mid-High</v>
      </c>
      <c r="AR185" s="9" t="str">
        <f t="shared" si="41"/>
        <v>Same</v>
      </c>
      <c r="AS185" s="5">
        <f t="shared" si="42"/>
        <v>0</v>
      </c>
    </row>
    <row r="186" spans="1:45" ht="15.5" x14ac:dyDescent="0.35">
      <c r="A186" s="13">
        <v>45398</v>
      </c>
      <c r="B186" s="15">
        <v>1.26274</v>
      </c>
      <c r="C186" s="15">
        <v>1.2708999999999999</v>
      </c>
      <c r="D186" s="15">
        <v>1.24051</v>
      </c>
      <c r="E186" s="15">
        <v>1.2429300000000001</v>
      </c>
      <c r="F186" s="15">
        <v>1.2624000000000002</v>
      </c>
      <c r="G186" s="15">
        <v>1.2690000000000001</v>
      </c>
      <c r="H186" s="15">
        <v>1.2541000000000002</v>
      </c>
      <c r="I186" s="5">
        <v>11</v>
      </c>
      <c r="J186" s="5">
        <v>2229</v>
      </c>
      <c r="K186" s="5">
        <v>4178</v>
      </c>
      <c r="L186" s="5">
        <v>6495</v>
      </c>
      <c r="M186" s="14">
        <v>8.968888888888948</v>
      </c>
      <c r="N186" s="14">
        <v>303.89999999999918</v>
      </c>
      <c r="O186" s="5">
        <v>148.99999999999915</v>
      </c>
      <c r="P186" s="5">
        <v>685815</v>
      </c>
      <c r="Q186" s="14">
        <v>952.52083333333337</v>
      </c>
      <c r="R186" s="14">
        <v>21.372161895360374</v>
      </c>
      <c r="S186" s="5">
        <v>54</v>
      </c>
      <c r="T186" s="5" t="s">
        <v>26</v>
      </c>
      <c r="U186" s="14">
        <v>0.55438304334264465</v>
      </c>
      <c r="V186" s="5">
        <v>1522</v>
      </c>
      <c r="W186" s="5">
        <v>2615</v>
      </c>
      <c r="X186" s="5">
        <v>1088</v>
      </c>
      <c r="Y186" s="5">
        <v>1238</v>
      </c>
      <c r="Z186" s="5" t="s">
        <v>27</v>
      </c>
      <c r="AA186" s="5"/>
      <c r="AB186" s="6" cm="1">
        <f t="array" ref="AB186">SUM(IF(B186:I186&gt;B187:I187,1,-1))</f>
        <v>-6</v>
      </c>
      <c r="AC186" s="6" cm="1">
        <f t="array" ref="AC186">SUM(IF(J186:S186&gt;J187:S187,1,-1))</f>
        <v>6</v>
      </c>
      <c r="AD186" s="6">
        <f t="shared" si="43"/>
        <v>0</v>
      </c>
      <c r="AE186" s="6">
        <f t="shared" si="47"/>
        <v>-16</v>
      </c>
      <c r="AF186" s="6">
        <f t="shared" si="47"/>
        <v>18</v>
      </c>
      <c r="AG186" s="6">
        <f t="shared" si="47"/>
        <v>2</v>
      </c>
      <c r="AH186" s="5"/>
      <c r="AI186" s="8" t="str">
        <f t="shared" si="32"/>
        <v>Outside</v>
      </c>
      <c r="AJ186" s="7" t="str">
        <f t="shared" si="33"/>
        <v>Neutral</v>
      </c>
      <c r="AK186" s="7" t="str">
        <f t="shared" si="34"/>
        <v>POC Down</v>
      </c>
      <c r="AL186" s="9" t="str">
        <f t="shared" si="35"/>
        <v>In. Val</v>
      </c>
      <c r="AM186" s="9" t="str">
        <f t="shared" si="36"/>
        <v>Lower Break</v>
      </c>
      <c r="AN186" s="9" t="str">
        <f t="shared" si="37"/>
        <v>Bl. Val</v>
      </c>
      <c r="AO186" s="9" t="str">
        <f t="shared" si="38"/>
        <v>No Gap</v>
      </c>
      <c r="AP186" s="9" t="str">
        <f t="shared" si="39"/>
        <v>Bottom-Weighted</v>
      </c>
      <c r="AQ186" s="9" t="str">
        <f t="shared" si="40"/>
        <v>Skewed Mid-High</v>
      </c>
      <c r="AR186" s="9" t="str">
        <f t="shared" si="41"/>
        <v>Same</v>
      </c>
      <c r="AS186" s="5">
        <f t="shared" si="42"/>
        <v>0</v>
      </c>
    </row>
    <row r="187" spans="1:45" ht="15.5" x14ac:dyDescent="0.35">
      <c r="A187" s="13">
        <v>45397</v>
      </c>
      <c r="B187" s="15">
        <v>1.2636000000000001</v>
      </c>
      <c r="C187" s="15">
        <v>1.2708999999999999</v>
      </c>
      <c r="D187" s="15">
        <v>1.2415499999999999</v>
      </c>
      <c r="E187" s="15">
        <v>1.24457</v>
      </c>
      <c r="F187" s="15">
        <v>1.2625999999999999</v>
      </c>
      <c r="G187" s="15">
        <v>1.2690000000000001</v>
      </c>
      <c r="H187" s="15">
        <v>1.2556</v>
      </c>
      <c r="I187" s="5">
        <v>6</v>
      </c>
      <c r="J187" s="5">
        <v>2416</v>
      </c>
      <c r="K187" s="5">
        <v>3850</v>
      </c>
      <c r="L187" s="5">
        <v>6364</v>
      </c>
      <c r="M187" s="14">
        <v>8.7340277777778592</v>
      </c>
      <c r="N187" s="14">
        <v>293.49999999999989</v>
      </c>
      <c r="O187" s="5">
        <v>134.0000000000008</v>
      </c>
      <c r="P187" s="5">
        <v>656462</v>
      </c>
      <c r="Q187" s="14">
        <v>911.75277777777774</v>
      </c>
      <c r="R187" s="14">
        <v>21.683134582623516</v>
      </c>
      <c r="S187" s="5">
        <v>52</v>
      </c>
      <c r="T187" s="5" t="s">
        <v>26</v>
      </c>
      <c r="U187" s="14">
        <v>0.58125506283106376</v>
      </c>
      <c r="V187" s="5">
        <v>1663</v>
      </c>
      <c r="W187" s="5">
        <v>2765</v>
      </c>
      <c r="X187" s="5">
        <v>1170</v>
      </c>
      <c r="Y187" s="5">
        <v>766</v>
      </c>
      <c r="Z187" s="5" t="s">
        <v>27</v>
      </c>
      <c r="AA187" s="5"/>
      <c r="AB187" s="6" cm="1">
        <f t="array" ref="AB187">SUM(IF(B187:I187&gt;B188:I188,1,-1))</f>
        <v>-6</v>
      </c>
      <c r="AC187" s="6" cm="1">
        <f t="array" ref="AC187">SUM(IF(J187:S187&gt;J188:S188,1,-1))</f>
        <v>6</v>
      </c>
      <c r="AD187" s="6">
        <f t="shared" si="43"/>
        <v>0</v>
      </c>
      <c r="AE187" s="6">
        <f t="shared" si="47"/>
        <v>-12</v>
      </c>
      <c r="AF187" s="6">
        <f t="shared" si="47"/>
        <v>14</v>
      </c>
      <c r="AG187" s="6">
        <f t="shared" si="47"/>
        <v>2</v>
      </c>
      <c r="AH187" s="5"/>
      <c r="AI187" s="8" t="str">
        <f t="shared" si="32"/>
        <v>Outside</v>
      </c>
      <c r="AJ187" s="7" t="str">
        <f t="shared" si="33"/>
        <v>Neutral</v>
      </c>
      <c r="AK187" s="7" t="str">
        <f t="shared" si="34"/>
        <v>POC Unchanged</v>
      </c>
      <c r="AL187" s="9" t="str">
        <f t="shared" si="35"/>
        <v>In. Val</v>
      </c>
      <c r="AM187" s="9" t="str">
        <f t="shared" si="36"/>
        <v>Inside Day</v>
      </c>
      <c r="AN187" s="9" t="str">
        <f t="shared" si="37"/>
        <v>Bl. Val</v>
      </c>
      <c r="AO187" s="9" t="str">
        <f t="shared" si="38"/>
        <v>No Gap</v>
      </c>
      <c r="AP187" s="9" t="str">
        <f t="shared" si="39"/>
        <v>Bottom-Weighted</v>
      </c>
      <c r="AQ187" s="9" t="str">
        <f t="shared" si="40"/>
        <v>Skewed Mid-High</v>
      </c>
      <c r="AR187" s="9" t="str">
        <f t="shared" si="41"/>
        <v>Same</v>
      </c>
      <c r="AS187" s="5">
        <f t="shared" si="42"/>
        <v>0</v>
      </c>
    </row>
    <row r="188" spans="1:45" ht="15.5" x14ac:dyDescent="0.35">
      <c r="A188" s="13">
        <v>45394</v>
      </c>
      <c r="B188" s="15">
        <v>1.2597</v>
      </c>
      <c r="C188" s="15">
        <v>1.2708999999999999</v>
      </c>
      <c r="D188" s="15">
        <v>1.2415499999999999</v>
      </c>
      <c r="E188" s="15">
        <v>1.246</v>
      </c>
      <c r="F188" s="15">
        <v>1.2625999999999999</v>
      </c>
      <c r="G188" s="15">
        <v>1.2690000000000001</v>
      </c>
      <c r="H188" s="15">
        <v>1.2572000000000001</v>
      </c>
      <c r="I188" s="5">
        <v>24</v>
      </c>
      <c r="J188" s="5">
        <v>2580</v>
      </c>
      <c r="K188" s="5">
        <v>3577</v>
      </c>
      <c r="L188" s="5">
        <v>6257</v>
      </c>
      <c r="M188" s="14">
        <v>8.5802777777778516</v>
      </c>
      <c r="N188" s="14">
        <v>293.49999999999989</v>
      </c>
      <c r="O188" s="5">
        <v>118.00000000000033</v>
      </c>
      <c r="P188" s="5">
        <v>630603</v>
      </c>
      <c r="Q188" s="14">
        <v>875.83749999999998</v>
      </c>
      <c r="R188" s="14">
        <v>21.318568994889276</v>
      </c>
      <c r="S188" s="5">
        <v>48</v>
      </c>
      <c r="T188" s="5" t="s">
        <v>26</v>
      </c>
      <c r="U188" s="14">
        <v>0.59517759683990556</v>
      </c>
      <c r="V188" s="5">
        <v>1803</v>
      </c>
      <c r="W188" s="5">
        <v>2987</v>
      </c>
      <c r="X188" s="5">
        <v>1135</v>
      </c>
      <c r="Y188" s="5">
        <v>332</v>
      </c>
      <c r="Z188" s="5" t="s">
        <v>27</v>
      </c>
      <c r="AA188" s="5"/>
      <c r="AB188" s="6" cm="1">
        <f t="array" ref="AB188">SUM(IF(B188:I188&gt;B189:I189,1,-1))</f>
        <v>-4</v>
      </c>
      <c r="AC188" s="6" cm="1">
        <f t="array" ref="AC188">SUM(IF(J188:S188&gt;J189:S189,1,-1))</f>
        <v>6</v>
      </c>
      <c r="AD188" s="6">
        <f t="shared" si="43"/>
        <v>2</v>
      </c>
      <c r="AE188" s="6">
        <f t="shared" si="47"/>
        <v>-8</v>
      </c>
      <c r="AF188" s="6">
        <f t="shared" si="47"/>
        <v>10</v>
      </c>
      <c r="AG188" s="6">
        <f t="shared" si="47"/>
        <v>2</v>
      </c>
      <c r="AH188" s="5"/>
      <c r="AI188" s="8" t="str">
        <f t="shared" si="32"/>
        <v>Outside</v>
      </c>
      <c r="AJ188" s="7" t="str">
        <f t="shared" si="33"/>
        <v>Neutral</v>
      </c>
      <c r="AK188" s="7" t="str">
        <f t="shared" si="34"/>
        <v>POC Up</v>
      </c>
      <c r="AL188" s="9" t="str">
        <f t="shared" si="35"/>
        <v>In. Val</v>
      </c>
      <c r="AM188" s="9" t="str">
        <f t="shared" si="36"/>
        <v>Lower Break</v>
      </c>
      <c r="AN188" s="9" t="str">
        <f t="shared" si="37"/>
        <v>Bl. Val</v>
      </c>
      <c r="AO188" s="9" t="str">
        <f t="shared" si="38"/>
        <v>No Gap</v>
      </c>
      <c r="AP188" s="9" t="str">
        <f t="shared" si="39"/>
        <v>Bottom-Weighted</v>
      </c>
      <c r="AQ188" s="9" t="str">
        <f t="shared" si="40"/>
        <v>Skewed Mid-High</v>
      </c>
      <c r="AR188" s="9" t="str">
        <f t="shared" si="41"/>
        <v>Same</v>
      </c>
      <c r="AS188" s="5">
        <f t="shared" si="42"/>
        <v>0</v>
      </c>
    </row>
    <row r="189" spans="1:45" ht="15.5" x14ac:dyDescent="0.35">
      <c r="A189" s="13">
        <v>45393</v>
      </c>
      <c r="B189" s="15">
        <v>1.2660100000000001</v>
      </c>
      <c r="C189" s="15">
        <v>1.2708999999999999</v>
      </c>
      <c r="D189" s="15">
        <v>1.25101</v>
      </c>
      <c r="E189" s="15">
        <v>1.2554000000000001</v>
      </c>
      <c r="F189" s="15">
        <v>1.2624000000000002</v>
      </c>
      <c r="G189" s="15">
        <v>1.2678</v>
      </c>
      <c r="H189" s="15">
        <v>1.2587000000000002</v>
      </c>
      <c r="I189" s="5">
        <v>25</v>
      </c>
      <c r="J189" s="5">
        <v>2889</v>
      </c>
      <c r="K189" s="5">
        <v>3215</v>
      </c>
      <c r="L189" s="5">
        <v>6204</v>
      </c>
      <c r="M189" s="14">
        <v>8.5279166666667408</v>
      </c>
      <c r="N189" s="14">
        <v>198.89999999999964</v>
      </c>
      <c r="O189" s="5">
        <v>90.999999999998863</v>
      </c>
      <c r="P189" s="5">
        <v>617209</v>
      </c>
      <c r="Q189" s="14">
        <v>857.23472222222222</v>
      </c>
      <c r="R189" s="14">
        <v>31.191553544494777</v>
      </c>
      <c r="S189" s="5">
        <v>29</v>
      </c>
      <c r="T189" s="5" t="s">
        <v>26</v>
      </c>
      <c r="U189" s="14">
        <v>0.69087916735342891</v>
      </c>
      <c r="V189" s="5">
        <v>686</v>
      </c>
      <c r="W189" s="5">
        <v>3278</v>
      </c>
      <c r="X189" s="5">
        <v>1354</v>
      </c>
      <c r="Y189" s="5">
        <v>886</v>
      </c>
      <c r="Z189" s="5" t="s">
        <v>27</v>
      </c>
      <c r="AA189" s="5"/>
      <c r="AB189" s="6" cm="1">
        <f t="array" ref="AB189">SUM(IF(B189:I189&gt;B190:I190,1,-1))</f>
        <v>-2</v>
      </c>
      <c r="AC189" s="6" cm="1">
        <f t="array" ref="AC189">SUM(IF(J189:S189&gt;J190:S190,1,-1))</f>
        <v>2</v>
      </c>
      <c r="AD189" s="6">
        <f t="shared" si="43"/>
        <v>0</v>
      </c>
      <c r="AE189" s="6">
        <f t="shared" si="47"/>
        <v>-4</v>
      </c>
      <c r="AF189" s="6">
        <f t="shared" si="47"/>
        <v>-6</v>
      </c>
      <c r="AG189" s="6">
        <f t="shared" si="47"/>
        <v>-10</v>
      </c>
      <c r="AH189" s="5"/>
      <c r="AI189" s="8" t="str">
        <f t="shared" si="32"/>
        <v>Outside</v>
      </c>
      <c r="AJ189" s="7" t="str">
        <f t="shared" si="33"/>
        <v>Down</v>
      </c>
      <c r="AK189" s="7" t="str">
        <f t="shared" si="34"/>
        <v>POC Down</v>
      </c>
      <c r="AL189" s="9" t="str">
        <f t="shared" si="35"/>
        <v>In. Val</v>
      </c>
      <c r="AM189" s="9" t="str">
        <f t="shared" si="36"/>
        <v>Lower Break</v>
      </c>
      <c r="AN189" s="9" t="str">
        <f t="shared" si="37"/>
        <v>Bl. Val</v>
      </c>
      <c r="AO189" s="9" t="str">
        <f t="shared" si="38"/>
        <v>No Gap</v>
      </c>
      <c r="AP189" s="9" t="str">
        <f t="shared" si="39"/>
        <v>Bottom-Weighted</v>
      </c>
      <c r="AQ189" s="9" t="str">
        <f t="shared" si="40"/>
        <v>Skewed Mid-High</v>
      </c>
      <c r="AR189" s="9" t="str">
        <f t="shared" si="41"/>
        <v>Same</v>
      </c>
      <c r="AS189" s="5">
        <f t="shared" si="42"/>
        <v>0</v>
      </c>
    </row>
    <row r="190" spans="1:45" ht="15.5" x14ac:dyDescent="0.35">
      <c r="A190" s="13">
        <v>45392</v>
      </c>
      <c r="B190" s="15">
        <v>1.27972</v>
      </c>
      <c r="C190" s="15">
        <v>1.2802800000000001</v>
      </c>
      <c r="D190" s="15">
        <v>1.25197</v>
      </c>
      <c r="E190" s="15">
        <v>1.2536</v>
      </c>
      <c r="F190" s="15">
        <v>1.2626999999999999</v>
      </c>
      <c r="G190" s="15">
        <v>1.2677</v>
      </c>
      <c r="H190" s="15">
        <v>1.2592000000000001</v>
      </c>
      <c r="I190" s="5">
        <v>-4</v>
      </c>
      <c r="J190" s="5">
        <v>3114</v>
      </c>
      <c r="K190" s="5">
        <v>3016</v>
      </c>
      <c r="L190" s="5">
        <v>6233</v>
      </c>
      <c r="M190" s="14">
        <v>8.5240277777778584</v>
      </c>
      <c r="N190" s="14">
        <v>283.10000000000059</v>
      </c>
      <c r="O190" s="5">
        <v>84.999999999999517</v>
      </c>
      <c r="P190" s="5">
        <v>612817</v>
      </c>
      <c r="Q190" s="14">
        <v>851.13472222222219</v>
      </c>
      <c r="R190" s="14">
        <v>22.016955139526623</v>
      </c>
      <c r="S190" s="5">
        <v>37</v>
      </c>
      <c r="T190" s="5" t="s">
        <v>33</v>
      </c>
      <c r="U190" s="14">
        <v>0.70116208983665318</v>
      </c>
      <c r="V190" s="5">
        <v>264</v>
      </c>
      <c r="W190" s="5">
        <v>801</v>
      </c>
      <c r="X190" s="5">
        <v>3985</v>
      </c>
      <c r="Y190" s="5">
        <v>1183</v>
      </c>
      <c r="Z190" s="5" t="s">
        <v>27</v>
      </c>
      <c r="AA190" s="5"/>
      <c r="AB190" s="6" cm="1">
        <f t="array" ref="AB190">SUM(IF(B190:I190&gt;B191:I191,1,-1))</f>
        <v>-2</v>
      </c>
      <c r="AC190" s="6" cm="1">
        <f t="array" ref="AC190">SUM(IF(J190:S190&gt;J191:S191,1,-1))</f>
        <v>2</v>
      </c>
      <c r="AD190" s="6">
        <f t="shared" si="43"/>
        <v>0</v>
      </c>
      <c r="AE190" s="6">
        <f t="shared" si="47"/>
        <v>-4</v>
      </c>
      <c r="AF190" s="6">
        <f t="shared" si="47"/>
        <v>-6</v>
      </c>
      <c r="AG190" s="6">
        <f t="shared" si="47"/>
        <v>-10</v>
      </c>
      <c r="AH190" s="5"/>
      <c r="AI190" s="8" t="str">
        <f t="shared" si="32"/>
        <v>OL Higher</v>
      </c>
      <c r="AJ190" s="7" t="str">
        <f t="shared" si="33"/>
        <v>Down</v>
      </c>
      <c r="AK190" s="7" t="str">
        <f t="shared" si="34"/>
        <v>POC Unchanged</v>
      </c>
      <c r="AL190" s="9" t="str">
        <f t="shared" si="35"/>
        <v>In. Val</v>
      </c>
      <c r="AM190" s="9" t="str">
        <f t="shared" si="36"/>
        <v>Lower Break</v>
      </c>
      <c r="AN190" s="9" t="str">
        <f t="shared" si="37"/>
        <v>Bl. Val</v>
      </c>
      <c r="AO190" s="9" t="str">
        <f t="shared" si="38"/>
        <v>Gap Up - Failed</v>
      </c>
      <c r="AP190" s="9" t="str">
        <f t="shared" si="39"/>
        <v>Top-Weighted</v>
      </c>
      <c r="AQ190" s="9" t="str">
        <f t="shared" si="40"/>
        <v>Skewed Mid-Low</v>
      </c>
      <c r="AR190" s="9" t="str">
        <f t="shared" si="41"/>
        <v>Closed Higher Quadrant</v>
      </c>
      <c r="AS190" s="5">
        <f t="shared" si="42"/>
        <v>2</v>
      </c>
    </row>
    <row r="191" spans="1:45" ht="15.5" x14ac:dyDescent="0.35">
      <c r="A191" s="13">
        <v>45391</v>
      </c>
      <c r="B191" s="15">
        <v>1.2717400000000001</v>
      </c>
      <c r="C191" s="15">
        <v>1.2802800000000001</v>
      </c>
      <c r="D191" s="15">
        <v>1.2538400000000001</v>
      </c>
      <c r="E191" s="15">
        <v>1.26763</v>
      </c>
      <c r="F191" s="15">
        <v>1.2626999999999999</v>
      </c>
      <c r="G191" s="15">
        <v>1.2673000000000001</v>
      </c>
      <c r="H191" s="15">
        <v>1.2585999999999999</v>
      </c>
      <c r="I191" s="5">
        <v>25</v>
      </c>
      <c r="J191" s="5">
        <v>3328</v>
      </c>
      <c r="K191" s="5">
        <v>2649</v>
      </c>
      <c r="L191" s="5">
        <v>6079</v>
      </c>
      <c r="M191" s="14">
        <v>8.3188888888889441</v>
      </c>
      <c r="N191" s="14">
        <v>264.4000000000002</v>
      </c>
      <c r="O191" s="5">
        <v>87.000000000001521</v>
      </c>
      <c r="P191" s="5">
        <v>604129</v>
      </c>
      <c r="Q191" s="14">
        <v>839.06805555555559</v>
      </c>
      <c r="R191" s="14">
        <v>22.991679273827515</v>
      </c>
      <c r="S191" s="5">
        <v>43</v>
      </c>
      <c r="T191" s="5" t="s">
        <v>26</v>
      </c>
      <c r="U191" s="14">
        <v>0.64858423641890317</v>
      </c>
      <c r="V191" s="5">
        <v>370</v>
      </c>
      <c r="W191" s="5">
        <v>709</v>
      </c>
      <c r="X191" s="5">
        <v>3790</v>
      </c>
      <c r="Y191" s="5">
        <v>1210</v>
      </c>
      <c r="Z191" s="5" t="s">
        <v>32</v>
      </c>
      <c r="AA191" s="5"/>
      <c r="AB191" s="6" cm="1">
        <f t="array" ref="AB191">SUM(IF(B191:I191&gt;B192:I192,1,-1))</f>
        <v>0</v>
      </c>
      <c r="AC191" s="6" cm="1">
        <f t="array" ref="AC191">SUM(IF(J191:S191&gt;J192:S192,1,-1))</f>
        <v>-10</v>
      </c>
      <c r="AD191" s="6">
        <f t="shared" si="43"/>
        <v>-10</v>
      </c>
      <c r="AE191" s="6">
        <f t="shared" si="47"/>
        <v>-6</v>
      </c>
      <c r="AF191" s="6">
        <f t="shared" si="47"/>
        <v>-4</v>
      </c>
      <c r="AG191" s="6">
        <f t="shared" si="47"/>
        <v>-10</v>
      </c>
      <c r="AH191" s="5"/>
      <c r="AI191" s="8" t="str">
        <f t="shared" si="32"/>
        <v>OL Higher</v>
      </c>
      <c r="AJ191" s="7" t="str">
        <f t="shared" si="33"/>
        <v>Down</v>
      </c>
      <c r="AK191" s="7" t="str">
        <f t="shared" si="34"/>
        <v>POC Unchanged</v>
      </c>
      <c r="AL191" s="9" t="str">
        <f t="shared" si="35"/>
        <v>In. Val</v>
      </c>
      <c r="AM191" s="9" t="str">
        <f t="shared" si="36"/>
        <v>Inside Day</v>
      </c>
      <c r="AN191" s="9" t="str">
        <f t="shared" si="37"/>
        <v>Ab. Val</v>
      </c>
      <c r="AO191" s="9" t="str">
        <f t="shared" si="38"/>
        <v>Gap Up - Faded</v>
      </c>
      <c r="AP191" s="9" t="str">
        <f t="shared" si="39"/>
        <v>Top-Weighted</v>
      </c>
      <c r="AQ191" s="9" t="str">
        <f t="shared" si="40"/>
        <v>Skewed Mid-Low</v>
      </c>
      <c r="AR191" s="9" t="str">
        <f t="shared" si="41"/>
        <v>Closed Lower Quadrant</v>
      </c>
      <c r="AS191" s="5">
        <f t="shared" si="42"/>
        <v>-1</v>
      </c>
    </row>
    <row r="192" spans="1:45" ht="15.5" x14ac:dyDescent="0.35">
      <c r="A192" s="13">
        <v>45390</v>
      </c>
      <c r="B192" s="15">
        <v>1.2726</v>
      </c>
      <c r="C192" s="15">
        <v>1.2802800000000001</v>
      </c>
      <c r="D192" s="15">
        <v>1.2538400000000001</v>
      </c>
      <c r="E192" s="15">
        <v>1.26566</v>
      </c>
      <c r="F192" s="15">
        <v>1.2626999999999999</v>
      </c>
      <c r="G192" s="15">
        <v>1.2671000000000001</v>
      </c>
      <c r="H192" s="15">
        <v>1.2575000000000001</v>
      </c>
      <c r="I192" s="5">
        <v>2</v>
      </c>
      <c r="J192" s="5">
        <v>3363</v>
      </c>
      <c r="K192" s="5">
        <v>2649</v>
      </c>
      <c r="L192" s="5">
        <v>6114</v>
      </c>
      <c r="M192" s="14">
        <v>8.362638888888938</v>
      </c>
      <c r="N192" s="14">
        <v>264.4000000000002</v>
      </c>
      <c r="O192" s="5">
        <v>96.000000000000526</v>
      </c>
      <c r="P192" s="5">
        <v>605916</v>
      </c>
      <c r="Q192" s="14">
        <v>841.55</v>
      </c>
      <c r="R192" s="14">
        <v>23.124054462934929</v>
      </c>
      <c r="S192" s="5">
        <v>46</v>
      </c>
      <c r="T192" s="5" t="s">
        <v>26</v>
      </c>
      <c r="U192" s="14">
        <v>0.64606989528517289</v>
      </c>
      <c r="V192" s="5">
        <v>370</v>
      </c>
      <c r="W192" s="5">
        <v>904</v>
      </c>
      <c r="X192" s="5">
        <v>3630</v>
      </c>
      <c r="Y192" s="5">
        <v>1210</v>
      </c>
      <c r="Z192" s="5" t="s">
        <v>29</v>
      </c>
      <c r="AA192" s="5"/>
      <c r="AB192" s="6" cm="1">
        <f t="array" ref="AB192">SUM(IF(B192:I192&gt;B193:I193,1,-1))</f>
        <v>-2</v>
      </c>
      <c r="AC192" s="6" cm="1">
        <f t="array" ref="AC192">SUM(IF(J192:S192&gt;J193:S193,1,-1))</f>
        <v>2</v>
      </c>
      <c r="AD192" s="6">
        <f t="shared" si="43"/>
        <v>0</v>
      </c>
      <c r="AE192" s="6">
        <f t="shared" si="47"/>
        <v>-14</v>
      </c>
      <c r="AF192" s="6">
        <f t="shared" si="47"/>
        <v>-2</v>
      </c>
      <c r="AG192" s="6">
        <f t="shared" si="47"/>
        <v>-16</v>
      </c>
      <c r="AH192" s="5"/>
      <c r="AI192" s="8" t="str">
        <f t="shared" si="32"/>
        <v>Inside</v>
      </c>
      <c r="AJ192" s="7" t="str">
        <f t="shared" si="33"/>
        <v>Down</v>
      </c>
      <c r="AK192" s="7" t="str">
        <f t="shared" si="34"/>
        <v>POC Unchanged</v>
      </c>
      <c r="AL192" s="9" t="str">
        <f t="shared" si="35"/>
        <v>In. Val</v>
      </c>
      <c r="AM192" s="9" t="str">
        <f t="shared" si="36"/>
        <v>Inside Day</v>
      </c>
      <c r="AN192" s="9" t="str">
        <f t="shared" si="37"/>
        <v>In Val</v>
      </c>
      <c r="AO192" s="9" t="str">
        <f t="shared" si="38"/>
        <v>Gap Up - Failed</v>
      </c>
      <c r="AP192" s="9" t="str">
        <f t="shared" si="39"/>
        <v>Top-Weighted</v>
      </c>
      <c r="AQ192" s="9" t="str">
        <f t="shared" si="40"/>
        <v>Skewed Mid-Low</v>
      </c>
      <c r="AR192" s="9" t="str">
        <f t="shared" si="41"/>
        <v>Same</v>
      </c>
      <c r="AS192" s="5">
        <f t="shared" si="42"/>
        <v>0</v>
      </c>
    </row>
    <row r="193" spans="1:45" ht="15.5" x14ac:dyDescent="0.35">
      <c r="A193" s="13">
        <v>45387</v>
      </c>
      <c r="B193" s="15">
        <v>1.2730699999999999</v>
      </c>
      <c r="C193" s="15">
        <v>1.2802800000000001</v>
      </c>
      <c r="D193" s="15">
        <v>1.2538400000000001</v>
      </c>
      <c r="E193" s="15">
        <v>1.26234</v>
      </c>
      <c r="F193" s="15">
        <v>1.2626999999999999</v>
      </c>
      <c r="G193" s="15">
        <v>1.2672000000000001</v>
      </c>
      <c r="H193" s="15">
        <v>1.2563</v>
      </c>
      <c r="I193" s="5">
        <v>0</v>
      </c>
      <c r="J193" s="5">
        <v>3415</v>
      </c>
      <c r="K193" s="5">
        <v>2545</v>
      </c>
      <c r="L193" s="5">
        <v>6049</v>
      </c>
      <c r="M193" s="14">
        <v>8.2855555555555931</v>
      </c>
      <c r="N193" s="14">
        <v>264.4000000000002</v>
      </c>
      <c r="O193" s="5">
        <v>109.00000000000132</v>
      </c>
      <c r="P193" s="5">
        <v>595937</v>
      </c>
      <c r="Q193" s="14">
        <v>827.69027777777774</v>
      </c>
      <c r="R193" s="14">
        <v>22.878214826021161</v>
      </c>
      <c r="S193" s="5">
        <v>56</v>
      </c>
      <c r="T193" s="5" t="s">
        <v>26</v>
      </c>
      <c r="U193" s="14">
        <v>0.62717405624623079</v>
      </c>
      <c r="V193" s="5">
        <v>430</v>
      </c>
      <c r="W193" s="5">
        <v>1135</v>
      </c>
      <c r="X193" s="5">
        <v>3274</v>
      </c>
      <c r="Y193" s="5">
        <v>1210</v>
      </c>
      <c r="Z193" s="5" t="s">
        <v>29</v>
      </c>
      <c r="AA193" s="5"/>
      <c r="AB193" s="6" cm="1">
        <f t="array" ref="AB193">SUM(IF(B193:I193&gt;B194:I194,1,-1))</f>
        <v>-4</v>
      </c>
      <c r="AC193" s="6" cm="1">
        <f t="array" ref="AC193">SUM(IF(J193:S193&gt;J194:S194,1,-1))</f>
        <v>4</v>
      </c>
      <c r="AD193" s="6">
        <f t="shared" si="43"/>
        <v>0</v>
      </c>
      <c r="AE193" s="6">
        <f t="shared" si="47"/>
        <v>-14</v>
      </c>
      <c r="AF193" s="6">
        <f t="shared" si="47"/>
        <v>-6</v>
      </c>
      <c r="AG193" s="6">
        <f t="shared" si="47"/>
        <v>-20</v>
      </c>
      <c r="AH193" s="5"/>
      <c r="AI193" s="8" t="str">
        <f t="shared" si="32"/>
        <v>Inside</v>
      </c>
      <c r="AJ193" s="7" t="str">
        <f t="shared" si="33"/>
        <v>Down</v>
      </c>
      <c r="AK193" s="7" t="str">
        <f t="shared" si="34"/>
        <v>POC Unchanged</v>
      </c>
      <c r="AL193" s="9" t="str">
        <f t="shared" si="35"/>
        <v>In. Val</v>
      </c>
      <c r="AM193" s="9" t="str">
        <f t="shared" si="36"/>
        <v>Inside Day</v>
      </c>
      <c r="AN193" s="9" t="str">
        <f t="shared" si="37"/>
        <v>In Val</v>
      </c>
      <c r="AO193" s="9" t="str">
        <f t="shared" si="38"/>
        <v>Gap Up - Failed</v>
      </c>
      <c r="AP193" s="9" t="str">
        <f t="shared" si="39"/>
        <v>Top-Weighted</v>
      </c>
      <c r="AQ193" s="9" t="str">
        <f t="shared" si="40"/>
        <v>Skewed Mid-Low</v>
      </c>
      <c r="AR193" s="9" t="str">
        <f t="shared" si="41"/>
        <v>Same</v>
      </c>
      <c r="AS193" s="5">
        <f t="shared" si="42"/>
        <v>0</v>
      </c>
    </row>
    <row r="194" spans="1:45" ht="15.5" x14ac:dyDescent="0.35">
      <c r="A194" s="13">
        <v>45386</v>
      </c>
      <c r="B194" s="15">
        <v>1.2744800000000001</v>
      </c>
      <c r="C194" s="15">
        <v>1.2802800000000001</v>
      </c>
      <c r="D194" s="15">
        <v>1.2538400000000001</v>
      </c>
      <c r="E194" s="15">
        <v>1.2639100000000001</v>
      </c>
      <c r="F194" s="15">
        <v>1.2626999999999999</v>
      </c>
      <c r="G194" s="15">
        <v>1.2688999999999999</v>
      </c>
      <c r="H194" s="15">
        <v>1.2541</v>
      </c>
      <c r="I194" s="5">
        <v>-16</v>
      </c>
      <c r="J194" s="5">
        <v>3563</v>
      </c>
      <c r="K194" s="5">
        <v>2277</v>
      </c>
      <c r="L194" s="5">
        <v>5915</v>
      </c>
      <c r="M194" s="14">
        <v>8.1023611111111222</v>
      </c>
      <c r="N194" s="14">
        <v>264.4000000000002</v>
      </c>
      <c r="O194" s="5">
        <v>147.99999999999923</v>
      </c>
      <c r="P194" s="5">
        <v>588432</v>
      </c>
      <c r="Q194" s="14">
        <v>817.26666666666665</v>
      </c>
      <c r="R194" s="14">
        <v>22.371406959152782</v>
      </c>
      <c r="S194" s="5">
        <v>51</v>
      </c>
      <c r="T194" s="5" t="s">
        <v>26</v>
      </c>
      <c r="U194" s="14">
        <v>0.60926368181136892</v>
      </c>
      <c r="V194" s="5">
        <v>654</v>
      </c>
      <c r="W194" s="5">
        <v>1265</v>
      </c>
      <c r="X194" s="5">
        <v>2870</v>
      </c>
      <c r="Y194" s="5">
        <v>1126</v>
      </c>
      <c r="Z194" s="5" t="s">
        <v>29</v>
      </c>
      <c r="AA194" s="5"/>
      <c r="AB194" s="6" cm="1">
        <f t="array" ref="AB194">SUM(IF(B194:I194&gt;B195:I195,1,-1))</f>
        <v>-8</v>
      </c>
      <c r="AC194" s="6" cm="1">
        <f t="array" ref="AC194">SUM(IF(J194:S194&gt;J195:S195,1,-1))</f>
        <v>-8</v>
      </c>
      <c r="AD194" s="6">
        <f t="shared" si="43"/>
        <v>-16</v>
      </c>
      <c r="AE194" s="6">
        <f t="shared" si="47"/>
        <v>-14</v>
      </c>
      <c r="AF194" s="6">
        <f t="shared" si="47"/>
        <v>-14</v>
      </c>
      <c r="AG194" s="6">
        <f t="shared" si="47"/>
        <v>-28</v>
      </c>
      <c r="AH194" s="5"/>
      <c r="AI194" s="8" t="str">
        <f t="shared" ref="AI194:AI260" si="48">IF(AND(H194&gt;=G195,G194&gt;=G195),"Higher",
IF(AND(H194&lt;=H195,G194&lt;=H195),"Lower",
IF(AND(G194&gt;=G195,H194&lt;=G195,H194&gt;H195),"OL Higher",
IF(AND(H194&lt;=H195,G194&gt;=H195,G194&lt;G195),"OL Lower",
IF(AND(G194&lt;=G195,H194&gt;=H195),"Inside",
IF(AND(G194&gt;=G195,H194&lt;=H195),"Outside","Undefined"))))))</f>
        <v>OL Lower</v>
      </c>
      <c r="AJ194" s="7" t="str">
        <f t="shared" ref="AJ194:AJ261" si="49">IF(F194 &gt;= ((C194 - D194) * 10%) + B194, "Up", IF(F194 &lt;= (B194 - (C194 - D194) * 10%), "Down", "Neutral"))</f>
        <v>Down</v>
      </c>
      <c r="AK194" s="7" t="str">
        <f t="shared" ref="AK194:AK260" si="50">IF(F194 &gt; F195, "POC Up", IF(F194 &lt; F195, "POC Down", "POC Unchanged"))</f>
        <v>POC Unchanged</v>
      </c>
      <c r="AL194" s="9" t="str">
        <f t="shared" ref="AL194:AL260" si="51">IF(F194 &lt; H195, "Bel. Val",
IF(F194 &gt; G195, "Ab. Val",
"In. Val"))</f>
        <v>In. Val</v>
      </c>
      <c r="AM194" s="9" t="str">
        <f t="shared" ref="AM194:AM260" si="52">IF(AND(D194 &lt; D195, C194 &gt; C195), "Both Sides Expand",
IF(D194 &lt; D195, "Lower Break",
IF(C194 &gt; C195, "Upper Break", "Inside Day")))</f>
        <v>Inside Day</v>
      </c>
      <c r="AN194" s="9" t="str">
        <f t="shared" ref="AN194:AN261" si="53">IF(AND(E194 &lt; H194, E194 &lt; G194), "Bl. Val",
IF(AND(E194 &gt; G194, E194 &gt; H194), "Ab. Val",
"In Val"))</f>
        <v>In Val</v>
      </c>
      <c r="AO194" s="9" t="str">
        <f t="shared" ref="AO194:AO260" si="54">IF(AND(B194 &gt; G195, E194 &lt; G195), "Gap Up - Failed",
IF(AND(B194 &gt; G195, E194 &gt; B194), "Gap Up - Follow Through",
IF(AND(B194 &gt; G195, E194 &lt; B194), "Gap Up - Faded",
IF(AND(B194 &lt; H195, E194 &gt; H195), "Gap Down - Failed",
IF(AND(B194 &lt; H195, E194 &lt; B194), "Gap Down - Follow Through",
IF(AND(B194 &lt; H195, E194 &gt; B194), "Gap Down - Rejected",
"No Gap"))))))</f>
        <v>Gap Up - Failed</v>
      </c>
      <c r="AP194" s="9" t="str">
        <f t="shared" ref="AP194:AP261" si="55">IF(J194 &gt; K194, "Top-Weighted",
IF(K194 &gt; J194, "Bottom-Weighted",
"Balanced"))</f>
        <v>Top-Weighted</v>
      </c>
      <c r="AQ194" s="9" t="str">
        <f t="shared" ref="AQ194:AQ261" si="56">IF(COUNTIF(V194:Y194, MAX(V194, W194, X194, Y194)) &gt; 1, "Tie",
IF(V194 &gt; MAX(W194, X194, Y194), "Skewed High",
IF(W194 &gt; MAX(V194, X194, Y194), "Skewed Mid-High",
IF(X194 &gt; MAX(V194, W194, Y194), "Skewed Mid-Low",
IF(Y194 &gt; MAX(V194, W194, X194), "Skewed Low", "Evenly Distributed")))))</f>
        <v>Skewed Mid-Low</v>
      </c>
      <c r="AR194" s="9" t="str">
        <f t="shared" ref="AR194:AR260" si="57">IF(Z194 &lt; Z195, "Closed Lower Quadrant",
IF(Z194 &gt; Z195, "Closed Higher Quadrant",
"Same"))</f>
        <v>Same</v>
      </c>
      <c r="AS194" s="5">
        <f t="shared" ref="AS194:AS260" si="58">_xlfn.NUMBERVALUE(SUBSTITUTE(Z194,"Q","")) - _xlfn.NUMBERVALUE(SUBSTITUTE(Z195,"Q",""))</f>
        <v>0</v>
      </c>
    </row>
    <row r="195" spans="1:45" ht="15.5" x14ac:dyDescent="0.35">
      <c r="A195" s="13">
        <v>45385</v>
      </c>
      <c r="B195" s="15">
        <v>1.2801</v>
      </c>
      <c r="C195" s="15">
        <v>1.28224</v>
      </c>
      <c r="D195" s="15">
        <v>1.2538400000000001</v>
      </c>
      <c r="E195" s="15">
        <v>1.26511</v>
      </c>
      <c r="F195" s="15">
        <v>1.2626999999999999</v>
      </c>
      <c r="G195" s="15">
        <v>1.2716000000000001</v>
      </c>
      <c r="H195" s="15">
        <v>1.2541</v>
      </c>
      <c r="I195" s="5">
        <v>-15</v>
      </c>
      <c r="J195" s="5">
        <v>3642</v>
      </c>
      <c r="K195" s="5">
        <v>2277</v>
      </c>
      <c r="L195" s="5">
        <v>5994</v>
      </c>
      <c r="M195" s="14">
        <v>8.215416666666675</v>
      </c>
      <c r="N195" s="14">
        <v>283.99999999999983</v>
      </c>
      <c r="O195" s="5">
        <v>175.00000000000071</v>
      </c>
      <c r="P195" s="5">
        <v>598382</v>
      </c>
      <c r="Q195" s="14">
        <v>831.08611111111111</v>
      </c>
      <c r="R195" s="14">
        <v>21.105633802816914</v>
      </c>
      <c r="S195" s="5">
        <v>51</v>
      </c>
      <c r="T195" s="5" t="s">
        <v>26</v>
      </c>
      <c r="U195" s="14">
        <v>0.63194866757896873</v>
      </c>
      <c r="V195" s="5">
        <v>669</v>
      </c>
      <c r="W195" s="5">
        <v>1607</v>
      </c>
      <c r="X195" s="5">
        <v>2421</v>
      </c>
      <c r="Y195" s="5">
        <v>1297</v>
      </c>
      <c r="Z195" s="5" t="s">
        <v>29</v>
      </c>
      <c r="AA195" s="5"/>
      <c r="AB195" s="6" cm="1">
        <f t="array" ref="AB195">SUM(IF(B195:I195&gt;B196:I196,1,-1))</f>
        <v>-2</v>
      </c>
      <c r="AC195" s="6" cm="1">
        <f t="array" ref="AC195">SUM(IF(J195:S195&gt;J196:S196,1,-1))</f>
        <v>-2</v>
      </c>
      <c r="AD195" s="6">
        <f t="shared" ref="AD195:AD258" si="59">SUM(AB195:AC195)</f>
        <v>-4</v>
      </c>
      <c r="AE195" s="6">
        <f t="shared" ref="AE195:AG210" si="60">SUM(AB195:AB197)</f>
        <v>-14</v>
      </c>
      <c r="AF195" s="6">
        <f t="shared" si="60"/>
        <v>-8</v>
      </c>
      <c r="AG195" s="6">
        <f t="shared" si="60"/>
        <v>-22</v>
      </c>
      <c r="AH195" s="5"/>
      <c r="AI195" s="8" t="str">
        <f t="shared" si="48"/>
        <v>OL Lower</v>
      </c>
      <c r="AJ195" s="7" t="str">
        <f t="shared" si="49"/>
        <v>Down</v>
      </c>
      <c r="AK195" s="7" t="str">
        <f t="shared" si="50"/>
        <v>POC Unchanged</v>
      </c>
      <c r="AL195" s="9" t="str">
        <f t="shared" si="51"/>
        <v>In. Val</v>
      </c>
      <c r="AM195" s="9" t="str">
        <f t="shared" si="52"/>
        <v>Inside Day</v>
      </c>
      <c r="AN195" s="9" t="str">
        <f t="shared" si="53"/>
        <v>In Val</v>
      </c>
      <c r="AO195" s="9" t="str">
        <f t="shared" si="54"/>
        <v>Gap Up - Failed</v>
      </c>
      <c r="AP195" s="9" t="str">
        <f t="shared" si="55"/>
        <v>Top-Weighted</v>
      </c>
      <c r="AQ195" s="9" t="str">
        <f t="shared" si="56"/>
        <v>Skewed Mid-Low</v>
      </c>
      <c r="AR195" s="9" t="str">
        <f t="shared" si="57"/>
        <v>Closed Lower Quadrant</v>
      </c>
      <c r="AS195" s="5">
        <f t="shared" si="58"/>
        <v>-1</v>
      </c>
    </row>
    <row r="196" spans="1:45" ht="15.5" x14ac:dyDescent="0.35">
      <c r="A196" s="13">
        <v>45384</v>
      </c>
      <c r="B196" s="15">
        <v>1.27942</v>
      </c>
      <c r="C196" s="15">
        <v>1.28224</v>
      </c>
      <c r="D196" s="15">
        <v>1.2538400000000001</v>
      </c>
      <c r="E196" s="15">
        <v>1.2576000000000001</v>
      </c>
      <c r="F196" s="15">
        <v>1.2626999999999999</v>
      </c>
      <c r="G196" s="15">
        <v>1.2726999999999999</v>
      </c>
      <c r="H196" s="15">
        <v>1.2541</v>
      </c>
      <c r="I196" s="5">
        <v>-25</v>
      </c>
      <c r="J196" s="5">
        <v>3900</v>
      </c>
      <c r="K196" s="5">
        <v>1988</v>
      </c>
      <c r="L196" s="5">
        <v>5961</v>
      </c>
      <c r="M196" s="14">
        <v>8.1681944444444561</v>
      </c>
      <c r="N196" s="14">
        <v>283.99999999999983</v>
      </c>
      <c r="O196" s="5">
        <v>185.99999999999949</v>
      </c>
      <c r="P196" s="5">
        <v>599639</v>
      </c>
      <c r="Q196" s="14">
        <v>832.83194444444439</v>
      </c>
      <c r="R196" s="14">
        <v>20.989436619718322</v>
      </c>
      <c r="S196" s="5">
        <v>59</v>
      </c>
      <c r="T196" s="5" t="s">
        <v>26</v>
      </c>
      <c r="U196" s="14">
        <v>0.60763186267137836</v>
      </c>
      <c r="V196" s="5">
        <v>1044</v>
      </c>
      <c r="W196" s="5">
        <v>1607</v>
      </c>
      <c r="X196" s="5">
        <v>2274</v>
      </c>
      <c r="Y196" s="5">
        <v>1036</v>
      </c>
      <c r="Z196" s="5" t="s">
        <v>27</v>
      </c>
      <c r="AA196" s="5"/>
      <c r="AB196" s="6" cm="1">
        <f t="array" ref="AB196">SUM(IF(B196:I196&gt;B197:I197,1,-1))</f>
        <v>-4</v>
      </c>
      <c r="AC196" s="6" cm="1">
        <f t="array" ref="AC196">SUM(IF(J196:S196&gt;J197:S197,1,-1))</f>
        <v>-4</v>
      </c>
      <c r="AD196" s="6">
        <f t="shared" si="59"/>
        <v>-8</v>
      </c>
      <c r="AE196" s="6">
        <f t="shared" si="60"/>
        <v>-16</v>
      </c>
      <c r="AF196" s="6">
        <f t="shared" si="60"/>
        <v>-12</v>
      </c>
      <c r="AG196" s="6">
        <f t="shared" si="60"/>
        <v>-28</v>
      </c>
      <c r="AH196" s="5"/>
      <c r="AI196" s="8" t="str">
        <f t="shared" si="48"/>
        <v>OL Lower</v>
      </c>
      <c r="AJ196" s="7" t="str">
        <f t="shared" si="49"/>
        <v>Down</v>
      </c>
      <c r="AK196" s="7" t="str">
        <f t="shared" si="50"/>
        <v>POC Unchanged</v>
      </c>
      <c r="AL196" s="9" t="str">
        <f t="shared" si="51"/>
        <v>In. Val</v>
      </c>
      <c r="AM196" s="9" t="str">
        <f t="shared" si="52"/>
        <v>Inside Day</v>
      </c>
      <c r="AN196" s="9" t="str">
        <f t="shared" si="53"/>
        <v>In Val</v>
      </c>
      <c r="AO196" s="9" t="str">
        <f t="shared" si="54"/>
        <v>Gap Up - Failed</v>
      </c>
      <c r="AP196" s="9" t="str">
        <f t="shared" si="55"/>
        <v>Top-Weighted</v>
      </c>
      <c r="AQ196" s="9" t="str">
        <f t="shared" si="56"/>
        <v>Skewed Mid-Low</v>
      </c>
      <c r="AR196" s="9" t="str">
        <f t="shared" si="57"/>
        <v>Same</v>
      </c>
      <c r="AS196" s="5">
        <f t="shared" si="58"/>
        <v>0</v>
      </c>
    </row>
    <row r="197" spans="1:45" ht="15.5" x14ac:dyDescent="0.35">
      <c r="A197" s="13">
        <v>45383</v>
      </c>
      <c r="B197" s="15">
        <v>1.2817400000000001</v>
      </c>
      <c r="C197" s="15">
        <v>1.2823</v>
      </c>
      <c r="D197" s="15">
        <v>1.2538400000000001</v>
      </c>
      <c r="E197" s="15">
        <v>1.25454</v>
      </c>
      <c r="F197" s="15">
        <v>1.2626999999999999</v>
      </c>
      <c r="G197" s="15">
        <v>1.2744</v>
      </c>
      <c r="H197" s="15">
        <v>1.2579</v>
      </c>
      <c r="I197" s="5">
        <v>-30</v>
      </c>
      <c r="J197" s="5">
        <v>4344</v>
      </c>
      <c r="K197" s="5">
        <v>1634</v>
      </c>
      <c r="L197" s="5">
        <v>6051</v>
      </c>
      <c r="M197" s="14">
        <v>8.2961111111111183</v>
      </c>
      <c r="N197" s="14">
        <v>284.59999999999928</v>
      </c>
      <c r="O197" s="5">
        <v>164.9999999999996</v>
      </c>
      <c r="P197" s="5">
        <v>615580</v>
      </c>
      <c r="Q197" s="14">
        <v>854.97222222222217</v>
      </c>
      <c r="R197" s="14">
        <v>21.261419536191198</v>
      </c>
      <c r="S197" s="5">
        <v>49</v>
      </c>
      <c r="T197" s="5" t="s">
        <v>26</v>
      </c>
      <c r="U197" s="14">
        <v>0.51707456500311766</v>
      </c>
      <c r="V197" s="5">
        <v>1480</v>
      </c>
      <c r="W197" s="5">
        <v>1615</v>
      </c>
      <c r="X197" s="5">
        <v>2274</v>
      </c>
      <c r="Y197" s="5">
        <v>682</v>
      </c>
      <c r="Z197" s="5" t="s">
        <v>27</v>
      </c>
      <c r="AA197" s="5"/>
      <c r="AB197" s="6" cm="1">
        <f t="array" ref="AB197">SUM(IF(B197:I197&gt;B198:I198,1,-1))</f>
        <v>-8</v>
      </c>
      <c r="AC197" s="6" cm="1">
        <f t="array" ref="AC197">SUM(IF(J197:S197&gt;J198:S198,1,-1))</f>
        <v>-2</v>
      </c>
      <c r="AD197" s="6">
        <f t="shared" si="59"/>
        <v>-10</v>
      </c>
      <c r="AE197" s="6">
        <f t="shared" si="60"/>
        <v>-14</v>
      </c>
      <c r="AF197" s="6">
        <f t="shared" si="60"/>
        <v>-8</v>
      </c>
      <c r="AG197" s="6">
        <f t="shared" si="60"/>
        <v>-22</v>
      </c>
      <c r="AH197" s="5"/>
      <c r="AI197" s="8" t="str">
        <f t="shared" si="48"/>
        <v>OL Lower</v>
      </c>
      <c r="AJ197" s="7" t="str">
        <f t="shared" si="49"/>
        <v>Down</v>
      </c>
      <c r="AK197" s="7" t="str">
        <f t="shared" si="50"/>
        <v>POC Down</v>
      </c>
      <c r="AL197" s="9" t="str">
        <f t="shared" si="51"/>
        <v>Bel. Val</v>
      </c>
      <c r="AM197" s="9" t="str">
        <f t="shared" si="52"/>
        <v>Lower Break</v>
      </c>
      <c r="AN197" s="9" t="str">
        <f t="shared" si="53"/>
        <v>Bl. Val</v>
      </c>
      <c r="AO197" s="9" t="str">
        <f t="shared" si="54"/>
        <v>No Gap</v>
      </c>
      <c r="AP197" s="9" t="str">
        <f t="shared" si="55"/>
        <v>Top-Weighted</v>
      </c>
      <c r="AQ197" s="9" t="str">
        <f t="shared" si="56"/>
        <v>Skewed Mid-Low</v>
      </c>
      <c r="AR197" s="9" t="str">
        <f t="shared" si="57"/>
        <v>Same</v>
      </c>
      <c r="AS197" s="5">
        <f t="shared" si="58"/>
        <v>0</v>
      </c>
    </row>
    <row r="198" spans="1:45" ht="15.5" x14ac:dyDescent="0.35">
      <c r="A198" s="13">
        <v>45380</v>
      </c>
      <c r="B198" s="15">
        <v>1.28548</v>
      </c>
      <c r="C198" s="15">
        <v>1.28616</v>
      </c>
      <c r="D198" s="15">
        <v>1.25746</v>
      </c>
      <c r="E198" s="15">
        <v>1.2635400000000001</v>
      </c>
      <c r="F198" s="15">
        <v>1.2794000000000001</v>
      </c>
      <c r="G198" s="15">
        <v>1.2829000000000002</v>
      </c>
      <c r="H198" s="15">
        <v>1.2631000000000001</v>
      </c>
      <c r="I198" s="5">
        <v>-25</v>
      </c>
      <c r="J198" s="5">
        <v>879</v>
      </c>
      <c r="K198" s="5">
        <v>5081</v>
      </c>
      <c r="L198" s="5">
        <v>6027</v>
      </c>
      <c r="M198" s="14">
        <v>8.2719444444444683</v>
      </c>
      <c r="N198" s="14">
        <v>286.99999999999949</v>
      </c>
      <c r="O198" s="5">
        <v>198.0000000000004</v>
      </c>
      <c r="P198" s="5">
        <v>627489</v>
      </c>
      <c r="Q198" s="14">
        <v>871.51250000000005</v>
      </c>
      <c r="R198" s="14">
        <v>21.000000000000039</v>
      </c>
      <c r="S198" s="5">
        <v>53</v>
      </c>
      <c r="T198" s="5" t="s">
        <v>28</v>
      </c>
      <c r="U198" s="14">
        <v>0.38530165945894801</v>
      </c>
      <c r="V198" s="5">
        <v>1162</v>
      </c>
      <c r="W198" s="5">
        <v>1711</v>
      </c>
      <c r="X198" s="5">
        <v>931</v>
      </c>
      <c r="Y198" s="5">
        <v>2223</v>
      </c>
      <c r="Z198" s="5" t="s">
        <v>27</v>
      </c>
      <c r="AA198" s="5"/>
      <c r="AB198" s="6" cm="1">
        <f t="array" ref="AB198">SUM(IF(B198:I198&gt;B199:I199,1,-1))</f>
        <v>-4</v>
      </c>
      <c r="AC198" s="6" cm="1">
        <f t="array" ref="AC198">SUM(IF(J198:S198&gt;J199:S199,1,-1))</f>
        <v>-6</v>
      </c>
      <c r="AD198" s="6">
        <f t="shared" si="59"/>
        <v>-10</v>
      </c>
      <c r="AE198" s="6">
        <f t="shared" si="60"/>
        <v>-10</v>
      </c>
      <c r="AF198" s="6">
        <f t="shared" si="60"/>
        <v>-12</v>
      </c>
      <c r="AG198" s="6">
        <f t="shared" si="60"/>
        <v>-22</v>
      </c>
      <c r="AH198" s="5"/>
      <c r="AI198" s="8" t="str">
        <f t="shared" si="48"/>
        <v>OL Lower</v>
      </c>
      <c r="AJ198" s="7" t="str">
        <f t="shared" si="49"/>
        <v>Down</v>
      </c>
      <c r="AK198" s="7" t="str">
        <f t="shared" si="50"/>
        <v>POC Unchanged</v>
      </c>
      <c r="AL198" s="9" t="str">
        <f t="shared" si="51"/>
        <v>In. Val</v>
      </c>
      <c r="AM198" s="9" t="str">
        <f t="shared" si="52"/>
        <v>Inside Day</v>
      </c>
      <c r="AN198" s="9" t="str">
        <f t="shared" si="53"/>
        <v>In Val</v>
      </c>
      <c r="AO198" s="9" t="str">
        <f t="shared" si="54"/>
        <v>No Gap</v>
      </c>
      <c r="AP198" s="9" t="str">
        <f t="shared" si="55"/>
        <v>Bottom-Weighted</v>
      </c>
      <c r="AQ198" s="9" t="str">
        <f t="shared" si="56"/>
        <v>Skewed Low</v>
      </c>
      <c r="AR198" s="9" t="str">
        <f t="shared" si="57"/>
        <v>Same</v>
      </c>
      <c r="AS198" s="5">
        <f t="shared" si="58"/>
        <v>0</v>
      </c>
    </row>
    <row r="199" spans="1:45" ht="15.5" x14ac:dyDescent="0.35">
      <c r="A199" s="13">
        <v>45379</v>
      </c>
      <c r="B199" s="15">
        <v>1.28128</v>
      </c>
      <c r="C199" s="15">
        <v>1.28932</v>
      </c>
      <c r="D199" s="15">
        <v>1.25746</v>
      </c>
      <c r="E199" s="15">
        <v>1.26217</v>
      </c>
      <c r="F199" s="15">
        <v>1.2794000000000001</v>
      </c>
      <c r="G199" s="15">
        <v>1.2884</v>
      </c>
      <c r="H199" s="15">
        <v>1.2645000000000002</v>
      </c>
      <c r="I199" s="5">
        <v>-14</v>
      </c>
      <c r="J199" s="5">
        <v>1404</v>
      </c>
      <c r="K199" s="5">
        <v>4738</v>
      </c>
      <c r="L199" s="5">
        <v>6209</v>
      </c>
      <c r="M199" s="14">
        <v>8.5042936288089006</v>
      </c>
      <c r="N199" s="14">
        <v>318.60000000000002</v>
      </c>
      <c r="O199" s="5">
        <v>238.9999999999981</v>
      </c>
      <c r="P199" s="5">
        <v>672214</v>
      </c>
      <c r="Q199" s="14">
        <v>931.04432132963984</v>
      </c>
      <c r="R199" s="14">
        <v>19.488386691776522</v>
      </c>
      <c r="S199" s="5">
        <v>53</v>
      </c>
      <c r="T199" s="5" t="s">
        <v>28</v>
      </c>
      <c r="U199" s="14">
        <v>0.4911239955603125</v>
      </c>
      <c r="V199" s="5">
        <v>769</v>
      </c>
      <c r="W199" s="5">
        <v>2130</v>
      </c>
      <c r="X199" s="5">
        <v>1302</v>
      </c>
      <c r="Y199" s="5">
        <v>2008</v>
      </c>
      <c r="Z199" s="5" t="s">
        <v>27</v>
      </c>
      <c r="AA199" s="5"/>
      <c r="AB199" s="6" cm="1">
        <f t="array" ref="AB199">SUM(IF(B199:I199&gt;B200:I200,1,-1))</f>
        <v>-2</v>
      </c>
      <c r="AC199" s="6" cm="1">
        <f t="array" ref="AC199">SUM(IF(J199:S199&gt;J200:S200,1,-1))</f>
        <v>0</v>
      </c>
      <c r="AD199" s="6">
        <f t="shared" si="59"/>
        <v>-2</v>
      </c>
      <c r="AE199" s="6">
        <f t="shared" si="60"/>
        <v>-8</v>
      </c>
      <c r="AF199" s="6">
        <f t="shared" si="60"/>
        <v>-12</v>
      </c>
      <c r="AG199" s="6">
        <f t="shared" si="60"/>
        <v>-20</v>
      </c>
      <c r="AH199" s="5"/>
      <c r="AI199" s="8" t="str">
        <f t="shared" si="48"/>
        <v>Outside</v>
      </c>
      <c r="AJ199" s="7" t="str">
        <f t="shared" si="49"/>
        <v>Neutral</v>
      </c>
      <c r="AK199" s="7" t="str">
        <f t="shared" si="50"/>
        <v>POC Unchanged</v>
      </c>
      <c r="AL199" s="9" t="str">
        <f t="shared" si="51"/>
        <v>In. Val</v>
      </c>
      <c r="AM199" s="9" t="str">
        <f t="shared" si="52"/>
        <v>Inside Day</v>
      </c>
      <c r="AN199" s="9" t="str">
        <f t="shared" si="53"/>
        <v>Bl. Val</v>
      </c>
      <c r="AO199" s="9" t="str">
        <f t="shared" si="54"/>
        <v>No Gap</v>
      </c>
      <c r="AP199" s="9" t="str">
        <f t="shared" si="55"/>
        <v>Bottom-Weighted</v>
      </c>
      <c r="AQ199" s="9" t="str">
        <f t="shared" si="56"/>
        <v>Skewed Mid-High</v>
      </c>
      <c r="AR199" s="9" t="str">
        <f t="shared" si="57"/>
        <v>Same</v>
      </c>
      <c r="AS199" s="5">
        <f t="shared" si="58"/>
        <v>0</v>
      </c>
    </row>
    <row r="200" spans="1:45" ht="15.5" x14ac:dyDescent="0.35">
      <c r="A200" s="13">
        <v>45378</v>
      </c>
      <c r="B200" s="15">
        <v>1.2735300000000001</v>
      </c>
      <c r="C200" s="15">
        <v>1.28932</v>
      </c>
      <c r="D200" s="15">
        <v>1.25746</v>
      </c>
      <c r="E200" s="15">
        <v>1.26163</v>
      </c>
      <c r="F200" s="15">
        <v>1.2794000000000001</v>
      </c>
      <c r="G200" s="15">
        <v>1.2872000000000001</v>
      </c>
      <c r="H200" s="15">
        <v>1.2678</v>
      </c>
      <c r="I200" s="5">
        <v>3</v>
      </c>
      <c r="J200" s="5">
        <v>1485</v>
      </c>
      <c r="K200" s="5">
        <v>4606</v>
      </c>
      <c r="L200" s="5">
        <v>6162</v>
      </c>
      <c r="M200" s="14">
        <v>8.4357340720221963</v>
      </c>
      <c r="N200" s="14">
        <v>318.60000000000002</v>
      </c>
      <c r="O200" s="5">
        <v>194.00000000000085</v>
      </c>
      <c r="P200" s="5">
        <v>683770</v>
      </c>
      <c r="Q200" s="14">
        <v>947.04986149584488</v>
      </c>
      <c r="R200" s="14">
        <v>19.34086629001883</v>
      </c>
      <c r="S200" s="5">
        <v>58</v>
      </c>
      <c r="T200" s="5" t="s">
        <v>26</v>
      </c>
      <c r="U200" s="14">
        <v>0.50889347035021637</v>
      </c>
      <c r="V200" s="5">
        <v>769</v>
      </c>
      <c r="W200" s="5">
        <v>2491</v>
      </c>
      <c r="X200" s="5">
        <v>1351</v>
      </c>
      <c r="Y200" s="5">
        <v>1551</v>
      </c>
      <c r="Z200" s="5" t="s">
        <v>27</v>
      </c>
      <c r="AA200" s="5"/>
      <c r="AB200" s="6" cm="1">
        <f t="array" ref="AB200">SUM(IF(B200:I200&gt;B201:I201,1,-1))</f>
        <v>-4</v>
      </c>
      <c r="AC200" s="6" cm="1">
        <f t="array" ref="AC200">SUM(IF(J200:S200&gt;J201:S201,1,-1))</f>
        <v>-6</v>
      </c>
      <c r="AD200" s="6">
        <f t="shared" si="59"/>
        <v>-10</v>
      </c>
      <c r="AE200" s="6">
        <f t="shared" si="60"/>
        <v>-8</v>
      </c>
      <c r="AF200" s="6">
        <f t="shared" si="60"/>
        <v>-10</v>
      </c>
      <c r="AG200" s="6">
        <f t="shared" si="60"/>
        <v>-18</v>
      </c>
      <c r="AH200" s="5"/>
      <c r="AI200" s="8" t="str">
        <f t="shared" si="48"/>
        <v>Outside</v>
      </c>
      <c r="AJ200" s="7" t="str">
        <f t="shared" si="49"/>
        <v>Up</v>
      </c>
      <c r="AK200" s="7" t="str">
        <f t="shared" si="50"/>
        <v>POC Unchanged</v>
      </c>
      <c r="AL200" s="9" t="str">
        <f t="shared" si="51"/>
        <v>In. Val</v>
      </c>
      <c r="AM200" s="9" t="str">
        <f t="shared" si="52"/>
        <v>Inside Day</v>
      </c>
      <c r="AN200" s="9" t="str">
        <f t="shared" si="53"/>
        <v>Bl. Val</v>
      </c>
      <c r="AO200" s="9" t="str">
        <f t="shared" si="54"/>
        <v>No Gap</v>
      </c>
      <c r="AP200" s="9" t="str">
        <f t="shared" si="55"/>
        <v>Bottom-Weighted</v>
      </c>
      <c r="AQ200" s="9" t="str">
        <f t="shared" si="56"/>
        <v>Skewed Mid-High</v>
      </c>
      <c r="AR200" s="9" t="str">
        <f t="shared" si="57"/>
        <v>Same</v>
      </c>
      <c r="AS200" s="5">
        <f t="shared" si="58"/>
        <v>0</v>
      </c>
    </row>
    <row r="201" spans="1:45" ht="15.5" x14ac:dyDescent="0.35">
      <c r="A201" s="13">
        <v>45377</v>
      </c>
      <c r="B201" s="15">
        <v>1.27041</v>
      </c>
      <c r="C201" s="15">
        <v>1.28932</v>
      </c>
      <c r="D201" s="15">
        <v>1.25746</v>
      </c>
      <c r="E201" s="15">
        <v>1.2627299999999999</v>
      </c>
      <c r="F201" s="15">
        <v>1.2794000000000001</v>
      </c>
      <c r="G201" s="15">
        <v>1.2843</v>
      </c>
      <c r="H201" s="15">
        <v>1.2687000000000002</v>
      </c>
      <c r="I201" s="5">
        <v>6</v>
      </c>
      <c r="J201" s="5">
        <v>1485</v>
      </c>
      <c r="K201" s="5">
        <v>4637</v>
      </c>
      <c r="L201" s="5">
        <v>6193</v>
      </c>
      <c r="M201" s="14">
        <v>8.484764542936345</v>
      </c>
      <c r="N201" s="14">
        <v>318.60000000000002</v>
      </c>
      <c r="O201" s="5">
        <v>155.99999999999835</v>
      </c>
      <c r="P201" s="5">
        <v>697744</v>
      </c>
      <c r="Q201" s="14">
        <v>966.40443213296396</v>
      </c>
      <c r="R201" s="14">
        <v>19.438166980539862</v>
      </c>
      <c r="S201" s="5">
        <v>52</v>
      </c>
      <c r="T201" s="5" t="s">
        <v>28</v>
      </c>
      <c r="U201" s="14">
        <v>0.46397075054230091</v>
      </c>
      <c r="V201" s="5">
        <v>769</v>
      </c>
      <c r="W201" s="5">
        <v>2618</v>
      </c>
      <c r="X201" s="5">
        <v>1656</v>
      </c>
      <c r="Y201" s="5">
        <v>1150</v>
      </c>
      <c r="Z201" s="5" t="s">
        <v>27</v>
      </c>
      <c r="AA201" s="5"/>
      <c r="AB201" s="6" cm="1">
        <f t="array" ref="AB201">SUM(IF(B201:I201&gt;B202:I202,1,-1))</f>
        <v>-2</v>
      </c>
      <c r="AC201" s="6" cm="1">
        <f t="array" ref="AC201">SUM(IF(J201:S201&gt;J202:S202,1,-1))</f>
        <v>-6</v>
      </c>
      <c r="AD201" s="6">
        <f t="shared" si="59"/>
        <v>-8</v>
      </c>
      <c r="AE201" s="6">
        <f t="shared" si="60"/>
        <v>-10</v>
      </c>
      <c r="AF201" s="6">
        <f t="shared" si="60"/>
        <v>-6</v>
      </c>
      <c r="AG201" s="6">
        <f t="shared" si="60"/>
        <v>-16</v>
      </c>
      <c r="AH201" s="5"/>
      <c r="AI201" s="8" t="str">
        <f t="shared" si="48"/>
        <v>Outside</v>
      </c>
      <c r="AJ201" s="7" t="str">
        <f t="shared" si="49"/>
        <v>Up</v>
      </c>
      <c r="AK201" s="7" t="str">
        <f t="shared" si="50"/>
        <v>POC Unchanged</v>
      </c>
      <c r="AL201" s="9" t="str">
        <f t="shared" si="51"/>
        <v>In. Val</v>
      </c>
      <c r="AM201" s="9" t="str">
        <f t="shared" si="52"/>
        <v>Inside Day</v>
      </c>
      <c r="AN201" s="9" t="str">
        <f t="shared" si="53"/>
        <v>Bl. Val</v>
      </c>
      <c r="AO201" s="9" t="str">
        <f t="shared" si="54"/>
        <v>No Gap</v>
      </c>
      <c r="AP201" s="9" t="str">
        <f t="shared" si="55"/>
        <v>Bottom-Weighted</v>
      </c>
      <c r="AQ201" s="9" t="str">
        <f t="shared" si="56"/>
        <v>Skewed Mid-High</v>
      </c>
      <c r="AR201" s="9" t="str">
        <f t="shared" si="57"/>
        <v>Same</v>
      </c>
      <c r="AS201" s="5">
        <f t="shared" si="58"/>
        <v>0</v>
      </c>
    </row>
    <row r="202" spans="1:45" ht="15.5" x14ac:dyDescent="0.35">
      <c r="A202" s="13">
        <v>45376</v>
      </c>
      <c r="B202" s="15">
        <v>1.2688900000000001</v>
      </c>
      <c r="C202" s="15">
        <v>1.28932</v>
      </c>
      <c r="D202" s="15">
        <v>1.25746</v>
      </c>
      <c r="E202" s="15">
        <v>1.26359</v>
      </c>
      <c r="F202" s="15">
        <v>1.2794000000000001</v>
      </c>
      <c r="G202" s="15">
        <v>1.2821</v>
      </c>
      <c r="H202" s="15">
        <v>1.2689000000000001</v>
      </c>
      <c r="I202" s="5">
        <v>-13</v>
      </c>
      <c r="J202" s="5">
        <v>1485</v>
      </c>
      <c r="K202" s="5">
        <v>4658</v>
      </c>
      <c r="L202" s="5">
        <v>6214</v>
      </c>
      <c r="M202" s="14">
        <v>8.5077562326870275</v>
      </c>
      <c r="N202" s="14">
        <v>318.60000000000002</v>
      </c>
      <c r="O202" s="5">
        <v>131.99999999999878</v>
      </c>
      <c r="P202" s="5">
        <v>707858</v>
      </c>
      <c r="Q202" s="14">
        <v>980.41274238227152</v>
      </c>
      <c r="R202" s="14">
        <v>19.504080351537976</v>
      </c>
      <c r="S202" s="5">
        <v>50</v>
      </c>
      <c r="T202" s="5" t="s">
        <v>28</v>
      </c>
      <c r="U202" s="14">
        <v>0.42463141357164164</v>
      </c>
      <c r="V202" s="5">
        <v>769</v>
      </c>
      <c r="W202" s="5">
        <v>2619</v>
      </c>
      <c r="X202" s="5">
        <v>1993</v>
      </c>
      <c r="Y202" s="5">
        <v>833</v>
      </c>
      <c r="Z202" s="5" t="s">
        <v>27</v>
      </c>
      <c r="AA202" s="5"/>
      <c r="AB202" s="6" cm="1">
        <f t="array" ref="AB202">SUM(IF(B202:I202&gt;B203:I203,1,-1))</f>
        <v>-2</v>
      </c>
      <c r="AC202" s="6" cm="1">
        <f t="array" ref="AC202">SUM(IF(J202:S202&gt;J203:S203,1,-1))</f>
        <v>2</v>
      </c>
      <c r="AD202" s="6">
        <f t="shared" si="59"/>
        <v>0</v>
      </c>
      <c r="AE202" s="6">
        <f t="shared" si="60"/>
        <v>-10</v>
      </c>
      <c r="AF202" s="6">
        <f t="shared" si="60"/>
        <v>-2</v>
      </c>
      <c r="AG202" s="6">
        <f t="shared" si="60"/>
        <v>-12</v>
      </c>
      <c r="AH202" s="5"/>
      <c r="AI202" s="8" t="str">
        <f t="shared" si="48"/>
        <v>Outside</v>
      </c>
      <c r="AJ202" s="7" t="str">
        <f t="shared" si="49"/>
        <v>Up</v>
      </c>
      <c r="AK202" s="7" t="str">
        <f t="shared" si="50"/>
        <v>POC Unchanged</v>
      </c>
      <c r="AL202" s="9" t="str">
        <f t="shared" si="51"/>
        <v>In. Val</v>
      </c>
      <c r="AM202" s="9" t="str">
        <f t="shared" si="52"/>
        <v>Inside Day</v>
      </c>
      <c r="AN202" s="9" t="str">
        <f t="shared" si="53"/>
        <v>Bl. Val</v>
      </c>
      <c r="AO202" s="9" t="str">
        <f t="shared" si="54"/>
        <v>Gap Down - Follow Through</v>
      </c>
      <c r="AP202" s="9" t="str">
        <f t="shared" si="55"/>
        <v>Bottom-Weighted</v>
      </c>
      <c r="AQ202" s="9" t="str">
        <f t="shared" si="56"/>
        <v>Skewed Mid-High</v>
      </c>
      <c r="AR202" s="9" t="str">
        <f t="shared" si="57"/>
        <v>Same</v>
      </c>
      <c r="AS202" s="5">
        <f t="shared" si="58"/>
        <v>0</v>
      </c>
    </row>
    <row r="203" spans="1:45" ht="15.5" x14ac:dyDescent="0.35">
      <c r="A203" s="13">
        <v>45373</v>
      </c>
      <c r="B203" s="15">
        <v>1.2660100000000001</v>
      </c>
      <c r="C203" s="15">
        <v>1.28932</v>
      </c>
      <c r="D203" s="15">
        <v>1.25746</v>
      </c>
      <c r="E203" s="15">
        <v>1.25969</v>
      </c>
      <c r="F203" s="15">
        <v>1.2794000000000001</v>
      </c>
      <c r="G203" s="15">
        <v>1.2821</v>
      </c>
      <c r="H203" s="15">
        <v>1.2693000000000001</v>
      </c>
      <c r="I203" s="5">
        <v>-16</v>
      </c>
      <c r="J203" s="5">
        <v>1485</v>
      </c>
      <c r="K203" s="5">
        <v>4615</v>
      </c>
      <c r="L203" s="5">
        <v>6171</v>
      </c>
      <c r="M203" s="14">
        <v>8.4534626038781688</v>
      </c>
      <c r="N203" s="14">
        <v>318.60000000000002</v>
      </c>
      <c r="O203" s="5">
        <v>127.99999999999923</v>
      </c>
      <c r="P203" s="5">
        <v>713823</v>
      </c>
      <c r="Q203" s="14">
        <v>988.67451523545708</v>
      </c>
      <c r="R203" s="14">
        <v>19.369114877589453</v>
      </c>
      <c r="S203" s="5">
        <v>48</v>
      </c>
      <c r="T203" s="5" t="s">
        <v>28</v>
      </c>
      <c r="U203" s="14">
        <v>0.42635626437833435</v>
      </c>
      <c r="V203" s="5">
        <v>769</v>
      </c>
      <c r="W203" s="5">
        <v>2619</v>
      </c>
      <c r="X203" s="5">
        <v>2312</v>
      </c>
      <c r="Y203" s="5">
        <v>471</v>
      </c>
      <c r="Z203" s="5" t="s">
        <v>27</v>
      </c>
      <c r="AA203" s="5"/>
      <c r="AB203" s="6" cm="1">
        <f t="array" ref="AB203">SUM(IF(B203:I203&gt;B204:I204,1,-1))</f>
        <v>-6</v>
      </c>
      <c r="AC203" s="6" cm="1">
        <f t="array" ref="AC203">SUM(IF(J203:S203&gt;J204:S204,1,-1))</f>
        <v>-2</v>
      </c>
      <c r="AD203" s="6">
        <f t="shared" si="59"/>
        <v>-8</v>
      </c>
      <c r="AE203" s="6">
        <f t="shared" si="60"/>
        <v>-8</v>
      </c>
      <c r="AF203" s="6">
        <f t="shared" si="60"/>
        <v>0</v>
      </c>
      <c r="AG203" s="6">
        <f t="shared" si="60"/>
        <v>-8</v>
      </c>
      <c r="AH203" s="5"/>
      <c r="AI203" s="8" t="str">
        <f t="shared" si="48"/>
        <v>Inside</v>
      </c>
      <c r="AJ203" s="7" t="str">
        <f t="shared" si="49"/>
        <v>Up</v>
      </c>
      <c r="AK203" s="7" t="str">
        <f t="shared" si="50"/>
        <v>POC Unchanged</v>
      </c>
      <c r="AL203" s="9" t="str">
        <f t="shared" si="51"/>
        <v>In. Val</v>
      </c>
      <c r="AM203" s="9" t="str">
        <f t="shared" si="52"/>
        <v>Lower Break</v>
      </c>
      <c r="AN203" s="9" t="str">
        <f t="shared" si="53"/>
        <v>Bl. Val</v>
      </c>
      <c r="AO203" s="9" t="str">
        <f t="shared" si="54"/>
        <v>Gap Down - Follow Through</v>
      </c>
      <c r="AP203" s="9" t="str">
        <f t="shared" si="55"/>
        <v>Bottom-Weighted</v>
      </c>
      <c r="AQ203" s="9" t="str">
        <f t="shared" si="56"/>
        <v>Skewed Mid-High</v>
      </c>
      <c r="AR203" s="9" t="str">
        <f t="shared" si="57"/>
        <v>Same</v>
      </c>
      <c r="AS203" s="5">
        <f t="shared" si="58"/>
        <v>0</v>
      </c>
    </row>
    <row r="204" spans="1:45" ht="15.5" x14ac:dyDescent="0.35">
      <c r="A204" s="13">
        <v>45372</v>
      </c>
      <c r="B204" s="15">
        <v>1.2626200000000001</v>
      </c>
      <c r="C204" s="15">
        <v>1.28932</v>
      </c>
      <c r="D204" s="15">
        <v>1.25993</v>
      </c>
      <c r="E204" s="15">
        <v>1.2660199999999999</v>
      </c>
      <c r="F204" s="15">
        <v>1.2794000000000001</v>
      </c>
      <c r="G204" s="15">
        <v>1.2821</v>
      </c>
      <c r="H204" s="15">
        <v>1.2693000000000001</v>
      </c>
      <c r="I204" s="5">
        <v>-4</v>
      </c>
      <c r="J204" s="5">
        <v>1488</v>
      </c>
      <c r="K204" s="5">
        <v>4603</v>
      </c>
      <c r="L204" s="5">
        <v>6162</v>
      </c>
      <c r="M204" s="14">
        <v>8.4209141274238792</v>
      </c>
      <c r="N204" s="14">
        <v>293.90000000000026</v>
      </c>
      <c r="O204" s="5">
        <v>127.99999999999923</v>
      </c>
      <c r="P204" s="5">
        <v>721262</v>
      </c>
      <c r="Q204" s="14">
        <v>998.97783933518008</v>
      </c>
      <c r="R204" s="14">
        <v>20.966315073154114</v>
      </c>
      <c r="S204" s="5">
        <v>48</v>
      </c>
      <c r="T204" s="5" t="s">
        <v>28</v>
      </c>
      <c r="U204" s="14">
        <v>0.42873086297156254</v>
      </c>
      <c r="V204" s="5">
        <v>649</v>
      </c>
      <c r="W204" s="5">
        <v>2128</v>
      </c>
      <c r="X204" s="5">
        <v>2627</v>
      </c>
      <c r="Y204" s="5">
        <v>723</v>
      </c>
      <c r="Z204" s="5" t="s">
        <v>27</v>
      </c>
      <c r="AA204" s="5"/>
      <c r="AB204" s="6" cm="1">
        <f t="array" ref="AB204">SUM(IF(B204:I204&gt;B205:I205,1,-1))</f>
        <v>-2</v>
      </c>
      <c r="AC204" s="6" cm="1">
        <f t="array" ref="AC204">SUM(IF(J204:S204&gt;J205:S205,1,-1))</f>
        <v>-2</v>
      </c>
      <c r="AD204" s="6">
        <f t="shared" si="59"/>
        <v>-4</v>
      </c>
      <c r="AE204" s="6">
        <f t="shared" si="60"/>
        <v>-10</v>
      </c>
      <c r="AF204" s="6">
        <f t="shared" si="60"/>
        <v>-6</v>
      </c>
      <c r="AG204" s="6">
        <f t="shared" si="60"/>
        <v>-16</v>
      </c>
      <c r="AH204" s="5"/>
      <c r="AI204" s="8" t="str">
        <f t="shared" si="48"/>
        <v>OL Higher</v>
      </c>
      <c r="AJ204" s="7" t="str">
        <f t="shared" si="49"/>
        <v>Up</v>
      </c>
      <c r="AK204" s="7" t="str">
        <f t="shared" si="50"/>
        <v>POC Up</v>
      </c>
      <c r="AL204" s="9" t="str">
        <f t="shared" si="51"/>
        <v>In. Val</v>
      </c>
      <c r="AM204" s="9" t="str">
        <f t="shared" si="52"/>
        <v>Inside Day</v>
      </c>
      <c r="AN204" s="9" t="str">
        <f t="shared" si="53"/>
        <v>Bl. Val</v>
      </c>
      <c r="AO204" s="9" t="str">
        <f t="shared" si="54"/>
        <v>Gap Down - Failed</v>
      </c>
      <c r="AP204" s="9" t="str">
        <f t="shared" si="55"/>
        <v>Bottom-Weighted</v>
      </c>
      <c r="AQ204" s="9" t="str">
        <f t="shared" si="56"/>
        <v>Skewed Mid-Low</v>
      </c>
      <c r="AR204" s="9" t="str">
        <f t="shared" si="57"/>
        <v>Closed Higher Quadrant</v>
      </c>
      <c r="AS204" s="5">
        <f t="shared" si="58"/>
        <v>2</v>
      </c>
    </row>
    <row r="205" spans="1:45" ht="15.5" x14ac:dyDescent="0.35">
      <c r="A205" s="13">
        <v>45371</v>
      </c>
      <c r="B205" s="15">
        <v>1.26607</v>
      </c>
      <c r="C205" s="15">
        <v>1.28932</v>
      </c>
      <c r="D205" s="15">
        <v>1.25993</v>
      </c>
      <c r="E205" s="15">
        <v>1.27976</v>
      </c>
      <c r="F205" s="15">
        <v>1.2736000000000001</v>
      </c>
      <c r="G205" s="15">
        <v>1.2798</v>
      </c>
      <c r="H205" s="15">
        <v>1.2652000000000001</v>
      </c>
      <c r="I205" s="5">
        <v>23</v>
      </c>
      <c r="J205" s="5">
        <v>2970</v>
      </c>
      <c r="K205" s="5">
        <v>3083</v>
      </c>
      <c r="L205" s="5">
        <v>6110</v>
      </c>
      <c r="M205" s="14">
        <v>8.3466759002770541</v>
      </c>
      <c r="N205" s="14">
        <v>293.90000000000026</v>
      </c>
      <c r="O205" s="5">
        <v>145.99999999999946</v>
      </c>
      <c r="P205" s="5">
        <v>724457</v>
      </c>
      <c r="Q205" s="14">
        <v>1003.4030470914128</v>
      </c>
      <c r="R205" s="14">
        <v>20.789384144266737</v>
      </c>
      <c r="S205" s="5">
        <v>49</v>
      </c>
      <c r="T205" s="5" t="s">
        <v>33</v>
      </c>
      <c r="U205" s="14">
        <v>0.75511376290995669</v>
      </c>
      <c r="V205" s="5">
        <v>649</v>
      </c>
      <c r="W205" s="5">
        <v>1902</v>
      </c>
      <c r="X205" s="5">
        <v>2501</v>
      </c>
      <c r="Y205" s="5">
        <v>1026</v>
      </c>
      <c r="Z205" s="5" t="s">
        <v>32</v>
      </c>
      <c r="AA205" s="5"/>
      <c r="AB205" s="6" cm="1">
        <f t="array" ref="AB205">SUM(IF(B205:I205&gt;B206:I206,1,-1))</f>
        <v>0</v>
      </c>
      <c r="AC205" s="6" cm="1">
        <f t="array" ref="AC205">SUM(IF(J205:S205&gt;J206:S206,1,-1))</f>
        <v>4</v>
      </c>
      <c r="AD205" s="6">
        <f t="shared" si="59"/>
        <v>4</v>
      </c>
      <c r="AE205" s="6">
        <f t="shared" si="60"/>
        <v>-6</v>
      </c>
      <c r="AF205" s="6">
        <f t="shared" si="60"/>
        <v>-10</v>
      </c>
      <c r="AG205" s="6">
        <f t="shared" si="60"/>
        <v>-16</v>
      </c>
      <c r="AH205" s="5"/>
      <c r="AI205" s="8" t="str">
        <f t="shared" si="48"/>
        <v>OL Higher</v>
      </c>
      <c r="AJ205" s="7" t="str">
        <f t="shared" si="49"/>
        <v>Up</v>
      </c>
      <c r="AK205" s="7" t="str">
        <f t="shared" si="50"/>
        <v>POC Unchanged</v>
      </c>
      <c r="AL205" s="9" t="str">
        <f t="shared" si="51"/>
        <v>In. Val</v>
      </c>
      <c r="AM205" s="9" t="str">
        <f t="shared" si="52"/>
        <v>Inside Day</v>
      </c>
      <c r="AN205" s="9" t="str">
        <f t="shared" si="53"/>
        <v>In Val</v>
      </c>
      <c r="AO205" s="9" t="str">
        <f t="shared" si="54"/>
        <v>No Gap</v>
      </c>
      <c r="AP205" s="9" t="str">
        <f t="shared" si="55"/>
        <v>Bottom-Weighted</v>
      </c>
      <c r="AQ205" s="9" t="str">
        <f t="shared" si="56"/>
        <v>Skewed Mid-Low</v>
      </c>
      <c r="AR205" s="9" t="str">
        <f t="shared" si="57"/>
        <v>Closed Lower Quadrant</v>
      </c>
      <c r="AS205" s="5">
        <f t="shared" si="58"/>
        <v>-1</v>
      </c>
    </row>
    <row r="206" spans="1:45" ht="15.5" x14ac:dyDescent="0.35">
      <c r="A206" s="13">
        <v>45370</v>
      </c>
      <c r="B206" s="15">
        <v>1.268</v>
      </c>
      <c r="C206" s="15">
        <v>1.28932</v>
      </c>
      <c r="D206" s="15">
        <v>1.25993</v>
      </c>
      <c r="E206" s="15">
        <v>1.2717400000000001</v>
      </c>
      <c r="F206" s="15">
        <v>1.2736000000000001</v>
      </c>
      <c r="G206" s="15">
        <v>1.2786</v>
      </c>
      <c r="H206" s="15">
        <v>1.2617</v>
      </c>
      <c r="I206" s="5">
        <v>-25</v>
      </c>
      <c r="J206" s="5">
        <v>2851</v>
      </c>
      <c r="K206" s="5">
        <v>3184</v>
      </c>
      <c r="L206" s="5">
        <v>6090</v>
      </c>
      <c r="M206" s="14">
        <v>8.3127423822715283</v>
      </c>
      <c r="N206" s="14">
        <v>293.90000000000026</v>
      </c>
      <c r="O206" s="5">
        <v>168.99999999999915</v>
      </c>
      <c r="P206" s="5">
        <v>718653</v>
      </c>
      <c r="Q206" s="14">
        <v>995.36426592797784</v>
      </c>
      <c r="R206" s="14">
        <v>20.721333787002365</v>
      </c>
      <c r="S206" s="5">
        <v>47</v>
      </c>
      <c r="T206" s="5" t="s">
        <v>33</v>
      </c>
      <c r="U206" s="14">
        <v>0.71440002457424956</v>
      </c>
      <c r="V206" s="5">
        <v>649</v>
      </c>
      <c r="W206" s="5">
        <v>1805</v>
      </c>
      <c r="X206" s="5">
        <v>2171</v>
      </c>
      <c r="Y206" s="5">
        <v>1435</v>
      </c>
      <c r="Z206" s="5" t="s">
        <v>29</v>
      </c>
      <c r="AA206" s="5"/>
      <c r="AB206" s="6" cm="1">
        <f t="array" ref="AB206">SUM(IF(B206:I206&gt;B207:I207,1,-1))</f>
        <v>-8</v>
      </c>
      <c r="AC206" s="6" cm="1">
        <f t="array" ref="AC206">SUM(IF(J206:S206&gt;J207:S207,1,-1))</f>
        <v>-8</v>
      </c>
      <c r="AD206" s="6">
        <f t="shared" si="59"/>
        <v>-16</v>
      </c>
      <c r="AE206" s="6">
        <f t="shared" si="60"/>
        <v>-10</v>
      </c>
      <c r="AF206" s="6">
        <f t="shared" si="60"/>
        <v>-20</v>
      </c>
      <c r="AG206" s="6">
        <f t="shared" si="60"/>
        <v>-30</v>
      </c>
      <c r="AH206" s="5"/>
      <c r="AI206" s="8" t="str">
        <f t="shared" si="48"/>
        <v>OL Lower</v>
      </c>
      <c r="AJ206" s="7" t="str">
        <f t="shared" si="49"/>
        <v>Up</v>
      </c>
      <c r="AK206" s="7" t="str">
        <f t="shared" si="50"/>
        <v>POC Unchanged</v>
      </c>
      <c r="AL206" s="9" t="str">
        <f t="shared" si="51"/>
        <v>In. Val</v>
      </c>
      <c r="AM206" s="9" t="str">
        <f t="shared" si="52"/>
        <v>Inside Day</v>
      </c>
      <c r="AN206" s="9" t="str">
        <f t="shared" si="53"/>
        <v>In Val</v>
      </c>
      <c r="AO206" s="9" t="str">
        <f t="shared" si="54"/>
        <v>No Gap</v>
      </c>
      <c r="AP206" s="9" t="str">
        <f t="shared" si="55"/>
        <v>Bottom-Weighted</v>
      </c>
      <c r="AQ206" s="9" t="str">
        <f t="shared" si="56"/>
        <v>Skewed Mid-Low</v>
      </c>
      <c r="AR206" s="9" t="str">
        <f t="shared" si="57"/>
        <v>Same</v>
      </c>
      <c r="AS206" s="5">
        <f t="shared" si="58"/>
        <v>0</v>
      </c>
    </row>
    <row r="207" spans="1:45" ht="15.5" x14ac:dyDescent="0.35">
      <c r="A207" s="13">
        <v>45369</v>
      </c>
      <c r="B207" s="15">
        <v>1.26833</v>
      </c>
      <c r="C207" s="15">
        <v>1.28932</v>
      </c>
      <c r="D207" s="15">
        <v>1.25993</v>
      </c>
      <c r="E207" s="15">
        <v>1.2725900000000001</v>
      </c>
      <c r="F207" s="15">
        <v>1.2736000000000001</v>
      </c>
      <c r="G207" s="15">
        <v>1.2822</v>
      </c>
      <c r="H207" s="15">
        <v>1.2664</v>
      </c>
      <c r="I207" s="5">
        <v>-9</v>
      </c>
      <c r="J207" s="5">
        <v>2851</v>
      </c>
      <c r="K207" s="5">
        <v>3185</v>
      </c>
      <c r="L207" s="5">
        <v>6091</v>
      </c>
      <c r="M207" s="14">
        <v>8.325623268698136</v>
      </c>
      <c r="N207" s="14">
        <v>293.90000000000026</v>
      </c>
      <c r="O207" s="5">
        <v>158.00000000000037</v>
      </c>
      <c r="P207" s="5">
        <v>723537</v>
      </c>
      <c r="Q207" s="14">
        <v>1002.1288088642659</v>
      </c>
      <c r="R207" s="14">
        <v>20.724736304865583</v>
      </c>
      <c r="S207" s="5">
        <v>49</v>
      </c>
      <c r="T207" s="5" t="s">
        <v>33</v>
      </c>
      <c r="U207" s="14">
        <v>0.76699341582478608</v>
      </c>
      <c r="V207" s="5">
        <v>649</v>
      </c>
      <c r="W207" s="5">
        <v>1805</v>
      </c>
      <c r="X207" s="5">
        <v>2150</v>
      </c>
      <c r="Y207" s="5">
        <v>1457</v>
      </c>
      <c r="Z207" s="5" t="s">
        <v>29</v>
      </c>
      <c r="AA207" s="5"/>
      <c r="AB207" s="6" cm="1">
        <f t="array" ref="AB207">SUM(IF(B207:I207&gt;B208:I208,1,-1))</f>
        <v>2</v>
      </c>
      <c r="AC207" s="6" cm="1">
        <f t="array" ref="AC207">SUM(IF(J207:S207&gt;J208:S208,1,-1))</f>
        <v>-6</v>
      </c>
      <c r="AD207" s="6">
        <f t="shared" si="59"/>
        <v>-4</v>
      </c>
      <c r="AE207" s="6">
        <f t="shared" si="60"/>
        <v>-4</v>
      </c>
      <c r="AF207" s="6">
        <f t="shared" si="60"/>
        <v>-16</v>
      </c>
      <c r="AG207" s="6">
        <f t="shared" si="60"/>
        <v>-20</v>
      </c>
      <c r="AH207" s="5"/>
      <c r="AI207" s="8" t="str">
        <f t="shared" si="48"/>
        <v>OL Higher</v>
      </c>
      <c r="AJ207" s="7" t="str">
        <f t="shared" si="49"/>
        <v>Up</v>
      </c>
      <c r="AK207" s="7" t="str">
        <f t="shared" si="50"/>
        <v>POC Up</v>
      </c>
      <c r="AL207" s="9" t="str">
        <f t="shared" si="51"/>
        <v>In. Val</v>
      </c>
      <c r="AM207" s="9" t="str">
        <f t="shared" si="52"/>
        <v>Inside Day</v>
      </c>
      <c r="AN207" s="9" t="str">
        <f t="shared" si="53"/>
        <v>In Val</v>
      </c>
      <c r="AO207" s="9" t="str">
        <f t="shared" si="54"/>
        <v>No Gap</v>
      </c>
      <c r="AP207" s="9" t="str">
        <f t="shared" si="55"/>
        <v>Bottom-Weighted</v>
      </c>
      <c r="AQ207" s="9" t="str">
        <f t="shared" si="56"/>
        <v>Skewed Mid-Low</v>
      </c>
      <c r="AR207" s="9" t="str">
        <f t="shared" si="57"/>
        <v>Same</v>
      </c>
      <c r="AS207" s="5">
        <f t="shared" si="58"/>
        <v>0</v>
      </c>
    </row>
    <row r="208" spans="1:45" ht="15.5" x14ac:dyDescent="0.35">
      <c r="A208" s="13">
        <v>45366</v>
      </c>
      <c r="B208" s="15">
        <v>1.26695</v>
      </c>
      <c r="C208" s="15">
        <v>1.28932</v>
      </c>
      <c r="D208" s="15">
        <v>1.25993</v>
      </c>
      <c r="E208" s="15">
        <v>1.2730699999999999</v>
      </c>
      <c r="F208" s="15">
        <v>1.2681</v>
      </c>
      <c r="G208" s="15">
        <v>1.2785</v>
      </c>
      <c r="H208" s="15">
        <v>1.2617</v>
      </c>
      <c r="I208" s="5">
        <v>-15</v>
      </c>
      <c r="J208" s="5">
        <v>4141</v>
      </c>
      <c r="K208" s="5">
        <v>1966</v>
      </c>
      <c r="L208" s="5">
        <v>6167</v>
      </c>
      <c r="M208" s="14">
        <v>8.4240997229917483</v>
      </c>
      <c r="N208" s="14">
        <v>293.90000000000026</v>
      </c>
      <c r="O208" s="5">
        <v>167.99999999999926</v>
      </c>
      <c r="P208" s="5">
        <v>730872</v>
      </c>
      <c r="Q208" s="14">
        <v>1012.2880886426593</v>
      </c>
      <c r="R208" s="14">
        <v>20.983327662470209</v>
      </c>
      <c r="S208" s="5">
        <v>46</v>
      </c>
      <c r="T208" s="5" t="s">
        <v>26</v>
      </c>
      <c r="U208" s="14">
        <v>0.50934543937061239</v>
      </c>
      <c r="V208" s="5">
        <v>649</v>
      </c>
      <c r="W208" s="5">
        <v>1805</v>
      </c>
      <c r="X208" s="5">
        <v>2125</v>
      </c>
      <c r="Y208" s="5">
        <v>1558</v>
      </c>
      <c r="Z208" s="5" t="s">
        <v>29</v>
      </c>
      <c r="AA208" s="5"/>
      <c r="AB208" s="6" cm="1">
        <f t="array" ref="AB208">SUM(IF(B208:I208&gt;B209:I209,1,-1))</f>
        <v>-4</v>
      </c>
      <c r="AC208" s="6" cm="1">
        <f t="array" ref="AC208">SUM(IF(J208:S208&gt;J209:S209,1,-1))</f>
        <v>-6</v>
      </c>
      <c r="AD208" s="6">
        <f t="shared" si="59"/>
        <v>-10</v>
      </c>
      <c r="AE208" s="6">
        <f t="shared" si="60"/>
        <v>-6</v>
      </c>
      <c r="AF208" s="6">
        <f t="shared" si="60"/>
        <v>-16</v>
      </c>
      <c r="AG208" s="6">
        <f t="shared" si="60"/>
        <v>-22</v>
      </c>
      <c r="AH208" s="5"/>
      <c r="AI208" s="8" t="str">
        <f t="shared" si="48"/>
        <v>Inside</v>
      </c>
      <c r="AJ208" s="7" t="str">
        <f t="shared" si="49"/>
        <v>Neutral</v>
      </c>
      <c r="AK208" s="7" t="str">
        <f t="shared" si="50"/>
        <v>POC Up</v>
      </c>
      <c r="AL208" s="9" t="str">
        <f t="shared" si="51"/>
        <v>In. Val</v>
      </c>
      <c r="AM208" s="9" t="str">
        <f t="shared" si="52"/>
        <v>Inside Day</v>
      </c>
      <c r="AN208" s="9" t="str">
        <f t="shared" si="53"/>
        <v>In Val</v>
      </c>
      <c r="AO208" s="9" t="str">
        <f t="shared" si="54"/>
        <v>No Gap</v>
      </c>
      <c r="AP208" s="9" t="str">
        <f t="shared" si="55"/>
        <v>Top-Weighted</v>
      </c>
      <c r="AQ208" s="9" t="str">
        <f t="shared" si="56"/>
        <v>Skewed Mid-Low</v>
      </c>
      <c r="AR208" s="9" t="str">
        <f t="shared" si="57"/>
        <v>Same</v>
      </c>
      <c r="AS208" s="5">
        <f t="shared" si="58"/>
        <v>0</v>
      </c>
    </row>
    <row r="209" spans="1:45" ht="15.5" x14ac:dyDescent="0.35">
      <c r="A209" s="13">
        <v>45365</v>
      </c>
      <c r="B209" s="15">
        <v>1.2661</v>
      </c>
      <c r="C209" s="15">
        <v>1.28932</v>
      </c>
      <c r="D209" s="15">
        <v>1.25993</v>
      </c>
      <c r="E209" s="15">
        <v>1.2744800000000001</v>
      </c>
      <c r="F209" s="15">
        <v>1.2678</v>
      </c>
      <c r="G209" s="15">
        <v>1.2785</v>
      </c>
      <c r="H209" s="15">
        <v>1.2617</v>
      </c>
      <c r="I209" s="5">
        <v>0</v>
      </c>
      <c r="J209" s="5">
        <v>4075</v>
      </c>
      <c r="K209" s="5">
        <v>2079</v>
      </c>
      <c r="L209" s="5">
        <v>6222</v>
      </c>
      <c r="M209" s="14">
        <v>8.4965373961219512</v>
      </c>
      <c r="N209" s="14">
        <v>293.90000000000026</v>
      </c>
      <c r="O209" s="5">
        <v>167.99999999999926</v>
      </c>
      <c r="P209" s="5">
        <v>737666</v>
      </c>
      <c r="Q209" s="14">
        <v>1021.6980609418282</v>
      </c>
      <c r="R209" s="14">
        <v>21.170466144947241</v>
      </c>
      <c r="S209" s="5">
        <v>40</v>
      </c>
      <c r="T209" s="5" t="s">
        <v>26</v>
      </c>
      <c r="U209" s="14">
        <v>0.53221976277053806</v>
      </c>
      <c r="V209" s="5">
        <v>649</v>
      </c>
      <c r="W209" s="5">
        <v>1734</v>
      </c>
      <c r="X209" s="5">
        <v>2027</v>
      </c>
      <c r="Y209" s="5">
        <v>1790</v>
      </c>
      <c r="Z209" s="5" t="s">
        <v>29</v>
      </c>
      <c r="AA209" s="5"/>
      <c r="AB209" s="6" cm="1">
        <f t="array" ref="AB209">SUM(IF(B209:I209&gt;B210:I210,1,-1))</f>
        <v>-2</v>
      </c>
      <c r="AC209" s="6" cm="1">
        <f t="array" ref="AC209">SUM(IF(J209:S209&gt;J210:S210,1,-1))</f>
        <v>-4</v>
      </c>
      <c r="AD209" s="6">
        <f t="shared" si="59"/>
        <v>-6</v>
      </c>
      <c r="AE209" s="6">
        <f t="shared" si="60"/>
        <v>0</v>
      </c>
      <c r="AF209" s="6">
        <f t="shared" si="60"/>
        <v>-8</v>
      </c>
      <c r="AG209" s="6">
        <f t="shared" si="60"/>
        <v>-8</v>
      </c>
      <c r="AH209" s="5"/>
      <c r="AI209" s="8" t="str">
        <f t="shared" si="48"/>
        <v>OL Higher</v>
      </c>
      <c r="AJ209" s="7" t="str">
        <f t="shared" si="49"/>
        <v>Neutral</v>
      </c>
      <c r="AK209" s="7" t="str">
        <f t="shared" si="50"/>
        <v>POC Unchanged</v>
      </c>
      <c r="AL209" s="9" t="str">
        <f t="shared" si="51"/>
        <v>In. Val</v>
      </c>
      <c r="AM209" s="9" t="str">
        <f t="shared" si="52"/>
        <v>Inside Day</v>
      </c>
      <c r="AN209" s="9" t="str">
        <f t="shared" si="53"/>
        <v>In Val</v>
      </c>
      <c r="AO209" s="9" t="str">
        <f t="shared" si="54"/>
        <v>No Gap</v>
      </c>
      <c r="AP209" s="9" t="str">
        <f t="shared" si="55"/>
        <v>Top-Weighted</v>
      </c>
      <c r="AQ209" s="9" t="str">
        <f t="shared" si="56"/>
        <v>Skewed Mid-Low</v>
      </c>
      <c r="AR209" s="9" t="str">
        <f t="shared" si="57"/>
        <v>Closed Higher Quadrant</v>
      </c>
      <c r="AS209" s="5">
        <f t="shared" si="58"/>
        <v>1</v>
      </c>
    </row>
    <row r="210" spans="1:45" ht="15.5" x14ac:dyDescent="0.35">
      <c r="A210" s="13">
        <v>45364</v>
      </c>
      <c r="B210" s="15">
        <v>1.2637700000000001</v>
      </c>
      <c r="C210" s="15">
        <v>1.28932</v>
      </c>
      <c r="D210" s="15">
        <v>1.25993</v>
      </c>
      <c r="E210" s="15">
        <v>1.28007</v>
      </c>
      <c r="F210" s="15">
        <v>1.2678</v>
      </c>
      <c r="G210" s="15">
        <v>1.2758</v>
      </c>
      <c r="H210" s="15">
        <v>1.2615000000000001</v>
      </c>
      <c r="I210" s="5">
        <v>24</v>
      </c>
      <c r="J210" s="5">
        <v>3727</v>
      </c>
      <c r="K210" s="5">
        <v>2506</v>
      </c>
      <c r="L210" s="5">
        <v>6308</v>
      </c>
      <c r="M210" s="14">
        <v>8.6114958448753995</v>
      </c>
      <c r="N210" s="14">
        <v>293.90000000000026</v>
      </c>
      <c r="O210" s="5">
        <v>142.9999999999998</v>
      </c>
      <c r="P210" s="5">
        <v>743300</v>
      </c>
      <c r="Q210" s="14">
        <v>1029.5013850415512</v>
      </c>
      <c r="R210" s="14">
        <v>21.463082681184058</v>
      </c>
      <c r="S210" s="5">
        <v>33</v>
      </c>
      <c r="T210" s="5" t="s">
        <v>26</v>
      </c>
      <c r="U210" s="14">
        <v>0.58834710426290582</v>
      </c>
      <c r="V210" s="5">
        <v>646</v>
      </c>
      <c r="W210" s="5">
        <v>1353</v>
      </c>
      <c r="X210" s="5">
        <v>2121</v>
      </c>
      <c r="Y210" s="5">
        <v>2179</v>
      </c>
      <c r="Z210" s="5" t="s">
        <v>32</v>
      </c>
      <c r="AA210" s="5"/>
      <c r="AB210" s="6" cm="1">
        <f t="array" ref="AB210">SUM(IF(B210:I210&gt;B211:I211,1,-1))</f>
        <v>0</v>
      </c>
      <c r="AC210" s="6" cm="1">
        <f t="array" ref="AC210">SUM(IF(J210:S210&gt;J211:S211,1,-1))</f>
        <v>-6</v>
      </c>
      <c r="AD210" s="6">
        <f t="shared" si="59"/>
        <v>-6</v>
      </c>
      <c r="AE210" s="6">
        <f t="shared" si="60"/>
        <v>-4</v>
      </c>
      <c r="AF210" s="6">
        <f t="shared" si="60"/>
        <v>0</v>
      </c>
      <c r="AG210" s="6">
        <f t="shared" si="60"/>
        <v>-4</v>
      </c>
      <c r="AH210" s="5"/>
      <c r="AI210" s="8" t="str">
        <f t="shared" si="48"/>
        <v>OL Higher</v>
      </c>
      <c r="AJ210" s="7" t="str">
        <f t="shared" si="49"/>
        <v>Up</v>
      </c>
      <c r="AK210" s="7" t="str">
        <f t="shared" si="50"/>
        <v>POC Unchanged</v>
      </c>
      <c r="AL210" s="9" t="str">
        <f t="shared" si="51"/>
        <v>In. Val</v>
      </c>
      <c r="AM210" s="9" t="str">
        <f t="shared" si="52"/>
        <v>Inside Day</v>
      </c>
      <c r="AN210" s="9" t="str">
        <f t="shared" si="53"/>
        <v>Ab. Val</v>
      </c>
      <c r="AO210" s="9" t="str">
        <f t="shared" si="54"/>
        <v>No Gap</v>
      </c>
      <c r="AP210" s="9" t="str">
        <f t="shared" si="55"/>
        <v>Top-Weighted</v>
      </c>
      <c r="AQ210" s="9" t="str">
        <f t="shared" si="56"/>
        <v>Skewed Low</v>
      </c>
      <c r="AR210" s="9" t="str">
        <f t="shared" si="57"/>
        <v>Same</v>
      </c>
      <c r="AS210" s="5">
        <f t="shared" si="58"/>
        <v>0</v>
      </c>
    </row>
    <row r="211" spans="1:45" ht="15.5" x14ac:dyDescent="0.35">
      <c r="A211" s="13">
        <v>45363</v>
      </c>
      <c r="B211" s="15">
        <v>1.2624200000000001</v>
      </c>
      <c r="C211" s="15">
        <v>1.28932</v>
      </c>
      <c r="D211" s="15">
        <v>1.25993</v>
      </c>
      <c r="E211" s="15">
        <v>1.27946</v>
      </c>
      <c r="F211" s="15">
        <v>1.2678</v>
      </c>
      <c r="G211" s="15">
        <v>1.2728999999999999</v>
      </c>
      <c r="H211" s="15">
        <v>1.2607999999999999</v>
      </c>
      <c r="I211" s="5">
        <v>28</v>
      </c>
      <c r="J211" s="5">
        <v>3352</v>
      </c>
      <c r="K211" s="5">
        <v>2929</v>
      </c>
      <c r="L211" s="5">
        <v>6356</v>
      </c>
      <c r="M211" s="14">
        <v>8.6765927977839841</v>
      </c>
      <c r="N211" s="14">
        <v>293.90000000000026</v>
      </c>
      <c r="O211" s="5">
        <v>121</v>
      </c>
      <c r="P211" s="5">
        <v>751816</v>
      </c>
      <c r="Q211" s="14">
        <v>1041.2963988919666</v>
      </c>
      <c r="R211" s="14">
        <v>21.626403538618558</v>
      </c>
      <c r="S211" s="5">
        <v>41</v>
      </c>
      <c r="T211" s="5" t="s">
        <v>26</v>
      </c>
      <c r="U211" s="14">
        <v>0.6175380646711508</v>
      </c>
      <c r="V211" s="5">
        <v>646</v>
      </c>
      <c r="W211" s="5">
        <v>978</v>
      </c>
      <c r="X211" s="5">
        <v>2121</v>
      </c>
      <c r="Y211" s="5">
        <v>2602</v>
      </c>
      <c r="Z211" s="5" t="s">
        <v>32</v>
      </c>
      <c r="AA211" s="5"/>
      <c r="AB211" s="6" cm="1">
        <f t="array" ref="AB211">SUM(IF(B211:I211&gt;B212:I212,1,-1))</f>
        <v>2</v>
      </c>
      <c r="AC211" s="6" cm="1">
        <f t="array" ref="AC211">SUM(IF(J211:S211&gt;J212:S212,1,-1))</f>
        <v>2</v>
      </c>
      <c r="AD211" s="6">
        <f t="shared" si="59"/>
        <v>4</v>
      </c>
      <c r="AE211" s="6">
        <f t="shared" ref="AE211:AG226" si="61">SUM(AB211:AB213)</f>
        <v>-2</v>
      </c>
      <c r="AF211" s="6">
        <f t="shared" si="61"/>
        <v>12</v>
      </c>
      <c r="AG211" s="6">
        <f t="shared" si="61"/>
        <v>10</v>
      </c>
      <c r="AH211" s="5"/>
      <c r="AI211" s="8" t="str">
        <f t="shared" si="48"/>
        <v>OL Higher</v>
      </c>
      <c r="AJ211" s="7" t="str">
        <f t="shared" si="49"/>
        <v>Up</v>
      </c>
      <c r="AK211" s="7" t="str">
        <f t="shared" si="50"/>
        <v>POC Unchanged</v>
      </c>
      <c r="AL211" s="9" t="str">
        <f t="shared" si="51"/>
        <v>In. Val</v>
      </c>
      <c r="AM211" s="9" t="str">
        <f t="shared" si="52"/>
        <v>Inside Day</v>
      </c>
      <c r="AN211" s="9" t="str">
        <f t="shared" si="53"/>
        <v>Ab. Val</v>
      </c>
      <c r="AO211" s="9" t="str">
        <f t="shared" si="54"/>
        <v>No Gap</v>
      </c>
      <c r="AP211" s="9" t="str">
        <f t="shared" si="55"/>
        <v>Top-Weighted</v>
      </c>
      <c r="AQ211" s="9" t="str">
        <f t="shared" si="56"/>
        <v>Skewed Low</v>
      </c>
      <c r="AR211" s="9" t="str">
        <f t="shared" si="57"/>
        <v>Closed Higher Quadrant</v>
      </c>
      <c r="AS211" s="5">
        <f t="shared" si="58"/>
        <v>1</v>
      </c>
    </row>
    <row r="212" spans="1:45" ht="15.5" x14ac:dyDescent="0.35">
      <c r="A212" s="13">
        <v>45362</v>
      </c>
      <c r="B212" s="15">
        <v>1.2587299999999999</v>
      </c>
      <c r="C212" s="15">
        <v>1.28932</v>
      </c>
      <c r="D212" s="15">
        <v>1.2578499999999999</v>
      </c>
      <c r="E212" s="15">
        <v>1.2818499999999999</v>
      </c>
      <c r="F212" s="15">
        <v>1.2678</v>
      </c>
      <c r="G212" s="15">
        <v>1.2710000000000001</v>
      </c>
      <c r="H212" s="15">
        <v>1.2603</v>
      </c>
      <c r="I212" s="5">
        <v>26</v>
      </c>
      <c r="J212" s="5">
        <v>2906</v>
      </c>
      <c r="K212" s="5">
        <v>3399</v>
      </c>
      <c r="L212" s="5">
        <v>6380</v>
      </c>
      <c r="M212" s="14">
        <v>8.7040166204986704</v>
      </c>
      <c r="N212" s="14">
        <v>314.70000000000107</v>
      </c>
      <c r="O212" s="5">
        <v>107.00000000000153</v>
      </c>
      <c r="P212" s="5">
        <v>748668</v>
      </c>
      <c r="Q212" s="14">
        <v>1036.9362880886426</v>
      </c>
      <c r="R212" s="14">
        <v>20.273276136002472</v>
      </c>
      <c r="S212" s="5">
        <v>38</v>
      </c>
      <c r="T212" s="5" t="s">
        <v>26</v>
      </c>
      <c r="U212" s="14">
        <v>0.61073792077039379</v>
      </c>
      <c r="V212" s="5">
        <v>660</v>
      </c>
      <c r="W212" s="5">
        <v>669</v>
      </c>
      <c r="X212" s="5">
        <v>2906</v>
      </c>
      <c r="Y212" s="5">
        <v>2145</v>
      </c>
      <c r="Z212" s="5" t="s">
        <v>31</v>
      </c>
      <c r="AA212" s="5"/>
      <c r="AB212" s="6" cm="1">
        <f t="array" ref="AB212">SUM(IF(B212:I212&gt;B213:I213,1,-1))</f>
        <v>-6</v>
      </c>
      <c r="AC212" s="6" cm="1">
        <f t="array" ref="AC212">SUM(IF(J212:S212&gt;J213:S213,1,-1))</f>
        <v>4</v>
      </c>
      <c r="AD212" s="6">
        <f t="shared" si="59"/>
        <v>-2</v>
      </c>
      <c r="AE212" s="6">
        <f t="shared" si="61"/>
        <v>0</v>
      </c>
      <c r="AF212" s="6">
        <f t="shared" si="61"/>
        <v>10</v>
      </c>
      <c r="AG212" s="6">
        <f t="shared" si="61"/>
        <v>10</v>
      </c>
      <c r="AH212" s="5"/>
      <c r="AI212" s="8" t="str">
        <f t="shared" si="48"/>
        <v>Outside</v>
      </c>
      <c r="AJ212" s="7" t="str">
        <f t="shared" si="49"/>
        <v>Up</v>
      </c>
      <c r="AK212" s="7" t="str">
        <f t="shared" si="50"/>
        <v>POC Unchanged</v>
      </c>
      <c r="AL212" s="9" t="str">
        <f t="shared" si="51"/>
        <v>In. Val</v>
      </c>
      <c r="AM212" s="9" t="str">
        <f t="shared" si="52"/>
        <v>Inside Day</v>
      </c>
      <c r="AN212" s="9" t="str">
        <f t="shared" si="53"/>
        <v>Ab. Val</v>
      </c>
      <c r="AO212" s="9" t="str">
        <f t="shared" si="54"/>
        <v>Gap Down - Failed</v>
      </c>
      <c r="AP212" s="9" t="str">
        <f t="shared" si="55"/>
        <v>Bottom-Weighted</v>
      </c>
      <c r="AQ212" s="9" t="str">
        <f t="shared" si="56"/>
        <v>Skewed Mid-Low</v>
      </c>
      <c r="AR212" s="9" t="str">
        <f t="shared" si="57"/>
        <v>Same</v>
      </c>
      <c r="AS212" s="5">
        <f t="shared" si="58"/>
        <v>0</v>
      </c>
    </row>
    <row r="213" spans="1:45" ht="15.5" x14ac:dyDescent="0.35">
      <c r="A213" s="13">
        <v>45359</v>
      </c>
      <c r="B213" s="15">
        <v>1.2609699999999999</v>
      </c>
      <c r="C213" s="15">
        <v>1.28932</v>
      </c>
      <c r="D213" s="15">
        <v>1.2578499999999999</v>
      </c>
      <c r="E213" s="15">
        <v>1.28548</v>
      </c>
      <c r="F213" s="15">
        <v>1.2678</v>
      </c>
      <c r="G213" s="15">
        <v>1.27</v>
      </c>
      <c r="H213" s="15">
        <v>1.2607999999999999</v>
      </c>
      <c r="I213" s="5">
        <v>29</v>
      </c>
      <c r="J213" s="5">
        <v>2559</v>
      </c>
      <c r="K213" s="5">
        <v>3698</v>
      </c>
      <c r="L213" s="5">
        <v>6332</v>
      </c>
      <c r="M213" s="14">
        <v>8.6387811634349561</v>
      </c>
      <c r="N213" s="14">
        <v>314.70000000000107</v>
      </c>
      <c r="O213" s="5">
        <v>92.000000000000966</v>
      </c>
      <c r="P213" s="5">
        <v>740153</v>
      </c>
      <c r="Q213" s="14">
        <v>1025.1426592797784</v>
      </c>
      <c r="R213" s="14">
        <v>20.120749920559195</v>
      </c>
      <c r="S213" s="5">
        <v>43</v>
      </c>
      <c r="T213" s="5" t="s">
        <v>26</v>
      </c>
      <c r="U213" s="14">
        <v>0.59845100928635186</v>
      </c>
      <c r="V213" s="5">
        <v>425</v>
      </c>
      <c r="W213" s="5">
        <v>557</v>
      </c>
      <c r="X213" s="5">
        <v>2906</v>
      </c>
      <c r="Y213" s="5">
        <v>2444</v>
      </c>
      <c r="Z213" s="5" t="s">
        <v>31</v>
      </c>
      <c r="AA213" s="5"/>
      <c r="AB213" s="6" cm="1">
        <f t="array" ref="AB213">SUM(IF(B213:I213&gt;B214:I214,1,-1))</f>
        <v>2</v>
      </c>
      <c r="AC213" s="6" cm="1">
        <f t="array" ref="AC213">SUM(IF(J213:S213&gt;J214:S214,1,-1))</f>
        <v>6</v>
      </c>
      <c r="AD213" s="6">
        <f t="shared" si="59"/>
        <v>8</v>
      </c>
      <c r="AE213" s="6">
        <f t="shared" si="61"/>
        <v>8</v>
      </c>
      <c r="AF213" s="6">
        <f t="shared" si="61"/>
        <v>2</v>
      </c>
      <c r="AG213" s="6">
        <f t="shared" si="61"/>
        <v>10</v>
      </c>
      <c r="AH213" s="5"/>
      <c r="AI213" s="8" t="str">
        <f t="shared" si="48"/>
        <v>Outside</v>
      </c>
      <c r="AJ213" s="7" t="str">
        <f t="shared" si="49"/>
        <v>Up</v>
      </c>
      <c r="AK213" s="7" t="str">
        <f t="shared" si="50"/>
        <v>POC Unchanged</v>
      </c>
      <c r="AL213" s="9" t="str">
        <f t="shared" si="51"/>
        <v>In. Val</v>
      </c>
      <c r="AM213" s="9" t="str">
        <f t="shared" si="52"/>
        <v>Upper Break</v>
      </c>
      <c r="AN213" s="9" t="str">
        <f t="shared" si="53"/>
        <v>Ab. Val</v>
      </c>
      <c r="AO213" s="9" t="str">
        <f t="shared" si="54"/>
        <v>Gap Down - Failed</v>
      </c>
      <c r="AP213" s="9" t="str">
        <f t="shared" si="55"/>
        <v>Bottom-Weighted</v>
      </c>
      <c r="AQ213" s="9" t="str">
        <f t="shared" si="56"/>
        <v>Skewed Mid-Low</v>
      </c>
      <c r="AR213" s="9" t="str">
        <f t="shared" si="57"/>
        <v>Same</v>
      </c>
      <c r="AS213" s="5">
        <f t="shared" si="58"/>
        <v>0</v>
      </c>
    </row>
    <row r="214" spans="1:45" ht="15.5" x14ac:dyDescent="0.35">
      <c r="A214" s="13">
        <v>45358</v>
      </c>
      <c r="B214" s="15">
        <v>1.2597799999999999</v>
      </c>
      <c r="C214" s="15">
        <v>1.2812600000000001</v>
      </c>
      <c r="D214" s="15">
        <v>1.2550300000000001</v>
      </c>
      <c r="E214" s="15">
        <v>1.28125</v>
      </c>
      <c r="F214" s="15">
        <v>1.2678</v>
      </c>
      <c r="G214" s="15">
        <v>1.27</v>
      </c>
      <c r="H214" s="15">
        <v>1.2611000000000001</v>
      </c>
      <c r="I214" s="5">
        <v>20</v>
      </c>
      <c r="J214" s="5">
        <v>2025</v>
      </c>
      <c r="K214" s="5">
        <v>4157</v>
      </c>
      <c r="L214" s="5">
        <v>6257</v>
      </c>
      <c r="M214" s="14">
        <v>8.6058333333333739</v>
      </c>
      <c r="N214" s="14">
        <v>262.29999999999973</v>
      </c>
      <c r="O214" s="5">
        <v>88.999999999999076</v>
      </c>
      <c r="P214" s="5">
        <v>736058</v>
      </c>
      <c r="Q214" s="14">
        <v>1022.3027777777778</v>
      </c>
      <c r="R214" s="14">
        <v>23.85436523065195</v>
      </c>
      <c r="S214" s="5">
        <v>31</v>
      </c>
      <c r="T214" s="5" t="s">
        <v>26</v>
      </c>
      <c r="U214" s="14">
        <v>0.53420196275093368</v>
      </c>
      <c r="V214" s="5">
        <v>307</v>
      </c>
      <c r="W214" s="5">
        <v>1505</v>
      </c>
      <c r="X214" s="5">
        <v>3318</v>
      </c>
      <c r="Y214" s="5">
        <v>1056</v>
      </c>
      <c r="Z214" s="5" t="s">
        <v>31</v>
      </c>
      <c r="AA214" s="5"/>
      <c r="AB214" s="6" cm="1">
        <f t="array" ref="AB214">SUM(IF(B214:I214&gt;B215:I215,1,-1))</f>
        <v>4</v>
      </c>
      <c r="AC214" s="6" cm="1">
        <f t="array" ref="AC214">SUM(IF(J214:S214&gt;J215:S215,1,-1))</f>
        <v>0</v>
      </c>
      <c r="AD214" s="6">
        <f t="shared" si="59"/>
        <v>4</v>
      </c>
      <c r="AE214" s="6">
        <f t="shared" si="61"/>
        <v>8</v>
      </c>
      <c r="AF214" s="6">
        <f t="shared" si="61"/>
        <v>-6</v>
      </c>
      <c r="AG214" s="6">
        <f t="shared" si="61"/>
        <v>2</v>
      </c>
      <c r="AH214" s="5"/>
      <c r="AI214" s="8" t="str">
        <f t="shared" si="48"/>
        <v>OL Higher</v>
      </c>
      <c r="AJ214" s="7" t="str">
        <f t="shared" si="49"/>
        <v>Up</v>
      </c>
      <c r="AK214" s="7" t="str">
        <f t="shared" si="50"/>
        <v>POC Unchanged</v>
      </c>
      <c r="AL214" s="9" t="str">
        <f t="shared" si="51"/>
        <v>In. Val</v>
      </c>
      <c r="AM214" s="9" t="str">
        <f t="shared" si="52"/>
        <v>Upper Break</v>
      </c>
      <c r="AN214" s="9" t="str">
        <f t="shared" si="53"/>
        <v>Ab. Val</v>
      </c>
      <c r="AO214" s="9" t="str">
        <f t="shared" si="54"/>
        <v>Gap Down - Failed</v>
      </c>
      <c r="AP214" s="9" t="str">
        <f t="shared" si="55"/>
        <v>Bottom-Weighted</v>
      </c>
      <c r="AQ214" s="9" t="str">
        <f t="shared" si="56"/>
        <v>Skewed Mid-Low</v>
      </c>
      <c r="AR214" s="9" t="str">
        <f t="shared" si="57"/>
        <v>Same</v>
      </c>
      <c r="AS214" s="5">
        <f t="shared" si="58"/>
        <v>0</v>
      </c>
    </row>
    <row r="215" spans="1:45" ht="15.5" x14ac:dyDescent="0.35">
      <c r="A215" s="13">
        <v>45357</v>
      </c>
      <c r="B215" s="15">
        <v>1.25667</v>
      </c>
      <c r="C215" s="15">
        <v>1.27613</v>
      </c>
      <c r="D215" s="15">
        <v>1.2540100000000001</v>
      </c>
      <c r="E215" s="15">
        <v>1.2733399999999999</v>
      </c>
      <c r="F215" s="15">
        <v>1.2678</v>
      </c>
      <c r="G215" s="15">
        <v>1.27</v>
      </c>
      <c r="H215" s="15">
        <v>1.2609999999999999</v>
      </c>
      <c r="I215" s="5">
        <v>12</v>
      </c>
      <c r="J215" s="5">
        <v>1625</v>
      </c>
      <c r="K215" s="5">
        <v>4626</v>
      </c>
      <c r="L215" s="5">
        <v>6326</v>
      </c>
      <c r="M215" s="14">
        <v>8.6426388888889232</v>
      </c>
      <c r="N215" s="14">
        <v>221.19999999999916</v>
      </c>
      <c r="O215" s="5">
        <v>90.000000000001194</v>
      </c>
      <c r="P215" s="5">
        <v>735271</v>
      </c>
      <c r="Q215" s="14">
        <v>1021.2097222222222</v>
      </c>
      <c r="R215" s="14">
        <v>28.598553345388897</v>
      </c>
      <c r="S215" s="5">
        <v>29</v>
      </c>
      <c r="T215" s="5" t="s">
        <v>26</v>
      </c>
      <c r="U215" s="14">
        <v>0.50166251754450841</v>
      </c>
      <c r="V215" s="5">
        <v>492</v>
      </c>
      <c r="W215" s="5">
        <v>2782</v>
      </c>
      <c r="X215" s="5">
        <v>2086</v>
      </c>
      <c r="Y215" s="5">
        <v>966</v>
      </c>
      <c r="Z215" s="5" t="s">
        <v>31</v>
      </c>
      <c r="AA215" s="5"/>
      <c r="AB215" s="6" cm="1">
        <f t="array" ref="AB215">SUM(IF(B215:I215&gt;B216:I216,1,-1))</f>
        <v>2</v>
      </c>
      <c r="AC215" s="6" cm="1">
        <f t="array" ref="AC215">SUM(IF(J215:S215&gt;J216:S216,1,-1))</f>
        <v>-4</v>
      </c>
      <c r="AD215" s="6">
        <f t="shared" si="59"/>
        <v>-2</v>
      </c>
      <c r="AE215" s="6">
        <f t="shared" si="61"/>
        <v>4</v>
      </c>
      <c r="AF215" s="6">
        <f t="shared" si="61"/>
        <v>-12</v>
      </c>
      <c r="AG215" s="6">
        <f t="shared" si="61"/>
        <v>-8</v>
      </c>
      <c r="AH215" s="5"/>
      <c r="AI215" s="8" t="str">
        <f t="shared" si="48"/>
        <v>OL Higher</v>
      </c>
      <c r="AJ215" s="7" t="str">
        <f t="shared" si="49"/>
        <v>Up</v>
      </c>
      <c r="AK215" s="7" t="str">
        <f t="shared" si="50"/>
        <v>POC Unchanged</v>
      </c>
      <c r="AL215" s="9" t="str">
        <f t="shared" si="51"/>
        <v>In. Val</v>
      </c>
      <c r="AM215" s="9" t="str">
        <f t="shared" si="52"/>
        <v>Upper Break</v>
      </c>
      <c r="AN215" s="9" t="str">
        <f t="shared" si="53"/>
        <v>Ab. Val</v>
      </c>
      <c r="AO215" s="9" t="str">
        <f t="shared" si="54"/>
        <v>Gap Down - Failed</v>
      </c>
      <c r="AP215" s="9" t="str">
        <f t="shared" si="55"/>
        <v>Bottom-Weighted</v>
      </c>
      <c r="AQ215" s="9" t="str">
        <f t="shared" si="56"/>
        <v>Skewed Mid-High</v>
      </c>
      <c r="AR215" s="9" t="str">
        <f t="shared" si="57"/>
        <v>Same</v>
      </c>
      <c r="AS215" s="5">
        <f t="shared" si="58"/>
        <v>0</v>
      </c>
    </row>
    <row r="216" spans="1:45" ht="15.5" x14ac:dyDescent="0.35">
      <c r="A216" s="13">
        <v>45356</v>
      </c>
      <c r="B216" s="15">
        <v>1.2589699999999999</v>
      </c>
      <c r="C216" s="15">
        <v>1.2734399999999999</v>
      </c>
      <c r="D216" s="15">
        <v>1.25346</v>
      </c>
      <c r="E216" s="15">
        <v>1.2703800000000001</v>
      </c>
      <c r="F216" s="15">
        <v>1.2678</v>
      </c>
      <c r="G216" s="15">
        <v>1.2697000000000001</v>
      </c>
      <c r="H216" s="15">
        <v>1.2605000000000002</v>
      </c>
      <c r="I216" s="5">
        <v>17</v>
      </c>
      <c r="J216" s="5">
        <v>1190</v>
      </c>
      <c r="K216" s="5">
        <v>5071</v>
      </c>
      <c r="L216" s="5">
        <v>6336</v>
      </c>
      <c r="M216" s="14">
        <v>8.7025000000000325</v>
      </c>
      <c r="N216" s="14">
        <v>199.79999999999887</v>
      </c>
      <c r="O216" s="5">
        <v>91.999999999998749</v>
      </c>
      <c r="P216" s="5">
        <v>742490</v>
      </c>
      <c r="Q216" s="14">
        <v>1031.2361111111111</v>
      </c>
      <c r="R216" s="14">
        <v>31.711711711711889</v>
      </c>
      <c r="S216" s="5">
        <v>24</v>
      </c>
      <c r="T216" s="5" t="s">
        <v>28</v>
      </c>
      <c r="U216" s="14">
        <v>0.41501543419958914</v>
      </c>
      <c r="V216" s="5">
        <v>770</v>
      </c>
      <c r="W216" s="5">
        <v>2649</v>
      </c>
      <c r="X216" s="5">
        <v>1990</v>
      </c>
      <c r="Y216" s="5">
        <v>927</v>
      </c>
      <c r="Z216" s="5" t="s">
        <v>31</v>
      </c>
      <c r="AA216" s="5"/>
      <c r="AB216" s="6" cm="1">
        <f t="array" ref="AB216">SUM(IF(B216:I216&gt;B217:I217,1,-1))</f>
        <v>2</v>
      </c>
      <c r="AC216" s="6" cm="1">
        <f t="array" ref="AC216">SUM(IF(J216:S216&gt;J217:S217,1,-1))</f>
        <v>-2</v>
      </c>
      <c r="AD216" s="6">
        <f t="shared" si="59"/>
        <v>0</v>
      </c>
      <c r="AE216" s="6">
        <f t="shared" si="61"/>
        <v>2</v>
      </c>
      <c r="AF216" s="6">
        <f t="shared" si="61"/>
        <v>-6</v>
      </c>
      <c r="AG216" s="6">
        <f t="shared" si="61"/>
        <v>-4</v>
      </c>
      <c r="AH216" s="5"/>
      <c r="AI216" s="8" t="str">
        <f t="shared" si="48"/>
        <v>OL Higher</v>
      </c>
      <c r="AJ216" s="7" t="str">
        <f t="shared" si="49"/>
        <v>Up</v>
      </c>
      <c r="AK216" s="7" t="str">
        <f t="shared" si="50"/>
        <v>POC Up</v>
      </c>
      <c r="AL216" s="9" t="str">
        <f t="shared" si="51"/>
        <v>In. Val</v>
      </c>
      <c r="AM216" s="9" t="str">
        <f t="shared" si="52"/>
        <v>Upper Break</v>
      </c>
      <c r="AN216" s="9" t="str">
        <f t="shared" si="53"/>
        <v>Ab. Val</v>
      </c>
      <c r="AO216" s="9" t="str">
        <f t="shared" si="54"/>
        <v>Gap Down - Failed</v>
      </c>
      <c r="AP216" s="9" t="str">
        <f t="shared" si="55"/>
        <v>Bottom-Weighted</v>
      </c>
      <c r="AQ216" s="9" t="str">
        <f t="shared" si="56"/>
        <v>Skewed Mid-High</v>
      </c>
      <c r="AR216" s="9" t="str">
        <f t="shared" si="57"/>
        <v>Same</v>
      </c>
      <c r="AS216" s="5">
        <f t="shared" si="58"/>
        <v>0</v>
      </c>
    </row>
    <row r="217" spans="1:45" ht="15.5" x14ac:dyDescent="0.35">
      <c r="A217" s="13">
        <v>45355</v>
      </c>
      <c r="B217" s="15">
        <v>1.2626299999999999</v>
      </c>
      <c r="C217" s="15">
        <v>1.27091</v>
      </c>
      <c r="D217" s="15">
        <v>1.25346</v>
      </c>
      <c r="E217" s="15">
        <v>1.2688699999999999</v>
      </c>
      <c r="F217" s="15">
        <v>1.2661</v>
      </c>
      <c r="G217" s="15">
        <v>1.2694000000000001</v>
      </c>
      <c r="H217" s="15">
        <v>1.2603</v>
      </c>
      <c r="I217" s="5">
        <v>45</v>
      </c>
      <c r="J217" s="5">
        <v>1925</v>
      </c>
      <c r="K217" s="5">
        <v>4501</v>
      </c>
      <c r="L217" s="5">
        <v>6502</v>
      </c>
      <c r="M217" s="14">
        <v>8.9400000000000084</v>
      </c>
      <c r="N217" s="14">
        <v>174.49999999999966</v>
      </c>
      <c r="O217" s="5">
        <v>91.00000000000108</v>
      </c>
      <c r="P217" s="5">
        <v>755448</v>
      </c>
      <c r="Q217" s="14">
        <v>1049.2333333333333</v>
      </c>
      <c r="R217" s="14">
        <v>37.260744985673426</v>
      </c>
      <c r="S217" s="5">
        <v>23</v>
      </c>
      <c r="T217" s="5" t="s">
        <v>28</v>
      </c>
      <c r="U217" s="14">
        <v>0.46065507511728443</v>
      </c>
      <c r="V217" s="5">
        <v>1634</v>
      </c>
      <c r="W217" s="5">
        <v>2287</v>
      </c>
      <c r="X217" s="5">
        <v>1825</v>
      </c>
      <c r="Y217" s="5">
        <v>756</v>
      </c>
      <c r="Z217" s="5" t="s">
        <v>31</v>
      </c>
      <c r="AA217" s="5"/>
      <c r="AB217" s="6" cm="1">
        <f t="array" ref="AB217">SUM(IF(B217:I217&gt;B218:I218,1,-1))</f>
        <v>0</v>
      </c>
      <c r="AC217" s="6" cm="1">
        <f t="array" ref="AC217">SUM(IF(J217:S217&gt;J218:S218,1,-1))</f>
        <v>-6</v>
      </c>
      <c r="AD217" s="6">
        <f t="shared" si="59"/>
        <v>-6</v>
      </c>
      <c r="AE217" s="6">
        <f t="shared" si="61"/>
        <v>-2</v>
      </c>
      <c r="AF217" s="6">
        <f t="shared" si="61"/>
        <v>0</v>
      </c>
      <c r="AG217" s="6">
        <f t="shared" si="61"/>
        <v>-2</v>
      </c>
      <c r="AH217" s="5"/>
      <c r="AI217" s="8" t="str">
        <f t="shared" si="48"/>
        <v>Outside</v>
      </c>
      <c r="AJ217" s="7" t="str">
        <f t="shared" si="49"/>
        <v>Up</v>
      </c>
      <c r="AK217" s="7" t="str">
        <f t="shared" si="50"/>
        <v>POC Up</v>
      </c>
      <c r="AL217" s="9" t="str">
        <f t="shared" si="51"/>
        <v>In. Val</v>
      </c>
      <c r="AM217" s="9" t="str">
        <f t="shared" si="52"/>
        <v>Inside Day</v>
      </c>
      <c r="AN217" s="9" t="str">
        <f t="shared" si="53"/>
        <v>In Val</v>
      </c>
      <c r="AO217" s="9" t="str">
        <f t="shared" si="54"/>
        <v>No Gap</v>
      </c>
      <c r="AP217" s="9" t="str">
        <f t="shared" si="55"/>
        <v>Bottom-Weighted</v>
      </c>
      <c r="AQ217" s="9" t="str">
        <f t="shared" si="56"/>
        <v>Skewed Mid-High</v>
      </c>
      <c r="AR217" s="9" t="str">
        <f t="shared" si="57"/>
        <v>Closed Lower Quadrant</v>
      </c>
      <c r="AS217" s="5">
        <f t="shared" si="58"/>
        <v>-1</v>
      </c>
    </row>
    <row r="218" spans="1:45" ht="15.5" x14ac:dyDescent="0.35">
      <c r="A218" s="13">
        <v>45352</v>
      </c>
      <c r="B218" s="15">
        <v>1.2635799999999999</v>
      </c>
      <c r="C218" s="15">
        <v>1.27091</v>
      </c>
      <c r="D218" s="15">
        <v>1.25346</v>
      </c>
      <c r="E218" s="15">
        <v>1.2658499999999999</v>
      </c>
      <c r="F218" s="15">
        <v>1.2621</v>
      </c>
      <c r="G218" s="15">
        <v>1.2691000000000001</v>
      </c>
      <c r="H218" s="15">
        <v>1.2603</v>
      </c>
      <c r="I218" s="5">
        <v>18</v>
      </c>
      <c r="J218" s="5">
        <v>3863</v>
      </c>
      <c r="K218" s="5">
        <v>2626</v>
      </c>
      <c r="L218" s="5">
        <v>6567</v>
      </c>
      <c r="M218" s="14">
        <v>9.0250000000000199</v>
      </c>
      <c r="N218" s="14">
        <v>174.49999999999966</v>
      </c>
      <c r="O218" s="5">
        <v>88.000000000001407</v>
      </c>
      <c r="P218" s="5">
        <v>761307</v>
      </c>
      <c r="Q218" s="14">
        <v>1057.3708333333334</v>
      </c>
      <c r="R218" s="14">
        <v>37.633237822349642</v>
      </c>
      <c r="S218" s="5">
        <v>32</v>
      </c>
      <c r="T218" s="5" t="s">
        <v>26</v>
      </c>
      <c r="U218" s="14">
        <v>0.62534064545582702</v>
      </c>
      <c r="V218" s="5">
        <v>1382</v>
      </c>
      <c r="W218" s="5">
        <v>2481</v>
      </c>
      <c r="X218" s="5">
        <v>1948</v>
      </c>
      <c r="Y218" s="5">
        <v>756</v>
      </c>
      <c r="Z218" s="5" t="s">
        <v>32</v>
      </c>
      <c r="AA218" s="5"/>
      <c r="AB218" s="6" cm="1">
        <f t="array" ref="AB218">SUM(IF(B218:I218&gt;B219:I219,1,-1))</f>
        <v>0</v>
      </c>
      <c r="AC218" s="6" cm="1">
        <f t="array" ref="AC218">SUM(IF(J218:S218&gt;J219:S219,1,-1))</f>
        <v>2</v>
      </c>
      <c r="AD218" s="6">
        <f t="shared" si="59"/>
        <v>2</v>
      </c>
      <c r="AE218" s="6">
        <f t="shared" si="61"/>
        <v>-4</v>
      </c>
      <c r="AF218" s="6">
        <f t="shared" si="61"/>
        <v>4</v>
      </c>
      <c r="AG218" s="6">
        <f t="shared" si="61"/>
        <v>0</v>
      </c>
      <c r="AH218" s="5"/>
      <c r="AI218" s="8" t="str">
        <f t="shared" si="48"/>
        <v>OL Higher</v>
      </c>
      <c r="AJ218" s="7" t="str">
        <f t="shared" si="49"/>
        <v>Neutral</v>
      </c>
      <c r="AK218" s="7" t="str">
        <f t="shared" si="50"/>
        <v>POC Unchanged</v>
      </c>
      <c r="AL218" s="9" t="str">
        <f t="shared" si="51"/>
        <v>In. Val</v>
      </c>
      <c r="AM218" s="9" t="str">
        <f t="shared" si="52"/>
        <v>Inside Day</v>
      </c>
      <c r="AN218" s="9" t="str">
        <f t="shared" si="53"/>
        <v>In Val</v>
      </c>
      <c r="AO218" s="9" t="str">
        <f t="shared" si="54"/>
        <v>No Gap</v>
      </c>
      <c r="AP218" s="9" t="str">
        <f t="shared" si="55"/>
        <v>Top-Weighted</v>
      </c>
      <c r="AQ218" s="9" t="str">
        <f t="shared" si="56"/>
        <v>Skewed Mid-High</v>
      </c>
      <c r="AR218" s="9" t="str">
        <f t="shared" si="57"/>
        <v>Same</v>
      </c>
      <c r="AS218" s="5">
        <f t="shared" si="58"/>
        <v>0</v>
      </c>
    </row>
    <row r="219" spans="1:45" ht="15.5" x14ac:dyDescent="0.35">
      <c r="A219" s="13">
        <v>45351</v>
      </c>
      <c r="B219" s="15">
        <v>1.262</v>
      </c>
      <c r="C219" s="15">
        <v>1.27091</v>
      </c>
      <c r="D219" s="15">
        <v>1.25346</v>
      </c>
      <c r="E219" s="15">
        <v>1.26248</v>
      </c>
      <c r="F219" s="15">
        <v>1.2621</v>
      </c>
      <c r="G219" s="15">
        <v>1.2687000000000002</v>
      </c>
      <c r="H219" s="15">
        <v>1.2599</v>
      </c>
      <c r="I219" s="5">
        <v>20</v>
      </c>
      <c r="J219" s="5">
        <v>3660</v>
      </c>
      <c r="K219" s="5">
        <v>2765</v>
      </c>
      <c r="L219" s="5">
        <v>6511</v>
      </c>
      <c r="M219" s="14">
        <v>8.9415277777777966</v>
      </c>
      <c r="N219" s="14">
        <v>174.49999999999966</v>
      </c>
      <c r="O219" s="5">
        <v>88.000000000001407</v>
      </c>
      <c r="P219" s="5">
        <v>760398</v>
      </c>
      <c r="Q219" s="14">
        <v>1056.1083333333333</v>
      </c>
      <c r="R219" s="14">
        <v>37.31232091690552</v>
      </c>
      <c r="S219" s="5">
        <v>34</v>
      </c>
      <c r="T219" s="5" t="s">
        <v>26</v>
      </c>
      <c r="U219" s="14">
        <v>0.65865946878357629</v>
      </c>
      <c r="V219" s="5">
        <v>1382</v>
      </c>
      <c r="W219" s="5">
        <v>2278</v>
      </c>
      <c r="X219" s="5">
        <v>2095</v>
      </c>
      <c r="Y219" s="5">
        <v>756</v>
      </c>
      <c r="Z219" s="5" t="s">
        <v>32</v>
      </c>
      <c r="AA219" s="5"/>
      <c r="AB219" s="6" cm="1">
        <f t="array" ref="AB219">SUM(IF(B219:I219&gt;B220:I220,1,-1))</f>
        <v>-2</v>
      </c>
      <c r="AC219" s="6" cm="1">
        <f t="array" ref="AC219">SUM(IF(J219:S219&gt;J220:S220,1,-1))</f>
        <v>4</v>
      </c>
      <c r="AD219" s="6">
        <f t="shared" si="59"/>
        <v>2</v>
      </c>
      <c r="AE219" s="6">
        <f t="shared" si="61"/>
        <v>-4</v>
      </c>
      <c r="AF219" s="6">
        <f t="shared" si="61"/>
        <v>-2</v>
      </c>
      <c r="AG219" s="6">
        <f t="shared" si="61"/>
        <v>-6</v>
      </c>
      <c r="AH219" s="5"/>
      <c r="AI219" s="8" t="str">
        <f t="shared" si="48"/>
        <v>OL Higher</v>
      </c>
      <c r="AJ219" s="7" t="str">
        <f t="shared" si="49"/>
        <v>Neutral</v>
      </c>
      <c r="AK219" s="7" t="str">
        <f t="shared" si="50"/>
        <v>POC Up</v>
      </c>
      <c r="AL219" s="9" t="str">
        <f t="shared" si="51"/>
        <v>In. Val</v>
      </c>
      <c r="AM219" s="9" t="str">
        <f t="shared" si="52"/>
        <v>Inside Day</v>
      </c>
      <c r="AN219" s="9" t="str">
        <f t="shared" si="53"/>
        <v>In Val</v>
      </c>
      <c r="AO219" s="9" t="str">
        <f t="shared" si="54"/>
        <v>No Gap</v>
      </c>
      <c r="AP219" s="9" t="str">
        <f t="shared" si="55"/>
        <v>Top-Weighted</v>
      </c>
      <c r="AQ219" s="9" t="str">
        <f t="shared" si="56"/>
        <v>Skewed Mid-High</v>
      </c>
      <c r="AR219" s="9" t="str">
        <f t="shared" si="57"/>
        <v>Same</v>
      </c>
      <c r="AS219" s="5">
        <f t="shared" si="58"/>
        <v>0</v>
      </c>
    </row>
    <row r="220" spans="1:45" ht="15.5" x14ac:dyDescent="0.35">
      <c r="A220" s="13">
        <v>45350</v>
      </c>
      <c r="B220" s="15">
        <v>1.2626299999999999</v>
      </c>
      <c r="C220" s="15">
        <v>1.27091</v>
      </c>
      <c r="D220" s="15">
        <v>1.25346</v>
      </c>
      <c r="E220" s="15">
        <v>1.2659400000000001</v>
      </c>
      <c r="F220" s="15">
        <v>1.2618</v>
      </c>
      <c r="G220" s="15">
        <v>1.2669000000000001</v>
      </c>
      <c r="H220" s="15">
        <v>1.258</v>
      </c>
      <c r="I220" s="5">
        <v>40</v>
      </c>
      <c r="J220" s="5">
        <v>3670</v>
      </c>
      <c r="K220" s="5">
        <v>2740</v>
      </c>
      <c r="L220" s="5">
        <v>6495</v>
      </c>
      <c r="M220" s="14">
        <v>8.9184722222222206</v>
      </c>
      <c r="N220" s="14">
        <v>174.49999999999966</v>
      </c>
      <c r="O220" s="5">
        <v>89.000000000001307</v>
      </c>
      <c r="P220" s="5">
        <v>757310</v>
      </c>
      <c r="Q220" s="14">
        <v>1051.8194444444443</v>
      </c>
      <c r="R220" s="14">
        <v>37.220630372492913</v>
      </c>
      <c r="S220" s="5">
        <v>25</v>
      </c>
      <c r="T220" s="5" t="s">
        <v>33</v>
      </c>
      <c r="U220" s="14">
        <v>0.71345702564006874</v>
      </c>
      <c r="V220" s="5">
        <v>1296</v>
      </c>
      <c r="W220" s="5">
        <v>2126</v>
      </c>
      <c r="X220" s="5">
        <v>2309</v>
      </c>
      <c r="Y220" s="5">
        <v>764</v>
      </c>
      <c r="Z220" s="5" t="s">
        <v>32</v>
      </c>
      <c r="AA220" s="5"/>
      <c r="AB220" s="6" cm="1">
        <f t="array" ref="AB220">SUM(IF(B220:I220&gt;B221:I221,1,-1))</f>
        <v>-2</v>
      </c>
      <c r="AC220" s="6" cm="1">
        <f t="array" ref="AC220">SUM(IF(J220:S220&gt;J221:S221,1,-1))</f>
        <v>-2</v>
      </c>
      <c r="AD220" s="6">
        <f t="shared" si="59"/>
        <v>-4</v>
      </c>
      <c r="AE220" s="6">
        <f t="shared" si="61"/>
        <v>0</v>
      </c>
      <c r="AF220" s="6">
        <f t="shared" si="61"/>
        <v>-8</v>
      </c>
      <c r="AG220" s="6">
        <f t="shared" si="61"/>
        <v>-8</v>
      </c>
      <c r="AH220" s="5"/>
      <c r="AI220" s="8" t="str">
        <f t="shared" si="48"/>
        <v>OL Higher</v>
      </c>
      <c r="AJ220" s="7" t="str">
        <f t="shared" si="49"/>
        <v>Neutral</v>
      </c>
      <c r="AK220" s="7" t="str">
        <f t="shared" si="50"/>
        <v>POC Down</v>
      </c>
      <c r="AL220" s="9" t="str">
        <f t="shared" si="51"/>
        <v>In. Val</v>
      </c>
      <c r="AM220" s="9" t="str">
        <f t="shared" si="52"/>
        <v>Inside Day</v>
      </c>
      <c r="AN220" s="9" t="str">
        <f t="shared" si="53"/>
        <v>In Val</v>
      </c>
      <c r="AO220" s="9" t="str">
        <f t="shared" si="54"/>
        <v>No Gap</v>
      </c>
      <c r="AP220" s="9" t="str">
        <f t="shared" si="55"/>
        <v>Top-Weighted</v>
      </c>
      <c r="AQ220" s="9" t="str">
        <f t="shared" si="56"/>
        <v>Skewed Mid-Low</v>
      </c>
      <c r="AR220" s="9" t="str">
        <f t="shared" si="57"/>
        <v>Closed Higher Quadrant</v>
      </c>
      <c r="AS220" s="5">
        <f t="shared" si="58"/>
        <v>1</v>
      </c>
    </row>
    <row r="221" spans="1:45" ht="15.5" x14ac:dyDescent="0.35">
      <c r="A221" s="13">
        <v>45349</v>
      </c>
      <c r="B221" s="15">
        <v>1.2603</v>
      </c>
      <c r="C221" s="15">
        <v>1.27091</v>
      </c>
      <c r="D221" s="15">
        <v>1.25346</v>
      </c>
      <c r="E221" s="15">
        <v>1.2679800000000001</v>
      </c>
      <c r="F221" s="15">
        <v>1.2625000000000002</v>
      </c>
      <c r="G221" s="15">
        <v>1.2666000000000002</v>
      </c>
      <c r="H221" s="15">
        <v>1.2577</v>
      </c>
      <c r="I221" s="5">
        <v>68</v>
      </c>
      <c r="J221" s="5">
        <v>2897</v>
      </c>
      <c r="K221" s="5">
        <v>3497</v>
      </c>
      <c r="L221" s="5">
        <v>6491</v>
      </c>
      <c r="M221" s="14">
        <v>8.9168055555555359</v>
      </c>
      <c r="N221" s="14">
        <v>174.49999999999966</v>
      </c>
      <c r="O221" s="5">
        <v>89.000000000001307</v>
      </c>
      <c r="P221" s="5">
        <v>763174</v>
      </c>
      <c r="Q221" s="14">
        <v>1059.963888888889</v>
      </c>
      <c r="R221" s="14">
        <v>37.197707736389759</v>
      </c>
      <c r="S221" s="5">
        <v>28</v>
      </c>
      <c r="T221" s="5" t="s">
        <v>33</v>
      </c>
      <c r="U221" s="14">
        <v>0.77512884529599357</v>
      </c>
      <c r="V221" s="5">
        <v>1232</v>
      </c>
      <c r="W221" s="5">
        <v>2039</v>
      </c>
      <c r="X221" s="5">
        <v>2456</v>
      </c>
      <c r="Y221" s="5">
        <v>764</v>
      </c>
      <c r="Z221" s="5" t="s">
        <v>31</v>
      </c>
      <c r="AA221" s="5"/>
      <c r="AB221" s="6" cm="1">
        <f t="array" ref="AB221">SUM(IF(B221:I221&gt;B222:I222,1,-1))</f>
        <v>0</v>
      </c>
      <c r="AC221" s="6" cm="1">
        <f t="array" ref="AC221">SUM(IF(J221:S221&gt;J222:S222,1,-1))</f>
        <v>-4</v>
      </c>
      <c r="AD221" s="6">
        <f t="shared" si="59"/>
        <v>-4</v>
      </c>
      <c r="AE221" s="6">
        <f t="shared" si="61"/>
        <v>0</v>
      </c>
      <c r="AF221" s="6">
        <f t="shared" si="61"/>
        <v>-10</v>
      </c>
      <c r="AG221" s="6">
        <f t="shared" si="61"/>
        <v>-10</v>
      </c>
      <c r="AH221" s="5"/>
      <c r="AI221" s="8" t="str">
        <f t="shared" si="48"/>
        <v>OL Higher</v>
      </c>
      <c r="AJ221" s="7" t="str">
        <f t="shared" si="49"/>
        <v>Up</v>
      </c>
      <c r="AK221" s="7" t="str">
        <f t="shared" si="50"/>
        <v>POC Unchanged</v>
      </c>
      <c r="AL221" s="9" t="str">
        <f t="shared" si="51"/>
        <v>In. Val</v>
      </c>
      <c r="AM221" s="9" t="str">
        <f t="shared" si="52"/>
        <v>Inside Day</v>
      </c>
      <c r="AN221" s="9" t="str">
        <f t="shared" si="53"/>
        <v>Ab. Val</v>
      </c>
      <c r="AO221" s="9" t="str">
        <f t="shared" si="54"/>
        <v>No Gap</v>
      </c>
      <c r="AP221" s="9" t="str">
        <f t="shared" si="55"/>
        <v>Bottom-Weighted</v>
      </c>
      <c r="AQ221" s="9" t="str">
        <f t="shared" si="56"/>
        <v>Skewed Mid-Low</v>
      </c>
      <c r="AR221" s="9" t="str">
        <f t="shared" si="57"/>
        <v>Same</v>
      </c>
      <c r="AS221" s="5">
        <f t="shared" si="58"/>
        <v>0</v>
      </c>
    </row>
    <row r="222" spans="1:45" ht="15.5" x14ac:dyDescent="0.35">
      <c r="A222" s="13">
        <v>45348</v>
      </c>
      <c r="B222" s="15">
        <v>1.2533300000000001</v>
      </c>
      <c r="C222" s="15">
        <v>1.27091</v>
      </c>
      <c r="D222" s="15">
        <v>1.2533000000000001</v>
      </c>
      <c r="E222" s="15">
        <v>1.26833</v>
      </c>
      <c r="F222" s="15">
        <v>1.2625000000000002</v>
      </c>
      <c r="G222" s="15">
        <v>1.2662</v>
      </c>
      <c r="H222" s="15">
        <v>1.2575000000000001</v>
      </c>
      <c r="I222" s="5">
        <v>89</v>
      </c>
      <c r="J222" s="5">
        <v>2503</v>
      </c>
      <c r="K222" s="5">
        <v>3931</v>
      </c>
      <c r="L222" s="5">
        <v>6531</v>
      </c>
      <c r="M222" s="14">
        <v>8.9811111111110904</v>
      </c>
      <c r="N222" s="14">
        <v>176.09999999999903</v>
      </c>
      <c r="O222" s="5">
        <v>86.999999999999304</v>
      </c>
      <c r="P222" s="5">
        <v>774818</v>
      </c>
      <c r="Q222" s="14">
        <v>1076.1361111111112</v>
      </c>
      <c r="R222" s="14">
        <v>37.086882453151823</v>
      </c>
      <c r="S222" s="5">
        <v>41</v>
      </c>
      <c r="T222" s="5" t="s">
        <v>26</v>
      </c>
      <c r="U222" s="14">
        <v>0.68434211361054897</v>
      </c>
      <c r="V222" s="5">
        <v>847</v>
      </c>
      <c r="W222" s="5">
        <v>2028</v>
      </c>
      <c r="X222" s="5">
        <v>2622</v>
      </c>
      <c r="Y222" s="5">
        <v>1034</v>
      </c>
      <c r="Z222" s="5" t="s">
        <v>31</v>
      </c>
      <c r="AA222" s="5"/>
      <c r="AB222" s="6" cm="1">
        <f t="array" ref="AB222">SUM(IF(B222:I222&gt;B223:I223,1,-1))</f>
        <v>2</v>
      </c>
      <c r="AC222" s="6" cm="1">
        <f t="array" ref="AC222">SUM(IF(J222:S222&gt;J223:S223,1,-1))</f>
        <v>-2</v>
      </c>
      <c r="AD222" s="6">
        <f t="shared" si="59"/>
        <v>0</v>
      </c>
      <c r="AE222" s="6">
        <f t="shared" si="61"/>
        <v>0</v>
      </c>
      <c r="AF222" s="6">
        <f t="shared" si="61"/>
        <v>-14</v>
      </c>
      <c r="AG222" s="6">
        <f t="shared" si="61"/>
        <v>-14</v>
      </c>
      <c r="AH222" s="5"/>
      <c r="AI222" s="8" t="str">
        <f t="shared" si="48"/>
        <v>OL Higher</v>
      </c>
      <c r="AJ222" s="7" t="str">
        <f t="shared" si="49"/>
        <v>Up</v>
      </c>
      <c r="AK222" s="7" t="str">
        <f t="shared" si="50"/>
        <v>POC Unchanged</v>
      </c>
      <c r="AL222" s="9" t="str">
        <f t="shared" si="51"/>
        <v>In. Val</v>
      </c>
      <c r="AM222" s="9" t="str">
        <f t="shared" si="52"/>
        <v>Inside Day</v>
      </c>
      <c r="AN222" s="9" t="str">
        <f t="shared" si="53"/>
        <v>Ab. Val</v>
      </c>
      <c r="AO222" s="9" t="str">
        <f t="shared" si="54"/>
        <v>Gap Down - Failed</v>
      </c>
      <c r="AP222" s="9" t="str">
        <f t="shared" si="55"/>
        <v>Bottom-Weighted</v>
      </c>
      <c r="AQ222" s="9" t="str">
        <f t="shared" si="56"/>
        <v>Skewed Mid-Low</v>
      </c>
      <c r="AR222" s="9" t="str">
        <f t="shared" si="57"/>
        <v>Same</v>
      </c>
      <c r="AS222" s="5">
        <f t="shared" si="58"/>
        <v>0</v>
      </c>
    </row>
    <row r="223" spans="1:45" ht="15.5" x14ac:dyDescent="0.35">
      <c r="A223" s="13">
        <v>45345</v>
      </c>
      <c r="B223" s="15">
        <v>1.2620800000000001</v>
      </c>
      <c r="C223" s="15">
        <v>1.27091</v>
      </c>
      <c r="D223" s="15">
        <v>1.2517400000000001</v>
      </c>
      <c r="E223" s="15">
        <v>1.2669999999999999</v>
      </c>
      <c r="F223" s="15">
        <v>1.2625</v>
      </c>
      <c r="G223" s="15">
        <v>1.2654000000000001</v>
      </c>
      <c r="H223" s="15">
        <v>1.2573000000000001</v>
      </c>
      <c r="I223" s="5">
        <v>79</v>
      </c>
      <c r="J223" s="5">
        <v>2148</v>
      </c>
      <c r="K223" s="5">
        <v>4439</v>
      </c>
      <c r="L223" s="5">
        <v>6688</v>
      </c>
      <c r="M223" s="14">
        <v>9.1723611111111083</v>
      </c>
      <c r="N223" s="14">
        <v>191.69999999999908</v>
      </c>
      <c r="O223" s="5">
        <v>80.999999999999957</v>
      </c>
      <c r="P223" s="5">
        <v>787068</v>
      </c>
      <c r="Q223" s="14">
        <v>1093.1500000000001</v>
      </c>
      <c r="R223" s="14">
        <v>34.887845592071109</v>
      </c>
      <c r="S223" s="5">
        <v>27</v>
      </c>
      <c r="T223" s="5" t="s">
        <v>26</v>
      </c>
      <c r="U223" s="14">
        <v>0.62066426329532787</v>
      </c>
      <c r="V223" s="5">
        <v>649</v>
      </c>
      <c r="W223" s="5">
        <v>2614</v>
      </c>
      <c r="X223" s="5">
        <v>2354</v>
      </c>
      <c r="Y223" s="5">
        <v>1041</v>
      </c>
      <c r="Z223" s="5" t="s">
        <v>31</v>
      </c>
      <c r="AA223" s="5"/>
      <c r="AB223" s="6" cm="1">
        <f t="array" ref="AB223">SUM(IF(B223:I223&gt;B224:I224,1,-1))</f>
        <v>-2</v>
      </c>
      <c r="AC223" s="6" cm="1">
        <f t="array" ref="AC223">SUM(IF(J223:S223&gt;J224:S224,1,-1))</f>
        <v>-4</v>
      </c>
      <c r="AD223" s="6">
        <f t="shared" si="59"/>
        <v>-6</v>
      </c>
      <c r="AE223" s="6">
        <f t="shared" si="61"/>
        <v>-6</v>
      </c>
      <c r="AF223" s="6">
        <f t="shared" si="61"/>
        <v>-20</v>
      </c>
      <c r="AG223" s="6">
        <f t="shared" si="61"/>
        <v>-26</v>
      </c>
      <c r="AH223" s="5"/>
      <c r="AI223" s="8" t="str">
        <f t="shared" si="48"/>
        <v>Outside</v>
      </c>
      <c r="AJ223" s="7" t="str">
        <f t="shared" si="49"/>
        <v>Neutral</v>
      </c>
      <c r="AK223" s="7" t="str">
        <f t="shared" si="50"/>
        <v>POC Unchanged</v>
      </c>
      <c r="AL223" s="9" t="str">
        <f t="shared" si="51"/>
        <v>In. Val</v>
      </c>
      <c r="AM223" s="9" t="str">
        <f t="shared" si="52"/>
        <v>Inside Day</v>
      </c>
      <c r="AN223" s="9" t="str">
        <f t="shared" si="53"/>
        <v>Ab. Val</v>
      </c>
      <c r="AO223" s="9" t="str">
        <f t="shared" si="54"/>
        <v>No Gap</v>
      </c>
      <c r="AP223" s="9" t="str">
        <f t="shared" si="55"/>
        <v>Bottom-Weighted</v>
      </c>
      <c r="AQ223" s="9" t="str">
        <f t="shared" si="56"/>
        <v>Skewed Mid-High</v>
      </c>
      <c r="AR223" s="9" t="str">
        <f t="shared" si="57"/>
        <v>Closed Lower Quadrant</v>
      </c>
      <c r="AS223" s="5">
        <f t="shared" si="58"/>
        <v>-1</v>
      </c>
    </row>
    <row r="224" spans="1:45" ht="15.5" x14ac:dyDescent="0.35">
      <c r="A224" s="13">
        <v>45344</v>
      </c>
      <c r="B224" s="15">
        <v>1.2745599999999999</v>
      </c>
      <c r="C224" s="15">
        <v>1.2771699999999999</v>
      </c>
      <c r="D224" s="15">
        <v>1.2517400000000001</v>
      </c>
      <c r="E224" s="15">
        <v>1.26606</v>
      </c>
      <c r="F224" s="15">
        <v>1.2625</v>
      </c>
      <c r="G224" s="15">
        <v>1.2652000000000001</v>
      </c>
      <c r="H224" s="15">
        <v>1.2574000000000001</v>
      </c>
      <c r="I224" s="5">
        <v>62</v>
      </c>
      <c r="J224" s="5">
        <v>2305</v>
      </c>
      <c r="K224" s="5">
        <v>4527</v>
      </c>
      <c r="L224" s="5">
        <v>6942</v>
      </c>
      <c r="M224" s="14">
        <v>9.5315277777777698</v>
      </c>
      <c r="N224" s="14">
        <v>254.29999999999842</v>
      </c>
      <c r="O224" s="5">
        <v>78.000000000000284</v>
      </c>
      <c r="P224" s="5">
        <v>804056</v>
      </c>
      <c r="Q224" s="14">
        <v>1116.7444444444445</v>
      </c>
      <c r="R224" s="14">
        <v>27.298466378293522</v>
      </c>
      <c r="S224" s="5">
        <v>26</v>
      </c>
      <c r="T224" s="5" t="s">
        <v>26</v>
      </c>
      <c r="U224" s="14">
        <v>0.55717331276810933</v>
      </c>
      <c r="V224" s="5">
        <v>314</v>
      </c>
      <c r="W224" s="5">
        <v>733</v>
      </c>
      <c r="X224" s="5">
        <v>4522</v>
      </c>
      <c r="Y224" s="5">
        <v>1373</v>
      </c>
      <c r="Z224" s="5" t="s">
        <v>32</v>
      </c>
      <c r="AA224" s="5"/>
      <c r="AB224" s="6" cm="1">
        <f t="array" ref="AB224">SUM(IF(B224:I224&gt;B225:I225,1,-1))</f>
        <v>0</v>
      </c>
      <c r="AC224" s="6" cm="1">
        <f t="array" ref="AC224">SUM(IF(J224:S224&gt;J225:S225,1,-1))</f>
        <v>-8</v>
      </c>
      <c r="AD224" s="6">
        <f t="shared" si="59"/>
        <v>-8</v>
      </c>
      <c r="AE224" s="6">
        <f t="shared" si="61"/>
        <v>-8</v>
      </c>
      <c r="AF224" s="6">
        <f t="shared" si="61"/>
        <v>-22</v>
      </c>
      <c r="AG224" s="6">
        <f t="shared" si="61"/>
        <v>-30</v>
      </c>
      <c r="AH224" s="5"/>
      <c r="AI224" s="8" t="str">
        <f t="shared" si="48"/>
        <v>Inside</v>
      </c>
      <c r="AJ224" s="7" t="str">
        <f t="shared" si="49"/>
        <v>Down</v>
      </c>
      <c r="AK224" s="7" t="str">
        <f t="shared" si="50"/>
        <v>POC Unchanged</v>
      </c>
      <c r="AL224" s="9" t="str">
        <f t="shared" si="51"/>
        <v>In. Val</v>
      </c>
      <c r="AM224" s="9" t="str">
        <f t="shared" si="52"/>
        <v>Inside Day</v>
      </c>
      <c r="AN224" s="9" t="str">
        <f t="shared" si="53"/>
        <v>Ab. Val</v>
      </c>
      <c r="AO224" s="9" t="str">
        <f t="shared" si="54"/>
        <v>Gap Up - Faded</v>
      </c>
      <c r="AP224" s="9" t="str">
        <f t="shared" si="55"/>
        <v>Bottom-Weighted</v>
      </c>
      <c r="AQ224" s="9" t="str">
        <f t="shared" si="56"/>
        <v>Skewed Mid-Low</v>
      </c>
      <c r="AR224" s="9" t="str">
        <f t="shared" si="57"/>
        <v>Closed Lower Quadrant</v>
      </c>
      <c r="AS224" s="5">
        <f t="shared" si="58"/>
        <v>-1</v>
      </c>
    </row>
    <row r="225" spans="1:45" ht="15.5" x14ac:dyDescent="0.35">
      <c r="A225" s="13">
        <v>45343</v>
      </c>
      <c r="B225" s="15">
        <v>1.2679199999999999</v>
      </c>
      <c r="C225" s="15">
        <v>1.2771699999999999</v>
      </c>
      <c r="D225" s="15">
        <v>1.2517400000000001</v>
      </c>
      <c r="E225" s="15">
        <v>1.2637100000000001</v>
      </c>
      <c r="F225" s="15">
        <v>1.2625</v>
      </c>
      <c r="G225" s="15">
        <v>1.2659</v>
      </c>
      <c r="H225" s="15">
        <v>1.2573000000000001</v>
      </c>
      <c r="I225" s="5">
        <v>44</v>
      </c>
      <c r="J225" s="5">
        <v>2409</v>
      </c>
      <c r="K225" s="5">
        <v>4478</v>
      </c>
      <c r="L225" s="5">
        <v>6993</v>
      </c>
      <c r="M225" s="14">
        <v>9.6063888888888656</v>
      </c>
      <c r="N225" s="14">
        <v>254.29999999999842</v>
      </c>
      <c r="O225" s="5">
        <v>85.999999999999403</v>
      </c>
      <c r="P225" s="5">
        <v>820941</v>
      </c>
      <c r="Q225" s="14">
        <v>1140.1958333333334</v>
      </c>
      <c r="R225" s="14">
        <v>27.499016909162577</v>
      </c>
      <c r="S225" s="5">
        <v>36</v>
      </c>
      <c r="T225" s="5" t="s">
        <v>26</v>
      </c>
      <c r="U225" s="14">
        <v>0.59826931330545274</v>
      </c>
      <c r="V225" s="5">
        <v>440</v>
      </c>
      <c r="W225" s="5">
        <v>788</v>
      </c>
      <c r="X225" s="5">
        <v>4392</v>
      </c>
      <c r="Y225" s="5">
        <v>1373</v>
      </c>
      <c r="Z225" s="5" t="s">
        <v>29</v>
      </c>
      <c r="AA225" s="5"/>
      <c r="AB225" s="6" cm="1">
        <f t="array" ref="AB225">SUM(IF(B225:I225&gt;B226:I226,1,-1))</f>
        <v>-4</v>
      </c>
      <c r="AC225" s="6" cm="1">
        <f t="array" ref="AC225">SUM(IF(J225:S225&gt;J226:S226,1,-1))</f>
        <v>-8</v>
      </c>
      <c r="AD225" s="6">
        <f t="shared" si="59"/>
        <v>-12</v>
      </c>
      <c r="AE225" s="6">
        <f t="shared" si="61"/>
        <v>-14</v>
      </c>
      <c r="AF225" s="6">
        <f t="shared" si="61"/>
        <v>-22</v>
      </c>
      <c r="AG225" s="6">
        <f t="shared" si="61"/>
        <v>-36</v>
      </c>
      <c r="AH225" s="5"/>
      <c r="AI225" s="8" t="str">
        <f t="shared" si="48"/>
        <v>OL Lower</v>
      </c>
      <c r="AJ225" s="7" t="str">
        <f t="shared" si="49"/>
        <v>Down</v>
      </c>
      <c r="AK225" s="7" t="str">
        <f t="shared" si="50"/>
        <v>POC Unchanged</v>
      </c>
      <c r="AL225" s="9" t="str">
        <f t="shared" si="51"/>
        <v>In. Val</v>
      </c>
      <c r="AM225" s="9" t="str">
        <f t="shared" si="52"/>
        <v>Inside Day</v>
      </c>
      <c r="AN225" s="9" t="str">
        <f t="shared" si="53"/>
        <v>In Val</v>
      </c>
      <c r="AO225" s="9" t="str">
        <f t="shared" si="54"/>
        <v>No Gap</v>
      </c>
      <c r="AP225" s="9" t="str">
        <f t="shared" si="55"/>
        <v>Bottom-Weighted</v>
      </c>
      <c r="AQ225" s="9" t="str">
        <f t="shared" si="56"/>
        <v>Skewed Mid-Low</v>
      </c>
      <c r="AR225" s="9" t="str">
        <f t="shared" si="57"/>
        <v>Same</v>
      </c>
      <c r="AS225" s="5">
        <f t="shared" si="58"/>
        <v>0</v>
      </c>
    </row>
    <row r="226" spans="1:45" ht="15.5" x14ac:dyDescent="0.35">
      <c r="A226" s="13">
        <v>45342</v>
      </c>
      <c r="B226" s="15">
        <v>1.26942</v>
      </c>
      <c r="C226" s="15">
        <v>1.2771699999999999</v>
      </c>
      <c r="D226" s="15">
        <v>1.2517400000000001</v>
      </c>
      <c r="E226" s="15">
        <v>1.2625599999999999</v>
      </c>
      <c r="F226" s="15">
        <v>1.2625</v>
      </c>
      <c r="G226" s="15">
        <v>1.2683</v>
      </c>
      <c r="H226" s="15">
        <v>1.2574000000000001</v>
      </c>
      <c r="I226" s="5">
        <v>31</v>
      </c>
      <c r="J226" s="5">
        <v>2898</v>
      </c>
      <c r="K226" s="5">
        <v>4236</v>
      </c>
      <c r="L226" s="5">
        <v>7224</v>
      </c>
      <c r="M226" s="14">
        <v>9.9249999999999581</v>
      </c>
      <c r="N226" s="14">
        <v>254.29999999999842</v>
      </c>
      <c r="O226" s="5">
        <v>108.99999999999909</v>
      </c>
      <c r="P226" s="5">
        <v>855717</v>
      </c>
      <c r="Q226" s="14">
        <v>1188.4958333333334</v>
      </c>
      <c r="R226" s="14">
        <v>28.407392843098879</v>
      </c>
      <c r="S226" s="5">
        <v>37</v>
      </c>
      <c r="T226" s="5" t="s">
        <v>26</v>
      </c>
      <c r="U226" s="14">
        <v>0.6958743969310065</v>
      </c>
      <c r="V226" s="5">
        <v>665</v>
      </c>
      <c r="W226" s="5">
        <v>1217</v>
      </c>
      <c r="X226" s="5">
        <v>3969</v>
      </c>
      <c r="Y226" s="5">
        <v>1373</v>
      </c>
      <c r="Z226" s="5" t="s">
        <v>29</v>
      </c>
      <c r="AA226" s="5"/>
      <c r="AB226" s="6" cm="1">
        <f t="array" ref="AB226">SUM(IF(B226:I226&gt;B227:I227,1,-1))</f>
        <v>-4</v>
      </c>
      <c r="AC226" s="6" cm="1">
        <f t="array" ref="AC226">SUM(IF(J226:S226&gt;J227:S227,1,-1))</f>
        <v>-6</v>
      </c>
      <c r="AD226" s="6">
        <f t="shared" si="59"/>
        <v>-10</v>
      </c>
      <c r="AE226" s="6">
        <f t="shared" si="61"/>
        <v>-14</v>
      </c>
      <c r="AF226" s="6">
        <f t="shared" si="61"/>
        <v>-14</v>
      </c>
      <c r="AG226" s="6">
        <f t="shared" si="61"/>
        <v>-28</v>
      </c>
      <c r="AH226" s="5"/>
      <c r="AI226" s="8" t="str">
        <f t="shared" si="48"/>
        <v>Inside</v>
      </c>
      <c r="AJ226" s="7" t="str">
        <f t="shared" si="49"/>
        <v>Down</v>
      </c>
      <c r="AK226" s="7" t="str">
        <f t="shared" si="50"/>
        <v>POC Unchanged</v>
      </c>
      <c r="AL226" s="9" t="str">
        <f t="shared" si="51"/>
        <v>In. Val</v>
      </c>
      <c r="AM226" s="9" t="str">
        <f t="shared" si="52"/>
        <v>Inside Day</v>
      </c>
      <c r="AN226" s="9" t="str">
        <f t="shared" si="53"/>
        <v>In Val</v>
      </c>
      <c r="AO226" s="9" t="str">
        <f t="shared" si="54"/>
        <v>Gap Up - Failed</v>
      </c>
      <c r="AP226" s="9" t="str">
        <f t="shared" si="55"/>
        <v>Bottom-Weighted</v>
      </c>
      <c r="AQ226" s="9" t="str">
        <f t="shared" si="56"/>
        <v>Skewed Mid-Low</v>
      </c>
      <c r="AR226" s="9" t="str">
        <f t="shared" si="57"/>
        <v>Same</v>
      </c>
      <c r="AS226" s="5">
        <f t="shared" si="58"/>
        <v>0</v>
      </c>
    </row>
    <row r="227" spans="1:45" ht="15.5" x14ac:dyDescent="0.35">
      <c r="A227" s="13">
        <v>45341</v>
      </c>
      <c r="B227" s="15">
        <v>1.2711399999999999</v>
      </c>
      <c r="C227" s="15">
        <v>1.2771699999999999</v>
      </c>
      <c r="D227" s="15">
        <v>1.2517400000000001</v>
      </c>
      <c r="E227" s="15">
        <v>1.25871</v>
      </c>
      <c r="F227" s="15">
        <v>1.2625</v>
      </c>
      <c r="G227" s="15">
        <v>1.2691000000000001</v>
      </c>
      <c r="H227" s="15">
        <v>1.2573000000000001</v>
      </c>
      <c r="I227" s="5">
        <v>34</v>
      </c>
      <c r="J227" s="5">
        <v>3218</v>
      </c>
      <c r="K227" s="5">
        <v>3923</v>
      </c>
      <c r="L227" s="5">
        <v>7225</v>
      </c>
      <c r="M227" s="14">
        <v>9.9359722222221958</v>
      </c>
      <c r="N227" s="14">
        <v>254.29999999999842</v>
      </c>
      <c r="O227" s="5">
        <v>118.00000000000033</v>
      </c>
      <c r="P227" s="5">
        <v>859704</v>
      </c>
      <c r="Q227" s="14">
        <v>1194.0333333333333</v>
      </c>
      <c r="R227" s="14">
        <v>28.411325206449252</v>
      </c>
      <c r="S227" s="5">
        <v>36</v>
      </c>
      <c r="T227" s="5" t="s">
        <v>33</v>
      </c>
      <c r="U227" s="14">
        <v>0.71078302442098562</v>
      </c>
      <c r="V227" s="5">
        <v>713</v>
      </c>
      <c r="W227" s="5">
        <v>1548</v>
      </c>
      <c r="X227" s="5">
        <v>3594</v>
      </c>
      <c r="Y227" s="5">
        <v>1370</v>
      </c>
      <c r="Z227" s="5" t="s">
        <v>29</v>
      </c>
      <c r="AA227" s="5"/>
      <c r="AB227" s="6" cm="1">
        <f t="array" ref="AB227">SUM(IF(B227:I227&gt;B228:I228,1,-1))</f>
        <v>-6</v>
      </c>
      <c r="AC227" s="6" cm="1">
        <f t="array" ref="AC227">SUM(IF(J227:S227&gt;J228:S228,1,-1))</f>
        <v>-8</v>
      </c>
      <c r="AD227" s="6">
        <f t="shared" si="59"/>
        <v>-14</v>
      </c>
      <c r="AE227" s="6">
        <f t="shared" ref="AE227:AG242" si="62">SUM(AB227:AB229)</f>
        <v>-14</v>
      </c>
      <c r="AF227" s="6">
        <f t="shared" si="62"/>
        <v>-14</v>
      </c>
      <c r="AG227" s="6">
        <f t="shared" si="62"/>
        <v>-28</v>
      </c>
      <c r="AH227" s="5"/>
      <c r="AI227" s="8" t="str">
        <f t="shared" si="48"/>
        <v>OL Lower</v>
      </c>
      <c r="AJ227" s="7" t="str">
        <f t="shared" si="49"/>
        <v>Down</v>
      </c>
      <c r="AK227" s="7" t="str">
        <f t="shared" si="50"/>
        <v>POC Unchanged</v>
      </c>
      <c r="AL227" s="9" t="str">
        <f t="shared" si="51"/>
        <v>In. Val</v>
      </c>
      <c r="AM227" s="9" t="str">
        <f t="shared" si="52"/>
        <v>Inside Day</v>
      </c>
      <c r="AN227" s="9" t="str">
        <f t="shared" si="53"/>
        <v>In Val</v>
      </c>
      <c r="AO227" s="9" t="str">
        <f t="shared" si="54"/>
        <v>Gap Up - Failed</v>
      </c>
      <c r="AP227" s="9" t="str">
        <f t="shared" si="55"/>
        <v>Bottom-Weighted</v>
      </c>
      <c r="AQ227" s="9" t="str">
        <f t="shared" si="56"/>
        <v>Skewed Mid-Low</v>
      </c>
      <c r="AR227" s="9" t="str">
        <f t="shared" si="57"/>
        <v>Same</v>
      </c>
      <c r="AS227" s="5">
        <f t="shared" si="58"/>
        <v>0</v>
      </c>
    </row>
    <row r="228" spans="1:45" ht="15.5" x14ac:dyDescent="0.35">
      <c r="A228" s="13">
        <v>45338</v>
      </c>
      <c r="B228" s="15">
        <v>1.2696400000000001</v>
      </c>
      <c r="C228" s="15">
        <v>1.2771699999999999</v>
      </c>
      <c r="D228" s="15">
        <v>1.2517400000000001</v>
      </c>
      <c r="E228" s="15">
        <v>1.2607699999999999</v>
      </c>
      <c r="F228" s="15">
        <v>1.2625</v>
      </c>
      <c r="G228" s="15">
        <v>1.27</v>
      </c>
      <c r="H228" s="15">
        <v>1.2573000000000001</v>
      </c>
      <c r="I228" s="5">
        <v>53</v>
      </c>
      <c r="J228" s="5">
        <v>3625</v>
      </c>
      <c r="K228" s="5">
        <v>3638</v>
      </c>
      <c r="L228" s="5">
        <v>7342</v>
      </c>
      <c r="M228" s="14">
        <v>10.106805555555534</v>
      </c>
      <c r="N228" s="14">
        <v>254.29999999999842</v>
      </c>
      <c r="O228" s="5">
        <v>126.99999999999933</v>
      </c>
      <c r="P228" s="5">
        <v>874652</v>
      </c>
      <c r="Q228" s="14">
        <v>1214.7944444444445</v>
      </c>
      <c r="R228" s="14">
        <v>28.871411718442964</v>
      </c>
      <c r="S228" s="5">
        <v>38</v>
      </c>
      <c r="T228" s="5" t="s">
        <v>33</v>
      </c>
      <c r="U228" s="14">
        <v>0.71049338042811894</v>
      </c>
      <c r="V228" s="5">
        <v>776</v>
      </c>
      <c r="W228" s="5">
        <v>1901</v>
      </c>
      <c r="X228" s="5">
        <v>3295</v>
      </c>
      <c r="Y228" s="5">
        <v>1370</v>
      </c>
      <c r="Z228" s="5" t="s">
        <v>29</v>
      </c>
      <c r="AA228" s="5"/>
      <c r="AB228" s="6" cm="1">
        <f t="array" ref="AB228">SUM(IF(B228:I228&gt;B229:I229,1,-1))</f>
        <v>-4</v>
      </c>
      <c r="AC228" s="6" cm="1">
        <f t="array" ref="AC228">SUM(IF(J228:S228&gt;J229:S229,1,-1))</f>
        <v>0</v>
      </c>
      <c r="AD228" s="6">
        <f t="shared" si="59"/>
        <v>-4</v>
      </c>
      <c r="AE228" s="6">
        <f t="shared" si="62"/>
        <v>-12</v>
      </c>
      <c r="AF228" s="6">
        <f t="shared" si="62"/>
        <v>-12</v>
      </c>
      <c r="AG228" s="6">
        <f t="shared" si="62"/>
        <v>-24</v>
      </c>
      <c r="AH228" s="5"/>
      <c r="AI228" s="8" t="str">
        <f t="shared" si="48"/>
        <v>OL Lower</v>
      </c>
      <c r="AJ228" s="7" t="str">
        <f t="shared" si="49"/>
        <v>Down</v>
      </c>
      <c r="AK228" s="7" t="str">
        <f t="shared" si="50"/>
        <v>POC Unchanged</v>
      </c>
      <c r="AL228" s="9" t="str">
        <f t="shared" si="51"/>
        <v>In. Val</v>
      </c>
      <c r="AM228" s="9" t="str">
        <f t="shared" si="52"/>
        <v>Inside Day</v>
      </c>
      <c r="AN228" s="9" t="str">
        <f t="shared" si="53"/>
        <v>In Val</v>
      </c>
      <c r="AO228" s="9" t="str">
        <f t="shared" si="54"/>
        <v>No Gap</v>
      </c>
      <c r="AP228" s="9" t="str">
        <f t="shared" si="55"/>
        <v>Bottom-Weighted</v>
      </c>
      <c r="AQ228" s="9" t="str">
        <f t="shared" si="56"/>
        <v>Skewed Mid-Low</v>
      </c>
      <c r="AR228" s="9" t="str">
        <f t="shared" si="57"/>
        <v>Same</v>
      </c>
      <c r="AS228" s="5">
        <f t="shared" si="58"/>
        <v>0</v>
      </c>
    </row>
    <row r="229" spans="1:45" ht="15.5" x14ac:dyDescent="0.35">
      <c r="A229" s="13">
        <v>45337</v>
      </c>
      <c r="B229" s="15">
        <v>1.27054</v>
      </c>
      <c r="C229" s="15">
        <v>1.2771699999999999</v>
      </c>
      <c r="D229" s="15">
        <v>1.2517400000000001</v>
      </c>
      <c r="E229" s="15">
        <v>1.2598</v>
      </c>
      <c r="F229" s="15">
        <v>1.2625</v>
      </c>
      <c r="G229" s="15">
        <v>1.2709000000000001</v>
      </c>
      <c r="H229" s="15">
        <v>1.2578</v>
      </c>
      <c r="I229" s="5">
        <v>48</v>
      </c>
      <c r="J229" s="5">
        <v>4108</v>
      </c>
      <c r="K229" s="5">
        <v>3151</v>
      </c>
      <c r="L229" s="5">
        <v>7338</v>
      </c>
      <c r="M229" s="14">
        <v>10.10611111111109</v>
      </c>
      <c r="N229" s="14">
        <v>254.29999999999842</v>
      </c>
      <c r="O229" s="5">
        <v>131.00000000000111</v>
      </c>
      <c r="P229" s="5">
        <v>875431</v>
      </c>
      <c r="Q229" s="14">
        <v>1215.8763888888889</v>
      </c>
      <c r="R229" s="14">
        <v>28.855682265041469</v>
      </c>
      <c r="S229" s="5">
        <v>35</v>
      </c>
      <c r="T229" s="5" t="s">
        <v>26</v>
      </c>
      <c r="U229" s="14">
        <v>0.65593226105763558</v>
      </c>
      <c r="V229" s="5">
        <v>1049</v>
      </c>
      <c r="W229" s="5">
        <v>2111</v>
      </c>
      <c r="X229" s="5">
        <v>2939</v>
      </c>
      <c r="Y229" s="5">
        <v>1239</v>
      </c>
      <c r="Z229" s="5" t="s">
        <v>29</v>
      </c>
      <c r="AA229" s="5"/>
      <c r="AB229" s="6" cm="1">
        <f t="array" ref="AB229">SUM(IF(B229:I229&gt;B230:I230,1,-1))</f>
        <v>-4</v>
      </c>
      <c r="AC229" s="6" cm="1">
        <f t="array" ref="AC229">SUM(IF(J229:S229&gt;J230:S230,1,-1))</f>
        <v>-6</v>
      </c>
      <c r="AD229" s="6">
        <f t="shared" si="59"/>
        <v>-10</v>
      </c>
      <c r="AE229" s="6">
        <f t="shared" si="62"/>
        <v>-16</v>
      </c>
      <c r="AF229" s="6">
        <f t="shared" si="62"/>
        <v>-10</v>
      </c>
      <c r="AG229" s="6">
        <f t="shared" si="62"/>
        <v>-26</v>
      </c>
      <c r="AH229" s="5"/>
      <c r="AI229" s="8" t="str">
        <f t="shared" si="48"/>
        <v>OL Lower</v>
      </c>
      <c r="AJ229" s="7" t="str">
        <f t="shared" si="49"/>
        <v>Down</v>
      </c>
      <c r="AK229" s="7" t="str">
        <f t="shared" si="50"/>
        <v>POC Unchanged</v>
      </c>
      <c r="AL229" s="9" t="str">
        <f t="shared" si="51"/>
        <v>In. Val</v>
      </c>
      <c r="AM229" s="9" t="str">
        <f t="shared" si="52"/>
        <v>Inside Day</v>
      </c>
      <c r="AN229" s="9" t="str">
        <f t="shared" si="53"/>
        <v>In Val</v>
      </c>
      <c r="AO229" s="9" t="str">
        <f t="shared" si="54"/>
        <v>No Gap</v>
      </c>
      <c r="AP229" s="9" t="str">
        <f t="shared" si="55"/>
        <v>Top-Weighted</v>
      </c>
      <c r="AQ229" s="9" t="str">
        <f t="shared" si="56"/>
        <v>Skewed Mid-Low</v>
      </c>
      <c r="AR229" s="9" t="str">
        <f t="shared" si="57"/>
        <v>Closed Lower Quadrant</v>
      </c>
      <c r="AS229" s="5">
        <f t="shared" si="58"/>
        <v>-1</v>
      </c>
    </row>
    <row r="230" spans="1:45" ht="15.5" x14ac:dyDescent="0.35">
      <c r="A230" s="13">
        <v>45336</v>
      </c>
      <c r="B230" s="15">
        <v>1.27179</v>
      </c>
      <c r="C230" s="15">
        <v>1.2771699999999999</v>
      </c>
      <c r="D230" s="15">
        <v>1.2517400000000001</v>
      </c>
      <c r="E230" s="15">
        <v>1.25661</v>
      </c>
      <c r="F230" s="15">
        <v>1.2625</v>
      </c>
      <c r="G230" s="15">
        <v>1.2712000000000001</v>
      </c>
      <c r="H230" s="15">
        <v>1.2585999999999999</v>
      </c>
      <c r="I230" s="5">
        <v>37</v>
      </c>
      <c r="J230" s="5">
        <v>4649</v>
      </c>
      <c r="K230" s="5">
        <v>2718</v>
      </c>
      <c r="L230" s="5">
        <v>7446</v>
      </c>
      <c r="M230" s="14">
        <v>10.246111111111086</v>
      </c>
      <c r="N230" s="14">
        <v>254.29999999999842</v>
      </c>
      <c r="O230" s="5">
        <v>126.00000000000166</v>
      </c>
      <c r="P230" s="5">
        <v>890865</v>
      </c>
      <c r="Q230" s="14">
        <v>1237.3125</v>
      </c>
      <c r="R230" s="14">
        <v>29.280377506881816</v>
      </c>
      <c r="S230" s="5">
        <v>38</v>
      </c>
      <c r="T230" s="5" t="s">
        <v>26</v>
      </c>
      <c r="U230" s="14">
        <v>0.58870187682458519</v>
      </c>
      <c r="V230" s="5">
        <v>1383</v>
      </c>
      <c r="W230" s="5">
        <v>2318</v>
      </c>
      <c r="X230" s="5">
        <v>2804</v>
      </c>
      <c r="Y230" s="5">
        <v>941</v>
      </c>
      <c r="Z230" s="5" t="s">
        <v>27</v>
      </c>
      <c r="AA230" s="5"/>
      <c r="AB230" s="6" cm="1">
        <f t="array" ref="AB230">SUM(IF(B230:I230&gt;B231:I231,1,-1))</f>
        <v>-4</v>
      </c>
      <c r="AC230" s="6" cm="1">
        <f t="array" ref="AC230">SUM(IF(J230:S230&gt;J231:S231,1,-1))</f>
        <v>-6</v>
      </c>
      <c r="AD230" s="6">
        <f t="shared" si="59"/>
        <v>-10</v>
      </c>
      <c r="AE230" s="6">
        <f t="shared" si="62"/>
        <v>-18</v>
      </c>
      <c r="AF230" s="6">
        <f t="shared" si="62"/>
        <v>-12</v>
      </c>
      <c r="AG230" s="6">
        <f t="shared" si="62"/>
        <v>-30</v>
      </c>
      <c r="AH230" s="5"/>
      <c r="AI230" s="8" t="str">
        <f t="shared" si="48"/>
        <v>OL Lower</v>
      </c>
      <c r="AJ230" s="7" t="str">
        <f t="shared" si="49"/>
        <v>Down</v>
      </c>
      <c r="AK230" s="7" t="str">
        <f t="shared" si="50"/>
        <v>POC Unchanged</v>
      </c>
      <c r="AL230" s="9" t="str">
        <f t="shared" si="51"/>
        <v>In. Val</v>
      </c>
      <c r="AM230" s="9" t="str">
        <f t="shared" si="52"/>
        <v>Inside Day</v>
      </c>
      <c r="AN230" s="9" t="str">
        <f t="shared" si="53"/>
        <v>Bl. Val</v>
      </c>
      <c r="AO230" s="9" t="str">
        <f t="shared" si="54"/>
        <v>Gap Up - Failed</v>
      </c>
      <c r="AP230" s="9" t="str">
        <f t="shared" si="55"/>
        <v>Top-Weighted</v>
      </c>
      <c r="AQ230" s="9" t="str">
        <f t="shared" si="56"/>
        <v>Skewed Mid-Low</v>
      </c>
      <c r="AR230" s="9" t="str">
        <f t="shared" si="57"/>
        <v>Closed Higher Quadrant</v>
      </c>
      <c r="AS230" s="5">
        <f t="shared" si="58"/>
        <v>1</v>
      </c>
    </row>
    <row r="231" spans="1:45" ht="15.5" x14ac:dyDescent="0.35">
      <c r="A231" s="13">
        <v>45335</v>
      </c>
      <c r="B231" s="15">
        <v>1.2690600000000001</v>
      </c>
      <c r="C231" s="15">
        <v>1.2774099999999999</v>
      </c>
      <c r="D231" s="15">
        <v>1.2517400000000001</v>
      </c>
      <c r="E231" s="15">
        <v>1.2589600000000001</v>
      </c>
      <c r="F231" s="15">
        <v>1.2625</v>
      </c>
      <c r="G231" s="15">
        <v>1.2713000000000001</v>
      </c>
      <c r="H231" s="15">
        <v>1.2586999999999999</v>
      </c>
      <c r="I231" s="5">
        <v>25</v>
      </c>
      <c r="J231" s="5">
        <v>5220</v>
      </c>
      <c r="K231" s="5">
        <v>2247</v>
      </c>
      <c r="L231" s="5">
        <v>7546</v>
      </c>
      <c r="M231" s="14">
        <v>10.379166666666638</v>
      </c>
      <c r="N231" s="14">
        <v>256.69999999999857</v>
      </c>
      <c r="O231" s="5">
        <v>126.00000000000166</v>
      </c>
      <c r="P231" s="5">
        <v>895146</v>
      </c>
      <c r="Q231" s="14">
        <v>1243.2583333333334</v>
      </c>
      <c r="R231" s="14">
        <v>29.39618231398536</v>
      </c>
      <c r="S231" s="5">
        <v>33</v>
      </c>
      <c r="T231" s="5" t="s">
        <v>28</v>
      </c>
      <c r="U231" s="14">
        <v>0.49743791164044154</v>
      </c>
      <c r="V231" s="5">
        <v>1782</v>
      </c>
      <c r="W231" s="5">
        <v>2450</v>
      </c>
      <c r="X231" s="5">
        <v>2691</v>
      </c>
      <c r="Y231" s="5">
        <v>603</v>
      </c>
      <c r="Z231" s="5" t="s">
        <v>29</v>
      </c>
      <c r="AA231" s="5"/>
      <c r="AB231" s="6" cm="1">
        <f t="array" ref="AB231">SUM(IF(B231:I231&gt;B232:I232,1,-1))</f>
        <v>-8</v>
      </c>
      <c r="AC231" s="6" cm="1">
        <f t="array" ref="AC231">SUM(IF(J231:S231&gt;J232:S232,1,-1))</f>
        <v>2</v>
      </c>
      <c r="AD231" s="6">
        <f t="shared" si="59"/>
        <v>-6</v>
      </c>
      <c r="AE231" s="6">
        <f t="shared" si="62"/>
        <v>-16</v>
      </c>
      <c r="AF231" s="6">
        <f t="shared" si="62"/>
        <v>-14</v>
      </c>
      <c r="AG231" s="6">
        <f t="shared" si="62"/>
        <v>-30</v>
      </c>
      <c r="AH231" s="5"/>
      <c r="AI231" s="8" t="str">
        <f t="shared" si="48"/>
        <v>OL Lower</v>
      </c>
      <c r="AJ231" s="7" t="str">
        <f t="shared" si="49"/>
        <v>Down</v>
      </c>
      <c r="AK231" s="7" t="str">
        <f t="shared" si="50"/>
        <v>POC Unchanged</v>
      </c>
      <c r="AL231" s="9" t="str">
        <f t="shared" si="51"/>
        <v>In. Val</v>
      </c>
      <c r="AM231" s="9" t="str">
        <f t="shared" si="52"/>
        <v>Inside Day</v>
      </c>
      <c r="AN231" s="9" t="str">
        <f t="shared" si="53"/>
        <v>In Val</v>
      </c>
      <c r="AO231" s="9" t="str">
        <f t="shared" si="54"/>
        <v>No Gap</v>
      </c>
      <c r="AP231" s="9" t="str">
        <f t="shared" si="55"/>
        <v>Top-Weighted</v>
      </c>
      <c r="AQ231" s="9" t="str">
        <f t="shared" si="56"/>
        <v>Skewed Mid-Low</v>
      </c>
      <c r="AR231" s="9" t="str">
        <f t="shared" si="57"/>
        <v>Same</v>
      </c>
      <c r="AS231" s="5">
        <f t="shared" si="58"/>
        <v>0</v>
      </c>
    </row>
    <row r="232" spans="1:45" ht="15.5" x14ac:dyDescent="0.35">
      <c r="A232" s="13">
        <v>45334</v>
      </c>
      <c r="B232" s="15">
        <v>1.27058</v>
      </c>
      <c r="C232" s="15">
        <v>1.2774099999999999</v>
      </c>
      <c r="D232" s="15">
        <v>1.2517400000000001</v>
      </c>
      <c r="E232" s="15">
        <v>1.2625599999999999</v>
      </c>
      <c r="F232" s="15">
        <v>1.2625</v>
      </c>
      <c r="G232" s="15">
        <v>1.2717000000000001</v>
      </c>
      <c r="H232" s="15">
        <v>1.2590000000000001</v>
      </c>
      <c r="I232" s="5">
        <v>31</v>
      </c>
      <c r="J232" s="5">
        <v>5473</v>
      </c>
      <c r="K232" s="5">
        <v>1911</v>
      </c>
      <c r="L232" s="5">
        <v>7459</v>
      </c>
      <c r="M232" s="14">
        <v>10.253055555555557</v>
      </c>
      <c r="N232" s="14">
        <v>256.69999999999857</v>
      </c>
      <c r="O232" s="5">
        <v>126.99999999999933</v>
      </c>
      <c r="P232" s="5">
        <v>890301</v>
      </c>
      <c r="Q232" s="14">
        <v>1236.5291666666667</v>
      </c>
      <c r="R232" s="14">
        <v>29.057265290222212</v>
      </c>
      <c r="S232" s="5">
        <v>37</v>
      </c>
      <c r="T232" s="5" t="s">
        <v>28</v>
      </c>
      <c r="U232" s="14">
        <v>0.44170692366682646</v>
      </c>
      <c r="V232" s="5">
        <v>1997</v>
      </c>
      <c r="W232" s="5">
        <v>2568</v>
      </c>
      <c r="X232" s="5">
        <v>2308</v>
      </c>
      <c r="Y232" s="5">
        <v>572</v>
      </c>
      <c r="Z232" s="5" t="s">
        <v>29</v>
      </c>
      <c r="AA232" s="5"/>
      <c r="AB232" s="6" cm="1">
        <f t="array" ref="AB232">SUM(IF(B232:I232&gt;B233:I233,1,-1))</f>
        <v>-6</v>
      </c>
      <c r="AC232" s="6" cm="1">
        <f t="array" ref="AC232">SUM(IF(J232:S232&gt;J233:S233,1,-1))</f>
        <v>-8</v>
      </c>
      <c r="AD232" s="6">
        <f t="shared" si="59"/>
        <v>-14</v>
      </c>
      <c r="AE232" s="6">
        <f t="shared" si="62"/>
        <v>-10</v>
      </c>
      <c r="AF232" s="6">
        <f t="shared" si="62"/>
        <v>-24</v>
      </c>
      <c r="AG232" s="6">
        <f t="shared" si="62"/>
        <v>-34</v>
      </c>
      <c r="AH232" s="5"/>
      <c r="AI232" s="8" t="str">
        <f t="shared" si="48"/>
        <v>OL Lower</v>
      </c>
      <c r="AJ232" s="7" t="str">
        <f t="shared" si="49"/>
        <v>Down</v>
      </c>
      <c r="AK232" s="7" t="str">
        <f t="shared" si="50"/>
        <v>POC Down</v>
      </c>
      <c r="AL232" s="9" t="str">
        <f t="shared" si="51"/>
        <v>Bel. Val</v>
      </c>
      <c r="AM232" s="9" t="str">
        <f t="shared" si="52"/>
        <v>Inside Day</v>
      </c>
      <c r="AN232" s="9" t="str">
        <f t="shared" si="53"/>
        <v>In Val</v>
      </c>
      <c r="AO232" s="9" t="str">
        <f t="shared" si="54"/>
        <v>No Gap</v>
      </c>
      <c r="AP232" s="9" t="str">
        <f t="shared" si="55"/>
        <v>Top-Weighted</v>
      </c>
      <c r="AQ232" s="9" t="str">
        <f t="shared" si="56"/>
        <v>Skewed Mid-High</v>
      </c>
      <c r="AR232" s="9" t="str">
        <f t="shared" si="57"/>
        <v>Same</v>
      </c>
      <c r="AS232" s="5">
        <f t="shared" si="58"/>
        <v>0</v>
      </c>
    </row>
    <row r="233" spans="1:45" ht="15.5" x14ac:dyDescent="0.35">
      <c r="A233" s="13">
        <v>45331</v>
      </c>
      <c r="B233" s="15">
        <v>1.26986</v>
      </c>
      <c r="C233" s="15">
        <v>1.2774099999999999</v>
      </c>
      <c r="D233" s="15">
        <v>1.2517400000000001</v>
      </c>
      <c r="E233" s="15">
        <v>1.2634099999999999</v>
      </c>
      <c r="F233" s="15">
        <v>1.2706999999999999</v>
      </c>
      <c r="G233" s="15">
        <v>1.2765</v>
      </c>
      <c r="H233" s="15">
        <v>1.2633000000000001</v>
      </c>
      <c r="I233" s="5">
        <v>55</v>
      </c>
      <c r="J233" s="5">
        <v>2423</v>
      </c>
      <c r="K233" s="5">
        <v>5015</v>
      </c>
      <c r="L233" s="5">
        <v>7532</v>
      </c>
      <c r="M233" s="14">
        <v>10.366666666666653</v>
      </c>
      <c r="N233" s="14">
        <v>256.69999999999857</v>
      </c>
      <c r="O233" s="5">
        <v>131.99999999999878</v>
      </c>
      <c r="P233" s="5">
        <v>898957</v>
      </c>
      <c r="Q233" s="14">
        <v>1248.5513888888888</v>
      </c>
      <c r="R233" s="14">
        <v>29.341643942345314</v>
      </c>
      <c r="S233" s="5">
        <v>41</v>
      </c>
      <c r="T233" s="5" t="s">
        <v>26</v>
      </c>
      <c r="U233" s="14">
        <v>0.56685990585584656</v>
      </c>
      <c r="V233" s="5">
        <v>2251</v>
      </c>
      <c r="W233" s="5">
        <v>2764</v>
      </c>
      <c r="X233" s="5">
        <v>1933</v>
      </c>
      <c r="Y233" s="5">
        <v>572</v>
      </c>
      <c r="Z233" s="5" t="s">
        <v>29</v>
      </c>
      <c r="AA233" s="5"/>
      <c r="AB233" s="6" cm="1">
        <f t="array" ref="AB233">SUM(IF(B233:I233&gt;B234:I234,1,-1))</f>
        <v>-2</v>
      </c>
      <c r="AC233" s="6" cm="1">
        <f t="array" ref="AC233">SUM(IF(J233:S233&gt;J234:S234,1,-1))</f>
        <v>-8</v>
      </c>
      <c r="AD233" s="6">
        <f t="shared" si="59"/>
        <v>-10</v>
      </c>
      <c r="AE233" s="6">
        <f t="shared" si="62"/>
        <v>0</v>
      </c>
      <c r="AF233" s="6">
        <f t="shared" si="62"/>
        <v>-22</v>
      </c>
      <c r="AG233" s="6">
        <f t="shared" si="62"/>
        <v>-22</v>
      </c>
      <c r="AH233" s="5"/>
      <c r="AI233" s="8" t="str">
        <f t="shared" si="48"/>
        <v>Outside</v>
      </c>
      <c r="AJ233" s="7" t="str">
        <f t="shared" si="49"/>
        <v>Neutral</v>
      </c>
      <c r="AK233" s="7" t="str">
        <f t="shared" si="50"/>
        <v>POC Unchanged</v>
      </c>
      <c r="AL233" s="9" t="str">
        <f t="shared" si="51"/>
        <v>In. Val</v>
      </c>
      <c r="AM233" s="9" t="str">
        <f t="shared" si="52"/>
        <v>Inside Day</v>
      </c>
      <c r="AN233" s="9" t="str">
        <f t="shared" si="53"/>
        <v>In Val</v>
      </c>
      <c r="AO233" s="9" t="str">
        <f t="shared" si="54"/>
        <v>No Gap</v>
      </c>
      <c r="AP233" s="9" t="str">
        <f t="shared" si="55"/>
        <v>Bottom-Weighted</v>
      </c>
      <c r="AQ233" s="9" t="str">
        <f t="shared" si="56"/>
        <v>Skewed Mid-High</v>
      </c>
      <c r="AR233" s="9" t="str">
        <f t="shared" si="57"/>
        <v>Same</v>
      </c>
      <c r="AS233" s="5">
        <f t="shared" si="58"/>
        <v>0</v>
      </c>
    </row>
    <row r="234" spans="1:45" ht="15.5" x14ac:dyDescent="0.35">
      <c r="A234" s="13">
        <v>45330</v>
      </c>
      <c r="B234" s="15">
        <v>1.2710300000000001</v>
      </c>
      <c r="C234" s="15">
        <v>1.2774099999999999</v>
      </c>
      <c r="D234" s="15">
        <v>1.2517400000000001</v>
      </c>
      <c r="E234" s="15">
        <v>1.2619</v>
      </c>
      <c r="F234" s="15">
        <v>1.2706999999999999</v>
      </c>
      <c r="G234" s="15">
        <v>1.2759</v>
      </c>
      <c r="H234" s="15">
        <v>1.2651000000000001</v>
      </c>
      <c r="I234" s="5">
        <v>42</v>
      </c>
      <c r="J234" s="5">
        <v>2456</v>
      </c>
      <c r="K234" s="5">
        <v>5068</v>
      </c>
      <c r="L234" s="5">
        <v>7625</v>
      </c>
      <c r="M234" s="14">
        <v>10.509027777777748</v>
      </c>
      <c r="N234" s="14">
        <v>256.69999999999857</v>
      </c>
      <c r="O234" s="5">
        <v>107.9999999999992</v>
      </c>
      <c r="P234" s="5">
        <v>909608</v>
      </c>
      <c r="Q234" s="14">
        <v>1263.3444444444444</v>
      </c>
      <c r="R234" s="14">
        <v>29.703934553954198</v>
      </c>
      <c r="S234" s="5">
        <v>45</v>
      </c>
      <c r="T234" s="5" t="s">
        <v>26</v>
      </c>
      <c r="U234" s="14">
        <v>0.56395299956872724</v>
      </c>
      <c r="V234" s="5">
        <v>2271</v>
      </c>
      <c r="W234" s="5">
        <v>3237</v>
      </c>
      <c r="X234" s="5">
        <v>1533</v>
      </c>
      <c r="Y234" s="5">
        <v>572</v>
      </c>
      <c r="Z234" s="5" t="s">
        <v>29</v>
      </c>
      <c r="AA234" s="5"/>
      <c r="AB234" s="6" cm="1">
        <f t="array" ref="AB234">SUM(IF(B234:I234&gt;B235:I235,1,-1))</f>
        <v>-2</v>
      </c>
      <c r="AC234" s="6" cm="1">
        <f t="array" ref="AC234">SUM(IF(J234:S234&gt;J235:S235,1,-1))</f>
        <v>-8</v>
      </c>
      <c r="AD234" s="6">
        <f t="shared" si="59"/>
        <v>-10</v>
      </c>
      <c r="AE234" s="6">
        <f t="shared" si="62"/>
        <v>2</v>
      </c>
      <c r="AF234" s="6">
        <f t="shared" si="62"/>
        <v>-20</v>
      </c>
      <c r="AG234" s="6">
        <f t="shared" si="62"/>
        <v>-18</v>
      </c>
      <c r="AH234" s="5"/>
      <c r="AI234" s="8" t="str">
        <f t="shared" si="48"/>
        <v>Outside</v>
      </c>
      <c r="AJ234" s="7" t="str">
        <f t="shared" si="49"/>
        <v>Neutral</v>
      </c>
      <c r="AK234" s="7" t="str">
        <f t="shared" si="50"/>
        <v>POC Unchanged</v>
      </c>
      <c r="AL234" s="9" t="str">
        <f t="shared" si="51"/>
        <v>In. Val</v>
      </c>
      <c r="AM234" s="9" t="str">
        <f t="shared" si="52"/>
        <v>Inside Day</v>
      </c>
      <c r="AN234" s="9" t="str">
        <f t="shared" si="53"/>
        <v>Bl. Val</v>
      </c>
      <c r="AO234" s="9" t="str">
        <f t="shared" si="54"/>
        <v>No Gap</v>
      </c>
      <c r="AP234" s="9" t="str">
        <f t="shared" si="55"/>
        <v>Bottom-Weighted</v>
      </c>
      <c r="AQ234" s="9" t="str">
        <f t="shared" si="56"/>
        <v>Skewed Mid-High</v>
      </c>
      <c r="AR234" s="9" t="str">
        <f t="shared" si="57"/>
        <v>Same</v>
      </c>
      <c r="AS234" s="5">
        <f t="shared" si="58"/>
        <v>0</v>
      </c>
    </row>
    <row r="235" spans="1:45" ht="15.5" x14ac:dyDescent="0.35">
      <c r="A235" s="13">
        <v>45329</v>
      </c>
      <c r="B235" s="15">
        <v>1.2676499999999999</v>
      </c>
      <c r="C235" s="15">
        <v>1.2774099999999999</v>
      </c>
      <c r="D235" s="15">
        <v>1.2517400000000001</v>
      </c>
      <c r="E235" s="15">
        <v>1.26261</v>
      </c>
      <c r="F235" s="15">
        <v>1.2706999999999999</v>
      </c>
      <c r="G235" s="15">
        <v>1.2752000000000001</v>
      </c>
      <c r="H235" s="15">
        <v>1.2665</v>
      </c>
      <c r="I235" s="5">
        <v>35</v>
      </c>
      <c r="J235" s="5">
        <v>2460</v>
      </c>
      <c r="K235" s="5">
        <v>5187</v>
      </c>
      <c r="L235" s="5">
        <v>7751</v>
      </c>
      <c r="M235" s="14">
        <v>10.690555555555534</v>
      </c>
      <c r="N235" s="14">
        <v>256.69999999999857</v>
      </c>
      <c r="O235" s="5">
        <v>87.000000000001521</v>
      </c>
      <c r="P235" s="5">
        <v>930292</v>
      </c>
      <c r="Q235" s="14">
        <v>1292.0722222222223</v>
      </c>
      <c r="R235" s="14">
        <v>30.194779898714621</v>
      </c>
      <c r="S235" s="5">
        <v>47</v>
      </c>
      <c r="T235" s="5" t="s">
        <v>26</v>
      </c>
      <c r="U235" s="14">
        <v>0.54612153637992977</v>
      </c>
      <c r="V235" s="5">
        <v>2272</v>
      </c>
      <c r="W235" s="5">
        <v>3792</v>
      </c>
      <c r="X235" s="5">
        <v>1117</v>
      </c>
      <c r="Y235" s="5">
        <v>558</v>
      </c>
      <c r="Z235" s="5" t="s">
        <v>29</v>
      </c>
      <c r="AA235" s="5"/>
      <c r="AB235" s="6" cm="1">
        <f t="array" ref="AB235">SUM(IF(B235:I235&gt;B236:I236,1,-1))</f>
        <v>4</v>
      </c>
      <c r="AC235" s="6" cm="1">
        <f t="array" ref="AC235">SUM(IF(J235:S235&gt;J236:S236,1,-1))</f>
        <v>-6</v>
      </c>
      <c r="AD235" s="6">
        <f t="shared" si="59"/>
        <v>-2</v>
      </c>
      <c r="AE235" s="6">
        <f t="shared" si="62"/>
        <v>-4</v>
      </c>
      <c r="AF235" s="6">
        <f t="shared" si="62"/>
        <v>-6</v>
      </c>
      <c r="AG235" s="6">
        <f t="shared" si="62"/>
        <v>-10</v>
      </c>
      <c r="AH235" s="5"/>
      <c r="AI235" s="8" t="str">
        <f t="shared" si="48"/>
        <v>OL Higher</v>
      </c>
      <c r="AJ235" s="7" t="str">
        <f t="shared" si="49"/>
        <v>Up</v>
      </c>
      <c r="AK235" s="7" t="str">
        <f t="shared" si="50"/>
        <v>POC Up</v>
      </c>
      <c r="AL235" s="9" t="str">
        <f t="shared" si="51"/>
        <v>In. Val</v>
      </c>
      <c r="AM235" s="9" t="str">
        <f t="shared" si="52"/>
        <v>Inside Day</v>
      </c>
      <c r="AN235" s="9" t="str">
        <f t="shared" si="53"/>
        <v>Bl. Val</v>
      </c>
      <c r="AO235" s="9" t="str">
        <f t="shared" si="54"/>
        <v>No Gap</v>
      </c>
      <c r="AP235" s="9" t="str">
        <f t="shared" si="55"/>
        <v>Bottom-Weighted</v>
      </c>
      <c r="AQ235" s="9" t="str">
        <f t="shared" si="56"/>
        <v>Skewed Mid-High</v>
      </c>
      <c r="AR235" s="9" t="str">
        <f t="shared" si="57"/>
        <v>Same</v>
      </c>
      <c r="AS235" s="5">
        <f t="shared" si="58"/>
        <v>0</v>
      </c>
    </row>
    <row r="236" spans="1:45" ht="15.5" x14ac:dyDescent="0.35">
      <c r="A236" s="13">
        <v>45328</v>
      </c>
      <c r="B236" s="15">
        <v>1.2637100000000001</v>
      </c>
      <c r="C236" s="15">
        <v>1.2774099999999999</v>
      </c>
      <c r="D236" s="15">
        <v>1.2517400000000001</v>
      </c>
      <c r="E236" s="15">
        <v>1.26023</v>
      </c>
      <c r="F236" s="15">
        <v>1.2681</v>
      </c>
      <c r="G236" s="15">
        <v>1.2745</v>
      </c>
      <c r="H236" s="15">
        <v>1.2661</v>
      </c>
      <c r="I236" s="5">
        <v>29</v>
      </c>
      <c r="J236" s="5">
        <v>4678</v>
      </c>
      <c r="K236" s="5">
        <v>3148</v>
      </c>
      <c r="L236" s="5">
        <v>7935</v>
      </c>
      <c r="M236" s="14">
        <v>10.943055555555558</v>
      </c>
      <c r="N236" s="14">
        <v>256.69999999999857</v>
      </c>
      <c r="O236" s="5">
        <v>83.999999999999631</v>
      </c>
      <c r="P236" s="5">
        <v>949633</v>
      </c>
      <c r="Q236" s="14">
        <v>1318.9347222222223</v>
      </c>
      <c r="R236" s="14">
        <v>30.911569925983812</v>
      </c>
      <c r="S236" s="5">
        <v>48</v>
      </c>
      <c r="T236" s="5" t="s">
        <v>26</v>
      </c>
      <c r="U236" s="14">
        <v>0.61556557082232088</v>
      </c>
      <c r="V236" s="5">
        <v>2272</v>
      </c>
      <c r="W236" s="5">
        <v>4202</v>
      </c>
      <c r="X236" s="5">
        <v>884</v>
      </c>
      <c r="Y236" s="5">
        <v>558</v>
      </c>
      <c r="Z236" s="5" t="s">
        <v>29</v>
      </c>
      <c r="AA236" s="5"/>
      <c r="AB236" s="6" cm="1">
        <f t="array" ref="AB236">SUM(IF(B236:I236&gt;B237:I237,1,-1))</f>
        <v>0</v>
      </c>
      <c r="AC236" s="6" cm="1">
        <f t="array" ref="AC236">SUM(IF(J236:S236&gt;J237:S237,1,-1))</f>
        <v>-6</v>
      </c>
      <c r="AD236" s="6">
        <f t="shared" si="59"/>
        <v>-6</v>
      </c>
      <c r="AE236" s="6">
        <f t="shared" si="62"/>
        <v>-14</v>
      </c>
      <c r="AF236" s="6">
        <f t="shared" si="62"/>
        <v>0</v>
      </c>
      <c r="AG236" s="6">
        <f t="shared" si="62"/>
        <v>-14</v>
      </c>
      <c r="AH236" s="5"/>
      <c r="AI236" s="8" t="str">
        <f t="shared" si="48"/>
        <v>OL Higher</v>
      </c>
      <c r="AJ236" s="7" t="str">
        <f t="shared" si="49"/>
        <v>Up</v>
      </c>
      <c r="AK236" s="7" t="str">
        <f t="shared" si="50"/>
        <v>POC Unchanged</v>
      </c>
      <c r="AL236" s="9" t="str">
        <f t="shared" si="51"/>
        <v>In. Val</v>
      </c>
      <c r="AM236" s="9" t="str">
        <f t="shared" si="52"/>
        <v>Inside Day</v>
      </c>
      <c r="AN236" s="9" t="str">
        <f t="shared" si="53"/>
        <v>Bl. Val</v>
      </c>
      <c r="AO236" s="9" t="str">
        <f t="shared" si="54"/>
        <v>Gap Down - Follow Through</v>
      </c>
      <c r="AP236" s="9" t="str">
        <f t="shared" si="55"/>
        <v>Top-Weighted</v>
      </c>
      <c r="AQ236" s="9" t="str">
        <f t="shared" si="56"/>
        <v>Skewed Mid-High</v>
      </c>
      <c r="AR236" s="9" t="str">
        <f t="shared" si="57"/>
        <v>Closed Lower Quadrant</v>
      </c>
      <c r="AS236" s="5">
        <f t="shared" si="58"/>
        <v>-1</v>
      </c>
    </row>
    <row r="237" spans="1:45" ht="15.5" x14ac:dyDescent="0.35">
      <c r="A237" s="13">
        <v>45327</v>
      </c>
      <c r="B237" s="15">
        <v>1.2715000000000001</v>
      </c>
      <c r="C237" s="15">
        <v>1.2774099999999999</v>
      </c>
      <c r="D237" s="15">
        <v>1.2517400000000001</v>
      </c>
      <c r="E237" s="15">
        <v>1.25326</v>
      </c>
      <c r="F237" s="15">
        <v>1.2681</v>
      </c>
      <c r="G237" s="15">
        <v>1.2732000000000001</v>
      </c>
      <c r="H237" s="15">
        <v>1.2652000000000001</v>
      </c>
      <c r="I237" s="5">
        <v>-8</v>
      </c>
      <c r="J237" s="5">
        <v>4764</v>
      </c>
      <c r="K237" s="5">
        <v>3250</v>
      </c>
      <c r="L237" s="5">
        <v>8134</v>
      </c>
      <c r="M237" s="14">
        <v>11.220972222222226</v>
      </c>
      <c r="N237" s="14">
        <v>256.69999999999857</v>
      </c>
      <c r="O237" s="5">
        <v>80.000000000000071</v>
      </c>
      <c r="P237" s="5">
        <v>970419</v>
      </c>
      <c r="Q237" s="14">
        <v>1347.8041666666666</v>
      </c>
      <c r="R237" s="14">
        <v>31.686793922867338</v>
      </c>
      <c r="S237" s="5">
        <v>40</v>
      </c>
      <c r="T237" s="5" t="s">
        <v>26</v>
      </c>
      <c r="U237" s="14">
        <v>0.63419917000462056</v>
      </c>
      <c r="V237" s="5">
        <v>2279</v>
      </c>
      <c r="W237" s="5">
        <v>4574</v>
      </c>
      <c r="X237" s="5">
        <v>1001</v>
      </c>
      <c r="Y237" s="5">
        <v>250</v>
      </c>
      <c r="Z237" s="5" t="s">
        <v>27</v>
      </c>
      <c r="AA237" s="5"/>
      <c r="AB237" s="6" cm="1">
        <f t="array" ref="AB237">SUM(IF(B237:I237&gt;B238:I238,1,-1))</f>
        <v>-8</v>
      </c>
      <c r="AC237" s="6" cm="1">
        <f t="array" ref="AC237">SUM(IF(J237:S237&gt;J238:S238,1,-1))</f>
        <v>6</v>
      </c>
      <c r="AD237" s="6">
        <f t="shared" si="59"/>
        <v>-2</v>
      </c>
      <c r="AE237" s="6">
        <f t="shared" si="62"/>
        <v>-18</v>
      </c>
      <c r="AF237" s="6">
        <f t="shared" si="62"/>
        <v>0</v>
      </c>
      <c r="AG237" s="6">
        <f t="shared" si="62"/>
        <v>-18</v>
      </c>
      <c r="AH237" s="5"/>
      <c r="AI237" s="8" t="str">
        <f t="shared" si="48"/>
        <v>OL Lower</v>
      </c>
      <c r="AJ237" s="7" t="str">
        <f t="shared" si="49"/>
        <v>Down</v>
      </c>
      <c r="AK237" s="7" t="str">
        <f t="shared" si="50"/>
        <v>POC Unchanged</v>
      </c>
      <c r="AL237" s="9" t="str">
        <f t="shared" si="51"/>
        <v>In. Val</v>
      </c>
      <c r="AM237" s="9" t="str">
        <f t="shared" si="52"/>
        <v>Lower Break</v>
      </c>
      <c r="AN237" s="9" t="str">
        <f t="shared" si="53"/>
        <v>Bl. Val</v>
      </c>
      <c r="AO237" s="9" t="str">
        <f t="shared" si="54"/>
        <v>No Gap</v>
      </c>
      <c r="AP237" s="9" t="str">
        <f t="shared" si="55"/>
        <v>Top-Weighted</v>
      </c>
      <c r="AQ237" s="9" t="str">
        <f t="shared" si="56"/>
        <v>Skewed Mid-High</v>
      </c>
      <c r="AR237" s="9" t="str">
        <f t="shared" si="57"/>
        <v>Same</v>
      </c>
      <c r="AS237" s="5">
        <f t="shared" si="58"/>
        <v>0</v>
      </c>
    </row>
    <row r="238" spans="1:45" ht="15.5" x14ac:dyDescent="0.35">
      <c r="A238" s="13">
        <v>45324</v>
      </c>
      <c r="B238" s="15">
        <v>1.27352</v>
      </c>
      <c r="C238" s="15">
        <v>1.2774099999999999</v>
      </c>
      <c r="D238" s="15">
        <v>1.2596099999999999</v>
      </c>
      <c r="E238" s="15">
        <v>1.2620400000000001</v>
      </c>
      <c r="F238" s="15">
        <v>1.2681</v>
      </c>
      <c r="G238" s="15">
        <v>1.2735000000000001</v>
      </c>
      <c r="H238" s="15">
        <v>1.2663</v>
      </c>
      <c r="I238" s="5">
        <v>5</v>
      </c>
      <c r="J238" s="5">
        <v>5189</v>
      </c>
      <c r="K238" s="5">
        <v>2743</v>
      </c>
      <c r="L238" s="5">
        <v>8052</v>
      </c>
      <c r="M238" s="14">
        <v>11.118194444444461</v>
      </c>
      <c r="N238" s="14">
        <v>178.00000000000037</v>
      </c>
      <c r="O238" s="5">
        <v>72.000000000000952</v>
      </c>
      <c r="P238" s="5">
        <v>958771</v>
      </c>
      <c r="Q238" s="14">
        <v>1331.6263888888889</v>
      </c>
      <c r="R238" s="14">
        <v>45.235955056179684</v>
      </c>
      <c r="S238" s="5">
        <v>27</v>
      </c>
      <c r="T238" s="5" t="s">
        <v>26</v>
      </c>
      <c r="U238" s="14">
        <v>0.58555897369345544</v>
      </c>
      <c r="V238" s="5">
        <v>1326</v>
      </c>
      <c r="W238" s="5">
        <v>3433</v>
      </c>
      <c r="X238" s="5">
        <v>2693</v>
      </c>
      <c r="Y238" s="5">
        <v>600</v>
      </c>
      <c r="Z238" s="5" t="s">
        <v>27</v>
      </c>
      <c r="AA238" s="5"/>
      <c r="AB238" s="6" cm="1">
        <f t="array" ref="AB238">SUM(IF(B238:I238&gt;B239:I239,1,-1))</f>
        <v>-6</v>
      </c>
      <c r="AC238" s="6" cm="1">
        <f t="array" ref="AC238">SUM(IF(J238:S238&gt;J239:S239,1,-1))</f>
        <v>0</v>
      </c>
      <c r="AD238" s="6">
        <f t="shared" si="59"/>
        <v>-6</v>
      </c>
      <c r="AE238" s="6">
        <f t="shared" si="62"/>
        <v>-16</v>
      </c>
      <c r="AF238" s="6">
        <f t="shared" si="62"/>
        <v>-4</v>
      </c>
      <c r="AG238" s="6">
        <f t="shared" si="62"/>
        <v>-20</v>
      </c>
      <c r="AH238" s="5"/>
      <c r="AI238" s="8" t="str">
        <f t="shared" si="48"/>
        <v>OL Lower</v>
      </c>
      <c r="AJ238" s="7" t="str">
        <f t="shared" si="49"/>
        <v>Down</v>
      </c>
      <c r="AK238" s="7" t="str">
        <f t="shared" si="50"/>
        <v>POC Unchanged</v>
      </c>
      <c r="AL238" s="9" t="str">
        <f t="shared" si="51"/>
        <v>In. Val</v>
      </c>
      <c r="AM238" s="9" t="str">
        <f t="shared" si="52"/>
        <v>Inside Day</v>
      </c>
      <c r="AN238" s="9" t="str">
        <f t="shared" si="53"/>
        <v>Bl. Val</v>
      </c>
      <c r="AO238" s="9" t="str">
        <f t="shared" si="54"/>
        <v>No Gap</v>
      </c>
      <c r="AP238" s="9" t="str">
        <f t="shared" si="55"/>
        <v>Top-Weighted</v>
      </c>
      <c r="AQ238" s="9" t="str">
        <f t="shared" si="56"/>
        <v>Skewed Mid-High</v>
      </c>
      <c r="AR238" s="9" t="str">
        <f t="shared" si="57"/>
        <v>Closed Higher Quadrant</v>
      </c>
      <c r="AS238" s="5">
        <f t="shared" si="58"/>
        <v>3</v>
      </c>
    </row>
    <row r="239" spans="1:45" ht="15.5" x14ac:dyDescent="0.35">
      <c r="A239" s="13">
        <v>45323</v>
      </c>
      <c r="B239" s="15">
        <v>1.27782</v>
      </c>
      <c r="C239" s="15">
        <v>1.2785200000000001</v>
      </c>
      <c r="D239" s="15">
        <v>1.2596099999999999</v>
      </c>
      <c r="E239" s="15">
        <v>1.27451</v>
      </c>
      <c r="F239" s="15">
        <v>1.2681</v>
      </c>
      <c r="G239" s="15">
        <v>1.2736000000000001</v>
      </c>
      <c r="H239" s="15">
        <v>1.2665</v>
      </c>
      <c r="I239" s="5">
        <v>-4</v>
      </c>
      <c r="J239" s="5">
        <v>5411</v>
      </c>
      <c r="K239" s="5">
        <v>2422</v>
      </c>
      <c r="L239" s="5">
        <v>7952</v>
      </c>
      <c r="M239" s="14">
        <v>10.972083333333355</v>
      </c>
      <c r="N239" s="14">
        <v>189.10000000000204</v>
      </c>
      <c r="O239" s="5">
        <v>71.000000000001066</v>
      </c>
      <c r="P239" s="5">
        <v>959423</v>
      </c>
      <c r="Q239" s="14">
        <v>1332.5319444444444</v>
      </c>
      <c r="R239" s="14">
        <v>42.051824431517261</v>
      </c>
      <c r="S239" s="5">
        <v>32</v>
      </c>
      <c r="T239" s="5" t="s">
        <v>26</v>
      </c>
      <c r="U239" s="14">
        <v>0.54139136950771294</v>
      </c>
      <c r="V239" s="5">
        <v>1133</v>
      </c>
      <c r="W239" s="5">
        <v>3426</v>
      </c>
      <c r="X239" s="5">
        <v>2919</v>
      </c>
      <c r="Y239" s="5">
        <v>474</v>
      </c>
      <c r="Z239" s="5" t="s">
        <v>31</v>
      </c>
      <c r="AA239" s="5"/>
      <c r="AB239" s="6" cm="1">
        <f t="array" ref="AB239">SUM(IF(B239:I239&gt;B240:I240,1,-1))</f>
        <v>-4</v>
      </c>
      <c r="AC239" s="6" cm="1">
        <f t="array" ref="AC239">SUM(IF(J239:S239&gt;J240:S240,1,-1))</f>
        <v>-6</v>
      </c>
      <c r="AD239" s="6">
        <f t="shared" si="59"/>
        <v>-10</v>
      </c>
      <c r="AE239" s="6">
        <f t="shared" si="62"/>
        <v>-16</v>
      </c>
      <c r="AF239" s="6">
        <f t="shared" si="62"/>
        <v>-8</v>
      </c>
      <c r="AG239" s="6">
        <f t="shared" si="62"/>
        <v>-24</v>
      </c>
      <c r="AH239" s="5"/>
      <c r="AI239" s="8" t="str">
        <f t="shared" si="48"/>
        <v>OL Lower</v>
      </c>
      <c r="AJ239" s="7" t="str">
        <f t="shared" si="49"/>
        <v>Down</v>
      </c>
      <c r="AK239" s="7" t="str">
        <f t="shared" si="50"/>
        <v>POC Unchanged</v>
      </c>
      <c r="AL239" s="9" t="str">
        <f t="shared" si="51"/>
        <v>In. Val</v>
      </c>
      <c r="AM239" s="9" t="str">
        <f t="shared" si="52"/>
        <v>Inside Day</v>
      </c>
      <c r="AN239" s="9" t="str">
        <f t="shared" si="53"/>
        <v>Ab. Val</v>
      </c>
      <c r="AO239" s="9" t="str">
        <f t="shared" si="54"/>
        <v>Gap Up - Faded</v>
      </c>
      <c r="AP239" s="9" t="str">
        <f t="shared" si="55"/>
        <v>Top-Weighted</v>
      </c>
      <c r="AQ239" s="9" t="str">
        <f t="shared" si="56"/>
        <v>Skewed Mid-High</v>
      </c>
      <c r="AR239" s="9" t="str">
        <f t="shared" si="57"/>
        <v>Closed Lower Quadrant</v>
      </c>
      <c r="AS239" s="5">
        <f t="shared" si="58"/>
        <v>-2</v>
      </c>
    </row>
    <row r="240" spans="1:45" ht="15.5" x14ac:dyDescent="0.35">
      <c r="A240" s="13">
        <v>45322</v>
      </c>
      <c r="B240" s="15">
        <v>1.2743899999999999</v>
      </c>
      <c r="C240" s="15">
        <v>1.2785200000000001</v>
      </c>
      <c r="D240" s="15">
        <v>1.2596099999999999</v>
      </c>
      <c r="E240" s="15">
        <v>1.26789</v>
      </c>
      <c r="F240" s="15">
        <v>1.2681</v>
      </c>
      <c r="G240" s="15">
        <v>1.2741</v>
      </c>
      <c r="H240" s="15">
        <v>1.2668000000000001</v>
      </c>
      <c r="I240" s="5">
        <v>19</v>
      </c>
      <c r="J240" s="5">
        <v>5897</v>
      </c>
      <c r="K240" s="5">
        <v>2059</v>
      </c>
      <c r="L240" s="5">
        <v>8064</v>
      </c>
      <c r="M240" s="14">
        <v>11.123750000000038</v>
      </c>
      <c r="N240" s="14">
        <v>189.10000000000204</v>
      </c>
      <c r="O240" s="5">
        <v>72.999999999998622</v>
      </c>
      <c r="P240" s="5">
        <v>965835</v>
      </c>
      <c r="Q240" s="14">
        <v>1341.4375</v>
      </c>
      <c r="R240" s="14">
        <v>42.644103648862576</v>
      </c>
      <c r="S240" s="5">
        <v>29</v>
      </c>
      <c r="T240" s="5" t="s">
        <v>28</v>
      </c>
      <c r="U240" s="14">
        <v>0.46274965388872913</v>
      </c>
      <c r="V240" s="5">
        <v>1502</v>
      </c>
      <c r="W240" s="5">
        <v>3590</v>
      </c>
      <c r="X240" s="5">
        <v>2554</v>
      </c>
      <c r="Y240" s="5">
        <v>418</v>
      </c>
      <c r="Z240" s="5" t="s">
        <v>29</v>
      </c>
      <c r="AA240" s="5"/>
      <c r="AB240" s="6" cm="1">
        <f t="array" ref="AB240">SUM(IF(B240:I240&gt;B241:I241,1,-1))</f>
        <v>-6</v>
      </c>
      <c r="AC240" s="6" cm="1">
        <f t="array" ref="AC240">SUM(IF(J240:S240&gt;J241:S241,1,-1))</f>
        <v>2</v>
      </c>
      <c r="AD240" s="6">
        <f t="shared" si="59"/>
        <v>-4</v>
      </c>
      <c r="AE240" s="6">
        <f t="shared" si="62"/>
        <v>-12</v>
      </c>
      <c r="AF240" s="6">
        <f t="shared" si="62"/>
        <v>-8</v>
      </c>
      <c r="AG240" s="6">
        <f t="shared" si="62"/>
        <v>-20</v>
      </c>
      <c r="AH240" s="5"/>
      <c r="AI240" s="8" t="str">
        <f t="shared" si="48"/>
        <v>OL Lower</v>
      </c>
      <c r="AJ240" s="7" t="str">
        <f t="shared" si="49"/>
        <v>Down</v>
      </c>
      <c r="AK240" s="7" t="str">
        <f t="shared" si="50"/>
        <v>POC Down</v>
      </c>
      <c r="AL240" s="9" t="str">
        <f t="shared" si="51"/>
        <v>In. Val</v>
      </c>
      <c r="AM240" s="9" t="str">
        <f t="shared" si="52"/>
        <v>Inside Day</v>
      </c>
      <c r="AN240" s="9" t="str">
        <f t="shared" si="53"/>
        <v>In Val</v>
      </c>
      <c r="AO240" s="9" t="str">
        <f t="shared" si="54"/>
        <v>No Gap</v>
      </c>
      <c r="AP240" s="9" t="str">
        <f t="shared" si="55"/>
        <v>Top-Weighted</v>
      </c>
      <c r="AQ240" s="9" t="str">
        <f t="shared" si="56"/>
        <v>Skewed Mid-High</v>
      </c>
      <c r="AR240" s="9" t="str">
        <f t="shared" si="57"/>
        <v>Closed Higher Quadrant</v>
      </c>
      <c r="AS240" s="5">
        <f t="shared" si="58"/>
        <v>1</v>
      </c>
    </row>
    <row r="241" spans="1:45" ht="15.5" x14ac:dyDescent="0.35">
      <c r="A241" s="13">
        <v>45321</v>
      </c>
      <c r="B241" s="15">
        <v>1.2710399999999999</v>
      </c>
      <c r="C241" s="15">
        <v>1.2785200000000001</v>
      </c>
      <c r="D241" s="15">
        <v>1.2596099999999999</v>
      </c>
      <c r="E241" s="15">
        <v>1.26935</v>
      </c>
      <c r="F241" s="15">
        <v>1.2707000000000002</v>
      </c>
      <c r="G241" s="15">
        <v>1.2746</v>
      </c>
      <c r="H241" s="15">
        <v>1.2672000000000001</v>
      </c>
      <c r="I241" s="5">
        <v>41</v>
      </c>
      <c r="J241" s="5">
        <v>3791</v>
      </c>
      <c r="K241" s="5">
        <v>3964</v>
      </c>
      <c r="L241" s="5">
        <v>7861</v>
      </c>
      <c r="M241" s="14">
        <v>10.836111111111173</v>
      </c>
      <c r="N241" s="14">
        <v>189.10000000000204</v>
      </c>
      <c r="O241" s="5">
        <v>73.999999999998508</v>
      </c>
      <c r="P241" s="5">
        <v>929835</v>
      </c>
      <c r="Q241" s="14">
        <v>1291.4375</v>
      </c>
      <c r="R241" s="14">
        <v>41.570597567424194</v>
      </c>
      <c r="S241" s="5">
        <v>42</v>
      </c>
      <c r="T241" s="5" t="s">
        <v>33</v>
      </c>
      <c r="U241" s="14">
        <v>0.77248489050418889</v>
      </c>
      <c r="V241" s="5">
        <v>1526</v>
      </c>
      <c r="W241" s="5">
        <v>3662</v>
      </c>
      <c r="X241" s="5">
        <v>2255</v>
      </c>
      <c r="Y241" s="5">
        <v>418</v>
      </c>
      <c r="Z241" s="5" t="s">
        <v>32</v>
      </c>
      <c r="AA241" s="5"/>
      <c r="AB241" s="6" cm="1">
        <f t="array" ref="AB241">SUM(IF(B241:I241&gt;B242:I242,1,-1))</f>
        <v>-6</v>
      </c>
      <c r="AC241" s="6" cm="1">
        <f t="array" ref="AC241">SUM(IF(J241:S241&gt;J242:S242,1,-1))</f>
        <v>-4</v>
      </c>
      <c r="AD241" s="6">
        <f t="shared" si="59"/>
        <v>-10</v>
      </c>
      <c r="AE241" s="6">
        <f t="shared" si="62"/>
        <v>-10</v>
      </c>
      <c r="AF241" s="6">
        <f t="shared" si="62"/>
        <v>-16</v>
      </c>
      <c r="AG241" s="6">
        <f t="shared" si="62"/>
        <v>-26</v>
      </c>
      <c r="AH241" s="5"/>
      <c r="AI241" s="8" t="str">
        <f t="shared" si="48"/>
        <v>OL Lower</v>
      </c>
      <c r="AJ241" s="7" t="str">
        <f t="shared" si="49"/>
        <v>Neutral</v>
      </c>
      <c r="AK241" s="7" t="str">
        <f t="shared" si="50"/>
        <v>POC Unchanged</v>
      </c>
      <c r="AL241" s="9" t="str">
        <f t="shared" si="51"/>
        <v>In. Val</v>
      </c>
      <c r="AM241" s="9" t="str">
        <f t="shared" si="52"/>
        <v>Inside Day</v>
      </c>
      <c r="AN241" s="9" t="str">
        <f t="shared" si="53"/>
        <v>In Val</v>
      </c>
      <c r="AO241" s="9" t="str">
        <f t="shared" si="54"/>
        <v>No Gap</v>
      </c>
      <c r="AP241" s="9" t="str">
        <f t="shared" si="55"/>
        <v>Bottom-Weighted</v>
      </c>
      <c r="AQ241" s="9" t="str">
        <f t="shared" si="56"/>
        <v>Skewed Mid-High</v>
      </c>
      <c r="AR241" s="9" t="str">
        <f t="shared" si="57"/>
        <v>Same</v>
      </c>
      <c r="AS241" s="5">
        <f t="shared" si="58"/>
        <v>0</v>
      </c>
    </row>
    <row r="242" spans="1:45" ht="15.5" x14ac:dyDescent="0.35">
      <c r="A242" s="13">
        <v>45320</v>
      </c>
      <c r="B242" s="15">
        <v>1.27406</v>
      </c>
      <c r="C242" s="15">
        <v>1.2785200000000001</v>
      </c>
      <c r="D242" s="15">
        <v>1.2596099999999999</v>
      </c>
      <c r="E242" s="15">
        <v>1.2710900000000001</v>
      </c>
      <c r="F242" s="15">
        <v>1.2707000000000002</v>
      </c>
      <c r="G242" s="15">
        <v>1.2746999999999999</v>
      </c>
      <c r="H242" s="15">
        <v>1.2674000000000001</v>
      </c>
      <c r="I242" s="5">
        <v>11</v>
      </c>
      <c r="J242" s="5">
        <v>4131</v>
      </c>
      <c r="K242" s="5">
        <v>3648</v>
      </c>
      <c r="L242" s="5">
        <v>7887</v>
      </c>
      <c r="M242" s="14">
        <v>10.865138888888934</v>
      </c>
      <c r="N242" s="14">
        <v>189.10000000000204</v>
      </c>
      <c r="O242" s="5">
        <v>72.999999999998622</v>
      </c>
      <c r="P242" s="5">
        <v>931594</v>
      </c>
      <c r="Q242" s="14">
        <v>1293.8805555555555</v>
      </c>
      <c r="R242" s="14">
        <v>41.708090957165069</v>
      </c>
      <c r="S242" s="5">
        <v>37</v>
      </c>
      <c r="T242" s="5" t="s">
        <v>33</v>
      </c>
      <c r="U242" s="14">
        <v>0.74928014196221493</v>
      </c>
      <c r="V242" s="5">
        <v>1663</v>
      </c>
      <c r="W242" s="5">
        <v>3856</v>
      </c>
      <c r="X242" s="5">
        <v>1954</v>
      </c>
      <c r="Y242" s="5">
        <v>414</v>
      </c>
      <c r="Z242" s="5" t="s">
        <v>32</v>
      </c>
      <c r="AA242" s="5"/>
      <c r="AB242" s="6" cm="1">
        <f t="array" ref="AB242">SUM(IF(B242:I242&gt;B243:I243,1,-1))</f>
        <v>0</v>
      </c>
      <c r="AC242" s="6" cm="1">
        <f t="array" ref="AC242">SUM(IF(J242:S242&gt;J243:S243,1,-1))</f>
        <v>-6</v>
      </c>
      <c r="AD242" s="6">
        <f t="shared" si="59"/>
        <v>-6</v>
      </c>
      <c r="AE242" s="6">
        <f t="shared" si="62"/>
        <v>-4</v>
      </c>
      <c r="AF242" s="6">
        <f t="shared" si="62"/>
        <v>-10</v>
      </c>
      <c r="AG242" s="6">
        <f t="shared" si="62"/>
        <v>-14</v>
      </c>
      <c r="AH242" s="5"/>
      <c r="AI242" s="8" t="str">
        <f t="shared" si="48"/>
        <v>OL Lower</v>
      </c>
      <c r="AJ242" s="7" t="str">
        <f t="shared" si="49"/>
        <v>Down</v>
      </c>
      <c r="AK242" s="7" t="str">
        <f t="shared" si="50"/>
        <v>POC Up</v>
      </c>
      <c r="AL242" s="9" t="str">
        <f t="shared" si="51"/>
        <v>In. Val</v>
      </c>
      <c r="AM242" s="9" t="str">
        <f t="shared" si="52"/>
        <v>Inside Day</v>
      </c>
      <c r="AN242" s="9" t="str">
        <f t="shared" si="53"/>
        <v>In Val</v>
      </c>
      <c r="AO242" s="9" t="str">
        <f t="shared" si="54"/>
        <v>No Gap</v>
      </c>
      <c r="AP242" s="9" t="str">
        <f t="shared" si="55"/>
        <v>Top-Weighted</v>
      </c>
      <c r="AQ242" s="9" t="str">
        <f t="shared" si="56"/>
        <v>Skewed Mid-High</v>
      </c>
      <c r="AR242" s="9" t="str">
        <f t="shared" si="57"/>
        <v>Same</v>
      </c>
      <c r="AS242" s="5">
        <f t="shared" si="58"/>
        <v>0</v>
      </c>
    </row>
    <row r="243" spans="1:45" ht="15.5" x14ac:dyDescent="0.35">
      <c r="A243" s="13">
        <v>45317</v>
      </c>
      <c r="B243" s="15">
        <v>1.27166</v>
      </c>
      <c r="C243" s="15">
        <v>1.2785200000000001</v>
      </c>
      <c r="D243" s="15">
        <v>1.2596099999999999</v>
      </c>
      <c r="E243" s="15">
        <v>1.2695399999999999</v>
      </c>
      <c r="F243" s="15">
        <v>1.2704</v>
      </c>
      <c r="G243" s="15">
        <v>1.2751000000000001</v>
      </c>
      <c r="H243" s="15">
        <v>1.2677</v>
      </c>
      <c r="I243" s="5">
        <v>7</v>
      </c>
      <c r="J243" s="5">
        <v>4682</v>
      </c>
      <c r="K243" s="5">
        <v>3191</v>
      </c>
      <c r="L243" s="5">
        <v>7974</v>
      </c>
      <c r="M243" s="14">
        <v>10.985277777777819</v>
      </c>
      <c r="N243" s="14">
        <v>189.10000000000204</v>
      </c>
      <c r="O243" s="5">
        <v>74.000000000000739</v>
      </c>
      <c r="P243" s="5">
        <v>935738</v>
      </c>
      <c r="Q243" s="14">
        <v>1299.6361111111112</v>
      </c>
      <c r="R243" s="14">
        <v>42.168164992067233</v>
      </c>
      <c r="S243" s="5">
        <v>33</v>
      </c>
      <c r="T243" s="5" t="s">
        <v>26</v>
      </c>
      <c r="U243" s="14">
        <v>0.66468106284249961</v>
      </c>
      <c r="V243" s="5">
        <v>1823</v>
      </c>
      <c r="W243" s="5">
        <v>3875</v>
      </c>
      <c r="X243" s="5">
        <v>1862</v>
      </c>
      <c r="Y243" s="5">
        <v>414</v>
      </c>
      <c r="Z243" s="5" t="s">
        <v>32</v>
      </c>
      <c r="AA243" s="5"/>
      <c r="AB243" s="6" cm="1">
        <f t="array" ref="AB243">SUM(IF(B243:I243&gt;B244:I244,1,-1))</f>
        <v>-4</v>
      </c>
      <c r="AC243" s="6" cm="1">
        <f t="array" ref="AC243">SUM(IF(J243:S243&gt;J244:S244,1,-1))</f>
        <v>-6</v>
      </c>
      <c r="AD243" s="6">
        <f t="shared" si="59"/>
        <v>-10</v>
      </c>
      <c r="AE243" s="6">
        <f t="shared" ref="AE243:AG258" si="63">SUM(AB243:AB245)</f>
        <v>-2</v>
      </c>
      <c r="AF243" s="6">
        <f t="shared" si="63"/>
        <v>-12</v>
      </c>
      <c r="AG243" s="6">
        <f t="shared" si="63"/>
        <v>-14</v>
      </c>
      <c r="AH243" s="5"/>
      <c r="AI243" s="8" t="str">
        <f t="shared" si="48"/>
        <v>Inside</v>
      </c>
      <c r="AJ243" s="7" t="str">
        <f t="shared" si="49"/>
        <v>Neutral</v>
      </c>
      <c r="AK243" s="7" t="str">
        <f t="shared" si="50"/>
        <v>POC Down</v>
      </c>
      <c r="AL243" s="9" t="str">
        <f t="shared" si="51"/>
        <v>In. Val</v>
      </c>
      <c r="AM243" s="9" t="str">
        <f t="shared" si="52"/>
        <v>Inside Day</v>
      </c>
      <c r="AN243" s="9" t="str">
        <f t="shared" si="53"/>
        <v>In Val</v>
      </c>
      <c r="AO243" s="9" t="str">
        <f t="shared" si="54"/>
        <v>No Gap</v>
      </c>
      <c r="AP243" s="9" t="str">
        <f t="shared" si="55"/>
        <v>Top-Weighted</v>
      </c>
      <c r="AQ243" s="9" t="str">
        <f t="shared" si="56"/>
        <v>Skewed Mid-High</v>
      </c>
      <c r="AR243" s="9" t="str">
        <f t="shared" si="57"/>
        <v>Same</v>
      </c>
      <c r="AS243" s="5">
        <f t="shared" si="58"/>
        <v>0</v>
      </c>
    </row>
    <row r="244" spans="1:45" ht="15.5" x14ac:dyDescent="0.35">
      <c r="A244" s="13">
        <v>45316</v>
      </c>
      <c r="B244" s="15">
        <v>1.2680499999999999</v>
      </c>
      <c r="C244" s="15">
        <v>1.2785200000000001</v>
      </c>
      <c r="D244" s="15">
        <v>1.2596099999999999</v>
      </c>
      <c r="E244" s="15">
        <v>1.27058</v>
      </c>
      <c r="F244" s="15">
        <v>1.2723</v>
      </c>
      <c r="G244" s="15">
        <v>1.2752000000000001</v>
      </c>
      <c r="H244" s="15">
        <v>1.2674000000000001</v>
      </c>
      <c r="I244" s="5">
        <v>9</v>
      </c>
      <c r="J244" s="5">
        <v>2944</v>
      </c>
      <c r="K244" s="5">
        <v>5091</v>
      </c>
      <c r="L244" s="5">
        <v>8138</v>
      </c>
      <c r="M244" s="14">
        <v>11.205972222222268</v>
      </c>
      <c r="N244" s="14">
        <v>189.10000000000204</v>
      </c>
      <c r="O244" s="5">
        <v>78.000000000000284</v>
      </c>
      <c r="P244" s="5">
        <v>960023</v>
      </c>
      <c r="Q244" s="14">
        <v>1333.3652777777777</v>
      </c>
      <c r="R244" s="14">
        <v>43.035430988894298</v>
      </c>
      <c r="S244" s="5">
        <v>26</v>
      </c>
      <c r="T244" s="5" t="s">
        <v>26</v>
      </c>
      <c r="U244" s="14">
        <v>0.59488045675493362</v>
      </c>
      <c r="V244" s="5">
        <v>1820</v>
      </c>
      <c r="W244" s="5">
        <v>3746</v>
      </c>
      <c r="X244" s="5">
        <v>2125</v>
      </c>
      <c r="Y244" s="5">
        <v>447</v>
      </c>
      <c r="Z244" s="5" t="s">
        <v>32</v>
      </c>
      <c r="AA244" s="5"/>
      <c r="AB244" s="6" cm="1">
        <f t="array" ref="AB244">SUM(IF(B244:I244&gt;B245:I245,1,-1))</f>
        <v>0</v>
      </c>
      <c r="AC244" s="6" cm="1">
        <f t="array" ref="AC244">SUM(IF(J244:S244&gt;J245:S245,1,-1))</f>
        <v>2</v>
      </c>
      <c r="AD244" s="6">
        <f t="shared" si="59"/>
        <v>2</v>
      </c>
      <c r="AE244" s="6">
        <f t="shared" si="63"/>
        <v>-4</v>
      </c>
      <c r="AF244" s="6">
        <f t="shared" si="63"/>
        <v>-12</v>
      </c>
      <c r="AG244" s="6">
        <f t="shared" si="63"/>
        <v>-16</v>
      </c>
      <c r="AH244" s="5"/>
      <c r="AI244" s="8" t="str">
        <f t="shared" si="48"/>
        <v>OL Higher</v>
      </c>
      <c r="AJ244" s="7" t="str">
        <f t="shared" si="49"/>
        <v>Up</v>
      </c>
      <c r="AK244" s="7" t="str">
        <f t="shared" si="50"/>
        <v>POC Up</v>
      </c>
      <c r="AL244" s="9" t="str">
        <f t="shared" si="51"/>
        <v>In. Val</v>
      </c>
      <c r="AM244" s="9" t="str">
        <f t="shared" si="52"/>
        <v>Inside Day</v>
      </c>
      <c r="AN244" s="9" t="str">
        <f t="shared" si="53"/>
        <v>In Val</v>
      </c>
      <c r="AO244" s="9" t="str">
        <f t="shared" si="54"/>
        <v>No Gap</v>
      </c>
      <c r="AP244" s="9" t="str">
        <f t="shared" si="55"/>
        <v>Bottom-Weighted</v>
      </c>
      <c r="AQ244" s="9" t="str">
        <f t="shared" si="56"/>
        <v>Skewed Mid-High</v>
      </c>
      <c r="AR244" s="9" t="str">
        <f t="shared" si="57"/>
        <v>Same</v>
      </c>
      <c r="AS244" s="5">
        <f t="shared" si="58"/>
        <v>0</v>
      </c>
    </row>
    <row r="245" spans="1:45" ht="15.5" x14ac:dyDescent="0.35">
      <c r="A245" s="13">
        <v>45315</v>
      </c>
      <c r="B245" s="15">
        <v>1.2672699999999999</v>
      </c>
      <c r="C245" s="15">
        <v>1.2785200000000001</v>
      </c>
      <c r="D245" s="15">
        <v>1.2596099999999999</v>
      </c>
      <c r="E245" s="15">
        <v>1.2718499999999999</v>
      </c>
      <c r="F245" s="15">
        <v>1.2681</v>
      </c>
      <c r="G245" s="15">
        <v>1.2752000000000001</v>
      </c>
      <c r="H245" s="15">
        <v>1.2672000000000001</v>
      </c>
      <c r="I245" s="5">
        <v>-4</v>
      </c>
      <c r="J245" s="5">
        <v>5951</v>
      </c>
      <c r="K245" s="5">
        <v>2083</v>
      </c>
      <c r="L245" s="5">
        <v>8129</v>
      </c>
      <c r="M245" s="14">
        <v>11.195416666666718</v>
      </c>
      <c r="N245" s="14">
        <v>189.10000000000204</v>
      </c>
      <c r="O245" s="5">
        <v>80.000000000000071</v>
      </c>
      <c r="P245" s="5">
        <v>957628</v>
      </c>
      <c r="Q245" s="14">
        <v>1330.0388888888888</v>
      </c>
      <c r="R245" s="14">
        <v>42.987837123214767</v>
      </c>
      <c r="S245" s="5">
        <v>28</v>
      </c>
      <c r="T245" s="5" t="s">
        <v>28</v>
      </c>
      <c r="U245" s="14">
        <v>0.42307871351560938</v>
      </c>
      <c r="V245" s="5">
        <v>1806</v>
      </c>
      <c r="W245" s="5">
        <v>3440</v>
      </c>
      <c r="X245" s="5">
        <v>2436</v>
      </c>
      <c r="Y245" s="5">
        <v>447</v>
      </c>
      <c r="Z245" s="5" t="s">
        <v>32</v>
      </c>
      <c r="AA245" s="5"/>
      <c r="AB245" s="6" cm="1">
        <f t="array" ref="AB245">SUM(IF(B245:I245&gt;B246:I246,1,-1))</f>
        <v>2</v>
      </c>
      <c r="AC245" s="6" cm="1">
        <f t="array" ref="AC245">SUM(IF(J245:S245&gt;J246:S246,1,-1))</f>
        <v>-8</v>
      </c>
      <c r="AD245" s="6">
        <f t="shared" si="59"/>
        <v>-6</v>
      </c>
      <c r="AE245" s="6">
        <f t="shared" si="63"/>
        <v>-8</v>
      </c>
      <c r="AF245" s="6">
        <f t="shared" si="63"/>
        <v>-22</v>
      </c>
      <c r="AG245" s="6">
        <f t="shared" si="63"/>
        <v>-30</v>
      </c>
      <c r="AH245" s="5"/>
      <c r="AI245" s="8" t="str">
        <f t="shared" si="48"/>
        <v>OL Higher</v>
      </c>
      <c r="AJ245" s="7" t="str">
        <f t="shared" si="49"/>
        <v>Neutral</v>
      </c>
      <c r="AK245" s="7" t="str">
        <f t="shared" si="50"/>
        <v>POC Unchanged</v>
      </c>
      <c r="AL245" s="9" t="str">
        <f t="shared" si="51"/>
        <v>In. Val</v>
      </c>
      <c r="AM245" s="9" t="str">
        <f t="shared" si="52"/>
        <v>Inside Day</v>
      </c>
      <c r="AN245" s="9" t="str">
        <f t="shared" si="53"/>
        <v>In Val</v>
      </c>
      <c r="AO245" s="9" t="str">
        <f t="shared" si="54"/>
        <v>No Gap</v>
      </c>
      <c r="AP245" s="9" t="str">
        <f t="shared" si="55"/>
        <v>Top-Weighted</v>
      </c>
      <c r="AQ245" s="9" t="str">
        <f t="shared" si="56"/>
        <v>Skewed Mid-High</v>
      </c>
      <c r="AR245" s="9" t="str">
        <f t="shared" si="57"/>
        <v>Closed Higher Quadrant</v>
      </c>
      <c r="AS245" s="5">
        <f t="shared" si="58"/>
        <v>2</v>
      </c>
    </row>
    <row r="246" spans="1:45" ht="15.5" x14ac:dyDescent="0.35">
      <c r="A246" s="13">
        <v>45314</v>
      </c>
      <c r="B246" s="15">
        <v>1.26224</v>
      </c>
      <c r="C246" s="15">
        <v>1.2785200000000001</v>
      </c>
      <c r="D246" s="15">
        <v>1.2596099999999999</v>
      </c>
      <c r="E246" s="15">
        <v>1.26902</v>
      </c>
      <c r="F246" s="15">
        <v>1.2681</v>
      </c>
      <c r="G246" s="15">
        <v>1.2746999999999999</v>
      </c>
      <c r="H246" s="15">
        <v>1.2659</v>
      </c>
      <c r="I246" s="5">
        <v>-7</v>
      </c>
      <c r="J246" s="5">
        <v>5380</v>
      </c>
      <c r="K246" s="5">
        <v>2663</v>
      </c>
      <c r="L246" s="5">
        <v>8138</v>
      </c>
      <c r="M246" s="14">
        <v>11.209166666666698</v>
      </c>
      <c r="N246" s="14">
        <v>189.10000000000204</v>
      </c>
      <c r="O246" s="5">
        <v>87.99999999999919</v>
      </c>
      <c r="P246" s="5">
        <v>970428</v>
      </c>
      <c r="Q246" s="14">
        <v>1347.8166666666666</v>
      </c>
      <c r="R246" s="14">
        <v>43.035430988894298</v>
      </c>
      <c r="S246" s="5">
        <v>32</v>
      </c>
      <c r="T246" s="5" t="s">
        <v>26</v>
      </c>
      <c r="U246" s="14">
        <v>0.56010548546008077</v>
      </c>
      <c r="V246" s="5">
        <v>1530</v>
      </c>
      <c r="W246" s="5">
        <v>3164</v>
      </c>
      <c r="X246" s="5">
        <v>2596</v>
      </c>
      <c r="Y246" s="5">
        <v>848</v>
      </c>
      <c r="Z246" s="5" t="s">
        <v>34</v>
      </c>
      <c r="AA246" s="5"/>
      <c r="AB246" s="6" cm="1">
        <f t="array" ref="AB246">SUM(IF(B246:I246&gt;B247:I247,1,-1))</f>
        <v>-6</v>
      </c>
      <c r="AC246" s="6" cm="1">
        <f t="array" ref="AC246">SUM(IF(J246:S246&gt;J247:S247,1,-1))</f>
        <v>-6</v>
      </c>
      <c r="AD246" s="6">
        <f t="shared" si="59"/>
        <v>-12</v>
      </c>
      <c r="AE246" s="6">
        <f t="shared" si="63"/>
        <v>-16</v>
      </c>
      <c r="AF246" s="6">
        <f t="shared" si="63"/>
        <v>-16</v>
      </c>
      <c r="AG246" s="6">
        <f t="shared" si="63"/>
        <v>-32</v>
      </c>
      <c r="AH246" s="5"/>
      <c r="AI246" s="8" t="str">
        <f t="shared" si="48"/>
        <v>OL Lower</v>
      </c>
      <c r="AJ246" s="7" t="str">
        <f t="shared" si="49"/>
        <v>Up</v>
      </c>
      <c r="AK246" s="7" t="str">
        <f t="shared" si="50"/>
        <v>POC Unchanged</v>
      </c>
      <c r="AL246" s="9" t="str">
        <f t="shared" si="51"/>
        <v>In. Val</v>
      </c>
      <c r="AM246" s="9" t="str">
        <f t="shared" si="52"/>
        <v>Inside Day</v>
      </c>
      <c r="AN246" s="9" t="str">
        <f t="shared" si="53"/>
        <v>In Val</v>
      </c>
      <c r="AO246" s="9" t="str">
        <f t="shared" si="54"/>
        <v>Gap Down - Failed</v>
      </c>
      <c r="AP246" s="9" t="str">
        <f t="shared" si="55"/>
        <v>Top-Weighted</v>
      </c>
      <c r="AQ246" s="9" t="str">
        <f t="shared" si="56"/>
        <v>Skewed Mid-High</v>
      </c>
      <c r="AR246" s="9" t="str">
        <f t="shared" si="57"/>
        <v>Closed Lower Quadrant</v>
      </c>
      <c r="AS246" s="5">
        <f t="shared" si="58"/>
        <v>-2</v>
      </c>
    </row>
    <row r="247" spans="1:45" ht="15.5" x14ac:dyDescent="0.35">
      <c r="A247" s="13">
        <v>45313</v>
      </c>
      <c r="B247" s="15">
        <v>1.2719400000000001</v>
      </c>
      <c r="C247" s="15">
        <v>1.2785200000000001</v>
      </c>
      <c r="D247" s="15">
        <v>1.2596099999999999</v>
      </c>
      <c r="E247" s="15">
        <v>1.2705299999999999</v>
      </c>
      <c r="F247" s="15">
        <v>1.2681</v>
      </c>
      <c r="G247" s="15">
        <v>1.2753000000000001</v>
      </c>
      <c r="H247" s="15">
        <v>1.2661</v>
      </c>
      <c r="I247" s="5">
        <v>-43</v>
      </c>
      <c r="J247" s="5">
        <v>5318</v>
      </c>
      <c r="K247" s="5">
        <v>2849</v>
      </c>
      <c r="L247" s="5">
        <v>8256</v>
      </c>
      <c r="M247" s="14">
        <v>11.38291666666669</v>
      </c>
      <c r="N247" s="14">
        <v>189.10000000000204</v>
      </c>
      <c r="O247" s="5">
        <v>92.000000000000966</v>
      </c>
      <c r="P247" s="5">
        <v>979407</v>
      </c>
      <c r="Q247" s="14">
        <v>1360.2874999999999</v>
      </c>
      <c r="R247" s="14">
        <v>43.659439450025971</v>
      </c>
      <c r="S247" s="5">
        <v>31</v>
      </c>
      <c r="T247" s="5" t="s">
        <v>26</v>
      </c>
      <c r="U247" s="14">
        <v>0.56822655760019503</v>
      </c>
      <c r="V247" s="5">
        <v>1538</v>
      </c>
      <c r="W247" s="5">
        <v>3143</v>
      </c>
      <c r="X247" s="5">
        <v>2481</v>
      </c>
      <c r="Y247" s="5">
        <v>1094</v>
      </c>
      <c r="Z247" s="5" t="s">
        <v>32</v>
      </c>
      <c r="AA247" s="5"/>
      <c r="AB247" s="6" cm="1">
        <f t="array" ref="AB247">SUM(IF(B247:I247&gt;B248:I248,1,-1))</f>
        <v>-4</v>
      </c>
      <c r="AC247" s="6" cm="1">
        <f t="array" ref="AC247">SUM(IF(J247:S247&gt;J248:S248,1,-1))</f>
        <v>-8</v>
      </c>
      <c r="AD247" s="6">
        <f t="shared" si="59"/>
        <v>-12</v>
      </c>
      <c r="AE247" s="6">
        <f t="shared" si="63"/>
        <v>-14</v>
      </c>
      <c r="AF247" s="6">
        <f t="shared" si="63"/>
        <v>-8</v>
      </c>
      <c r="AG247" s="6">
        <f t="shared" si="63"/>
        <v>-22</v>
      </c>
      <c r="AH247" s="5"/>
      <c r="AI247" s="8" t="str">
        <f t="shared" si="48"/>
        <v>OL Lower</v>
      </c>
      <c r="AJ247" s="7" t="str">
        <f t="shared" si="49"/>
        <v>Down</v>
      </c>
      <c r="AK247" s="7" t="str">
        <f t="shared" si="50"/>
        <v>POC Unchanged</v>
      </c>
      <c r="AL247" s="9" t="str">
        <f t="shared" si="51"/>
        <v>In. Val</v>
      </c>
      <c r="AM247" s="9" t="str">
        <f t="shared" si="52"/>
        <v>Inside Day</v>
      </c>
      <c r="AN247" s="9" t="str">
        <f t="shared" si="53"/>
        <v>In Val</v>
      </c>
      <c r="AO247" s="9" t="str">
        <f t="shared" si="54"/>
        <v>No Gap</v>
      </c>
      <c r="AP247" s="9" t="str">
        <f t="shared" si="55"/>
        <v>Top-Weighted</v>
      </c>
      <c r="AQ247" s="9" t="str">
        <f t="shared" si="56"/>
        <v>Skewed Mid-High</v>
      </c>
      <c r="AR247" s="9" t="str">
        <f t="shared" si="57"/>
        <v>Same</v>
      </c>
      <c r="AS247" s="5">
        <f t="shared" si="58"/>
        <v>0</v>
      </c>
    </row>
    <row r="248" spans="1:45" ht="15.5" x14ac:dyDescent="0.35">
      <c r="A248" s="13">
        <v>45310</v>
      </c>
      <c r="B248" s="15">
        <v>1.27339</v>
      </c>
      <c r="C248" s="15">
        <v>1.2785200000000001</v>
      </c>
      <c r="D248" s="15">
        <v>1.2596099999999999</v>
      </c>
      <c r="E248" s="15">
        <v>1.26976</v>
      </c>
      <c r="F248" s="15">
        <v>1.2681</v>
      </c>
      <c r="G248" s="15">
        <v>1.2756000000000001</v>
      </c>
      <c r="H248" s="15">
        <v>1.2664</v>
      </c>
      <c r="I248" s="5">
        <v>-47</v>
      </c>
      <c r="J248" s="5">
        <v>5630</v>
      </c>
      <c r="K248" s="5">
        <v>2856</v>
      </c>
      <c r="L248" s="5">
        <v>8576</v>
      </c>
      <c r="M248" s="14">
        <v>11.816944444444456</v>
      </c>
      <c r="N248" s="14">
        <v>189.10000000000204</v>
      </c>
      <c r="O248" s="5">
        <v>92.000000000000966</v>
      </c>
      <c r="P248" s="5">
        <v>986479</v>
      </c>
      <c r="Q248" s="14">
        <v>1370.1097222222222</v>
      </c>
      <c r="R248" s="14">
        <v>45.351665785298295</v>
      </c>
      <c r="S248" s="5">
        <v>27</v>
      </c>
      <c r="T248" s="5" t="s">
        <v>26</v>
      </c>
      <c r="U248" s="14">
        <v>0.53190963971386462</v>
      </c>
      <c r="V248" s="5">
        <v>1898</v>
      </c>
      <c r="W248" s="5">
        <v>3090</v>
      </c>
      <c r="X248" s="5">
        <v>2494</v>
      </c>
      <c r="Y248" s="5">
        <v>1094</v>
      </c>
      <c r="Z248" s="5" t="s">
        <v>32</v>
      </c>
      <c r="AA248" s="5"/>
      <c r="AB248" s="6" cm="1">
        <f t="array" ref="AB248">SUM(IF(B248:I248&gt;B249:I249,1,-1))</f>
        <v>-6</v>
      </c>
      <c r="AC248" s="6" cm="1">
        <f t="array" ref="AC248">SUM(IF(J248:S248&gt;J249:S249,1,-1))</f>
        <v>-2</v>
      </c>
      <c r="AD248" s="6">
        <f t="shared" si="59"/>
        <v>-8</v>
      </c>
      <c r="AE248" s="6">
        <f t="shared" si="63"/>
        <v>-12</v>
      </c>
      <c r="AF248" s="6">
        <f t="shared" si="63"/>
        <v>6</v>
      </c>
      <c r="AG248" s="6">
        <f t="shared" si="63"/>
        <v>-6</v>
      </c>
      <c r="AH248" s="5"/>
      <c r="AI248" s="8" t="str">
        <f t="shared" si="48"/>
        <v>OL Lower</v>
      </c>
      <c r="AJ248" s="7" t="str">
        <f t="shared" si="49"/>
        <v>Down</v>
      </c>
      <c r="AK248" s="7" t="str">
        <f t="shared" si="50"/>
        <v>POC Down</v>
      </c>
      <c r="AL248" s="9" t="str">
        <f t="shared" si="51"/>
        <v>In. Val</v>
      </c>
      <c r="AM248" s="9" t="str">
        <f t="shared" si="52"/>
        <v>Inside Day</v>
      </c>
      <c r="AN248" s="9" t="str">
        <f t="shared" si="53"/>
        <v>In Val</v>
      </c>
      <c r="AO248" s="9" t="str">
        <f t="shared" si="54"/>
        <v>No Gap</v>
      </c>
      <c r="AP248" s="9" t="str">
        <f t="shared" si="55"/>
        <v>Top-Weighted</v>
      </c>
      <c r="AQ248" s="9" t="str">
        <f t="shared" si="56"/>
        <v>Skewed Mid-High</v>
      </c>
      <c r="AR248" s="9" t="str">
        <f t="shared" si="57"/>
        <v>Closed Lower Quadrant</v>
      </c>
      <c r="AS248" s="5">
        <f t="shared" si="58"/>
        <v>-1</v>
      </c>
    </row>
    <row r="249" spans="1:45" ht="15.5" x14ac:dyDescent="0.35">
      <c r="A249" s="13">
        <v>45309</v>
      </c>
      <c r="B249" s="15">
        <v>1.2799700000000001</v>
      </c>
      <c r="C249" s="15">
        <v>1.2827200000000001</v>
      </c>
      <c r="D249" s="15">
        <v>1.2596099999999999</v>
      </c>
      <c r="E249" s="15">
        <v>1.2709900000000001</v>
      </c>
      <c r="F249" s="15">
        <v>1.2724</v>
      </c>
      <c r="G249" s="15">
        <v>1.2766999999999999</v>
      </c>
      <c r="H249" s="15">
        <v>1.2669000000000001</v>
      </c>
      <c r="I249" s="5">
        <v>-55</v>
      </c>
      <c r="J249" s="5">
        <v>3381</v>
      </c>
      <c r="K249" s="5">
        <v>5219</v>
      </c>
      <c r="L249" s="5">
        <v>8688</v>
      </c>
      <c r="M249" s="14">
        <v>11.97097222222224</v>
      </c>
      <c r="N249" s="14">
        <v>231.10000000000187</v>
      </c>
      <c r="O249" s="5">
        <v>97.999999999998096</v>
      </c>
      <c r="P249" s="5">
        <v>978604</v>
      </c>
      <c r="Q249" s="14">
        <v>1359.1722222222222</v>
      </c>
      <c r="R249" s="14">
        <v>37.594115101687279</v>
      </c>
      <c r="S249" s="5">
        <v>35</v>
      </c>
      <c r="T249" s="5" t="s">
        <v>26</v>
      </c>
      <c r="U249" s="14">
        <v>0.67723045195443021</v>
      </c>
      <c r="V249" s="5">
        <v>484</v>
      </c>
      <c r="W249" s="5">
        <v>3851</v>
      </c>
      <c r="X249" s="5">
        <v>2941</v>
      </c>
      <c r="Y249" s="5">
        <v>1412</v>
      </c>
      <c r="Z249" s="5" t="s">
        <v>29</v>
      </c>
      <c r="AA249" s="5"/>
      <c r="AB249" s="6" cm="1">
        <f t="array" ref="AB249">SUM(IF(B249:I249&gt;B250:I250,1,-1))</f>
        <v>-4</v>
      </c>
      <c r="AC249" s="6" cm="1">
        <f t="array" ref="AC249">SUM(IF(J249:S249&gt;J250:S250,1,-1))</f>
        <v>2</v>
      </c>
      <c r="AD249" s="6">
        <f t="shared" si="59"/>
        <v>-2</v>
      </c>
      <c r="AE249" s="6">
        <f t="shared" si="63"/>
        <v>-10</v>
      </c>
      <c r="AF249" s="6">
        <f t="shared" si="63"/>
        <v>8</v>
      </c>
      <c r="AG249" s="6">
        <f t="shared" si="63"/>
        <v>-2</v>
      </c>
      <c r="AH249" s="5"/>
      <c r="AI249" s="8" t="str">
        <f t="shared" si="48"/>
        <v>OL Lower</v>
      </c>
      <c r="AJ249" s="7" t="str">
        <f t="shared" si="49"/>
        <v>Down</v>
      </c>
      <c r="AK249" s="7" t="str">
        <f t="shared" si="50"/>
        <v>POC Unchanged</v>
      </c>
      <c r="AL249" s="9" t="str">
        <f t="shared" si="51"/>
        <v>In. Val</v>
      </c>
      <c r="AM249" s="9" t="str">
        <f t="shared" si="52"/>
        <v>Inside Day</v>
      </c>
      <c r="AN249" s="9" t="str">
        <f t="shared" si="53"/>
        <v>In Val</v>
      </c>
      <c r="AO249" s="9" t="str">
        <f t="shared" si="54"/>
        <v>Gap Up - Failed</v>
      </c>
      <c r="AP249" s="9" t="str">
        <f t="shared" si="55"/>
        <v>Bottom-Weighted</v>
      </c>
      <c r="AQ249" s="9" t="str">
        <f t="shared" si="56"/>
        <v>Skewed Mid-High</v>
      </c>
      <c r="AR249" s="9" t="str">
        <f t="shared" si="57"/>
        <v>Same</v>
      </c>
      <c r="AS249" s="5">
        <f t="shared" si="58"/>
        <v>0</v>
      </c>
    </row>
    <row r="250" spans="1:45" ht="15.5" x14ac:dyDescent="0.35">
      <c r="A250" s="13">
        <v>45308</v>
      </c>
      <c r="B250" s="15">
        <v>1.2725500000000001</v>
      </c>
      <c r="C250" s="15">
        <v>1.2827200000000001</v>
      </c>
      <c r="D250" s="15">
        <v>1.2596099999999999</v>
      </c>
      <c r="E250" s="15">
        <v>1.26755</v>
      </c>
      <c r="F250" s="15">
        <v>1.2724</v>
      </c>
      <c r="G250" s="15">
        <v>1.2772000000000001</v>
      </c>
      <c r="H250" s="15">
        <v>1.2670000000000001</v>
      </c>
      <c r="I250" s="5">
        <v>-43</v>
      </c>
      <c r="J250" s="5">
        <v>3745</v>
      </c>
      <c r="K250" s="5">
        <v>4784</v>
      </c>
      <c r="L250" s="5">
        <v>8630</v>
      </c>
      <c r="M250" s="14">
        <v>11.878055555555591</v>
      </c>
      <c r="N250" s="14">
        <v>231.10000000000187</v>
      </c>
      <c r="O250" s="5">
        <v>101.99999999999987</v>
      </c>
      <c r="P250" s="5">
        <v>957743</v>
      </c>
      <c r="Q250" s="14">
        <v>1330.1986111111112</v>
      </c>
      <c r="R250" s="14">
        <v>37.343141497187062</v>
      </c>
      <c r="S250" s="5">
        <v>42</v>
      </c>
      <c r="T250" s="5" t="s">
        <v>33</v>
      </c>
      <c r="U250" s="14">
        <v>0.70052687549812487</v>
      </c>
      <c r="V250" s="5">
        <v>650</v>
      </c>
      <c r="W250" s="5">
        <v>4155</v>
      </c>
      <c r="X250" s="5">
        <v>2423</v>
      </c>
      <c r="Y250" s="5">
        <v>1402</v>
      </c>
      <c r="Z250" s="5" t="s">
        <v>29</v>
      </c>
      <c r="AA250" s="5"/>
      <c r="AB250" s="6" cm="1">
        <f t="array" ref="AB250">SUM(IF(B250:I250&gt;B251:I251,1,-1))</f>
        <v>-2</v>
      </c>
      <c r="AC250" s="6" cm="1">
        <f t="array" ref="AC250">SUM(IF(J250:S250&gt;J251:S251,1,-1))</f>
        <v>6</v>
      </c>
      <c r="AD250" s="6">
        <f t="shared" si="59"/>
        <v>4</v>
      </c>
      <c r="AE250" s="6">
        <f t="shared" si="63"/>
        <v>-10</v>
      </c>
      <c r="AF250" s="6">
        <f t="shared" si="63"/>
        <v>-2</v>
      </c>
      <c r="AG250" s="6">
        <f t="shared" si="63"/>
        <v>-12</v>
      </c>
      <c r="AH250" s="5"/>
      <c r="AI250" s="8" t="str">
        <f t="shared" si="48"/>
        <v>Outside</v>
      </c>
      <c r="AJ250" s="7" t="str">
        <f t="shared" si="49"/>
        <v>Neutral</v>
      </c>
      <c r="AK250" s="7" t="str">
        <f t="shared" si="50"/>
        <v>POC Down</v>
      </c>
      <c r="AL250" s="9" t="str">
        <f t="shared" si="51"/>
        <v>In. Val</v>
      </c>
      <c r="AM250" s="9" t="str">
        <f t="shared" si="52"/>
        <v>Lower Break</v>
      </c>
      <c r="AN250" s="9" t="str">
        <f t="shared" si="53"/>
        <v>In Val</v>
      </c>
      <c r="AO250" s="9" t="str">
        <f t="shared" si="54"/>
        <v>No Gap</v>
      </c>
      <c r="AP250" s="9" t="str">
        <f t="shared" si="55"/>
        <v>Bottom-Weighted</v>
      </c>
      <c r="AQ250" s="9" t="str">
        <f t="shared" si="56"/>
        <v>Skewed Mid-High</v>
      </c>
      <c r="AR250" s="9" t="str">
        <f t="shared" si="57"/>
        <v>Closed Lower Quadrant</v>
      </c>
      <c r="AS250" s="5">
        <f t="shared" si="58"/>
        <v>-1</v>
      </c>
    </row>
    <row r="251" spans="1:45" ht="15.5" x14ac:dyDescent="0.35">
      <c r="A251" s="13">
        <v>45307</v>
      </c>
      <c r="B251" s="15">
        <v>1.2695700000000001</v>
      </c>
      <c r="C251" s="15">
        <v>1.2827200000000001</v>
      </c>
      <c r="D251" s="15">
        <v>1.26102</v>
      </c>
      <c r="E251" s="15">
        <v>1.26369</v>
      </c>
      <c r="F251" s="15">
        <v>1.2725000000000002</v>
      </c>
      <c r="G251" s="15">
        <v>1.2769000000000001</v>
      </c>
      <c r="H251" s="15">
        <v>1.2679</v>
      </c>
      <c r="I251" s="5">
        <v>-27</v>
      </c>
      <c r="J251" s="5">
        <v>3649</v>
      </c>
      <c r="K251" s="5">
        <v>4600</v>
      </c>
      <c r="L251" s="5">
        <v>8354</v>
      </c>
      <c r="M251" s="14">
        <v>11.544444444444474</v>
      </c>
      <c r="N251" s="14">
        <v>217.00000000000051</v>
      </c>
      <c r="O251" s="5">
        <v>90.000000000001194</v>
      </c>
      <c r="P251" s="5">
        <v>920270</v>
      </c>
      <c r="Q251" s="14">
        <v>1278.1527777777778</v>
      </c>
      <c r="R251" s="14">
        <v>38.49769585253447</v>
      </c>
      <c r="S251" s="5">
        <v>49</v>
      </c>
      <c r="T251" s="5" t="s">
        <v>33</v>
      </c>
      <c r="U251" s="14">
        <v>0.74093568590500969</v>
      </c>
      <c r="V251" s="5">
        <v>559</v>
      </c>
      <c r="W251" s="5">
        <v>3775</v>
      </c>
      <c r="X251" s="5">
        <v>2580</v>
      </c>
      <c r="Y251" s="5">
        <v>1411</v>
      </c>
      <c r="Z251" s="5" t="s">
        <v>27</v>
      </c>
      <c r="AA251" s="5"/>
      <c r="AB251" s="6" cm="1">
        <f t="array" ref="AB251">SUM(IF(B251:I251&gt;B252:I252,1,-1))</f>
        <v>-4</v>
      </c>
      <c r="AC251" s="6" cm="1">
        <f t="array" ref="AC251">SUM(IF(J251:S251&gt;J252:S252,1,-1))</f>
        <v>0</v>
      </c>
      <c r="AD251" s="6">
        <f t="shared" si="59"/>
        <v>-4</v>
      </c>
      <c r="AE251" s="6">
        <f t="shared" si="63"/>
        <v>-8</v>
      </c>
      <c r="AF251" s="6">
        <f t="shared" si="63"/>
        <v>-16</v>
      </c>
      <c r="AG251" s="6">
        <f t="shared" si="63"/>
        <v>-24</v>
      </c>
      <c r="AH251" s="5"/>
      <c r="AI251" s="8" t="str">
        <f t="shared" si="48"/>
        <v>Outside</v>
      </c>
      <c r="AJ251" s="7" t="str">
        <f t="shared" si="49"/>
        <v>Up</v>
      </c>
      <c r="AK251" s="7" t="str">
        <f t="shared" si="50"/>
        <v>POC Unchanged</v>
      </c>
      <c r="AL251" s="9" t="str">
        <f t="shared" si="51"/>
        <v>In. Val</v>
      </c>
      <c r="AM251" s="9" t="str">
        <f t="shared" si="52"/>
        <v>Inside Day</v>
      </c>
      <c r="AN251" s="9" t="str">
        <f t="shared" si="53"/>
        <v>Bl. Val</v>
      </c>
      <c r="AO251" s="9" t="str">
        <f t="shared" si="54"/>
        <v>No Gap</v>
      </c>
      <c r="AP251" s="9" t="str">
        <f t="shared" si="55"/>
        <v>Bottom-Weighted</v>
      </c>
      <c r="AQ251" s="9" t="str">
        <f t="shared" si="56"/>
        <v>Skewed Mid-High</v>
      </c>
      <c r="AR251" s="9" t="str">
        <f t="shared" si="57"/>
        <v>Closed Higher Quadrant</v>
      </c>
      <c r="AS251" s="5">
        <f t="shared" si="58"/>
        <v>1</v>
      </c>
    </row>
    <row r="252" spans="1:45" ht="15.5" x14ac:dyDescent="0.35">
      <c r="A252" s="13">
        <v>45306</v>
      </c>
      <c r="B252" s="15">
        <v>1.2682500000000001</v>
      </c>
      <c r="C252" s="15">
        <v>1.2827200000000001</v>
      </c>
      <c r="D252" s="15">
        <v>1.26102</v>
      </c>
      <c r="E252" s="15">
        <v>1.2714799999999999</v>
      </c>
      <c r="F252" s="15">
        <v>1.2725000000000002</v>
      </c>
      <c r="G252" s="15">
        <v>1.2764000000000002</v>
      </c>
      <c r="H252" s="15">
        <v>1.2685000000000002</v>
      </c>
      <c r="I252" s="5">
        <v>-13</v>
      </c>
      <c r="J252" s="5">
        <v>3768</v>
      </c>
      <c r="K252" s="5">
        <v>4537</v>
      </c>
      <c r="L252" s="5">
        <v>8419</v>
      </c>
      <c r="M252" s="14">
        <v>11.638888888888914</v>
      </c>
      <c r="N252" s="14">
        <v>217.00000000000051</v>
      </c>
      <c r="O252" s="5">
        <v>79.000000000000185</v>
      </c>
      <c r="P252" s="5">
        <v>909514</v>
      </c>
      <c r="Q252" s="14">
        <v>1263.213888888889</v>
      </c>
      <c r="R252" s="14">
        <v>38.797235023041381</v>
      </c>
      <c r="S252" s="5">
        <v>34</v>
      </c>
      <c r="T252" s="5" t="s">
        <v>33</v>
      </c>
      <c r="U252" s="14">
        <v>0.76439543909136753</v>
      </c>
      <c r="V252" s="5">
        <v>559</v>
      </c>
      <c r="W252" s="5">
        <v>3959</v>
      </c>
      <c r="X252" s="5">
        <v>2869</v>
      </c>
      <c r="Y252" s="5">
        <v>1010</v>
      </c>
      <c r="Z252" s="5" t="s">
        <v>29</v>
      </c>
      <c r="AA252" s="5"/>
      <c r="AB252" s="6" cm="1">
        <f t="array" ref="AB252">SUM(IF(B252:I252&gt;B253:I253,1,-1))</f>
        <v>-4</v>
      </c>
      <c r="AC252" s="6" cm="1">
        <f t="array" ref="AC252">SUM(IF(J252:S252&gt;J253:S253,1,-1))</f>
        <v>-8</v>
      </c>
      <c r="AD252" s="6">
        <f t="shared" si="59"/>
        <v>-12</v>
      </c>
      <c r="AE252" s="6">
        <f t="shared" si="63"/>
        <v>-4</v>
      </c>
      <c r="AF252" s="6">
        <f t="shared" si="63"/>
        <v>-12</v>
      </c>
      <c r="AG252" s="6">
        <f t="shared" si="63"/>
        <v>-16</v>
      </c>
      <c r="AH252" s="5"/>
      <c r="AI252" s="8" t="str">
        <f t="shared" si="48"/>
        <v>Inside</v>
      </c>
      <c r="AJ252" s="7" t="str">
        <f t="shared" si="49"/>
        <v>Up</v>
      </c>
      <c r="AK252" s="7" t="str">
        <f t="shared" si="50"/>
        <v>POC Unchanged</v>
      </c>
      <c r="AL252" s="9" t="str">
        <f t="shared" si="51"/>
        <v>In. Val</v>
      </c>
      <c r="AM252" s="9" t="str">
        <f t="shared" si="52"/>
        <v>Inside Day</v>
      </c>
      <c r="AN252" s="9" t="str">
        <f t="shared" si="53"/>
        <v>In Val</v>
      </c>
      <c r="AO252" s="9" t="str">
        <f t="shared" si="54"/>
        <v>No Gap</v>
      </c>
      <c r="AP252" s="9" t="str">
        <f t="shared" si="55"/>
        <v>Bottom-Weighted</v>
      </c>
      <c r="AQ252" s="9" t="str">
        <f t="shared" si="56"/>
        <v>Skewed Mid-High</v>
      </c>
      <c r="AR252" s="9" t="str">
        <f t="shared" si="57"/>
        <v>Closed Higher Quadrant</v>
      </c>
      <c r="AS252" s="5">
        <f t="shared" si="58"/>
        <v>1</v>
      </c>
    </row>
    <row r="253" spans="1:45" ht="15.5" x14ac:dyDescent="0.35">
      <c r="A253" s="13">
        <v>45303</v>
      </c>
      <c r="B253" s="15">
        <v>1.26396</v>
      </c>
      <c r="C253" s="15">
        <v>1.2827200000000001</v>
      </c>
      <c r="D253" s="15">
        <v>1.26102</v>
      </c>
      <c r="E253" s="15">
        <v>1.2733699999999999</v>
      </c>
      <c r="F253" s="15">
        <v>1.2725000000000002</v>
      </c>
      <c r="G253" s="15">
        <v>1.2767000000000002</v>
      </c>
      <c r="H253" s="15">
        <v>1.2678</v>
      </c>
      <c r="I253" s="5">
        <v>-4</v>
      </c>
      <c r="J253" s="5">
        <v>3468</v>
      </c>
      <c r="K253" s="5">
        <v>5048</v>
      </c>
      <c r="L253" s="5">
        <v>8615</v>
      </c>
      <c r="M253" s="14">
        <v>11.916388888888907</v>
      </c>
      <c r="N253" s="14">
        <v>217.00000000000051</v>
      </c>
      <c r="O253" s="5">
        <v>89.000000000001307</v>
      </c>
      <c r="P253" s="5">
        <v>938315</v>
      </c>
      <c r="Q253" s="14">
        <v>1303.2152777777778</v>
      </c>
      <c r="R253" s="14">
        <v>39.700460829492997</v>
      </c>
      <c r="S253" s="5">
        <v>34</v>
      </c>
      <c r="T253" s="5" t="s">
        <v>33</v>
      </c>
      <c r="U253" s="14">
        <v>0.71955641091344391</v>
      </c>
      <c r="V253" s="5">
        <v>559</v>
      </c>
      <c r="W253" s="5">
        <v>3568</v>
      </c>
      <c r="X253" s="5">
        <v>3091</v>
      </c>
      <c r="Y253" s="5">
        <v>1363</v>
      </c>
      <c r="Z253" s="5" t="s">
        <v>32</v>
      </c>
      <c r="AA253" s="5"/>
      <c r="AB253" s="6" cm="1">
        <f t="array" ref="AB253">SUM(IF(B253:I253&gt;B254:I254,1,-1))</f>
        <v>0</v>
      </c>
      <c r="AC253" s="6" cm="1">
        <f t="array" ref="AC253">SUM(IF(J253:S253&gt;J254:S254,1,-1))</f>
        <v>-8</v>
      </c>
      <c r="AD253" s="6">
        <f t="shared" si="59"/>
        <v>-8</v>
      </c>
      <c r="AE253" s="6">
        <f t="shared" si="63"/>
        <v>0</v>
      </c>
      <c r="AF253" s="6">
        <f t="shared" si="63"/>
        <v>-12</v>
      </c>
      <c r="AG253" s="6">
        <f t="shared" si="63"/>
        <v>-12</v>
      </c>
      <c r="AH253" s="5"/>
      <c r="AI253" s="8" t="str">
        <f t="shared" si="48"/>
        <v>OL Higher</v>
      </c>
      <c r="AJ253" s="7" t="str">
        <f t="shared" si="49"/>
        <v>Up</v>
      </c>
      <c r="AK253" s="7" t="str">
        <f t="shared" si="50"/>
        <v>POC Up</v>
      </c>
      <c r="AL253" s="9" t="str">
        <f t="shared" si="51"/>
        <v>In. Val</v>
      </c>
      <c r="AM253" s="9" t="str">
        <f t="shared" si="52"/>
        <v>Inside Day</v>
      </c>
      <c r="AN253" s="9" t="str">
        <f t="shared" si="53"/>
        <v>In Val</v>
      </c>
      <c r="AO253" s="9" t="str">
        <f t="shared" si="54"/>
        <v>Gap Down - Failed</v>
      </c>
      <c r="AP253" s="9" t="str">
        <f t="shared" si="55"/>
        <v>Bottom-Weighted</v>
      </c>
      <c r="AQ253" s="9" t="str">
        <f t="shared" si="56"/>
        <v>Skewed Mid-High</v>
      </c>
      <c r="AR253" s="9" t="str">
        <f t="shared" si="57"/>
        <v>Closed Higher Quadrant</v>
      </c>
      <c r="AS253" s="5">
        <f t="shared" si="58"/>
        <v>1</v>
      </c>
    </row>
    <row r="254" spans="1:45" ht="15.5" x14ac:dyDescent="0.35">
      <c r="A254" s="13">
        <v>45302</v>
      </c>
      <c r="B254" s="15">
        <v>1.2729900000000001</v>
      </c>
      <c r="C254" s="15">
        <v>1.2827200000000001</v>
      </c>
      <c r="D254" s="15">
        <v>1.26102</v>
      </c>
      <c r="E254" s="15">
        <v>1.2777700000000001</v>
      </c>
      <c r="F254" s="15">
        <v>1.2722000000000002</v>
      </c>
      <c r="G254" s="15">
        <v>1.2764000000000002</v>
      </c>
      <c r="H254" s="15">
        <v>1.2669000000000001</v>
      </c>
      <c r="I254" s="5">
        <v>-13</v>
      </c>
      <c r="J254" s="5">
        <v>3224</v>
      </c>
      <c r="K254" s="5">
        <v>5323</v>
      </c>
      <c r="L254" s="5">
        <v>8651</v>
      </c>
      <c r="M254" s="14">
        <v>11.976805555555565</v>
      </c>
      <c r="N254" s="14">
        <v>217.00000000000051</v>
      </c>
      <c r="O254" s="5">
        <v>95.000000000000639</v>
      </c>
      <c r="P254" s="5">
        <v>940327</v>
      </c>
      <c r="Q254" s="14">
        <v>1306.0097222222223</v>
      </c>
      <c r="R254" s="14">
        <v>39.866359447004513</v>
      </c>
      <c r="S254" s="5">
        <v>34</v>
      </c>
      <c r="T254" s="5" t="s">
        <v>26</v>
      </c>
      <c r="U254" s="14">
        <v>0.66202854069699635</v>
      </c>
      <c r="V254" s="5">
        <v>445</v>
      </c>
      <c r="W254" s="5">
        <v>3175</v>
      </c>
      <c r="X254" s="5">
        <v>3284</v>
      </c>
      <c r="Y254" s="5">
        <v>1698</v>
      </c>
      <c r="Z254" s="5" t="s">
        <v>31</v>
      </c>
      <c r="AA254" s="5"/>
      <c r="AB254" s="6" cm="1">
        <f t="array" ref="AB254">SUM(IF(B254:I254&gt;B255:I255,1,-1))</f>
        <v>0</v>
      </c>
      <c r="AC254" s="6" cm="1">
        <f t="array" ref="AC254">SUM(IF(J254:S254&gt;J255:S255,1,-1))</f>
        <v>4</v>
      </c>
      <c r="AD254" s="6">
        <f t="shared" si="59"/>
        <v>4</v>
      </c>
      <c r="AE254" s="6">
        <f>SUM(AB254:AB256)</f>
        <v>-6</v>
      </c>
      <c r="AF254" s="6">
        <f t="shared" si="63"/>
        <v>-10</v>
      </c>
      <c r="AG254" s="6">
        <f>SUM(AD254:AD256)</f>
        <v>-16</v>
      </c>
      <c r="AH254" s="5"/>
      <c r="AI254" s="8" t="str">
        <f t="shared" si="48"/>
        <v>OL Higher</v>
      </c>
      <c r="AJ254" s="7" t="str">
        <f t="shared" si="49"/>
        <v>Neutral</v>
      </c>
      <c r="AK254" s="7" t="str">
        <f t="shared" si="50"/>
        <v>POC Down</v>
      </c>
      <c r="AL254" s="9" t="str">
        <f t="shared" si="51"/>
        <v>In. Val</v>
      </c>
      <c r="AM254" s="9" t="str">
        <f t="shared" si="52"/>
        <v>Inside Day</v>
      </c>
      <c r="AN254" s="9" t="str">
        <f t="shared" si="53"/>
        <v>Ab. Val</v>
      </c>
      <c r="AO254" s="9" t="str">
        <f t="shared" si="54"/>
        <v>No Gap</v>
      </c>
      <c r="AP254" s="9" t="str">
        <f t="shared" si="55"/>
        <v>Bottom-Weighted</v>
      </c>
      <c r="AQ254" s="9" t="str">
        <f t="shared" si="56"/>
        <v>Skewed Mid-Low</v>
      </c>
      <c r="AR254" s="9" t="str">
        <f t="shared" si="57"/>
        <v>Closed Lower Quadrant</v>
      </c>
      <c r="AS254" s="5">
        <f t="shared" si="58"/>
        <v>-1</v>
      </c>
    </row>
    <row r="255" spans="1:45" ht="15.5" x14ac:dyDescent="0.35">
      <c r="A255" s="13">
        <v>45301</v>
      </c>
      <c r="B255" s="15">
        <v>1.2652399999999999</v>
      </c>
      <c r="C255" s="15">
        <v>1.2827200000000001</v>
      </c>
      <c r="D255" s="15">
        <v>1.26102</v>
      </c>
      <c r="E255" s="15">
        <v>1.2743599999999999</v>
      </c>
      <c r="F255" s="15">
        <v>1.2723000000000002</v>
      </c>
      <c r="G255" s="15">
        <v>1.2754000000000001</v>
      </c>
      <c r="H255" s="15">
        <v>1.2662000000000002</v>
      </c>
      <c r="I255" s="5">
        <v>-7</v>
      </c>
      <c r="J255" s="5">
        <v>2857</v>
      </c>
      <c r="K255" s="5">
        <v>5553</v>
      </c>
      <c r="L255" s="5">
        <v>8512</v>
      </c>
      <c r="M255" s="14">
        <v>11.795416666666673</v>
      </c>
      <c r="N255" s="14">
        <v>217.00000000000051</v>
      </c>
      <c r="O255" s="5">
        <v>91.999999999998749</v>
      </c>
      <c r="P255" s="5">
        <v>928502</v>
      </c>
      <c r="Q255" s="14">
        <v>1289.5861111111112</v>
      </c>
      <c r="R255" s="14">
        <v>39.225806451612812</v>
      </c>
      <c r="S255" s="5">
        <v>40</v>
      </c>
      <c r="T255" s="5" t="s">
        <v>26</v>
      </c>
      <c r="U255" s="14">
        <v>0.58467061775142182</v>
      </c>
      <c r="V255" s="5">
        <v>428</v>
      </c>
      <c r="W255" s="5">
        <v>2911</v>
      </c>
      <c r="X255" s="5">
        <v>3303</v>
      </c>
      <c r="Y255" s="5">
        <v>1817</v>
      </c>
      <c r="Z255" s="5" t="s">
        <v>32</v>
      </c>
      <c r="AA255" s="5"/>
      <c r="AB255" s="6" cm="1">
        <f t="array" ref="AB255">SUM(IF(B255:I255&gt;B256:I256,1,-1))</f>
        <v>0</v>
      </c>
      <c r="AC255" s="6" cm="1">
        <f t="array" ref="AC255">SUM(IF(J255:S255&gt;J256:S256,1,-1))</f>
        <v>-8</v>
      </c>
      <c r="AD255" s="6">
        <f t="shared" si="59"/>
        <v>-8</v>
      </c>
      <c r="AE255" s="6">
        <f t="shared" ref="AE255:AG270" si="64">SUM(AB255:AB257)</f>
        <v>-8</v>
      </c>
      <c r="AF255" s="6">
        <f t="shared" si="63"/>
        <v>-20</v>
      </c>
      <c r="AG255" s="6">
        <f t="shared" si="64"/>
        <v>-28</v>
      </c>
      <c r="AH255" s="5"/>
      <c r="AI255" s="8" t="str">
        <f t="shared" si="48"/>
        <v>OL Higher</v>
      </c>
      <c r="AJ255" s="7" t="str">
        <f t="shared" si="49"/>
        <v>Up</v>
      </c>
      <c r="AK255" s="7" t="str">
        <f t="shared" si="50"/>
        <v>POC Unchanged</v>
      </c>
      <c r="AL255" s="9" t="str">
        <f t="shared" si="51"/>
        <v>In. Val</v>
      </c>
      <c r="AM255" s="9" t="str">
        <f t="shared" si="52"/>
        <v>Inside Day</v>
      </c>
      <c r="AN255" s="9" t="str">
        <f t="shared" si="53"/>
        <v>In Val</v>
      </c>
      <c r="AO255" s="9" t="str">
        <f t="shared" si="54"/>
        <v>Gap Down - Failed</v>
      </c>
      <c r="AP255" s="9" t="str">
        <f t="shared" si="55"/>
        <v>Bottom-Weighted</v>
      </c>
      <c r="AQ255" s="9" t="str">
        <f t="shared" si="56"/>
        <v>Skewed Mid-Low</v>
      </c>
      <c r="AR255" s="9" t="str">
        <f t="shared" si="57"/>
        <v>Closed Lower Quadrant</v>
      </c>
      <c r="AS255" s="5">
        <f t="shared" si="58"/>
        <v>-1</v>
      </c>
    </row>
    <row r="256" spans="1:45" ht="15.5" x14ac:dyDescent="0.35">
      <c r="A256" s="13">
        <v>45300</v>
      </c>
      <c r="B256" s="15">
        <v>1.2671300000000001</v>
      </c>
      <c r="C256" s="15">
        <v>1.2827200000000001</v>
      </c>
      <c r="D256" s="15">
        <v>1.26102</v>
      </c>
      <c r="E256" s="15">
        <v>1.27101</v>
      </c>
      <c r="F256" s="15">
        <v>1.2723000000000002</v>
      </c>
      <c r="G256" s="15">
        <v>1.2749000000000001</v>
      </c>
      <c r="H256" s="15">
        <v>1.2655000000000001</v>
      </c>
      <c r="I256" s="5">
        <v>-20</v>
      </c>
      <c r="J256" s="5">
        <v>2630</v>
      </c>
      <c r="K256" s="5">
        <v>5843</v>
      </c>
      <c r="L256" s="5">
        <v>8560</v>
      </c>
      <c r="M256" s="14">
        <v>11.865694444444429</v>
      </c>
      <c r="N256" s="14">
        <v>217.00000000000051</v>
      </c>
      <c r="O256" s="5">
        <v>94.000000000000753</v>
      </c>
      <c r="P256" s="5">
        <v>939791</v>
      </c>
      <c r="Q256" s="14">
        <v>1305.2652777777778</v>
      </c>
      <c r="R256" s="14">
        <v>39.44700460829484</v>
      </c>
      <c r="S256" s="5">
        <v>44</v>
      </c>
      <c r="T256" s="5" t="s">
        <v>26</v>
      </c>
      <c r="U256" s="14">
        <v>0.52576766826778487</v>
      </c>
      <c r="V256" s="5">
        <v>428</v>
      </c>
      <c r="W256" s="5">
        <v>2622</v>
      </c>
      <c r="X256" s="5">
        <v>3375</v>
      </c>
      <c r="Y256" s="5">
        <v>2074</v>
      </c>
      <c r="Z256" s="5" t="s">
        <v>29</v>
      </c>
      <c r="AA256" s="5"/>
      <c r="AB256" s="6" cm="1">
        <f t="array" ref="AB256">SUM(IF(B256:I256&gt;B257:I257,1,-1))</f>
        <v>-6</v>
      </c>
      <c r="AC256" s="6" cm="1">
        <f t="array" ref="AC256">SUM(IF(J256:S256&gt;J257:S257,1,-1))</f>
        <v>-6</v>
      </c>
      <c r="AD256" s="6">
        <f t="shared" si="59"/>
        <v>-12</v>
      </c>
      <c r="AE256" s="6">
        <f t="shared" si="64"/>
        <v>-8</v>
      </c>
      <c r="AF256" s="6">
        <f t="shared" si="63"/>
        <v>-14</v>
      </c>
      <c r="AG256" s="6">
        <f t="shared" si="64"/>
        <v>-22</v>
      </c>
      <c r="AH256" s="5"/>
      <c r="AI256" s="8" t="str">
        <f t="shared" si="48"/>
        <v>OL Lower</v>
      </c>
      <c r="AJ256" s="7" t="str">
        <f t="shared" si="49"/>
        <v>Up</v>
      </c>
      <c r="AK256" s="7" t="str">
        <f t="shared" si="50"/>
        <v>POC Up</v>
      </c>
      <c r="AL256" s="9" t="str">
        <f t="shared" si="51"/>
        <v>In. Val</v>
      </c>
      <c r="AM256" s="9" t="str">
        <f t="shared" si="52"/>
        <v>Inside Day</v>
      </c>
      <c r="AN256" s="9" t="str">
        <f t="shared" si="53"/>
        <v>In Val</v>
      </c>
      <c r="AO256" s="9" t="str">
        <f t="shared" si="54"/>
        <v>No Gap</v>
      </c>
      <c r="AP256" s="9" t="str">
        <f t="shared" si="55"/>
        <v>Bottom-Weighted</v>
      </c>
      <c r="AQ256" s="9" t="str">
        <f t="shared" si="56"/>
        <v>Skewed Mid-Low</v>
      </c>
      <c r="AR256" s="9" t="str">
        <f t="shared" si="57"/>
        <v>Closed Higher Quadrant</v>
      </c>
      <c r="AS256" s="5">
        <f t="shared" si="58"/>
        <v>1</v>
      </c>
    </row>
    <row r="257" spans="1:45" ht="15.5" x14ac:dyDescent="0.35">
      <c r="A257" s="13">
        <v>45299</v>
      </c>
      <c r="B257" s="15">
        <v>1.2769699999999999</v>
      </c>
      <c r="C257" s="15">
        <v>1.2827200000000001</v>
      </c>
      <c r="D257" s="15">
        <v>1.26102</v>
      </c>
      <c r="E257" s="15">
        <v>1.2740499999999999</v>
      </c>
      <c r="F257" s="15">
        <v>1.272</v>
      </c>
      <c r="G257" s="15">
        <v>1.2753000000000001</v>
      </c>
      <c r="H257" s="15">
        <v>1.2655000000000001</v>
      </c>
      <c r="I257" s="5">
        <v>-6</v>
      </c>
      <c r="J257" s="5">
        <v>2998</v>
      </c>
      <c r="K257" s="5">
        <v>5683</v>
      </c>
      <c r="L257" s="5">
        <v>8762</v>
      </c>
      <c r="M257" s="14">
        <v>12.14680555555552</v>
      </c>
      <c r="N257" s="14">
        <v>217.00000000000051</v>
      </c>
      <c r="O257" s="5">
        <v>98.000000000000313</v>
      </c>
      <c r="P257" s="5">
        <v>961326</v>
      </c>
      <c r="Q257" s="14">
        <v>1335.175</v>
      </c>
      <c r="R257" s="14">
        <v>40.377880184331701</v>
      </c>
      <c r="S257" s="5">
        <v>36</v>
      </c>
      <c r="T257" s="5" t="s">
        <v>26</v>
      </c>
      <c r="U257" s="14">
        <v>0.57502428680106332</v>
      </c>
      <c r="V257" s="5">
        <v>483</v>
      </c>
      <c r="W257" s="5">
        <v>2675</v>
      </c>
      <c r="X257" s="5">
        <v>3454</v>
      </c>
      <c r="Y257" s="5">
        <v>2087</v>
      </c>
      <c r="Z257" s="5" t="s">
        <v>32</v>
      </c>
      <c r="AA257" s="5"/>
      <c r="AB257" s="6" cm="1">
        <f t="array" ref="AB257">SUM(IF(B257:I257&gt;B258:I258,1,-1))</f>
        <v>-2</v>
      </c>
      <c r="AC257" s="6" cm="1">
        <f t="array" ref="AC257">SUM(IF(J257:S257&gt;J258:S258,1,-1))</f>
        <v>-6</v>
      </c>
      <c r="AD257" s="6">
        <f t="shared" si="59"/>
        <v>-8</v>
      </c>
      <c r="AE257" s="6">
        <f t="shared" si="64"/>
        <v>-4</v>
      </c>
      <c r="AF257" s="6">
        <f t="shared" si="63"/>
        <v>-16</v>
      </c>
      <c r="AG257" s="6">
        <f t="shared" si="64"/>
        <v>-20</v>
      </c>
      <c r="AH257" s="5"/>
      <c r="AI257" s="8" t="str">
        <f t="shared" si="48"/>
        <v>Inside</v>
      </c>
      <c r="AJ257" s="7" t="str">
        <f t="shared" si="49"/>
        <v>Down</v>
      </c>
      <c r="AK257" s="7" t="str">
        <f t="shared" si="50"/>
        <v>POC Down</v>
      </c>
      <c r="AL257" s="9" t="str">
        <f t="shared" si="51"/>
        <v>In. Val</v>
      </c>
      <c r="AM257" s="9" t="str">
        <f t="shared" si="52"/>
        <v>Inside Day</v>
      </c>
      <c r="AN257" s="9" t="str">
        <f t="shared" si="53"/>
        <v>In Val</v>
      </c>
      <c r="AO257" s="9" t="str">
        <f t="shared" si="54"/>
        <v>Gap Up - Failed</v>
      </c>
      <c r="AP257" s="9" t="str">
        <f t="shared" si="55"/>
        <v>Bottom-Weighted</v>
      </c>
      <c r="AQ257" s="9" t="str">
        <f t="shared" si="56"/>
        <v>Skewed Mid-Low</v>
      </c>
      <c r="AR257" s="9" t="str">
        <f t="shared" si="57"/>
        <v>Closed Lower Quadrant</v>
      </c>
      <c r="AS257" s="5">
        <f t="shared" si="58"/>
        <v>-1</v>
      </c>
    </row>
    <row r="258" spans="1:45" ht="15.5" x14ac:dyDescent="0.35">
      <c r="A258" s="13">
        <v>45296</v>
      </c>
      <c r="B258" s="15">
        <v>1.2620800000000001</v>
      </c>
      <c r="C258" s="15">
        <v>1.2827200000000001</v>
      </c>
      <c r="D258" s="15">
        <v>1.26102</v>
      </c>
      <c r="E258" s="15">
        <v>1.27152</v>
      </c>
      <c r="F258" s="15">
        <v>1.2723000000000002</v>
      </c>
      <c r="G258" s="15">
        <v>1.2756000000000001</v>
      </c>
      <c r="H258" s="15">
        <v>1.2652000000000001</v>
      </c>
      <c r="I258" s="5">
        <v>7</v>
      </c>
      <c r="J258" s="5">
        <v>2902</v>
      </c>
      <c r="K258" s="5">
        <v>6096</v>
      </c>
      <c r="L258" s="5">
        <v>9078</v>
      </c>
      <c r="M258" s="14">
        <v>12.578472222222183</v>
      </c>
      <c r="N258" s="14">
        <v>217.00000000000051</v>
      </c>
      <c r="O258" s="5">
        <v>103.99999999999964</v>
      </c>
      <c r="P258" s="5">
        <v>1003157</v>
      </c>
      <c r="Q258" s="14">
        <v>1393.2736111111112</v>
      </c>
      <c r="R258" s="14">
        <v>41.834101382488377</v>
      </c>
      <c r="S258" s="5">
        <v>31</v>
      </c>
      <c r="T258" s="5" t="s">
        <v>26</v>
      </c>
      <c r="U258" s="14">
        <v>0.53426821616771392</v>
      </c>
      <c r="V258" s="5">
        <v>532</v>
      </c>
      <c r="W258" s="5">
        <v>2755</v>
      </c>
      <c r="X258" s="5">
        <v>3366</v>
      </c>
      <c r="Y258" s="5">
        <v>2357</v>
      </c>
      <c r="Z258" s="5" t="s">
        <v>29</v>
      </c>
      <c r="AA258" s="5"/>
      <c r="AB258" s="6" cm="1">
        <f t="array" ref="AB258">SUM(IF(B258:I258&gt;B259:I259,1,-1))</f>
        <v>0</v>
      </c>
      <c r="AC258" s="6" cm="1">
        <f t="array" ref="AC258">SUM(IF(J258:S258&gt;J259:S259,1,-1))</f>
        <v>-2</v>
      </c>
      <c r="AD258" s="6">
        <f t="shared" si="59"/>
        <v>-2</v>
      </c>
      <c r="AE258" s="6">
        <f t="shared" si="64"/>
        <v>-4</v>
      </c>
      <c r="AF258" s="6">
        <f t="shared" si="63"/>
        <v>-8</v>
      </c>
      <c r="AG258" s="6">
        <f t="shared" si="64"/>
        <v>-12</v>
      </c>
      <c r="AH258" s="5"/>
      <c r="AI258" s="8" t="str">
        <f t="shared" si="48"/>
        <v>Inside</v>
      </c>
      <c r="AJ258" s="7" t="str">
        <f t="shared" si="49"/>
        <v>Up</v>
      </c>
      <c r="AK258" s="7" t="str">
        <f t="shared" si="50"/>
        <v>POC Unchanged</v>
      </c>
      <c r="AL258" s="9" t="str">
        <f t="shared" si="51"/>
        <v>In. Val</v>
      </c>
      <c r="AM258" s="9" t="str">
        <f t="shared" si="52"/>
        <v>Inside Day</v>
      </c>
      <c r="AN258" s="9" t="str">
        <f t="shared" si="53"/>
        <v>In Val</v>
      </c>
      <c r="AO258" s="9" t="str">
        <f t="shared" si="54"/>
        <v>Gap Down - Failed</v>
      </c>
      <c r="AP258" s="9" t="str">
        <f t="shared" si="55"/>
        <v>Bottom-Weighted</v>
      </c>
      <c r="AQ258" s="9" t="str">
        <f t="shared" si="56"/>
        <v>Skewed Mid-Low</v>
      </c>
      <c r="AR258" s="9" t="str">
        <f t="shared" si="57"/>
        <v>Closed Higher Quadrant</v>
      </c>
      <c r="AS258" s="5">
        <f t="shared" si="58"/>
        <v>1</v>
      </c>
    </row>
    <row r="259" spans="1:45" ht="15.5" x14ac:dyDescent="0.35">
      <c r="A259" s="13">
        <v>45295</v>
      </c>
      <c r="B259" s="15">
        <v>1.25682</v>
      </c>
      <c r="C259" s="15">
        <v>1.2827200000000001</v>
      </c>
      <c r="D259" s="15">
        <v>1.24996</v>
      </c>
      <c r="E259" s="15">
        <v>1.26803</v>
      </c>
      <c r="F259" s="15">
        <v>1.2723</v>
      </c>
      <c r="G259" s="15">
        <v>1.2761</v>
      </c>
      <c r="H259" s="15">
        <v>1.2643</v>
      </c>
      <c r="I259" s="5">
        <v>14</v>
      </c>
      <c r="J259" s="5">
        <v>2765</v>
      </c>
      <c r="K259" s="5">
        <v>6299</v>
      </c>
      <c r="L259" s="5">
        <v>9139</v>
      </c>
      <c r="M259" s="14">
        <v>12.61611111111106</v>
      </c>
      <c r="N259" s="14">
        <v>327.60000000000122</v>
      </c>
      <c r="O259" s="5">
        <v>118.00000000000033</v>
      </c>
      <c r="P259" s="5">
        <v>996641</v>
      </c>
      <c r="Q259" s="14">
        <v>1384.223611111111</v>
      </c>
      <c r="R259" s="14">
        <v>27.896825396825292</v>
      </c>
      <c r="S259" s="5">
        <v>46</v>
      </c>
      <c r="T259" s="5" t="s">
        <v>28</v>
      </c>
      <c r="U259" s="14">
        <v>0.49076504221109146</v>
      </c>
      <c r="V259" s="5">
        <v>1530</v>
      </c>
      <c r="W259" s="5">
        <v>4716</v>
      </c>
      <c r="X259" s="5">
        <v>2377</v>
      </c>
      <c r="Y259" s="5">
        <v>516</v>
      </c>
      <c r="Z259" s="5" t="s">
        <v>32</v>
      </c>
      <c r="AA259" s="5"/>
      <c r="AB259" s="6" cm="1">
        <f t="array" ref="AB259">SUM(IF(B259:I259&gt;B260:I260,1,-1))</f>
        <v>-2</v>
      </c>
      <c r="AC259" s="6" cm="1">
        <f t="array" ref="AC259">SUM(IF(J259:S259&gt;J260:S260,1,-1))</f>
        <v>-8</v>
      </c>
      <c r="AD259" s="6">
        <f>SUM(AB259:AC259)</f>
        <v>-10</v>
      </c>
      <c r="AE259" s="6">
        <f t="shared" si="64"/>
        <v>-10</v>
      </c>
      <c r="AF259" s="6">
        <f t="shared" si="64"/>
        <v>-6</v>
      </c>
      <c r="AG259" s="6">
        <f t="shared" si="64"/>
        <v>-16</v>
      </c>
      <c r="AH259" s="5"/>
      <c r="AI259" s="8" t="str">
        <f t="shared" si="48"/>
        <v>Inside</v>
      </c>
      <c r="AJ259" s="7" t="str">
        <f t="shared" si="49"/>
        <v>Up</v>
      </c>
      <c r="AK259" s="7" t="str">
        <f t="shared" si="50"/>
        <v>POC Unchanged</v>
      </c>
      <c r="AL259" s="9" t="str">
        <f t="shared" si="51"/>
        <v>In. Val</v>
      </c>
      <c r="AM259" s="9" t="str">
        <f t="shared" si="52"/>
        <v>Inside Day</v>
      </c>
      <c r="AN259" s="9" t="str">
        <f t="shared" si="53"/>
        <v>In Val</v>
      </c>
      <c r="AO259" s="9" t="str">
        <f t="shared" si="54"/>
        <v>Gap Down - Failed</v>
      </c>
      <c r="AP259" s="9" t="str">
        <f t="shared" si="55"/>
        <v>Bottom-Weighted</v>
      </c>
      <c r="AQ259" s="9" t="str">
        <f t="shared" si="56"/>
        <v>Skewed Mid-High</v>
      </c>
      <c r="AR259" s="9" t="str">
        <f t="shared" si="57"/>
        <v>Same</v>
      </c>
      <c r="AS259" s="5">
        <f t="shared" si="58"/>
        <v>0</v>
      </c>
    </row>
    <row r="260" spans="1:45" ht="15.5" x14ac:dyDescent="0.35">
      <c r="A260" s="13">
        <v>45294</v>
      </c>
      <c r="B260" s="15">
        <v>1.25529</v>
      </c>
      <c r="C260" s="15">
        <v>1.2827200000000001</v>
      </c>
      <c r="D260" s="15">
        <v>1.24996</v>
      </c>
      <c r="E260" s="15">
        <v>1.2672399999999999</v>
      </c>
      <c r="F260" s="15">
        <v>1.2723</v>
      </c>
      <c r="G260" s="15">
        <v>1.2767999999999999</v>
      </c>
      <c r="H260" s="15">
        <v>1.2637</v>
      </c>
      <c r="I260" s="5">
        <v>50</v>
      </c>
      <c r="J260" s="5">
        <v>2756</v>
      </c>
      <c r="K260" s="5">
        <v>6428</v>
      </c>
      <c r="L260" s="5">
        <v>9256</v>
      </c>
      <c r="M260" s="14">
        <v>12.78666666666661</v>
      </c>
      <c r="N260" s="14">
        <v>327.60000000000122</v>
      </c>
      <c r="O260" s="5">
        <v>130.99999999999889</v>
      </c>
      <c r="P260" s="5">
        <v>999171</v>
      </c>
      <c r="Q260" s="14">
        <v>1387.7375</v>
      </c>
      <c r="R260" s="14">
        <v>28.25396825396815</v>
      </c>
      <c r="S260" s="5">
        <v>49</v>
      </c>
      <c r="T260" s="5" t="s">
        <v>28</v>
      </c>
      <c r="U260" s="14">
        <v>0.49009173320163452</v>
      </c>
      <c r="V260" s="5">
        <v>1530</v>
      </c>
      <c r="W260" s="5">
        <v>4210</v>
      </c>
      <c r="X260" s="5">
        <v>2404</v>
      </c>
      <c r="Y260" s="5">
        <v>1112</v>
      </c>
      <c r="Z260" s="5" t="s">
        <v>32</v>
      </c>
      <c r="AA260" s="5"/>
      <c r="AB260" s="6" cm="1">
        <f t="array" ref="AB260">SUM(IF(B260:I260&gt;B261:I261,1,-1))</f>
        <v>-2</v>
      </c>
      <c r="AC260" s="6" cm="1">
        <f t="array" ref="AC260">SUM(IF(J260:S260&gt;J261:S261,1,-1))</f>
        <v>2</v>
      </c>
      <c r="AD260" s="6">
        <f t="shared" ref="AD260:AD323" si="65">SUM(AB260:AC260)</f>
        <v>0</v>
      </c>
      <c r="AE260" s="6">
        <f t="shared" si="64"/>
        <v>-6</v>
      </c>
      <c r="AF260" s="6">
        <f t="shared" si="64"/>
        <v>0</v>
      </c>
      <c r="AG260" s="6">
        <f t="shared" si="64"/>
        <v>-6</v>
      </c>
      <c r="AH260" s="5"/>
      <c r="AI260" s="8" t="str">
        <f t="shared" si="48"/>
        <v>Inside</v>
      </c>
      <c r="AJ260" s="7" t="str">
        <f t="shared" si="49"/>
        <v>Up</v>
      </c>
      <c r="AK260" s="7" t="str">
        <f t="shared" si="50"/>
        <v>POC Unchanged</v>
      </c>
      <c r="AL260" s="9" t="str">
        <f t="shared" si="51"/>
        <v>In. Val</v>
      </c>
      <c r="AM260" s="9" t="str">
        <f t="shared" si="52"/>
        <v>Inside Day</v>
      </c>
      <c r="AN260" s="9" t="str">
        <f t="shared" si="53"/>
        <v>In Val</v>
      </c>
      <c r="AO260" s="9" t="str">
        <f t="shared" si="54"/>
        <v>Gap Down - Failed</v>
      </c>
      <c r="AP260" s="9" t="str">
        <f t="shared" si="55"/>
        <v>Bottom-Weighted</v>
      </c>
      <c r="AQ260" s="9" t="str">
        <f t="shared" si="56"/>
        <v>Skewed Mid-High</v>
      </c>
      <c r="AR260" s="9" t="str">
        <f t="shared" si="57"/>
        <v>Closed Lower Quadrant</v>
      </c>
      <c r="AS260" s="5">
        <f t="shared" si="58"/>
        <v>-1</v>
      </c>
    </row>
    <row r="261" spans="1:45" ht="15.5" x14ac:dyDescent="0.35">
      <c r="A261" s="13">
        <v>45293</v>
      </c>
      <c r="B261" s="15">
        <v>1.25536</v>
      </c>
      <c r="C261" s="15">
        <v>1.2827200000000001</v>
      </c>
      <c r="D261" s="15">
        <v>1.24996</v>
      </c>
      <c r="E261" s="15">
        <v>1.2622</v>
      </c>
      <c r="F261" s="15">
        <v>1.2723</v>
      </c>
      <c r="G261" s="15">
        <v>1.2768999999999999</v>
      </c>
      <c r="H261" s="15">
        <v>1.2632000000000001</v>
      </c>
      <c r="I261" s="5">
        <v>44</v>
      </c>
      <c r="J261" s="5">
        <v>2756</v>
      </c>
      <c r="K261" s="5">
        <v>6286</v>
      </c>
      <c r="L261" s="5">
        <v>9114</v>
      </c>
      <c r="M261" s="14">
        <v>12.590833333333304</v>
      </c>
      <c r="N261" s="14">
        <v>327.60000000000122</v>
      </c>
      <c r="O261" s="5">
        <v>136.99999999999824</v>
      </c>
      <c r="P261" s="5">
        <v>978900</v>
      </c>
      <c r="Q261" s="14">
        <v>1359.5833333333333</v>
      </c>
      <c r="R261" s="14">
        <v>27.820512820512718</v>
      </c>
      <c r="S261" s="5">
        <v>52</v>
      </c>
      <c r="T261" s="5" t="s">
        <v>26</v>
      </c>
      <c r="U261" s="14">
        <v>0.51900124403301695</v>
      </c>
      <c r="V261" s="5">
        <v>1530</v>
      </c>
      <c r="W261" s="5">
        <v>4159</v>
      </c>
      <c r="X261" s="5">
        <v>1893</v>
      </c>
      <c r="Y261" s="5">
        <v>1532</v>
      </c>
      <c r="Z261" s="5" t="s">
        <v>29</v>
      </c>
      <c r="AA261" s="5"/>
      <c r="AB261" s="6" cm="1">
        <f t="array" ref="AB261">SUM(IF(B261:I261&gt;B262:I262,1,-1))</f>
        <v>-6</v>
      </c>
      <c r="AC261" s="6" cm="1">
        <f t="array" ref="AC261">SUM(IF(J261:S261&gt;J262:S262,1,-1))</f>
        <v>0</v>
      </c>
      <c r="AD261" s="6">
        <f t="shared" si="65"/>
        <v>-6</v>
      </c>
      <c r="AE261" s="6">
        <f t="shared" si="64"/>
        <v>-8</v>
      </c>
      <c r="AF261" s="6">
        <f t="shared" si="64"/>
        <v>0</v>
      </c>
      <c r="AG261" s="6">
        <f t="shared" si="64"/>
        <v>-8</v>
      </c>
      <c r="AH261" s="5"/>
      <c r="AI261" s="8" t="str">
        <f>IF(AND(H261&gt;=G262,G261&gt;=G262),"Higher",
IF(AND(H261&lt;=H262,G261&lt;=H262),"Lower",
IF(AND(G261&gt;=G262,H261&lt;=G262,H261&gt;H262),"OL Higher",
IF(AND(H261&lt;=H262,G261&gt;=H262,G261&lt;G262),"OL Lower",
IF(AND(G261&lt;=G262,H261&gt;=H262),"Inside",
IF(AND(G261&gt;=G262,H261&lt;=H262),"Outside","Undefined"))))))</f>
        <v>Inside</v>
      </c>
      <c r="AJ261" s="7" t="str">
        <f t="shared" si="49"/>
        <v>Up</v>
      </c>
      <c r="AK261" s="7" t="str">
        <f>IF(F261 &gt; F262, "POC Up", IF(F261 &lt; F262, "POC Down", "POC Unchanged"))</f>
        <v>POC Unchanged</v>
      </c>
      <c r="AL261" s="9" t="str">
        <f>IF(F261 &lt; H262, "Bel. Val",
IF(F261 &gt; G262, "Ab. Val",
"In. Val"))</f>
        <v>In. Val</v>
      </c>
      <c r="AM261" s="9" t="str">
        <f>IF(AND(D261 &lt; D262, C261 &gt; C262), "Both Sides Expand",
IF(D261 &lt; D262, "Lower Break",
IF(C261 &gt; C262, "Upper Break", "Inside Day")))</f>
        <v>Inside Day</v>
      </c>
      <c r="AN261" s="9" t="str">
        <f t="shared" si="53"/>
        <v>Bl. Val</v>
      </c>
      <c r="AO261" s="9" t="str">
        <f>IF(AND(B261 &gt; G262, E261 &lt; G262), "Gap Up - Failed",
IF(AND(B261 &gt; G262, E261 &gt; B261), "Gap Up - Follow Through",
IF(AND(B261 &gt; G262, E261 &lt; B261), "Gap Up - Faded",
IF(AND(B261 &lt; H262, E261 &gt; H262), "Gap Down - Failed",
IF(AND(B261 &lt; H262, E261 &lt; B261), "Gap Down - Follow Through",
IF(AND(B261 &lt; H262, E261 &gt; B261), "Gap Down - Rejected",
"No Gap"))))))</f>
        <v>Gap Down - Failed</v>
      </c>
      <c r="AP261" s="9" t="str">
        <f t="shared" si="55"/>
        <v>Bottom-Weighted</v>
      </c>
      <c r="AQ261" s="9" t="str">
        <f t="shared" si="56"/>
        <v>Skewed Mid-High</v>
      </c>
      <c r="AR261" s="9" t="str">
        <f>IF(Z261 &lt; Z262, "Closed Lower Quadrant",
IF(Z261 &gt; Z262, "Closed Higher Quadrant",
"Same"))</f>
        <v>Closed Higher Quadrant</v>
      </c>
      <c r="AS261" s="5">
        <f>_xlfn.NUMBERVALUE(SUBSTITUTE(Z261,"Q","")) - _xlfn.NUMBERVALUE(SUBSTITUTE(Z262,"Q",""))</f>
        <v>1</v>
      </c>
    </row>
    <row r="262" spans="1:45" ht="15.5" x14ac:dyDescent="0.35">
      <c r="A262" s="20">
        <v>45289</v>
      </c>
      <c r="B262" s="21">
        <v>1.2586999999999999</v>
      </c>
      <c r="C262" s="21">
        <v>1.2827200000000001</v>
      </c>
      <c r="D262" s="21">
        <v>1.24996</v>
      </c>
      <c r="E262" s="21">
        <v>1.27308</v>
      </c>
      <c r="F262" s="21">
        <v>1.2723</v>
      </c>
      <c r="G262" s="21">
        <v>1.2782</v>
      </c>
      <c r="H262" s="21">
        <v>1.2615000000000001</v>
      </c>
      <c r="I262" s="22">
        <v>61</v>
      </c>
      <c r="J262" s="22">
        <v>2615</v>
      </c>
      <c r="K262" s="22">
        <v>6332</v>
      </c>
      <c r="L262" s="22">
        <v>9010</v>
      </c>
      <c r="M262" s="23">
        <v>12.513128491620099</v>
      </c>
      <c r="N262" s="23">
        <v>327.60000000000122</v>
      </c>
      <c r="O262" s="22">
        <v>166.99999999999937</v>
      </c>
      <c r="P262" s="22">
        <v>992899</v>
      </c>
      <c r="Q262" s="23">
        <v>1386.7304469273743</v>
      </c>
      <c r="R262" s="23">
        <v>27.503052503052402</v>
      </c>
      <c r="S262" s="22">
        <v>44</v>
      </c>
      <c r="T262" s="22" t="s">
        <v>26</v>
      </c>
      <c r="U262" s="23">
        <v>0.51757739972030392</v>
      </c>
      <c r="V262" s="22">
        <v>1516</v>
      </c>
      <c r="W262" s="22">
        <v>3759</v>
      </c>
      <c r="X262" s="22">
        <v>1724</v>
      </c>
      <c r="Y262" s="22">
        <v>2011</v>
      </c>
      <c r="Z262" s="22" t="s">
        <v>32</v>
      </c>
      <c r="AA262" s="5"/>
      <c r="AB262" s="6" cm="1">
        <f t="array" ref="AB262">SUM(IF(B262:I262&gt;B263:I263,1,-1))</f>
        <v>2</v>
      </c>
      <c r="AC262" s="6" cm="1">
        <f t="array" ref="AC262">SUM(IF(J262:S262&gt;J263:S263,1,-1))</f>
        <v>-2</v>
      </c>
      <c r="AD262" s="6">
        <f t="shared" si="65"/>
        <v>0</v>
      </c>
      <c r="AE262" s="6">
        <f t="shared" si="64"/>
        <v>-2</v>
      </c>
      <c r="AF262" s="6">
        <f t="shared" si="64"/>
        <v>-4</v>
      </c>
      <c r="AG262" s="6">
        <f t="shared" si="64"/>
        <v>-6</v>
      </c>
      <c r="AH262" s="5"/>
      <c r="AI262" s="8" t="str">
        <f t="shared" ref="AI262:AI325" si="66">IF(AND(H262&gt;=G263,G262&gt;=G263),"Higher",
IF(AND(H262&lt;=H263,G262&lt;=H263),"Lower",
IF(AND(G262&gt;=G263,H262&lt;=G263,H262&gt;H263),"OL Higher",
IF(AND(H262&lt;=H263,G262&gt;=H263,G262&lt;G263),"OL Lower",
IF(AND(G262&lt;=G263,H262&gt;=H263),"Inside",
IF(AND(G262&gt;=G263,H262&lt;=H263),"Outside","Undefined"))))))</f>
        <v>OL Higher</v>
      </c>
      <c r="AJ262" s="24" t="str">
        <f t="shared" ref="AJ262:AJ325" si="67">IF(F262 &gt;= ((C262 - D262) * 10%) + B262, "Up", IF(F262 &lt;= (B262 - (C262 - D262) * 10%), "Down", "Neutral"))</f>
        <v>Up</v>
      </c>
      <c r="AK262" s="25" t="str">
        <f t="shared" ref="AK262:AK325" si="68">IF(F262 &gt; F263, "POC Up", IF(F262 &lt; F263, "POC Down", "POC Unchanged"))</f>
        <v>POC Up</v>
      </c>
      <c r="AL262" s="26" t="str">
        <f t="shared" ref="AL262:AL325" si="69">IF(F262 &lt; H263, "Bel. Val",
IF(F262 &gt; G263, "Ab. Val",
"In. Val"))</f>
        <v>Ab. Val</v>
      </c>
      <c r="AM262" s="26" t="str">
        <f t="shared" ref="AM262:AM325" si="70">IF(AND(D262 &lt; D263, C262 &gt; C263), "Both Sides Expand",
IF(D262 &lt; D263, "Lower Break",
IF(C262 &gt; C263, "Upper Break", "Inside Day")))</f>
        <v>Inside Day</v>
      </c>
      <c r="AN262" s="26" t="str">
        <f t="shared" ref="AN262:AN325" si="71">IF(AND(E262 &lt; H262, E262 &lt; G262), "Bl. Val",
IF(AND(E262 &gt; G262, E262 &gt; H262), "Ab. Val",
"In Val"))</f>
        <v>In Val</v>
      </c>
      <c r="AO262" s="26" t="str">
        <f t="shared" ref="AO262:AO325" si="72">IF(AND(B262 &gt; G263, E262 &lt; G263), "Gap Up - Failed",
IF(AND(B262 &gt; G263, E262 &gt; B262), "Gap Up - Follow Through",
IF(AND(B262 &gt; G263, E262 &lt; B262), "Gap Up - Faded",
IF(AND(B262 &lt; H263, E262 &gt; H263), "Gap Down - Failed",
IF(AND(B262 &lt; H263, E262 &lt; B262), "Gap Down - Follow Through",
IF(AND(B262 &lt; H263, E262 &gt; B262), "Gap Down - Rejected",
"No Gap"))))))</f>
        <v>No Gap</v>
      </c>
      <c r="AP262" s="26" t="str">
        <f t="shared" ref="AP262:AP325" si="73">IF(J262 &gt; K262, "Top-Weighted",
IF(K262 &gt; J262, "Bottom-Weighted",
"Balanced"))</f>
        <v>Bottom-Weighted</v>
      </c>
      <c r="AQ262" s="26" t="str">
        <f t="shared" ref="AQ262:AQ325" si="74">IF(COUNTIF(V262:Y262, MAX(V262, W262, X262, Y262)) &gt; 1, "Tie",
IF(V262 &gt; MAX(W262, X262, Y262), "Skewed High",
IF(W262 &gt; MAX(V262, X262, Y262), "Skewed Mid-High",
IF(X262 &gt; MAX(V262, W262, Y262), "Skewed Mid-Low",
IF(Y262 &gt; MAX(V262, W262, X262), "Skewed Low", "Evenly Distributed")))))</f>
        <v>Skewed Mid-High</v>
      </c>
      <c r="AR262" s="26" t="str">
        <f t="shared" ref="AR262:AR325" si="75">IF(Z262 &lt; Z263, "Closed Lower Quadrant",
IF(Z262 &gt; Z263, "Closed Higher Quadrant",
"Same"))</f>
        <v>Same</v>
      </c>
      <c r="AS262" s="27">
        <f t="shared" ref="AS262:AS325" si="76">_xlfn.NUMBERVALUE(SUBSTITUTE(Z262,"Q","")) - _xlfn.NUMBERVALUE(SUBSTITUTE(Z263,"Q",""))</f>
        <v>0</v>
      </c>
    </row>
    <row r="263" spans="1:45" ht="15.5" x14ac:dyDescent="0.35">
      <c r="A263" s="20">
        <v>45288</v>
      </c>
      <c r="B263" s="21">
        <v>1.25573</v>
      </c>
      <c r="C263" s="21">
        <v>1.2827200000000001</v>
      </c>
      <c r="D263" s="21">
        <v>1.24996</v>
      </c>
      <c r="E263" s="21">
        <v>1.2733699999999999</v>
      </c>
      <c r="F263" s="21">
        <v>1.2555000000000001</v>
      </c>
      <c r="G263" s="21">
        <v>1.2708999999999999</v>
      </c>
      <c r="H263" s="21">
        <v>1.2504999999999999</v>
      </c>
      <c r="I263" s="22">
        <v>52</v>
      </c>
      <c r="J263" s="22">
        <v>7661</v>
      </c>
      <c r="K263" s="22">
        <v>1226</v>
      </c>
      <c r="L263" s="22">
        <v>8948</v>
      </c>
      <c r="M263" s="23">
        <v>12.362222222222226</v>
      </c>
      <c r="N263" s="23">
        <v>327.60000000000122</v>
      </c>
      <c r="O263" s="22">
        <v>203.99999999999974</v>
      </c>
      <c r="P263" s="22">
        <v>1002255</v>
      </c>
      <c r="Q263" s="23">
        <v>1392.0208333333333</v>
      </c>
      <c r="R263" s="23">
        <v>27.313797313797213</v>
      </c>
      <c r="S263" s="22">
        <v>52</v>
      </c>
      <c r="T263" s="22" t="s">
        <v>28</v>
      </c>
      <c r="U263" s="23">
        <v>0.42311271737028189</v>
      </c>
      <c r="V263" s="22">
        <v>1297</v>
      </c>
      <c r="W263" s="22">
        <v>3311</v>
      </c>
      <c r="X263" s="22">
        <v>1924</v>
      </c>
      <c r="Y263" s="22">
        <v>2416</v>
      </c>
      <c r="Z263" s="22" t="s">
        <v>32</v>
      </c>
      <c r="AA263" s="5"/>
      <c r="AB263" s="6" cm="1">
        <f t="array" ref="AB263">SUM(IF(B263:I263&gt;B264:I264,1,-1))</f>
        <v>-4</v>
      </c>
      <c r="AC263" s="6" cm="1">
        <f t="array" ref="AC263">SUM(IF(J263:S263&gt;J264:S264,1,-1))</f>
        <v>2</v>
      </c>
      <c r="AD263" s="6">
        <f t="shared" si="65"/>
        <v>-2</v>
      </c>
      <c r="AE263" s="6">
        <f t="shared" si="64"/>
        <v>-8</v>
      </c>
      <c r="AF263" s="6">
        <f t="shared" si="64"/>
        <v>-8</v>
      </c>
      <c r="AG263" s="6">
        <f t="shared" si="64"/>
        <v>-16</v>
      </c>
      <c r="AH263" s="5"/>
      <c r="AI263" s="8" t="str">
        <f t="shared" si="66"/>
        <v>Outside</v>
      </c>
      <c r="AJ263" s="24" t="str">
        <f t="shared" si="67"/>
        <v>Neutral</v>
      </c>
      <c r="AK263" s="25" t="str">
        <f t="shared" si="68"/>
        <v>POC Unchanged</v>
      </c>
      <c r="AL263" s="26" t="str">
        <f t="shared" si="69"/>
        <v>In. Val</v>
      </c>
      <c r="AM263" s="26" t="str">
        <f t="shared" si="70"/>
        <v>Upper Break</v>
      </c>
      <c r="AN263" s="26" t="str">
        <f t="shared" si="71"/>
        <v>Ab. Val</v>
      </c>
      <c r="AO263" s="26" t="str">
        <f t="shared" si="72"/>
        <v>No Gap</v>
      </c>
      <c r="AP263" s="26" t="str">
        <f t="shared" si="73"/>
        <v>Top-Weighted</v>
      </c>
      <c r="AQ263" s="26" t="str">
        <f t="shared" si="74"/>
        <v>Skewed Mid-High</v>
      </c>
      <c r="AR263" s="26" t="str">
        <f t="shared" si="75"/>
        <v>Closed Higher Quadrant</v>
      </c>
      <c r="AS263" s="27">
        <f t="shared" si="76"/>
        <v>1</v>
      </c>
    </row>
    <row r="264" spans="1:45" ht="15.5" x14ac:dyDescent="0.35">
      <c r="A264" s="20">
        <v>45287</v>
      </c>
      <c r="B264" s="21">
        <v>1.25935</v>
      </c>
      <c r="C264" s="21">
        <v>1.2802199999999999</v>
      </c>
      <c r="D264" s="21">
        <v>1.24996</v>
      </c>
      <c r="E264" s="21">
        <v>1.27993</v>
      </c>
      <c r="F264" s="21">
        <v>1.2555000000000001</v>
      </c>
      <c r="G264" s="21">
        <v>1.2696000000000001</v>
      </c>
      <c r="H264" s="21">
        <v>1.2511000000000001</v>
      </c>
      <c r="I264" s="22">
        <v>56</v>
      </c>
      <c r="J264" s="22">
        <v>7525</v>
      </c>
      <c r="K264" s="22">
        <v>1231</v>
      </c>
      <c r="L264" s="22">
        <v>8822</v>
      </c>
      <c r="M264" s="23">
        <v>12.182361111111121</v>
      </c>
      <c r="N264" s="23">
        <v>302.59999999999951</v>
      </c>
      <c r="O264" s="22">
        <v>184.9999999999996</v>
      </c>
      <c r="P264" s="22">
        <v>1011464</v>
      </c>
      <c r="Q264" s="23">
        <v>1404.8111111111111</v>
      </c>
      <c r="R264" s="23">
        <v>29.153998678122981</v>
      </c>
      <c r="S264" s="22">
        <v>46</v>
      </c>
      <c r="T264" s="22" t="s">
        <v>28</v>
      </c>
      <c r="U264" s="23">
        <v>0.42263700598824183</v>
      </c>
      <c r="V264" s="22">
        <v>1347</v>
      </c>
      <c r="W264" s="22">
        <v>3190</v>
      </c>
      <c r="X264" s="22">
        <v>1968</v>
      </c>
      <c r="Y264" s="22">
        <v>2278</v>
      </c>
      <c r="Z264" s="22" t="s">
        <v>31</v>
      </c>
      <c r="AA264" s="5"/>
      <c r="AB264" s="6" cm="1">
        <f t="array" ref="AB264">SUM(IF(B264:I264&gt;B265:I265,1,-1))</f>
        <v>0</v>
      </c>
      <c r="AC264" s="6" cm="1">
        <f t="array" ref="AC264">SUM(IF(J264:S264&gt;J265:S265,1,-1))</f>
        <v>-4</v>
      </c>
      <c r="AD264" s="6">
        <f t="shared" si="65"/>
        <v>-4</v>
      </c>
      <c r="AE264" s="6">
        <f t="shared" si="64"/>
        <v>-8</v>
      </c>
      <c r="AF264" s="6">
        <f t="shared" si="64"/>
        <v>-12</v>
      </c>
      <c r="AG264" s="6">
        <f t="shared" si="64"/>
        <v>-20</v>
      </c>
      <c r="AH264" s="5"/>
      <c r="AI264" s="8" t="str">
        <f t="shared" si="66"/>
        <v>Outside</v>
      </c>
      <c r="AJ264" s="24" t="str">
        <f t="shared" si="67"/>
        <v>Down</v>
      </c>
      <c r="AK264" s="25" t="str">
        <f t="shared" si="68"/>
        <v>POC Unchanged</v>
      </c>
      <c r="AL264" s="26" t="str">
        <f t="shared" si="69"/>
        <v>In. Val</v>
      </c>
      <c r="AM264" s="26" t="str">
        <f t="shared" si="70"/>
        <v>Upper Break</v>
      </c>
      <c r="AN264" s="26" t="str">
        <f t="shared" si="71"/>
        <v>Ab. Val</v>
      </c>
      <c r="AO264" s="26" t="str">
        <f t="shared" si="72"/>
        <v>No Gap</v>
      </c>
      <c r="AP264" s="26" t="str">
        <f t="shared" si="73"/>
        <v>Top-Weighted</v>
      </c>
      <c r="AQ264" s="26" t="str">
        <f t="shared" si="74"/>
        <v>Skewed Mid-High</v>
      </c>
      <c r="AR264" s="26" t="str">
        <f t="shared" si="75"/>
        <v>Same</v>
      </c>
      <c r="AS264" s="27">
        <f t="shared" si="76"/>
        <v>0</v>
      </c>
    </row>
    <row r="265" spans="1:45" ht="15.5" x14ac:dyDescent="0.35">
      <c r="A265" s="20">
        <v>45286</v>
      </c>
      <c r="B265" s="21">
        <v>1.2633000000000001</v>
      </c>
      <c r="C265" s="21">
        <v>1.2794000000000001</v>
      </c>
      <c r="D265" s="21">
        <v>1.24996</v>
      </c>
      <c r="E265" s="21">
        <v>1.2725</v>
      </c>
      <c r="F265" s="21">
        <v>1.2555000000000001</v>
      </c>
      <c r="G265" s="21">
        <v>1.2685999999999999</v>
      </c>
      <c r="H265" s="21">
        <v>1.2517</v>
      </c>
      <c r="I265" s="22">
        <v>52</v>
      </c>
      <c r="J265" s="22">
        <v>7601</v>
      </c>
      <c r="K265" s="22">
        <v>1231</v>
      </c>
      <c r="L265" s="22">
        <v>8898</v>
      </c>
      <c r="M265" s="23">
        <v>12.292916666666676</v>
      </c>
      <c r="N265" s="23">
        <v>294.40000000000134</v>
      </c>
      <c r="O265" s="22">
        <v>168.99999999999915</v>
      </c>
      <c r="P265" s="22">
        <v>1033144</v>
      </c>
      <c r="Q265" s="23">
        <v>1434.9222222222222</v>
      </c>
      <c r="R265" s="23">
        <v>30.224184782608557</v>
      </c>
      <c r="S265" s="22">
        <v>40</v>
      </c>
      <c r="T265" s="22" t="s">
        <v>28</v>
      </c>
      <c r="U265" s="23">
        <v>0.41045231157286111</v>
      </c>
      <c r="V265" s="22">
        <v>1244</v>
      </c>
      <c r="W265" s="22">
        <v>2926</v>
      </c>
      <c r="X265" s="22">
        <v>2504</v>
      </c>
      <c r="Y265" s="22">
        <v>2190</v>
      </c>
      <c r="Z265" s="22" t="s">
        <v>31</v>
      </c>
      <c r="AA265" s="5"/>
      <c r="AB265" s="6" cm="1">
        <f t="array" ref="AB265">SUM(IF(B265:I265&gt;B266:I266,1,-1))</f>
        <v>-4</v>
      </c>
      <c r="AC265" s="6" cm="1">
        <f t="array" ref="AC265">SUM(IF(J265:S265&gt;J266:S266,1,-1))</f>
        <v>-6</v>
      </c>
      <c r="AD265" s="6">
        <f t="shared" si="65"/>
        <v>-10</v>
      </c>
      <c r="AE265" s="6">
        <f t="shared" si="64"/>
        <v>-10</v>
      </c>
      <c r="AF265" s="6">
        <f t="shared" si="64"/>
        <v>-12</v>
      </c>
      <c r="AG265" s="6">
        <f t="shared" si="64"/>
        <v>-22</v>
      </c>
      <c r="AH265" s="5"/>
      <c r="AI265" s="8" t="str">
        <f t="shared" si="66"/>
        <v>OL Lower</v>
      </c>
      <c r="AJ265" s="24" t="str">
        <f t="shared" si="67"/>
        <v>Down</v>
      </c>
      <c r="AK265" s="25" t="str">
        <f t="shared" si="68"/>
        <v>POC Unchanged</v>
      </c>
      <c r="AL265" s="26" t="str">
        <f t="shared" si="69"/>
        <v>In. Val</v>
      </c>
      <c r="AM265" s="26" t="str">
        <f t="shared" si="70"/>
        <v>Inside Day</v>
      </c>
      <c r="AN265" s="26" t="str">
        <f t="shared" si="71"/>
        <v>Ab. Val</v>
      </c>
      <c r="AO265" s="26" t="str">
        <f t="shared" si="72"/>
        <v>No Gap</v>
      </c>
      <c r="AP265" s="26" t="str">
        <f t="shared" si="73"/>
        <v>Top-Weighted</v>
      </c>
      <c r="AQ265" s="26" t="str">
        <f t="shared" si="74"/>
        <v>Skewed Mid-High</v>
      </c>
      <c r="AR265" s="26" t="str">
        <f t="shared" si="75"/>
        <v>Closed Lower Quadrant</v>
      </c>
      <c r="AS265" s="27">
        <f t="shared" si="76"/>
        <v>-1</v>
      </c>
    </row>
    <row r="266" spans="1:45" ht="15.5" x14ac:dyDescent="0.35">
      <c r="A266" s="20">
        <v>45282</v>
      </c>
      <c r="B266" s="21">
        <v>1.27111</v>
      </c>
      <c r="C266" s="21">
        <v>1.2794000000000001</v>
      </c>
      <c r="D266" s="21">
        <v>1.24996</v>
      </c>
      <c r="E266" s="21">
        <v>1.26963</v>
      </c>
      <c r="F266" s="21">
        <v>1.2555000000000001</v>
      </c>
      <c r="G266" s="21">
        <v>1.2687999999999999</v>
      </c>
      <c r="H266" s="21">
        <v>1.2539</v>
      </c>
      <c r="I266" s="22">
        <v>35</v>
      </c>
      <c r="J266" s="22">
        <v>7823</v>
      </c>
      <c r="K266" s="22">
        <v>1231</v>
      </c>
      <c r="L266" s="22">
        <v>9120</v>
      </c>
      <c r="M266" s="23">
        <v>12.590972222222208</v>
      </c>
      <c r="N266" s="23">
        <v>294.40000000000134</v>
      </c>
      <c r="O266" s="22">
        <v>148.99999999999915</v>
      </c>
      <c r="P266" s="22">
        <v>1070735</v>
      </c>
      <c r="Q266" s="23">
        <v>1487.1319444444443</v>
      </c>
      <c r="R266" s="23">
        <v>30.978260869565077</v>
      </c>
      <c r="S266" s="22">
        <v>35</v>
      </c>
      <c r="T266" s="22" t="s">
        <v>28</v>
      </c>
      <c r="U266" s="23">
        <v>0.36991265767471698</v>
      </c>
      <c r="V266" s="22">
        <v>1204</v>
      </c>
      <c r="W266" s="22">
        <v>2934</v>
      </c>
      <c r="X266" s="22">
        <v>2757</v>
      </c>
      <c r="Y266" s="22">
        <v>2190</v>
      </c>
      <c r="Z266" s="22" t="s">
        <v>32</v>
      </c>
      <c r="AA266" s="5"/>
      <c r="AB266" s="6" cm="1">
        <f t="array" ref="AB266">SUM(IF(B266:I266&gt;B267:I267,1,-1))</f>
        <v>-4</v>
      </c>
      <c r="AC266" s="6" cm="1">
        <f t="array" ref="AC266">SUM(IF(J266:S266&gt;J267:S267,1,-1))</f>
        <v>-2</v>
      </c>
      <c r="AD266" s="6">
        <f t="shared" si="65"/>
        <v>-6</v>
      </c>
      <c r="AE266" s="6">
        <f t="shared" si="64"/>
        <v>-8</v>
      </c>
      <c r="AF266" s="6">
        <f t="shared" si="64"/>
        <v>-10</v>
      </c>
      <c r="AG266" s="6">
        <f t="shared" si="64"/>
        <v>-18</v>
      </c>
      <c r="AH266" s="5"/>
      <c r="AI266" s="8" t="str">
        <f t="shared" si="66"/>
        <v>OL Lower</v>
      </c>
      <c r="AJ266" s="24" t="str">
        <f t="shared" si="67"/>
        <v>Down</v>
      </c>
      <c r="AK266" s="25" t="str">
        <f t="shared" si="68"/>
        <v>POC Down</v>
      </c>
      <c r="AL266" s="26" t="str">
        <f t="shared" si="69"/>
        <v>Bel. Val</v>
      </c>
      <c r="AM266" s="26" t="str">
        <f t="shared" si="70"/>
        <v>Inside Day</v>
      </c>
      <c r="AN266" s="26" t="str">
        <f t="shared" si="71"/>
        <v>Ab. Val</v>
      </c>
      <c r="AO266" s="26" t="str">
        <f t="shared" si="72"/>
        <v>No Gap</v>
      </c>
      <c r="AP266" s="26" t="str">
        <f t="shared" si="73"/>
        <v>Top-Weighted</v>
      </c>
      <c r="AQ266" s="26" t="str">
        <f t="shared" si="74"/>
        <v>Skewed Mid-High</v>
      </c>
      <c r="AR266" s="26" t="str">
        <f t="shared" si="75"/>
        <v>Same</v>
      </c>
      <c r="AS266" s="27">
        <f t="shared" si="76"/>
        <v>0</v>
      </c>
    </row>
    <row r="267" spans="1:45" ht="15.5" x14ac:dyDescent="0.35">
      <c r="A267" s="20">
        <v>45281</v>
      </c>
      <c r="B267" s="21">
        <v>1.2630300000000001</v>
      </c>
      <c r="C267" s="21">
        <v>1.2794000000000001</v>
      </c>
      <c r="D267" s="21">
        <v>1.24996</v>
      </c>
      <c r="E267" s="21">
        <v>1.26824</v>
      </c>
      <c r="F267" s="21">
        <v>1.2636000000000001</v>
      </c>
      <c r="G267" s="21">
        <v>1.2714000000000001</v>
      </c>
      <c r="H267" s="21">
        <v>1.256</v>
      </c>
      <c r="I267" s="22">
        <v>48</v>
      </c>
      <c r="J267" s="22">
        <v>4413</v>
      </c>
      <c r="K267" s="22">
        <v>4571</v>
      </c>
      <c r="L267" s="22">
        <v>9056</v>
      </c>
      <c r="M267" s="23">
        <v>12.505694444444435</v>
      </c>
      <c r="N267" s="23">
        <v>294.40000000000134</v>
      </c>
      <c r="O267" s="22">
        <v>154.0000000000008</v>
      </c>
      <c r="P267" s="22">
        <v>1074862</v>
      </c>
      <c r="Q267" s="23">
        <v>1492.8638888888888</v>
      </c>
      <c r="R267" s="23">
        <v>30.760869565217252</v>
      </c>
      <c r="S267" s="22">
        <v>45</v>
      </c>
      <c r="T267" s="22" t="s">
        <v>33</v>
      </c>
      <c r="U267" s="23">
        <v>0.75159919622667726</v>
      </c>
      <c r="V267" s="22">
        <v>1044</v>
      </c>
      <c r="W267" s="22">
        <v>2746</v>
      </c>
      <c r="X267" s="22">
        <v>3029</v>
      </c>
      <c r="Y267" s="22">
        <v>2190</v>
      </c>
      <c r="Z267" s="22" t="s">
        <v>32</v>
      </c>
      <c r="AA267" s="5"/>
      <c r="AB267" s="6" cm="1">
        <f t="array" ref="AB267">SUM(IF(B267:I267&gt;B268:I268,1,-1))</f>
        <v>-2</v>
      </c>
      <c r="AC267" s="6" cm="1">
        <f t="array" ref="AC267">SUM(IF(J267:S267&gt;J268:S268,1,-1))</f>
        <v>-4</v>
      </c>
      <c r="AD267" s="6">
        <f t="shared" si="65"/>
        <v>-6</v>
      </c>
      <c r="AE267" s="6">
        <f t="shared" si="64"/>
        <v>-6</v>
      </c>
      <c r="AF267" s="6">
        <f t="shared" si="64"/>
        <v>-10</v>
      </c>
      <c r="AG267" s="6">
        <f t="shared" si="64"/>
        <v>-16</v>
      </c>
      <c r="AH267" s="5"/>
      <c r="AI267" s="8" t="str">
        <f t="shared" si="66"/>
        <v>Outside</v>
      </c>
      <c r="AJ267" s="24" t="str">
        <f t="shared" si="67"/>
        <v>Neutral</v>
      </c>
      <c r="AK267" s="25" t="str">
        <f t="shared" si="68"/>
        <v>POC Down</v>
      </c>
      <c r="AL267" s="26" t="str">
        <f t="shared" si="69"/>
        <v>In. Val</v>
      </c>
      <c r="AM267" s="26" t="str">
        <f t="shared" si="70"/>
        <v>Inside Day</v>
      </c>
      <c r="AN267" s="26" t="str">
        <f t="shared" si="71"/>
        <v>In Val</v>
      </c>
      <c r="AO267" s="26" t="str">
        <f t="shared" si="72"/>
        <v>No Gap</v>
      </c>
      <c r="AP267" s="26" t="str">
        <f t="shared" si="73"/>
        <v>Bottom-Weighted</v>
      </c>
      <c r="AQ267" s="26" t="str">
        <f t="shared" si="74"/>
        <v>Skewed Mid-Low</v>
      </c>
      <c r="AR267" s="26" t="str">
        <f t="shared" si="75"/>
        <v>Closed Lower Quadrant</v>
      </c>
      <c r="AS267" s="27">
        <f t="shared" si="76"/>
        <v>-1</v>
      </c>
    </row>
    <row r="268" spans="1:45" ht="15.5" x14ac:dyDescent="0.35">
      <c r="A268" s="20">
        <v>45280</v>
      </c>
      <c r="B268" s="21">
        <v>1.2694099999999999</v>
      </c>
      <c r="C268" s="21">
        <v>1.2794000000000001</v>
      </c>
      <c r="D268" s="21">
        <v>1.24996</v>
      </c>
      <c r="E268" s="21">
        <v>1.2639499999999999</v>
      </c>
      <c r="F268" s="21">
        <v>1.2637</v>
      </c>
      <c r="G268" s="21">
        <v>1.2713000000000001</v>
      </c>
      <c r="H268" s="21">
        <v>1.256</v>
      </c>
      <c r="I268" s="22">
        <v>34</v>
      </c>
      <c r="J268" s="22">
        <v>4264</v>
      </c>
      <c r="K268" s="22">
        <v>4784</v>
      </c>
      <c r="L268" s="22">
        <v>9118</v>
      </c>
      <c r="M268" s="23">
        <v>12.600416666666659</v>
      </c>
      <c r="N268" s="23">
        <v>294.40000000000134</v>
      </c>
      <c r="O268" s="22">
        <v>153.00000000000091</v>
      </c>
      <c r="P268" s="22">
        <v>1079457</v>
      </c>
      <c r="Q268" s="23">
        <v>1499.2458333333334</v>
      </c>
      <c r="R268" s="23">
        <v>30.971467391304206</v>
      </c>
      <c r="S268" s="22">
        <v>43</v>
      </c>
      <c r="T268" s="22" t="s">
        <v>33</v>
      </c>
      <c r="U268" s="23">
        <v>0.74766366005347673</v>
      </c>
      <c r="V268" s="22">
        <v>1044</v>
      </c>
      <c r="W268" s="22">
        <v>2679</v>
      </c>
      <c r="X268" s="22">
        <v>3159</v>
      </c>
      <c r="Y268" s="22">
        <v>2190</v>
      </c>
      <c r="Z268" s="22" t="s">
        <v>29</v>
      </c>
      <c r="AA268" s="5"/>
      <c r="AB268" s="6" cm="1">
        <f t="array" ref="AB268">SUM(IF(B268:I268&gt;B269:I269,1,-1))</f>
        <v>-2</v>
      </c>
      <c r="AC268" s="6" cm="1">
        <f t="array" ref="AC268">SUM(IF(J268:S268&gt;J269:S269,1,-1))</f>
        <v>-4</v>
      </c>
      <c r="AD268" s="6">
        <f t="shared" si="65"/>
        <v>-6</v>
      </c>
      <c r="AE268" s="6">
        <f t="shared" si="64"/>
        <v>-4</v>
      </c>
      <c r="AF268" s="6">
        <f t="shared" si="64"/>
        <v>-4</v>
      </c>
      <c r="AG268" s="6">
        <f t="shared" si="64"/>
        <v>-8</v>
      </c>
      <c r="AH268" s="5"/>
      <c r="AI268" s="8" t="str">
        <f t="shared" si="66"/>
        <v>OL Higher</v>
      </c>
      <c r="AJ268" s="24" t="str">
        <f t="shared" si="67"/>
        <v>Down</v>
      </c>
      <c r="AK268" s="25" t="str">
        <f t="shared" si="68"/>
        <v>POC Up</v>
      </c>
      <c r="AL268" s="26" t="str">
        <f t="shared" si="69"/>
        <v>In. Val</v>
      </c>
      <c r="AM268" s="26" t="str">
        <f t="shared" si="70"/>
        <v>Inside Day</v>
      </c>
      <c r="AN268" s="26" t="str">
        <f t="shared" si="71"/>
        <v>In Val</v>
      </c>
      <c r="AO268" s="26" t="str">
        <f t="shared" si="72"/>
        <v>Gap Up - Failed</v>
      </c>
      <c r="AP268" s="26" t="str">
        <f t="shared" si="73"/>
        <v>Bottom-Weighted</v>
      </c>
      <c r="AQ268" s="26" t="str">
        <f t="shared" si="74"/>
        <v>Skewed Mid-Low</v>
      </c>
      <c r="AR268" s="26" t="str">
        <f t="shared" si="75"/>
        <v>Closed Higher Quadrant</v>
      </c>
      <c r="AS268" s="27">
        <f t="shared" si="76"/>
        <v>2</v>
      </c>
    </row>
    <row r="269" spans="1:45" ht="15.5" x14ac:dyDescent="0.35">
      <c r="A269" s="20">
        <v>45279</v>
      </c>
      <c r="B269" s="21">
        <v>1.27119</v>
      </c>
      <c r="C269" s="21">
        <v>1.2794000000000001</v>
      </c>
      <c r="D269" s="21">
        <v>1.24996</v>
      </c>
      <c r="E269" s="21">
        <v>1.2729699999999999</v>
      </c>
      <c r="F269" s="21">
        <v>1.2555000000000001</v>
      </c>
      <c r="G269" s="21">
        <v>1.2691000000000001</v>
      </c>
      <c r="H269" s="21">
        <v>1.2539</v>
      </c>
      <c r="I269" s="22">
        <v>56</v>
      </c>
      <c r="J269" s="22">
        <v>7848</v>
      </c>
      <c r="K269" s="22">
        <v>1231</v>
      </c>
      <c r="L269" s="22">
        <v>9145</v>
      </c>
      <c r="M269" s="23">
        <v>12.632916666666663</v>
      </c>
      <c r="N269" s="23">
        <v>294.40000000000134</v>
      </c>
      <c r="O269" s="22">
        <v>152.00000000000102</v>
      </c>
      <c r="P269" s="22">
        <v>1081034</v>
      </c>
      <c r="Q269" s="23">
        <v>1501.4361111111111</v>
      </c>
      <c r="R269" s="23">
        <v>31.063179347825944</v>
      </c>
      <c r="S269" s="22">
        <v>39</v>
      </c>
      <c r="T269" s="22" t="s">
        <v>28</v>
      </c>
      <c r="U269" s="23">
        <v>0.36091378606889823</v>
      </c>
      <c r="V269" s="22">
        <v>1038</v>
      </c>
      <c r="W269" s="22">
        <v>2851</v>
      </c>
      <c r="X269" s="22">
        <v>3025</v>
      </c>
      <c r="Y269" s="22">
        <v>2190</v>
      </c>
      <c r="Z269" s="22" t="s">
        <v>31</v>
      </c>
      <c r="AA269" s="5"/>
      <c r="AB269" s="6" cm="1">
        <f t="array" ref="AB269">SUM(IF(B269:I269&gt;B270:I270,1,-1))</f>
        <v>-2</v>
      </c>
      <c r="AC269" s="6" cm="1">
        <f t="array" ref="AC269">SUM(IF(J269:S269&gt;J270:S270,1,-1))</f>
        <v>-2</v>
      </c>
      <c r="AD269" s="6">
        <f t="shared" si="65"/>
        <v>-4</v>
      </c>
      <c r="AE269" s="6">
        <f t="shared" si="64"/>
        <v>-4</v>
      </c>
      <c r="AF269" s="6">
        <f t="shared" si="64"/>
        <v>6</v>
      </c>
      <c r="AG269" s="6">
        <f t="shared" si="64"/>
        <v>2</v>
      </c>
      <c r="AH269" s="5"/>
      <c r="AI269" s="8" t="str">
        <f t="shared" si="66"/>
        <v>OL Lower</v>
      </c>
      <c r="AJ269" s="24" t="str">
        <f t="shared" si="67"/>
        <v>Down</v>
      </c>
      <c r="AK269" s="25" t="str">
        <f t="shared" si="68"/>
        <v>POC Down</v>
      </c>
      <c r="AL269" s="26" t="str">
        <f t="shared" si="69"/>
        <v>Bel. Val</v>
      </c>
      <c r="AM269" s="26" t="str">
        <f t="shared" si="70"/>
        <v>Inside Day</v>
      </c>
      <c r="AN269" s="26" t="str">
        <f t="shared" si="71"/>
        <v>Ab. Val</v>
      </c>
      <c r="AO269" s="26" t="str">
        <f t="shared" si="72"/>
        <v>No Gap</v>
      </c>
      <c r="AP269" s="26" t="str">
        <f t="shared" si="73"/>
        <v>Top-Weighted</v>
      </c>
      <c r="AQ269" s="26" t="str">
        <f t="shared" si="74"/>
        <v>Skewed Mid-Low</v>
      </c>
      <c r="AR269" s="26" t="str">
        <f t="shared" si="75"/>
        <v>Closed Lower Quadrant</v>
      </c>
      <c r="AS269" s="27">
        <f t="shared" si="76"/>
        <v>-1</v>
      </c>
    </row>
    <row r="270" spans="1:45" ht="15.5" x14ac:dyDescent="0.35">
      <c r="A270" s="20">
        <v>45278</v>
      </c>
      <c r="B270" s="21">
        <v>1.26335</v>
      </c>
      <c r="C270" s="21">
        <v>1.2794000000000001</v>
      </c>
      <c r="D270" s="21">
        <v>1.24996</v>
      </c>
      <c r="E270" s="21">
        <v>1.26515</v>
      </c>
      <c r="F270" s="21">
        <v>1.2637</v>
      </c>
      <c r="G270" s="21">
        <v>1.2717000000000001</v>
      </c>
      <c r="H270" s="21">
        <v>1.2567999999999999</v>
      </c>
      <c r="I270" s="22">
        <v>46</v>
      </c>
      <c r="J270" s="22">
        <v>4141</v>
      </c>
      <c r="K270" s="22">
        <v>4949</v>
      </c>
      <c r="L270" s="22">
        <v>9162</v>
      </c>
      <c r="M270" s="23">
        <v>12.656388888888891</v>
      </c>
      <c r="N270" s="23">
        <v>294.40000000000134</v>
      </c>
      <c r="O270" s="22">
        <v>149.00000000000136</v>
      </c>
      <c r="P270" s="22">
        <v>1080909</v>
      </c>
      <c r="Q270" s="23">
        <v>1501.2625</v>
      </c>
      <c r="R270" s="23">
        <v>31.120923913043338</v>
      </c>
      <c r="S270" s="22">
        <v>44</v>
      </c>
      <c r="T270" s="22" t="s">
        <v>33</v>
      </c>
      <c r="U270" s="23">
        <v>0.73617643793439558</v>
      </c>
      <c r="V270" s="22">
        <v>770</v>
      </c>
      <c r="W270" s="22">
        <v>2857</v>
      </c>
      <c r="X270" s="22">
        <v>3302</v>
      </c>
      <c r="Y270" s="22">
        <v>2190</v>
      </c>
      <c r="Z270" s="22" t="s">
        <v>32</v>
      </c>
      <c r="AA270" s="5"/>
      <c r="AB270" s="6" cm="1">
        <f t="array" ref="AB270">SUM(IF(B270:I270&gt;B271:I271,1,-1))</f>
        <v>0</v>
      </c>
      <c r="AC270" s="6" cm="1">
        <f t="array" ref="AC270">SUM(IF(J270:S270&gt;J271:S271,1,-1))</f>
        <v>2</v>
      </c>
      <c r="AD270" s="6">
        <f t="shared" si="65"/>
        <v>2</v>
      </c>
      <c r="AE270" s="6">
        <f t="shared" si="64"/>
        <v>4</v>
      </c>
      <c r="AF270" s="6">
        <f t="shared" si="64"/>
        <v>14</v>
      </c>
      <c r="AG270" s="6">
        <f t="shared" si="64"/>
        <v>18</v>
      </c>
      <c r="AH270" s="5"/>
      <c r="AI270" s="8" t="str">
        <f t="shared" si="66"/>
        <v>OL Higher</v>
      </c>
      <c r="AJ270" s="24" t="str">
        <f t="shared" si="67"/>
        <v>Neutral</v>
      </c>
      <c r="AK270" s="25" t="str">
        <f t="shared" si="68"/>
        <v>POC Up</v>
      </c>
      <c r="AL270" s="26" t="str">
        <f t="shared" si="69"/>
        <v>In. Val</v>
      </c>
      <c r="AM270" s="26" t="str">
        <f t="shared" si="70"/>
        <v>Inside Day</v>
      </c>
      <c r="AN270" s="26" t="str">
        <f t="shared" si="71"/>
        <v>In Val</v>
      </c>
      <c r="AO270" s="26" t="str">
        <f t="shared" si="72"/>
        <v>No Gap</v>
      </c>
      <c r="AP270" s="26" t="str">
        <f t="shared" si="73"/>
        <v>Bottom-Weighted</v>
      </c>
      <c r="AQ270" s="26" t="str">
        <f t="shared" si="74"/>
        <v>Skewed Mid-Low</v>
      </c>
      <c r="AR270" s="26" t="str">
        <f t="shared" si="75"/>
        <v>Same</v>
      </c>
      <c r="AS270" s="27">
        <f t="shared" si="76"/>
        <v>0</v>
      </c>
    </row>
    <row r="271" spans="1:45" ht="15.5" x14ac:dyDescent="0.35">
      <c r="A271" s="20">
        <v>45275</v>
      </c>
      <c r="B271" s="21">
        <v>1.2599499999999999</v>
      </c>
      <c r="C271" s="21">
        <v>1.2794000000000001</v>
      </c>
      <c r="D271" s="21">
        <v>1.24996</v>
      </c>
      <c r="E271" s="21">
        <v>1.2670600000000001</v>
      </c>
      <c r="F271" s="21">
        <v>1.2630000000000001</v>
      </c>
      <c r="G271" s="21">
        <v>1.2684</v>
      </c>
      <c r="H271" s="21">
        <v>1.2541</v>
      </c>
      <c r="I271" s="22">
        <v>53</v>
      </c>
      <c r="J271" s="22">
        <v>4191</v>
      </c>
      <c r="K271" s="22">
        <v>4892</v>
      </c>
      <c r="L271" s="22">
        <v>9162</v>
      </c>
      <c r="M271" s="23">
        <v>12.655138888888912</v>
      </c>
      <c r="N271" s="23">
        <v>294.40000000000134</v>
      </c>
      <c r="O271" s="22">
        <v>142.9999999999998</v>
      </c>
      <c r="P271" s="22">
        <v>1077393</v>
      </c>
      <c r="Q271" s="23">
        <v>1496.3791666666666</v>
      </c>
      <c r="R271" s="23">
        <v>31.120923913043338</v>
      </c>
      <c r="S271" s="22">
        <v>41</v>
      </c>
      <c r="T271" s="22" t="s">
        <v>33</v>
      </c>
      <c r="U271" s="23">
        <v>0.74085074334420409</v>
      </c>
      <c r="V271" s="22">
        <v>770</v>
      </c>
      <c r="W271" s="22">
        <v>2508</v>
      </c>
      <c r="X271" s="22">
        <v>3665</v>
      </c>
      <c r="Y271" s="22">
        <v>2190</v>
      </c>
      <c r="Z271" s="22" t="s">
        <v>32</v>
      </c>
      <c r="AA271" s="5"/>
      <c r="AB271" s="6" cm="1">
        <f t="array" ref="AB271">SUM(IF(B271:I271&gt;B272:I272,1,-1))</f>
        <v>-2</v>
      </c>
      <c r="AC271" s="6" cm="1">
        <f t="array" ref="AC271">SUM(IF(J271:S271&gt;J272:S272,1,-1))</f>
        <v>6</v>
      </c>
      <c r="AD271" s="6">
        <f t="shared" si="65"/>
        <v>4</v>
      </c>
      <c r="AE271" s="6">
        <f t="shared" ref="AE271:AG286" si="77">SUM(AB271:AB273)</f>
        <v>4</v>
      </c>
      <c r="AF271" s="6">
        <f t="shared" si="77"/>
        <v>14</v>
      </c>
      <c r="AG271" s="6">
        <f t="shared" si="77"/>
        <v>18</v>
      </c>
      <c r="AH271" s="5"/>
      <c r="AI271" s="8" t="str">
        <f t="shared" si="66"/>
        <v>OL Higher</v>
      </c>
      <c r="AJ271" s="24" t="str">
        <f t="shared" si="67"/>
        <v>Up</v>
      </c>
      <c r="AK271" s="25" t="str">
        <f t="shared" si="68"/>
        <v>POC Unchanged</v>
      </c>
      <c r="AL271" s="26" t="str">
        <f t="shared" si="69"/>
        <v>In. Val</v>
      </c>
      <c r="AM271" s="26" t="str">
        <f t="shared" si="70"/>
        <v>Inside Day</v>
      </c>
      <c r="AN271" s="26" t="str">
        <f t="shared" si="71"/>
        <v>In Val</v>
      </c>
      <c r="AO271" s="26" t="str">
        <f t="shared" si="72"/>
        <v>No Gap</v>
      </c>
      <c r="AP271" s="26" t="str">
        <f t="shared" si="73"/>
        <v>Bottom-Weighted</v>
      </c>
      <c r="AQ271" s="26" t="str">
        <f t="shared" si="74"/>
        <v>Skewed Mid-Low</v>
      </c>
      <c r="AR271" s="26" t="str">
        <f t="shared" si="75"/>
        <v>Closed Higher Quadrant</v>
      </c>
      <c r="AS271" s="27">
        <f t="shared" si="76"/>
        <v>1</v>
      </c>
    </row>
    <row r="272" spans="1:45" ht="15.5" x14ac:dyDescent="0.35">
      <c r="A272" s="20">
        <v>45274</v>
      </c>
      <c r="B272" s="21">
        <v>1.2531300000000001</v>
      </c>
      <c r="C272" s="21">
        <v>1.2794000000000001</v>
      </c>
      <c r="D272" s="21">
        <v>1.24996</v>
      </c>
      <c r="E272" s="21">
        <v>1.27695</v>
      </c>
      <c r="F272" s="21">
        <v>1.2630000000000001</v>
      </c>
      <c r="G272" s="21">
        <v>1.2654000000000001</v>
      </c>
      <c r="H272" s="21">
        <v>1.2525999999999999</v>
      </c>
      <c r="I272" s="22">
        <v>76</v>
      </c>
      <c r="J272" s="22">
        <v>3491</v>
      </c>
      <c r="K272" s="22">
        <v>5367</v>
      </c>
      <c r="L272" s="22">
        <v>8937</v>
      </c>
      <c r="M272" s="23">
        <v>12.339166666666703</v>
      </c>
      <c r="N272" s="23">
        <v>294.40000000000134</v>
      </c>
      <c r="O272" s="22">
        <v>128.00000000000145</v>
      </c>
      <c r="P272" s="22">
        <v>1045407</v>
      </c>
      <c r="Q272" s="23">
        <v>1451.9541666666667</v>
      </c>
      <c r="R272" s="23">
        <v>30.356657608695514</v>
      </c>
      <c r="S272" s="22">
        <v>36</v>
      </c>
      <c r="T272" s="22" t="s">
        <v>26</v>
      </c>
      <c r="U272" s="23">
        <v>0.59326492948672083</v>
      </c>
      <c r="V272" s="22">
        <v>378</v>
      </c>
      <c r="W272" s="22">
        <v>2200</v>
      </c>
      <c r="X272" s="22">
        <v>3873</v>
      </c>
      <c r="Y272" s="22">
        <v>2457</v>
      </c>
      <c r="Z272" s="22" t="s">
        <v>31</v>
      </c>
      <c r="AA272" s="5"/>
      <c r="AB272" s="6" cm="1">
        <f t="array" ref="AB272">SUM(IF(B272:I272&gt;B273:I273,1,-1))</f>
        <v>6</v>
      </c>
      <c r="AC272" s="6" cm="1">
        <f t="array" ref="AC272">SUM(IF(J272:S272&gt;J273:S273,1,-1))</f>
        <v>6</v>
      </c>
      <c r="AD272" s="6">
        <f t="shared" si="65"/>
        <v>12</v>
      </c>
      <c r="AE272" s="6">
        <f t="shared" si="77"/>
        <v>8</v>
      </c>
      <c r="AF272" s="6">
        <f t="shared" si="77"/>
        <v>10</v>
      </c>
      <c r="AG272" s="6">
        <f t="shared" si="77"/>
        <v>18</v>
      </c>
      <c r="AH272" s="5"/>
      <c r="AI272" s="8" t="str">
        <f t="shared" si="66"/>
        <v>Outside</v>
      </c>
      <c r="AJ272" s="24" t="str">
        <f t="shared" si="67"/>
        <v>Up</v>
      </c>
      <c r="AK272" s="25" t="str">
        <f t="shared" si="68"/>
        <v>POC Up</v>
      </c>
      <c r="AL272" s="26" t="str">
        <f t="shared" si="69"/>
        <v>In. Val</v>
      </c>
      <c r="AM272" s="26" t="str">
        <f t="shared" si="70"/>
        <v>Upper Break</v>
      </c>
      <c r="AN272" s="26" t="str">
        <f t="shared" si="71"/>
        <v>Ab. Val</v>
      </c>
      <c r="AO272" s="26" t="str">
        <f t="shared" si="72"/>
        <v>No Gap</v>
      </c>
      <c r="AP272" s="26" t="str">
        <f t="shared" si="73"/>
        <v>Bottom-Weighted</v>
      </c>
      <c r="AQ272" s="26" t="str">
        <f t="shared" si="74"/>
        <v>Skewed Mid-Low</v>
      </c>
      <c r="AR272" s="26" t="str">
        <f t="shared" si="75"/>
        <v>Closed Lower Quadrant</v>
      </c>
      <c r="AS272" s="27">
        <f t="shared" si="76"/>
        <v>-1</v>
      </c>
    </row>
    <row r="273" spans="1:45" ht="15.5" x14ac:dyDescent="0.35">
      <c r="A273" s="20">
        <v>45273</v>
      </c>
      <c r="B273" s="21">
        <v>1.2488600000000001</v>
      </c>
      <c r="C273" s="21">
        <v>1.27329</v>
      </c>
      <c r="D273" s="21">
        <v>1.24882</v>
      </c>
      <c r="E273" s="21">
        <v>1.2620499999999999</v>
      </c>
      <c r="F273" s="21">
        <v>1.2555000000000001</v>
      </c>
      <c r="G273" s="21">
        <v>1.2643000000000002</v>
      </c>
      <c r="H273" s="21">
        <v>1.2526000000000002</v>
      </c>
      <c r="I273" s="22">
        <v>72</v>
      </c>
      <c r="J273" s="22">
        <v>6651</v>
      </c>
      <c r="K273" s="22">
        <v>1819</v>
      </c>
      <c r="L273" s="22">
        <v>8545</v>
      </c>
      <c r="M273" s="23">
        <v>11.843750000000057</v>
      </c>
      <c r="N273" s="23">
        <v>244.69999999999993</v>
      </c>
      <c r="O273" s="22">
        <v>117.00000000000044</v>
      </c>
      <c r="P273" s="22">
        <v>990585</v>
      </c>
      <c r="Q273" s="23">
        <v>1375.8125</v>
      </c>
      <c r="R273" s="23">
        <v>34.920310584389057</v>
      </c>
      <c r="S273" s="22">
        <v>30</v>
      </c>
      <c r="T273" s="22" t="s">
        <v>28</v>
      </c>
      <c r="U273" s="23">
        <v>0.41938765017480861</v>
      </c>
      <c r="V273" s="22">
        <v>1457</v>
      </c>
      <c r="W273" s="22">
        <v>2437</v>
      </c>
      <c r="X273" s="22">
        <v>3151</v>
      </c>
      <c r="Y273" s="22">
        <v>1500</v>
      </c>
      <c r="Z273" s="22" t="s">
        <v>32</v>
      </c>
      <c r="AA273" s="5"/>
      <c r="AB273" s="6" cm="1">
        <f t="array" ref="AB273">SUM(IF(B273:I273&gt;B274:I274,1,-1))</f>
        <v>0</v>
      </c>
      <c r="AC273" s="6" cm="1">
        <f t="array" ref="AC273">SUM(IF(J273:S273&gt;J274:S274,1,-1))</f>
        <v>2</v>
      </c>
      <c r="AD273" s="6">
        <f t="shared" si="65"/>
        <v>2</v>
      </c>
      <c r="AE273" s="6">
        <f t="shared" si="77"/>
        <v>4</v>
      </c>
      <c r="AF273" s="6">
        <f t="shared" si="77"/>
        <v>0</v>
      </c>
      <c r="AG273" s="6">
        <f t="shared" si="77"/>
        <v>4</v>
      </c>
      <c r="AH273" s="5"/>
      <c r="AI273" s="8" t="str">
        <f t="shared" si="66"/>
        <v>Inside</v>
      </c>
      <c r="AJ273" s="24" t="str">
        <f t="shared" si="67"/>
        <v>Up</v>
      </c>
      <c r="AK273" s="25" t="str">
        <f t="shared" si="68"/>
        <v>POC Down</v>
      </c>
      <c r="AL273" s="26" t="str">
        <f t="shared" si="69"/>
        <v>In. Val</v>
      </c>
      <c r="AM273" s="26" t="str">
        <f t="shared" si="70"/>
        <v>Inside Day</v>
      </c>
      <c r="AN273" s="26" t="str">
        <f t="shared" si="71"/>
        <v>In Val</v>
      </c>
      <c r="AO273" s="26" t="str">
        <f t="shared" si="72"/>
        <v>Gap Down - Failed</v>
      </c>
      <c r="AP273" s="26" t="str">
        <f t="shared" si="73"/>
        <v>Top-Weighted</v>
      </c>
      <c r="AQ273" s="26" t="str">
        <f t="shared" si="74"/>
        <v>Skewed Mid-Low</v>
      </c>
      <c r="AR273" s="26" t="str">
        <f t="shared" si="75"/>
        <v>Closed Lower Quadrant</v>
      </c>
      <c r="AS273" s="27">
        <f t="shared" si="76"/>
        <v>-1</v>
      </c>
    </row>
    <row r="274" spans="1:45" ht="15.5" x14ac:dyDescent="0.35">
      <c r="A274" s="20">
        <v>45272</v>
      </c>
      <c r="B274" s="21">
        <v>1.2542500000000001</v>
      </c>
      <c r="C274" s="21">
        <v>1.27329</v>
      </c>
      <c r="D274" s="21">
        <v>1.24481</v>
      </c>
      <c r="E274" s="21">
        <v>1.25675</v>
      </c>
      <c r="F274" s="21">
        <v>1.2630000000000001</v>
      </c>
      <c r="G274" s="21">
        <v>1.2647000000000002</v>
      </c>
      <c r="H274" s="21">
        <v>1.2524000000000002</v>
      </c>
      <c r="I274" s="22">
        <v>68</v>
      </c>
      <c r="J274" s="22">
        <v>2721</v>
      </c>
      <c r="K274" s="22">
        <v>5620</v>
      </c>
      <c r="L274" s="22">
        <v>8410</v>
      </c>
      <c r="M274" s="23">
        <v>11.647500000000067</v>
      </c>
      <c r="N274" s="23">
        <v>284.80000000000064</v>
      </c>
      <c r="O274" s="22">
        <v>122.99999999999977</v>
      </c>
      <c r="P274" s="22">
        <v>971832</v>
      </c>
      <c r="Q274" s="23">
        <v>1349.7666666666667</v>
      </c>
      <c r="R274" s="23">
        <v>29.529494382022406</v>
      </c>
      <c r="S274" s="22">
        <v>30</v>
      </c>
      <c r="T274" s="22" t="s">
        <v>26</v>
      </c>
      <c r="U274" s="23">
        <v>0.52560019327573693</v>
      </c>
      <c r="V274" s="22">
        <v>1660</v>
      </c>
      <c r="W274" s="22">
        <v>3051</v>
      </c>
      <c r="X274" s="22">
        <v>3199</v>
      </c>
      <c r="Y274" s="22">
        <v>465</v>
      </c>
      <c r="Z274" s="22" t="s">
        <v>29</v>
      </c>
      <c r="AA274" s="5"/>
      <c r="AB274" s="6" cm="1">
        <f t="array" ref="AB274">SUM(IF(B274:I274&gt;B275:I275,1,-1))</f>
        <v>2</v>
      </c>
      <c r="AC274" s="6" cm="1">
        <f t="array" ref="AC274">SUM(IF(J274:S274&gt;J275:S275,1,-1))</f>
        <v>2</v>
      </c>
      <c r="AD274" s="6">
        <f t="shared" si="65"/>
        <v>4</v>
      </c>
      <c r="AE274" s="6">
        <f t="shared" si="77"/>
        <v>0</v>
      </c>
      <c r="AF274" s="6">
        <f t="shared" si="77"/>
        <v>0</v>
      </c>
      <c r="AG274" s="6">
        <f t="shared" si="77"/>
        <v>0</v>
      </c>
      <c r="AH274" s="5"/>
      <c r="AI274" s="8" t="str">
        <f t="shared" si="66"/>
        <v>Inside</v>
      </c>
      <c r="AJ274" s="24" t="str">
        <f t="shared" si="67"/>
        <v>Up</v>
      </c>
      <c r="AK274" s="25" t="str">
        <f t="shared" si="68"/>
        <v>POC Up</v>
      </c>
      <c r="AL274" s="26" t="str">
        <f t="shared" si="69"/>
        <v>In. Val</v>
      </c>
      <c r="AM274" s="26" t="str">
        <f t="shared" si="70"/>
        <v>Inside Day</v>
      </c>
      <c r="AN274" s="26" t="str">
        <f t="shared" si="71"/>
        <v>In Val</v>
      </c>
      <c r="AO274" s="26" t="str">
        <f t="shared" si="72"/>
        <v>No Gap</v>
      </c>
      <c r="AP274" s="26" t="str">
        <f t="shared" si="73"/>
        <v>Bottom-Weighted</v>
      </c>
      <c r="AQ274" s="26" t="str">
        <f t="shared" si="74"/>
        <v>Skewed Mid-Low</v>
      </c>
      <c r="AR274" s="26" t="str">
        <f t="shared" si="75"/>
        <v>Same</v>
      </c>
      <c r="AS274" s="27">
        <f t="shared" si="76"/>
        <v>0</v>
      </c>
    </row>
    <row r="275" spans="1:45" ht="15.5" x14ac:dyDescent="0.35">
      <c r="A275" s="20">
        <v>45271</v>
      </c>
      <c r="B275" s="21">
        <v>1.2507299999999999</v>
      </c>
      <c r="C275" s="21">
        <v>1.27329</v>
      </c>
      <c r="D275" s="21">
        <v>1.24481</v>
      </c>
      <c r="E275" s="21">
        <v>1.2552700000000001</v>
      </c>
      <c r="F275" s="21">
        <v>1.2535000000000001</v>
      </c>
      <c r="G275" s="21">
        <v>1.2648000000000001</v>
      </c>
      <c r="H275" s="21">
        <v>1.2522000000000002</v>
      </c>
      <c r="I275" s="22">
        <v>59</v>
      </c>
      <c r="J275" s="22">
        <v>7055</v>
      </c>
      <c r="K275" s="22">
        <v>1224</v>
      </c>
      <c r="L275" s="22">
        <v>8362</v>
      </c>
      <c r="M275" s="23">
        <v>11.567777777777842</v>
      </c>
      <c r="N275" s="23">
        <v>284.80000000000064</v>
      </c>
      <c r="O275" s="22">
        <v>125.99999999999945</v>
      </c>
      <c r="P275" s="22">
        <v>965757</v>
      </c>
      <c r="Q275" s="23">
        <v>1341.3291666666667</v>
      </c>
      <c r="R275" s="23">
        <v>29.360955056179709</v>
      </c>
      <c r="S275" s="22">
        <v>32</v>
      </c>
      <c r="T275" s="22" t="s">
        <v>28</v>
      </c>
      <c r="U275" s="23">
        <v>0.35429267395698805</v>
      </c>
      <c r="V275" s="22">
        <v>1660</v>
      </c>
      <c r="W275" s="22">
        <v>3024</v>
      </c>
      <c r="X275" s="22">
        <v>3136</v>
      </c>
      <c r="Y275" s="22">
        <v>504</v>
      </c>
      <c r="Z275" s="22" t="s">
        <v>29</v>
      </c>
      <c r="AA275" s="5"/>
      <c r="AB275" s="6" cm="1">
        <f t="array" ref="AB275">SUM(IF(B275:I275&gt;B276:I276,1,-1))</f>
        <v>2</v>
      </c>
      <c r="AC275" s="6" cm="1">
        <f t="array" ref="AC275">SUM(IF(J275:S275&gt;J276:S276,1,-1))</f>
        <v>-4</v>
      </c>
      <c r="AD275" s="6">
        <f t="shared" si="65"/>
        <v>-2</v>
      </c>
      <c r="AE275" s="6">
        <f t="shared" si="77"/>
        <v>-4</v>
      </c>
      <c r="AF275" s="6">
        <f t="shared" si="77"/>
        <v>2</v>
      </c>
      <c r="AG275" s="6">
        <f t="shared" si="77"/>
        <v>-2</v>
      </c>
      <c r="AH275" s="5"/>
      <c r="AI275" s="8" t="str">
        <f t="shared" si="66"/>
        <v>Inside</v>
      </c>
      <c r="AJ275" s="24" t="str">
        <f t="shared" si="67"/>
        <v>Neutral</v>
      </c>
      <c r="AK275" s="25" t="str">
        <f t="shared" si="68"/>
        <v>POC Up</v>
      </c>
      <c r="AL275" s="26" t="str">
        <f t="shared" si="69"/>
        <v>In. Val</v>
      </c>
      <c r="AM275" s="26" t="str">
        <f t="shared" si="70"/>
        <v>Inside Day</v>
      </c>
      <c r="AN275" s="26" t="str">
        <f t="shared" si="71"/>
        <v>In Val</v>
      </c>
      <c r="AO275" s="26" t="str">
        <f t="shared" si="72"/>
        <v>No Gap</v>
      </c>
      <c r="AP275" s="26" t="str">
        <f t="shared" si="73"/>
        <v>Top-Weighted</v>
      </c>
      <c r="AQ275" s="26" t="str">
        <f t="shared" si="74"/>
        <v>Skewed Mid-Low</v>
      </c>
      <c r="AR275" s="26" t="str">
        <f t="shared" si="75"/>
        <v>Same</v>
      </c>
      <c r="AS275" s="27">
        <f t="shared" si="76"/>
        <v>0</v>
      </c>
    </row>
    <row r="276" spans="1:45" ht="15.5" x14ac:dyDescent="0.35">
      <c r="A276" s="20">
        <v>45268</v>
      </c>
      <c r="B276" s="21">
        <v>1.24525</v>
      </c>
      <c r="C276" s="21">
        <v>1.27329</v>
      </c>
      <c r="D276" s="21">
        <v>1.24455</v>
      </c>
      <c r="E276" s="21">
        <v>1.25519</v>
      </c>
      <c r="F276" s="21">
        <v>1.2534000000000001</v>
      </c>
      <c r="G276" s="21">
        <v>1.2656000000000001</v>
      </c>
      <c r="H276" s="21">
        <v>1.2507000000000001</v>
      </c>
      <c r="I276" s="22">
        <v>64</v>
      </c>
      <c r="J276" s="22">
        <v>6695</v>
      </c>
      <c r="K276" s="22">
        <v>1684</v>
      </c>
      <c r="L276" s="22">
        <v>8459</v>
      </c>
      <c r="M276" s="23">
        <v>11.710555555555604</v>
      </c>
      <c r="N276" s="23">
        <v>287.39999999999986</v>
      </c>
      <c r="O276" s="22">
        <v>148.99999999999915</v>
      </c>
      <c r="P276" s="22">
        <v>961961</v>
      </c>
      <c r="Q276" s="23">
        <v>1336.0569444444445</v>
      </c>
      <c r="R276" s="23">
        <v>29.432846207376492</v>
      </c>
      <c r="S276" s="22">
        <v>38</v>
      </c>
      <c r="T276" s="22" t="s">
        <v>28</v>
      </c>
      <c r="U276" s="23">
        <v>0.38905829199477943</v>
      </c>
      <c r="V276" s="22">
        <v>1657</v>
      </c>
      <c r="W276" s="22">
        <v>3073</v>
      </c>
      <c r="X276" s="22">
        <v>2686</v>
      </c>
      <c r="Y276" s="22">
        <v>1004</v>
      </c>
      <c r="Z276" s="22" t="s">
        <v>29</v>
      </c>
      <c r="AA276" s="5"/>
      <c r="AB276" s="6" cm="1">
        <f t="array" ref="AB276">SUM(IF(B276:I276&gt;B277:I277,1,-1))</f>
        <v>-4</v>
      </c>
      <c r="AC276" s="6" cm="1">
        <f t="array" ref="AC276">SUM(IF(J276:S276&gt;J277:S277,1,-1))</f>
        <v>2</v>
      </c>
      <c r="AD276" s="6">
        <f t="shared" si="65"/>
        <v>-2</v>
      </c>
      <c r="AE276" s="6">
        <f t="shared" si="77"/>
        <v>-10</v>
      </c>
      <c r="AF276" s="6">
        <f t="shared" si="77"/>
        <v>4</v>
      </c>
      <c r="AG276" s="6">
        <f t="shared" si="77"/>
        <v>-6</v>
      </c>
      <c r="AH276" s="5"/>
      <c r="AI276" s="8" t="str">
        <f t="shared" si="66"/>
        <v>OL Lower</v>
      </c>
      <c r="AJ276" s="24" t="str">
        <f t="shared" si="67"/>
        <v>Up</v>
      </c>
      <c r="AK276" s="25" t="str">
        <f t="shared" si="68"/>
        <v>POC Unchanged</v>
      </c>
      <c r="AL276" s="26" t="str">
        <f t="shared" si="69"/>
        <v>In. Val</v>
      </c>
      <c r="AM276" s="26" t="str">
        <f t="shared" si="70"/>
        <v>Inside Day</v>
      </c>
      <c r="AN276" s="26" t="str">
        <f t="shared" si="71"/>
        <v>In Val</v>
      </c>
      <c r="AO276" s="26" t="str">
        <f t="shared" si="72"/>
        <v>Gap Down - Failed</v>
      </c>
      <c r="AP276" s="26" t="str">
        <f t="shared" si="73"/>
        <v>Top-Weighted</v>
      </c>
      <c r="AQ276" s="26" t="str">
        <f t="shared" si="74"/>
        <v>Skewed Mid-High</v>
      </c>
      <c r="AR276" s="26" t="str">
        <f t="shared" si="75"/>
        <v>Closed Higher Quadrant</v>
      </c>
      <c r="AS276" s="27">
        <f t="shared" si="76"/>
        <v>1</v>
      </c>
    </row>
    <row r="277" spans="1:45" ht="15.5" x14ac:dyDescent="0.35">
      <c r="A277" s="20">
        <v>45267</v>
      </c>
      <c r="B277" s="21">
        <v>1.24139</v>
      </c>
      <c r="C277" s="21">
        <v>1.27329</v>
      </c>
      <c r="D277" s="21">
        <v>1.2373499999999999</v>
      </c>
      <c r="E277" s="21">
        <v>1.25861</v>
      </c>
      <c r="F277" s="21">
        <v>1.2534000000000001</v>
      </c>
      <c r="G277" s="21">
        <v>1.2689000000000001</v>
      </c>
      <c r="H277" s="21">
        <v>1.2522</v>
      </c>
      <c r="I277" s="22">
        <v>76</v>
      </c>
      <c r="J277" s="22">
        <v>6242</v>
      </c>
      <c r="K277" s="22">
        <v>2120</v>
      </c>
      <c r="L277" s="22">
        <v>8435</v>
      </c>
      <c r="M277" s="23">
        <v>11.632500000000039</v>
      </c>
      <c r="N277" s="23">
        <v>359.40000000000083</v>
      </c>
      <c r="O277" s="22">
        <v>167.00000000000159</v>
      </c>
      <c r="P277" s="22">
        <v>935233</v>
      </c>
      <c r="Q277" s="23">
        <v>1298.9347222222223</v>
      </c>
      <c r="R277" s="23">
        <v>23.469671675013856</v>
      </c>
      <c r="S277" s="22">
        <v>52</v>
      </c>
      <c r="T277" s="22" t="s">
        <v>28</v>
      </c>
      <c r="U277" s="23">
        <v>0.36764623945524322</v>
      </c>
      <c r="V277" s="22">
        <v>2058</v>
      </c>
      <c r="W277" s="22">
        <v>3517</v>
      </c>
      <c r="X277" s="22">
        <v>2234</v>
      </c>
      <c r="Y277" s="22">
        <v>626</v>
      </c>
      <c r="Z277" s="22" t="s">
        <v>32</v>
      </c>
      <c r="AA277" s="5"/>
      <c r="AB277" s="6" cm="1">
        <f t="array" ref="AB277">SUM(IF(B277:I277&gt;B278:I278,1,-1))</f>
        <v>-2</v>
      </c>
      <c r="AC277" s="6" cm="1">
        <f t="array" ref="AC277">SUM(IF(J277:S277&gt;J278:S278,1,-1))</f>
        <v>4</v>
      </c>
      <c r="AD277" s="6">
        <f t="shared" si="65"/>
        <v>2</v>
      </c>
      <c r="AE277" s="6">
        <f t="shared" si="77"/>
        <v>-6</v>
      </c>
      <c r="AF277" s="6">
        <f t="shared" si="77"/>
        <v>0</v>
      </c>
      <c r="AG277" s="6">
        <f t="shared" si="77"/>
        <v>-6</v>
      </c>
      <c r="AH277" s="5"/>
      <c r="AI277" s="8" t="str">
        <f t="shared" si="66"/>
        <v>OL Higher</v>
      </c>
      <c r="AJ277" s="24" t="str">
        <f t="shared" si="67"/>
        <v>Up</v>
      </c>
      <c r="AK277" s="25" t="str">
        <f t="shared" si="68"/>
        <v>POC Unchanged</v>
      </c>
      <c r="AL277" s="26" t="str">
        <f t="shared" si="69"/>
        <v>In. Val</v>
      </c>
      <c r="AM277" s="26" t="str">
        <f t="shared" si="70"/>
        <v>Inside Day</v>
      </c>
      <c r="AN277" s="26" t="str">
        <f t="shared" si="71"/>
        <v>In Val</v>
      </c>
      <c r="AO277" s="26" t="str">
        <f t="shared" si="72"/>
        <v>Gap Down - Failed</v>
      </c>
      <c r="AP277" s="26" t="str">
        <f t="shared" si="73"/>
        <v>Top-Weighted</v>
      </c>
      <c r="AQ277" s="26" t="str">
        <f t="shared" si="74"/>
        <v>Skewed Mid-High</v>
      </c>
      <c r="AR277" s="26" t="str">
        <f t="shared" si="75"/>
        <v>Same</v>
      </c>
      <c r="AS277" s="27">
        <f t="shared" si="76"/>
        <v>0</v>
      </c>
    </row>
    <row r="278" spans="1:45" ht="15.5" x14ac:dyDescent="0.35">
      <c r="A278" s="20">
        <v>45266</v>
      </c>
      <c r="B278" s="21">
        <v>1.24213</v>
      </c>
      <c r="C278" s="21">
        <v>1.27329</v>
      </c>
      <c r="D278" s="21">
        <v>1.2373499999999999</v>
      </c>
      <c r="E278" s="21">
        <v>1.2556799999999999</v>
      </c>
      <c r="F278" s="21">
        <v>1.2534000000000001</v>
      </c>
      <c r="G278" s="21">
        <v>1.2669000000000001</v>
      </c>
      <c r="H278" s="21">
        <v>1.2446000000000002</v>
      </c>
      <c r="I278" s="22">
        <v>81</v>
      </c>
      <c r="J278" s="22">
        <v>5638</v>
      </c>
      <c r="K278" s="22">
        <v>2682</v>
      </c>
      <c r="L278" s="22">
        <v>8393</v>
      </c>
      <c r="M278" s="23">
        <v>11.575277777777794</v>
      </c>
      <c r="N278" s="23">
        <v>359.40000000000083</v>
      </c>
      <c r="O278" s="22">
        <v>222.99999999999986</v>
      </c>
      <c r="P278" s="22">
        <v>917787</v>
      </c>
      <c r="Q278" s="23">
        <v>1274.7041666666667</v>
      </c>
      <c r="R278" s="23">
        <v>23.352810239287649</v>
      </c>
      <c r="S278" s="22">
        <v>51</v>
      </c>
      <c r="T278" s="22" t="s">
        <v>26</v>
      </c>
      <c r="U278" s="23">
        <v>0.53732506347289222</v>
      </c>
      <c r="V278" s="22">
        <v>2058</v>
      </c>
      <c r="W278" s="22">
        <v>2973</v>
      </c>
      <c r="X278" s="22">
        <v>2174</v>
      </c>
      <c r="Y278" s="22">
        <v>1188</v>
      </c>
      <c r="Z278" s="22" t="s">
        <v>32</v>
      </c>
      <c r="AA278" s="5"/>
      <c r="AB278" s="6" cm="1">
        <f t="array" ref="AB278">SUM(IF(B278:I278&gt;B279:I279,1,-1))</f>
        <v>-4</v>
      </c>
      <c r="AC278" s="6" cm="1">
        <f t="array" ref="AC278">SUM(IF(J278:S278&gt;J279:S279,1,-1))</f>
        <v>-2</v>
      </c>
      <c r="AD278" s="6">
        <f t="shared" si="65"/>
        <v>-6</v>
      </c>
      <c r="AE278" s="6">
        <f t="shared" si="77"/>
        <v>-8</v>
      </c>
      <c r="AF278" s="6">
        <f t="shared" si="77"/>
        <v>-2</v>
      </c>
      <c r="AG278" s="6">
        <f t="shared" si="77"/>
        <v>-10</v>
      </c>
      <c r="AH278" s="5"/>
      <c r="AI278" s="8" t="str">
        <f t="shared" si="66"/>
        <v>OL Higher</v>
      </c>
      <c r="AJ278" s="24" t="str">
        <f t="shared" si="67"/>
        <v>Up</v>
      </c>
      <c r="AK278" s="25" t="str">
        <f t="shared" si="68"/>
        <v>POC Unchanged</v>
      </c>
      <c r="AL278" s="26" t="str">
        <f t="shared" si="69"/>
        <v>In. Val</v>
      </c>
      <c r="AM278" s="26" t="str">
        <f t="shared" si="70"/>
        <v>Inside Day</v>
      </c>
      <c r="AN278" s="26" t="str">
        <f t="shared" si="71"/>
        <v>In Val</v>
      </c>
      <c r="AO278" s="26" t="str">
        <f t="shared" si="72"/>
        <v>No Gap</v>
      </c>
      <c r="AP278" s="26" t="str">
        <f t="shared" si="73"/>
        <v>Top-Weighted</v>
      </c>
      <c r="AQ278" s="26" t="str">
        <f t="shared" si="74"/>
        <v>Skewed Mid-High</v>
      </c>
      <c r="AR278" s="26" t="str">
        <f t="shared" si="75"/>
        <v>Same</v>
      </c>
      <c r="AS278" s="27">
        <f t="shared" si="76"/>
        <v>0</v>
      </c>
    </row>
    <row r="279" spans="1:45" ht="15.5" x14ac:dyDescent="0.35">
      <c r="A279" s="20">
        <v>45265</v>
      </c>
      <c r="B279" s="21">
        <v>1.24929</v>
      </c>
      <c r="C279" s="21">
        <v>1.27329</v>
      </c>
      <c r="D279" s="21">
        <v>1.2373499999999999</v>
      </c>
      <c r="E279" s="21">
        <v>1.2593000000000001</v>
      </c>
      <c r="F279" s="21">
        <v>1.2534000000000001</v>
      </c>
      <c r="G279" s="21">
        <v>1.2633000000000001</v>
      </c>
      <c r="H279" s="21">
        <v>1.2379</v>
      </c>
      <c r="I279" s="22">
        <v>87</v>
      </c>
      <c r="J279" s="22">
        <v>5160</v>
      </c>
      <c r="K279" s="22">
        <v>3263</v>
      </c>
      <c r="L279" s="22">
        <v>8496</v>
      </c>
      <c r="M279" s="23">
        <v>11.71944444444447</v>
      </c>
      <c r="N279" s="23">
        <v>359.40000000000083</v>
      </c>
      <c r="O279" s="22">
        <v>254.00000000000088</v>
      </c>
      <c r="P279" s="22">
        <v>908897</v>
      </c>
      <c r="Q279" s="23">
        <v>1262.3569444444445</v>
      </c>
      <c r="R279" s="23">
        <v>23.639398998330496</v>
      </c>
      <c r="S279" s="22">
        <v>50</v>
      </c>
      <c r="T279" s="22" t="s">
        <v>26</v>
      </c>
      <c r="U279" s="23">
        <v>0.606106934864452</v>
      </c>
      <c r="V279" s="22">
        <v>2058</v>
      </c>
      <c r="W279" s="22">
        <v>2498</v>
      </c>
      <c r="X279" s="22">
        <v>2406</v>
      </c>
      <c r="Y279" s="22">
        <v>1534</v>
      </c>
      <c r="Z279" s="22" t="s">
        <v>32</v>
      </c>
      <c r="AA279" s="5"/>
      <c r="AB279" s="6" cm="1">
        <f t="array" ref="AB279">SUM(IF(B279:I279&gt;B280:I280,1,-1))</f>
        <v>0</v>
      </c>
      <c r="AC279" s="6" cm="1">
        <f t="array" ref="AC279">SUM(IF(J279:S279&gt;J280:S280,1,-1))</f>
        <v>-2</v>
      </c>
      <c r="AD279" s="6">
        <f t="shared" si="65"/>
        <v>-2</v>
      </c>
      <c r="AE279" s="6">
        <f t="shared" si="77"/>
        <v>-4</v>
      </c>
      <c r="AF279" s="6">
        <f t="shared" si="77"/>
        <v>2</v>
      </c>
      <c r="AG279" s="6">
        <f t="shared" si="77"/>
        <v>-2</v>
      </c>
      <c r="AH279" s="5"/>
      <c r="AI279" s="8" t="str">
        <f t="shared" si="66"/>
        <v>Inside</v>
      </c>
      <c r="AJ279" s="24" t="str">
        <f t="shared" si="67"/>
        <v>Up</v>
      </c>
      <c r="AK279" s="25" t="str">
        <f t="shared" si="68"/>
        <v>POC Unchanged</v>
      </c>
      <c r="AL279" s="26" t="str">
        <f t="shared" si="69"/>
        <v>In. Val</v>
      </c>
      <c r="AM279" s="26" t="str">
        <f t="shared" si="70"/>
        <v>Inside Day</v>
      </c>
      <c r="AN279" s="26" t="str">
        <f t="shared" si="71"/>
        <v>In Val</v>
      </c>
      <c r="AO279" s="26" t="str">
        <f t="shared" si="72"/>
        <v>No Gap</v>
      </c>
      <c r="AP279" s="26" t="str">
        <f t="shared" si="73"/>
        <v>Top-Weighted</v>
      </c>
      <c r="AQ279" s="26" t="str">
        <f t="shared" si="74"/>
        <v>Skewed Mid-High</v>
      </c>
      <c r="AR279" s="26" t="str">
        <f t="shared" si="75"/>
        <v>Closed Higher Quadrant</v>
      </c>
      <c r="AS279" s="27">
        <f t="shared" si="76"/>
        <v>1</v>
      </c>
    </row>
    <row r="280" spans="1:45" ht="15.5" x14ac:dyDescent="0.35">
      <c r="A280" s="20">
        <v>45264</v>
      </c>
      <c r="B280" s="21">
        <v>1.22787</v>
      </c>
      <c r="C280" s="21">
        <v>1.27329</v>
      </c>
      <c r="D280" s="21">
        <v>1.2264900000000001</v>
      </c>
      <c r="E280" s="21">
        <v>1.26326</v>
      </c>
      <c r="F280" s="21">
        <v>1.2534000000000001</v>
      </c>
      <c r="G280" s="21">
        <v>1.2637000000000003</v>
      </c>
      <c r="H280" s="21">
        <v>1.2374000000000001</v>
      </c>
      <c r="I280" s="22">
        <v>84</v>
      </c>
      <c r="J280" s="22">
        <v>4569</v>
      </c>
      <c r="K280" s="22">
        <v>3928</v>
      </c>
      <c r="L280" s="22">
        <v>8570</v>
      </c>
      <c r="M280" s="23">
        <v>11.871111111111123</v>
      </c>
      <c r="N280" s="23">
        <v>467.99999999999955</v>
      </c>
      <c r="O280" s="22">
        <v>263.0000000000021</v>
      </c>
      <c r="P280" s="22">
        <v>884490</v>
      </c>
      <c r="Q280" s="23">
        <v>1228.4583333333333</v>
      </c>
      <c r="R280" s="23">
        <v>18.31196581196583</v>
      </c>
      <c r="S280" s="22">
        <v>54</v>
      </c>
      <c r="T280" s="22" t="s">
        <v>26</v>
      </c>
      <c r="U280" s="23">
        <v>0.65239700186713534</v>
      </c>
      <c r="V280" s="22">
        <v>3230</v>
      </c>
      <c r="W280" s="22">
        <v>2340</v>
      </c>
      <c r="X280" s="22">
        <v>2611</v>
      </c>
      <c r="Y280" s="22">
        <v>363</v>
      </c>
      <c r="Z280" s="22" t="s">
        <v>31</v>
      </c>
      <c r="AA280" s="5"/>
      <c r="AB280" s="6" cm="1">
        <f t="array" ref="AB280">SUM(IF(B280:I280&gt;B281:I281,1,-1))</f>
        <v>-4</v>
      </c>
      <c r="AC280" s="6" cm="1">
        <f t="array" ref="AC280">SUM(IF(J280:S280&gt;J281:S281,1,-1))</f>
        <v>2</v>
      </c>
      <c r="AD280" s="6">
        <f t="shared" si="65"/>
        <v>-2</v>
      </c>
      <c r="AE280" s="6">
        <f t="shared" si="77"/>
        <v>-10</v>
      </c>
      <c r="AF280" s="6">
        <f t="shared" si="77"/>
        <v>8</v>
      </c>
      <c r="AG280" s="6">
        <f t="shared" si="77"/>
        <v>-2</v>
      </c>
      <c r="AH280" s="5"/>
      <c r="AI280" s="8" t="str">
        <f t="shared" si="66"/>
        <v>OL Lower</v>
      </c>
      <c r="AJ280" s="24" t="str">
        <f t="shared" si="67"/>
        <v>Up</v>
      </c>
      <c r="AK280" s="25" t="str">
        <f t="shared" si="68"/>
        <v>POC Unchanged</v>
      </c>
      <c r="AL280" s="26" t="str">
        <f t="shared" si="69"/>
        <v>In. Val</v>
      </c>
      <c r="AM280" s="26" t="str">
        <f t="shared" si="70"/>
        <v>Inside Day</v>
      </c>
      <c r="AN280" s="26" t="str">
        <f t="shared" si="71"/>
        <v>In Val</v>
      </c>
      <c r="AO280" s="26" t="str">
        <f t="shared" si="72"/>
        <v>Gap Down - Failed</v>
      </c>
      <c r="AP280" s="26" t="str">
        <f t="shared" si="73"/>
        <v>Top-Weighted</v>
      </c>
      <c r="AQ280" s="26" t="str">
        <f t="shared" si="74"/>
        <v>Skewed High</v>
      </c>
      <c r="AR280" s="26" t="str">
        <f t="shared" si="75"/>
        <v>Same</v>
      </c>
      <c r="AS280" s="27">
        <f t="shared" si="76"/>
        <v>0</v>
      </c>
    </row>
    <row r="281" spans="1:45" ht="15.5" x14ac:dyDescent="0.35">
      <c r="A281" s="20">
        <v>45261</v>
      </c>
      <c r="B281" s="21">
        <v>1.2228600000000001</v>
      </c>
      <c r="C281" s="21">
        <v>1.27329</v>
      </c>
      <c r="D281" s="21">
        <v>1.2222500000000001</v>
      </c>
      <c r="E281" s="21">
        <v>1.27098</v>
      </c>
      <c r="F281" s="21">
        <v>1.2533999999999998</v>
      </c>
      <c r="G281" s="21">
        <v>1.2642</v>
      </c>
      <c r="H281" s="21">
        <v>1.2374000000000001</v>
      </c>
      <c r="I281" s="22">
        <v>111</v>
      </c>
      <c r="J281" s="22">
        <v>3994</v>
      </c>
      <c r="K281" s="22">
        <v>4389</v>
      </c>
      <c r="L281" s="22">
        <v>8456</v>
      </c>
      <c r="M281" s="23">
        <v>11.669027777777803</v>
      </c>
      <c r="N281" s="23">
        <v>510.39999999999975</v>
      </c>
      <c r="O281" s="22">
        <v>267.99999999999937</v>
      </c>
      <c r="P281" s="22">
        <v>849549</v>
      </c>
      <c r="Q281" s="23">
        <v>1179.9291666666666</v>
      </c>
      <c r="R281" s="23">
        <v>16.567398119122267</v>
      </c>
      <c r="S281" s="22">
        <v>68</v>
      </c>
      <c r="T281" s="22" t="s">
        <v>26</v>
      </c>
      <c r="U281" s="23">
        <v>0.68021096554363658</v>
      </c>
      <c r="V281" s="22">
        <v>2951</v>
      </c>
      <c r="W281" s="22">
        <v>2664</v>
      </c>
      <c r="X281" s="22">
        <v>2053</v>
      </c>
      <c r="Y281" s="22">
        <v>759</v>
      </c>
      <c r="Z281" s="22" t="s">
        <v>31</v>
      </c>
      <c r="AA281" s="5"/>
      <c r="AB281" s="6" cm="1">
        <f t="array" ref="AB281">SUM(IF(B281:I281&gt;B282:I282,1,-1))</f>
        <v>0</v>
      </c>
      <c r="AC281" s="6" cm="1">
        <f t="array" ref="AC281">SUM(IF(J281:S281&gt;J282:S282,1,-1))</f>
        <v>2</v>
      </c>
      <c r="AD281" s="6">
        <f t="shared" si="65"/>
        <v>2</v>
      </c>
      <c r="AE281" s="6">
        <f t="shared" si="77"/>
        <v>-10</v>
      </c>
      <c r="AF281" s="6">
        <f t="shared" si="77"/>
        <v>8</v>
      </c>
      <c r="AG281" s="6">
        <f t="shared" si="77"/>
        <v>-2</v>
      </c>
      <c r="AH281" s="5"/>
      <c r="AI281" s="8" t="str">
        <f t="shared" si="66"/>
        <v>OL Lower</v>
      </c>
      <c r="AJ281" s="24" t="str">
        <f t="shared" si="67"/>
        <v>Up</v>
      </c>
      <c r="AK281" s="25" t="str">
        <f t="shared" si="68"/>
        <v>POC Unchanged</v>
      </c>
      <c r="AL281" s="26" t="str">
        <f t="shared" si="69"/>
        <v>In. Val</v>
      </c>
      <c r="AM281" s="26" t="str">
        <f t="shared" si="70"/>
        <v>Inside Day</v>
      </c>
      <c r="AN281" s="26" t="str">
        <f t="shared" si="71"/>
        <v>Ab. Val</v>
      </c>
      <c r="AO281" s="26" t="str">
        <f t="shared" si="72"/>
        <v>Gap Down - Failed</v>
      </c>
      <c r="AP281" s="26" t="str">
        <f t="shared" si="73"/>
        <v>Bottom-Weighted</v>
      </c>
      <c r="AQ281" s="26" t="str">
        <f t="shared" si="74"/>
        <v>Skewed High</v>
      </c>
      <c r="AR281" s="26" t="str">
        <f t="shared" si="75"/>
        <v>Same</v>
      </c>
      <c r="AS281" s="27">
        <f t="shared" si="76"/>
        <v>0</v>
      </c>
    </row>
    <row r="282" spans="1:45" ht="15.5" x14ac:dyDescent="0.35">
      <c r="A282" s="20">
        <v>45260</v>
      </c>
      <c r="B282" s="21">
        <v>1.22157</v>
      </c>
      <c r="C282" s="21">
        <v>1.27329</v>
      </c>
      <c r="D282" s="21">
        <v>1.2186399999999999</v>
      </c>
      <c r="E282" s="21">
        <v>1.2629600000000001</v>
      </c>
      <c r="F282" s="21">
        <v>1.2534000000000001</v>
      </c>
      <c r="G282" s="21">
        <v>1.2655000000000001</v>
      </c>
      <c r="H282" s="21">
        <v>1.2374000000000001</v>
      </c>
      <c r="I282" s="22">
        <v>92</v>
      </c>
      <c r="J282" s="22">
        <v>3349</v>
      </c>
      <c r="K282" s="22">
        <v>4938</v>
      </c>
      <c r="L282" s="22">
        <v>8360</v>
      </c>
      <c r="M282" s="23">
        <v>11.538333333333355</v>
      </c>
      <c r="N282" s="23">
        <v>546.50000000000091</v>
      </c>
      <c r="O282" s="22">
        <v>281.00000000000011</v>
      </c>
      <c r="P282" s="22">
        <v>819956</v>
      </c>
      <c r="Q282" s="23">
        <v>1138.8277777777778</v>
      </c>
      <c r="R282" s="23">
        <v>15.297346752058528</v>
      </c>
      <c r="S282" s="22">
        <v>76</v>
      </c>
      <c r="T282" s="22" t="s">
        <v>26</v>
      </c>
      <c r="U282" s="23">
        <v>0.61341819349762561</v>
      </c>
      <c r="V282" s="22">
        <v>2505</v>
      </c>
      <c r="W282" s="22">
        <v>2929</v>
      </c>
      <c r="X282" s="22">
        <v>1621</v>
      </c>
      <c r="Y282" s="22">
        <v>1285</v>
      </c>
      <c r="Z282" s="22" t="s">
        <v>31</v>
      </c>
      <c r="AA282" s="5"/>
      <c r="AB282" s="6" cm="1">
        <f t="array" ref="AB282">SUM(IF(B282:I282&gt;B283:I283,1,-1))</f>
        <v>-6</v>
      </c>
      <c r="AC282" s="6" cm="1">
        <f t="array" ref="AC282">SUM(IF(J282:S282&gt;J283:S283,1,-1))</f>
        <v>4</v>
      </c>
      <c r="AD282" s="6">
        <f t="shared" si="65"/>
        <v>-2</v>
      </c>
      <c r="AE282" s="6">
        <f t="shared" si="77"/>
        <v>-8</v>
      </c>
      <c r="AF282" s="6">
        <f t="shared" si="77"/>
        <v>8</v>
      </c>
      <c r="AG282" s="6">
        <f t="shared" si="77"/>
        <v>0</v>
      </c>
      <c r="AH282" s="5"/>
      <c r="AI282" s="8" t="str">
        <f t="shared" si="66"/>
        <v>OL Lower</v>
      </c>
      <c r="AJ282" s="24" t="str">
        <f t="shared" si="67"/>
        <v>Up</v>
      </c>
      <c r="AK282" s="25" t="str">
        <f t="shared" si="68"/>
        <v>POC Unchanged</v>
      </c>
      <c r="AL282" s="26" t="str">
        <f t="shared" si="69"/>
        <v>In. Val</v>
      </c>
      <c r="AM282" s="26" t="str">
        <f t="shared" si="70"/>
        <v>Inside Day</v>
      </c>
      <c r="AN282" s="26" t="str">
        <f t="shared" si="71"/>
        <v>In Val</v>
      </c>
      <c r="AO282" s="26" t="str">
        <f t="shared" si="72"/>
        <v>Gap Down - Failed</v>
      </c>
      <c r="AP282" s="26" t="str">
        <f t="shared" si="73"/>
        <v>Bottom-Weighted</v>
      </c>
      <c r="AQ282" s="26" t="str">
        <f t="shared" si="74"/>
        <v>Skewed Mid-High</v>
      </c>
      <c r="AR282" s="26" t="str">
        <f t="shared" si="75"/>
        <v>Same</v>
      </c>
      <c r="AS282" s="27">
        <f t="shared" si="76"/>
        <v>0</v>
      </c>
    </row>
    <row r="283" spans="1:45" ht="15.5" x14ac:dyDescent="0.35">
      <c r="A283" s="20">
        <v>45259</v>
      </c>
      <c r="B283" s="21">
        <v>1.22848</v>
      </c>
      <c r="C283" s="21">
        <v>1.27329</v>
      </c>
      <c r="D283" s="21">
        <v>1.2186399999999999</v>
      </c>
      <c r="E283" s="21">
        <v>1.2694000000000001</v>
      </c>
      <c r="F283" s="21">
        <v>1.2534000000000001</v>
      </c>
      <c r="G283" s="21">
        <v>1.2690000000000001</v>
      </c>
      <c r="H283" s="21">
        <v>1.2374000000000001</v>
      </c>
      <c r="I283" s="22">
        <v>91</v>
      </c>
      <c r="J283" s="22">
        <v>2656</v>
      </c>
      <c r="K283" s="22">
        <v>5522</v>
      </c>
      <c r="L283" s="22">
        <v>8251</v>
      </c>
      <c r="M283" s="23">
        <v>11.389444444444452</v>
      </c>
      <c r="N283" s="23">
        <v>546.50000000000091</v>
      </c>
      <c r="O283" s="22">
        <v>316.00000000000074</v>
      </c>
      <c r="P283" s="22">
        <v>794169</v>
      </c>
      <c r="Q283" s="23">
        <v>1103.0125</v>
      </c>
      <c r="R283" s="23">
        <v>15.097895699908484</v>
      </c>
      <c r="S283" s="22">
        <v>63</v>
      </c>
      <c r="T283" s="22" t="s">
        <v>26</v>
      </c>
      <c r="U283" s="23">
        <v>0.58651966068410877</v>
      </c>
      <c r="V283" s="22">
        <v>1812</v>
      </c>
      <c r="W283" s="22">
        <v>2929</v>
      </c>
      <c r="X283" s="22">
        <v>1621</v>
      </c>
      <c r="Y283" s="22">
        <v>1869</v>
      </c>
      <c r="Z283" s="22" t="s">
        <v>31</v>
      </c>
      <c r="AA283" s="5"/>
      <c r="AB283" s="6" cm="1">
        <f t="array" ref="AB283">SUM(IF(B283:I283&gt;B284:I284,1,-1))</f>
        <v>-4</v>
      </c>
      <c r="AC283" s="6" cm="1">
        <f t="array" ref="AC283">SUM(IF(J283:S283&gt;J284:S284,1,-1))</f>
        <v>2</v>
      </c>
      <c r="AD283" s="6">
        <f t="shared" si="65"/>
        <v>-2</v>
      </c>
      <c r="AE283" s="6">
        <f t="shared" si="77"/>
        <v>0</v>
      </c>
      <c r="AF283" s="6">
        <f t="shared" si="77"/>
        <v>4</v>
      </c>
      <c r="AG283" s="6">
        <f t="shared" si="77"/>
        <v>4</v>
      </c>
      <c r="AH283" s="5"/>
      <c r="AI283" s="8" t="str">
        <f t="shared" si="66"/>
        <v>OL Lower</v>
      </c>
      <c r="AJ283" s="24" t="str">
        <f t="shared" si="67"/>
        <v>Up</v>
      </c>
      <c r="AK283" s="25" t="str">
        <f t="shared" si="68"/>
        <v>POC Unchanged</v>
      </c>
      <c r="AL283" s="26" t="str">
        <f t="shared" si="69"/>
        <v>In. Val</v>
      </c>
      <c r="AM283" s="26" t="str">
        <f t="shared" si="70"/>
        <v>Upper Break</v>
      </c>
      <c r="AN283" s="26" t="str">
        <f t="shared" si="71"/>
        <v>Ab. Val</v>
      </c>
      <c r="AO283" s="26" t="str">
        <f t="shared" si="72"/>
        <v>Gap Down - Failed</v>
      </c>
      <c r="AP283" s="26" t="str">
        <f t="shared" si="73"/>
        <v>Bottom-Weighted</v>
      </c>
      <c r="AQ283" s="26" t="str">
        <f t="shared" si="74"/>
        <v>Skewed Mid-High</v>
      </c>
      <c r="AR283" s="26" t="str">
        <f t="shared" si="75"/>
        <v>Same</v>
      </c>
      <c r="AS283" s="27">
        <f t="shared" si="76"/>
        <v>0</v>
      </c>
    </row>
    <row r="284" spans="1:45" ht="15.5" x14ac:dyDescent="0.35">
      <c r="A284" s="20">
        <v>45258</v>
      </c>
      <c r="B284" s="21">
        <v>1.22906</v>
      </c>
      <c r="C284" s="21">
        <v>1.27146</v>
      </c>
      <c r="D284" s="21">
        <v>1.2186399999999999</v>
      </c>
      <c r="E284" s="21">
        <v>1.2711399999999999</v>
      </c>
      <c r="F284" s="21">
        <v>1.2534000000000001</v>
      </c>
      <c r="G284" s="21">
        <v>1.2708000000000002</v>
      </c>
      <c r="H284" s="21">
        <v>1.2374000000000001</v>
      </c>
      <c r="I284" s="22">
        <v>77</v>
      </c>
      <c r="J284" s="22">
        <v>2034</v>
      </c>
      <c r="K284" s="22">
        <v>6027</v>
      </c>
      <c r="L284" s="22">
        <v>8134</v>
      </c>
      <c r="M284" s="23">
        <v>11.232222222222212</v>
      </c>
      <c r="N284" s="23">
        <v>528.20000000000084</v>
      </c>
      <c r="O284" s="22">
        <v>334.00000000000097</v>
      </c>
      <c r="P284" s="22">
        <v>769924</v>
      </c>
      <c r="Q284" s="23">
        <v>1069.338888888889</v>
      </c>
      <c r="R284" s="23">
        <v>15.399469897765973</v>
      </c>
      <c r="S284" s="22">
        <v>68</v>
      </c>
      <c r="T284" s="22" t="s">
        <v>26</v>
      </c>
      <c r="U284" s="23">
        <v>0.54391719376753545</v>
      </c>
      <c r="V284" s="22">
        <v>1253</v>
      </c>
      <c r="W284" s="22">
        <v>3027</v>
      </c>
      <c r="X284" s="22">
        <v>1484</v>
      </c>
      <c r="Y284" s="22">
        <v>2368</v>
      </c>
      <c r="Z284" s="22" t="s">
        <v>31</v>
      </c>
      <c r="AA284" s="5"/>
      <c r="AB284" s="6" cm="1">
        <f t="array" ref="AB284">SUM(IF(B284:I284&gt;B285:I285,1,-1))</f>
        <v>2</v>
      </c>
      <c r="AC284" s="6" cm="1">
        <f t="array" ref="AC284">SUM(IF(J284:S284&gt;J285:S285,1,-1))</f>
        <v>2</v>
      </c>
      <c r="AD284" s="6">
        <f t="shared" si="65"/>
        <v>4</v>
      </c>
      <c r="AE284" s="6">
        <f t="shared" si="77"/>
        <v>8</v>
      </c>
      <c r="AF284" s="6">
        <f t="shared" si="77"/>
        <v>0</v>
      </c>
      <c r="AG284" s="6">
        <f t="shared" si="77"/>
        <v>8</v>
      </c>
      <c r="AH284" s="5"/>
      <c r="AI284" s="8" t="str">
        <f t="shared" si="66"/>
        <v>OL Higher</v>
      </c>
      <c r="AJ284" s="24" t="str">
        <f t="shared" si="67"/>
        <v>Up</v>
      </c>
      <c r="AK284" s="25" t="str">
        <f t="shared" si="68"/>
        <v>POC Unchanged</v>
      </c>
      <c r="AL284" s="26" t="str">
        <f t="shared" si="69"/>
        <v>In. Val</v>
      </c>
      <c r="AM284" s="26" t="str">
        <f t="shared" si="70"/>
        <v>Upper Break</v>
      </c>
      <c r="AN284" s="26" t="str">
        <f t="shared" si="71"/>
        <v>Ab. Val</v>
      </c>
      <c r="AO284" s="26" t="str">
        <f t="shared" si="72"/>
        <v>Gap Down - Failed</v>
      </c>
      <c r="AP284" s="26" t="str">
        <f t="shared" si="73"/>
        <v>Bottom-Weighted</v>
      </c>
      <c r="AQ284" s="26" t="str">
        <f t="shared" si="74"/>
        <v>Skewed Mid-High</v>
      </c>
      <c r="AR284" s="26" t="str">
        <f t="shared" si="75"/>
        <v>Same</v>
      </c>
      <c r="AS284" s="27">
        <f t="shared" si="76"/>
        <v>0</v>
      </c>
    </row>
    <row r="285" spans="1:45" ht="15.5" x14ac:dyDescent="0.35">
      <c r="A285" s="20">
        <v>45257</v>
      </c>
      <c r="B285" s="21">
        <v>1.23434</v>
      </c>
      <c r="C285" s="21">
        <v>1.2643800000000001</v>
      </c>
      <c r="D285" s="21">
        <v>1.2186399999999999</v>
      </c>
      <c r="E285" s="21">
        <v>1.26335</v>
      </c>
      <c r="F285" s="21">
        <v>1.2534000000000001</v>
      </c>
      <c r="G285" s="21">
        <v>1.2643000000000002</v>
      </c>
      <c r="H285" s="21">
        <v>1.2294</v>
      </c>
      <c r="I285" s="22">
        <v>47</v>
      </c>
      <c r="J285" s="22">
        <v>1458</v>
      </c>
      <c r="K285" s="22">
        <v>6584</v>
      </c>
      <c r="L285" s="22">
        <v>8115</v>
      </c>
      <c r="M285" s="23">
        <v>11.204722222222225</v>
      </c>
      <c r="N285" s="23">
        <v>457.40000000000111</v>
      </c>
      <c r="O285" s="22">
        <v>349.00000000000153</v>
      </c>
      <c r="P285" s="22">
        <v>746143</v>
      </c>
      <c r="Q285" s="23">
        <v>1036.3097222222223</v>
      </c>
      <c r="R285" s="23">
        <v>17.741582859641408</v>
      </c>
      <c r="S285" s="22">
        <v>69</v>
      </c>
      <c r="T285" s="22" t="s">
        <v>28</v>
      </c>
      <c r="U285" s="23">
        <v>0.43743363898384108</v>
      </c>
      <c r="V285" s="22">
        <v>1762</v>
      </c>
      <c r="W285" s="22">
        <v>2700</v>
      </c>
      <c r="X285" s="22">
        <v>1013</v>
      </c>
      <c r="Y285" s="22">
        <v>2618</v>
      </c>
      <c r="Z285" s="22" t="s">
        <v>31</v>
      </c>
      <c r="AA285" s="5"/>
      <c r="AB285" s="6" cm="1">
        <f t="array" ref="AB285">SUM(IF(B285:I285&gt;B286:I286,1,-1))</f>
        <v>2</v>
      </c>
      <c r="AC285" s="6" cm="1">
        <f t="array" ref="AC285">SUM(IF(J285:S285&gt;J286:S286,1,-1))</f>
        <v>0</v>
      </c>
      <c r="AD285" s="6">
        <f t="shared" si="65"/>
        <v>2</v>
      </c>
      <c r="AE285" s="6">
        <f t="shared" si="77"/>
        <v>14</v>
      </c>
      <c r="AF285" s="6">
        <f t="shared" si="77"/>
        <v>-6</v>
      </c>
      <c r="AG285" s="6">
        <f t="shared" si="77"/>
        <v>8</v>
      </c>
      <c r="AH285" s="5"/>
      <c r="AI285" s="8" t="str">
        <f t="shared" si="66"/>
        <v>OL Higher</v>
      </c>
      <c r="AJ285" s="24" t="str">
        <f t="shared" si="67"/>
        <v>Up</v>
      </c>
      <c r="AK285" s="25" t="str">
        <f t="shared" si="68"/>
        <v>POC Unchanged</v>
      </c>
      <c r="AL285" s="26" t="str">
        <f t="shared" si="69"/>
        <v>In. Val</v>
      </c>
      <c r="AM285" s="26" t="str">
        <f t="shared" si="70"/>
        <v>Upper Break</v>
      </c>
      <c r="AN285" s="26" t="str">
        <f t="shared" si="71"/>
        <v>In Val</v>
      </c>
      <c r="AO285" s="26" t="str">
        <f t="shared" si="72"/>
        <v>No Gap</v>
      </c>
      <c r="AP285" s="26" t="str">
        <f t="shared" si="73"/>
        <v>Bottom-Weighted</v>
      </c>
      <c r="AQ285" s="26" t="str">
        <f t="shared" si="74"/>
        <v>Skewed Mid-High</v>
      </c>
      <c r="AR285" s="26" t="str">
        <f t="shared" si="75"/>
        <v>Same</v>
      </c>
      <c r="AS285" s="27">
        <f t="shared" si="76"/>
        <v>0</v>
      </c>
    </row>
    <row r="286" spans="1:45" ht="15.5" x14ac:dyDescent="0.35">
      <c r="A286" s="20">
        <v>45254</v>
      </c>
      <c r="B286" s="21">
        <v>1.2371300000000001</v>
      </c>
      <c r="C286" s="21">
        <v>1.2615000000000001</v>
      </c>
      <c r="D286" s="21">
        <v>1.2186399999999999</v>
      </c>
      <c r="E286" s="21">
        <v>1.2597</v>
      </c>
      <c r="F286" s="21">
        <v>1.2534000000000001</v>
      </c>
      <c r="G286" s="21">
        <v>1.2579000000000002</v>
      </c>
      <c r="H286" s="21">
        <v>1.2290000000000001</v>
      </c>
      <c r="I286" s="22">
        <v>38</v>
      </c>
      <c r="J286" s="22">
        <v>962</v>
      </c>
      <c r="K286" s="22">
        <v>7098</v>
      </c>
      <c r="L286" s="22">
        <v>8133</v>
      </c>
      <c r="M286" s="23">
        <v>11.226527777777775</v>
      </c>
      <c r="N286" s="23">
        <v>428.60000000000122</v>
      </c>
      <c r="O286" s="22">
        <v>289.00000000000148</v>
      </c>
      <c r="P286" s="22">
        <v>727277</v>
      </c>
      <c r="Q286" s="23">
        <v>1010.1069444444445</v>
      </c>
      <c r="R286" s="23">
        <v>18.975734951003211</v>
      </c>
      <c r="S286" s="22">
        <v>76</v>
      </c>
      <c r="T286" s="22" t="s">
        <v>28</v>
      </c>
      <c r="U286" s="23">
        <v>0.36385465840998843</v>
      </c>
      <c r="V286" s="22">
        <v>1800</v>
      </c>
      <c r="W286" s="22">
        <v>2639</v>
      </c>
      <c r="X286" s="22">
        <v>1265</v>
      </c>
      <c r="Y286" s="22">
        <v>2411</v>
      </c>
      <c r="Z286" s="22" t="s">
        <v>31</v>
      </c>
      <c r="AA286" s="5"/>
      <c r="AB286" s="6" cm="1">
        <f t="array" ref="AB286">SUM(IF(B286:I286&gt;B287:I287,1,-1))</f>
        <v>4</v>
      </c>
      <c r="AC286" s="6" cm="1">
        <f t="array" ref="AC286">SUM(IF(J286:S286&gt;J287:S287,1,-1))</f>
        <v>-2</v>
      </c>
      <c r="AD286" s="6">
        <f t="shared" si="65"/>
        <v>2</v>
      </c>
      <c r="AE286" s="6">
        <f t="shared" si="77"/>
        <v>10</v>
      </c>
      <c r="AF286" s="6">
        <f t="shared" si="77"/>
        <v>-12</v>
      </c>
      <c r="AG286" s="6">
        <f t="shared" si="77"/>
        <v>-2</v>
      </c>
      <c r="AH286" s="5"/>
      <c r="AI286" s="8" t="str">
        <f t="shared" si="66"/>
        <v>OL Higher</v>
      </c>
      <c r="AJ286" s="24" t="str">
        <f t="shared" si="67"/>
        <v>Up</v>
      </c>
      <c r="AK286" s="25" t="str">
        <f t="shared" si="68"/>
        <v>POC Unchanged</v>
      </c>
      <c r="AL286" s="26" t="str">
        <f t="shared" si="69"/>
        <v>In. Val</v>
      </c>
      <c r="AM286" s="26" t="str">
        <f t="shared" si="70"/>
        <v>Upper Break</v>
      </c>
      <c r="AN286" s="26" t="str">
        <f t="shared" si="71"/>
        <v>Ab. Val</v>
      </c>
      <c r="AO286" s="26" t="str">
        <f t="shared" si="72"/>
        <v>No Gap</v>
      </c>
      <c r="AP286" s="26" t="str">
        <f t="shared" si="73"/>
        <v>Bottom-Weighted</v>
      </c>
      <c r="AQ286" s="26" t="str">
        <f t="shared" si="74"/>
        <v>Skewed Mid-High</v>
      </c>
      <c r="AR286" s="26" t="str">
        <f t="shared" si="75"/>
        <v>Same</v>
      </c>
      <c r="AS286" s="27">
        <f t="shared" si="76"/>
        <v>0</v>
      </c>
    </row>
    <row r="287" spans="1:45" ht="15.5" x14ac:dyDescent="0.35">
      <c r="A287" s="20">
        <v>45253</v>
      </c>
      <c r="B287" s="21">
        <v>1.2189099999999999</v>
      </c>
      <c r="C287" s="21">
        <v>1.2571000000000001</v>
      </c>
      <c r="D287" s="21">
        <v>1.2183900000000001</v>
      </c>
      <c r="E287" s="21">
        <v>1.25299</v>
      </c>
      <c r="F287" s="21">
        <v>1.2534000000000001</v>
      </c>
      <c r="G287" s="21">
        <v>1.2559000000000002</v>
      </c>
      <c r="H287" s="21">
        <v>1.2288000000000001</v>
      </c>
      <c r="I287" s="22">
        <v>59</v>
      </c>
      <c r="J287" s="22">
        <v>551</v>
      </c>
      <c r="K287" s="22">
        <v>7632</v>
      </c>
      <c r="L287" s="22">
        <v>8248</v>
      </c>
      <c r="M287" s="23">
        <v>11.448885793871872</v>
      </c>
      <c r="N287" s="23">
        <v>387.10000000000025</v>
      </c>
      <c r="O287" s="22">
        <v>271.00000000000125</v>
      </c>
      <c r="P287" s="22">
        <v>728347</v>
      </c>
      <c r="Q287" s="23">
        <v>1014.4108635097493</v>
      </c>
      <c r="R287" s="23">
        <v>21.307155773701872</v>
      </c>
      <c r="S287" s="22">
        <v>56</v>
      </c>
      <c r="T287" s="22" t="s">
        <v>28</v>
      </c>
      <c r="U287" s="23">
        <v>0.33692706456432442</v>
      </c>
      <c r="V287" s="22">
        <v>2213</v>
      </c>
      <c r="W287" s="22">
        <v>2311</v>
      </c>
      <c r="X287" s="22">
        <v>1627</v>
      </c>
      <c r="Y287" s="22">
        <v>2037</v>
      </c>
      <c r="Z287" s="22" t="s">
        <v>31</v>
      </c>
      <c r="AA287" s="5"/>
      <c r="AB287" s="6" cm="1">
        <f t="array" ref="AB287">SUM(IF(B287:I287&gt;B288:I288,1,-1))</f>
        <v>8</v>
      </c>
      <c r="AC287" s="6" cm="1">
        <f t="array" ref="AC287">SUM(IF(J287:S287&gt;J288:S288,1,-1))</f>
        <v>-4</v>
      </c>
      <c r="AD287" s="6">
        <f t="shared" si="65"/>
        <v>4</v>
      </c>
      <c r="AE287" s="6">
        <f t="shared" ref="AE287:AG302" si="78">SUM(AB287:AB289)</f>
        <v>8</v>
      </c>
      <c r="AF287" s="6">
        <f t="shared" si="78"/>
        <v>-6</v>
      </c>
      <c r="AG287" s="6">
        <f t="shared" si="78"/>
        <v>2</v>
      </c>
      <c r="AH287" s="5"/>
      <c r="AI287" s="8" t="str">
        <f t="shared" si="66"/>
        <v>OL Higher</v>
      </c>
      <c r="AJ287" s="24" t="str">
        <f t="shared" si="67"/>
        <v>Up</v>
      </c>
      <c r="AK287" s="25" t="str">
        <f t="shared" si="68"/>
        <v>POC Up</v>
      </c>
      <c r="AL287" s="26" t="str">
        <f t="shared" si="69"/>
        <v>Ab. Val</v>
      </c>
      <c r="AM287" s="26" t="str">
        <f t="shared" si="70"/>
        <v>Upper Break</v>
      </c>
      <c r="AN287" s="26" t="str">
        <f t="shared" si="71"/>
        <v>In Val</v>
      </c>
      <c r="AO287" s="26" t="str">
        <f t="shared" si="72"/>
        <v>No Gap</v>
      </c>
      <c r="AP287" s="26" t="str">
        <f t="shared" si="73"/>
        <v>Bottom-Weighted</v>
      </c>
      <c r="AQ287" s="26" t="str">
        <f t="shared" si="74"/>
        <v>Skewed Mid-High</v>
      </c>
      <c r="AR287" s="26" t="str">
        <f t="shared" si="75"/>
        <v>Same</v>
      </c>
      <c r="AS287" s="27">
        <f t="shared" si="76"/>
        <v>0</v>
      </c>
    </row>
    <row r="288" spans="1:45" ht="15.5" x14ac:dyDescent="0.35">
      <c r="A288" s="20">
        <v>45252</v>
      </c>
      <c r="B288" s="21">
        <v>1.21804</v>
      </c>
      <c r="C288" s="21">
        <v>1.2559100000000001</v>
      </c>
      <c r="D288" s="21">
        <v>1.2154700000000001</v>
      </c>
      <c r="E288" s="21">
        <v>1.24884</v>
      </c>
      <c r="F288" s="21">
        <v>1.2285000000000001</v>
      </c>
      <c r="G288" s="21">
        <v>1.2436</v>
      </c>
      <c r="H288" s="21">
        <v>1.2168000000000001</v>
      </c>
      <c r="I288" s="22">
        <v>42</v>
      </c>
      <c r="J288" s="22">
        <v>5491</v>
      </c>
      <c r="K288" s="22">
        <v>2852</v>
      </c>
      <c r="L288" s="22">
        <v>8394</v>
      </c>
      <c r="M288" s="23">
        <v>11.608774373259026</v>
      </c>
      <c r="N288" s="23">
        <v>404.40000000000032</v>
      </c>
      <c r="O288" s="22">
        <v>267.99999999999937</v>
      </c>
      <c r="P288" s="22">
        <v>732948</v>
      </c>
      <c r="Q288" s="23">
        <v>1020.8189415041783</v>
      </c>
      <c r="R288" s="23">
        <v>20.756676557863486</v>
      </c>
      <c r="S288" s="22">
        <v>56</v>
      </c>
      <c r="T288" s="22" t="s">
        <v>26</v>
      </c>
      <c r="U288" s="23">
        <v>0.55943439390647487</v>
      </c>
      <c r="V288" s="22">
        <v>2160</v>
      </c>
      <c r="W288" s="22">
        <v>2179</v>
      </c>
      <c r="X288" s="22">
        <v>2175</v>
      </c>
      <c r="Y288" s="22">
        <v>1880</v>
      </c>
      <c r="Z288" s="22" t="s">
        <v>31</v>
      </c>
      <c r="AA288" s="5"/>
      <c r="AB288" s="6" cm="1">
        <f t="array" ref="AB288">SUM(IF(B288:I288&gt;B289:I289,1,-1))</f>
        <v>-2</v>
      </c>
      <c r="AC288" s="6" cm="1">
        <f t="array" ref="AC288">SUM(IF(J288:S288&gt;J289:S289,1,-1))</f>
        <v>-6</v>
      </c>
      <c r="AD288" s="6">
        <f t="shared" si="65"/>
        <v>-8</v>
      </c>
      <c r="AE288" s="6">
        <f t="shared" si="78"/>
        <v>4</v>
      </c>
      <c r="AF288" s="6">
        <f t="shared" si="78"/>
        <v>2</v>
      </c>
      <c r="AG288" s="6">
        <f t="shared" si="78"/>
        <v>6</v>
      </c>
      <c r="AH288" s="5"/>
      <c r="AI288" s="8" t="str">
        <f t="shared" si="66"/>
        <v>Inside</v>
      </c>
      <c r="AJ288" s="24" t="str">
        <f t="shared" si="67"/>
        <v>Up</v>
      </c>
      <c r="AK288" s="25" t="str">
        <f t="shared" si="68"/>
        <v>POC Unchanged</v>
      </c>
      <c r="AL288" s="26" t="str">
        <f t="shared" si="69"/>
        <v>In. Val</v>
      </c>
      <c r="AM288" s="26" t="str">
        <f t="shared" si="70"/>
        <v>Inside Day</v>
      </c>
      <c r="AN288" s="26" t="str">
        <f t="shared" si="71"/>
        <v>Ab. Val</v>
      </c>
      <c r="AO288" s="26" t="str">
        <f t="shared" si="72"/>
        <v>No Gap</v>
      </c>
      <c r="AP288" s="26" t="str">
        <f t="shared" si="73"/>
        <v>Top-Weighted</v>
      </c>
      <c r="AQ288" s="26" t="str">
        <f t="shared" si="74"/>
        <v>Skewed Mid-High</v>
      </c>
      <c r="AR288" s="26" t="str">
        <f t="shared" si="75"/>
        <v>Same</v>
      </c>
      <c r="AS288" s="27">
        <f t="shared" si="76"/>
        <v>0</v>
      </c>
    </row>
    <row r="289" spans="1:45" ht="15.5" x14ac:dyDescent="0.35">
      <c r="A289" s="20">
        <v>45251</v>
      </c>
      <c r="B289" s="21">
        <v>1.2150099999999999</v>
      </c>
      <c r="C289" s="21">
        <v>1.2559100000000001</v>
      </c>
      <c r="D289" s="21">
        <v>1.20953</v>
      </c>
      <c r="E289" s="21">
        <v>1.2542</v>
      </c>
      <c r="F289" s="21">
        <v>1.2284999999999999</v>
      </c>
      <c r="G289" s="21">
        <v>1.2438</v>
      </c>
      <c r="H289" s="21">
        <v>1.2161999999999999</v>
      </c>
      <c r="I289" s="22">
        <v>42</v>
      </c>
      <c r="J289" s="22">
        <v>4961</v>
      </c>
      <c r="K289" s="22">
        <v>3496</v>
      </c>
      <c r="L289" s="22">
        <v>8508</v>
      </c>
      <c r="M289" s="23">
        <v>11.774791086350939</v>
      </c>
      <c r="N289" s="23">
        <v>463.80000000000086</v>
      </c>
      <c r="O289" s="22">
        <v>276.00000000000068</v>
      </c>
      <c r="P289" s="22">
        <v>739743</v>
      </c>
      <c r="Q289" s="23">
        <v>1030.282729805014</v>
      </c>
      <c r="R289" s="23">
        <v>18.344113842173318</v>
      </c>
      <c r="S289" s="22">
        <v>63</v>
      </c>
      <c r="T289" s="22" t="s">
        <v>26</v>
      </c>
      <c r="U289" s="23">
        <v>0.63393519685312671</v>
      </c>
      <c r="V289" s="22">
        <v>1857</v>
      </c>
      <c r="W289" s="22">
        <v>2205</v>
      </c>
      <c r="X289" s="22">
        <v>2935</v>
      </c>
      <c r="Y289" s="22">
        <v>1511</v>
      </c>
      <c r="Z289" s="22" t="s">
        <v>31</v>
      </c>
      <c r="AA289" s="5"/>
      <c r="AB289" s="6" cm="1">
        <f t="array" ref="AB289">SUM(IF(B289:I289&gt;B290:I290,1,-1))</f>
        <v>2</v>
      </c>
      <c r="AC289" s="6" cm="1">
        <f t="array" ref="AC289">SUM(IF(J289:S289&gt;J290:S290,1,-1))</f>
        <v>4</v>
      </c>
      <c r="AD289" s="6">
        <f t="shared" si="65"/>
        <v>6</v>
      </c>
      <c r="AE289" s="6">
        <f t="shared" si="78"/>
        <v>6</v>
      </c>
      <c r="AF289" s="6">
        <f t="shared" si="78"/>
        <v>14</v>
      </c>
      <c r="AG289" s="6">
        <f t="shared" si="78"/>
        <v>20</v>
      </c>
      <c r="AH289" s="5"/>
      <c r="AI289" s="8" t="str">
        <f t="shared" si="66"/>
        <v>OL Higher</v>
      </c>
      <c r="AJ289" s="24" t="str">
        <f t="shared" si="67"/>
        <v>Up</v>
      </c>
      <c r="AK289" s="25" t="str">
        <f t="shared" si="68"/>
        <v>POC Unchanged</v>
      </c>
      <c r="AL289" s="26" t="str">
        <f t="shared" si="69"/>
        <v>In. Val</v>
      </c>
      <c r="AM289" s="26" t="str">
        <f t="shared" si="70"/>
        <v>Upper Break</v>
      </c>
      <c r="AN289" s="26" t="str">
        <f t="shared" si="71"/>
        <v>Ab. Val</v>
      </c>
      <c r="AO289" s="26" t="str">
        <f t="shared" si="72"/>
        <v>No Gap</v>
      </c>
      <c r="AP289" s="26" t="str">
        <f t="shared" si="73"/>
        <v>Top-Weighted</v>
      </c>
      <c r="AQ289" s="26" t="str">
        <f t="shared" si="74"/>
        <v>Skewed Mid-Low</v>
      </c>
      <c r="AR289" s="26" t="str">
        <f t="shared" si="75"/>
        <v>Same</v>
      </c>
      <c r="AS289" s="27">
        <f t="shared" si="76"/>
        <v>0</v>
      </c>
    </row>
    <row r="290" spans="1:45" ht="15.5" x14ac:dyDescent="0.35">
      <c r="A290" s="20">
        <v>45250</v>
      </c>
      <c r="B290" s="21">
        <v>1.21634</v>
      </c>
      <c r="C290" s="21">
        <v>1.2517</v>
      </c>
      <c r="D290" s="21">
        <v>1.20953</v>
      </c>
      <c r="E290" s="21">
        <v>1.2506900000000001</v>
      </c>
      <c r="F290" s="21">
        <v>1.2284999999999999</v>
      </c>
      <c r="G290" s="21">
        <v>1.2395</v>
      </c>
      <c r="H290" s="21">
        <v>1.2108000000000001</v>
      </c>
      <c r="I290" s="22">
        <v>31</v>
      </c>
      <c r="J290" s="22">
        <v>4363</v>
      </c>
      <c r="K290" s="22">
        <v>4023</v>
      </c>
      <c r="L290" s="22">
        <v>8437</v>
      </c>
      <c r="M290" s="23">
        <v>11.686768802228382</v>
      </c>
      <c r="N290" s="23">
        <v>421.70000000000039</v>
      </c>
      <c r="O290" s="22">
        <v>286.99999999999949</v>
      </c>
      <c r="P290" s="22">
        <v>728220</v>
      </c>
      <c r="Q290" s="23">
        <v>1014.233983286908</v>
      </c>
      <c r="R290" s="23">
        <v>20.007114062129457</v>
      </c>
      <c r="S290" s="22">
        <v>52</v>
      </c>
      <c r="T290" s="22" t="s">
        <v>26</v>
      </c>
      <c r="U290" s="23">
        <v>0.68611018239106569</v>
      </c>
      <c r="V290" s="22">
        <v>2104</v>
      </c>
      <c r="W290" s="22">
        <v>1551</v>
      </c>
      <c r="X290" s="22">
        <v>3008</v>
      </c>
      <c r="Y290" s="22">
        <v>1774</v>
      </c>
      <c r="Z290" s="22" t="s">
        <v>31</v>
      </c>
      <c r="AA290" s="5"/>
      <c r="AB290" s="6" cm="1">
        <f t="array" ref="AB290">SUM(IF(B290:I290&gt;B291:I291,1,-1))</f>
        <v>4</v>
      </c>
      <c r="AC290" s="6" cm="1">
        <f t="array" ref="AC290">SUM(IF(J290:S290&gt;J291:S291,1,-1))</f>
        <v>4</v>
      </c>
      <c r="AD290" s="6">
        <f t="shared" si="65"/>
        <v>8</v>
      </c>
      <c r="AE290" s="6">
        <f t="shared" si="78"/>
        <v>6</v>
      </c>
      <c r="AF290" s="6">
        <f t="shared" si="78"/>
        <v>6</v>
      </c>
      <c r="AG290" s="6">
        <f t="shared" si="78"/>
        <v>12</v>
      </c>
      <c r="AH290" s="5"/>
      <c r="AI290" s="8" t="str">
        <f t="shared" si="66"/>
        <v>OL Higher</v>
      </c>
      <c r="AJ290" s="24" t="str">
        <f t="shared" si="67"/>
        <v>Up</v>
      </c>
      <c r="AK290" s="25" t="str">
        <f t="shared" si="68"/>
        <v>POC Unchanged</v>
      </c>
      <c r="AL290" s="26" t="str">
        <f t="shared" si="69"/>
        <v>In. Val</v>
      </c>
      <c r="AM290" s="26" t="str">
        <f t="shared" si="70"/>
        <v>Upper Break</v>
      </c>
      <c r="AN290" s="26" t="str">
        <f t="shared" si="71"/>
        <v>Ab. Val</v>
      </c>
      <c r="AO290" s="26" t="str">
        <f t="shared" si="72"/>
        <v>No Gap</v>
      </c>
      <c r="AP290" s="26" t="str">
        <f t="shared" si="73"/>
        <v>Top-Weighted</v>
      </c>
      <c r="AQ290" s="26" t="str">
        <f t="shared" si="74"/>
        <v>Skewed Mid-Low</v>
      </c>
      <c r="AR290" s="26" t="str">
        <f t="shared" si="75"/>
        <v>Same</v>
      </c>
      <c r="AS290" s="27">
        <f t="shared" si="76"/>
        <v>0</v>
      </c>
    </row>
    <row r="291" spans="1:45" ht="15.5" x14ac:dyDescent="0.35">
      <c r="A291" s="20">
        <v>45247</v>
      </c>
      <c r="B291" s="21">
        <v>1.2112700000000001</v>
      </c>
      <c r="C291" s="21">
        <v>1.2505299999999999</v>
      </c>
      <c r="D291" s="21">
        <v>1.2089700000000001</v>
      </c>
      <c r="E291" s="21">
        <v>1.2450399999999999</v>
      </c>
      <c r="F291" s="21">
        <v>1.2285000000000001</v>
      </c>
      <c r="G291" s="21">
        <v>1.2372000000000001</v>
      </c>
      <c r="H291" s="21">
        <v>1.2097</v>
      </c>
      <c r="I291" s="22">
        <v>47</v>
      </c>
      <c r="J291" s="22">
        <v>3813</v>
      </c>
      <c r="K291" s="22">
        <v>4517</v>
      </c>
      <c r="L291" s="22">
        <v>8381</v>
      </c>
      <c r="M291" s="23">
        <v>11.632729805013886</v>
      </c>
      <c r="N291" s="23">
        <v>415.5999999999982</v>
      </c>
      <c r="O291" s="22">
        <v>275.0000000000008</v>
      </c>
      <c r="P291" s="22">
        <v>721849</v>
      </c>
      <c r="Q291" s="23">
        <v>1005.3607242339833</v>
      </c>
      <c r="R291" s="23">
        <v>20.166025024061685</v>
      </c>
      <c r="S291" s="22">
        <v>57</v>
      </c>
      <c r="T291" s="22" t="s">
        <v>33</v>
      </c>
      <c r="U291" s="23">
        <v>0.70542503040712867</v>
      </c>
      <c r="V291" s="22">
        <v>1823</v>
      </c>
      <c r="W291" s="22">
        <v>1472</v>
      </c>
      <c r="X291" s="22">
        <v>2997</v>
      </c>
      <c r="Y291" s="22">
        <v>2089</v>
      </c>
      <c r="Z291" s="22" t="s">
        <v>31</v>
      </c>
      <c r="AA291" s="5"/>
      <c r="AB291" s="6" cm="1">
        <f t="array" ref="AB291">SUM(IF(B291:I291&gt;B292:I292,1,-1))</f>
        <v>0</v>
      </c>
      <c r="AC291" s="6" cm="1">
        <f t="array" ref="AC291">SUM(IF(J291:S291&gt;J292:S292,1,-1))</f>
        <v>6</v>
      </c>
      <c r="AD291" s="6">
        <f t="shared" si="65"/>
        <v>6</v>
      </c>
      <c r="AE291" s="6">
        <f t="shared" si="78"/>
        <v>-2</v>
      </c>
      <c r="AF291" s="6">
        <f t="shared" si="78"/>
        <v>6</v>
      </c>
      <c r="AG291" s="6">
        <f t="shared" si="78"/>
        <v>4</v>
      </c>
      <c r="AH291" s="5"/>
      <c r="AI291" s="8" t="str">
        <f t="shared" si="66"/>
        <v>Outside</v>
      </c>
      <c r="AJ291" s="24" t="str">
        <f t="shared" si="67"/>
        <v>Up</v>
      </c>
      <c r="AK291" s="25" t="str">
        <f t="shared" si="68"/>
        <v>POC Up</v>
      </c>
      <c r="AL291" s="26" t="str">
        <f t="shared" si="69"/>
        <v>In. Val</v>
      </c>
      <c r="AM291" s="26" t="str">
        <f t="shared" si="70"/>
        <v>Inside Day</v>
      </c>
      <c r="AN291" s="26" t="str">
        <f t="shared" si="71"/>
        <v>Ab. Val</v>
      </c>
      <c r="AO291" s="26" t="str">
        <f t="shared" si="72"/>
        <v>No Gap</v>
      </c>
      <c r="AP291" s="26" t="str">
        <f t="shared" si="73"/>
        <v>Bottom-Weighted</v>
      </c>
      <c r="AQ291" s="26" t="str">
        <f t="shared" si="74"/>
        <v>Skewed Mid-Low</v>
      </c>
      <c r="AR291" s="26" t="str">
        <f t="shared" si="75"/>
        <v>Same</v>
      </c>
      <c r="AS291" s="27">
        <f t="shared" si="76"/>
        <v>0</v>
      </c>
    </row>
    <row r="292" spans="1:45" ht="15.5" x14ac:dyDescent="0.35">
      <c r="A292" s="20">
        <v>45246</v>
      </c>
      <c r="B292" s="21">
        <v>1.2135800000000001</v>
      </c>
      <c r="C292" s="21">
        <v>1.2505299999999999</v>
      </c>
      <c r="D292" s="21">
        <v>1.2089700000000001</v>
      </c>
      <c r="E292" s="21">
        <v>1.24136</v>
      </c>
      <c r="F292" s="21">
        <v>1.2142000000000002</v>
      </c>
      <c r="G292" s="21">
        <v>1.2319</v>
      </c>
      <c r="H292" s="21">
        <v>1.2106000000000001</v>
      </c>
      <c r="I292" s="22">
        <v>31</v>
      </c>
      <c r="J292" s="22">
        <v>6997</v>
      </c>
      <c r="K292" s="22">
        <v>1316</v>
      </c>
      <c r="L292" s="22">
        <v>8366</v>
      </c>
      <c r="M292" s="23">
        <v>11.626183844011083</v>
      </c>
      <c r="N292" s="23">
        <v>415.5999999999982</v>
      </c>
      <c r="O292" s="22">
        <v>212.99999999999875</v>
      </c>
      <c r="P292" s="22">
        <v>721500</v>
      </c>
      <c r="Q292" s="23">
        <v>1004.874651810585</v>
      </c>
      <c r="R292" s="23">
        <v>20.129932627526554</v>
      </c>
      <c r="S292" s="22">
        <v>56</v>
      </c>
      <c r="T292" s="22" t="s">
        <v>28</v>
      </c>
      <c r="U292" s="23">
        <v>0.32825375969663317</v>
      </c>
      <c r="V292" s="22">
        <v>1364</v>
      </c>
      <c r="W292" s="22">
        <v>1378</v>
      </c>
      <c r="X292" s="22">
        <v>2997</v>
      </c>
      <c r="Y292" s="22">
        <v>2627</v>
      </c>
      <c r="Z292" s="22" t="s">
        <v>31</v>
      </c>
      <c r="AA292" s="5"/>
      <c r="AB292" s="6" cm="1">
        <f t="array" ref="AB292">SUM(IF(B292:I292&gt;B293:I293,1,-1))</f>
        <v>2</v>
      </c>
      <c r="AC292" s="6" cm="1">
        <f t="array" ref="AC292">SUM(IF(J292:S292&gt;J293:S293,1,-1))</f>
        <v>-4</v>
      </c>
      <c r="AD292" s="6">
        <f t="shared" si="65"/>
        <v>-2</v>
      </c>
      <c r="AE292" s="6">
        <f t="shared" si="78"/>
        <v>-2</v>
      </c>
      <c r="AF292" s="6">
        <f t="shared" si="78"/>
        <v>2</v>
      </c>
      <c r="AG292" s="6">
        <f t="shared" si="78"/>
        <v>0</v>
      </c>
      <c r="AH292" s="5"/>
      <c r="AI292" s="8" t="str">
        <f t="shared" si="66"/>
        <v>OL Higher</v>
      </c>
      <c r="AJ292" s="24" t="str">
        <f t="shared" si="67"/>
        <v>Neutral</v>
      </c>
      <c r="AK292" s="25" t="str">
        <f t="shared" si="68"/>
        <v>POC Up</v>
      </c>
      <c r="AL292" s="26" t="str">
        <f t="shared" si="69"/>
        <v>In. Val</v>
      </c>
      <c r="AM292" s="26" t="str">
        <f t="shared" si="70"/>
        <v>Inside Day</v>
      </c>
      <c r="AN292" s="26" t="str">
        <f t="shared" si="71"/>
        <v>Ab. Val</v>
      </c>
      <c r="AO292" s="26" t="str">
        <f t="shared" si="72"/>
        <v>No Gap</v>
      </c>
      <c r="AP292" s="26" t="str">
        <f t="shared" si="73"/>
        <v>Top-Weighted</v>
      </c>
      <c r="AQ292" s="26" t="str">
        <f t="shared" si="74"/>
        <v>Skewed Mid-Low</v>
      </c>
      <c r="AR292" s="26" t="str">
        <f t="shared" si="75"/>
        <v>Same</v>
      </c>
      <c r="AS292" s="27">
        <f t="shared" si="76"/>
        <v>0</v>
      </c>
    </row>
    <row r="293" spans="1:45" ht="15.5" x14ac:dyDescent="0.35">
      <c r="A293" s="20">
        <v>45245</v>
      </c>
      <c r="B293" s="21">
        <v>1.2101900000000001</v>
      </c>
      <c r="C293" s="21">
        <v>1.2505299999999999</v>
      </c>
      <c r="D293" s="21">
        <v>1.2069099999999999</v>
      </c>
      <c r="E293" s="21">
        <v>1.2420800000000001</v>
      </c>
      <c r="F293" s="21">
        <v>1.2136</v>
      </c>
      <c r="G293" s="21">
        <v>1.2298</v>
      </c>
      <c r="H293" s="21">
        <v>1.2104000000000001</v>
      </c>
      <c r="I293" s="22">
        <v>37</v>
      </c>
      <c r="J293" s="22">
        <v>6742</v>
      </c>
      <c r="K293" s="22">
        <v>1580</v>
      </c>
      <c r="L293" s="22">
        <v>8378</v>
      </c>
      <c r="M293" s="23">
        <v>11.643314763231148</v>
      </c>
      <c r="N293" s="23">
        <v>436.19999999999993</v>
      </c>
      <c r="O293" s="22">
        <v>193.99999999999861</v>
      </c>
      <c r="P293" s="22">
        <v>727610</v>
      </c>
      <c r="Q293" s="23">
        <v>1013.3844011142062</v>
      </c>
      <c r="R293" s="23">
        <v>19.2067858780376</v>
      </c>
      <c r="S293" s="22">
        <v>58</v>
      </c>
      <c r="T293" s="22" t="s">
        <v>28</v>
      </c>
      <c r="U293" s="23">
        <v>0.35860843718596735</v>
      </c>
      <c r="V293" s="22">
        <v>1038</v>
      </c>
      <c r="W293" s="22">
        <v>1562</v>
      </c>
      <c r="X293" s="22">
        <v>2935</v>
      </c>
      <c r="Y293" s="22">
        <v>2843</v>
      </c>
      <c r="Z293" s="22" t="s">
        <v>31</v>
      </c>
      <c r="AA293" s="5"/>
      <c r="AB293" s="6" cm="1">
        <f t="array" ref="AB293">SUM(IF(B293:I293&gt;B294:I294,1,-1))</f>
        <v>-4</v>
      </c>
      <c r="AC293" s="6" cm="1">
        <f t="array" ref="AC293">SUM(IF(J293:S293&gt;J294:S294,1,-1))</f>
        <v>4</v>
      </c>
      <c r="AD293" s="6">
        <f t="shared" si="65"/>
        <v>0</v>
      </c>
      <c r="AE293" s="6">
        <f t="shared" si="78"/>
        <v>-2</v>
      </c>
      <c r="AF293" s="6">
        <f t="shared" si="78"/>
        <v>-4</v>
      </c>
      <c r="AG293" s="6">
        <f t="shared" si="78"/>
        <v>-6</v>
      </c>
      <c r="AH293" s="5"/>
      <c r="AI293" s="8" t="str">
        <f t="shared" si="66"/>
        <v>Outside</v>
      </c>
      <c r="AJ293" s="24" t="str">
        <f t="shared" si="67"/>
        <v>Neutral</v>
      </c>
      <c r="AK293" s="25" t="str">
        <f t="shared" si="68"/>
        <v>POC Unchanged</v>
      </c>
      <c r="AL293" s="26" t="str">
        <f t="shared" si="69"/>
        <v>In. Val</v>
      </c>
      <c r="AM293" s="26" t="str">
        <f t="shared" si="70"/>
        <v>Inside Day</v>
      </c>
      <c r="AN293" s="26" t="str">
        <f t="shared" si="71"/>
        <v>Ab. Val</v>
      </c>
      <c r="AO293" s="26" t="str">
        <f t="shared" si="72"/>
        <v>Gap Down - Failed</v>
      </c>
      <c r="AP293" s="26" t="str">
        <f t="shared" si="73"/>
        <v>Top-Weighted</v>
      </c>
      <c r="AQ293" s="26" t="str">
        <f t="shared" si="74"/>
        <v>Skewed Mid-Low</v>
      </c>
      <c r="AR293" s="26" t="str">
        <f t="shared" si="75"/>
        <v>Same</v>
      </c>
      <c r="AS293" s="27">
        <f t="shared" si="76"/>
        <v>0</v>
      </c>
    </row>
    <row r="294" spans="1:45" ht="15.5" x14ac:dyDescent="0.35">
      <c r="A294" s="20">
        <v>45244</v>
      </c>
      <c r="B294" s="21">
        <v>1.21618</v>
      </c>
      <c r="C294" s="21">
        <v>1.2505299999999999</v>
      </c>
      <c r="D294" s="21">
        <v>1.2069099999999999</v>
      </c>
      <c r="E294" s="21">
        <v>1.24926</v>
      </c>
      <c r="F294" s="21">
        <v>1.2136</v>
      </c>
      <c r="G294" s="21">
        <v>1.2286000000000001</v>
      </c>
      <c r="H294" s="21">
        <v>1.2104000000000001</v>
      </c>
      <c r="I294" s="22">
        <v>30</v>
      </c>
      <c r="J294" s="22">
        <v>6354</v>
      </c>
      <c r="K294" s="22">
        <v>1829</v>
      </c>
      <c r="L294" s="22">
        <v>8247</v>
      </c>
      <c r="M294" s="23">
        <v>11.460167130919162</v>
      </c>
      <c r="N294" s="23">
        <v>436.19999999999993</v>
      </c>
      <c r="O294" s="22">
        <v>181.99999999999994</v>
      </c>
      <c r="P294" s="22">
        <v>724682</v>
      </c>
      <c r="Q294" s="23">
        <v>1009.3064066852368</v>
      </c>
      <c r="R294" s="23">
        <v>18.906464924346633</v>
      </c>
      <c r="S294" s="22">
        <v>64</v>
      </c>
      <c r="T294" s="22" t="s">
        <v>28</v>
      </c>
      <c r="U294" s="23">
        <v>0.36482284996147973</v>
      </c>
      <c r="V294" s="22">
        <v>457</v>
      </c>
      <c r="W294" s="22">
        <v>1562</v>
      </c>
      <c r="X294" s="22">
        <v>2935</v>
      </c>
      <c r="Y294" s="22">
        <v>3293</v>
      </c>
      <c r="Z294" s="22" t="s">
        <v>31</v>
      </c>
      <c r="AA294" s="5"/>
      <c r="AB294" s="6" cm="1">
        <f t="array" ref="AB294">SUM(IF(B294:I294&gt;B295:I295,1,-1))</f>
        <v>0</v>
      </c>
      <c r="AC294" s="6" cm="1">
        <f t="array" ref="AC294">SUM(IF(J294:S294&gt;J295:S295,1,-1))</f>
        <v>2</v>
      </c>
      <c r="AD294" s="6">
        <f t="shared" si="65"/>
        <v>2</v>
      </c>
      <c r="AE294" s="6">
        <f t="shared" si="78"/>
        <v>2</v>
      </c>
      <c r="AF294" s="6">
        <f t="shared" si="78"/>
        <v>-14</v>
      </c>
      <c r="AG294" s="6">
        <f t="shared" si="78"/>
        <v>-12</v>
      </c>
      <c r="AH294" s="5"/>
      <c r="AI294" s="8" t="str">
        <f t="shared" si="66"/>
        <v>Outside</v>
      </c>
      <c r="AJ294" s="24" t="str">
        <f t="shared" si="67"/>
        <v>Neutral</v>
      </c>
      <c r="AK294" s="25" t="str">
        <f t="shared" si="68"/>
        <v>POC Unchanged</v>
      </c>
      <c r="AL294" s="26" t="str">
        <f t="shared" si="69"/>
        <v>In. Val</v>
      </c>
      <c r="AM294" s="26" t="str">
        <f t="shared" si="70"/>
        <v>Upper Break</v>
      </c>
      <c r="AN294" s="26" t="str">
        <f t="shared" si="71"/>
        <v>Ab. Val</v>
      </c>
      <c r="AO294" s="26" t="str">
        <f t="shared" si="72"/>
        <v>No Gap</v>
      </c>
      <c r="AP294" s="26" t="str">
        <f t="shared" si="73"/>
        <v>Top-Weighted</v>
      </c>
      <c r="AQ294" s="26" t="str">
        <f t="shared" si="74"/>
        <v>Skewed Low</v>
      </c>
      <c r="AR294" s="26" t="str">
        <f t="shared" si="75"/>
        <v>Closed Lower Quadrant</v>
      </c>
      <c r="AS294" s="27">
        <f t="shared" si="76"/>
        <v>-1</v>
      </c>
    </row>
    <row r="295" spans="1:45" ht="15.5" x14ac:dyDescent="0.35">
      <c r="A295" s="20">
        <v>45243</v>
      </c>
      <c r="B295" s="21">
        <v>1.22488</v>
      </c>
      <c r="C295" s="21">
        <v>1.24274</v>
      </c>
      <c r="D295" s="21">
        <v>1.2069099999999999</v>
      </c>
      <c r="E295" s="21">
        <v>1.2277899999999999</v>
      </c>
      <c r="F295" s="21">
        <v>1.2136</v>
      </c>
      <c r="G295" s="21">
        <v>1.2274</v>
      </c>
      <c r="H295" s="21">
        <v>1.2106000000000001</v>
      </c>
      <c r="I295" s="22">
        <v>14</v>
      </c>
      <c r="J295" s="22">
        <v>6225</v>
      </c>
      <c r="K295" s="22">
        <v>1829</v>
      </c>
      <c r="L295" s="22">
        <v>8118</v>
      </c>
      <c r="M295" s="23">
        <v>11.275208913648985</v>
      </c>
      <c r="N295" s="23">
        <v>358.3000000000003</v>
      </c>
      <c r="O295" s="22">
        <v>167.99999999999926</v>
      </c>
      <c r="P295" s="22">
        <v>732470</v>
      </c>
      <c r="Q295" s="23">
        <v>1020.1532033426184</v>
      </c>
      <c r="R295" s="23">
        <v>22.656991348032356</v>
      </c>
      <c r="S295" s="22">
        <v>57</v>
      </c>
      <c r="T295" s="22" t="s">
        <v>28</v>
      </c>
      <c r="U295" s="23">
        <v>0.40369277904411544</v>
      </c>
      <c r="V295" s="22">
        <v>734</v>
      </c>
      <c r="W295" s="22">
        <v>2052</v>
      </c>
      <c r="X295" s="22">
        <v>2408</v>
      </c>
      <c r="Y295" s="22">
        <v>2924</v>
      </c>
      <c r="Z295" s="22" t="s">
        <v>32</v>
      </c>
      <c r="AA295" s="5"/>
      <c r="AB295" s="6" cm="1">
        <f t="array" ref="AB295">SUM(IF(B295:I295&gt;B296:I296,1,-1))</f>
        <v>2</v>
      </c>
      <c r="AC295" s="6" cm="1">
        <f t="array" ref="AC295">SUM(IF(J295:S295&gt;J296:S296,1,-1))</f>
        <v>-10</v>
      </c>
      <c r="AD295" s="6">
        <f t="shared" si="65"/>
        <v>-8</v>
      </c>
      <c r="AE295" s="6">
        <f t="shared" si="78"/>
        <v>-2</v>
      </c>
      <c r="AF295" s="6">
        <f t="shared" si="78"/>
        <v>-20</v>
      </c>
      <c r="AG295" s="6">
        <f t="shared" si="78"/>
        <v>-22</v>
      </c>
      <c r="AH295" s="5"/>
      <c r="AI295" s="8" t="str">
        <f t="shared" si="66"/>
        <v>OL Higher</v>
      </c>
      <c r="AJ295" s="24" t="str">
        <f t="shared" si="67"/>
        <v>Down</v>
      </c>
      <c r="AK295" s="25" t="str">
        <f t="shared" si="68"/>
        <v>POC Unchanged</v>
      </c>
      <c r="AL295" s="26" t="str">
        <f t="shared" si="69"/>
        <v>In. Val</v>
      </c>
      <c r="AM295" s="26" t="str">
        <f t="shared" si="70"/>
        <v>Inside Day</v>
      </c>
      <c r="AN295" s="26" t="str">
        <f t="shared" si="71"/>
        <v>Ab. Val</v>
      </c>
      <c r="AO295" s="26" t="str">
        <f t="shared" si="72"/>
        <v>No Gap</v>
      </c>
      <c r="AP295" s="26" t="str">
        <f t="shared" si="73"/>
        <v>Top-Weighted</v>
      </c>
      <c r="AQ295" s="26" t="str">
        <f t="shared" si="74"/>
        <v>Skewed Low</v>
      </c>
      <c r="AR295" s="26" t="str">
        <f t="shared" si="75"/>
        <v>Closed Lower Quadrant</v>
      </c>
      <c r="AS295" s="27">
        <f t="shared" si="76"/>
        <v>-1</v>
      </c>
    </row>
    <row r="296" spans="1:45" ht="15.5" x14ac:dyDescent="0.35">
      <c r="A296" s="20">
        <v>45240</v>
      </c>
      <c r="B296" s="21">
        <v>1.21628</v>
      </c>
      <c r="C296" s="21">
        <v>1.24274</v>
      </c>
      <c r="D296" s="21">
        <v>1.2069099999999999</v>
      </c>
      <c r="E296" s="21">
        <v>1.2226300000000001</v>
      </c>
      <c r="F296" s="21">
        <v>1.2136</v>
      </c>
      <c r="G296" s="21">
        <v>1.2257</v>
      </c>
      <c r="H296" s="21">
        <v>1.2077</v>
      </c>
      <c r="I296" s="22">
        <v>12</v>
      </c>
      <c r="J296" s="22">
        <v>6331</v>
      </c>
      <c r="K296" s="22">
        <v>1829</v>
      </c>
      <c r="L296" s="22">
        <v>8224</v>
      </c>
      <c r="M296" s="23">
        <v>11.421169916434494</v>
      </c>
      <c r="N296" s="23">
        <v>358.3000000000003</v>
      </c>
      <c r="O296" s="22">
        <v>180.00000000000017</v>
      </c>
      <c r="P296" s="22">
        <v>746458</v>
      </c>
      <c r="Q296" s="23">
        <v>1039.6350974930363</v>
      </c>
      <c r="R296" s="23">
        <v>22.952832821657811</v>
      </c>
      <c r="S296" s="22">
        <v>57</v>
      </c>
      <c r="T296" s="22" t="s">
        <v>28</v>
      </c>
      <c r="U296" s="23">
        <v>0.4480106101234802</v>
      </c>
      <c r="V296" s="22">
        <v>734</v>
      </c>
      <c r="W296" s="22">
        <v>1890</v>
      </c>
      <c r="X296" s="22">
        <v>2537</v>
      </c>
      <c r="Y296" s="22">
        <v>3063</v>
      </c>
      <c r="Z296" s="22" t="s">
        <v>29</v>
      </c>
      <c r="AA296" s="5"/>
      <c r="AB296" s="6" cm="1">
        <f t="array" ref="AB296">SUM(IF(B296:I296&gt;B297:I297,1,-1))</f>
        <v>0</v>
      </c>
      <c r="AC296" s="6" cm="1">
        <f t="array" ref="AC296">SUM(IF(J296:S296&gt;J297:S297,1,-1))</f>
        <v>-6</v>
      </c>
      <c r="AD296" s="6">
        <f t="shared" si="65"/>
        <v>-6</v>
      </c>
      <c r="AE296" s="6">
        <f t="shared" si="78"/>
        <v>-10</v>
      </c>
      <c r="AF296" s="6">
        <f t="shared" si="78"/>
        <v>-16</v>
      </c>
      <c r="AG296" s="6">
        <f t="shared" si="78"/>
        <v>-26</v>
      </c>
      <c r="AH296" s="5"/>
      <c r="AI296" s="8" t="str">
        <f t="shared" si="66"/>
        <v>OL Higher</v>
      </c>
      <c r="AJ296" s="24" t="str">
        <f t="shared" si="67"/>
        <v>Neutral</v>
      </c>
      <c r="AK296" s="25" t="str">
        <f t="shared" si="68"/>
        <v>POC Unchanged</v>
      </c>
      <c r="AL296" s="26" t="str">
        <f t="shared" si="69"/>
        <v>In. Val</v>
      </c>
      <c r="AM296" s="26" t="str">
        <f t="shared" si="70"/>
        <v>Inside Day</v>
      </c>
      <c r="AN296" s="26" t="str">
        <f t="shared" si="71"/>
        <v>In Val</v>
      </c>
      <c r="AO296" s="26" t="str">
        <f t="shared" si="72"/>
        <v>No Gap</v>
      </c>
      <c r="AP296" s="26" t="str">
        <f t="shared" si="73"/>
        <v>Top-Weighted</v>
      </c>
      <c r="AQ296" s="26" t="str">
        <f t="shared" si="74"/>
        <v>Skewed Low</v>
      </c>
      <c r="AR296" s="26" t="str">
        <f t="shared" si="75"/>
        <v>Same</v>
      </c>
      <c r="AS296" s="27">
        <f t="shared" si="76"/>
        <v>0</v>
      </c>
    </row>
    <row r="297" spans="1:45" ht="15.5" x14ac:dyDescent="0.35">
      <c r="A297" s="20">
        <v>45239</v>
      </c>
      <c r="B297" s="21">
        <v>1.21349</v>
      </c>
      <c r="C297" s="21">
        <v>1.24274</v>
      </c>
      <c r="D297" s="21">
        <v>1.2069099999999999</v>
      </c>
      <c r="E297" s="21">
        <v>1.2215400000000001</v>
      </c>
      <c r="F297" s="21">
        <v>1.2136</v>
      </c>
      <c r="G297" s="21">
        <v>1.2256</v>
      </c>
      <c r="H297" s="21">
        <v>1.2076</v>
      </c>
      <c r="I297" s="22">
        <v>40</v>
      </c>
      <c r="J297" s="22">
        <v>6065</v>
      </c>
      <c r="K297" s="22">
        <v>2114</v>
      </c>
      <c r="L297" s="22">
        <v>8258</v>
      </c>
      <c r="M297" s="23">
        <v>11.467688022284079</v>
      </c>
      <c r="N297" s="23">
        <v>358.3000000000003</v>
      </c>
      <c r="O297" s="22">
        <v>180.00000000000017</v>
      </c>
      <c r="P297" s="22">
        <v>761986</v>
      </c>
      <c r="Q297" s="23">
        <v>1061.2618384401114</v>
      </c>
      <c r="R297" s="23">
        <v>23.047725369801825</v>
      </c>
      <c r="S297" s="22">
        <v>51</v>
      </c>
      <c r="T297" s="22" t="s">
        <v>28</v>
      </c>
      <c r="U297" s="23">
        <v>0.47380934960249099</v>
      </c>
      <c r="V297" s="22">
        <v>734</v>
      </c>
      <c r="W297" s="22">
        <v>1890</v>
      </c>
      <c r="X297" s="22">
        <v>2040</v>
      </c>
      <c r="Y297" s="22">
        <v>3594</v>
      </c>
      <c r="Z297" s="22" t="s">
        <v>29</v>
      </c>
      <c r="AA297" s="5"/>
      <c r="AB297" s="6" cm="1">
        <f t="array" ref="AB297">SUM(IF(B297:I297&gt;B298:I298,1,-1))</f>
        <v>-4</v>
      </c>
      <c r="AC297" s="6" cm="1">
        <f t="array" ref="AC297">SUM(IF(J297:S297&gt;J298:S298,1,-1))</f>
        <v>-4</v>
      </c>
      <c r="AD297" s="6">
        <f t="shared" si="65"/>
        <v>-8</v>
      </c>
      <c r="AE297" s="6">
        <f t="shared" si="78"/>
        <v>-16</v>
      </c>
      <c r="AF297" s="6">
        <f t="shared" si="78"/>
        <v>-16</v>
      </c>
      <c r="AG297" s="6">
        <f t="shared" si="78"/>
        <v>-32</v>
      </c>
      <c r="AH297" s="5"/>
      <c r="AI297" s="8" t="str">
        <f t="shared" si="66"/>
        <v>Outside</v>
      </c>
      <c r="AJ297" s="24" t="str">
        <f t="shared" si="67"/>
        <v>Neutral</v>
      </c>
      <c r="AK297" s="25" t="str">
        <f t="shared" si="68"/>
        <v>POC Unchanged</v>
      </c>
      <c r="AL297" s="26" t="str">
        <f t="shared" si="69"/>
        <v>In. Val</v>
      </c>
      <c r="AM297" s="26" t="str">
        <f t="shared" si="70"/>
        <v>Inside Day</v>
      </c>
      <c r="AN297" s="26" t="str">
        <f t="shared" si="71"/>
        <v>In Val</v>
      </c>
      <c r="AO297" s="26" t="str">
        <f t="shared" si="72"/>
        <v>No Gap</v>
      </c>
      <c r="AP297" s="26" t="str">
        <f t="shared" si="73"/>
        <v>Top-Weighted</v>
      </c>
      <c r="AQ297" s="26" t="str">
        <f t="shared" si="74"/>
        <v>Skewed Low</v>
      </c>
      <c r="AR297" s="26" t="str">
        <f t="shared" si="75"/>
        <v>Closed Higher Quadrant</v>
      </c>
      <c r="AS297" s="27">
        <f t="shared" si="76"/>
        <v>1</v>
      </c>
    </row>
    <row r="298" spans="1:45" ht="15.5" x14ac:dyDescent="0.35">
      <c r="A298" s="20">
        <v>45238</v>
      </c>
      <c r="B298" s="21">
        <v>1.2140899999999999</v>
      </c>
      <c r="C298" s="21">
        <v>1.24274</v>
      </c>
      <c r="D298" s="21">
        <v>1.2069099999999999</v>
      </c>
      <c r="E298" s="21">
        <v>1.22837</v>
      </c>
      <c r="F298" s="21">
        <v>1.2136</v>
      </c>
      <c r="G298" s="21">
        <v>1.2218</v>
      </c>
      <c r="H298" s="21">
        <v>1.2078</v>
      </c>
      <c r="I298" s="22">
        <v>37</v>
      </c>
      <c r="J298" s="22">
        <v>5844</v>
      </c>
      <c r="K298" s="22">
        <v>2370</v>
      </c>
      <c r="L298" s="22">
        <v>8304</v>
      </c>
      <c r="M298" s="23">
        <v>11.526323119777119</v>
      </c>
      <c r="N298" s="23">
        <v>358.3000000000003</v>
      </c>
      <c r="O298" s="22">
        <v>140.00000000000011</v>
      </c>
      <c r="P298" s="22">
        <v>784282</v>
      </c>
      <c r="Q298" s="23">
        <v>1092.3147632311977</v>
      </c>
      <c r="R298" s="23">
        <v>23.176109405526077</v>
      </c>
      <c r="S298" s="22">
        <v>49</v>
      </c>
      <c r="T298" s="22" t="s">
        <v>28</v>
      </c>
      <c r="U298" s="23">
        <v>0.49902628733886589</v>
      </c>
      <c r="V298" s="22">
        <v>734</v>
      </c>
      <c r="W298" s="22">
        <v>1432</v>
      </c>
      <c r="X298" s="22">
        <v>2025</v>
      </c>
      <c r="Y298" s="22">
        <v>4113</v>
      </c>
      <c r="Z298" s="22" t="s">
        <v>32</v>
      </c>
      <c r="AA298" s="5"/>
      <c r="AB298" s="6" cm="1">
        <f t="array" ref="AB298">SUM(IF(B298:I298&gt;B299:I299,1,-1))</f>
        <v>-6</v>
      </c>
      <c r="AC298" s="6" cm="1">
        <f t="array" ref="AC298">SUM(IF(J298:S298&gt;J299:S299,1,-1))</f>
        <v>-6</v>
      </c>
      <c r="AD298" s="6">
        <f t="shared" si="65"/>
        <v>-12</v>
      </c>
      <c r="AE298" s="6">
        <f t="shared" si="78"/>
        <v>-14</v>
      </c>
      <c r="AF298" s="6">
        <f t="shared" si="78"/>
        <v>-12</v>
      </c>
      <c r="AG298" s="6">
        <f t="shared" si="78"/>
        <v>-26</v>
      </c>
      <c r="AH298" s="5"/>
      <c r="AI298" s="8" t="str">
        <f t="shared" si="66"/>
        <v>Outside</v>
      </c>
      <c r="AJ298" s="24" t="str">
        <f t="shared" si="67"/>
        <v>Neutral</v>
      </c>
      <c r="AK298" s="25" t="str">
        <f t="shared" si="68"/>
        <v>POC Down</v>
      </c>
      <c r="AL298" s="26" t="str">
        <f t="shared" si="69"/>
        <v>In. Val</v>
      </c>
      <c r="AM298" s="26" t="str">
        <f t="shared" si="70"/>
        <v>Inside Day</v>
      </c>
      <c r="AN298" s="26" t="str">
        <f t="shared" si="71"/>
        <v>Ab. Val</v>
      </c>
      <c r="AO298" s="26" t="str">
        <f t="shared" si="72"/>
        <v>No Gap</v>
      </c>
      <c r="AP298" s="26" t="str">
        <f t="shared" si="73"/>
        <v>Top-Weighted</v>
      </c>
      <c r="AQ298" s="26" t="str">
        <f t="shared" si="74"/>
        <v>Skewed Low</v>
      </c>
      <c r="AR298" s="26" t="str">
        <f t="shared" si="75"/>
        <v>Same</v>
      </c>
      <c r="AS298" s="27">
        <f t="shared" si="76"/>
        <v>0</v>
      </c>
    </row>
    <row r="299" spans="1:45" ht="15.5" x14ac:dyDescent="0.35">
      <c r="A299" s="20">
        <v>45237</v>
      </c>
      <c r="B299" s="21">
        <v>1.21776</v>
      </c>
      <c r="C299" s="21">
        <v>1.24274</v>
      </c>
      <c r="D299" s="21">
        <v>1.2069099999999999</v>
      </c>
      <c r="E299" s="21">
        <v>1.22895</v>
      </c>
      <c r="F299" s="21">
        <v>1.2142000000000002</v>
      </c>
      <c r="G299" s="21">
        <v>1.2206000000000001</v>
      </c>
      <c r="H299" s="21">
        <v>1.2102000000000002</v>
      </c>
      <c r="I299" s="22">
        <v>51</v>
      </c>
      <c r="J299" s="22">
        <v>5320</v>
      </c>
      <c r="K299" s="22">
        <v>2936</v>
      </c>
      <c r="L299" s="22">
        <v>8356</v>
      </c>
      <c r="M299" s="23">
        <v>11.597075208913644</v>
      </c>
      <c r="N299" s="23">
        <v>358.3000000000003</v>
      </c>
      <c r="O299" s="22">
        <v>103.99999999999964</v>
      </c>
      <c r="P299" s="22">
        <v>795936</v>
      </c>
      <c r="Q299" s="23">
        <v>1108.5459610027856</v>
      </c>
      <c r="R299" s="23">
        <v>23.321239185040451</v>
      </c>
      <c r="S299" s="22">
        <v>54</v>
      </c>
      <c r="T299" s="22" t="s">
        <v>26</v>
      </c>
      <c r="U299" s="23">
        <v>0.51483383796094961</v>
      </c>
      <c r="V299" s="22">
        <v>734</v>
      </c>
      <c r="W299" s="22">
        <v>944</v>
      </c>
      <c r="X299" s="22">
        <v>2413</v>
      </c>
      <c r="Y299" s="22">
        <v>4265</v>
      </c>
      <c r="Z299" s="22" t="s">
        <v>32</v>
      </c>
      <c r="AA299" s="5"/>
      <c r="AB299" s="6" cm="1">
        <f t="array" ref="AB299">SUM(IF(B299:I299&gt;B300:I300,1,-1))</f>
        <v>-6</v>
      </c>
      <c r="AC299" s="6" cm="1">
        <f t="array" ref="AC299">SUM(IF(J299:S299&gt;J300:S300,1,-1))</f>
        <v>-6</v>
      </c>
      <c r="AD299" s="6">
        <f t="shared" si="65"/>
        <v>-12</v>
      </c>
      <c r="AE299" s="6">
        <f t="shared" si="78"/>
        <v>-8</v>
      </c>
      <c r="AF299" s="6">
        <f t="shared" si="78"/>
        <v>-4</v>
      </c>
      <c r="AG299" s="6">
        <f t="shared" si="78"/>
        <v>-12</v>
      </c>
      <c r="AH299" s="5"/>
      <c r="AI299" s="8" t="str">
        <f t="shared" si="66"/>
        <v>Outside</v>
      </c>
      <c r="AJ299" s="24" t="str">
        <f t="shared" si="67"/>
        <v>Neutral</v>
      </c>
      <c r="AK299" s="25" t="str">
        <f t="shared" si="68"/>
        <v>POC Unchanged</v>
      </c>
      <c r="AL299" s="26" t="str">
        <f t="shared" si="69"/>
        <v>In. Val</v>
      </c>
      <c r="AM299" s="26" t="str">
        <f t="shared" si="70"/>
        <v>Inside Day</v>
      </c>
      <c r="AN299" s="26" t="str">
        <f t="shared" si="71"/>
        <v>Ab. Val</v>
      </c>
      <c r="AO299" s="26" t="str">
        <f t="shared" si="72"/>
        <v>No Gap</v>
      </c>
      <c r="AP299" s="26" t="str">
        <f t="shared" si="73"/>
        <v>Top-Weighted</v>
      </c>
      <c r="AQ299" s="26" t="str">
        <f t="shared" si="74"/>
        <v>Skewed Low</v>
      </c>
      <c r="AR299" s="26" t="str">
        <f t="shared" si="75"/>
        <v>Closed Higher Quadrant</v>
      </c>
      <c r="AS299" s="27">
        <f t="shared" si="76"/>
        <v>1</v>
      </c>
    </row>
    <row r="300" spans="1:45" ht="15.5" x14ac:dyDescent="0.35">
      <c r="A300" s="20">
        <v>45236</v>
      </c>
      <c r="B300" s="21">
        <v>1.22113</v>
      </c>
      <c r="C300" s="21">
        <v>1.24274</v>
      </c>
      <c r="D300" s="21">
        <v>1.2069099999999999</v>
      </c>
      <c r="E300" s="21">
        <v>1.2342200000000001</v>
      </c>
      <c r="F300" s="21">
        <v>1.2142000000000002</v>
      </c>
      <c r="G300" s="21">
        <v>1.2198</v>
      </c>
      <c r="H300" s="21">
        <v>1.2111000000000001</v>
      </c>
      <c r="I300" s="22">
        <v>52</v>
      </c>
      <c r="J300" s="22">
        <v>5341</v>
      </c>
      <c r="K300" s="22">
        <v>2950</v>
      </c>
      <c r="L300" s="22">
        <v>8393</v>
      </c>
      <c r="M300" s="23">
        <v>11.640947075208906</v>
      </c>
      <c r="N300" s="23">
        <v>358.3000000000003</v>
      </c>
      <c r="O300" s="22">
        <v>86.999999999999304</v>
      </c>
      <c r="P300" s="22">
        <v>812655</v>
      </c>
      <c r="Q300" s="23">
        <v>1131.8314763231199</v>
      </c>
      <c r="R300" s="23">
        <v>23.424504605079523</v>
      </c>
      <c r="S300" s="22">
        <v>53</v>
      </c>
      <c r="T300" s="22" t="s">
        <v>28</v>
      </c>
      <c r="U300" s="23">
        <v>0.49225432896490734</v>
      </c>
      <c r="V300" s="22">
        <v>706</v>
      </c>
      <c r="W300" s="22">
        <v>415</v>
      </c>
      <c r="X300" s="22">
        <v>2907</v>
      </c>
      <c r="Y300" s="22">
        <v>4365</v>
      </c>
      <c r="Z300" s="22" t="s">
        <v>31</v>
      </c>
      <c r="AA300" s="5"/>
      <c r="AB300" s="6" cm="1">
        <f t="array" ref="AB300">SUM(IF(B300:I300&gt;B301:I301,1,-1))</f>
        <v>-2</v>
      </c>
      <c r="AC300" s="6" cm="1">
        <f t="array" ref="AC300">SUM(IF(J300:S300&gt;J301:S301,1,-1))</f>
        <v>0</v>
      </c>
      <c r="AD300" s="6">
        <f t="shared" si="65"/>
        <v>-2</v>
      </c>
      <c r="AE300" s="6">
        <f t="shared" si="78"/>
        <v>-4</v>
      </c>
      <c r="AF300" s="6">
        <f t="shared" si="78"/>
        <v>0</v>
      </c>
      <c r="AG300" s="6">
        <f t="shared" si="78"/>
        <v>-4</v>
      </c>
      <c r="AH300" s="5"/>
      <c r="AI300" s="8" t="str">
        <f t="shared" si="66"/>
        <v>Outside</v>
      </c>
      <c r="AJ300" s="24" t="str">
        <f t="shared" si="67"/>
        <v>Down</v>
      </c>
      <c r="AK300" s="25" t="str">
        <f t="shared" si="68"/>
        <v>POC Down</v>
      </c>
      <c r="AL300" s="26" t="str">
        <f t="shared" si="69"/>
        <v>In. Val</v>
      </c>
      <c r="AM300" s="26" t="str">
        <f t="shared" si="70"/>
        <v>Upper Break</v>
      </c>
      <c r="AN300" s="26" t="str">
        <f t="shared" si="71"/>
        <v>Ab. Val</v>
      </c>
      <c r="AO300" s="26" t="str">
        <f t="shared" si="72"/>
        <v>Gap Up - Follow Through</v>
      </c>
      <c r="AP300" s="26" t="str">
        <f t="shared" si="73"/>
        <v>Top-Weighted</v>
      </c>
      <c r="AQ300" s="26" t="str">
        <f t="shared" si="74"/>
        <v>Skewed Low</v>
      </c>
      <c r="AR300" s="26" t="str">
        <f t="shared" si="75"/>
        <v>Same</v>
      </c>
      <c r="AS300" s="27">
        <f t="shared" si="76"/>
        <v>0</v>
      </c>
    </row>
    <row r="301" spans="1:45" ht="15.5" x14ac:dyDescent="0.35">
      <c r="A301" s="20">
        <v>45233</v>
      </c>
      <c r="B301" s="21">
        <v>1.2154199999999999</v>
      </c>
      <c r="C301" s="21">
        <v>1.23889</v>
      </c>
      <c r="D301" s="21">
        <v>1.2069099999999999</v>
      </c>
      <c r="E301" s="21">
        <v>1.2369600000000001</v>
      </c>
      <c r="F301" s="21">
        <v>1.2150000000000001</v>
      </c>
      <c r="G301" s="21">
        <v>1.2190000000000001</v>
      </c>
      <c r="H301" s="21">
        <v>1.2112000000000001</v>
      </c>
      <c r="I301" s="22">
        <v>73</v>
      </c>
      <c r="J301" s="22">
        <v>4527</v>
      </c>
      <c r="K301" s="22">
        <v>3710</v>
      </c>
      <c r="L301" s="22">
        <v>8341</v>
      </c>
      <c r="M301" s="23">
        <v>11.587325905292468</v>
      </c>
      <c r="N301" s="23">
        <v>319.80000000000121</v>
      </c>
      <c r="O301" s="22">
        <v>78.000000000000284</v>
      </c>
      <c r="P301" s="22">
        <v>824032</v>
      </c>
      <c r="Q301" s="23">
        <v>1147.6768802228412</v>
      </c>
      <c r="R301" s="23">
        <v>26.081926203877327</v>
      </c>
      <c r="S301" s="22">
        <v>59</v>
      </c>
      <c r="T301" s="22" t="s">
        <v>26</v>
      </c>
      <c r="U301" s="23">
        <v>0.61587869062858103</v>
      </c>
      <c r="V301" s="22">
        <v>299</v>
      </c>
      <c r="W301" s="22">
        <v>471</v>
      </c>
      <c r="X301" s="22">
        <v>3861</v>
      </c>
      <c r="Y301" s="22">
        <v>3710</v>
      </c>
      <c r="Z301" s="22" t="s">
        <v>31</v>
      </c>
      <c r="AA301" s="5"/>
      <c r="AB301" s="6" cm="1">
        <f t="array" ref="AB301">SUM(IF(B301:I301&gt;B302:I302,1,-1))</f>
        <v>0</v>
      </c>
      <c r="AC301" s="6" cm="1">
        <f t="array" ref="AC301">SUM(IF(J301:S301&gt;J302:S302,1,-1))</f>
        <v>2</v>
      </c>
      <c r="AD301" s="6">
        <f t="shared" si="65"/>
        <v>2</v>
      </c>
      <c r="AE301" s="6">
        <f t="shared" si="78"/>
        <v>-6</v>
      </c>
      <c r="AF301" s="6">
        <f t="shared" si="78"/>
        <v>-2</v>
      </c>
      <c r="AG301" s="6">
        <f t="shared" si="78"/>
        <v>-8</v>
      </c>
      <c r="AH301" s="5"/>
      <c r="AI301" s="8" t="str">
        <f t="shared" si="66"/>
        <v>Outside</v>
      </c>
      <c r="AJ301" s="24" t="str">
        <f t="shared" si="67"/>
        <v>Neutral</v>
      </c>
      <c r="AK301" s="25" t="str">
        <f t="shared" si="68"/>
        <v>POC Unchanged</v>
      </c>
      <c r="AL301" s="26" t="str">
        <f t="shared" si="69"/>
        <v>In. Val</v>
      </c>
      <c r="AM301" s="26" t="str">
        <f t="shared" si="70"/>
        <v>Upper Break</v>
      </c>
      <c r="AN301" s="26" t="str">
        <f t="shared" si="71"/>
        <v>Ab. Val</v>
      </c>
      <c r="AO301" s="26" t="str">
        <f t="shared" si="72"/>
        <v>No Gap</v>
      </c>
      <c r="AP301" s="26" t="str">
        <f t="shared" si="73"/>
        <v>Top-Weighted</v>
      </c>
      <c r="AQ301" s="26" t="str">
        <f t="shared" si="74"/>
        <v>Skewed Mid-Low</v>
      </c>
      <c r="AR301" s="26" t="str">
        <f t="shared" si="75"/>
        <v>Closed Lower Quadrant</v>
      </c>
      <c r="AS301" s="27">
        <f t="shared" si="76"/>
        <v>-1</v>
      </c>
    </row>
    <row r="302" spans="1:45" ht="15.5" x14ac:dyDescent="0.35">
      <c r="A302" s="20">
        <v>45232</v>
      </c>
      <c r="B302" s="21">
        <v>1.21821</v>
      </c>
      <c r="C302" s="21">
        <v>1.22882</v>
      </c>
      <c r="D302" s="21">
        <v>1.2069099999999999</v>
      </c>
      <c r="E302" s="21">
        <v>1.21889</v>
      </c>
      <c r="F302" s="21">
        <v>1.2150000000000001</v>
      </c>
      <c r="G302" s="21">
        <v>1.2184000000000001</v>
      </c>
      <c r="H302" s="21">
        <v>1.2113</v>
      </c>
      <c r="I302" s="22">
        <v>39</v>
      </c>
      <c r="J302" s="22">
        <v>4312</v>
      </c>
      <c r="K302" s="22">
        <v>3889</v>
      </c>
      <c r="L302" s="22">
        <v>8311</v>
      </c>
      <c r="M302" s="23">
        <v>11.507083333333313</v>
      </c>
      <c r="N302" s="23">
        <v>219.10000000000096</v>
      </c>
      <c r="O302" s="22">
        <v>71.000000000001066</v>
      </c>
      <c r="P302" s="22">
        <v>835610</v>
      </c>
      <c r="Q302" s="23">
        <v>1160.5694444444443</v>
      </c>
      <c r="R302" s="23">
        <v>37.932450935645655</v>
      </c>
      <c r="S302" s="22">
        <v>38</v>
      </c>
      <c r="T302" s="22" t="s">
        <v>33</v>
      </c>
      <c r="U302" s="23">
        <v>0.70677898394480765</v>
      </c>
      <c r="V302" s="22">
        <v>338</v>
      </c>
      <c r="W302" s="22">
        <v>1752</v>
      </c>
      <c r="X302" s="22">
        <v>4765</v>
      </c>
      <c r="Y302" s="22">
        <v>1456</v>
      </c>
      <c r="Z302" s="22" t="s">
        <v>32</v>
      </c>
      <c r="AA302" s="5"/>
      <c r="AB302" s="6" cm="1">
        <f t="array" ref="AB302">SUM(IF(B302:I302&gt;B303:I303,1,-1))</f>
        <v>-2</v>
      </c>
      <c r="AC302" s="6" cm="1">
        <f t="array" ref="AC302">SUM(IF(J302:S302&gt;J303:S303,1,-1))</f>
        <v>-2</v>
      </c>
      <c r="AD302" s="6">
        <f t="shared" si="65"/>
        <v>-4</v>
      </c>
      <c r="AE302" s="6">
        <f t="shared" si="78"/>
        <v>-8</v>
      </c>
      <c r="AF302" s="6">
        <f t="shared" si="78"/>
        <v>-12</v>
      </c>
      <c r="AG302" s="6">
        <f t="shared" si="78"/>
        <v>-20</v>
      </c>
      <c r="AH302" s="5"/>
      <c r="AI302" s="8" t="str">
        <f t="shared" si="66"/>
        <v>Inside</v>
      </c>
      <c r="AJ302" s="24" t="str">
        <f t="shared" si="67"/>
        <v>Down</v>
      </c>
      <c r="AK302" s="25" t="str">
        <f t="shared" si="68"/>
        <v>POC Unchanged</v>
      </c>
      <c r="AL302" s="26" t="str">
        <f t="shared" si="69"/>
        <v>In. Val</v>
      </c>
      <c r="AM302" s="26" t="str">
        <f t="shared" si="70"/>
        <v>Inside Day</v>
      </c>
      <c r="AN302" s="26" t="str">
        <f t="shared" si="71"/>
        <v>Ab. Val</v>
      </c>
      <c r="AO302" s="26" t="str">
        <f t="shared" si="72"/>
        <v>No Gap</v>
      </c>
      <c r="AP302" s="26" t="str">
        <f t="shared" si="73"/>
        <v>Top-Weighted</v>
      </c>
      <c r="AQ302" s="26" t="str">
        <f t="shared" si="74"/>
        <v>Skewed Mid-Low</v>
      </c>
      <c r="AR302" s="26" t="str">
        <f t="shared" si="75"/>
        <v>Closed Lower Quadrant</v>
      </c>
      <c r="AS302" s="27">
        <f t="shared" si="76"/>
        <v>-1</v>
      </c>
    </row>
    <row r="303" spans="1:45" ht="15.5" x14ac:dyDescent="0.35">
      <c r="A303" s="20">
        <v>45231</v>
      </c>
      <c r="B303" s="21">
        <v>1.2314799999999999</v>
      </c>
      <c r="C303" s="21">
        <v>1.2331099999999999</v>
      </c>
      <c r="D303" s="21">
        <v>1.2069099999999999</v>
      </c>
      <c r="E303" s="21">
        <v>1.218</v>
      </c>
      <c r="F303" s="21">
        <v>1.2150000000000001</v>
      </c>
      <c r="G303" s="21">
        <v>1.2185000000000001</v>
      </c>
      <c r="H303" s="21">
        <v>1.2111000000000001</v>
      </c>
      <c r="I303" s="22">
        <v>27</v>
      </c>
      <c r="J303" s="22">
        <v>4304</v>
      </c>
      <c r="K303" s="22">
        <v>3889</v>
      </c>
      <c r="L303" s="22">
        <v>8303</v>
      </c>
      <c r="M303" s="23">
        <v>11.489722222222206</v>
      </c>
      <c r="N303" s="23">
        <v>262</v>
      </c>
      <c r="O303" s="22">
        <v>74.000000000000739</v>
      </c>
      <c r="P303" s="22">
        <v>851117</v>
      </c>
      <c r="Q303" s="23">
        <v>1182.1069444444445</v>
      </c>
      <c r="R303" s="23">
        <v>31.690839694656489</v>
      </c>
      <c r="S303" s="22">
        <v>40</v>
      </c>
      <c r="T303" s="22" t="s">
        <v>26</v>
      </c>
      <c r="U303" s="23">
        <v>0.65643417098020007</v>
      </c>
      <c r="V303" s="22">
        <v>359</v>
      </c>
      <c r="W303" s="22">
        <v>925</v>
      </c>
      <c r="X303" s="22">
        <v>4638</v>
      </c>
      <c r="Y303" s="22">
        <v>2343</v>
      </c>
      <c r="Z303" s="22" t="s">
        <v>29</v>
      </c>
      <c r="AA303" s="5"/>
      <c r="AB303" s="6" cm="1">
        <f t="array" ref="AB303">SUM(IF(B303:I303&gt;B304:I304,1,-1))</f>
        <v>-4</v>
      </c>
      <c r="AC303" s="6" cm="1">
        <f t="array" ref="AC303">SUM(IF(J303:S303&gt;J304:S304,1,-1))</f>
        <v>-2</v>
      </c>
      <c r="AD303" s="6">
        <f t="shared" si="65"/>
        <v>-6</v>
      </c>
      <c r="AE303" s="6">
        <f t="shared" ref="AE303:AG318" si="79">SUM(AB303:AB305)</f>
        <v>-8</v>
      </c>
      <c r="AF303" s="6">
        <f t="shared" si="79"/>
        <v>-16</v>
      </c>
      <c r="AG303" s="6">
        <f t="shared" si="79"/>
        <v>-24</v>
      </c>
      <c r="AH303" s="5"/>
      <c r="AI303" s="8" t="str">
        <f t="shared" si="66"/>
        <v>OL Lower</v>
      </c>
      <c r="AJ303" s="24" t="str">
        <f t="shared" si="67"/>
        <v>Down</v>
      </c>
      <c r="AK303" s="25" t="str">
        <f t="shared" si="68"/>
        <v>POC Unchanged</v>
      </c>
      <c r="AL303" s="26" t="str">
        <f t="shared" si="69"/>
        <v>In. Val</v>
      </c>
      <c r="AM303" s="26" t="str">
        <f t="shared" si="70"/>
        <v>Inside Day</v>
      </c>
      <c r="AN303" s="26" t="str">
        <f t="shared" si="71"/>
        <v>In Val</v>
      </c>
      <c r="AO303" s="26" t="str">
        <f t="shared" si="72"/>
        <v>Gap Up - Failed</v>
      </c>
      <c r="AP303" s="26" t="str">
        <f t="shared" si="73"/>
        <v>Top-Weighted</v>
      </c>
      <c r="AQ303" s="26" t="str">
        <f t="shared" si="74"/>
        <v>Skewed Mid-Low</v>
      </c>
      <c r="AR303" s="26" t="str">
        <f t="shared" si="75"/>
        <v>Same</v>
      </c>
      <c r="AS303" s="27">
        <f t="shared" si="76"/>
        <v>0</v>
      </c>
    </row>
    <row r="304" spans="1:45" ht="15.5" x14ac:dyDescent="0.35">
      <c r="A304" s="20">
        <v>45230</v>
      </c>
      <c r="B304" s="21">
        <v>1.22889</v>
      </c>
      <c r="C304" s="21">
        <v>1.2336800000000001</v>
      </c>
      <c r="D304" s="21">
        <v>1.2069099999999999</v>
      </c>
      <c r="E304" s="21">
        <v>1.2150000000000001</v>
      </c>
      <c r="F304" s="21">
        <v>1.2150000000000001</v>
      </c>
      <c r="G304" s="21">
        <v>1.2200000000000002</v>
      </c>
      <c r="H304" s="21">
        <v>1.2112000000000001</v>
      </c>
      <c r="I304" s="22">
        <v>44</v>
      </c>
      <c r="J304" s="22">
        <v>4747</v>
      </c>
      <c r="K304" s="22">
        <v>3367</v>
      </c>
      <c r="L304" s="22">
        <v>8210</v>
      </c>
      <c r="M304" s="23">
        <v>11.352222222222233</v>
      </c>
      <c r="N304" s="23">
        <v>267.70000000000181</v>
      </c>
      <c r="O304" s="22">
        <v>88.000000000001407</v>
      </c>
      <c r="P304" s="22">
        <v>851827</v>
      </c>
      <c r="Q304" s="23">
        <v>1183.0930555555556</v>
      </c>
      <c r="R304" s="23">
        <v>30.668658946581786</v>
      </c>
      <c r="S304" s="22">
        <v>44</v>
      </c>
      <c r="T304" s="22" t="s">
        <v>26</v>
      </c>
      <c r="U304" s="23">
        <v>0.60037845380397836</v>
      </c>
      <c r="V304" s="22">
        <v>870</v>
      </c>
      <c r="W304" s="22">
        <v>883</v>
      </c>
      <c r="X304" s="22">
        <v>4201</v>
      </c>
      <c r="Y304" s="22">
        <v>2256</v>
      </c>
      <c r="Z304" s="22" t="s">
        <v>29</v>
      </c>
      <c r="AA304" s="5"/>
      <c r="AB304" s="6" cm="1">
        <f t="array" ref="AB304">SUM(IF(B304:I304&gt;B305:I305,1,-1))</f>
        <v>-2</v>
      </c>
      <c r="AC304" s="6" cm="1">
        <f t="array" ref="AC304">SUM(IF(J304:S304&gt;J305:S305,1,-1))</f>
        <v>-8</v>
      </c>
      <c r="AD304" s="6">
        <f t="shared" si="65"/>
        <v>-10</v>
      </c>
      <c r="AE304" s="6">
        <f t="shared" si="79"/>
        <v>-10</v>
      </c>
      <c r="AF304" s="6">
        <f t="shared" si="79"/>
        <v>-20</v>
      </c>
      <c r="AG304" s="6">
        <f t="shared" si="79"/>
        <v>-30</v>
      </c>
      <c r="AH304" s="5"/>
      <c r="AI304" s="8" t="str">
        <f t="shared" si="66"/>
        <v>Inside</v>
      </c>
      <c r="AJ304" s="24" t="str">
        <f t="shared" si="67"/>
        <v>Down</v>
      </c>
      <c r="AK304" s="25" t="str">
        <f t="shared" si="68"/>
        <v>POC Up</v>
      </c>
      <c r="AL304" s="26" t="str">
        <f t="shared" si="69"/>
        <v>In. Val</v>
      </c>
      <c r="AM304" s="26" t="str">
        <f t="shared" si="70"/>
        <v>Inside Day</v>
      </c>
      <c r="AN304" s="26" t="str">
        <f t="shared" si="71"/>
        <v>In Val</v>
      </c>
      <c r="AO304" s="26" t="str">
        <f t="shared" si="72"/>
        <v>Gap Up - Failed</v>
      </c>
      <c r="AP304" s="26" t="str">
        <f t="shared" si="73"/>
        <v>Top-Weighted</v>
      </c>
      <c r="AQ304" s="26" t="str">
        <f t="shared" si="74"/>
        <v>Skewed Mid-Low</v>
      </c>
      <c r="AR304" s="26" t="str">
        <f t="shared" si="75"/>
        <v>Same</v>
      </c>
      <c r="AS304" s="27">
        <f t="shared" si="76"/>
        <v>0</v>
      </c>
    </row>
    <row r="305" spans="1:45" ht="15.5" x14ac:dyDescent="0.35">
      <c r="A305" s="20">
        <v>45229</v>
      </c>
      <c r="B305" s="21">
        <v>1.22488</v>
      </c>
      <c r="C305" s="21">
        <v>1.2336800000000001</v>
      </c>
      <c r="D305" s="21">
        <v>1.2069099999999999</v>
      </c>
      <c r="E305" s="21">
        <v>1.2163200000000001</v>
      </c>
      <c r="F305" s="21">
        <v>1.2136</v>
      </c>
      <c r="G305" s="21">
        <v>1.2214</v>
      </c>
      <c r="H305" s="21">
        <v>1.2106000000000001</v>
      </c>
      <c r="I305" s="22">
        <v>55</v>
      </c>
      <c r="J305" s="22">
        <v>6087</v>
      </c>
      <c r="K305" s="22">
        <v>2092</v>
      </c>
      <c r="L305" s="22">
        <v>8260</v>
      </c>
      <c r="M305" s="23">
        <v>11.411805555555553</v>
      </c>
      <c r="N305" s="23">
        <v>267.70000000000181</v>
      </c>
      <c r="O305" s="22">
        <v>107.9999999999992</v>
      </c>
      <c r="P305" s="22">
        <v>869959</v>
      </c>
      <c r="Q305" s="23">
        <v>1208.276388888889</v>
      </c>
      <c r="R305" s="23">
        <v>30.855435188643796</v>
      </c>
      <c r="S305" s="22">
        <v>51</v>
      </c>
      <c r="T305" s="22" t="s">
        <v>28</v>
      </c>
      <c r="U305" s="23">
        <v>0.43923520987526316</v>
      </c>
      <c r="V305" s="22">
        <v>1050</v>
      </c>
      <c r="W305" s="22">
        <v>1279</v>
      </c>
      <c r="X305" s="22">
        <v>3758</v>
      </c>
      <c r="Y305" s="22">
        <v>2173</v>
      </c>
      <c r="Z305" s="22" t="s">
        <v>29</v>
      </c>
      <c r="AA305" s="5"/>
      <c r="AB305" s="6" cm="1">
        <f t="array" ref="AB305">SUM(IF(B305:I305&gt;B306:I306,1,-1))</f>
        <v>-2</v>
      </c>
      <c r="AC305" s="6" cm="1">
        <f t="array" ref="AC305">SUM(IF(J305:S305&gt;J306:S306,1,-1))</f>
        <v>-6</v>
      </c>
      <c r="AD305" s="6">
        <f t="shared" si="65"/>
        <v>-8</v>
      </c>
      <c r="AE305" s="6">
        <f t="shared" si="79"/>
        <v>-8</v>
      </c>
      <c r="AF305" s="6">
        <f t="shared" si="79"/>
        <v>-12</v>
      </c>
      <c r="AG305" s="6">
        <f t="shared" si="79"/>
        <v>-20</v>
      </c>
      <c r="AH305" s="5"/>
      <c r="AI305" s="8" t="str">
        <f t="shared" si="66"/>
        <v>OL Lower</v>
      </c>
      <c r="AJ305" s="24" t="str">
        <f t="shared" si="67"/>
        <v>Down</v>
      </c>
      <c r="AK305" s="25" t="str">
        <f t="shared" si="68"/>
        <v>POC Unchanged</v>
      </c>
      <c r="AL305" s="26" t="str">
        <f t="shared" si="69"/>
        <v>In. Val</v>
      </c>
      <c r="AM305" s="26" t="str">
        <f t="shared" si="70"/>
        <v>Inside Day</v>
      </c>
      <c r="AN305" s="26" t="str">
        <f t="shared" si="71"/>
        <v>In Val</v>
      </c>
      <c r="AO305" s="26" t="str">
        <f t="shared" si="72"/>
        <v>Gap Up - Failed</v>
      </c>
      <c r="AP305" s="26" t="str">
        <f t="shared" si="73"/>
        <v>Top-Weighted</v>
      </c>
      <c r="AQ305" s="26" t="str">
        <f t="shared" si="74"/>
        <v>Skewed Mid-Low</v>
      </c>
      <c r="AR305" s="26" t="str">
        <f t="shared" si="75"/>
        <v>Closed Lower Quadrant</v>
      </c>
      <c r="AS305" s="27">
        <f t="shared" si="76"/>
        <v>-1</v>
      </c>
    </row>
    <row r="306" spans="1:45" ht="15.5" x14ac:dyDescent="0.35">
      <c r="A306" s="20">
        <v>45226</v>
      </c>
      <c r="B306" s="21">
        <v>1.2219199999999999</v>
      </c>
      <c r="C306" s="21">
        <v>1.2336800000000001</v>
      </c>
      <c r="D306" s="21">
        <v>1.2069099999999999</v>
      </c>
      <c r="E306" s="21">
        <v>1.2112499999999999</v>
      </c>
      <c r="F306" s="21">
        <v>1.2136</v>
      </c>
      <c r="G306" s="21">
        <v>1.2218</v>
      </c>
      <c r="H306" s="21">
        <v>1.2106000000000001</v>
      </c>
      <c r="I306" s="22">
        <v>44</v>
      </c>
      <c r="J306" s="22">
        <v>6419</v>
      </c>
      <c r="K306" s="22">
        <v>1803</v>
      </c>
      <c r="L306" s="22">
        <v>8295</v>
      </c>
      <c r="M306" s="23">
        <v>11.463194444444456</v>
      </c>
      <c r="N306" s="23">
        <v>267.70000000000181</v>
      </c>
      <c r="O306" s="22">
        <v>111.99999999999876</v>
      </c>
      <c r="P306" s="22">
        <v>877684</v>
      </c>
      <c r="Q306" s="23">
        <v>1219.0055555555555</v>
      </c>
      <c r="R306" s="23">
        <v>30.986178558087204</v>
      </c>
      <c r="S306" s="22">
        <v>49</v>
      </c>
      <c r="T306" s="22" t="s">
        <v>28</v>
      </c>
      <c r="U306" s="23">
        <v>0.40527483895515298</v>
      </c>
      <c r="V306" s="22">
        <v>1050</v>
      </c>
      <c r="W306" s="22">
        <v>1549</v>
      </c>
      <c r="X306" s="22">
        <v>3820</v>
      </c>
      <c r="Y306" s="22">
        <v>1876</v>
      </c>
      <c r="Z306" s="22" t="s">
        <v>27</v>
      </c>
      <c r="AA306" s="5"/>
      <c r="AB306" s="6" cm="1">
        <f t="array" ref="AB306">SUM(IF(B306:I306&gt;B307:I307,1,-1))</f>
        <v>-6</v>
      </c>
      <c r="AC306" s="6" cm="1">
        <f t="array" ref="AC306">SUM(IF(J306:S306&gt;J307:S307,1,-1))</f>
        <v>-6</v>
      </c>
      <c r="AD306" s="6">
        <f t="shared" si="65"/>
        <v>-12</v>
      </c>
      <c r="AE306" s="6">
        <f t="shared" si="79"/>
        <v>-10</v>
      </c>
      <c r="AF306" s="6">
        <f t="shared" si="79"/>
        <v>-12</v>
      </c>
      <c r="AG306" s="6">
        <f t="shared" si="79"/>
        <v>-22</v>
      </c>
      <c r="AH306" s="5"/>
      <c r="AI306" s="8" t="str">
        <f t="shared" si="66"/>
        <v>OL Lower</v>
      </c>
      <c r="AJ306" s="24" t="str">
        <f t="shared" si="67"/>
        <v>Down</v>
      </c>
      <c r="AK306" s="25" t="str">
        <f t="shared" si="68"/>
        <v>POC Down</v>
      </c>
      <c r="AL306" s="26" t="str">
        <f t="shared" si="69"/>
        <v>In. Val</v>
      </c>
      <c r="AM306" s="26" t="str">
        <f t="shared" si="70"/>
        <v>Inside Day</v>
      </c>
      <c r="AN306" s="26" t="str">
        <f t="shared" si="71"/>
        <v>In Val</v>
      </c>
      <c r="AO306" s="26" t="str">
        <f t="shared" si="72"/>
        <v>No Gap</v>
      </c>
      <c r="AP306" s="26" t="str">
        <f t="shared" si="73"/>
        <v>Top-Weighted</v>
      </c>
      <c r="AQ306" s="26" t="str">
        <f t="shared" si="74"/>
        <v>Skewed Mid-Low</v>
      </c>
      <c r="AR306" s="26" t="str">
        <f t="shared" si="75"/>
        <v>Same</v>
      </c>
      <c r="AS306" s="27">
        <f t="shared" si="76"/>
        <v>0</v>
      </c>
    </row>
    <row r="307" spans="1:45" ht="15.5" x14ac:dyDescent="0.35">
      <c r="A307" s="20">
        <v>45225</v>
      </c>
      <c r="B307" s="21">
        <v>1.2186699999999999</v>
      </c>
      <c r="C307" s="21">
        <v>1.2336800000000001</v>
      </c>
      <c r="D307" s="21">
        <v>1.2069099999999999</v>
      </c>
      <c r="E307" s="21">
        <v>1.21356</v>
      </c>
      <c r="F307" s="21">
        <v>1.2171000000000001</v>
      </c>
      <c r="G307" s="21">
        <v>1.2224000000000002</v>
      </c>
      <c r="H307" s="21">
        <v>1.2106000000000001</v>
      </c>
      <c r="I307" s="22">
        <v>58</v>
      </c>
      <c r="J307" s="22">
        <v>4676</v>
      </c>
      <c r="K307" s="22">
        <v>3739</v>
      </c>
      <c r="L307" s="22">
        <v>8494</v>
      </c>
      <c r="M307" s="23">
        <v>11.746527777777796</v>
      </c>
      <c r="N307" s="23">
        <v>267.70000000000181</v>
      </c>
      <c r="O307" s="22">
        <v>118.00000000000033</v>
      </c>
      <c r="P307" s="22">
        <v>898855</v>
      </c>
      <c r="Q307" s="23">
        <v>1248.4097222222222</v>
      </c>
      <c r="R307" s="23">
        <v>31.729548001493995</v>
      </c>
      <c r="S307" s="22">
        <v>35</v>
      </c>
      <c r="T307" s="22" t="s">
        <v>26</v>
      </c>
      <c r="U307" s="23">
        <v>0.67766111176448984</v>
      </c>
      <c r="V307" s="22">
        <v>1050</v>
      </c>
      <c r="W307" s="22">
        <v>1859</v>
      </c>
      <c r="X307" s="22">
        <v>4050</v>
      </c>
      <c r="Y307" s="22">
        <v>1535</v>
      </c>
      <c r="Z307" s="22" t="s">
        <v>27</v>
      </c>
      <c r="AA307" s="5"/>
      <c r="AB307" s="6" cm="1">
        <f t="array" ref="AB307">SUM(IF(B307:I307&gt;B308:I308,1,-1))</f>
        <v>0</v>
      </c>
      <c r="AC307" s="6" cm="1">
        <f t="array" ref="AC307">SUM(IF(J307:S307&gt;J308:S308,1,-1))</f>
        <v>0</v>
      </c>
      <c r="AD307" s="6">
        <f t="shared" si="65"/>
        <v>0</v>
      </c>
      <c r="AE307" s="6">
        <f t="shared" si="79"/>
        <v>-8</v>
      </c>
      <c r="AF307" s="6">
        <f t="shared" si="79"/>
        <v>-14</v>
      </c>
      <c r="AG307" s="6">
        <f t="shared" si="79"/>
        <v>-22</v>
      </c>
      <c r="AH307" s="5"/>
      <c r="AI307" s="8" t="str">
        <f t="shared" si="66"/>
        <v>Outside</v>
      </c>
      <c r="AJ307" s="24" t="str">
        <f t="shared" si="67"/>
        <v>Neutral</v>
      </c>
      <c r="AK307" s="25" t="str">
        <f t="shared" si="68"/>
        <v>POC Up</v>
      </c>
      <c r="AL307" s="26" t="str">
        <f t="shared" si="69"/>
        <v>In. Val</v>
      </c>
      <c r="AM307" s="26" t="str">
        <f t="shared" si="70"/>
        <v>Lower Break</v>
      </c>
      <c r="AN307" s="26" t="str">
        <f t="shared" si="71"/>
        <v>In Val</v>
      </c>
      <c r="AO307" s="26" t="str">
        <f t="shared" si="72"/>
        <v>No Gap</v>
      </c>
      <c r="AP307" s="26" t="str">
        <f t="shared" si="73"/>
        <v>Top-Weighted</v>
      </c>
      <c r="AQ307" s="26" t="str">
        <f t="shared" si="74"/>
        <v>Skewed Mid-Low</v>
      </c>
      <c r="AR307" s="26" t="str">
        <f t="shared" si="75"/>
        <v>Same</v>
      </c>
      <c r="AS307" s="27">
        <f t="shared" si="76"/>
        <v>0</v>
      </c>
    </row>
    <row r="308" spans="1:45" ht="15.5" x14ac:dyDescent="0.35">
      <c r="A308" s="20">
        <v>45224</v>
      </c>
      <c r="B308" s="21">
        <v>1.21367</v>
      </c>
      <c r="C308" s="21">
        <v>1.2336800000000001</v>
      </c>
      <c r="D308" s="21">
        <v>1.20896</v>
      </c>
      <c r="E308" s="21">
        <v>1.21018</v>
      </c>
      <c r="F308" s="21">
        <v>1.2159</v>
      </c>
      <c r="G308" s="21">
        <v>1.2218</v>
      </c>
      <c r="H308" s="21">
        <v>1.2118</v>
      </c>
      <c r="I308" s="22">
        <v>62</v>
      </c>
      <c r="J308" s="22">
        <v>5699</v>
      </c>
      <c r="K308" s="22">
        <v>2680</v>
      </c>
      <c r="L308" s="22">
        <v>8464</v>
      </c>
      <c r="M308" s="23">
        <v>11.705416666666672</v>
      </c>
      <c r="N308" s="23">
        <v>247.20000000000076</v>
      </c>
      <c r="O308" s="22">
        <v>100.00000000000009</v>
      </c>
      <c r="P308" s="22">
        <v>899798</v>
      </c>
      <c r="Q308" s="23">
        <v>1249.7194444444444</v>
      </c>
      <c r="R308" s="23">
        <v>34.239482200647146</v>
      </c>
      <c r="S308" s="22">
        <v>37</v>
      </c>
      <c r="T308" s="22" t="s">
        <v>26</v>
      </c>
      <c r="U308" s="23">
        <v>0.53891533168492112</v>
      </c>
      <c r="V308" s="22">
        <v>953</v>
      </c>
      <c r="W308" s="22">
        <v>1449</v>
      </c>
      <c r="X308" s="22">
        <v>3915</v>
      </c>
      <c r="Y308" s="22">
        <v>2147</v>
      </c>
      <c r="Z308" s="22" t="s">
        <v>27</v>
      </c>
      <c r="AA308" s="5"/>
      <c r="AB308" s="6" cm="1">
        <f t="array" ref="AB308">SUM(IF(B308:I308&gt;B309:I309,1,-1))</f>
        <v>-4</v>
      </c>
      <c r="AC308" s="6" cm="1">
        <f t="array" ref="AC308">SUM(IF(J308:S308&gt;J309:S309,1,-1))</f>
        <v>-6</v>
      </c>
      <c r="AD308" s="6">
        <f t="shared" si="65"/>
        <v>-10</v>
      </c>
      <c r="AE308" s="6">
        <f t="shared" si="79"/>
        <v>-6</v>
      </c>
      <c r="AF308" s="6">
        <f t="shared" si="79"/>
        <v>-10</v>
      </c>
      <c r="AG308" s="6">
        <f t="shared" si="79"/>
        <v>-16</v>
      </c>
      <c r="AH308" s="5"/>
      <c r="AI308" s="8" t="str">
        <f t="shared" si="66"/>
        <v>OL Lower</v>
      </c>
      <c r="AJ308" s="24" t="str">
        <f t="shared" si="67"/>
        <v>Neutral</v>
      </c>
      <c r="AK308" s="25" t="str">
        <f t="shared" si="68"/>
        <v>POC Unchanged</v>
      </c>
      <c r="AL308" s="26" t="str">
        <f t="shared" si="69"/>
        <v>In. Val</v>
      </c>
      <c r="AM308" s="26" t="str">
        <f t="shared" si="70"/>
        <v>Inside Day</v>
      </c>
      <c r="AN308" s="26" t="str">
        <f t="shared" si="71"/>
        <v>Bl. Val</v>
      </c>
      <c r="AO308" s="26" t="str">
        <f t="shared" si="72"/>
        <v>No Gap</v>
      </c>
      <c r="AP308" s="26" t="str">
        <f t="shared" si="73"/>
        <v>Top-Weighted</v>
      </c>
      <c r="AQ308" s="26" t="str">
        <f t="shared" si="74"/>
        <v>Skewed Mid-Low</v>
      </c>
      <c r="AR308" s="26" t="str">
        <f t="shared" si="75"/>
        <v>Closed Higher Quadrant</v>
      </c>
      <c r="AS308" s="27">
        <f t="shared" si="76"/>
        <v>1</v>
      </c>
    </row>
    <row r="309" spans="1:45" ht="15.5" x14ac:dyDescent="0.35">
      <c r="A309" s="20">
        <v>45223</v>
      </c>
      <c r="B309" s="21">
        <v>1.2077199999999999</v>
      </c>
      <c r="C309" s="21">
        <v>1.2336800000000001</v>
      </c>
      <c r="D309" s="21">
        <v>1.2037</v>
      </c>
      <c r="E309" s="21">
        <v>1.2161599999999999</v>
      </c>
      <c r="F309" s="21">
        <v>1.2159</v>
      </c>
      <c r="G309" s="21">
        <v>1.2222</v>
      </c>
      <c r="H309" s="21">
        <v>1.2118</v>
      </c>
      <c r="I309" s="22">
        <v>84</v>
      </c>
      <c r="J309" s="22">
        <v>5680</v>
      </c>
      <c r="K309" s="22">
        <v>2977</v>
      </c>
      <c r="L309" s="22">
        <v>8746</v>
      </c>
      <c r="M309" s="23">
        <v>12.056111111111113</v>
      </c>
      <c r="N309" s="23">
        <v>299.80000000000121</v>
      </c>
      <c r="O309" s="22">
        <v>103.99999999999964</v>
      </c>
      <c r="P309" s="22">
        <v>915580</v>
      </c>
      <c r="Q309" s="23">
        <v>1271.6388888888889</v>
      </c>
      <c r="R309" s="23">
        <v>29.172781854569596</v>
      </c>
      <c r="S309" s="22">
        <v>39</v>
      </c>
      <c r="T309" s="22" t="s">
        <v>26</v>
      </c>
      <c r="U309" s="23">
        <v>0.60195435419989018</v>
      </c>
      <c r="V309" s="22">
        <v>1206</v>
      </c>
      <c r="W309" s="22">
        <v>2472</v>
      </c>
      <c r="X309" s="22">
        <v>4653</v>
      </c>
      <c r="Y309" s="22">
        <v>358</v>
      </c>
      <c r="Z309" s="22" t="s">
        <v>29</v>
      </c>
      <c r="AA309" s="5"/>
      <c r="AB309" s="6" cm="1">
        <f t="array" ref="AB309">SUM(IF(B309:I309&gt;B310:I310,1,-1))</f>
        <v>-4</v>
      </c>
      <c r="AC309" s="6" cm="1">
        <f t="array" ref="AC309">SUM(IF(J309:S309&gt;J310:S310,1,-1))</f>
        <v>-8</v>
      </c>
      <c r="AD309" s="6">
        <f t="shared" si="65"/>
        <v>-12</v>
      </c>
      <c r="AE309" s="6">
        <f t="shared" si="79"/>
        <v>-6</v>
      </c>
      <c r="AF309" s="6">
        <f t="shared" si="79"/>
        <v>-12</v>
      </c>
      <c r="AG309" s="6">
        <f t="shared" si="79"/>
        <v>-18</v>
      </c>
      <c r="AH309" s="5"/>
      <c r="AI309" s="8" t="str">
        <f t="shared" si="66"/>
        <v>Inside</v>
      </c>
      <c r="AJ309" s="24" t="str">
        <f t="shared" si="67"/>
        <v>Up</v>
      </c>
      <c r="AK309" s="25" t="str">
        <f t="shared" si="68"/>
        <v>POC Up</v>
      </c>
      <c r="AL309" s="26" t="str">
        <f t="shared" si="69"/>
        <v>In. Val</v>
      </c>
      <c r="AM309" s="26" t="str">
        <f t="shared" si="70"/>
        <v>Inside Day</v>
      </c>
      <c r="AN309" s="26" t="str">
        <f t="shared" si="71"/>
        <v>In Val</v>
      </c>
      <c r="AO309" s="26" t="str">
        <f t="shared" si="72"/>
        <v>Gap Down - Failed</v>
      </c>
      <c r="AP309" s="26" t="str">
        <f t="shared" si="73"/>
        <v>Top-Weighted</v>
      </c>
      <c r="AQ309" s="26" t="str">
        <f t="shared" si="74"/>
        <v>Skewed Mid-Low</v>
      </c>
      <c r="AR309" s="26" t="str">
        <f t="shared" si="75"/>
        <v>Closed Higher Quadrant</v>
      </c>
      <c r="AS309" s="27">
        <f t="shared" si="76"/>
        <v>1</v>
      </c>
    </row>
    <row r="310" spans="1:45" ht="15.5" x14ac:dyDescent="0.35">
      <c r="A310" s="20">
        <v>45222</v>
      </c>
      <c r="B310" s="21">
        <v>1.20896</v>
      </c>
      <c r="C310" s="21">
        <v>1.2336800000000001</v>
      </c>
      <c r="D310" s="21">
        <v>1.2037</v>
      </c>
      <c r="E310" s="21">
        <v>1.22485</v>
      </c>
      <c r="F310" s="21">
        <v>1.2150000000000001</v>
      </c>
      <c r="G310" s="21">
        <v>1.2233000000000001</v>
      </c>
      <c r="H310" s="21">
        <v>1.2110000000000001</v>
      </c>
      <c r="I310" s="22">
        <v>88</v>
      </c>
      <c r="J310" s="22">
        <v>5873</v>
      </c>
      <c r="K310" s="22">
        <v>2841</v>
      </c>
      <c r="L310" s="22">
        <v>8796</v>
      </c>
      <c r="M310" s="23">
        <v>12.117499999999982</v>
      </c>
      <c r="N310" s="23">
        <v>299.80000000000121</v>
      </c>
      <c r="O310" s="22">
        <v>122.99999999999977</v>
      </c>
      <c r="P310" s="22">
        <v>929049</v>
      </c>
      <c r="Q310" s="23">
        <v>1290.3458333333333</v>
      </c>
      <c r="R310" s="23">
        <v>29.339559706470862</v>
      </c>
      <c r="S310" s="22">
        <v>40</v>
      </c>
      <c r="T310" s="22" t="s">
        <v>26</v>
      </c>
      <c r="U310" s="23">
        <v>0.55258809295880207</v>
      </c>
      <c r="V310" s="22">
        <v>1089</v>
      </c>
      <c r="W310" s="22">
        <v>2225</v>
      </c>
      <c r="X310" s="22">
        <v>4470</v>
      </c>
      <c r="Y310" s="22">
        <v>957</v>
      </c>
      <c r="Z310" s="22" t="s">
        <v>32</v>
      </c>
      <c r="AA310" s="5"/>
      <c r="AB310" s="6" cm="1">
        <f t="array" ref="AB310">SUM(IF(B310:I310&gt;B311:I311,1,-1))</f>
        <v>2</v>
      </c>
      <c r="AC310" s="6" cm="1">
        <f t="array" ref="AC310">SUM(IF(J310:S310&gt;J311:S311,1,-1))</f>
        <v>4</v>
      </c>
      <c r="AD310" s="6">
        <f t="shared" si="65"/>
        <v>6</v>
      </c>
      <c r="AE310" s="6">
        <f t="shared" si="79"/>
        <v>-8</v>
      </c>
      <c r="AF310" s="6">
        <f t="shared" si="79"/>
        <v>0</v>
      </c>
      <c r="AG310" s="6">
        <f t="shared" si="79"/>
        <v>-8</v>
      </c>
      <c r="AH310" s="5"/>
      <c r="AI310" s="8" t="str">
        <f t="shared" si="66"/>
        <v>OL Higher</v>
      </c>
      <c r="AJ310" s="24" t="str">
        <f t="shared" si="67"/>
        <v>Up</v>
      </c>
      <c r="AK310" s="25" t="str">
        <f t="shared" si="68"/>
        <v>POC Up</v>
      </c>
      <c r="AL310" s="26" t="str">
        <f t="shared" si="69"/>
        <v>In. Val</v>
      </c>
      <c r="AM310" s="26" t="str">
        <f t="shared" si="70"/>
        <v>Inside Day</v>
      </c>
      <c r="AN310" s="26" t="str">
        <f t="shared" si="71"/>
        <v>Ab. Val</v>
      </c>
      <c r="AO310" s="26" t="str">
        <f t="shared" si="72"/>
        <v>Gap Down - Failed</v>
      </c>
      <c r="AP310" s="26" t="str">
        <f t="shared" si="73"/>
        <v>Top-Weighted</v>
      </c>
      <c r="AQ310" s="26" t="str">
        <f t="shared" si="74"/>
        <v>Skewed Mid-Low</v>
      </c>
      <c r="AR310" s="26" t="str">
        <f t="shared" si="75"/>
        <v>Closed Lower Quadrant</v>
      </c>
      <c r="AS310" s="27">
        <f t="shared" si="76"/>
        <v>-1</v>
      </c>
    </row>
    <row r="311" spans="1:45" ht="15.5" x14ac:dyDescent="0.35">
      <c r="A311" s="20">
        <v>45219</v>
      </c>
      <c r="B311" s="21">
        <v>1.21926</v>
      </c>
      <c r="C311" s="21">
        <v>1.2336800000000001</v>
      </c>
      <c r="D311" s="21">
        <v>1.2037</v>
      </c>
      <c r="E311" s="21">
        <v>1.21627</v>
      </c>
      <c r="F311" s="21">
        <v>1.2137</v>
      </c>
      <c r="G311" s="21">
        <v>1.2224999999999999</v>
      </c>
      <c r="H311" s="21">
        <v>1.2103999999999999</v>
      </c>
      <c r="I311" s="22">
        <v>49</v>
      </c>
      <c r="J311" s="22">
        <v>6577</v>
      </c>
      <c r="K311" s="22">
        <v>2124</v>
      </c>
      <c r="L311" s="22">
        <v>8782</v>
      </c>
      <c r="M311" s="23">
        <v>12.102361111111099</v>
      </c>
      <c r="N311" s="23">
        <v>299.80000000000121</v>
      </c>
      <c r="O311" s="22">
        <v>121</v>
      </c>
      <c r="P311" s="22">
        <v>928803</v>
      </c>
      <c r="Q311" s="23">
        <v>1290.0041666666666</v>
      </c>
      <c r="R311" s="23">
        <v>29.292861907938509</v>
      </c>
      <c r="S311" s="22">
        <v>43</v>
      </c>
      <c r="T311" s="22" t="s">
        <v>28</v>
      </c>
      <c r="U311" s="23">
        <v>0.4738070674494847</v>
      </c>
      <c r="V311" s="22">
        <v>1089</v>
      </c>
      <c r="W311" s="22">
        <v>2155</v>
      </c>
      <c r="X311" s="22">
        <v>4441</v>
      </c>
      <c r="Y311" s="22">
        <v>1036</v>
      </c>
      <c r="Z311" s="22" t="s">
        <v>29</v>
      </c>
      <c r="AA311" s="5"/>
      <c r="AB311" s="6" cm="1">
        <f t="array" ref="AB311">SUM(IF(B311:I311&gt;B312:I312,1,-1))</f>
        <v>-4</v>
      </c>
      <c r="AC311" s="6" cm="1">
        <f t="array" ref="AC311">SUM(IF(J311:S311&gt;J312:S312,1,-1))</f>
        <v>-8</v>
      </c>
      <c r="AD311" s="6">
        <f t="shared" si="65"/>
        <v>-12</v>
      </c>
      <c r="AE311" s="6">
        <f t="shared" si="79"/>
        <v>-14</v>
      </c>
      <c r="AF311" s="6">
        <f t="shared" si="79"/>
        <v>-8</v>
      </c>
      <c r="AG311" s="6">
        <f t="shared" si="79"/>
        <v>-22</v>
      </c>
      <c r="AH311" s="5"/>
      <c r="AI311" s="8" t="str">
        <f t="shared" si="66"/>
        <v>OL Lower</v>
      </c>
      <c r="AJ311" s="24" t="str">
        <f t="shared" si="67"/>
        <v>Down</v>
      </c>
      <c r="AK311" s="25" t="str">
        <f t="shared" si="68"/>
        <v>POC Down</v>
      </c>
      <c r="AL311" s="26" t="str">
        <f t="shared" si="69"/>
        <v>In. Val</v>
      </c>
      <c r="AM311" s="26" t="str">
        <f t="shared" si="70"/>
        <v>Inside Day</v>
      </c>
      <c r="AN311" s="26" t="str">
        <f t="shared" si="71"/>
        <v>In Val</v>
      </c>
      <c r="AO311" s="26" t="str">
        <f t="shared" si="72"/>
        <v>No Gap</v>
      </c>
      <c r="AP311" s="26" t="str">
        <f t="shared" si="73"/>
        <v>Top-Weighted</v>
      </c>
      <c r="AQ311" s="26" t="str">
        <f t="shared" si="74"/>
        <v>Skewed Mid-Low</v>
      </c>
      <c r="AR311" s="26" t="str">
        <f t="shared" si="75"/>
        <v>Same</v>
      </c>
      <c r="AS311" s="27">
        <f t="shared" si="76"/>
        <v>0</v>
      </c>
    </row>
    <row r="312" spans="1:45" ht="15.5" x14ac:dyDescent="0.35">
      <c r="A312" s="20">
        <v>45218</v>
      </c>
      <c r="B312" s="21">
        <v>1.2203900000000001</v>
      </c>
      <c r="C312" s="21">
        <v>1.2336800000000001</v>
      </c>
      <c r="D312" s="21">
        <v>1.2037</v>
      </c>
      <c r="E312" s="21">
        <v>1.21349</v>
      </c>
      <c r="F312" s="21">
        <v>1.2175</v>
      </c>
      <c r="G312" s="21">
        <v>1.2239</v>
      </c>
      <c r="H312" s="21">
        <v>1.2113</v>
      </c>
      <c r="I312" s="22">
        <v>32</v>
      </c>
      <c r="J312" s="22">
        <v>4655</v>
      </c>
      <c r="K312" s="22">
        <v>4091</v>
      </c>
      <c r="L312" s="22">
        <v>8819</v>
      </c>
      <c r="M312" s="23">
        <v>12.166527777777752</v>
      </c>
      <c r="N312" s="23">
        <v>299.80000000000121</v>
      </c>
      <c r="O312" s="22">
        <v>125.99999999999945</v>
      </c>
      <c r="P312" s="22">
        <v>935324</v>
      </c>
      <c r="Q312" s="23">
        <v>1299.0611111111111</v>
      </c>
      <c r="R312" s="23">
        <v>29.416277518345446</v>
      </c>
      <c r="S312" s="22">
        <v>52</v>
      </c>
      <c r="T312" s="22" t="s">
        <v>33</v>
      </c>
      <c r="U312" s="23">
        <v>0.76717499490074292</v>
      </c>
      <c r="V312" s="22">
        <v>1119</v>
      </c>
      <c r="W312" s="22">
        <v>2713</v>
      </c>
      <c r="X312" s="22">
        <v>3943</v>
      </c>
      <c r="Y312" s="22">
        <v>975</v>
      </c>
      <c r="Z312" s="22" t="s">
        <v>29</v>
      </c>
      <c r="AA312" s="5"/>
      <c r="AB312" s="6" cm="1">
        <f t="array" ref="AB312">SUM(IF(B312:I312&gt;B313:I313,1,-1))</f>
        <v>-6</v>
      </c>
      <c r="AC312" s="6" cm="1">
        <f t="array" ref="AC312">SUM(IF(J312:S312&gt;J313:S313,1,-1))</f>
        <v>4</v>
      </c>
      <c r="AD312" s="6">
        <f t="shared" si="65"/>
        <v>-2</v>
      </c>
      <c r="AE312" s="6">
        <f t="shared" si="79"/>
        <v>-16</v>
      </c>
      <c r="AF312" s="6">
        <f t="shared" si="79"/>
        <v>4</v>
      </c>
      <c r="AG312" s="6">
        <f t="shared" si="79"/>
        <v>-12</v>
      </c>
      <c r="AH312" s="5"/>
      <c r="AI312" s="8" t="str">
        <f t="shared" si="66"/>
        <v>OL Lower</v>
      </c>
      <c r="AJ312" s="24" t="str">
        <f t="shared" si="67"/>
        <v>Neutral</v>
      </c>
      <c r="AK312" s="25" t="str">
        <f t="shared" si="68"/>
        <v>POC Down</v>
      </c>
      <c r="AL312" s="26" t="str">
        <f t="shared" si="69"/>
        <v>In. Val</v>
      </c>
      <c r="AM312" s="26" t="str">
        <f t="shared" si="70"/>
        <v>Inside Day</v>
      </c>
      <c r="AN312" s="26" t="str">
        <f t="shared" si="71"/>
        <v>In Val</v>
      </c>
      <c r="AO312" s="26" t="str">
        <f t="shared" si="72"/>
        <v>No Gap</v>
      </c>
      <c r="AP312" s="26" t="str">
        <f t="shared" si="73"/>
        <v>Top-Weighted</v>
      </c>
      <c r="AQ312" s="26" t="str">
        <f t="shared" si="74"/>
        <v>Skewed Mid-Low</v>
      </c>
      <c r="AR312" s="26" t="str">
        <f t="shared" si="75"/>
        <v>Same</v>
      </c>
      <c r="AS312" s="27">
        <f t="shared" si="76"/>
        <v>0</v>
      </c>
    </row>
    <row r="313" spans="1:45" ht="15.5" x14ac:dyDescent="0.35">
      <c r="A313" s="20">
        <v>45217</v>
      </c>
      <c r="B313" s="21">
        <v>1.21349</v>
      </c>
      <c r="C313" s="21">
        <v>1.2336800000000001</v>
      </c>
      <c r="D313" s="21">
        <v>1.2037</v>
      </c>
      <c r="E313" s="21">
        <v>1.2141</v>
      </c>
      <c r="F313" s="21">
        <v>1.2187999999999999</v>
      </c>
      <c r="G313" s="21">
        <v>1.224</v>
      </c>
      <c r="H313" s="21">
        <v>1.2119</v>
      </c>
      <c r="I313" s="22">
        <v>56</v>
      </c>
      <c r="J313" s="22">
        <v>4090</v>
      </c>
      <c r="K313" s="22">
        <v>4600</v>
      </c>
      <c r="L313" s="22">
        <v>8773</v>
      </c>
      <c r="M313" s="23">
        <v>12.101805555555524</v>
      </c>
      <c r="N313" s="23">
        <v>299.80000000000121</v>
      </c>
      <c r="O313" s="22">
        <v>121</v>
      </c>
      <c r="P313" s="22">
        <v>918230</v>
      </c>
      <c r="Q313" s="23">
        <v>1275.3194444444443</v>
      </c>
      <c r="R313" s="23">
        <v>29.262841894596281</v>
      </c>
      <c r="S313" s="22">
        <v>54</v>
      </c>
      <c r="T313" s="22" t="s">
        <v>33</v>
      </c>
      <c r="U313" s="23">
        <v>0.7861673785746498</v>
      </c>
      <c r="V313" s="22">
        <v>1119</v>
      </c>
      <c r="W313" s="22">
        <v>3054</v>
      </c>
      <c r="X313" s="22">
        <v>3601</v>
      </c>
      <c r="Y313" s="22">
        <v>923</v>
      </c>
      <c r="Z313" s="22" t="s">
        <v>29</v>
      </c>
      <c r="AA313" s="5"/>
      <c r="AB313" s="6" cm="1">
        <f t="array" ref="AB313">SUM(IF(B313:I313&gt;B314:I314,1,-1))</f>
        <v>-4</v>
      </c>
      <c r="AC313" s="6" cm="1">
        <f t="array" ref="AC313">SUM(IF(J313:S313&gt;J314:S314,1,-1))</f>
        <v>-4</v>
      </c>
      <c r="AD313" s="6">
        <f t="shared" si="65"/>
        <v>-8</v>
      </c>
      <c r="AE313" s="6">
        <f t="shared" si="79"/>
        <v>-14</v>
      </c>
      <c r="AF313" s="6">
        <f t="shared" si="79"/>
        <v>2</v>
      </c>
      <c r="AG313" s="6">
        <f t="shared" si="79"/>
        <v>-12</v>
      </c>
      <c r="AH313" s="5"/>
      <c r="AI313" s="8" t="str">
        <f t="shared" si="66"/>
        <v>OL Higher</v>
      </c>
      <c r="AJ313" s="24" t="str">
        <f t="shared" si="67"/>
        <v>Up</v>
      </c>
      <c r="AK313" s="25" t="str">
        <f t="shared" si="68"/>
        <v>POC Unchanged</v>
      </c>
      <c r="AL313" s="26" t="str">
        <f t="shared" si="69"/>
        <v>In. Val</v>
      </c>
      <c r="AM313" s="26" t="str">
        <f t="shared" si="70"/>
        <v>Inside Day</v>
      </c>
      <c r="AN313" s="26" t="str">
        <f t="shared" si="71"/>
        <v>In Val</v>
      </c>
      <c r="AO313" s="26" t="str">
        <f t="shared" si="72"/>
        <v>No Gap</v>
      </c>
      <c r="AP313" s="26" t="str">
        <f t="shared" si="73"/>
        <v>Bottom-Weighted</v>
      </c>
      <c r="AQ313" s="26" t="str">
        <f t="shared" si="74"/>
        <v>Skewed Mid-Low</v>
      </c>
      <c r="AR313" s="26" t="str">
        <f t="shared" si="75"/>
        <v>Same</v>
      </c>
      <c r="AS313" s="27">
        <f t="shared" si="76"/>
        <v>0</v>
      </c>
    </row>
    <row r="314" spans="1:45" ht="15.5" x14ac:dyDescent="0.35">
      <c r="A314" s="20">
        <v>45216</v>
      </c>
      <c r="B314" s="21">
        <v>1.21458</v>
      </c>
      <c r="C314" s="21">
        <v>1.2336800000000001</v>
      </c>
      <c r="D314" s="21">
        <v>1.2037</v>
      </c>
      <c r="E314" s="21">
        <v>1.21776</v>
      </c>
      <c r="F314" s="21">
        <v>1.2187999999999999</v>
      </c>
      <c r="G314" s="21">
        <v>1.224</v>
      </c>
      <c r="H314" s="21">
        <v>1.2117</v>
      </c>
      <c r="I314" s="22">
        <v>47</v>
      </c>
      <c r="J314" s="22">
        <v>3928</v>
      </c>
      <c r="K314" s="22">
        <v>4774</v>
      </c>
      <c r="L314" s="22">
        <v>8777</v>
      </c>
      <c r="M314" s="23">
        <v>12.109166666666606</v>
      </c>
      <c r="N314" s="23">
        <v>299.80000000000121</v>
      </c>
      <c r="O314" s="22">
        <v>122.99999999999977</v>
      </c>
      <c r="P314" s="22">
        <v>914641</v>
      </c>
      <c r="Q314" s="23">
        <v>1270.3347222222221</v>
      </c>
      <c r="R314" s="23">
        <v>29.276184122748383</v>
      </c>
      <c r="S314" s="22">
        <v>60</v>
      </c>
      <c r="T314" s="22" t="s">
        <v>33</v>
      </c>
      <c r="U314" s="23">
        <v>0.75085025267734407</v>
      </c>
      <c r="V314" s="22">
        <v>1119</v>
      </c>
      <c r="W314" s="22">
        <v>2884</v>
      </c>
      <c r="X314" s="22">
        <v>3778</v>
      </c>
      <c r="Y314" s="22">
        <v>927</v>
      </c>
      <c r="Z314" s="22" t="s">
        <v>29</v>
      </c>
      <c r="AA314" s="5"/>
      <c r="AB314" s="6" cm="1">
        <f t="array" ref="AB314">SUM(IF(B314:I314&gt;B315:I315,1,-1))</f>
        <v>-6</v>
      </c>
      <c r="AC314" s="6" cm="1">
        <f t="array" ref="AC314">SUM(IF(J314:S314&gt;J315:S315,1,-1))</f>
        <v>4</v>
      </c>
      <c r="AD314" s="6">
        <f t="shared" si="65"/>
        <v>-2</v>
      </c>
      <c r="AE314" s="6">
        <f t="shared" si="79"/>
        <v>-16</v>
      </c>
      <c r="AF314" s="6">
        <f t="shared" si="79"/>
        <v>10</v>
      </c>
      <c r="AG314" s="6">
        <f t="shared" si="79"/>
        <v>-6</v>
      </c>
      <c r="AH314" s="5"/>
      <c r="AI314" s="8" t="str">
        <f t="shared" si="66"/>
        <v>OL Lower</v>
      </c>
      <c r="AJ314" s="24" t="str">
        <f t="shared" si="67"/>
        <v>Up</v>
      </c>
      <c r="AK314" s="25" t="str">
        <f t="shared" si="68"/>
        <v>POC Unchanged</v>
      </c>
      <c r="AL314" s="26" t="str">
        <f t="shared" si="69"/>
        <v>In. Val</v>
      </c>
      <c r="AM314" s="26" t="str">
        <f t="shared" si="70"/>
        <v>Inside Day</v>
      </c>
      <c r="AN314" s="26" t="str">
        <f t="shared" si="71"/>
        <v>In Val</v>
      </c>
      <c r="AO314" s="26" t="str">
        <f t="shared" si="72"/>
        <v>No Gap</v>
      </c>
      <c r="AP314" s="26" t="str">
        <f t="shared" si="73"/>
        <v>Bottom-Weighted</v>
      </c>
      <c r="AQ314" s="26" t="str">
        <f t="shared" si="74"/>
        <v>Skewed Mid-Low</v>
      </c>
      <c r="AR314" s="26" t="str">
        <f t="shared" si="75"/>
        <v>Closed Higher Quadrant</v>
      </c>
      <c r="AS314" s="27">
        <f t="shared" si="76"/>
        <v>1</v>
      </c>
    </row>
    <row r="315" spans="1:45" ht="15.5" x14ac:dyDescent="0.35">
      <c r="A315" s="20">
        <v>45215</v>
      </c>
      <c r="B315" s="21">
        <v>1.22123</v>
      </c>
      <c r="C315" s="21">
        <v>1.2336800000000001</v>
      </c>
      <c r="D315" s="21">
        <v>1.2037</v>
      </c>
      <c r="E315" s="21">
        <v>1.2211099999999999</v>
      </c>
      <c r="F315" s="21">
        <v>1.2187999999999999</v>
      </c>
      <c r="G315" s="21">
        <v>1.2241</v>
      </c>
      <c r="H315" s="21">
        <v>1.2117</v>
      </c>
      <c r="I315" s="22">
        <v>45</v>
      </c>
      <c r="J315" s="22">
        <v>3882</v>
      </c>
      <c r="K315" s="22">
        <v>4687</v>
      </c>
      <c r="L315" s="22">
        <v>8650</v>
      </c>
      <c r="M315" s="23">
        <v>11.946249999999917</v>
      </c>
      <c r="N315" s="23">
        <v>299.80000000000121</v>
      </c>
      <c r="O315" s="22">
        <v>123.99999999999966</v>
      </c>
      <c r="P315" s="22">
        <v>901780</v>
      </c>
      <c r="Q315" s="23">
        <v>1252.4722222222222</v>
      </c>
      <c r="R315" s="23">
        <v>28.852568378919162</v>
      </c>
      <c r="S315" s="22">
        <v>69</v>
      </c>
      <c r="T315" s="22" t="s">
        <v>33</v>
      </c>
      <c r="U315" s="23">
        <v>0.75378982716222553</v>
      </c>
      <c r="V315" s="22">
        <v>1119</v>
      </c>
      <c r="W315" s="22">
        <v>2844</v>
      </c>
      <c r="X315" s="22">
        <v>3686</v>
      </c>
      <c r="Y315" s="22">
        <v>927</v>
      </c>
      <c r="Z315" s="22" t="s">
        <v>32</v>
      </c>
      <c r="AA315" s="5"/>
      <c r="AB315" s="6" cm="1">
        <f t="array" ref="AB315">SUM(IF(B315:I315&gt;B316:I316,1,-1))</f>
        <v>-4</v>
      </c>
      <c r="AC315" s="6" cm="1">
        <f t="array" ref="AC315">SUM(IF(J315:S315&gt;J316:S316,1,-1))</f>
        <v>2</v>
      </c>
      <c r="AD315" s="6">
        <f t="shared" si="65"/>
        <v>-2</v>
      </c>
      <c r="AE315" s="6">
        <f t="shared" si="79"/>
        <v>-16</v>
      </c>
      <c r="AF315" s="6">
        <f t="shared" si="79"/>
        <v>4</v>
      </c>
      <c r="AG315" s="6">
        <f t="shared" si="79"/>
        <v>-12</v>
      </c>
      <c r="AH315" s="5"/>
      <c r="AI315" s="8" t="str">
        <f t="shared" si="66"/>
        <v>OL Lower</v>
      </c>
      <c r="AJ315" s="24" t="str">
        <f t="shared" si="67"/>
        <v>Neutral</v>
      </c>
      <c r="AK315" s="25" t="str">
        <f t="shared" si="68"/>
        <v>POC Unchanged</v>
      </c>
      <c r="AL315" s="26" t="str">
        <f t="shared" si="69"/>
        <v>In. Val</v>
      </c>
      <c r="AM315" s="26" t="str">
        <f t="shared" si="70"/>
        <v>Inside Day</v>
      </c>
      <c r="AN315" s="26" t="str">
        <f t="shared" si="71"/>
        <v>In Val</v>
      </c>
      <c r="AO315" s="26" t="str">
        <f t="shared" si="72"/>
        <v>No Gap</v>
      </c>
      <c r="AP315" s="26" t="str">
        <f t="shared" si="73"/>
        <v>Bottom-Weighted</v>
      </c>
      <c r="AQ315" s="26" t="str">
        <f t="shared" si="74"/>
        <v>Skewed Mid-Low</v>
      </c>
      <c r="AR315" s="26" t="str">
        <f t="shared" si="75"/>
        <v>Closed Lower Quadrant</v>
      </c>
      <c r="AS315" s="27">
        <f t="shared" si="76"/>
        <v>-1</v>
      </c>
    </row>
    <row r="316" spans="1:45" ht="15.5" x14ac:dyDescent="0.35">
      <c r="A316" s="20">
        <v>45212</v>
      </c>
      <c r="B316" s="21">
        <v>1.22407</v>
      </c>
      <c r="C316" s="21">
        <v>1.2336800000000001</v>
      </c>
      <c r="D316" s="21">
        <v>1.2037</v>
      </c>
      <c r="E316" s="21">
        <v>1.2154</v>
      </c>
      <c r="F316" s="21">
        <v>1.2187999999999999</v>
      </c>
      <c r="G316" s="21">
        <v>1.2243999999999999</v>
      </c>
      <c r="H316" s="21">
        <v>1.2119</v>
      </c>
      <c r="I316" s="22">
        <v>16</v>
      </c>
      <c r="J316" s="22">
        <v>4171</v>
      </c>
      <c r="K316" s="22">
        <v>4355</v>
      </c>
      <c r="L316" s="22">
        <v>8605</v>
      </c>
      <c r="M316" s="23">
        <v>11.878333333333263</v>
      </c>
      <c r="N316" s="23">
        <v>299.80000000000121</v>
      </c>
      <c r="O316" s="22">
        <v>124.99999999999956</v>
      </c>
      <c r="P316" s="22">
        <v>893677</v>
      </c>
      <c r="Q316" s="23">
        <v>1241.2180555555556</v>
      </c>
      <c r="R316" s="23">
        <v>28.702468312208023</v>
      </c>
      <c r="S316" s="22">
        <v>73</v>
      </c>
      <c r="T316" s="22" t="s">
        <v>33</v>
      </c>
      <c r="U316" s="23">
        <v>0.79650621731323878</v>
      </c>
      <c r="V316" s="22">
        <v>1119</v>
      </c>
      <c r="W316" s="22">
        <v>3131</v>
      </c>
      <c r="X316" s="22">
        <v>3355</v>
      </c>
      <c r="Y316" s="22">
        <v>927</v>
      </c>
      <c r="Z316" s="22" t="s">
        <v>29</v>
      </c>
      <c r="AA316" s="5"/>
      <c r="AB316" s="6" cm="1">
        <f t="array" ref="AB316">SUM(IF(B316:I316&gt;B317:I317,1,-1))</f>
        <v>-6</v>
      </c>
      <c r="AC316" s="6" cm="1">
        <f t="array" ref="AC316">SUM(IF(J316:S316&gt;J317:S317,1,-1))</f>
        <v>4</v>
      </c>
      <c r="AD316" s="6">
        <f t="shared" si="65"/>
        <v>-2</v>
      </c>
      <c r="AE316" s="6">
        <f t="shared" si="79"/>
        <v>-16</v>
      </c>
      <c r="AF316" s="6">
        <f t="shared" si="79"/>
        <v>-2</v>
      </c>
      <c r="AG316" s="6">
        <f t="shared" si="79"/>
        <v>-18</v>
      </c>
      <c r="AH316" s="5"/>
      <c r="AI316" s="8" t="str">
        <f t="shared" si="66"/>
        <v>OL Lower</v>
      </c>
      <c r="AJ316" s="24" t="str">
        <f t="shared" si="67"/>
        <v>Down</v>
      </c>
      <c r="AK316" s="25" t="str">
        <f t="shared" si="68"/>
        <v>POC Unchanged</v>
      </c>
      <c r="AL316" s="26" t="str">
        <f t="shared" si="69"/>
        <v>In. Val</v>
      </c>
      <c r="AM316" s="26" t="str">
        <f t="shared" si="70"/>
        <v>Inside Day</v>
      </c>
      <c r="AN316" s="26" t="str">
        <f t="shared" si="71"/>
        <v>In Val</v>
      </c>
      <c r="AO316" s="26" t="str">
        <f t="shared" si="72"/>
        <v>No Gap</v>
      </c>
      <c r="AP316" s="26" t="str">
        <f t="shared" si="73"/>
        <v>Bottom-Weighted</v>
      </c>
      <c r="AQ316" s="26" t="str">
        <f t="shared" si="74"/>
        <v>Skewed Mid-Low</v>
      </c>
      <c r="AR316" s="26" t="str">
        <f t="shared" si="75"/>
        <v>Same</v>
      </c>
      <c r="AS316" s="27">
        <f t="shared" si="76"/>
        <v>0</v>
      </c>
    </row>
    <row r="317" spans="1:45" ht="15.5" x14ac:dyDescent="0.35">
      <c r="A317" s="20">
        <v>45211</v>
      </c>
      <c r="B317" s="21">
        <v>1.22925</v>
      </c>
      <c r="C317" s="21">
        <v>1.2336800000000001</v>
      </c>
      <c r="D317" s="21">
        <v>1.2037</v>
      </c>
      <c r="E317" s="21">
        <v>1.2181999999999999</v>
      </c>
      <c r="F317" s="21">
        <v>1.2187999999999999</v>
      </c>
      <c r="G317" s="21">
        <v>1.2255</v>
      </c>
      <c r="H317" s="21">
        <v>1.2119</v>
      </c>
      <c r="I317" s="22">
        <v>-4</v>
      </c>
      <c r="J317" s="22">
        <v>4521</v>
      </c>
      <c r="K317" s="22">
        <v>3993</v>
      </c>
      <c r="L317" s="22">
        <v>8583</v>
      </c>
      <c r="M317" s="23">
        <v>11.856527777777718</v>
      </c>
      <c r="N317" s="23">
        <v>299.80000000000121</v>
      </c>
      <c r="O317" s="22">
        <v>136.00000000000057</v>
      </c>
      <c r="P317" s="22">
        <v>889281</v>
      </c>
      <c r="Q317" s="23">
        <v>1235.1125</v>
      </c>
      <c r="R317" s="23">
        <v>28.629086057371467</v>
      </c>
      <c r="S317" s="22">
        <v>66</v>
      </c>
      <c r="T317" s="22" t="s">
        <v>33</v>
      </c>
      <c r="U317" s="23">
        <v>0.78357676538246501</v>
      </c>
      <c r="V317" s="22">
        <v>1363</v>
      </c>
      <c r="W317" s="22">
        <v>3227</v>
      </c>
      <c r="X317" s="22">
        <v>3004</v>
      </c>
      <c r="Y317" s="22">
        <v>927</v>
      </c>
      <c r="Z317" s="22" t="s">
        <v>29</v>
      </c>
      <c r="AA317" s="5"/>
      <c r="AB317" s="6" cm="1">
        <f t="array" ref="AB317">SUM(IF(B317:I317&gt;B318:I318,1,-1))</f>
        <v>-6</v>
      </c>
      <c r="AC317" s="6" cm="1">
        <f t="array" ref="AC317">SUM(IF(J317:S317&gt;J318:S318,1,-1))</f>
        <v>-2</v>
      </c>
      <c r="AD317" s="6">
        <f t="shared" si="65"/>
        <v>-8</v>
      </c>
      <c r="AE317" s="6">
        <f t="shared" si="79"/>
        <v>-12</v>
      </c>
      <c r="AF317" s="6">
        <f t="shared" si="79"/>
        <v>-4</v>
      </c>
      <c r="AG317" s="6">
        <f t="shared" si="79"/>
        <v>-16</v>
      </c>
      <c r="AH317" s="5"/>
      <c r="AI317" s="8" t="str">
        <f t="shared" si="66"/>
        <v>Inside</v>
      </c>
      <c r="AJ317" s="24" t="str">
        <f t="shared" si="67"/>
        <v>Down</v>
      </c>
      <c r="AK317" s="25" t="str">
        <f t="shared" si="68"/>
        <v>POC Unchanged</v>
      </c>
      <c r="AL317" s="26" t="str">
        <f t="shared" si="69"/>
        <v>In. Val</v>
      </c>
      <c r="AM317" s="26" t="str">
        <f t="shared" si="70"/>
        <v>Inside Day</v>
      </c>
      <c r="AN317" s="26" t="str">
        <f t="shared" si="71"/>
        <v>In Val</v>
      </c>
      <c r="AO317" s="26" t="str">
        <f t="shared" si="72"/>
        <v>Gap Up - Failed</v>
      </c>
      <c r="AP317" s="26" t="str">
        <f t="shared" si="73"/>
        <v>Top-Weighted</v>
      </c>
      <c r="AQ317" s="26" t="str">
        <f t="shared" si="74"/>
        <v>Skewed Mid-High</v>
      </c>
      <c r="AR317" s="26" t="str">
        <f t="shared" si="75"/>
        <v>Closed Higher Quadrant</v>
      </c>
      <c r="AS317" s="27">
        <f t="shared" si="76"/>
        <v>2</v>
      </c>
    </row>
    <row r="318" spans="1:45" ht="15.5" x14ac:dyDescent="0.35">
      <c r="A318" s="20">
        <v>45210</v>
      </c>
      <c r="B318" s="21">
        <v>1.2326600000000001</v>
      </c>
      <c r="C318" s="21">
        <v>1.2336800000000001</v>
      </c>
      <c r="D318" s="21">
        <v>1.2037</v>
      </c>
      <c r="E318" s="21">
        <v>1.2314700000000001</v>
      </c>
      <c r="F318" s="21">
        <v>1.2187999999999999</v>
      </c>
      <c r="G318" s="21">
        <v>1.2262</v>
      </c>
      <c r="H318" s="21">
        <v>1.2117</v>
      </c>
      <c r="I318" s="22">
        <v>8</v>
      </c>
      <c r="J318" s="22">
        <v>4653</v>
      </c>
      <c r="K318" s="22">
        <v>3901</v>
      </c>
      <c r="L318" s="22">
        <v>8621</v>
      </c>
      <c r="M318" s="23">
        <v>11.90847222222216</v>
      </c>
      <c r="N318" s="23">
        <v>299.80000000000121</v>
      </c>
      <c r="O318" s="22">
        <v>144.99999999999957</v>
      </c>
      <c r="P318" s="22">
        <v>887190</v>
      </c>
      <c r="Q318" s="23">
        <v>1232.2083333333333</v>
      </c>
      <c r="R318" s="23">
        <v>28.755837224816428</v>
      </c>
      <c r="S318" s="22">
        <v>59</v>
      </c>
      <c r="T318" s="22" t="s">
        <v>33</v>
      </c>
      <c r="U318" s="23">
        <v>0.75775539858922858</v>
      </c>
      <c r="V318" s="22">
        <v>1599</v>
      </c>
      <c r="W318" s="22">
        <v>3121</v>
      </c>
      <c r="X318" s="22">
        <v>2916</v>
      </c>
      <c r="Y318" s="22">
        <v>927</v>
      </c>
      <c r="Z318" s="22" t="s">
        <v>31</v>
      </c>
      <c r="AA318" s="5"/>
      <c r="AB318" s="6" cm="1">
        <f t="array" ref="AB318">SUM(IF(B318:I318&gt;B319:I319,1,-1))</f>
        <v>-4</v>
      </c>
      <c r="AC318" s="6" cm="1">
        <f t="array" ref="AC318">SUM(IF(J318:S318&gt;J319:S319,1,-1))</f>
        <v>-4</v>
      </c>
      <c r="AD318" s="6">
        <f t="shared" si="65"/>
        <v>-8</v>
      </c>
      <c r="AE318" s="6">
        <f t="shared" si="79"/>
        <v>-8</v>
      </c>
      <c r="AF318" s="6">
        <f t="shared" si="79"/>
        <v>0</v>
      </c>
      <c r="AG318" s="6">
        <f t="shared" si="79"/>
        <v>-8</v>
      </c>
      <c r="AH318" s="5"/>
      <c r="AI318" s="8" t="str">
        <f t="shared" si="66"/>
        <v>OL Lower</v>
      </c>
      <c r="AJ318" s="24" t="str">
        <f t="shared" si="67"/>
        <v>Down</v>
      </c>
      <c r="AK318" s="25" t="str">
        <f t="shared" si="68"/>
        <v>POC Unchanged</v>
      </c>
      <c r="AL318" s="26" t="str">
        <f t="shared" si="69"/>
        <v>In. Val</v>
      </c>
      <c r="AM318" s="26" t="str">
        <f t="shared" si="70"/>
        <v>Inside Day</v>
      </c>
      <c r="AN318" s="26" t="str">
        <f t="shared" si="71"/>
        <v>Ab. Val</v>
      </c>
      <c r="AO318" s="26" t="str">
        <f t="shared" si="72"/>
        <v>Gap Up - Faded</v>
      </c>
      <c r="AP318" s="26" t="str">
        <f t="shared" si="73"/>
        <v>Top-Weighted</v>
      </c>
      <c r="AQ318" s="26" t="str">
        <f t="shared" si="74"/>
        <v>Skewed Mid-High</v>
      </c>
      <c r="AR318" s="26" t="str">
        <f t="shared" si="75"/>
        <v>Closed Lower Quadrant</v>
      </c>
      <c r="AS318" s="27">
        <f t="shared" si="76"/>
        <v>-1</v>
      </c>
    </row>
    <row r="319" spans="1:45" ht="15.5" x14ac:dyDescent="0.35">
      <c r="A319" s="20">
        <v>45209</v>
      </c>
      <c r="B319" s="21">
        <v>1.23925</v>
      </c>
      <c r="C319" s="21">
        <v>1.2420899999999999</v>
      </c>
      <c r="D319" s="21">
        <v>1.2037</v>
      </c>
      <c r="E319" s="21">
        <v>1.2288699999999999</v>
      </c>
      <c r="F319" s="21">
        <v>1.2187999999999999</v>
      </c>
      <c r="G319" s="21">
        <v>1.2263999999999999</v>
      </c>
      <c r="H319" s="21">
        <v>1.2117</v>
      </c>
      <c r="I319" s="22">
        <v>-1</v>
      </c>
      <c r="J319" s="22">
        <v>4747</v>
      </c>
      <c r="K319" s="22">
        <v>3901</v>
      </c>
      <c r="L319" s="22">
        <v>8715</v>
      </c>
      <c r="M319" s="23">
        <v>12.03486111111102</v>
      </c>
      <c r="N319" s="23">
        <v>383.89999999999924</v>
      </c>
      <c r="O319" s="22">
        <v>146.99999999999935</v>
      </c>
      <c r="P319" s="22">
        <v>883333</v>
      </c>
      <c r="Q319" s="23">
        <v>1226.8513888888888</v>
      </c>
      <c r="R319" s="23">
        <v>22.701224277155553</v>
      </c>
      <c r="S319" s="22">
        <v>71</v>
      </c>
      <c r="T319" s="22" t="s">
        <v>33</v>
      </c>
      <c r="U319" s="23">
        <v>0.70276777395972345</v>
      </c>
      <c r="V319" s="22">
        <v>652</v>
      </c>
      <c r="W319" s="22">
        <v>2286</v>
      </c>
      <c r="X319" s="22">
        <v>4278</v>
      </c>
      <c r="Y319" s="22">
        <v>1495</v>
      </c>
      <c r="Z319" s="22" t="s">
        <v>32</v>
      </c>
      <c r="AA319" s="5"/>
      <c r="AB319" s="6" cm="1">
        <f t="array" ref="AB319">SUM(IF(B319:I319&gt;B320:I320,1,-1))</f>
        <v>-2</v>
      </c>
      <c r="AC319" s="6" cm="1">
        <f t="array" ref="AC319">SUM(IF(J319:S319&gt;J320:S320,1,-1))</f>
        <v>2</v>
      </c>
      <c r="AD319" s="6">
        <f t="shared" si="65"/>
        <v>0</v>
      </c>
      <c r="AE319" s="6">
        <f t="shared" ref="AE319:AG334" si="80">SUM(AB319:AB321)</f>
        <v>-6</v>
      </c>
      <c r="AF319" s="6">
        <f t="shared" si="80"/>
        <v>8</v>
      </c>
      <c r="AG319" s="6">
        <f t="shared" si="80"/>
        <v>2</v>
      </c>
      <c r="AH319" s="5"/>
      <c r="AI319" s="8" t="str">
        <f t="shared" si="66"/>
        <v>Inside</v>
      </c>
      <c r="AJ319" s="24" t="str">
        <f t="shared" si="67"/>
        <v>Down</v>
      </c>
      <c r="AK319" s="25" t="str">
        <f t="shared" si="68"/>
        <v>POC Unchanged</v>
      </c>
      <c r="AL319" s="26" t="str">
        <f t="shared" si="69"/>
        <v>In. Val</v>
      </c>
      <c r="AM319" s="26" t="str">
        <f t="shared" si="70"/>
        <v>Inside Day</v>
      </c>
      <c r="AN319" s="26" t="str">
        <f t="shared" si="71"/>
        <v>Ab. Val</v>
      </c>
      <c r="AO319" s="26" t="str">
        <f t="shared" si="72"/>
        <v>Gap Up - Faded</v>
      </c>
      <c r="AP319" s="26" t="str">
        <f t="shared" si="73"/>
        <v>Top-Weighted</v>
      </c>
      <c r="AQ319" s="26" t="str">
        <f t="shared" si="74"/>
        <v>Skewed Mid-Low</v>
      </c>
      <c r="AR319" s="26" t="str">
        <f t="shared" si="75"/>
        <v>Same</v>
      </c>
      <c r="AS319" s="27">
        <f t="shared" si="76"/>
        <v>0</v>
      </c>
    </row>
    <row r="320" spans="1:45" ht="15.5" x14ac:dyDescent="0.35">
      <c r="A320" s="20">
        <v>45208</v>
      </c>
      <c r="B320" s="21">
        <v>1.23827</v>
      </c>
      <c r="C320" s="21">
        <v>1.24241</v>
      </c>
      <c r="D320" s="21">
        <v>1.2037</v>
      </c>
      <c r="E320" s="21">
        <v>1.2249000000000001</v>
      </c>
      <c r="F320" s="21">
        <v>1.2187999999999999</v>
      </c>
      <c r="G320" s="21">
        <v>1.2275</v>
      </c>
      <c r="H320" s="21">
        <v>1.2111000000000001</v>
      </c>
      <c r="I320" s="22">
        <v>0</v>
      </c>
      <c r="J320" s="22">
        <v>4588</v>
      </c>
      <c r="K320" s="22">
        <v>3901</v>
      </c>
      <c r="L320" s="22">
        <v>8556</v>
      </c>
      <c r="M320" s="23">
        <v>11.814166666666583</v>
      </c>
      <c r="N320" s="23">
        <v>387.10000000000025</v>
      </c>
      <c r="O320" s="22">
        <v>163.99999999999972</v>
      </c>
      <c r="P320" s="22">
        <v>854114</v>
      </c>
      <c r="Q320" s="23">
        <v>1186.2694444444444</v>
      </c>
      <c r="R320" s="23">
        <v>22.102815809868236</v>
      </c>
      <c r="S320" s="22">
        <v>73</v>
      </c>
      <c r="T320" s="22" t="s">
        <v>26</v>
      </c>
      <c r="U320" s="23">
        <v>0.68694918795778481</v>
      </c>
      <c r="V320" s="22">
        <v>1055</v>
      </c>
      <c r="W320" s="22">
        <v>1760</v>
      </c>
      <c r="X320" s="22">
        <v>4184</v>
      </c>
      <c r="Y320" s="22">
        <v>1552</v>
      </c>
      <c r="Z320" s="22" t="s">
        <v>32</v>
      </c>
      <c r="AA320" s="5"/>
      <c r="AB320" s="6" cm="1">
        <f t="array" ref="AB320">SUM(IF(B320:I320&gt;B321:I321,1,-1))</f>
        <v>-2</v>
      </c>
      <c r="AC320" s="6" cm="1">
        <f t="array" ref="AC320">SUM(IF(J320:S320&gt;J321:S321,1,-1))</f>
        <v>2</v>
      </c>
      <c r="AD320" s="6">
        <f t="shared" si="65"/>
        <v>0</v>
      </c>
      <c r="AE320" s="6">
        <f t="shared" si="80"/>
        <v>-8</v>
      </c>
      <c r="AF320" s="6">
        <f t="shared" si="80"/>
        <v>4</v>
      </c>
      <c r="AG320" s="6">
        <f t="shared" si="80"/>
        <v>-4</v>
      </c>
      <c r="AH320" s="5"/>
      <c r="AI320" s="8" t="str">
        <f t="shared" si="66"/>
        <v>Inside</v>
      </c>
      <c r="AJ320" s="24" t="str">
        <f t="shared" si="67"/>
        <v>Down</v>
      </c>
      <c r="AK320" s="25" t="str">
        <f t="shared" si="68"/>
        <v>POC Up</v>
      </c>
      <c r="AL320" s="26" t="str">
        <f t="shared" si="69"/>
        <v>In. Val</v>
      </c>
      <c r="AM320" s="26" t="str">
        <f t="shared" si="70"/>
        <v>Inside Day</v>
      </c>
      <c r="AN320" s="26" t="str">
        <f t="shared" si="71"/>
        <v>In Val</v>
      </c>
      <c r="AO320" s="26" t="str">
        <f t="shared" si="72"/>
        <v>Gap Up - Failed</v>
      </c>
      <c r="AP320" s="26" t="str">
        <f t="shared" si="73"/>
        <v>Top-Weighted</v>
      </c>
      <c r="AQ320" s="26" t="str">
        <f t="shared" si="74"/>
        <v>Skewed Mid-Low</v>
      </c>
      <c r="AR320" s="26" t="str">
        <f t="shared" si="75"/>
        <v>Closed Lower Quadrant</v>
      </c>
      <c r="AS320" s="27">
        <f t="shared" si="76"/>
        <v>-1</v>
      </c>
    </row>
    <row r="321" spans="1:45" ht="15.5" x14ac:dyDescent="0.35">
      <c r="A321" s="20">
        <v>45205</v>
      </c>
      <c r="B321" s="21">
        <v>1.2396799999999999</v>
      </c>
      <c r="C321" s="21">
        <v>1.24241</v>
      </c>
      <c r="D321" s="21">
        <v>1.2037</v>
      </c>
      <c r="E321" s="21">
        <v>1.2218899999999999</v>
      </c>
      <c r="F321" s="21">
        <v>1.2142999999999999</v>
      </c>
      <c r="G321" s="21">
        <v>1.2304999999999999</v>
      </c>
      <c r="H321" s="21">
        <v>1.2108000000000001</v>
      </c>
      <c r="I321" s="22">
        <v>1</v>
      </c>
      <c r="J321" s="22">
        <v>6301</v>
      </c>
      <c r="K321" s="22">
        <v>2063</v>
      </c>
      <c r="L321" s="22">
        <v>8425</v>
      </c>
      <c r="M321" s="23">
        <v>11.634166666666578</v>
      </c>
      <c r="N321" s="23">
        <v>387.10000000000025</v>
      </c>
      <c r="O321" s="22">
        <v>196.99999999999829</v>
      </c>
      <c r="P321" s="22">
        <v>838306</v>
      </c>
      <c r="Q321" s="23">
        <v>1164.3138888888889</v>
      </c>
      <c r="R321" s="23">
        <v>21.76440196331696</v>
      </c>
      <c r="S321" s="22">
        <v>75</v>
      </c>
      <c r="T321" s="22" t="s">
        <v>28</v>
      </c>
      <c r="U321" s="23">
        <v>0.40584428873364575</v>
      </c>
      <c r="V321" s="22">
        <v>1464</v>
      </c>
      <c r="W321" s="22">
        <v>1684</v>
      </c>
      <c r="X321" s="22">
        <v>3720</v>
      </c>
      <c r="Y321" s="22">
        <v>1552</v>
      </c>
      <c r="Z321" s="22" t="s">
        <v>29</v>
      </c>
      <c r="AA321" s="5"/>
      <c r="AB321" s="6" cm="1">
        <f t="array" ref="AB321">SUM(IF(B321:I321&gt;B322:I322,1,-1))</f>
        <v>-2</v>
      </c>
      <c r="AC321" s="6" cm="1">
        <f t="array" ref="AC321">SUM(IF(J321:S321&gt;J322:S322,1,-1))</f>
        <v>4</v>
      </c>
      <c r="AD321" s="6">
        <f t="shared" si="65"/>
        <v>2</v>
      </c>
      <c r="AE321" s="6">
        <f t="shared" si="80"/>
        <v>-10</v>
      </c>
      <c r="AF321" s="6">
        <f t="shared" si="80"/>
        <v>6</v>
      </c>
      <c r="AG321" s="6">
        <f t="shared" si="80"/>
        <v>-4</v>
      </c>
      <c r="AH321" s="5"/>
      <c r="AI321" s="8" t="str">
        <f t="shared" si="66"/>
        <v>Inside</v>
      </c>
      <c r="AJ321" s="24" t="str">
        <f t="shared" si="67"/>
        <v>Down</v>
      </c>
      <c r="AK321" s="25" t="str">
        <f t="shared" si="68"/>
        <v>POC Unchanged</v>
      </c>
      <c r="AL321" s="26" t="str">
        <f t="shared" si="69"/>
        <v>In. Val</v>
      </c>
      <c r="AM321" s="26" t="str">
        <f t="shared" si="70"/>
        <v>Inside Day</v>
      </c>
      <c r="AN321" s="26" t="str">
        <f t="shared" si="71"/>
        <v>In Val</v>
      </c>
      <c r="AO321" s="26" t="str">
        <f t="shared" si="72"/>
        <v>Gap Up - Failed</v>
      </c>
      <c r="AP321" s="26" t="str">
        <f t="shared" si="73"/>
        <v>Top-Weighted</v>
      </c>
      <c r="AQ321" s="26" t="str">
        <f t="shared" si="74"/>
        <v>Skewed Mid-Low</v>
      </c>
      <c r="AR321" s="26" t="str">
        <f t="shared" si="75"/>
        <v>Same</v>
      </c>
      <c r="AS321" s="27">
        <f t="shared" si="76"/>
        <v>0</v>
      </c>
    </row>
    <row r="322" spans="1:45" ht="15.5" x14ac:dyDescent="0.35">
      <c r="A322" s="20">
        <v>45204</v>
      </c>
      <c r="B322" s="21">
        <v>1.2400599999999999</v>
      </c>
      <c r="C322" s="21">
        <v>1.24454</v>
      </c>
      <c r="D322" s="21">
        <v>1.2037</v>
      </c>
      <c r="E322" s="21">
        <v>1.21868</v>
      </c>
      <c r="F322" s="21">
        <v>1.2142999999999999</v>
      </c>
      <c r="G322" s="21">
        <v>1.2374000000000001</v>
      </c>
      <c r="H322" s="21">
        <v>1.2106999999999999</v>
      </c>
      <c r="I322" s="22">
        <v>0</v>
      </c>
      <c r="J322" s="22">
        <v>6122</v>
      </c>
      <c r="K322" s="22">
        <v>1994</v>
      </c>
      <c r="L322" s="22">
        <v>8174</v>
      </c>
      <c r="M322" s="23">
        <v>11.271249999999934</v>
      </c>
      <c r="N322" s="23">
        <v>408.39999999999986</v>
      </c>
      <c r="O322" s="22">
        <v>267.00000000000171</v>
      </c>
      <c r="P322" s="22">
        <v>811621</v>
      </c>
      <c r="Q322" s="23">
        <v>1127.2513888888889</v>
      </c>
      <c r="R322" s="23">
        <v>20.014691478942222</v>
      </c>
      <c r="S322" s="22">
        <v>82</v>
      </c>
      <c r="T322" s="22" t="s">
        <v>28</v>
      </c>
      <c r="U322" s="23">
        <v>0.40127182981583542</v>
      </c>
      <c r="V322" s="22">
        <v>1851</v>
      </c>
      <c r="W322" s="22">
        <v>1360</v>
      </c>
      <c r="X322" s="22">
        <v>3121</v>
      </c>
      <c r="Y322" s="22">
        <v>1835</v>
      </c>
      <c r="Z322" s="22" t="s">
        <v>29</v>
      </c>
      <c r="AA322" s="5"/>
      <c r="AB322" s="6" cm="1">
        <f t="array" ref="AB322">SUM(IF(B322:I322&gt;B323:I323,1,-1))</f>
        <v>-4</v>
      </c>
      <c r="AC322" s="6" cm="1">
        <f t="array" ref="AC322">SUM(IF(J322:S322&gt;J323:S323,1,-1))</f>
        <v>-2</v>
      </c>
      <c r="AD322" s="6">
        <f t="shared" si="65"/>
        <v>-6</v>
      </c>
      <c r="AE322" s="6">
        <f t="shared" si="80"/>
        <v>-16</v>
      </c>
      <c r="AF322" s="6">
        <f t="shared" si="80"/>
        <v>8</v>
      </c>
      <c r="AG322" s="6">
        <f t="shared" si="80"/>
        <v>-8</v>
      </c>
      <c r="AH322" s="5"/>
      <c r="AI322" s="8" t="str">
        <f t="shared" si="66"/>
        <v>OL Lower</v>
      </c>
      <c r="AJ322" s="24" t="str">
        <f t="shared" si="67"/>
        <v>Down</v>
      </c>
      <c r="AK322" s="25" t="str">
        <f t="shared" si="68"/>
        <v>POC Down</v>
      </c>
      <c r="AL322" s="26" t="str">
        <f t="shared" si="69"/>
        <v>Bel. Val</v>
      </c>
      <c r="AM322" s="26" t="str">
        <f t="shared" si="70"/>
        <v>Inside Day</v>
      </c>
      <c r="AN322" s="26" t="str">
        <f t="shared" si="71"/>
        <v>In Val</v>
      </c>
      <c r="AO322" s="26" t="str">
        <f t="shared" si="72"/>
        <v>No Gap</v>
      </c>
      <c r="AP322" s="26" t="str">
        <f t="shared" si="73"/>
        <v>Top-Weighted</v>
      </c>
      <c r="AQ322" s="26" t="str">
        <f t="shared" si="74"/>
        <v>Skewed Mid-Low</v>
      </c>
      <c r="AR322" s="26" t="str">
        <f t="shared" si="75"/>
        <v>Closed Lower Quadrant</v>
      </c>
      <c r="AS322" s="27">
        <f t="shared" si="76"/>
        <v>-1</v>
      </c>
    </row>
    <row r="323" spans="1:45" ht="15.5" x14ac:dyDescent="0.35">
      <c r="A323" s="20">
        <v>45203</v>
      </c>
      <c r="B323" s="21">
        <v>1.24892</v>
      </c>
      <c r="C323" s="21">
        <v>1.2505599999999999</v>
      </c>
      <c r="D323" s="21">
        <v>1.2037</v>
      </c>
      <c r="E323" s="21">
        <v>1.2136499999999999</v>
      </c>
      <c r="F323" s="21">
        <v>1.2392000000000001</v>
      </c>
      <c r="G323" s="21">
        <v>1.2445999999999999</v>
      </c>
      <c r="H323" s="21">
        <v>1.2152000000000001</v>
      </c>
      <c r="I323" s="22">
        <v>-17</v>
      </c>
      <c r="J323" s="22">
        <v>1331</v>
      </c>
      <c r="K323" s="22">
        <v>6775</v>
      </c>
      <c r="L323" s="22">
        <v>8162</v>
      </c>
      <c r="M323" s="23">
        <v>11.259444444444375</v>
      </c>
      <c r="N323" s="23">
        <v>468.599999999999</v>
      </c>
      <c r="O323" s="22">
        <v>293.99999999999869</v>
      </c>
      <c r="P323" s="22">
        <v>812486</v>
      </c>
      <c r="Q323" s="23">
        <v>1128.4527777777778</v>
      </c>
      <c r="R323" s="23">
        <v>17.417840375586891</v>
      </c>
      <c r="S323" s="22">
        <v>84</v>
      </c>
      <c r="T323" s="22" t="s">
        <v>28</v>
      </c>
      <c r="U323" s="23">
        <v>0.39146021995851021</v>
      </c>
      <c r="V323" s="22">
        <v>1492</v>
      </c>
      <c r="W323" s="22">
        <v>1586</v>
      </c>
      <c r="X323" s="22">
        <v>2780</v>
      </c>
      <c r="Y323" s="22">
        <v>2250</v>
      </c>
      <c r="Z323" s="22" t="s">
        <v>27</v>
      </c>
      <c r="AA323" s="5"/>
      <c r="AB323" s="6" cm="1">
        <f t="array" ref="AB323">SUM(IF(B323:I323&gt;B324:I324,1,-1))</f>
        <v>-4</v>
      </c>
      <c r="AC323" s="6" cm="1">
        <f t="array" ref="AC323">SUM(IF(J323:S323&gt;J324:S324,1,-1))</f>
        <v>4</v>
      </c>
      <c r="AD323" s="6">
        <f t="shared" si="65"/>
        <v>0</v>
      </c>
      <c r="AE323" s="6">
        <f t="shared" si="80"/>
        <v>-18</v>
      </c>
      <c r="AF323" s="6">
        <f t="shared" si="80"/>
        <v>16</v>
      </c>
      <c r="AG323" s="6">
        <f t="shared" si="80"/>
        <v>-2</v>
      </c>
      <c r="AH323" s="5"/>
      <c r="AI323" s="8" t="str">
        <f t="shared" si="66"/>
        <v>OL Lower</v>
      </c>
      <c r="AJ323" s="24" t="str">
        <f t="shared" si="67"/>
        <v>Down</v>
      </c>
      <c r="AK323" s="25" t="str">
        <f t="shared" si="68"/>
        <v>POC Unchanged</v>
      </c>
      <c r="AL323" s="26" t="str">
        <f t="shared" si="69"/>
        <v>In. Val</v>
      </c>
      <c r="AM323" s="26" t="str">
        <f t="shared" si="70"/>
        <v>Lower Break</v>
      </c>
      <c r="AN323" s="26" t="str">
        <f t="shared" si="71"/>
        <v>Bl. Val</v>
      </c>
      <c r="AO323" s="26" t="str">
        <f t="shared" si="72"/>
        <v>No Gap</v>
      </c>
      <c r="AP323" s="26" t="str">
        <f t="shared" si="73"/>
        <v>Bottom-Weighted</v>
      </c>
      <c r="AQ323" s="26" t="str">
        <f t="shared" si="74"/>
        <v>Skewed Mid-Low</v>
      </c>
      <c r="AR323" s="26" t="str">
        <f t="shared" si="75"/>
        <v>Same</v>
      </c>
      <c r="AS323" s="27">
        <f t="shared" si="76"/>
        <v>0</v>
      </c>
    </row>
    <row r="324" spans="1:45" ht="15.5" x14ac:dyDescent="0.35">
      <c r="A324" s="20">
        <v>45202</v>
      </c>
      <c r="B324" s="21">
        <v>1.24909</v>
      </c>
      <c r="C324" s="21">
        <v>1.2511399999999999</v>
      </c>
      <c r="D324" s="21">
        <v>1.2052</v>
      </c>
      <c r="E324" s="21">
        <v>1.2077</v>
      </c>
      <c r="F324" s="21">
        <v>1.2392000000000001</v>
      </c>
      <c r="G324" s="21">
        <v>1.2504999999999999</v>
      </c>
      <c r="H324" s="21">
        <v>1.2193000000000001</v>
      </c>
      <c r="I324" s="22">
        <v>-26</v>
      </c>
      <c r="J324" s="22">
        <v>1939</v>
      </c>
      <c r="K324" s="22">
        <v>6056</v>
      </c>
      <c r="L324" s="22">
        <v>8051</v>
      </c>
      <c r="M324" s="23">
        <v>11.124583333333264</v>
      </c>
      <c r="N324" s="23">
        <v>459.39999999999873</v>
      </c>
      <c r="O324" s="22">
        <v>311.99999999999892</v>
      </c>
      <c r="P324" s="22">
        <v>810549</v>
      </c>
      <c r="Q324" s="23">
        <v>1125.7625</v>
      </c>
      <c r="R324" s="23">
        <v>17.525032651284331</v>
      </c>
      <c r="S324" s="22">
        <v>83</v>
      </c>
      <c r="T324" s="22" t="s">
        <v>26</v>
      </c>
      <c r="U324" s="23">
        <v>0.51002838324826272</v>
      </c>
      <c r="V324" s="22">
        <v>1753</v>
      </c>
      <c r="W324" s="22">
        <v>1824</v>
      </c>
      <c r="X324" s="22">
        <v>2681</v>
      </c>
      <c r="Y324" s="22">
        <v>1793</v>
      </c>
      <c r="Z324" s="22" t="s">
        <v>27</v>
      </c>
      <c r="AA324" s="5"/>
      <c r="AB324" s="6" cm="1">
        <f t="array" ref="AB324">SUM(IF(B324:I324&gt;B325:I325,1,-1))</f>
        <v>-8</v>
      </c>
      <c r="AC324" s="6" cm="1">
        <f t="array" ref="AC324">SUM(IF(J324:S324&gt;J325:S325,1,-1))</f>
        <v>6</v>
      </c>
      <c r="AD324" s="6">
        <f t="shared" ref="AD324:AD387" si="81">SUM(AB324:AC324)</f>
        <v>-2</v>
      </c>
      <c r="AE324" s="6">
        <f t="shared" si="80"/>
        <v>-18</v>
      </c>
      <c r="AF324" s="6">
        <f t="shared" si="80"/>
        <v>16</v>
      </c>
      <c r="AG324" s="6">
        <f t="shared" si="80"/>
        <v>-2</v>
      </c>
      <c r="AH324" s="5"/>
      <c r="AI324" s="8" t="str">
        <f t="shared" si="66"/>
        <v>OL Lower</v>
      </c>
      <c r="AJ324" s="24" t="str">
        <f t="shared" si="67"/>
        <v>Down</v>
      </c>
      <c r="AK324" s="25" t="str">
        <f t="shared" si="68"/>
        <v>POC Unchanged</v>
      </c>
      <c r="AL324" s="26" t="str">
        <f t="shared" si="69"/>
        <v>In. Val</v>
      </c>
      <c r="AM324" s="26" t="str">
        <f t="shared" si="70"/>
        <v>Lower Break</v>
      </c>
      <c r="AN324" s="26" t="str">
        <f t="shared" si="71"/>
        <v>Bl. Val</v>
      </c>
      <c r="AO324" s="26" t="str">
        <f t="shared" si="72"/>
        <v>No Gap</v>
      </c>
      <c r="AP324" s="26" t="str">
        <f t="shared" si="73"/>
        <v>Bottom-Weighted</v>
      </c>
      <c r="AQ324" s="26" t="str">
        <f t="shared" si="74"/>
        <v>Skewed Mid-Low</v>
      </c>
      <c r="AR324" s="26" t="str">
        <f t="shared" si="75"/>
        <v>Same</v>
      </c>
      <c r="AS324" s="27">
        <f t="shared" si="76"/>
        <v>0</v>
      </c>
    </row>
    <row r="325" spans="1:45" ht="15.5" x14ac:dyDescent="0.35">
      <c r="A325" s="20">
        <v>45201</v>
      </c>
      <c r="B325" s="21">
        <v>1.2507600000000001</v>
      </c>
      <c r="C325" s="21">
        <v>1.25281</v>
      </c>
      <c r="D325" s="21">
        <v>1.2079500000000001</v>
      </c>
      <c r="E325" s="21">
        <v>1.2089399999999999</v>
      </c>
      <c r="F325" s="21">
        <v>1.2392000000000001</v>
      </c>
      <c r="G325" s="21">
        <v>1.2517</v>
      </c>
      <c r="H325" s="21">
        <v>1.2207999999999999</v>
      </c>
      <c r="I325" s="22">
        <v>-7</v>
      </c>
      <c r="J325" s="22">
        <v>2440</v>
      </c>
      <c r="K325" s="22">
        <v>5458</v>
      </c>
      <c r="L325" s="22">
        <v>7954</v>
      </c>
      <c r="M325" s="23">
        <v>10.991111111111055</v>
      </c>
      <c r="N325" s="23">
        <v>448.599999999999</v>
      </c>
      <c r="O325" s="22">
        <v>309.00000000000148</v>
      </c>
      <c r="P325" s="22">
        <v>786566</v>
      </c>
      <c r="Q325" s="23">
        <v>1092.4527777777778</v>
      </c>
      <c r="R325" s="23">
        <v>17.730717788675921</v>
      </c>
      <c r="S325" s="22">
        <v>82</v>
      </c>
      <c r="T325" s="22" t="s">
        <v>26</v>
      </c>
      <c r="U325" s="23">
        <v>0.56193489905989136</v>
      </c>
      <c r="V325" s="22">
        <v>1694</v>
      </c>
      <c r="W325" s="22">
        <v>2082</v>
      </c>
      <c r="X325" s="22">
        <v>2400</v>
      </c>
      <c r="Y325" s="22">
        <v>1769</v>
      </c>
      <c r="Z325" s="22" t="s">
        <v>27</v>
      </c>
      <c r="AA325" s="5"/>
      <c r="AB325" s="6" cm="1">
        <f t="array" ref="AB325">SUM(IF(B325:I325&gt;B326:I326,1,-1))</f>
        <v>-6</v>
      </c>
      <c r="AC325" s="6" cm="1">
        <f t="array" ref="AC325">SUM(IF(J325:S325&gt;J326:S326,1,-1))</f>
        <v>6</v>
      </c>
      <c r="AD325" s="6">
        <f t="shared" si="81"/>
        <v>0</v>
      </c>
      <c r="AE325" s="6">
        <f t="shared" si="80"/>
        <v>-14</v>
      </c>
      <c r="AF325" s="6">
        <f t="shared" si="80"/>
        <v>16</v>
      </c>
      <c r="AG325" s="6">
        <f t="shared" si="80"/>
        <v>2</v>
      </c>
      <c r="AH325" s="5"/>
      <c r="AI325" s="8" t="str">
        <f t="shared" si="66"/>
        <v>OL Lower</v>
      </c>
      <c r="AJ325" s="24" t="str">
        <f t="shared" si="67"/>
        <v>Down</v>
      </c>
      <c r="AK325" s="25" t="str">
        <f t="shared" si="68"/>
        <v>POC Unchanged</v>
      </c>
      <c r="AL325" s="26" t="str">
        <f t="shared" si="69"/>
        <v>In. Val</v>
      </c>
      <c r="AM325" s="26" t="str">
        <f t="shared" si="70"/>
        <v>Lower Break</v>
      </c>
      <c r="AN325" s="26" t="str">
        <f t="shared" si="71"/>
        <v>Bl. Val</v>
      </c>
      <c r="AO325" s="26" t="str">
        <f t="shared" si="72"/>
        <v>No Gap</v>
      </c>
      <c r="AP325" s="26" t="str">
        <f t="shared" si="73"/>
        <v>Bottom-Weighted</v>
      </c>
      <c r="AQ325" s="26" t="str">
        <f t="shared" si="74"/>
        <v>Skewed Mid-Low</v>
      </c>
      <c r="AR325" s="26" t="str">
        <f t="shared" si="75"/>
        <v>Same</v>
      </c>
      <c r="AS325" s="27">
        <f t="shared" si="76"/>
        <v>0</v>
      </c>
    </row>
    <row r="326" spans="1:45" ht="15.5" x14ac:dyDescent="0.35">
      <c r="A326" s="20">
        <v>45198</v>
      </c>
      <c r="B326" s="21">
        <v>1.2487999999999999</v>
      </c>
      <c r="C326" s="21">
        <v>1.2547600000000001</v>
      </c>
      <c r="D326" s="21">
        <v>1.2110000000000001</v>
      </c>
      <c r="E326" s="21">
        <v>1.21923</v>
      </c>
      <c r="F326" s="21">
        <v>1.2392000000000001</v>
      </c>
      <c r="G326" s="21">
        <v>1.2543</v>
      </c>
      <c r="H326" s="21">
        <v>1.2235</v>
      </c>
      <c r="I326" s="22">
        <v>20</v>
      </c>
      <c r="J326" s="22">
        <v>2896</v>
      </c>
      <c r="K326" s="22">
        <v>4909</v>
      </c>
      <c r="L326" s="22">
        <v>7861</v>
      </c>
      <c r="M326" s="23">
        <v>10.882222222222188</v>
      </c>
      <c r="N326" s="23">
        <v>437.60000000000019</v>
      </c>
      <c r="O326" s="22">
        <v>307.99999999999937</v>
      </c>
      <c r="P326" s="22">
        <v>780927</v>
      </c>
      <c r="Q326" s="23">
        <v>1084.6208333333334</v>
      </c>
      <c r="R326" s="23">
        <v>17.963893967093227</v>
      </c>
      <c r="S326" s="22">
        <v>81</v>
      </c>
      <c r="T326" s="22" t="s">
        <v>26</v>
      </c>
      <c r="U326" s="23">
        <v>0.63430474440730777</v>
      </c>
      <c r="V326" s="22">
        <v>1866</v>
      </c>
      <c r="W326" s="22">
        <v>2182</v>
      </c>
      <c r="X326" s="22">
        <v>1665</v>
      </c>
      <c r="Y326" s="22">
        <v>2148</v>
      </c>
      <c r="Z326" s="22" t="s">
        <v>27</v>
      </c>
      <c r="AA326" s="5"/>
      <c r="AB326" s="6" cm="1">
        <f t="array" ref="AB326">SUM(IF(B326:I326&gt;B327:I327,1,-1))</f>
        <v>-4</v>
      </c>
      <c r="AC326" s="6" cm="1">
        <f t="array" ref="AC326">SUM(IF(J326:S326&gt;J327:S327,1,-1))</f>
        <v>4</v>
      </c>
      <c r="AD326" s="6">
        <f t="shared" si="81"/>
        <v>0</v>
      </c>
      <c r="AE326" s="6">
        <f t="shared" si="80"/>
        <v>-16</v>
      </c>
      <c r="AF326" s="6">
        <f t="shared" si="80"/>
        <v>12</v>
      </c>
      <c r="AG326" s="6">
        <f t="shared" si="80"/>
        <v>-4</v>
      </c>
      <c r="AH326" s="5"/>
      <c r="AI326" s="8" t="str">
        <f t="shared" ref="AI326:AI389" si="82">IF(AND(H326&gt;=G327,G326&gt;=G327),"Higher",
IF(AND(H326&lt;=H327,G326&lt;=H327),"Lower",
IF(AND(G326&gt;=G327,H326&lt;=G327,H326&gt;H327),"OL Higher",
IF(AND(H326&lt;=H327,G326&gt;=H327,G326&lt;G327),"OL Lower",
IF(AND(G326&lt;=G327,H326&gt;=H327),"Inside",
IF(AND(G326&gt;=G327,H326&lt;=H327),"Outside","Undefined"))))))</f>
        <v>Outside</v>
      </c>
      <c r="AJ326" s="24" t="str">
        <f t="shared" ref="AJ326:AJ389" si="83">IF(F326 &gt;= ((C326 - D326) * 10%) + B326, "Up", IF(F326 &lt;= (B326 - (C326 - D326) * 10%), "Down", "Neutral"))</f>
        <v>Down</v>
      </c>
      <c r="AK326" s="25" t="str">
        <f t="shared" ref="AK326:AK389" si="84">IF(F326 &gt; F327, "POC Up", IF(F326 &lt; F327, "POC Down", "POC Unchanged"))</f>
        <v>POC Unchanged</v>
      </c>
      <c r="AL326" s="26" t="str">
        <f t="shared" ref="AL326:AL389" si="85">IF(F326 &lt; H327, "Bel. Val",
IF(F326 &gt; G327, "Ab. Val",
"In. Val"))</f>
        <v>In. Val</v>
      </c>
      <c r="AM326" s="26" t="str">
        <f t="shared" ref="AM326:AM389" si="86">IF(AND(D326 &lt; D327, C326 &gt; C327), "Both Sides Expand",
IF(D326 &lt; D327, "Lower Break",
IF(C326 &gt; C327, "Upper Break", "Inside Day")))</f>
        <v>Inside Day</v>
      </c>
      <c r="AN326" s="26" t="str">
        <f t="shared" ref="AN326:AN389" si="87">IF(AND(E326 &lt; H326, E326 &lt; G326), "Bl. Val",
IF(AND(E326 &gt; G326, E326 &gt; H326), "Ab. Val",
"In Val"))</f>
        <v>Bl. Val</v>
      </c>
      <c r="AO326" s="26" t="str">
        <f t="shared" ref="AO326:AO389" si="88">IF(AND(B326 &gt; G327, E326 &lt; G327), "Gap Up - Failed",
IF(AND(B326 &gt; G327, E326 &gt; B326), "Gap Up - Follow Through",
IF(AND(B326 &gt; G327, E326 &lt; B326), "Gap Up - Faded",
IF(AND(B326 &lt; H327, E326 &gt; H327), "Gap Down - Failed",
IF(AND(B326 &lt; H327, E326 &lt; B326), "Gap Down - Follow Through",
IF(AND(B326 &lt; H327, E326 &gt; B326), "Gap Down - Rejected",
"No Gap"))))))</f>
        <v>No Gap</v>
      </c>
      <c r="AP326" s="26" t="str">
        <f t="shared" ref="AP326:AP389" si="89">IF(J326 &gt; K326, "Top-Weighted",
IF(K326 &gt; J326, "Bottom-Weighted",
"Balanced"))</f>
        <v>Bottom-Weighted</v>
      </c>
      <c r="AQ326" s="26" t="str">
        <f t="shared" ref="AQ326:AQ389" si="90">IF(COUNTIF(V326:Y326, MAX(V326, W326, X326, Y326)) &gt; 1, "Tie",
IF(V326 &gt; MAX(W326, X326, Y326), "Skewed High",
IF(W326 &gt; MAX(V326, X326, Y326), "Skewed Mid-High",
IF(X326 &gt; MAX(V326, W326, Y326), "Skewed Mid-Low",
IF(Y326 &gt; MAX(V326, W326, X326), "Skewed Low", "Evenly Distributed")))))</f>
        <v>Skewed Mid-High</v>
      </c>
      <c r="AR326" s="26" t="str">
        <f t="shared" ref="AR326:AR389" si="91">IF(Z326 &lt; Z327, "Closed Lower Quadrant",
IF(Z326 &gt; Z327, "Closed Higher Quadrant",
"Same"))</f>
        <v>Same</v>
      </c>
      <c r="AS326" s="27">
        <f t="shared" ref="AS326:AS389" si="92">_xlfn.NUMBERVALUE(SUBSTITUTE(Z326,"Q","")) - _xlfn.NUMBERVALUE(SUBSTITUTE(Z327,"Q",""))</f>
        <v>0</v>
      </c>
    </row>
    <row r="327" spans="1:45" ht="15.5" x14ac:dyDescent="0.35">
      <c r="A327" s="20">
        <v>45197</v>
      </c>
      <c r="B327" s="21">
        <v>1.2474799999999999</v>
      </c>
      <c r="C327" s="21">
        <v>1.2547600000000001</v>
      </c>
      <c r="D327" s="21">
        <v>1.2110000000000001</v>
      </c>
      <c r="E327" s="21">
        <v>1.22037</v>
      </c>
      <c r="F327" s="21">
        <v>1.2392000000000001</v>
      </c>
      <c r="G327" s="21">
        <v>1.2543</v>
      </c>
      <c r="H327" s="21">
        <v>1.2256</v>
      </c>
      <c r="I327" s="22">
        <v>14</v>
      </c>
      <c r="J327" s="22">
        <v>3413</v>
      </c>
      <c r="K327" s="22">
        <v>4285</v>
      </c>
      <c r="L327" s="22">
        <v>7754</v>
      </c>
      <c r="M327" s="23">
        <v>10.722083333333286</v>
      </c>
      <c r="N327" s="23">
        <v>437.60000000000019</v>
      </c>
      <c r="O327" s="22">
        <v>286.99999999999949</v>
      </c>
      <c r="P327" s="22">
        <v>765610</v>
      </c>
      <c r="Q327" s="23">
        <v>1063.3472222222222</v>
      </c>
      <c r="R327" s="23">
        <v>17.719378427787927</v>
      </c>
      <c r="S327" s="22">
        <v>85</v>
      </c>
      <c r="T327" s="22" t="s">
        <v>26</v>
      </c>
      <c r="U327" s="23">
        <v>0.65922656813884006</v>
      </c>
      <c r="V327" s="22">
        <v>2383</v>
      </c>
      <c r="W327" s="22">
        <v>2182</v>
      </c>
      <c r="X327" s="22">
        <v>1365</v>
      </c>
      <c r="Y327" s="22">
        <v>1824</v>
      </c>
      <c r="Z327" s="22" t="s">
        <v>27</v>
      </c>
      <c r="AA327" s="5"/>
      <c r="AB327" s="6" cm="1">
        <f t="array" ref="AB327">SUM(IF(B327:I327&gt;B328:I328,1,-1))</f>
        <v>-4</v>
      </c>
      <c r="AC327" s="6" cm="1">
        <f t="array" ref="AC327">SUM(IF(J327:S327&gt;J328:S328,1,-1))</f>
        <v>6</v>
      </c>
      <c r="AD327" s="6">
        <f t="shared" si="81"/>
        <v>2</v>
      </c>
      <c r="AE327" s="6">
        <f t="shared" si="80"/>
        <v>-20</v>
      </c>
      <c r="AF327" s="6">
        <f t="shared" si="80"/>
        <v>6</v>
      </c>
      <c r="AG327" s="6">
        <f t="shared" si="80"/>
        <v>-14</v>
      </c>
      <c r="AH327" s="5"/>
      <c r="AI327" s="8" t="str">
        <f t="shared" si="82"/>
        <v>Outside</v>
      </c>
      <c r="AJ327" s="24" t="str">
        <f t="shared" si="83"/>
        <v>Down</v>
      </c>
      <c r="AK327" s="25" t="str">
        <f t="shared" si="84"/>
        <v>POC Down</v>
      </c>
      <c r="AL327" s="26" t="str">
        <f t="shared" si="85"/>
        <v>In. Val</v>
      </c>
      <c r="AM327" s="26" t="str">
        <f t="shared" si="86"/>
        <v>Inside Day</v>
      </c>
      <c r="AN327" s="26" t="str">
        <f t="shared" si="87"/>
        <v>Bl. Val</v>
      </c>
      <c r="AO327" s="26" t="str">
        <f t="shared" si="88"/>
        <v>No Gap</v>
      </c>
      <c r="AP327" s="26" t="str">
        <f t="shared" si="89"/>
        <v>Bottom-Weighted</v>
      </c>
      <c r="AQ327" s="26" t="str">
        <f t="shared" si="90"/>
        <v>Skewed High</v>
      </c>
      <c r="AR327" s="26" t="str">
        <f t="shared" si="91"/>
        <v>Same</v>
      </c>
      <c r="AS327" s="27">
        <f t="shared" si="92"/>
        <v>0</v>
      </c>
    </row>
    <row r="328" spans="1:45" ht="15.5" x14ac:dyDescent="0.35">
      <c r="A328" s="20">
        <v>45196</v>
      </c>
      <c r="B328" s="21">
        <v>1.2498</v>
      </c>
      <c r="C328" s="21">
        <v>1.2547600000000001</v>
      </c>
      <c r="D328" s="21">
        <v>1.2110000000000001</v>
      </c>
      <c r="E328" s="21">
        <v>1.21347</v>
      </c>
      <c r="F328" s="21">
        <v>1.2485000000000002</v>
      </c>
      <c r="G328" s="21">
        <v>1.2543</v>
      </c>
      <c r="H328" s="21">
        <v>1.2293000000000001</v>
      </c>
      <c r="I328" s="22">
        <v>-17</v>
      </c>
      <c r="J328" s="22">
        <v>1419</v>
      </c>
      <c r="K328" s="22">
        <v>6207</v>
      </c>
      <c r="L328" s="22">
        <v>7687</v>
      </c>
      <c r="M328" s="23">
        <v>10.636111111111079</v>
      </c>
      <c r="N328" s="23">
        <v>437.60000000000019</v>
      </c>
      <c r="O328" s="22">
        <v>249.99999999999912</v>
      </c>
      <c r="P328" s="22">
        <v>759830</v>
      </c>
      <c r="Q328" s="23">
        <v>1055.3194444444443</v>
      </c>
      <c r="R328" s="23">
        <v>17.566270566727596</v>
      </c>
      <c r="S328" s="22">
        <v>82</v>
      </c>
      <c r="T328" s="22" t="s">
        <v>28</v>
      </c>
      <c r="U328" s="23">
        <v>0.40077102690236244</v>
      </c>
      <c r="V328" s="22">
        <v>2901</v>
      </c>
      <c r="W328" s="22">
        <v>2182</v>
      </c>
      <c r="X328" s="22">
        <v>1354</v>
      </c>
      <c r="Y328" s="22">
        <v>1250</v>
      </c>
      <c r="Z328" s="22" t="s">
        <v>27</v>
      </c>
      <c r="AA328" s="5"/>
      <c r="AB328" s="6" cm="1">
        <f t="array" ref="AB328">SUM(IF(B328:I328&gt;B329:I329,1,-1))</f>
        <v>-8</v>
      </c>
      <c r="AC328" s="6" cm="1">
        <f t="array" ref="AC328">SUM(IF(J328:S328&gt;J329:S329,1,-1))</f>
        <v>2</v>
      </c>
      <c r="AD328" s="6">
        <f t="shared" si="81"/>
        <v>-6</v>
      </c>
      <c r="AE328" s="6">
        <f t="shared" si="80"/>
        <v>-22</v>
      </c>
      <c r="AF328" s="6">
        <f t="shared" si="80"/>
        <v>4</v>
      </c>
      <c r="AG328" s="6">
        <f t="shared" si="80"/>
        <v>-18</v>
      </c>
      <c r="AH328" s="5"/>
      <c r="AI328" s="8" t="str">
        <f t="shared" si="82"/>
        <v>OL Lower</v>
      </c>
      <c r="AJ328" s="24" t="str">
        <f t="shared" si="83"/>
        <v>Neutral</v>
      </c>
      <c r="AK328" s="25" t="str">
        <f t="shared" si="84"/>
        <v>POC Unchanged</v>
      </c>
      <c r="AL328" s="26" t="str">
        <f t="shared" si="85"/>
        <v>In. Val</v>
      </c>
      <c r="AM328" s="26" t="str">
        <f t="shared" si="86"/>
        <v>Lower Break</v>
      </c>
      <c r="AN328" s="26" t="str">
        <f t="shared" si="87"/>
        <v>Bl. Val</v>
      </c>
      <c r="AO328" s="26" t="str">
        <f t="shared" si="88"/>
        <v>No Gap</v>
      </c>
      <c r="AP328" s="26" t="str">
        <f t="shared" si="89"/>
        <v>Bottom-Weighted</v>
      </c>
      <c r="AQ328" s="26" t="str">
        <f t="shared" si="90"/>
        <v>Skewed High</v>
      </c>
      <c r="AR328" s="26" t="str">
        <f t="shared" si="91"/>
        <v>Same</v>
      </c>
      <c r="AS328" s="27">
        <f t="shared" si="92"/>
        <v>0</v>
      </c>
    </row>
    <row r="329" spans="1:45" ht="15.5" x14ac:dyDescent="0.35">
      <c r="A329" s="20">
        <v>45195</v>
      </c>
      <c r="B329" s="21">
        <v>1.25695</v>
      </c>
      <c r="C329" s="21">
        <v>1.25875</v>
      </c>
      <c r="D329" s="21">
        <v>1.21424</v>
      </c>
      <c r="E329" s="21">
        <v>1.2145600000000001</v>
      </c>
      <c r="F329" s="21">
        <v>1.2485000000000002</v>
      </c>
      <c r="G329" s="21">
        <v>1.2573000000000001</v>
      </c>
      <c r="H329" s="21">
        <v>1.2360000000000002</v>
      </c>
      <c r="I329" s="22">
        <v>-13</v>
      </c>
      <c r="J329" s="22">
        <v>1967</v>
      </c>
      <c r="K329" s="22">
        <v>5631</v>
      </c>
      <c r="L329" s="22">
        <v>7660</v>
      </c>
      <c r="M329" s="23">
        <v>10.629722222222211</v>
      </c>
      <c r="N329" s="23">
        <v>445.10000000000048</v>
      </c>
      <c r="O329" s="22">
        <v>212.99999999999875</v>
      </c>
      <c r="P329" s="22">
        <v>765873</v>
      </c>
      <c r="Q329" s="23">
        <v>1063.7125000000001</v>
      </c>
      <c r="R329" s="23">
        <v>17.209615816670393</v>
      </c>
      <c r="S329" s="22">
        <v>70</v>
      </c>
      <c r="T329" s="22" t="s">
        <v>28</v>
      </c>
      <c r="U329" s="23">
        <v>0.45929581064135955</v>
      </c>
      <c r="V329" s="22">
        <v>2458</v>
      </c>
      <c r="W329" s="22">
        <v>2853</v>
      </c>
      <c r="X329" s="22">
        <v>1164</v>
      </c>
      <c r="Y329" s="22">
        <v>1119</v>
      </c>
      <c r="Z329" s="22" t="s">
        <v>27</v>
      </c>
      <c r="AA329" s="5"/>
      <c r="AB329" s="6" cm="1">
        <f t="array" ref="AB329">SUM(IF(B329:I329&gt;B330:I330,1,-1))</f>
        <v>-8</v>
      </c>
      <c r="AC329" s="6" cm="1">
        <f t="array" ref="AC329">SUM(IF(J329:S329&gt;J330:S330,1,-1))</f>
        <v>-2</v>
      </c>
      <c r="AD329" s="6">
        <f t="shared" si="81"/>
        <v>-10</v>
      </c>
      <c r="AE329" s="6">
        <f t="shared" si="80"/>
        <v>-22</v>
      </c>
      <c r="AF329" s="6">
        <f t="shared" si="80"/>
        <v>-2</v>
      </c>
      <c r="AG329" s="6">
        <f t="shared" si="80"/>
        <v>-24</v>
      </c>
      <c r="AH329" s="5"/>
      <c r="AI329" s="8" t="str">
        <f t="shared" si="82"/>
        <v>OL Lower</v>
      </c>
      <c r="AJ329" s="24" t="str">
        <f t="shared" si="83"/>
        <v>Down</v>
      </c>
      <c r="AK329" s="25" t="str">
        <f t="shared" si="84"/>
        <v>POC Unchanged</v>
      </c>
      <c r="AL329" s="26" t="str">
        <f t="shared" si="85"/>
        <v>In. Val</v>
      </c>
      <c r="AM329" s="26" t="str">
        <f t="shared" si="86"/>
        <v>Lower Break</v>
      </c>
      <c r="AN329" s="26" t="str">
        <f t="shared" si="87"/>
        <v>Bl. Val</v>
      </c>
      <c r="AO329" s="26" t="str">
        <f t="shared" si="88"/>
        <v>No Gap</v>
      </c>
      <c r="AP329" s="26" t="str">
        <f t="shared" si="89"/>
        <v>Bottom-Weighted</v>
      </c>
      <c r="AQ329" s="26" t="str">
        <f t="shared" si="90"/>
        <v>Skewed Mid-High</v>
      </c>
      <c r="AR329" s="26" t="str">
        <f t="shared" si="91"/>
        <v>Same</v>
      </c>
      <c r="AS329" s="27">
        <f t="shared" si="92"/>
        <v>0</v>
      </c>
    </row>
    <row r="330" spans="1:45" ht="15.5" x14ac:dyDescent="0.35">
      <c r="A330" s="20">
        <v>45194</v>
      </c>
      <c r="B330" s="21">
        <v>1.2622199999999999</v>
      </c>
      <c r="C330" s="21">
        <v>1.26315</v>
      </c>
      <c r="D330" s="21">
        <v>1.2193499999999999</v>
      </c>
      <c r="E330" s="21">
        <v>1.2212099999999999</v>
      </c>
      <c r="F330" s="21">
        <v>1.2484999999999999</v>
      </c>
      <c r="G330" s="21">
        <v>1.2586000000000002</v>
      </c>
      <c r="H330" s="21">
        <v>1.2382</v>
      </c>
      <c r="I330" s="22">
        <v>4</v>
      </c>
      <c r="J330" s="22">
        <v>2568</v>
      </c>
      <c r="K330" s="22">
        <v>5188</v>
      </c>
      <c r="L330" s="22">
        <v>7818</v>
      </c>
      <c r="M330" s="23">
        <v>10.803055555555561</v>
      </c>
      <c r="N330" s="23">
        <v>438.00000000000063</v>
      </c>
      <c r="O330" s="22">
        <v>204.00000000000196</v>
      </c>
      <c r="P330" s="22">
        <v>777839</v>
      </c>
      <c r="Q330" s="23">
        <v>1080.3319444444444</v>
      </c>
      <c r="R330" s="23">
        <v>17.849315068493127</v>
      </c>
      <c r="S330" s="22">
        <v>54</v>
      </c>
      <c r="T330" s="22" t="s">
        <v>26</v>
      </c>
      <c r="U330" s="23">
        <v>0.59703661676655839</v>
      </c>
      <c r="V330" s="22">
        <v>1164</v>
      </c>
      <c r="W330" s="22">
        <v>3231</v>
      </c>
      <c r="X330" s="22">
        <v>2046</v>
      </c>
      <c r="Y330" s="22">
        <v>1377</v>
      </c>
      <c r="Z330" s="22" t="s">
        <v>27</v>
      </c>
      <c r="AA330" s="5"/>
      <c r="AB330" s="6" cm="1">
        <f t="array" ref="AB330">SUM(IF(B330:I330&gt;B331:I331,1,-1))</f>
        <v>-6</v>
      </c>
      <c r="AC330" s="6" cm="1">
        <f t="array" ref="AC330">SUM(IF(J330:S330&gt;J331:S331,1,-1))</f>
        <v>4</v>
      </c>
      <c r="AD330" s="6">
        <f t="shared" si="81"/>
        <v>-2</v>
      </c>
      <c r="AE330" s="6">
        <f t="shared" si="80"/>
        <v>-20</v>
      </c>
      <c r="AF330" s="6">
        <f t="shared" si="80"/>
        <v>0</v>
      </c>
      <c r="AG330" s="6">
        <f t="shared" si="80"/>
        <v>-20</v>
      </c>
      <c r="AH330" s="5"/>
      <c r="AI330" s="8" t="str">
        <f t="shared" si="82"/>
        <v>Outside</v>
      </c>
      <c r="AJ330" s="24" t="str">
        <f t="shared" si="83"/>
        <v>Down</v>
      </c>
      <c r="AK330" s="25" t="str">
        <f t="shared" si="84"/>
        <v>POC Unchanged</v>
      </c>
      <c r="AL330" s="26" t="str">
        <f t="shared" si="85"/>
        <v>In. Val</v>
      </c>
      <c r="AM330" s="26" t="str">
        <f t="shared" si="86"/>
        <v>Lower Break</v>
      </c>
      <c r="AN330" s="26" t="str">
        <f t="shared" si="87"/>
        <v>Bl. Val</v>
      </c>
      <c r="AO330" s="26" t="str">
        <f t="shared" si="88"/>
        <v>Gap Up - Failed</v>
      </c>
      <c r="AP330" s="26" t="str">
        <f t="shared" si="89"/>
        <v>Bottom-Weighted</v>
      </c>
      <c r="AQ330" s="26" t="str">
        <f t="shared" si="90"/>
        <v>Skewed Mid-High</v>
      </c>
      <c r="AR330" s="26" t="str">
        <f t="shared" si="91"/>
        <v>Same</v>
      </c>
      <c r="AS330" s="27">
        <f t="shared" si="92"/>
        <v>0</v>
      </c>
    </row>
    <row r="331" spans="1:45" ht="15.5" x14ac:dyDescent="0.35">
      <c r="A331" s="20">
        <v>45191</v>
      </c>
      <c r="B331" s="21">
        <v>1.2590600000000001</v>
      </c>
      <c r="C331" s="21">
        <v>1.2642</v>
      </c>
      <c r="D331" s="21">
        <v>1.2229399999999999</v>
      </c>
      <c r="E331" s="21">
        <v>1.2240599999999999</v>
      </c>
      <c r="F331" s="21">
        <v>1.2485000000000002</v>
      </c>
      <c r="G331" s="21">
        <v>1.2586000000000002</v>
      </c>
      <c r="H331" s="21">
        <v>1.2384000000000002</v>
      </c>
      <c r="I331" s="22">
        <v>33</v>
      </c>
      <c r="J331" s="22">
        <v>2895</v>
      </c>
      <c r="K331" s="22">
        <v>4757</v>
      </c>
      <c r="L331" s="22">
        <v>7714</v>
      </c>
      <c r="M331" s="23">
        <v>10.677777777777774</v>
      </c>
      <c r="N331" s="23">
        <v>412.60000000000076</v>
      </c>
      <c r="O331" s="22">
        <v>201.99999999999994</v>
      </c>
      <c r="P331" s="22">
        <v>765023</v>
      </c>
      <c r="Q331" s="23">
        <v>1062.5319444444444</v>
      </c>
      <c r="R331" s="23">
        <v>18.696073679108061</v>
      </c>
      <c r="S331" s="22">
        <v>56</v>
      </c>
      <c r="T331" s="22" t="s">
        <v>26</v>
      </c>
      <c r="U331" s="23">
        <v>0.6477207008174215</v>
      </c>
      <c r="V331" s="22">
        <v>1268</v>
      </c>
      <c r="W331" s="22">
        <v>3138</v>
      </c>
      <c r="X331" s="22">
        <v>2137</v>
      </c>
      <c r="Y331" s="22">
        <v>1171</v>
      </c>
      <c r="Z331" s="22" t="s">
        <v>27</v>
      </c>
      <c r="AA331" s="5"/>
      <c r="AB331" s="6" cm="1">
        <f t="array" ref="AB331">SUM(IF(B331:I331&gt;B332:I332,1,-1))</f>
        <v>-8</v>
      </c>
      <c r="AC331" s="6" cm="1">
        <f t="array" ref="AC331">SUM(IF(J331:S331&gt;J332:S332,1,-1))</f>
        <v>-4</v>
      </c>
      <c r="AD331" s="6">
        <f t="shared" si="81"/>
        <v>-12</v>
      </c>
      <c r="AE331" s="6">
        <f t="shared" si="80"/>
        <v>-18</v>
      </c>
      <c r="AF331" s="6">
        <f t="shared" si="80"/>
        <v>0</v>
      </c>
      <c r="AG331" s="6">
        <f t="shared" si="80"/>
        <v>-18</v>
      </c>
      <c r="AH331" s="5"/>
      <c r="AI331" s="8" t="str">
        <f t="shared" si="82"/>
        <v>OL Lower</v>
      </c>
      <c r="AJ331" s="24" t="str">
        <f t="shared" si="83"/>
        <v>Down</v>
      </c>
      <c r="AK331" s="25" t="str">
        <f t="shared" si="84"/>
        <v>POC Unchanged</v>
      </c>
      <c r="AL331" s="26" t="str">
        <f t="shared" si="85"/>
        <v>In. Val</v>
      </c>
      <c r="AM331" s="26" t="str">
        <f t="shared" si="86"/>
        <v>Lower Break</v>
      </c>
      <c r="AN331" s="26" t="str">
        <f t="shared" si="87"/>
        <v>Bl. Val</v>
      </c>
      <c r="AO331" s="26" t="str">
        <f t="shared" si="88"/>
        <v>No Gap</v>
      </c>
      <c r="AP331" s="26" t="str">
        <f t="shared" si="89"/>
        <v>Bottom-Weighted</v>
      </c>
      <c r="AQ331" s="26" t="str">
        <f t="shared" si="90"/>
        <v>Skewed Mid-High</v>
      </c>
      <c r="AR331" s="26" t="str">
        <f t="shared" si="91"/>
        <v>Same</v>
      </c>
      <c r="AS331" s="27">
        <f t="shared" si="92"/>
        <v>0</v>
      </c>
    </row>
    <row r="332" spans="1:45" ht="15.5" x14ac:dyDescent="0.35">
      <c r="A332" s="20">
        <v>45190</v>
      </c>
      <c r="B332" s="21">
        <v>1.2670699999999999</v>
      </c>
      <c r="C332" s="21">
        <v>1.2712300000000001</v>
      </c>
      <c r="D332" s="21">
        <v>1.22319</v>
      </c>
      <c r="E332" s="21">
        <v>1.22923</v>
      </c>
      <c r="F332" s="21">
        <v>1.2485000000000002</v>
      </c>
      <c r="G332" s="21">
        <v>1.2604000000000002</v>
      </c>
      <c r="H332" s="21">
        <v>1.2387000000000001</v>
      </c>
      <c r="I332" s="22">
        <v>42</v>
      </c>
      <c r="J332" s="22">
        <v>3493</v>
      </c>
      <c r="K332" s="22">
        <v>4208</v>
      </c>
      <c r="L332" s="22">
        <v>7763</v>
      </c>
      <c r="M332" s="23">
        <v>10.731388888888869</v>
      </c>
      <c r="N332" s="23">
        <v>480.40000000000083</v>
      </c>
      <c r="O332" s="22">
        <v>217.00000000000051</v>
      </c>
      <c r="P332" s="22">
        <v>772379</v>
      </c>
      <c r="Q332" s="23">
        <v>1072.7486111111111</v>
      </c>
      <c r="R332" s="23">
        <v>16.159450457951678</v>
      </c>
      <c r="S332" s="22">
        <v>48</v>
      </c>
      <c r="T332" s="22" t="s">
        <v>33</v>
      </c>
      <c r="U332" s="23">
        <v>0.75204548312744268</v>
      </c>
      <c r="V332" s="22">
        <v>941</v>
      </c>
      <c r="W332" s="22">
        <v>3253</v>
      </c>
      <c r="X332" s="22">
        <v>2823</v>
      </c>
      <c r="Y332" s="22">
        <v>746</v>
      </c>
      <c r="Z332" s="22" t="s">
        <v>27</v>
      </c>
      <c r="AA332" s="5"/>
      <c r="AB332" s="6" cm="1">
        <f t="array" ref="AB332">SUM(IF(B332:I332&gt;B333:I333,1,-1))</f>
        <v>-6</v>
      </c>
      <c r="AC332" s="6" cm="1">
        <f t="array" ref="AC332">SUM(IF(J332:S332&gt;J333:S333,1,-1))</f>
        <v>0</v>
      </c>
      <c r="AD332" s="6">
        <f t="shared" si="81"/>
        <v>-6</v>
      </c>
      <c r="AE332" s="6">
        <f t="shared" si="80"/>
        <v>-12</v>
      </c>
      <c r="AF332" s="6">
        <f t="shared" si="80"/>
        <v>0</v>
      </c>
      <c r="AG332" s="6">
        <f t="shared" si="80"/>
        <v>-12</v>
      </c>
      <c r="AH332" s="5"/>
      <c r="AI332" s="8" t="str">
        <f t="shared" si="82"/>
        <v>Outside</v>
      </c>
      <c r="AJ332" s="24" t="str">
        <f t="shared" si="83"/>
        <v>Down</v>
      </c>
      <c r="AK332" s="25" t="str">
        <f t="shared" si="84"/>
        <v>POC Unchanged</v>
      </c>
      <c r="AL332" s="26" t="str">
        <f t="shared" si="85"/>
        <v>In. Val</v>
      </c>
      <c r="AM332" s="26" t="str">
        <f t="shared" si="86"/>
        <v>Lower Break</v>
      </c>
      <c r="AN332" s="26" t="str">
        <f t="shared" si="87"/>
        <v>Bl. Val</v>
      </c>
      <c r="AO332" s="26" t="str">
        <f t="shared" si="88"/>
        <v>Gap Up - Failed</v>
      </c>
      <c r="AP332" s="26" t="str">
        <f t="shared" si="89"/>
        <v>Bottom-Weighted</v>
      </c>
      <c r="AQ332" s="26" t="str">
        <f t="shared" si="90"/>
        <v>Skewed Mid-High</v>
      </c>
      <c r="AR332" s="26" t="str">
        <f t="shared" si="91"/>
        <v>Same</v>
      </c>
      <c r="AS332" s="27">
        <f t="shared" si="92"/>
        <v>0</v>
      </c>
    </row>
    <row r="333" spans="1:45" ht="15.5" x14ac:dyDescent="0.35">
      <c r="A333" s="20">
        <v>45189</v>
      </c>
      <c r="B333" s="21">
        <v>1.2710900000000001</v>
      </c>
      <c r="C333" s="21">
        <v>1.2734000000000001</v>
      </c>
      <c r="D333" s="21">
        <v>1.23234</v>
      </c>
      <c r="E333" s="21">
        <v>1.23264</v>
      </c>
      <c r="F333" s="21">
        <v>1.2484999999999999</v>
      </c>
      <c r="G333" s="21">
        <v>1.2604</v>
      </c>
      <c r="H333" s="21">
        <v>1.2387999999999999</v>
      </c>
      <c r="I333" s="22">
        <v>38</v>
      </c>
      <c r="J333" s="22">
        <v>4026</v>
      </c>
      <c r="K333" s="22">
        <v>3613</v>
      </c>
      <c r="L333" s="22">
        <v>7701</v>
      </c>
      <c r="M333" s="23">
        <v>10.622500000000009</v>
      </c>
      <c r="N333" s="23">
        <v>410.60000000000099</v>
      </c>
      <c r="O333" s="22">
        <v>216.00000000000063</v>
      </c>
      <c r="P333" s="22">
        <v>772495</v>
      </c>
      <c r="Q333" s="23">
        <v>1072.9097222222222</v>
      </c>
      <c r="R333" s="23">
        <v>18.755479785679448</v>
      </c>
      <c r="S333" s="22">
        <v>49</v>
      </c>
      <c r="T333" s="22" t="s">
        <v>33</v>
      </c>
      <c r="U333" s="23">
        <v>0.70103517374834357</v>
      </c>
      <c r="V333" s="22">
        <v>1003</v>
      </c>
      <c r="W333" s="22">
        <v>1478</v>
      </c>
      <c r="X333" s="22">
        <v>3109</v>
      </c>
      <c r="Y333" s="22">
        <v>2075</v>
      </c>
      <c r="Z333" s="22" t="s">
        <v>27</v>
      </c>
      <c r="AA333" s="5"/>
      <c r="AB333" s="6" cm="1">
        <f t="array" ref="AB333">SUM(IF(B333:I333&gt;B334:I334,1,-1))</f>
        <v>-4</v>
      </c>
      <c r="AC333" s="6" cm="1">
        <f t="array" ref="AC333">SUM(IF(J333:S333&gt;J334:S334,1,-1))</f>
        <v>4</v>
      </c>
      <c r="AD333" s="6">
        <f t="shared" si="81"/>
        <v>0</v>
      </c>
      <c r="AE333" s="6">
        <f t="shared" si="80"/>
        <v>-10</v>
      </c>
      <c r="AF333" s="6">
        <f t="shared" si="80"/>
        <v>-4</v>
      </c>
      <c r="AG333" s="6">
        <f t="shared" si="80"/>
        <v>-14</v>
      </c>
      <c r="AH333" s="5"/>
      <c r="AI333" s="8" t="str">
        <f t="shared" si="82"/>
        <v>OL Higher</v>
      </c>
      <c r="AJ333" s="24" t="str">
        <f t="shared" si="83"/>
        <v>Down</v>
      </c>
      <c r="AK333" s="25" t="str">
        <f t="shared" si="84"/>
        <v>POC Unchanged</v>
      </c>
      <c r="AL333" s="26" t="str">
        <f t="shared" si="85"/>
        <v>In. Val</v>
      </c>
      <c r="AM333" s="26" t="str">
        <f t="shared" si="86"/>
        <v>Lower Break</v>
      </c>
      <c r="AN333" s="26" t="str">
        <f t="shared" si="87"/>
        <v>Bl. Val</v>
      </c>
      <c r="AO333" s="26" t="str">
        <f t="shared" si="88"/>
        <v>Gap Up - Failed</v>
      </c>
      <c r="AP333" s="26" t="str">
        <f t="shared" si="89"/>
        <v>Top-Weighted</v>
      </c>
      <c r="AQ333" s="26" t="str">
        <f t="shared" si="90"/>
        <v>Skewed Mid-Low</v>
      </c>
      <c r="AR333" s="26" t="str">
        <f t="shared" si="91"/>
        <v>Same</v>
      </c>
      <c r="AS333" s="27">
        <f t="shared" si="92"/>
        <v>0</v>
      </c>
    </row>
    <row r="334" spans="1:45" ht="15.5" x14ac:dyDescent="0.35">
      <c r="A334" s="20">
        <v>45188</v>
      </c>
      <c r="B334" s="21">
        <v>1.26355</v>
      </c>
      <c r="C334" s="21">
        <v>1.2745299999999999</v>
      </c>
      <c r="D334" s="21">
        <v>1.2368600000000001</v>
      </c>
      <c r="E334" s="21">
        <v>1.2392300000000001</v>
      </c>
      <c r="F334" s="21">
        <v>1.2485000000000002</v>
      </c>
      <c r="G334" s="21">
        <v>1.2604000000000002</v>
      </c>
      <c r="H334" s="21">
        <v>1.2384000000000002</v>
      </c>
      <c r="I334" s="22">
        <v>43</v>
      </c>
      <c r="J334" s="22">
        <v>4615</v>
      </c>
      <c r="K334" s="22">
        <v>2968</v>
      </c>
      <c r="L334" s="22">
        <v>7645</v>
      </c>
      <c r="M334" s="23">
        <v>10.576527777777788</v>
      </c>
      <c r="N334" s="23">
        <v>376.69999999999868</v>
      </c>
      <c r="O334" s="22">
        <v>220.0000000000002</v>
      </c>
      <c r="P334" s="22">
        <v>771709</v>
      </c>
      <c r="Q334" s="23">
        <v>1071.8180555555555</v>
      </c>
      <c r="R334" s="23">
        <v>20.294664189009893</v>
      </c>
      <c r="S334" s="22">
        <v>42</v>
      </c>
      <c r="T334" s="22" t="s">
        <v>26</v>
      </c>
      <c r="U334" s="23">
        <v>0.6285111519448694</v>
      </c>
      <c r="V334" s="22">
        <v>1316</v>
      </c>
      <c r="W334" s="22">
        <v>1354</v>
      </c>
      <c r="X334" s="22">
        <v>3092</v>
      </c>
      <c r="Y334" s="22">
        <v>1850</v>
      </c>
      <c r="Z334" s="22" t="s">
        <v>27</v>
      </c>
      <c r="AA334" s="5"/>
      <c r="AB334" s="6" cm="1">
        <f t="array" ref="AB334">SUM(IF(B334:I334&gt;B335:I335,1,-1))</f>
        <v>-2</v>
      </c>
      <c r="AC334" s="6" cm="1">
        <f t="array" ref="AC334">SUM(IF(J334:S334&gt;J335:S335,1,-1))</f>
        <v>-4</v>
      </c>
      <c r="AD334" s="6">
        <f t="shared" si="81"/>
        <v>-6</v>
      </c>
      <c r="AE334" s="6">
        <f t="shared" si="80"/>
        <v>-12</v>
      </c>
      <c r="AF334" s="6">
        <f t="shared" si="80"/>
        <v>-10</v>
      </c>
      <c r="AG334" s="6">
        <f t="shared" si="80"/>
        <v>-22</v>
      </c>
      <c r="AH334" s="5"/>
      <c r="AI334" s="8" t="str">
        <f t="shared" si="82"/>
        <v>OL Lower</v>
      </c>
      <c r="AJ334" s="24" t="str">
        <f t="shared" si="83"/>
        <v>Down</v>
      </c>
      <c r="AK334" s="25" t="str">
        <f t="shared" si="84"/>
        <v>POC Unchanged</v>
      </c>
      <c r="AL334" s="26" t="str">
        <f t="shared" si="85"/>
        <v>In. Val</v>
      </c>
      <c r="AM334" s="26" t="str">
        <f t="shared" si="86"/>
        <v>Lower Break</v>
      </c>
      <c r="AN334" s="26" t="str">
        <f t="shared" si="87"/>
        <v>In Val</v>
      </c>
      <c r="AO334" s="26" t="str">
        <f t="shared" si="88"/>
        <v>No Gap</v>
      </c>
      <c r="AP334" s="26" t="str">
        <f t="shared" si="89"/>
        <v>Top-Weighted</v>
      </c>
      <c r="AQ334" s="26" t="str">
        <f t="shared" si="90"/>
        <v>Skewed Mid-Low</v>
      </c>
      <c r="AR334" s="26" t="str">
        <f t="shared" si="91"/>
        <v>Same</v>
      </c>
      <c r="AS334" s="27">
        <f t="shared" si="92"/>
        <v>0</v>
      </c>
    </row>
    <row r="335" spans="1:45" ht="15.5" x14ac:dyDescent="0.35">
      <c r="A335" s="20">
        <v>45187</v>
      </c>
      <c r="B335" s="21">
        <v>1.2610399999999999</v>
      </c>
      <c r="C335" s="21">
        <v>1.2745299999999999</v>
      </c>
      <c r="D335" s="21">
        <v>1.23699</v>
      </c>
      <c r="E335" s="21">
        <v>1.2382500000000001</v>
      </c>
      <c r="F335" s="21">
        <v>1.2485000000000002</v>
      </c>
      <c r="G335" s="21">
        <v>1.2663000000000002</v>
      </c>
      <c r="H335" s="21">
        <v>1.2451000000000001</v>
      </c>
      <c r="I335" s="22">
        <v>33</v>
      </c>
      <c r="J335" s="22">
        <v>5276</v>
      </c>
      <c r="K335" s="22">
        <v>2556</v>
      </c>
      <c r="L335" s="22">
        <v>7894</v>
      </c>
      <c r="M335" s="23">
        <v>10.924166666666673</v>
      </c>
      <c r="N335" s="23">
        <v>375.39999999999907</v>
      </c>
      <c r="O335" s="22">
        <v>212.00000000000108</v>
      </c>
      <c r="P335" s="22">
        <v>791854</v>
      </c>
      <c r="Q335" s="23">
        <v>1099.7972222222222</v>
      </c>
      <c r="R335" s="23">
        <v>21.028236547682525</v>
      </c>
      <c r="S335" s="22">
        <v>49</v>
      </c>
      <c r="T335" s="22" t="s">
        <v>26</v>
      </c>
      <c r="U335" s="23">
        <v>0.51773456149120256</v>
      </c>
      <c r="V335" s="22">
        <v>1321</v>
      </c>
      <c r="W335" s="22">
        <v>1986</v>
      </c>
      <c r="X335" s="22">
        <v>3081</v>
      </c>
      <c r="Y335" s="22">
        <v>1471</v>
      </c>
      <c r="Z335" s="22" t="s">
        <v>27</v>
      </c>
      <c r="AA335" s="5"/>
      <c r="AB335" s="6" cm="1">
        <f t="array" ref="AB335">SUM(IF(B335:I335&gt;B336:I336,1,-1))</f>
        <v>-4</v>
      </c>
      <c r="AC335" s="6" cm="1">
        <f t="array" ref="AC335">SUM(IF(J335:S335&gt;J336:S336,1,-1))</f>
        <v>-4</v>
      </c>
      <c r="AD335" s="6">
        <f t="shared" si="81"/>
        <v>-8</v>
      </c>
      <c r="AE335" s="6">
        <f t="shared" ref="AE335:AG350" si="93">SUM(AB335:AB337)</f>
        <v>-14</v>
      </c>
      <c r="AF335" s="6">
        <f t="shared" si="93"/>
        <v>-8</v>
      </c>
      <c r="AG335" s="6">
        <f t="shared" si="93"/>
        <v>-22</v>
      </c>
      <c r="AH335" s="5"/>
      <c r="AI335" s="8" t="str">
        <f t="shared" si="82"/>
        <v>Outside</v>
      </c>
      <c r="AJ335" s="24" t="str">
        <f t="shared" si="83"/>
        <v>Down</v>
      </c>
      <c r="AK335" s="25" t="str">
        <f t="shared" si="84"/>
        <v>POC Unchanged</v>
      </c>
      <c r="AL335" s="26" t="str">
        <f t="shared" si="85"/>
        <v>In. Val</v>
      </c>
      <c r="AM335" s="26" t="str">
        <f t="shared" si="86"/>
        <v>Lower Break</v>
      </c>
      <c r="AN335" s="26" t="str">
        <f t="shared" si="87"/>
        <v>Bl. Val</v>
      </c>
      <c r="AO335" s="26" t="str">
        <f t="shared" si="88"/>
        <v>No Gap</v>
      </c>
      <c r="AP335" s="26" t="str">
        <f t="shared" si="89"/>
        <v>Top-Weighted</v>
      </c>
      <c r="AQ335" s="26" t="str">
        <f t="shared" si="90"/>
        <v>Skewed Mid-Low</v>
      </c>
      <c r="AR335" s="26" t="str">
        <f t="shared" si="91"/>
        <v>Same</v>
      </c>
      <c r="AS335" s="27">
        <f t="shared" si="92"/>
        <v>0</v>
      </c>
    </row>
    <row r="336" spans="1:45" ht="15.5" x14ac:dyDescent="0.35">
      <c r="A336" s="20">
        <v>45184</v>
      </c>
      <c r="B336" s="21">
        <v>1.25888</v>
      </c>
      <c r="C336" s="21">
        <v>1.2745299999999999</v>
      </c>
      <c r="D336" s="21">
        <v>1.2376499999999999</v>
      </c>
      <c r="E336" s="21">
        <v>1.2396799999999999</v>
      </c>
      <c r="F336" s="21">
        <v>1.2484999999999999</v>
      </c>
      <c r="G336" s="21">
        <v>1.2634000000000001</v>
      </c>
      <c r="H336" s="21">
        <v>1.2451000000000001</v>
      </c>
      <c r="I336" s="22">
        <v>46</v>
      </c>
      <c r="J336" s="22">
        <v>5715</v>
      </c>
      <c r="K336" s="22">
        <v>2153</v>
      </c>
      <c r="L336" s="22">
        <v>7930</v>
      </c>
      <c r="M336" s="23">
        <v>10.952777777777786</v>
      </c>
      <c r="N336" s="23">
        <v>368.80000000000024</v>
      </c>
      <c r="O336" s="22">
        <v>182.99999999999983</v>
      </c>
      <c r="P336" s="22">
        <v>798217</v>
      </c>
      <c r="Q336" s="23">
        <v>1108.6347222222223</v>
      </c>
      <c r="R336" s="23">
        <v>21.502169197396949</v>
      </c>
      <c r="S336" s="22">
        <v>51</v>
      </c>
      <c r="T336" s="22" t="s">
        <v>28</v>
      </c>
      <c r="U336" s="23">
        <v>0.4876325003308733</v>
      </c>
      <c r="V336" s="22">
        <v>1302</v>
      </c>
      <c r="W336" s="22">
        <v>2366</v>
      </c>
      <c r="X336" s="22">
        <v>2955</v>
      </c>
      <c r="Y336" s="22">
        <v>1307</v>
      </c>
      <c r="Z336" s="22" t="s">
        <v>27</v>
      </c>
      <c r="AA336" s="5"/>
      <c r="AB336" s="6" cm="1">
        <f t="array" ref="AB336">SUM(IF(B336:I336&gt;B337:I337,1,-1))</f>
        <v>-6</v>
      </c>
      <c r="AC336" s="6" cm="1">
        <f t="array" ref="AC336">SUM(IF(J336:S336&gt;J337:S337,1,-1))</f>
        <v>-2</v>
      </c>
      <c r="AD336" s="6">
        <f t="shared" si="81"/>
        <v>-8</v>
      </c>
      <c r="AE336" s="6">
        <f t="shared" si="93"/>
        <v>-18</v>
      </c>
      <c r="AF336" s="6">
        <f t="shared" si="93"/>
        <v>-8</v>
      </c>
      <c r="AG336" s="6">
        <f t="shared" si="93"/>
        <v>-26</v>
      </c>
      <c r="AH336" s="5"/>
      <c r="AI336" s="8" t="str">
        <f t="shared" si="82"/>
        <v>Outside</v>
      </c>
      <c r="AJ336" s="24" t="str">
        <f t="shared" si="83"/>
        <v>Down</v>
      </c>
      <c r="AK336" s="25" t="str">
        <f t="shared" si="84"/>
        <v>POC Unchanged</v>
      </c>
      <c r="AL336" s="26" t="str">
        <f t="shared" si="85"/>
        <v>In. Val</v>
      </c>
      <c r="AM336" s="26" t="str">
        <f t="shared" si="86"/>
        <v>Lower Break</v>
      </c>
      <c r="AN336" s="26" t="str">
        <f t="shared" si="87"/>
        <v>Bl. Val</v>
      </c>
      <c r="AO336" s="26" t="str">
        <f t="shared" si="88"/>
        <v>No Gap</v>
      </c>
      <c r="AP336" s="26" t="str">
        <f t="shared" si="89"/>
        <v>Top-Weighted</v>
      </c>
      <c r="AQ336" s="26" t="str">
        <f t="shared" si="90"/>
        <v>Skewed Mid-Low</v>
      </c>
      <c r="AR336" s="26" t="str">
        <f t="shared" si="91"/>
        <v>Same</v>
      </c>
      <c r="AS336" s="27">
        <f t="shared" si="92"/>
        <v>0</v>
      </c>
    </row>
    <row r="337" spans="1:45" ht="15.5" x14ac:dyDescent="0.35">
      <c r="A337" s="20">
        <v>45183</v>
      </c>
      <c r="B337" s="21">
        <v>1.2592099999999999</v>
      </c>
      <c r="C337" s="21">
        <v>1.2745299999999999</v>
      </c>
      <c r="D337" s="21">
        <v>1.2396199999999999</v>
      </c>
      <c r="E337" s="21">
        <v>1.24004</v>
      </c>
      <c r="F337" s="21">
        <v>1.2484999999999999</v>
      </c>
      <c r="G337" s="21">
        <v>1.2621</v>
      </c>
      <c r="H337" s="21">
        <v>1.2451000000000001</v>
      </c>
      <c r="I337" s="22">
        <v>47</v>
      </c>
      <c r="J337" s="22">
        <v>6347</v>
      </c>
      <c r="K337" s="22">
        <v>1666</v>
      </c>
      <c r="L337" s="22">
        <v>8075</v>
      </c>
      <c r="M337" s="23">
        <v>11.159444444444444</v>
      </c>
      <c r="N337" s="23">
        <v>349.09999999999997</v>
      </c>
      <c r="O337" s="22">
        <v>169.99999999999903</v>
      </c>
      <c r="P337" s="22">
        <v>815559</v>
      </c>
      <c r="Q337" s="23">
        <v>1132.7208333333333</v>
      </c>
      <c r="R337" s="23">
        <v>23.130908049269554</v>
      </c>
      <c r="S337" s="22">
        <v>35</v>
      </c>
      <c r="T337" s="22" t="s">
        <v>28</v>
      </c>
      <c r="U337" s="23">
        <v>0.44912635503948045</v>
      </c>
      <c r="V337" s="22">
        <v>1240</v>
      </c>
      <c r="W337" s="22">
        <v>2700</v>
      </c>
      <c r="X337" s="22">
        <v>2528</v>
      </c>
      <c r="Y337" s="22">
        <v>1607</v>
      </c>
      <c r="Z337" s="22" t="s">
        <v>27</v>
      </c>
      <c r="AA337" s="5"/>
      <c r="AB337" s="6" cm="1">
        <f t="array" ref="AB337">SUM(IF(B337:I337&gt;B338:I338,1,-1))</f>
        <v>-4</v>
      </c>
      <c r="AC337" s="6" cm="1">
        <f t="array" ref="AC337">SUM(IF(J337:S337&gt;J338:S338,1,-1))</f>
        <v>-2</v>
      </c>
      <c r="AD337" s="6">
        <f t="shared" si="81"/>
        <v>-6</v>
      </c>
      <c r="AE337" s="6">
        <f t="shared" si="93"/>
        <v>-18</v>
      </c>
      <c r="AF337" s="6">
        <f t="shared" si="93"/>
        <v>-12</v>
      </c>
      <c r="AG337" s="6">
        <f t="shared" si="93"/>
        <v>-30</v>
      </c>
      <c r="AH337" s="5"/>
      <c r="AI337" s="8" t="str">
        <f t="shared" si="82"/>
        <v>OL Lower</v>
      </c>
      <c r="AJ337" s="24" t="str">
        <f t="shared" si="83"/>
        <v>Down</v>
      </c>
      <c r="AK337" s="25" t="str">
        <f t="shared" si="84"/>
        <v>POC Up</v>
      </c>
      <c r="AL337" s="26" t="str">
        <f t="shared" si="85"/>
        <v>In. Val</v>
      </c>
      <c r="AM337" s="26" t="str">
        <f t="shared" si="86"/>
        <v>Lower Break</v>
      </c>
      <c r="AN337" s="26" t="str">
        <f t="shared" si="87"/>
        <v>Bl. Val</v>
      </c>
      <c r="AO337" s="26" t="str">
        <f t="shared" si="88"/>
        <v>No Gap</v>
      </c>
      <c r="AP337" s="26" t="str">
        <f t="shared" si="89"/>
        <v>Top-Weighted</v>
      </c>
      <c r="AQ337" s="26" t="str">
        <f t="shared" si="90"/>
        <v>Skewed Mid-High</v>
      </c>
      <c r="AR337" s="26" t="str">
        <f t="shared" si="91"/>
        <v>Same</v>
      </c>
      <c r="AS337" s="27">
        <f t="shared" si="92"/>
        <v>0</v>
      </c>
    </row>
    <row r="338" spans="1:45" ht="15.5" x14ac:dyDescent="0.35">
      <c r="A338" s="20">
        <v>45182</v>
      </c>
      <c r="B338" s="21">
        <v>1.27199</v>
      </c>
      <c r="C338" s="21">
        <v>1.2745299999999999</v>
      </c>
      <c r="D338" s="21">
        <v>1.24315</v>
      </c>
      <c r="E338" s="21">
        <v>1.2488999999999999</v>
      </c>
      <c r="F338" s="21">
        <v>1.2483000000000002</v>
      </c>
      <c r="G338" s="21">
        <v>1.2625000000000002</v>
      </c>
      <c r="H338" s="21">
        <v>1.2452000000000001</v>
      </c>
      <c r="I338" s="22">
        <v>24</v>
      </c>
      <c r="J338" s="22">
        <v>6934</v>
      </c>
      <c r="K338" s="22">
        <v>1155</v>
      </c>
      <c r="L338" s="22">
        <v>8144</v>
      </c>
      <c r="M338" s="23">
        <v>11.26055555555557</v>
      </c>
      <c r="N338" s="23">
        <v>313.79999999999961</v>
      </c>
      <c r="O338" s="22">
        <v>173.00000000000094</v>
      </c>
      <c r="P338" s="22">
        <v>810713</v>
      </c>
      <c r="Q338" s="23">
        <v>1125.9902777777777</v>
      </c>
      <c r="R338" s="23">
        <v>25.952836201402199</v>
      </c>
      <c r="S338" s="22">
        <v>43</v>
      </c>
      <c r="T338" s="22" t="s">
        <v>28</v>
      </c>
      <c r="U338" s="23">
        <v>0.40806350391633101</v>
      </c>
      <c r="V338" s="22">
        <v>1337</v>
      </c>
      <c r="W338" s="22">
        <v>2451</v>
      </c>
      <c r="X338" s="22">
        <v>2013</v>
      </c>
      <c r="Y338" s="22">
        <v>2343</v>
      </c>
      <c r="Z338" s="22" t="s">
        <v>27</v>
      </c>
      <c r="AA338" s="5"/>
      <c r="AB338" s="6" cm="1">
        <f t="array" ref="AB338">SUM(IF(B338:I338&gt;B339:I339,1,-1))</f>
        <v>-8</v>
      </c>
      <c r="AC338" s="6" cm="1">
        <f t="array" ref="AC338">SUM(IF(J338:S338&gt;J339:S339,1,-1))</f>
        <v>-4</v>
      </c>
      <c r="AD338" s="6">
        <f t="shared" si="81"/>
        <v>-12</v>
      </c>
      <c r="AE338" s="6">
        <f t="shared" si="93"/>
        <v>-16</v>
      </c>
      <c r="AF338" s="6">
        <f t="shared" si="93"/>
        <v>-16</v>
      </c>
      <c r="AG338" s="6">
        <f t="shared" si="93"/>
        <v>-32</v>
      </c>
      <c r="AH338" s="5"/>
      <c r="AI338" s="8" t="str">
        <f t="shared" si="82"/>
        <v>OL Lower</v>
      </c>
      <c r="AJ338" s="24" t="str">
        <f t="shared" si="83"/>
        <v>Down</v>
      </c>
      <c r="AK338" s="25" t="str">
        <f t="shared" si="84"/>
        <v>POC Down</v>
      </c>
      <c r="AL338" s="26" t="str">
        <f t="shared" si="85"/>
        <v>Bel. Val</v>
      </c>
      <c r="AM338" s="26" t="str">
        <f t="shared" si="86"/>
        <v>Lower Break</v>
      </c>
      <c r="AN338" s="26" t="str">
        <f t="shared" si="87"/>
        <v>In Val</v>
      </c>
      <c r="AO338" s="26" t="str">
        <f t="shared" si="88"/>
        <v>No Gap</v>
      </c>
      <c r="AP338" s="26" t="str">
        <f t="shared" si="89"/>
        <v>Top-Weighted</v>
      </c>
      <c r="AQ338" s="26" t="str">
        <f t="shared" si="90"/>
        <v>Skewed Mid-High</v>
      </c>
      <c r="AR338" s="26" t="str">
        <f t="shared" si="91"/>
        <v>Same</v>
      </c>
      <c r="AS338" s="27">
        <f t="shared" si="92"/>
        <v>0</v>
      </c>
    </row>
    <row r="339" spans="1:45" ht="15.5" x14ac:dyDescent="0.35">
      <c r="A339" s="20">
        <v>45181</v>
      </c>
      <c r="B339" s="21">
        <v>1.2730900000000001</v>
      </c>
      <c r="C339" s="21">
        <v>1.27641</v>
      </c>
      <c r="D339" s="21">
        <v>1.24451</v>
      </c>
      <c r="E339" s="21">
        <v>1.2490699999999999</v>
      </c>
      <c r="F339" s="21">
        <v>1.2626000000000002</v>
      </c>
      <c r="G339" s="21">
        <v>1.2726000000000002</v>
      </c>
      <c r="H339" s="21">
        <v>1.2541000000000002</v>
      </c>
      <c r="I339" s="22">
        <v>26</v>
      </c>
      <c r="J339" s="22">
        <v>2984</v>
      </c>
      <c r="K339" s="22">
        <v>5162</v>
      </c>
      <c r="L339" s="22">
        <v>8203</v>
      </c>
      <c r="M339" s="23">
        <v>11.368888888888913</v>
      </c>
      <c r="N339" s="23">
        <v>319.0000000000004</v>
      </c>
      <c r="O339" s="22">
        <v>184.9999999999996</v>
      </c>
      <c r="P339" s="22">
        <v>813873</v>
      </c>
      <c r="Q339" s="23">
        <v>1130.3791666666666</v>
      </c>
      <c r="R339" s="23">
        <v>25.714733542319717</v>
      </c>
      <c r="S339" s="22">
        <v>41</v>
      </c>
      <c r="T339" s="22" t="s">
        <v>26</v>
      </c>
      <c r="U339" s="23">
        <v>0.62677997549976661</v>
      </c>
      <c r="V339" s="22">
        <v>1215</v>
      </c>
      <c r="W339" s="22">
        <v>2564</v>
      </c>
      <c r="X339" s="22">
        <v>2343</v>
      </c>
      <c r="Y339" s="22">
        <v>2027</v>
      </c>
      <c r="Z339" s="22" t="s">
        <v>27</v>
      </c>
      <c r="AA339" s="5"/>
      <c r="AB339" s="6" cm="1">
        <f t="array" ref="AB339">SUM(IF(B339:I339&gt;B340:I340,1,-1))</f>
        <v>-6</v>
      </c>
      <c r="AC339" s="6" cm="1">
        <f t="array" ref="AC339">SUM(IF(J339:S339&gt;J340:S340,1,-1))</f>
        <v>-6</v>
      </c>
      <c r="AD339" s="6">
        <f t="shared" si="81"/>
        <v>-12</v>
      </c>
      <c r="AE339" s="6">
        <f t="shared" si="93"/>
        <v>-14</v>
      </c>
      <c r="AF339" s="6">
        <f t="shared" si="93"/>
        <v>-18</v>
      </c>
      <c r="AG339" s="6">
        <f t="shared" si="93"/>
        <v>-32</v>
      </c>
      <c r="AH339" s="5"/>
      <c r="AI339" s="8" t="str">
        <f t="shared" si="82"/>
        <v>Inside</v>
      </c>
      <c r="AJ339" s="24" t="str">
        <f t="shared" si="83"/>
        <v>Down</v>
      </c>
      <c r="AK339" s="25" t="str">
        <f t="shared" si="84"/>
        <v>POC Unchanged</v>
      </c>
      <c r="AL339" s="26" t="str">
        <f t="shared" si="85"/>
        <v>In. Val</v>
      </c>
      <c r="AM339" s="26" t="str">
        <f t="shared" si="86"/>
        <v>Inside Day</v>
      </c>
      <c r="AN339" s="26" t="str">
        <f t="shared" si="87"/>
        <v>Bl. Val</v>
      </c>
      <c r="AO339" s="26" t="str">
        <f t="shared" si="88"/>
        <v>Gap Up - Failed</v>
      </c>
      <c r="AP339" s="26" t="str">
        <f t="shared" si="89"/>
        <v>Bottom-Weighted</v>
      </c>
      <c r="AQ339" s="26" t="str">
        <f t="shared" si="90"/>
        <v>Skewed Mid-High</v>
      </c>
      <c r="AR339" s="26" t="str">
        <f t="shared" si="91"/>
        <v>Same</v>
      </c>
      <c r="AS339" s="27">
        <f t="shared" si="92"/>
        <v>0</v>
      </c>
    </row>
    <row r="340" spans="1:45" ht="15.5" x14ac:dyDescent="0.35">
      <c r="A340" s="20">
        <v>45180</v>
      </c>
      <c r="B340" s="21">
        <v>1.2759400000000001</v>
      </c>
      <c r="C340" s="21">
        <v>1.27999</v>
      </c>
      <c r="D340" s="21">
        <v>1.24451</v>
      </c>
      <c r="E340" s="21">
        <v>1.25074</v>
      </c>
      <c r="F340" s="21">
        <v>1.2626000000000002</v>
      </c>
      <c r="G340" s="21">
        <v>1.2726000000000002</v>
      </c>
      <c r="H340" s="21">
        <v>1.2541000000000002</v>
      </c>
      <c r="I340" s="22">
        <v>15</v>
      </c>
      <c r="J340" s="22">
        <v>3506</v>
      </c>
      <c r="K340" s="22">
        <v>4667</v>
      </c>
      <c r="L340" s="22">
        <v>8230</v>
      </c>
      <c r="M340" s="23">
        <v>11.401388888888913</v>
      </c>
      <c r="N340" s="23">
        <v>354.79999999999956</v>
      </c>
      <c r="O340" s="22">
        <v>184.9999999999996</v>
      </c>
      <c r="P340" s="22">
        <v>821251</v>
      </c>
      <c r="Q340" s="23">
        <v>1140.6263888888889</v>
      </c>
      <c r="R340" s="23">
        <v>23.19616685456598</v>
      </c>
      <c r="S340" s="22">
        <v>42</v>
      </c>
      <c r="T340" s="22" t="s">
        <v>33</v>
      </c>
      <c r="U340" s="23">
        <v>0.70717702081655709</v>
      </c>
      <c r="V340" s="22">
        <v>1274</v>
      </c>
      <c r="W340" s="22">
        <v>2437</v>
      </c>
      <c r="X340" s="22">
        <v>2814</v>
      </c>
      <c r="Y340" s="22">
        <v>1659</v>
      </c>
      <c r="Z340" s="22" t="s">
        <v>27</v>
      </c>
      <c r="AA340" s="5"/>
      <c r="AB340" s="6" cm="1">
        <f t="array" ref="AB340">SUM(IF(B340:I340&gt;B341:I341,1,-1))</f>
        <v>-2</v>
      </c>
      <c r="AC340" s="6" cm="1">
        <f t="array" ref="AC340">SUM(IF(J340:S340&gt;J341:S341,1,-1))</f>
        <v>-6</v>
      </c>
      <c r="AD340" s="6">
        <f t="shared" si="81"/>
        <v>-8</v>
      </c>
      <c r="AE340" s="6">
        <f t="shared" si="93"/>
        <v>-14</v>
      </c>
      <c r="AF340" s="6">
        <f t="shared" si="93"/>
        <v>-14</v>
      </c>
      <c r="AG340" s="6">
        <f t="shared" si="93"/>
        <v>-28</v>
      </c>
      <c r="AH340" s="5"/>
      <c r="AI340" s="8" t="str">
        <f t="shared" si="82"/>
        <v>OL Lower</v>
      </c>
      <c r="AJ340" s="24" t="str">
        <f t="shared" si="83"/>
        <v>Down</v>
      </c>
      <c r="AK340" s="25" t="str">
        <f t="shared" si="84"/>
        <v>POC Unchanged</v>
      </c>
      <c r="AL340" s="26" t="str">
        <f t="shared" si="85"/>
        <v>In. Val</v>
      </c>
      <c r="AM340" s="26" t="str">
        <f t="shared" si="86"/>
        <v>Inside Day</v>
      </c>
      <c r="AN340" s="26" t="str">
        <f t="shared" si="87"/>
        <v>Bl. Val</v>
      </c>
      <c r="AO340" s="26" t="str">
        <f t="shared" si="88"/>
        <v>Gap Up - Failed</v>
      </c>
      <c r="AP340" s="26" t="str">
        <f t="shared" si="89"/>
        <v>Bottom-Weighted</v>
      </c>
      <c r="AQ340" s="26" t="str">
        <f t="shared" si="90"/>
        <v>Skewed Mid-Low</v>
      </c>
      <c r="AR340" s="26" t="str">
        <f t="shared" si="91"/>
        <v>Same</v>
      </c>
      <c r="AS340" s="27">
        <f t="shared" si="92"/>
        <v>0</v>
      </c>
    </row>
    <row r="341" spans="1:45" ht="15.5" x14ac:dyDescent="0.35">
      <c r="A341" s="20">
        <v>45177</v>
      </c>
      <c r="B341" s="21">
        <v>1.2740899999999999</v>
      </c>
      <c r="C341" s="21">
        <v>1.27999</v>
      </c>
      <c r="D341" s="21">
        <v>1.24451</v>
      </c>
      <c r="E341" s="21">
        <v>1.24878</v>
      </c>
      <c r="F341" s="21">
        <v>1.2626000000000002</v>
      </c>
      <c r="G341" s="21">
        <v>1.2727000000000002</v>
      </c>
      <c r="H341" s="21">
        <v>1.2546000000000002</v>
      </c>
      <c r="I341" s="22">
        <v>4</v>
      </c>
      <c r="J341" s="22">
        <v>4025</v>
      </c>
      <c r="K341" s="22">
        <v>4203</v>
      </c>
      <c r="L341" s="22">
        <v>8285</v>
      </c>
      <c r="M341" s="23">
        <v>11.479166666666673</v>
      </c>
      <c r="N341" s="23">
        <v>354.79999999999956</v>
      </c>
      <c r="O341" s="22">
        <v>181.00000000000006</v>
      </c>
      <c r="P341" s="22">
        <v>828627</v>
      </c>
      <c r="Q341" s="23">
        <v>1150.8708333333334</v>
      </c>
      <c r="R341" s="23">
        <v>23.35118376550172</v>
      </c>
      <c r="S341" s="22">
        <v>49</v>
      </c>
      <c r="T341" s="22" t="s">
        <v>33</v>
      </c>
      <c r="U341" s="23">
        <v>0.75139542743698884</v>
      </c>
      <c r="V341" s="22">
        <v>1791</v>
      </c>
      <c r="W341" s="22">
        <v>2439</v>
      </c>
      <c r="X341" s="22">
        <v>2757</v>
      </c>
      <c r="Y341" s="22">
        <v>1252</v>
      </c>
      <c r="Z341" s="22" t="s">
        <v>27</v>
      </c>
      <c r="AA341" s="5"/>
      <c r="AB341" s="6" cm="1">
        <f t="array" ref="AB341">SUM(IF(B341:I341&gt;B342:I342,1,-1))</f>
        <v>-6</v>
      </c>
      <c r="AC341" s="6" cm="1">
        <f t="array" ref="AC341">SUM(IF(J341:S341&gt;J342:S342,1,-1))</f>
        <v>-6</v>
      </c>
      <c r="AD341" s="6">
        <f t="shared" si="81"/>
        <v>-12</v>
      </c>
      <c r="AE341" s="6">
        <f t="shared" si="93"/>
        <v>-18</v>
      </c>
      <c r="AF341" s="6">
        <f t="shared" si="93"/>
        <v>-8</v>
      </c>
      <c r="AG341" s="6">
        <f t="shared" si="93"/>
        <v>-26</v>
      </c>
      <c r="AH341" s="5"/>
      <c r="AI341" s="8" t="str">
        <f t="shared" si="82"/>
        <v>OL Lower</v>
      </c>
      <c r="AJ341" s="24" t="str">
        <f t="shared" si="83"/>
        <v>Down</v>
      </c>
      <c r="AK341" s="25" t="str">
        <f t="shared" si="84"/>
        <v>POC Down</v>
      </c>
      <c r="AL341" s="26" t="str">
        <f t="shared" si="85"/>
        <v>In. Val</v>
      </c>
      <c r="AM341" s="26" t="str">
        <f t="shared" si="86"/>
        <v>Inside Day</v>
      </c>
      <c r="AN341" s="26" t="str">
        <f t="shared" si="87"/>
        <v>Bl. Val</v>
      </c>
      <c r="AO341" s="26" t="str">
        <f t="shared" si="88"/>
        <v>No Gap</v>
      </c>
      <c r="AP341" s="26" t="str">
        <f t="shared" si="89"/>
        <v>Bottom-Weighted</v>
      </c>
      <c r="AQ341" s="26" t="str">
        <f t="shared" si="90"/>
        <v>Skewed Mid-Low</v>
      </c>
      <c r="AR341" s="26" t="str">
        <f t="shared" si="91"/>
        <v>Same</v>
      </c>
      <c r="AS341" s="27">
        <f t="shared" si="92"/>
        <v>0</v>
      </c>
    </row>
    <row r="342" spans="1:45" ht="15.5" x14ac:dyDescent="0.35">
      <c r="A342" s="20">
        <v>45176</v>
      </c>
      <c r="B342" s="21">
        <v>1.2746900000000001</v>
      </c>
      <c r="C342" s="21">
        <v>1.27999</v>
      </c>
      <c r="D342" s="21">
        <v>1.24451</v>
      </c>
      <c r="E342" s="21">
        <v>1.2474700000000001</v>
      </c>
      <c r="F342" s="21">
        <v>1.2720000000000002</v>
      </c>
      <c r="G342" s="21">
        <v>1.2763000000000002</v>
      </c>
      <c r="H342" s="21">
        <v>1.2588000000000001</v>
      </c>
      <c r="I342" s="22">
        <v>11</v>
      </c>
      <c r="J342" s="22">
        <v>1840</v>
      </c>
      <c r="K342" s="22">
        <v>6471</v>
      </c>
      <c r="L342" s="22">
        <v>8373</v>
      </c>
      <c r="M342" s="23">
        <v>11.607083333333346</v>
      </c>
      <c r="N342" s="23">
        <v>354.79999999999956</v>
      </c>
      <c r="O342" s="22">
        <v>175.00000000000071</v>
      </c>
      <c r="P342" s="22">
        <v>840423</v>
      </c>
      <c r="Q342" s="23">
        <v>1167.2541666666666</v>
      </c>
      <c r="R342" s="23">
        <v>23.599210822998902</v>
      </c>
      <c r="S342" s="22">
        <v>50</v>
      </c>
      <c r="T342" s="22" t="s">
        <v>28</v>
      </c>
      <c r="U342" s="23">
        <v>0.40323179953780702</v>
      </c>
      <c r="V342" s="22">
        <v>2309</v>
      </c>
      <c r="W342" s="22">
        <v>2526</v>
      </c>
      <c r="X342" s="22">
        <v>2757</v>
      </c>
      <c r="Y342" s="22">
        <v>735</v>
      </c>
      <c r="Z342" s="22" t="s">
        <v>27</v>
      </c>
      <c r="AA342" s="5"/>
      <c r="AB342" s="6" cm="1">
        <f t="array" ref="AB342">SUM(IF(B342:I342&gt;B343:I343,1,-1))</f>
        <v>-6</v>
      </c>
      <c r="AC342" s="6" cm="1">
        <f t="array" ref="AC342">SUM(IF(J342:S342&gt;J343:S343,1,-1))</f>
        <v>-2</v>
      </c>
      <c r="AD342" s="6">
        <f t="shared" si="81"/>
        <v>-8</v>
      </c>
      <c r="AE342" s="6">
        <f t="shared" si="93"/>
        <v>-16</v>
      </c>
      <c r="AF342" s="6">
        <f t="shared" si="93"/>
        <v>-4</v>
      </c>
      <c r="AG342" s="6">
        <f t="shared" si="93"/>
        <v>-20</v>
      </c>
      <c r="AH342" s="5"/>
      <c r="AI342" s="8" t="str">
        <f t="shared" si="82"/>
        <v>OL Lower</v>
      </c>
      <c r="AJ342" s="24" t="str">
        <f t="shared" si="83"/>
        <v>Neutral</v>
      </c>
      <c r="AK342" s="25" t="str">
        <f t="shared" si="84"/>
        <v>POC Unchanged</v>
      </c>
      <c r="AL342" s="26" t="str">
        <f t="shared" si="85"/>
        <v>In. Val</v>
      </c>
      <c r="AM342" s="26" t="str">
        <f t="shared" si="86"/>
        <v>Lower Break</v>
      </c>
      <c r="AN342" s="26" t="str">
        <f t="shared" si="87"/>
        <v>Bl. Val</v>
      </c>
      <c r="AO342" s="26" t="str">
        <f t="shared" si="88"/>
        <v>No Gap</v>
      </c>
      <c r="AP342" s="26" t="str">
        <f t="shared" si="89"/>
        <v>Bottom-Weighted</v>
      </c>
      <c r="AQ342" s="26" t="str">
        <f t="shared" si="90"/>
        <v>Skewed Mid-Low</v>
      </c>
      <c r="AR342" s="26" t="str">
        <f t="shared" si="91"/>
        <v>Same</v>
      </c>
      <c r="AS342" s="27">
        <f t="shared" si="92"/>
        <v>0</v>
      </c>
    </row>
    <row r="343" spans="1:45" ht="15.5" x14ac:dyDescent="0.35">
      <c r="A343" s="20">
        <v>45175</v>
      </c>
      <c r="B343" s="21">
        <v>1.2727299999999999</v>
      </c>
      <c r="C343" s="21">
        <v>1.27999</v>
      </c>
      <c r="D343" s="21">
        <v>1.24817</v>
      </c>
      <c r="E343" s="21">
        <v>1.24979</v>
      </c>
      <c r="F343" s="21">
        <v>1.272</v>
      </c>
      <c r="G343" s="21">
        <v>1.2764</v>
      </c>
      <c r="H343" s="21">
        <v>1.2599</v>
      </c>
      <c r="I343" s="22">
        <v>26</v>
      </c>
      <c r="J343" s="22">
        <v>2301</v>
      </c>
      <c r="K343" s="22">
        <v>6066</v>
      </c>
      <c r="L343" s="22">
        <v>8441</v>
      </c>
      <c r="M343" s="23">
        <v>11.63361111111112</v>
      </c>
      <c r="N343" s="23">
        <v>318.19999999999959</v>
      </c>
      <c r="O343" s="22">
        <v>164.9999999999996</v>
      </c>
      <c r="P343" s="22">
        <v>852364</v>
      </c>
      <c r="Q343" s="23">
        <v>1183.838888888889</v>
      </c>
      <c r="R343" s="23">
        <v>26.527341294783188</v>
      </c>
      <c r="S343" s="22">
        <v>42</v>
      </c>
      <c r="T343" s="22" t="s">
        <v>28</v>
      </c>
      <c r="U343" s="23">
        <v>0.45472971802879186</v>
      </c>
      <c r="V343" s="22">
        <v>2301</v>
      </c>
      <c r="W343" s="22">
        <v>2348</v>
      </c>
      <c r="X343" s="22">
        <v>3109</v>
      </c>
      <c r="Y343" s="22">
        <v>683</v>
      </c>
      <c r="Z343" s="22" t="s">
        <v>27</v>
      </c>
      <c r="AA343" s="5"/>
      <c r="AB343" s="6" cm="1">
        <f t="array" ref="AB343">SUM(IF(B343:I343&gt;B344:I344,1,-1))</f>
        <v>-6</v>
      </c>
      <c r="AC343" s="6" cm="1">
        <f t="array" ref="AC343">SUM(IF(J343:S343&gt;J344:S344,1,-1))</f>
        <v>0</v>
      </c>
      <c r="AD343" s="6">
        <f t="shared" si="81"/>
        <v>-6</v>
      </c>
      <c r="AE343" s="6">
        <f t="shared" si="93"/>
        <v>-14</v>
      </c>
      <c r="AF343" s="6">
        <f t="shared" si="93"/>
        <v>-10</v>
      </c>
      <c r="AG343" s="6">
        <f t="shared" si="93"/>
        <v>-24</v>
      </c>
      <c r="AH343" s="5"/>
      <c r="AI343" s="8" t="str">
        <f t="shared" si="82"/>
        <v>Outside</v>
      </c>
      <c r="AJ343" s="24" t="str">
        <f t="shared" si="83"/>
        <v>Neutral</v>
      </c>
      <c r="AK343" s="25" t="str">
        <f t="shared" si="84"/>
        <v>POC Unchanged</v>
      </c>
      <c r="AL343" s="26" t="str">
        <f t="shared" si="85"/>
        <v>In. Val</v>
      </c>
      <c r="AM343" s="26" t="str">
        <f t="shared" si="86"/>
        <v>Lower Break</v>
      </c>
      <c r="AN343" s="26" t="str">
        <f t="shared" si="87"/>
        <v>Bl. Val</v>
      </c>
      <c r="AO343" s="26" t="str">
        <f t="shared" si="88"/>
        <v>No Gap</v>
      </c>
      <c r="AP343" s="26" t="str">
        <f t="shared" si="89"/>
        <v>Bottom-Weighted</v>
      </c>
      <c r="AQ343" s="26" t="str">
        <f t="shared" si="90"/>
        <v>Skewed Mid-Low</v>
      </c>
      <c r="AR343" s="26" t="str">
        <f t="shared" si="91"/>
        <v>Same</v>
      </c>
      <c r="AS343" s="27">
        <f t="shared" si="92"/>
        <v>0</v>
      </c>
    </row>
    <row r="344" spans="1:45" ht="15.5" x14ac:dyDescent="0.35">
      <c r="A344" s="20">
        <v>45174</v>
      </c>
      <c r="B344" s="21">
        <v>1.26997</v>
      </c>
      <c r="C344" s="21">
        <v>1.27999</v>
      </c>
      <c r="D344" s="21">
        <v>1.2527699999999999</v>
      </c>
      <c r="E344" s="21">
        <v>1.2569300000000001</v>
      </c>
      <c r="F344" s="21">
        <v>1.2720000000000002</v>
      </c>
      <c r="G344" s="21">
        <v>1.2764000000000002</v>
      </c>
      <c r="H344" s="21">
        <v>1.2616000000000001</v>
      </c>
      <c r="I344" s="22">
        <v>31</v>
      </c>
      <c r="J344" s="22">
        <v>2709</v>
      </c>
      <c r="K344" s="22">
        <v>5622</v>
      </c>
      <c r="L344" s="22">
        <v>8409</v>
      </c>
      <c r="M344" s="23">
        <v>11.65388888888889</v>
      </c>
      <c r="N344" s="23">
        <v>272.20000000000022</v>
      </c>
      <c r="O344" s="22">
        <v>148.00000000000148</v>
      </c>
      <c r="P344" s="22">
        <v>856697</v>
      </c>
      <c r="Q344" s="23">
        <v>1189.8569444444445</v>
      </c>
      <c r="R344" s="23">
        <v>30.892725936811143</v>
      </c>
      <c r="S344" s="22">
        <v>38</v>
      </c>
      <c r="T344" s="22" t="s">
        <v>26</v>
      </c>
      <c r="U344" s="23">
        <v>0.50117806510256313</v>
      </c>
      <c r="V344" s="22">
        <v>1970</v>
      </c>
      <c r="W344" s="22">
        <v>2718</v>
      </c>
      <c r="X344" s="22">
        <v>2176</v>
      </c>
      <c r="Y344" s="22">
        <v>1512</v>
      </c>
      <c r="Z344" s="22" t="s">
        <v>27</v>
      </c>
      <c r="AA344" s="5"/>
      <c r="AB344" s="6" cm="1">
        <f t="array" ref="AB344">SUM(IF(B344:I344&gt;B345:I345,1,-1))</f>
        <v>-4</v>
      </c>
      <c r="AC344" s="6" cm="1">
        <f t="array" ref="AC344">SUM(IF(J344:S344&gt;J345:S345,1,-1))</f>
        <v>-2</v>
      </c>
      <c r="AD344" s="6">
        <f t="shared" si="81"/>
        <v>-6</v>
      </c>
      <c r="AE344" s="6">
        <f t="shared" si="93"/>
        <v>-14</v>
      </c>
      <c r="AF344" s="6">
        <f t="shared" si="93"/>
        <v>-8</v>
      </c>
      <c r="AG344" s="6">
        <f t="shared" si="93"/>
        <v>-22</v>
      </c>
      <c r="AH344" s="5"/>
      <c r="AI344" s="8" t="str">
        <f t="shared" si="82"/>
        <v>Outside</v>
      </c>
      <c r="AJ344" s="24" t="str">
        <f t="shared" si="83"/>
        <v>Neutral</v>
      </c>
      <c r="AK344" s="25" t="str">
        <f t="shared" si="84"/>
        <v>POC Unchanged</v>
      </c>
      <c r="AL344" s="26" t="str">
        <f t="shared" si="85"/>
        <v>In. Val</v>
      </c>
      <c r="AM344" s="26" t="str">
        <f t="shared" si="86"/>
        <v>Lower Break</v>
      </c>
      <c r="AN344" s="26" t="str">
        <f t="shared" si="87"/>
        <v>Bl. Val</v>
      </c>
      <c r="AO344" s="26" t="str">
        <f t="shared" si="88"/>
        <v>No Gap</v>
      </c>
      <c r="AP344" s="26" t="str">
        <f t="shared" si="89"/>
        <v>Bottom-Weighted</v>
      </c>
      <c r="AQ344" s="26" t="str">
        <f t="shared" si="90"/>
        <v>Skewed Mid-High</v>
      </c>
      <c r="AR344" s="26" t="str">
        <f t="shared" si="91"/>
        <v>Closed Higher Quadrant</v>
      </c>
      <c r="AS344" s="27">
        <f t="shared" si="92"/>
        <v>1</v>
      </c>
    </row>
    <row r="345" spans="1:45" ht="15.5" x14ac:dyDescent="0.35">
      <c r="A345" s="20">
        <v>45173</v>
      </c>
      <c r="B345" s="21">
        <v>1.26851</v>
      </c>
      <c r="C345" s="21">
        <v>1.27999</v>
      </c>
      <c r="D345" s="21">
        <v>1.2547600000000001</v>
      </c>
      <c r="E345" s="21">
        <v>1.2622</v>
      </c>
      <c r="F345" s="21">
        <v>1.2720000000000002</v>
      </c>
      <c r="G345" s="21">
        <v>1.2764000000000002</v>
      </c>
      <c r="H345" s="21">
        <v>1.2629000000000001</v>
      </c>
      <c r="I345" s="22">
        <v>23</v>
      </c>
      <c r="J345" s="22">
        <v>2863</v>
      </c>
      <c r="K345" s="22">
        <v>5518</v>
      </c>
      <c r="L345" s="22">
        <v>8467</v>
      </c>
      <c r="M345" s="23">
        <v>11.729722222222231</v>
      </c>
      <c r="N345" s="23">
        <v>252.29999999999865</v>
      </c>
      <c r="O345" s="22">
        <v>135.00000000000068</v>
      </c>
      <c r="P345" s="22">
        <v>870109</v>
      </c>
      <c r="Q345" s="23">
        <v>1208.4847222222222</v>
      </c>
      <c r="R345" s="23">
        <v>33.559254855331133</v>
      </c>
      <c r="S345" s="22">
        <v>37</v>
      </c>
      <c r="T345" s="22" t="s">
        <v>26</v>
      </c>
      <c r="U345" s="23">
        <v>0.54194115236494256</v>
      </c>
      <c r="V345" s="22">
        <v>1668</v>
      </c>
      <c r="W345" s="22">
        <v>3301</v>
      </c>
      <c r="X345" s="22">
        <v>1985</v>
      </c>
      <c r="Y345" s="22">
        <v>1513</v>
      </c>
      <c r="Z345" s="22" t="s">
        <v>29</v>
      </c>
      <c r="AA345" s="5"/>
      <c r="AB345" s="6" cm="1">
        <f t="array" ref="AB345">SUM(IF(B345:I345&gt;B346:I346,1,-1))</f>
        <v>-4</v>
      </c>
      <c r="AC345" s="6" cm="1">
        <f t="array" ref="AC345">SUM(IF(J345:S345&gt;J346:S346,1,-1))</f>
        <v>-8</v>
      </c>
      <c r="AD345" s="6">
        <f t="shared" si="81"/>
        <v>-12</v>
      </c>
      <c r="AE345" s="6">
        <f t="shared" si="93"/>
        <v>-14</v>
      </c>
      <c r="AF345" s="6">
        <f t="shared" si="93"/>
        <v>-10</v>
      </c>
      <c r="AG345" s="6">
        <f t="shared" si="93"/>
        <v>-24</v>
      </c>
      <c r="AH345" s="5"/>
      <c r="AI345" s="8" t="str">
        <f t="shared" si="82"/>
        <v>Outside</v>
      </c>
      <c r="AJ345" s="24" t="str">
        <f t="shared" si="83"/>
        <v>Up</v>
      </c>
      <c r="AK345" s="25" t="str">
        <f t="shared" si="84"/>
        <v>POC Unchanged</v>
      </c>
      <c r="AL345" s="26" t="str">
        <f t="shared" si="85"/>
        <v>In. Val</v>
      </c>
      <c r="AM345" s="26" t="str">
        <f t="shared" si="86"/>
        <v>Inside Day</v>
      </c>
      <c r="AN345" s="26" t="str">
        <f t="shared" si="87"/>
        <v>Bl. Val</v>
      </c>
      <c r="AO345" s="26" t="str">
        <f t="shared" si="88"/>
        <v>No Gap</v>
      </c>
      <c r="AP345" s="26" t="str">
        <f t="shared" si="89"/>
        <v>Bottom-Weighted</v>
      </c>
      <c r="AQ345" s="26" t="str">
        <f t="shared" si="90"/>
        <v>Skewed Mid-High</v>
      </c>
      <c r="AR345" s="26" t="str">
        <f t="shared" si="91"/>
        <v>Closed Lower Quadrant</v>
      </c>
      <c r="AS345" s="27">
        <f t="shared" si="92"/>
        <v>-1</v>
      </c>
    </row>
    <row r="346" spans="1:45" ht="15.5" x14ac:dyDescent="0.35">
      <c r="A346" s="20">
        <v>45170</v>
      </c>
      <c r="B346" s="21">
        <v>1.2693700000000001</v>
      </c>
      <c r="C346" s="21">
        <v>1.27999</v>
      </c>
      <c r="D346" s="21">
        <v>1.2547600000000001</v>
      </c>
      <c r="E346" s="21">
        <v>1.25905</v>
      </c>
      <c r="F346" s="21">
        <v>1.2720000000000002</v>
      </c>
      <c r="G346" s="21">
        <v>1.2764000000000002</v>
      </c>
      <c r="H346" s="21">
        <v>1.2640000000000002</v>
      </c>
      <c r="I346" s="22">
        <v>-1</v>
      </c>
      <c r="J346" s="22">
        <v>2863</v>
      </c>
      <c r="K346" s="22">
        <v>5791</v>
      </c>
      <c r="L346" s="22">
        <v>8740</v>
      </c>
      <c r="M346" s="23">
        <v>12.105138888888892</v>
      </c>
      <c r="N346" s="23">
        <v>252.29999999999865</v>
      </c>
      <c r="O346" s="22">
        <v>123.99999999999966</v>
      </c>
      <c r="P346" s="22">
        <v>901187</v>
      </c>
      <c r="Q346" s="23">
        <v>1251.6486111111112</v>
      </c>
      <c r="R346" s="23">
        <v>34.641300039635539</v>
      </c>
      <c r="S346" s="22">
        <v>38</v>
      </c>
      <c r="T346" s="22" t="s">
        <v>26</v>
      </c>
      <c r="U346" s="23">
        <v>0.53987523796020476</v>
      </c>
      <c r="V346" s="22">
        <v>1668</v>
      </c>
      <c r="W346" s="22">
        <v>3711</v>
      </c>
      <c r="X346" s="22">
        <v>1923</v>
      </c>
      <c r="Y346" s="22">
        <v>1438</v>
      </c>
      <c r="Z346" s="22" t="s">
        <v>27</v>
      </c>
      <c r="AA346" s="5"/>
      <c r="AB346" s="6" cm="1">
        <f t="array" ref="AB346">SUM(IF(B346:I346&gt;B347:I347,1,-1))</f>
        <v>-6</v>
      </c>
      <c r="AC346" s="6" cm="1">
        <f t="array" ref="AC346">SUM(IF(J346:S346&gt;J347:S347,1,-1))</f>
        <v>2</v>
      </c>
      <c r="AD346" s="6">
        <f t="shared" si="81"/>
        <v>-4</v>
      </c>
      <c r="AE346" s="6">
        <f t="shared" si="93"/>
        <v>-12</v>
      </c>
      <c r="AF346" s="6">
        <f t="shared" si="93"/>
        <v>2</v>
      </c>
      <c r="AG346" s="6">
        <f t="shared" si="93"/>
        <v>-10</v>
      </c>
      <c r="AH346" s="5"/>
      <c r="AI346" s="8" t="str">
        <f t="shared" si="82"/>
        <v>Outside</v>
      </c>
      <c r="AJ346" s="24" t="str">
        <f t="shared" si="83"/>
        <v>Up</v>
      </c>
      <c r="AK346" s="25" t="str">
        <f t="shared" si="84"/>
        <v>POC Unchanged</v>
      </c>
      <c r="AL346" s="26" t="str">
        <f t="shared" si="85"/>
        <v>In. Val</v>
      </c>
      <c r="AM346" s="26" t="str">
        <f t="shared" si="86"/>
        <v>Inside Day</v>
      </c>
      <c r="AN346" s="26" t="str">
        <f t="shared" si="87"/>
        <v>Bl. Val</v>
      </c>
      <c r="AO346" s="26" t="str">
        <f t="shared" si="88"/>
        <v>No Gap</v>
      </c>
      <c r="AP346" s="26" t="str">
        <f t="shared" si="89"/>
        <v>Bottom-Weighted</v>
      </c>
      <c r="AQ346" s="26" t="str">
        <f t="shared" si="90"/>
        <v>Skewed Mid-High</v>
      </c>
      <c r="AR346" s="26" t="str">
        <f t="shared" si="91"/>
        <v>Closed Higher Quadrant</v>
      </c>
      <c r="AS346" s="27">
        <f t="shared" si="92"/>
        <v>1</v>
      </c>
    </row>
    <row r="347" spans="1:45" ht="15.5" x14ac:dyDescent="0.35">
      <c r="A347" s="20">
        <v>45169</v>
      </c>
      <c r="B347" s="21">
        <v>1.2669699999999999</v>
      </c>
      <c r="C347" s="21">
        <v>1.27999</v>
      </c>
      <c r="D347" s="21">
        <v>1.2547600000000001</v>
      </c>
      <c r="E347" s="21">
        <v>1.2670699999999999</v>
      </c>
      <c r="F347" s="21">
        <v>1.2720000000000002</v>
      </c>
      <c r="G347" s="21">
        <v>1.2764000000000002</v>
      </c>
      <c r="H347" s="21">
        <v>1.2647000000000002</v>
      </c>
      <c r="I347" s="22">
        <v>26</v>
      </c>
      <c r="J347" s="22">
        <v>2915</v>
      </c>
      <c r="K347" s="22">
        <v>5718</v>
      </c>
      <c r="L347" s="22">
        <v>8724</v>
      </c>
      <c r="M347" s="23">
        <v>12.091388888888906</v>
      </c>
      <c r="N347" s="23">
        <v>252.29999999999865</v>
      </c>
      <c r="O347" s="22">
        <v>117.00000000000044</v>
      </c>
      <c r="P347" s="22">
        <v>901508</v>
      </c>
      <c r="Q347" s="23">
        <v>1252.0944444444444</v>
      </c>
      <c r="R347" s="23">
        <v>34.577883472057259</v>
      </c>
      <c r="S347" s="22">
        <v>35</v>
      </c>
      <c r="T347" s="22" t="s">
        <v>26</v>
      </c>
      <c r="U347" s="23">
        <v>0.55599608155550895</v>
      </c>
      <c r="V347" s="22">
        <v>1670</v>
      </c>
      <c r="W347" s="22">
        <v>4075</v>
      </c>
      <c r="X347" s="22">
        <v>1665</v>
      </c>
      <c r="Y347" s="22">
        <v>1314</v>
      </c>
      <c r="Z347" s="22" t="s">
        <v>29</v>
      </c>
      <c r="AA347" s="5"/>
      <c r="AB347" s="6" cm="1">
        <f t="array" ref="AB347">SUM(IF(B347:I347&gt;B348:I348,1,-1))</f>
        <v>-4</v>
      </c>
      <c r="AC347" s="6" cm="1">
        <f t="array" ref="AC347">SUM(IF(J347:S347&gt;J348:S348,1,-1))</f>
        <v>-4</v>
      </c>
      <c r="AD347" s="6">
        <f t="shared" si="81"/>
        <v>-8</v>
      </c>
      <c r="AE347" s="6">
        <f t="shared" si="93"/>
        <v>-8</v>
      </c>
      <c r="AF347" s="6">
        <f t="shared" si="93"/>
        <v>6</v>
      </c>
      <c r="AG347" s="6">
        <f t="shared" si="93"/>
        <v>-2</v>
      </c>
      <c r="AH347" s="5"/>
      <c r="AI347" s="8" t="str">
        <f t="shared" si="82"/>
        <v>OL Lower</v>
      </c>
      <c r="AJ347" s="24" t="str">
        <f t="shared" si="83"/>
        <v>Up</v>
      </c>
      <c r="AK347" s="25" t="str">
        <f t="shared" si="84"/>
        <v>POC Up</v>
      </c>
      <c r="AL347" s="26" t="str">
        <f t="shared" si="85"/>
        <v>In. Val</v>
      </c>
      <c r="AM347" s="26" t="str">
        <f t="shared" si="86"/>
        <v>Inside Day</v>
      </c>
      <c r="AN347" s="26" t="str">
        <f t="shared" si="87"/>
        <v>In Val</v>
      </c>
      <c r="AO347" s="26" t="str">
        <f t="shared" si="88"/>
        <v>No Gap</v>
      </c>
      <c r="AP347" s="26" t="str">
        <f t="shared" si="89"/>
        <v>Bottom-Weighted</v>
      </c>
      <c r="AQ347" s="26" t="str">
        <f t="shared" si="90"/>
        <v>Skewed Mid-High</v>
      </c>
      <c r="AR347" s="26" t="str">
        <f t="shared" si="91"/>
        <v>Closed Higher Quadrant</v>
      </c>
      <c r="AS347" s="27">
        <f t="shared" si="92"/>
        <v>1</v>
      </c>
    </row>
    <row r="348" spans="1:45" ht="15.5" x14ac:dyDescent="0.35">
      <c r="A348" s="20">
        <v>45168</v>
      </c>
      <c r="B348" s="21">
        <v>1.27193</v>
      </c>
      <c r="C348" s="21">
        <v>1.2818000000000001</v>
      </c>
      <c r="D348" s="21">
        <v>1.2547600000000001</v>
      </c>
      <c r="E348" s="21">
        <v>1.2710699999999999</v>
      </c>
      <c r="F348" s="21">
        <v>1.2719000000000003</v>
      </c>
      <c r="G348" s="21">
        <v>1.2782000000000002</v>
      </c>
      <c r="H348" s="21">
        <v>1.2659000000000002</v>
      </c>
      <c r="I348" s="22">
        <v>22</v>
      </c>
      <c r="J348" s="22">
        <v>3387</v>
      </c>
      <c r="K348" s="22">
        <v>5398</v>
      </c>
      <c r="L348" s="22">
        <v>8880</v>
      </c>
      <c r="M348" s="23">
        <v>12.308750000000003</v>
      </c>
      <c r="N348" s="23">
        <v>270.39999999999952</v>
      </c>
      <c r="O348" s="22">
        <v>122.99999999999977</v>
      </c>
      <c r="P348" s="22">
        <v>910849</v>
      </c>
      <c r="Q348" s="23">
        <v>1265.0680555555555</v>
      </c>
      <c r="R348" s="23">
        <v>32.84023668639059</v>
      </c>
      <c r="S348" s="22">
        <v>34</v>
      </c>
      <c r="T348" s="22" t="s">
        <v>26</v>
      </c>
      <c r="U348" s="23">
        <v>0.62400095281578993</v>
      </c>
      <c r="V348" s="22">
        <v>1075</v>
      </c>
      <c r="W348" s="22">
        <v>4688</v>
      </c>
      <c r="X348" s="22">
        <v>1612</v>
      </c>
      <c r="Y348" s="22">
        <v>1449</v>
      </c>
      <c r="Z348" s="22" t="s">
        <v>32</v>
      </c>
      <c r="AA348" s="5"/>
      <c r="AB348" s="6" cm="1">
        <f t="array" ref="AB348">SUM(IF(B348:I348&gt;B349:I349,1,-1))</f>
        <v>-2</v>
      </c>
      <c r="AC348" s="6" cm="1">
        <f t="array" ref="AC348">SUM(IF(J348:S348&gt;J349:S349,1,-1))</f>
        <v>4</v>
      </c>
      <c r="AD348" s="6">
        <f t="shared" si="81"/>
        <v>2</v>
      </c>
      <c r="AE348" s="6">
        <f t="shared" si="93"/>
        <v>-2</v>
      </c>
      <c r="AF348" s="6">
        <f t="shared" si="93"/>
        <v>4</v>
      </c>
      <c r="AG348" s="6">
        <f t="shared" si="93"/>
        <v>2</v>
      </c>
      <c r="AH348" s="5"/>
      <c r="AI348" s="8" t="str">
        <f t="shared" si="82"/>
        <v>Outside</v>
      </c>
      <c r="AJ348" s="24" t="str">
        <f t="shared" si="83"/>
        <v>Neutral</v>
      </c>
      <c r="AK348" s="25" t="str">
        <f t="shared" si="84"/>
        <v>POC Down</v>
      </c>
      <c r="AL348" s="26" t="str">
        <f t="shared" si="85"/>
        <v>In. Val</v>
      </c>
      <c r="AM348" s="26" t="str">
        <f t="shared" si="86"/>
        <v>Inside Day</v>
      </c>
      <c r="AN348" s="26" t="str">
        <f t="shared" si="87"/>
        <v>In Val</v>
      </c>
      <c r="AO348" s="26" t="str">
        <f t="shared" si="88"/>
        <v>No Gap</v>
      </c>
      <c r="AP348" s="26" t="str">
        <f t="shared" si="89"/>
        <v>Bottom-Weighted</v>
      </c>
      <c r="AQ348" s="26" t="str">
        <f t="shared" si="90"/>
        <v>Skewed Mid-High</v>
      </c>
      <c r="AR348" s="26" t="str">
        <f t="shared" si="91"/>
        <v>Closed Lower Quadrant</v>
      </c>
      <c r="AS348" s="27">
        <f t="shared" si="92"/>
        <v>-1</v>
      </c>
    </row>
    <row r="349" spans="1:45" ht="15.5" x14ac:dyDescent="0.35">
      <c r="A349" s="20">
        <v>45167</v>
      </c>
      <c r="B349" s="21">
        <v>1.2743100000000001</v>
      </c>
      <c r="C349" s="21">
        <v>1.2818000000000001</v>
      </c>
      <c r="D349" s="21">
        <v>1.2547600000000001</v>
      </c>
      <c r="E349" s="21">
        <v>1.26353</v>
      </c>
      <c r="F349" s="21">
        <v>1.2731000000000001</v>
      </c>
      <c r="G349" s="21">
        <v>1.2775000000000001</v>
      </c>
      <c r="H349" s="21">
        <v>1.2669000000000001</v>
      </c>
      <c r="I349" s="22">
        <v>10</v>
      </c>
      <c r="J349" s="22">
        <v>2697</v>
      </c>
      <c r="K349" s="22">
        <v>5974</v>
      </c>
      <c r="L349" s="22">
        <v>8767</v>
      </c>
      <c r="M349" s="23">
        <v>12.142916666666688</v>
      </c>
      <c r="N349" s="23">
        <v>270.39999999999952</v>
      </c>
      <c r="O349" s="22">
        <v>105.99999999999943</v>
      </c>
      <c r="P349" s="22">
        <v>898145</v>
      </c>
      <c r="Q349" s="23">
        <v>1247.4236111111111</v>
      </c>
      <c r="R349" s="23">
        <v>32.422337278106568</v>
      </c>
      <c r="S349" s="22">
        <v>39</v>
      </c>
      <c r="T349" s="22" t="s">
        <v>26</v>
      </c>
      <c r="U349" s="23">
        <v>0.53734841525897636</v>
      </c>
      <c r="V349" s="22">
        <v>1196</v>
      </c>
      <c r="W349" s="22">
        <v>4772</v>
      </c>
      <c r="X349" s="22">
        <v>1296</v>
      </c>
      <c r="Y349" s="22">
        <v>1449</v>
      </c>
      <c r="Z349" s="22" t="s">
        <v>29</v>
      </c>
      <c r="AA349" s="5"/>
      <c r="AB349" s="6" cm="1">
        <f t="array" ref="AB349">SUM(IF(B349:I349&gt;B350:I350,1,-1))</f>
        <v>-2</v>
      </c>
      <c r="AC349" s="6" cm="1">
        <f t="array" ref="AC349">SUM(IF(J349:S349&gt;J350:S350,1,-1))</f>
        <v>6</v>
      </c>
      <c r="AD349" s="6">
        <f t="shared" si="81"/>
        <v>4</v>
      </c>
      <c r="AE349" s="6">
        <f t="shared" si="93"/>
        <v>-4</v>
      </c>
      <c r="AF349" s="6">
        <f t="shared" si="93"/>
        <v>4</v>
      </c>
      <c r="AG349" s="6">
        <f t="shared" si="93"/>
        <v>0</v>
      </c>
      <c r="AH349" s="5"/>
      <c r="AI349" s="8" t="str">
        <f t="shared" si="82"/>
        <v>Outside</v>
      </c>
      <c r="AJ349" s="24" t="str">
        <f t="shared" si="83"/>
        <v>Neutral</v>
      </c>
      <c r="AK349" s="25" t="str">
        <f t="shared" si="84"/>
        <v>POC Down</v>
      </c>
      <c r="AL349" s="26" t="str">
        <f t="shared" si="85"/>
        <v>In. Val</v>
      </c>
      <c r="AM349" s="26" t="str">
        <f t="shared" si="86"/>
        <v>Inside Day</v>
      </c>
      <c r="AN349" s="26" t="str">
        <f t="shared" si="87"/>
        <v>Bl. Val</v>
      </c>
      <c r="AO349" s="26" t="str">
        <f t="shared" si="88"/>
        <v>No Gap</v>
      </c>
      <c r="AP349" s="26" t="str">
        <f t="shared" si="89"/>
        <v>Bottom-Weighted</v>
      </c>
      <c r="AQ349" s="26" t="str">
        <f t="shared" si="90"/>
        <v>Skewed Mid-High</v>
      </c>
      <c r="AR349" s="26" t="str">
        <f t="shared" si="91"/>
        <v>Closed Lower Quadrant</v>
      </c>
      <c r="AS349" s="27">
        <f t="shared" si="92"/>
        <v>-1</v>
      </c>
    </row>
    <row r="350" spans="1:45" ht="15.5" x14ac:dyDescent="0.35">
      <c r="A350" s="20">
        <v>45166</v>
      </c>
      <c r="B350" s="21">
        <v>1.2780899999999999</v>
      </c>
      <c r="C350" s="21">
        <v>1.2818000000000001</v>
      </c>
      <c r="D350" s="21">
        <v>1.2547600000000001</v>
      </c>
      <c r="E350" s="21">
        <v>1.2610399999999999</v>
      </c>
      <c r="F350" s="21">
        <v>1.2739000000000003</v>
      </c>
      <c r="G350" s="21">
        <v>1.2764000000000002</v>
      </c>
      <c r="H350" s="21">
        <v>1.2681000000000002</v>
      </c>
      <c r="I350" s="22">
        <v>0</v>
      </c>
      <c r="J350" s="22">
        <v>2244</v>
      </c>
      <c r="K350" s="22">
        <v>6299</v>
      </c>
      <c r="L350" s="22">
        <v>8646</v>
      </c>
      <c r="M350" s="23">
        <v>11.966666666666715</v>
      </c>
      <c r="N350" s="23">
        <v>270.39999999999952</v>
      </c>
      <c r="O350" s="22">
        <v>82.999999999999744</v>
      </c>
      <c r="P350" s="22">
        <v>891155</v>
      </c>
      <c r="Q350" s="23">
        <v>1237.7152777777778</v>
      </c>
      <c r="R350" s="23">
        <v>31.974852071005973</v>
      </c>
      <c r="S350" s="22">
        <v>35</v>
      </c>
      <c r="T350" s="22" t="s">
        <v>28</v>
      </c>
      <c r="U350" s="23">
        <v>0.4499785184724272</v>
      </c>
      <c r="V350" s="22">
        <v>1360</v>
      </c>
      <c r="W350" s="22">
        <v>5148</v>
      </c>
      <c r="X350" s="22">
        <v>982</v>
      </c>
      <c r="Y350" s="22">
        <v>1102</v>
      </c>
      <c r="Z350" s="22" t="s">
        <v>27</v>
      </c>
      <c r="AA350" s="5"/>
      <c r="AB350" s="6" cm="1">
        <f t="array" ref="AB350">SUM(IF(B350:I350&gt;B351:I351,1,-1))</f>
        <v>2</v>
      </c>
      <c r="AC350" s="6" cm="1">
        <f t="array" ref="AC350">SUM(IF(J350:S350&gt;J351:S351,1,-1))</f>
        <v>-6</v>
      </c>
      <c r="AD350" s="6">
        <f t="shared" si="81"/>
        <v>-4</v>
      </c>
      <c r="AE350" s="6">
        <f t="shared" si="93"/>
        <v>-8</v>
      </c>
      <c r="AF350" s="6">
        <f t="shared" si="93"/>
        <v>-4</v>
      </c>
      <c r="AG350" s="6">
        <f t="shared" si="93"/>
        <v>-12</v>
      </c>
      <c r="AH350" s="5"/>
      <c r="AI350" s="8" t="str">
        <f t="shared" si="82"/>
        <v>Outside</v>
      </c>
      <c r="AJ350" s="24" t="str">
        <f t="shared" si="83"/>
        <v>Down</v>
      </c>
      <c r="AK350" s="25" t="str">
        <f t="shared" si="84"/>
        <v>POC Up</v>
      </c>
      <c r="AL350" s="26" t="str">
        <f t="shared" si="85"/>
        <v>In. Val</v>
      </c>
      <c r="AM350" s="26" t="str">
        <f t="shared" si="86"/>
        <v>Inside Day</v>
      </c>
      <c r="AN350" s="26" t="str">
        <f t="shared" si="87"/>
        <v>Bl. Val</v>
      </c>
      <c r="AO350" s="26" t="str">
        <f t="shared" si="88"/>
        <v>Gap Up - Failed</v>
      </c>
      <c r="AP350" s="26" t="str">
        <f t="shared" si="89"/>
        <v>Bottom-Weighted</v>
      </c>
      <c r="AQ350" s="26" t="str">
        <f t="shared" si="90"/>
        <v>Skewed Mid-High</v>
      </c>
      <c r="AR350" s="26" t="str">
        <f t="shared" si="91"/>
        <v>Same</v>
      </c>
      <c r="AS350" s="27">
        <f t="shared" si="92"/>
        <v>0</v>
      </c>
    </row>
    <row r="351" spans="1:45" ht="15.5" x14ac:dyDescent="0.35">
      <c r="A351" s="20">
        <v>45163</v>
      </c>
      <c r="B351" s="21">
        <v>1.27484</v>
      </c>
      <c r="C351" s="21">
        <v>1.2818000000000001</v>
      </c>
      <c r="D351" s="21">
        <v>1.2547600000000001</v>
      </c>
      <c r="E351" s="21">
        <v>1.2588699999999999</v>
      </c>
      <c r="F351" s="21">
        <v>1.2732000000000001</v>
      </c>
      <c r="G351" s="21">
        <v>1.2762000000000002</v>
      </c>
      <c r="H351" s="21">
        <v>1.2684000000000002</v>
      </c>
      <c r="I351" s="22">
        <v>-13</v>
      </c>
      <c r="J351" s="22">
        <v>3296</v>
      </c>
      <c r="K351" s="22">
        <v>5297</v>
      </c>
      <c r="L351" s="22">
        <v>8703</v>
      </c>
      <c r="M351" s="23">
        <v>12.0380555555556</v>
      </c>
      <c r="N351" s="23">
        <v>270.39999999999952</v>
      </c>
      <c r="O351" s="22">
        <v>78.000000000000284</v>
      </c>
      <c r="P351" s="22">
        <v>894248</v>
      </c>
      <c r="Q351" s="23">
        <v>1242.0111111111112</v>
      </c>
      <c r="R351" s="23">
        <v>32.18565088757402</v>
      </c>
      <c r="S351" s="22">
        <v>37</v>
      </c>
      <c r="T351" s="22" t="s">
        <v>26</v>
      </c>
      <c r="U351" s="23">
        <v>0.5569654105066576</v>
      </c>
      <c r="V351" s="22">
        <v>1599</v>
      </c>
      <c r="W351" s="22">
        <v>5389</v>
      </c>
      <c r="X351" s="22">
        <v>982</v>
      </c>
      <c r="Y351" s="22">
        <v>679</v>
      </c>
      <c r="Z351" s="22" t="s">
        <v>27</v>
      </c>
      <c r="AA351" s="5"/>
      <c r="AB351" s="6" cm="1">
        <f t="array" ref="AB351">SUM(IF(B351:I351&gt;B352:I352,1,-1))</f>
        <v>-4</v>
      </c>
      <c r="AC351" s="6" cm="1">
        <f t="array" ref="AC351">SUM(IF(J351:S351&gt;J352:S352,1,-1))</f>
        <v>4</v>
      </c>
      <c r="AD351" s="6">
        <f t="shared" si="81"/>
        <v>0</v>
      </c>
      <c r="AE351" s="6">
        <f t="shared" ref="AE351:AG366" si="94">SUM(AB351:AB353)</f>
        <v>-16</v>
      </c>
      <c r="AF351" s="6">
        <f t="shared" si="94"/>
        <v>8</v>
      </c>
      <c r="AG351" s="6">
        <f t="shared" si="94"/>
        <v>-8</v>
      </c>
      <c r="AH351" s="5"/>
      <c r="AI351" s="8" t="str">
        <f t="shared" si="82"/>
        <v>Outside</v>
      </c>
      <c r="AJ351" s="24" t="str">
        <f t="shared" si="83"/>
        <v>Neutral</v>
      </c>
      <c r="AK351" s="25" t="str">
        <f t="shared" si="84"/>
        <v>POC Unchanged</v>
      </c>
      <c r="AL351" s="26" t="str">
        <f t="shared" si="85"/>
        <v>In. Val</v>
      </c>
      <c r="AM351" s="26" t="str">
        <f t="shared" si="86"/>
        <v>Lower Break</v>
      </c>
      <c r="AN351" s="26" t="str">
        <f t="shared" si="87"/>
        <v>Bl. Val</v>
      </c>
      <c r="AO351" s="26" t="str">
        <f t="shared" si="88"/>
        <v>No Gap</v>
      </c>
      <c r="AP351" s="26" t="str">
        <f t="shared" si="89"/>
        <v>Bottom-Weighted</v>
      </c>
      <c r="AQ351" s="26" t="str">
        <f t="shared" si="90"/>
        <v>Skewed Mid-High</v>
      </c>
      <c r="AR351" s="26" t="str">
        <f t="shared" si="91"/>
        <v>Same</v>
      </c>
      <c r="AS351" s="27">
        <f t="shared" si="92"/>
        <v>0</v>
      </c>
    </row>
    <row r="352" spans="1:45" ht="15.5" x14ac:dyDescent="0.35">
      <c r="A352" s="20">
        <v>45162</v>
      </c>
      <c r="B352" s="21">
        <v>1.27153</v>
      </c>
      <c r="C352" s="21">
        <v>1.2818000000000001</v>
      </c>
      <c r="D352" s="21">
        <v>1.2585599999999999</v>
      </c>
      <c r="E352" s="21">
        <v>1.2592000000000001</v>
      </c>
      <c r="F352" s="21">
        <v>1.2731999999999999</v>
      </c>
      <c r="G352" s="21">
        <v>1.2762</v>
      </c>
      <c r="H352" s="21">
        <v>1.2691999999999999</v>
      </c>
      <c r="I352" s="22">
        <v>-27</v>
      </c>
      <c r="J352" s="22">
        <v>3663</v>
      </c>
      <c r="K352" s="22">
        <v>4939</v>
      </c>
      <c r="L352" s="22">
        <v>8721</v>
      </c>
      <c r="M352" s="23">
        <v>12.010138888888919</v>
      </c>
      <c r="N352" s="23">
        <v>232.40000000000148</v>
      </c>
      <c r="O352" s="22">
        <v>70.000000000001165</v>
      </c>
      <c r="P352" s="22">
        <v>894040</v>
      </c>
      <c r="Q352" s="23">
        <v>1241.7222222222222</v>
      </c>
      <c r="R352" s="23">
        <v>37.525817555937799</v>
      </c>
      <c r="S352" s="22">
        <v>30</v>
      </c>
      <c r="T352" s="22" t="s">
        <v>26</v>
      </c>
      <c r="U352" s="23">
        <v>0.65072614906623616</v>
      </c>
      <c r="V352" s="22">
        <v>1149</v>
      </c>
      <c r="W352" s="22">
        <v>5282</v>
      </c>
      <c r="X352" s="22">
        <v>1897</v>
      </c>
      <c r="Y352" s="22">
        <v>393</v>
      </c>
      <c r="Z352" s="22" t="s">
        <v>27</v>
      </c>
      <c r="AA352" s="5"/>
      <c r="AB352" s="6" cm="1">
        <f t="array" ref="AB352">SUM(IF(B352:I352&gt;B353:I353,1,-1))</f>
        <v>-6</v>
      </c>
      <c r="AC352" s="6" cm="1">
        <f t="array" ref="AC352">SUM(IF(J352:S352&gt;J353:S353,1,-1))</f>
        <v>-2</v>
      </c>
      <c r="AD352" s="6">
        <f t="shared" si="81"/>
        <v>-8</v>
      </c>
      <c r="AE352" s="6">
        <f t="shared" si="94"/>
        <v>-16</v>
      </c>
      <c r="AF352" s="6">
        <f t="shared" si="94"/>
        <v>-2</v>
      </c>
      <c r="AG352" s="6">
        <f t="shared" si="94"/>
        <v>-18</v>
      </c>
      <c r="AH352" s="5"/>
      <c r="AI352" s="8" t="str">
        <f t="shared" si="82"/>
        <v>Outside</v>
      </c>
      <c r="AJ352" s="24" t="str">
        <f t="shared" si="83"/>
        <v>Neutral</v>
      </c>
      <c r="AK352" s="25" t="str">
        <f t="shared" si="84"/>
        <v>POC Unchanged</v>
      </c>
      <c r="AL352" s="26" t="str">
        <f t="shared" si="85"/>
        <v>In. Val</v>
      </c>
      <c r="AM352" s="26" t="str">
        <f t="shared" si="86"/>
        <v>Lower Break</v>
      </c>
      <c r="AN352" s="26" t="str">
        <f t="shared" si="87"/>
        <v>Bl. Val</v>
      </c>
      <c r="AO352" s="26" t="str">
        <f t="shared" si="88"/>
        <v>No Gap</v>
      </c>
      <c r="AP352" s="26" t="str">
        <f t="shared" si="89"/>
        <v>Bottom-Weighted</v>
      </c>
      <c r="AQ352" s="26" t="str">
        <f t="shared" si="90"/>
        <v>Skewed Mid-High</v>
      </c>
      <c r="AR352" s="26" t="str">
        <f t="shared" si="91"/>
        <v>Closed Higher Quadrant</v>
      </c>
      <c r="AS352" s="27">
        <f t="shared" si="92"/>
        <v>2</v>
      </c>
    </row>
    <row r="353" spans="1:45" ht="15.5" x14ac:dyDescent="0.35">
      <c r="A353" s="20">
        <v>45161</v>
      </c>
      <c r="B353" s="21">
        <v>1.2718499999999999</v>
      </c>
      <c r="C353" s="21">
        <v>1.2818000000000001</v>
      </c>
      <c r="D353" s="21">
        <v>1.26142</v>
      </c>
      <c r="E353" s="21">
        <v>1.27197</v>
      </c>
      <c r="F353" s="21">
        <v>1.2732000000000001</v>
      </c>
      <c r="G353" s="21">
        <v>1.276</v>
      </c>
      <c r="H353" s="21">
        <v>1.2692000000000001</v>
      </c>
      <c r="I353" s="22">
        <v>-5</v>
      </c>
      <c r="J353" s="22">
        <v>3654</v>
      </c>
      <c r="K353" s="22">
        <v>5035</v>
      </c>
      <c r="L353" s="22">
        <v>8809</v>
      </c>
      <c r="M353" s="23">
        <v>12.149583333333368</v>
      </c>
      <c r="N353" s="23">
        <v>203.80000000000064</v>
      </c>
      <c r="O353" s="22">
        <v>67.999999999999176</v>
      </c>
      <c r="P353" s="22">
        <v>915455</v>
      </c>
      <c r="Q353" s="23">
        <v>1271.4652777777778</v>
      </c>
      <c r="R353" s="23">
        <v>43.22374877330703</v>
      </c>
      <c r="S353" s="22">
        <v>24</v>
      </c>
      <c r="T353" s="22" t="s">
        <v>26</v>
      </c>
      <c r="U353" s="23">
        <v>0.68845807550362359</v>
      </c>
      <c r="V353" s="22">
        <v>716</v>
      </c>
      <c r="W353" s="22">
        <v>4569</v>
      </c>
      <c r="X353" s="22">
        <v>3025</v>
      </c>
      <c r="Y353" s="22">
        <v>499</v>
      </c>
      <c r="Z353" s="22" t="s">
        <v>32</v>
      </c>
      <c r="AA353" s="5"/>
      <c r="AB353" s="6" cm="1">
        <f t="array" ref="AB353">SUM(IF(B353:I353&gt;B354:I354,1,-1))</f>
        <v>-6</v>
      </c>
      <c r="AC353" s="6" cm="1">
        <f t="array" ref="AC353">SUM(IF(J353:S353&gt;J354:S354,1,-1))</f>
        <v>6</v>
      </c>
      <c r="AD353" s="6">
        <f t="shared" si="81"/>
        <v>0</v>
      </c>
      <c r="AE353" s="6">
        <f t="shared" si="94"/>
        <v>-10</v>
      </c>
      <c r="AF353" s="6">
        <f t="shared" si="94"/>
        <v>2</v>
      </c>
      <c r="AG353" s="6">
        <f t="shared" si="94"/>
        <v>-8</v>
      </c>
      <c r="AH353" s="5"/>
      <c r="AI353" s="8" t="str">
        <f t="shared" si="82"/>
        <v>OL Lower</v>
      </c>
      <c r="AJ353" s="24" t="str">
        <f t="shared" si="83"/>
        <v>Neutral</v>
      </c>
      <c r="AK353" s="25" t="str">
        <f t="shared" si="84"/>
        <v>POC Unchanged</v>
      </c>
      <c r="AL353" s="26" t="str">
        <f t="shared" si="85"/>
        <v>In. Val</v>
      </c>
      <c r="AM353" s="26" t="str">
        <f t="shared" si="86"/>
        <v>Lower Break</v>
      </c>
      <c r="AN353" s="26" t="str">
        <f t="shared" si="87"/>
        <v>In Val</v>
      </c>
      <c r="AO353" s="26" t="str">
        <f t="shared" si="88"/>
        <v>No Gap</v>
      </c>
      <c r="AP353" s="26" t="str">
        <f t="shared" si="89"/>
        <v>Bottom-Weighted</v>
      </c>
      <c r="AQ353" s="26" t="str">
        <f t="shared" si="90"/>
        <v>Skewed Mid-High</v>
      </c>
      <c r="AR353" s="26" t="str">
        <f t="shared" si="91"/>
        <v>Same</v>
      </c>
      <c r="AS353" s="27">
        <f t="shared" si="92"/>
        <v>0</v>
      </c>
    </row>
    <row r="354" spans="1:45" ht="15.5" x14ac:dyDescent="0.35">
      <c r="A354" s="20">
        <v>45160</v>
      </c>
      <c r="B354" s="21">
        <v>1.2794300000000001</v>
      </c>
      <c r="C354" s="21">
        <v>1.2818000000000001</v>
      </c>
      <c r="D354" s="21">
        <v>1.2616000000000001</v>
      </c>
      <c r="E354" s="21">
        <v>1.2730699999999999</v>
      </c>
      <c r="F354" s="21">
        <v>1.2732000000000001</v>
      </c>
      <c r="G354" s="21">
        <v>1.2762</v>
      </c>
      <c r="H354" s="21">
        <v>1.2692000000000001</v>
      </c>
      <c r="I354" s="22">
        <v>-25</v>
      </c>
      <c r="J354" s="22">
        <v>3873</v>
      </c>
      <c r="K354" s="22">
        <v>4716</v>
      </c>
      <c r="L354" s="22">
        <v>8709</v>
      </c>
      <c r="M354" s="23">
        <v>12.013611111111137</v>
      </c>
      <c r="N354" s="23">
        <v>201.99999999999994</v>
      </c>
      <c r="O354" s="22">
        <v>69.999999999998948</v>
      </c>
      <c r="P354" s="22">
        <v>909930</v>
      </c>
      <c r="Q354" s="23">
        <v>1263.7916666666667</v>
      </c>
      <c r="R354" s="23">
        <v>43.113861386138623</v>
      </c>
      <c r="S354" s="22">
        <v>20</v>
      </c>
      <c r="T354" s="22" t="s">
        <v>33</v>
      </c>
      <c r="U354" s="23">
        <v>0.72596042959998908</v>
      </c>
      <c r="V354" s="22">
        <v>987</v>
      </c>
      <c r="W354" s="22">
        <v>4455</v>
      </c>
      <c r="X354" s="22">
        <v>2937</v>
      </c>
      <c r="Y354" s="22">
        <v>330</v>
      </c>
      <c r="Z354" s="22" t="s">
        <v>32</v>
      </c>
      <c r="AA354" s="5"/>
      <c r="AB354" s="6" cm="1">
        <f t="array" ref="AB354">SUM(IF(B354:I354&gt;B355:I355,1,-1))</f>
        <v>-4</v>
      </c>
      <c r="AC354" s="6" cm="1">
        <f t="array" ref="AC354">SUM(IF(J354:S354&gt;J355:S355,1,-1))</f>
        <v>-6</v>
      </c>
      <c r="AD354" s="6">
        <f t="shared" si="81"/>
        <v>-10</v>
      </c>
      <c r="AE354" s="6">
        <f t="shared" si="94"/>
        <v>-8</v>
      </c>
      <c r="AF354" s="6">
        <f t="shared" si="94"/>
        <v>-8</v>
      </c>
      <c r="AG354" s="6">
        <f t="shared" si="94"/>
        <v>-16</v>
      </c>
      <c r="AH354" s="5"/>
      <c r="AI354" s="8" t="str">
        <f t="shared" si="82"/>
        <v>Inside</v>
      </c>
      <c r="AJ354" s="24" t="str">
        <f t="shared" si="83"/>
        <v>Down</v>
      </c>
      <c r="AK354" s="25" t="str">
        <f t="shared" si="84"/>
        <v>POC Unchanged</v>
      </c>
      <c r="AL354" s="26" t="str">
        <f t="shared" si="85"/>
        <v>In. Val</v>
      </c>
      <c r="AM354" s="26" t="str">
        <f t="shared" si="86"/>
        <v>Inside Day</v>
      </c>
      <c r="AN354" s="26" t="str">
        <f t="shared" si="87"/>
        <v>In Val</v>
      </c>
      <c r="AO354" s="26" t="str">
        <f t="shared" si="88"/>
        <v>Gap Up - Failed</v>
      </c>
      <c r="AP354" s="26" t="str">
        <f t="shared" si="89"/>
        <v>Bottom-Weighted</v>
      </c>
      <c r="AQ354" s="26" t="str">
        <f t="shared" si="90"/>
        <v>Skewed Mid-High</v>
      </c>
      <c r="AR354" s="26" t="str">
        <f t="shared" si="91"/>
        <v>Same</v>
      </c>
      <c r="AS354" s="27">
        <f t="shared" si="92"/>
        <v>0</v>
      </c>
    </row>
    <row r="355" spans="1:45" ht="15.5" x14ac:dyDescent="0.35">
      <c r="A355" s="20">
        <v>45159</v>
      </c>
      <c r="B355" s="21">
        <v>1.2831399999999999</v>
      </c>
      <c r="C355" s="21">
        <v>1.28382</v>
      </c>
      <c r="D355" s="21">
        <v>1.2616000000000001</v>
      </c>
      <c r="E355" s="21">
        <v>1.2759100000000001</v>
      </c>
      <c r="F355" s="21">
        <v>1.2732000000000001</v>
      </c>
      <c r="G355" s="21">
        <v>1.2763</v>
      </c>
      <c r="H355" s="21">
        <v>1.2690000000000001</v>
      </c>
      <c r="I355" s="22">
        <v>-30</v>
      </c>
      <c r="J355" s="22">
        <v>4026</v>
      </c>
      <c r="K355" s="22">
        <v>4627</v>
      </c>
      <c r="L355" s="22">
        <v>8761</v>
      </c>
      <c r="M355" s="23">
        <v>12.087222222222229</v>
      </c>
      <c r="N355" s="23">
        <v>222.19999999999908</v>
      </c>
      <c r="O355" s="22">
        <v>72.999999999998622</v>
      </c>
      <c r="P355" s="22">
        <v>911389</v>
      </c>
      <c r="Q355" s="23">
        <v>1265.8180555555555</v>
      </c>
      <c r="R355" s="23">
        <v>39.428442844284589</v>
      </c>
      <c r="S355" s="22">
        <v>27</v>
      </c>
      <c r="T355" s="22" t="s">
        <v>33</v>
      </c>
      <c r="U355" s="23">
        <v>0.78319786198210584</v>
      </c>
      <c r="V355" s="22">
        <v>520</v>
      </c>
      <c r="W355" s="22">
        <v>4000</v>
      </c>
      <c r="X355" s="22">
        <v>3814</v>
      </c>
      <c r="Y355" s="22">
        <v>427</v>
      </c>
      <c r="Z355" s="22" t="s">
        <v>32</v>
      </c>
      <c r="AA355" s="5"/>
      <c r="AB355" s="6" cm="1">
        <f t="array" ref="AB355">SUM(IF(B355:I355&gt;B356:I356,1,-1))</f>
        <v>0</v>
      </c>
      <c r="AC355" s="6" cm="1">
        <f t="array" ref="AC355">SUM(IF(J355:S355&gt;J356:S356,1,-1))</f>
        <v>2</v>
      </c>
      <c r="AD355" s="6">
        <f t="shared" si="81"/>
        <v>2</v>
      </c>
      <c r="AE355" s="6">
        <f t="shared" si="94"/>
        <v>-4</v>
      </c>
      <c r="AF355" s="6">
        <f t="shared" si="94"/>
        <v>-8</v>
      </c>
      <c r="AG355" s="6">
        <f t="shared" si="94"/>
        <v>-12</v>
      </c>
      <c r="AH355" s="5"/>
      <c r="AI355" s="8" t="str">
        <f t="shared" si="82"/>
        <v>Inside</v>
      </c>
      <c r="AJ355" s="24" t="str">
        <f t="shared" si="83"/>
        <v>Down</v>
      </c>
      <c r="AK355" s="25" t="str">
        <f t="shared" si="84"/>
        <v>POC Up</v>
      </c>
      <c r="AL355" s="26" t="str">
        <f t="shared" si="85"/>
        <v>In. Val</v>
      </c>
      <c r="AM355" s="26" t="str">
        <f t="shared" si="86"/>
        <v>Inside Day</v>
      </c>
      <c r="AN355" s="26" t="str">
        <f t="shared" si="87"/>
        <v>In Val</v>
      </c>
      <c r="AO355" s="26" t="str">
        <f t="shared" si="88"/>
        <v>Gap Up - Failed</v>
      </c>
      <c r="AP355" s="26" t="str">
        <f t="shared" si="89"/>
        <v>Bottom-Weighted</v>
      </c>
      <c r="AQ355" s="26" t="str">
        <f t="shared" si="90"/>
        <v>Skewed Mid-High</v>
      </c>
      <c r="AR355" s="26" t="str">
        <f t="shared" si="91"/>
        <v>Closed Lower Quadrant</v>
      </c>
      <c r="AS355" s="27">
        <f t="shared" si="92"/>
        <v>-1</v>
      </c>
    </row>
    <row r="356" spans="1:45" ht="15.5" x14ac:dyDescent="0.35">
      <c r="A356" s="20">
        <v>45156</v>
      </c>
      <c r="B356" s="21">
        <v>1.28532</v>
      </c>
      <c r="C356" s="21">
        <v>1.28722</v>
      </c>
      <c r="D356" s="21">
        <v>1.2616000000000001</v>
      </c>
      <c r="E356" s="21">
        <v>1.2740499999999999</v>
      </c>
      <c r="F356" s="21">
        <v>1.2717000000000001</v>
      </c>
      <c r="G356" s="21">
        <v>1.2765</v>
      </c>
      <c r="H356" s="21">
        <v>1.2684</v>
      </c>
      <c r="I356" s="22">
        <v>-41</v>
      </c>
      <c r="J356" s="22">
        <v>5406</v>
      </c>
      <c r="K356" s="22">
        <v>3255</v>
      </c>
      <c r="L356" s="22">
        <v>8755</v>
      </c>
      <c r="M356" s="23">
        <v>12.077777777777774</v>
      </c>
      <c r="N356" s="23">
        <v>256.19999999999976</v>
      </c>
      <c r="O356" s="22">
        <v>80.999999999999957</v>
      </c>
      <c r="P356" s="22">
        <v>906250</v>
      </c>
      <c r="Q356" s="23">
        <v>1258.6805555555557</v>
      </c>
      <c r="R356" s="23">
        <v>34.172521467603467</v>
      </c>
      <c r="S356" s="22">
        <v>36</v>
      </c>
      <c r="T356" s="22" t="s">
        <v>26</v>
      </c>
      <c r="U356" s="23">
        <v>0.62462286617557161</v>
      </c>
      <c r="V356" s="22">
        <v>753</v>
      </c>
      <c r="W356" s="22">
        <v>2417</v>
      </c>
      <c r="X356" s="22">
        <v>4910</v>
      </c>
      <c r="Y356" s="22">
        <v>675</v>
      </c>
      <c r="Z356" s="22" t="s">
        <v>29</v>
      </c>
      <c r="AA356" s="5"/>
      <c r="AB356" s="6" cm="1">
        <f t="array" ref="AB356">SUM(IF(B356:I356&gt;B357:I357,1,-1))</f>
        <v>-4</v>
      </c>
      <c r="AC356" s="6" cm="1">
        <f t="array" ref="AC356">SUM(IF(J356:S356&gt;J357:S357,1,-1))</f>
        <v>-4</v>
      </c>
      <c r="AD356" s="6">
        <f t="shared" si="81"/>
        <v>-8</v>
      </c>
      <c r="AE356" s="6">
        <f t="shared" si="94"/>
        <v>-6</v>
      </c>
      <c r="AF356" s="6">
        <f t="shared" si="94"/>
        <v>-18</v>
      </c>
      <c r="AG356" s="6">
        <f t="shared" si="94"/>
        <v>-24</v>
      </c>
      <c r="AH356" s="5"/>
      <c r="AI356" s="8" t="str">
        <f t="shared" si="82"/>
        <v>Inside</v>
      </c>
      <c r="AJ356" s="24" t="str">
        <f t="shared" si="83"/>
        <v>Down</v>
      </c>
      <c r="AK356" s="25" t="str">
        <f t="shared" si="84"/>
        <v>POC Unchanged</v>
      </c>
      <c r="AL356" s="26" t="str">
        <f t="shared" si="85"/>
        <v>In. Val</v>
      </c>
      <c r="AM356" s="26" t="str">
        <f t="shared" si="86"/>
        <v>Inside Day</v>
      </c>
      <c r="AN356" s="26" t="str">
        <f t="shared" si="87"/>
        <v>In Val</v>
      </c>
      <c r="AO356" s="26" t="str">
        <f t="shared" si="88"/>
        <v>Gap Up - Failed</v>
      </c>
      <c r="AP356" s="26" t="str">
        <f t="shared" si="89"/>
        <v>Top-Weighted</v>
      </c>
      <c r="AQ356" s="26" t="str">
        <f t="shared" si="90"/>
        <v>Skewed Mid-Low</v>
      </c>
      <c r="AR356" s="26" t="str">
        <f t="shared" si="91"/>
        <v>Same</v>
      </c>
      <c r="AS356" s="27">
        <f t="shared" si="92"/>
        <v>0</v>
      </c>
    </row>
    <row r="357" spans="1:45" ht="15.5" x14ac:dyDescent="0.35">
      <c r="A357" s="20">
        <v>45155</v>
      </c>
      <c r="B357" s="21">
        <v>1.2793000000000001</v>
      </c>
      <c r="C357" s="21">
        <v>1.28867</v>
      </c>
      <c r="D357" s="21">
        <v>1.2616000000000001</v>
      </c>
      <c r="E357" s="21">
        <v>1.27467</v>
      </c>
      <c r="F357" s="21">
        <v>1.2717000000000001</v>
      </c>
      <c r="G357" s="21">
        <v>1.2776000000000001</v>
      </c>
      <c r="H357" s="21">
        <v>1.2682</v>
      </c>
      <c r="I357" s="22">
        <v>-40</v>
      </c>
      <c r="J357" s="22">
        <v>5659</v>
      </c>
      <c r="K357" s="22">
        <v>3121</v>
      </c>
      <c r="L357" s="22">
        <v>8863</v>
      </c>
      <c r="M357" s="23">
        <v>12.219583333333345</v>
      </c>
      <c r="N357" s="23">
        <v>270.69999999999925</v>
      </c>
      <c r="O357" s="22">
        <v>94.000000000000753</v>
      </c>
      <c r="P357" s="22">
        <v>925184</v>
      </c>
      <c r="Q357" s="23">
        <v>1284.9777777777779</v>
      </c>
      <c r="R357" s="23">
        <v>32.741041743627726</v>
      </c>
      <c r="S357" s="22">
        <v>31</v>
      </c>
      <c r="T357" s="22" t="s">
        <v>26</v>
      </c>
      <c r="U357" s="23">
        <v>0.58585966182573013</v>
      </c>
      <c r="V357" s="22">
        <v>1076</v>
      </c>
      <c r="W357" s="22">
        <v>2233</v>
      </c>
      <c r="X357" s="22">
        <v>4736</v>
      </c>
      <c r="Y357" s="22">
        <v>818</v>
      </c>
      <c r="Z357" s="22" t="s">
        <v>29</v>
      </c>
      <c r="AA357" s="5"/>
      <c r="AB357" s="6" cm="1">
        <f t="array" ref="AB357">SUM(IF(B357:I357&gt;B358:I358,1,-1))</f>
        <v>0</v>
      </c>
      <c r="AC357" s="6" cm="1">
        <f t="array" ref="AC357">SUM(IF(J357:S357&gt;J358:S358,1,-1))</f>
        <v>-6</v>
      </c>
      <c r="AD357" s="6">
        <f t="shared" si="81"/>
        <v>-6</v>
      </c>
      <c r="AE357" s="6">
        <f t="shared" si="94"/>
        <v>-4</v>
      </c>
      <c r="AF357" s="6">
        <f t="shared" si="94"/>
        <v>-12</v>
      </c>
      <c r="AG357" s="6">
        <f t="shared" si="94"/>
        <v>-16</v>
      </c>
      <c r="AH357" s="5"/>
      <c r="AI357" s="8" t="str">
        <f t="shared" si="82"/>
        <v>Inside</v>
      </c>
      <c r="AJ357" s="24" t="str">
        <f t="shared" si="83"/>
        <v>Down</v>
      </c>
      <c r="AK357" s="25" t="str">
        <f t="shared" si="84"/>
        <v>POC Up</v>
      </c>
      <c r="AL357" s="26" t="str">
        <f t="shared" si="85"/>
        <v>In. Val</v>
      </c>
      <c r="AM357" s="26" t="str">
        <f t="shared" si="86"/>
        <v>Inside Day</v>
      </c>
      <c r="AN357" s="26" t="str">
        <f t="shared" si="87"/>
        <v>In Val</v>
      </c>
      <c r="AO357" s="26" t="str">
        <f t="shared" si="88"/>
        <v>Gap Up - Failed</v>
      </c>
      <c r="AP357" s="26" t="str">
        <f t="shared" si="89"/>
        <v>Top-Weighted</v>
      </c>
      <c r="AQ357" s="26" t="str">
        <f t="shared" si="90"/>
        <v>Skewed Mid-Low</v>
      </c>
      <c r="AR357" s="26" t="str">
        <f t="shared" si="91"/>
        <v>Same</v>
      </c>
      <c r="AS357" s="27">
        <f t="shared" si="92"/>
        <v>0</v>
      </c>
    </row>
    <row r="358" spans="1:45" ht="15.5" x14ac:dyDescent="0.35">
      <c r="A358" s="20">
        <v>45154</v>
      </c>
      <c r="B358" s="21">
        <v>1.29267</v>
      </c>
      <c r="C358" s="21">
        <v>1.2995399999999999</v>
      </c>
      <c r="D358" s="21">
        <v>1.2616000000000001</v>
      </c>
      <c r="E358" s="21">
        <v>1.27271</v>
      </c>
      <c r="F358" s="21">
        <v>1.2698</v>
      </c>
      <c r="G358" s="21">
        <v>1.2792000000000001</v>
      </c>
      <c r="H358" s="21">
        <v>1.268</v>
      </c>
      <c r="I358" s="22">
        <v>-44</v>
      </c>
      <c r="J358" s="22">
        <v>7250</v>
      </c>
      <c r="K358" s="22">
        <v>1716</v>
      </c>
      <c r="L358" s="22">
        <v>9048</v>
      </c>
      <c r="M358" s="23">
        <v>12.478333333333332</v>
      </c>
      <c r="N358" s="23">
        <v>379.39999999999861</v>
      </c>
      <c r="O358" s="22">
        <v>112.00000000000099</v>
      </c>
      <c r="P358" s="22">
        <v>942323</v>
      </c>
      <c r="Q358" s="23">
        <v>1308.7819444444444</v>
      </c>
      <c r="R358" s="23">
        <v>23.848181338956334</v>
      </c>
      <c r="S358" s="22">
        <v>34</v>
      </c>
      <c r="T358" s="22" t="s">
        <v>28</v>
      </c>
      <c r="U358" s="23">
        <v>0.34464678899628048</v>
      </c>
      <c r="V358" s="22">
        <v>385</v>
      </c>
      <c r="W358" s="22">
        <v>1451</v>
      </c>
      <c r="X358" s="22">
        <v>4563</v>
      </c>
      <c r="Y358" s="22">
        <v>2649</v>
      </c>
      <c r="Z358" s="22" t="s">
        <v>29</v>
      </c>
      <c r="AA358" s="5"/>
      <c r="AB358" s="6" cm="1">
        <f t="array" ref="AB358">SUM(IF(B358:I358&gt;B359:I359,1,-1))</f>
        <v>-2</v>
      </c>
      <c r="AC358" s="6" cm="1">
        <f t="array" ref="AC358">SUM(IF(J358:S358&gt;J359:S359,1,-1))</f>
        <v>-8</v>
      </c>
      <c r="AD358" s="6">
        <f t="shared" si="81"/>
        <v>-10</v>
      </c>
      <c r="AE358" s="6">
        <f t="shared" si="94"/>
        <v>-10</v>
      </c>
      <c r="AF358" s="6">
        <f t="shared" si="94"/>
        <v>-2</v>
      </c>
      <c r="AG358" s="6">
        <f t="shared" si="94"/>
        <v>-12</v>
      </c>
      <c r="AH358" s="5"/>
      <c r="AI358" s="8" t="str">
        <f t="shared" si="82"/>
        <v>Inside</v>
      </c>
      <c r="AJ358" s="24" t="str">
        <f t="shared" si="83"/>
        <v>Down</v>
      </c>
      <c r="AK358" s="25" t="str">
        <f t="shared" si="84"/>
        <v>POC Down</v>
      </c>
      <c r="AL358" s="26" t="str">
        <f t="shared" si="85"/>
        <v>In. Val</v>
      </c>
      <c r="AM358" s="26" t="str">
        <f t="shared" si="86"/>
        <v>Inside Day</v>
      </c>
      <c r="AN358" s="26" t="str">
        <f t="shared" si="87"/>
        <v>In Val</v>
      </c>
      <c r="AO358" s="26" t="str">
        <f t="shared" si="88"/>
        <v>Gap Up - Failed</v>
      </c>
      <c r="AP358" s="26" t="str">
        <f t="shared" si="89"/>
        <v>Top-Weighted</v>
      </c>
      <c r="AQ358" s="26" t="str">
        <f t="shared" si="90"/>
        <v>Skewed Mid-Low</v>
      </c>
      <c r="AR358" s="26" t="str">
        <f t="shared" si="91"/>
        <v>Closed Lower Quadrant</v>
      </c>
      <c r="AS358" s="27">
        <f t="shared" si="92"/>
        <v>-1</v>
      </c>
    </row>
    <row r="359" spans="1:45" ht="15.5" x14ac:dyDescent="0.35">
      <c r="A359" s="20">
        <v>45153</v>
      </c>
      <c r="B359" s="21">
        <v>1.28931</v>
      </c>
      <c r="C359" s="21">
        <v>1.2995399999999999</v>
      </c>
      <c r="D359" s="21">
        <v>1.2616000000000001</v>
      </c>
      <c r="E359" s="21">
        <v>1.26996</v>
      </c>
      <c r="F359" s="21">
        <v>1.2701</v>
      </c>
      <c r="G359" s="21">
        <v>1.2799</v>
      </c>
      <c r="H359" s="21">
        <v>1.2658</v>
      </c>
      <c r="I359" s="22">
        <v>-42</v>
      </c>
      <c r="J359" s="22">
        <v>7118</v>
      </c>
      <c r="K359" s="22">
        <v>1900</v>
      </c>
      <c r="L359" s="22">
        <v>9092</v>
      </c>
      <c r="M359" s="23">
        <v>12.529027777777772</v>
      </c>
      <c r="N359" s="23">
        <v>379.39999999999861</v>
      </c>
      <c r="O359" s="22">
        <v>141</v>
      </c>
      <c r="P359" s="22">
        <v>943173</v>
      </c>
      <c r="Q359" s="23">
        <v>1309.9625000000001</v>
      </c>
      <c r="R359" s="23">
        <v>23.964153927253644</v>
      </c>
      <c r="S359" s="22">
        <v>45</v>
      </c>
      <c r="T359" s="22" t="s">
        <v>28</v>
      </c>
      <c r="U359" s="23">
        <v>0.4188641654394612</v>
      </c>
      <c r="V359" s="22">
        <v>838</v>
      </c>
      <c r="W359" s="22">
        <v>1613</v>
      </c>
      <c r="X359" s="22">
        <v>4090</v>
      </c>
      <c r="Y359" s="22">
        <v>2551</v>
      </c>
      <c r="Z359" s="22" t="s">
        <v>27</v>
      </c>
      <c r="AA359" s="5"/>
      <c r="AB359" s="6" cm="1">
        <f t="array" ref="AB359">SUM(IF(B359:I359&gt;B360:I360,1,-1))</f>
        <v>-2</v>
      </c>
      <c r="AC359" s="6" cm="1">
        <f t="array" ref="AC359">SUM(IF(J359:S359&gt;J360:S360,1,-1))</f>
        <v>2</v>
      </c>
      <c r="AD359" s="6">
        <f t="shared" si="81"/>
        <v>0</v>
      </c>
      <c r="AE359" s="6">
        <f t="shared" si="94"/>
        <v>-12</v>
      </c>
      <c r="AF359" s="6">
        <f t="shared" si="94"/>
        <v>8</v>
      </c>
      <c r="AG359" s="6">
        <f t="shared" si="94"/>
        <v>-4</v>
      </c>
      <c r="AH359" s="5"/>
      <c r="AI359" s="8" t="str">
        <f t="shared" si="82"/>
        <v>Inside</v>
      </c>
      <c r="AJ359" s="24" t="str">
        <f t="shared" si="83"/>
        <v>Down</v>
      </c>
      <c r="AK359" s="25" t="str">
        <f t="shared" si="84"/>
        <v>POC Unchanged</v>
      </c>
      <c r="AL359" s="26" t="str">
        <f t="shared" si="85"/>
        <v>In. Val</v>
      </c>
      <c r="AM359" s="26" t="str">
        <f t="shared" si="86"/>
        <v>Inside Day</v>
      </c>
      <c r="AN359" s="26" t="str">
        <f t="shared" si="87"/>
        <v>In Val</v>
      </c>
      <c r="AO359" s="26" t="str">
        <f t="shared" si="88"/>
        <v>Gap Up - Failed</v>
      </c>
      <c r="AP359" s="26" t="str">
        <f t="shared" si="89"/>
        <v>Top-Weighted</v>
      </c>
      <c r="AQ359" s="26" t="str">
        <f t="shared" si="90"/>
        <v>Skewed Mid-Low</v>
      </c>
      <c r="AR359" s="26" t="str">
        <f t="shared" si="91"/>
        <v>Same</v>
      </c>
      <c r="AS359" s="27">
        <f t="shared" si="92"/>
        <v>0</v>
      </c>
    </row>
    <row r="360" spans="1:45" ht="15.5" x14ac:dyDescent="0.35">
      <c r="A360" s="20">
        <v>45152</v>
      </c>
      <c r="B360" s="21">
        <v>1.2811699999999999</v>
      </c>
      <c r="C360" s="21">
        <v>1.2995399999999999</v>
      </c>
      <c r="D360" s="21">
        <v>1.2616000000000001</v>
      </c>
      <c r="E360" s="21">
        <v>1.2685</v>
      </c>
      <c r="F360" s="21">
        <v>1.2701</v>
      </c>
      <c r="G360" s="21">
        <v>1.2830000000000001</v>
      </c>
      <c r="H360" s="21">
        <v>1.2645999999999999</v>
      </c>
      <c r="I360" s="22">
        <v>-20</v>
      </c>
      <c r="J360" s="22">
        <v>7300</v>
      </c>
      <c r="K360" s="22">
        <v>1639</v>
      </c>
      <c r="L360" s="22">
        <v>9000</v>
      </c>
      <c r="M360" s="23">
        <v>12.391249999999998</v>
      </c>
      <c r="N360" s="23">
        <v>379.39999999999861</v>
      </c>
      <c r="O360" s="22">
        <v>184.00000000000193</v>
      </c>
      <c r="P360" s="22">
        <v>922613</v>
      </c>
      <c r="Q360" s="23">
        <v>1281.4069444444444</v>
      </c>
      <c r="R360" s="23">
        <v>23.72166578808654</v>
      </c>
      <c r="S360" s="22">
        <v>49</v>
      </c>
      <c r="T360" s="22" t="s">
        <v>28</v>
      </c>
      <c r="U360" s="23">
        <v>0.39691045816038906</v>
      </c>
      <c r="V360" s="22">
        <v>847</v>
      </c>
      <c r="W360" s="22">
        <v>2163</v>
      </c>
      <c r="X360" s="22">
        <v>3827</v>
      </c>
      <c r="Y360" s="22">
        <v>2163</v>
      </c>
      <c r="Z360" s="22" t="s">
        <v>27</v>
      </c>
      <c r="AA360" s="5"/>
      <c r="AB360" s="6" cm="1">
        <f t="array" ref="AB360">SUM(IF(B360:I360&gt;B361:I361,1,-1))</f>
        <v>-6</v>
      </c>
      <c r="AC360" s="6" cm="1">
        <f t="array" ref="AC360">SUM(IF(J360:S360&gt;J361:S361,1,-1))</f>
        <v>4</v>
      </c>
      <c r="AD360" s="6">
        <f t="shared" si="81"/>
        <v>-2</v>
      </c>
      <c r="AE360" s="6">
        <f t="shared" si="94"/>
        <v>-18</v>
      </c>
      <c r="AF360" s="6">
        <f t="shared" si="94"/>
        <v>10</v>
      </c>
      <c r="AG360" s="6">
        <f t="shared" si="94"/>
        <v>-8</v>
      </c>
      <c r="AH360" s="5"/>
      <c r="AI360" s="8" t="str">
        <f t="shared" si="82"/>
        <v>OL Lower</v>
      </c>
      <c r="AJ360" s="24" t="str">
        <f t="shared" si="83"/>
        <v>Down</v>
      </c>
      <c r="AK360" s="25" t="str">
        <f t="shared" si="84"/>
        <v>POC Down</v>
      </c>
      <c r="AL360" s="26" t="str">
        <f t="shared" si="85"/>
        <v>In. Val</v>
      </c>
      <c r="AM360" s="26" t="str">
        <f t="shared" si="86"/>
        <v>Lower Break</v>
      </c>
      <c r="AN360" s="26" t="str">
        <f t="shared" si="87"/>
        <v>In Val</v>
      </c>
      <c r="AO360" s="26" t="str">
        <f t="shared" si="88"/>
        <v>No Gap</v>
      </c>
      <c r="AP360" s="26" t="str">
        <f t="shared" si="89"/>
        <v>Top-Weighted</v>
      </c>
      <c r="AQ360" s="26" t="str">
        <f t="shared" si="90"/>
        <v>Skewed Mid-Low</v>
      </c>
      <c r="AR360" s="26" t="str">
        <f t="shared" si="91"/>
        <v>Same</v>
      </c>
      <c r="AS360" s="27">
        <f t="shared" si="92"/>
        <v>0</v>
      </c>
    </row>
    <row r="361" spans="1:45" ht="15.5" x14ac:dyDescent="0.35">
      <c r="A361" s="20">
        <v>45149</v>
      </c>
      <c r="B361" s="21">
        <v>1.2851900000000001</v>
      </c>
      <c r="C361" s="21">
        <v>1.2995399999999999</v>
      </c>
      <c r="D361" s="21">
        <v>1.2619899999999999</v>
      </c>
      <c r="E361" s="21">
        <v>1.26935</v>
      </c>
      <c r="F361" s="21">
        <v>1.2716000000000001</v>
      </c>
      <c r="G361" s="21">
        <v>1.2846</v>
      </c>
      <c r="H361" s="21">
        <v>1.268</v>
      </c>
      <c r="I361" s="22">
        <v>-29</v>
      </c>
      <c r="J361" s="22">
        <v>7115</v>
      </c>
      <c r="K361" s="22">
        <v>1829</v>
      </c>
      <c r="L361" s="22">
        <v>9003</v>
      </c>
      <c r="M361" s="23">
        <v>12.379305555555559</v>
      </c>
      <c r="N361" s="23">
        <v>375.49999999999972</v>
      </c>
      <c r="O361" s="22">
        <v>165.99999999999949</v>
      </c>
      <c r="P361" s="22">
        <v>922351</v>
      </c>
      <c r="Q361" s="23">
        <v>1281.0430555555556</v>
      </c>
      <c r="R361" s="23">
        <v>23.976031957390166</v>
      </c>
      <c r="S361" s="22">
        <v>45</v>
      </c>
      <c r="T361" s="22" t="s">
        <v>28</v>
      </c>
      <c r="U361" s="23">
        <v>0.40426438206631732</v>
      </c>
      <c r="V361" s="22">
        <v>834</v>
      </c>
      <c r="W361" s="22">
        <v>2732</v>
      </c>
      <c r="X361" s="22">
        <v>3709</v>
      </c>
      <c r="Y361" s="22">
        <v>1717</v>
      </c>
      <c r="Z361" s="22" t="s">
        <v>27</v>
      </c>
      <c r="AA361" s="5"/>
      <c r="AB361" s="6" cm="1">
        <f t="array" ref="AB361">SUM(IF(B361:I361&gt;B362:I362,1,-1))</f>
        <v>-4</v>
      </c>
      <c r="AC361" s="6" cm="1">
        <f t="array" ref="AC361">SUM(IF(J361:S361&gt;J362:S362,1,-1))</f>
        <v>2</v>
      </c>
      <c r="AD361" s="6">
        <f t="shared" si="81"/>
        <v>-2</v>
      </c>
      <c r="AE361" s="6">
        <f t="shared" si="94"/>
        <v>-20</v>
      </c>
      <c r="AF361" s="6">
        <f t="shared" si="94"/>
        <v>2</v>
      </c>
      <c r="AG361" s="6">
        <f t="shared" si="94"/>
        <v>-18</v>
      </c>
      <c r="AH361" s="5"/>
      <c r="AI361" s="8" t="str">
        <f t="shared" si="82"/>
        <v>OL Lower</v>
      </c>
      <c r="AJ361" s="24" t="str">
        <f t="shared" si="83"/>
        <v>Down</v>
      </c>
      <c r="AK361" s="25" t="str">
        <f t="shared" si="84"/>
        <v>POC Down</v>
      </c>
      <c r="AL361" s="26" t="str">
        <f t="shared" si="85"/>
        <v>Bel. Val</v>
      </c>
      <c r="AM361" s="26" t="str">
        <f t="shared" si="86"/>
        <v>Inside Day</v>
      </c>
      <c r="AN361" s="26" t="str">
        <f t="shared" si="87"/>
        <v>In Val</v>
      </c>
      <c r="AO361" s="26" t="str">
        <f t="shared" si="88"/>
        <v>No Gap</v>
      </c>
      <c r="AP361" s="26" t="str">
        <f t="shared" si="89"/>
        <v>Top-Weighted</v>
      </c>
      <c r="AQ361" s="26" t="str">
        <f t="shared" si="90"/>
        <v>Skewed Mid-Low</v>
      </c>
      <c r="AR361" s="26" t="str">
        <f t="shared" si="91"/>
        <v>Same</v>
      </c>
      <c r="AS361" s="27">
        <f t="shared" si="92"/>
        <v>0</v>
      </c>
    </row>
    <row r="362" spans="1:45" ht="15.5" x14ac:dyDescent="0.35">
      <c r="A362" s="20">
        <v>45148</v>
      </c>
      <c r="B362" s="21">
        <v>1.2872300000000001</v>
      </c>
      <c r="C362" s="21">
        <v>1.2995399999999999</v>
      </c>
      <c r="D362" s="21">
        <v>1.2619899999999999</v>
      </c>
      <c r="E362" s="21">
        <v>1.26695</v>
      </c>
      <c r="F362" s="21">
        <v>1.2853000000000001</v>
      </c>
      <c r="G362" s="21">
        <v>1.2921</v>
      </c>
      <c r="H362" s="21">
        <v>1.2734000000000001</v>
      </c>
      <c r="I362" s="22">
        <v>-36</v>
      </c>
      <c r="J362" s="22">
        <v>2319</v>
      </c>
      <c r="K362" s="22">
        <v>6581</v>
      </c>
      <c r="L362" s="22">
        <v>8974</v>
      </c>
      <c r="M362" s="23">
        <v>12.335972222222219</v>
      </c>
      <c r="N362" s="23">
        <v>375.49999999999972</v>
      </c>
      <c r="O362" s="22">
        <v>186.99999999999937</v>
      </c>
      <c r="P362" s="22">
        <v>916566</v>
      </c>
      <c r="Q362" s="23">
        <v>1273.0083333333334</v>
      </c>
      <c r="R362" s="23">
        <v>23.898801597869525</v>
      </c>
      <c r="S362" s="22">
        <v>47</v>
      </c>
      <c r="T362" s="22" t="s">
        <v>28</v>
      </c>
      <c r="U362" s="23">
        <v>0.49803089496605474</v>
      </c>
      <c r="V362" s="22">
        <v>836</v>
      </c>
      <c r="W362" s="22">
        <v>3283</v>
      </c>
      <c r="X362" s="22">
        <v>3609</v>
      </c>
      <c r="Y362" s="22">
        <v>1235</v>
      </c>
      <c r="Z362" s="22" t="s">
        <v>27</v>
      </c>
      <c r="AA362" s="5"/>
      <c r="AB362" s="6" cm="1">
        <f t="array" ref="AB362">SUM(IF(B362:I362&gt;B363:I363,1,-1))</f>
        <v>-8</v>
      </c>
      <c r="AC362" s="6" cm="1">
        <f t="array" ref="AC362">SUM(IF(J362:S362&gt;J363:S363,1,-1))</f>
        <v>4</v>
      </c>
      <c r="AD362" s="6">
        <f t="shared" si="81"/>
        <v>-4</v>
      </c>
      <c r="AE362" s="6">
        <f t="shared" si="94"/>
        <v>-22</v>
      </c>
      <c r="AF362" s="6">
        <f t="shared" si="94"/>
        <v>-6</v>
      </c>
      <c r="AG362" s="6">
        <f t="shared" si="94"/>
        <v>-28</v>
      </c>
      <c r="AH362" s="5"/>
      <c r="AI362" s="8" t="str">
        <f t="shared" si="82"/>
        <v>OL Lower</v>
      </c>
      <c r="AJ362" s="24" t="str">
        <f t="shared" si="83"/>
        <v>Neutral</v>
      </c>
      <c r="AK362" s="25" t="str">
        <f t="shared" si="84"/>
        <v>POC Unchanged</v>
      </c>
      <c r="AL362" s="26" t="str">
        <f t="shared" si="85"/>
        <v>In. Val</v>
      </c>
      <c r="AM362" s="26" t="str">
        <f t="shared" si="86"/>
        <v>Inside Day</v>
      </c>
      <c r="AN362" s="26" t="str">
        <f t="shared" si="87"/>
        <v>Bl. Val</v>
      </c>
      <c r="AO362" s="26" t="str">
        <f t="shared" si="88"/>
        <v>No Gap</v>
      </c>
      <c r="AP362" s="26" t="str">
        <f t="shared" si="89"/>
        <v>Bottom-Weighted</v>
      </c>
      <c r="AQ362" s="26" t="str">
        <f t="shared" si="90"/>
        <v>Skewed Mid-Low</v>
      </c>
      <c r="AR362" s="26" t="str">
        <f t="shared" si="91"/>
        <v>Closed Higher Quadrant</v>
      </c>
      <c r="AS362" s="27">
        <f t="shared" si="92"/>
        <v>1</v>
      </c>
    </row>
    <row r="363" spans="1:45" ht="15.5" x14ac:dyDescent="0.35">
      <c r="A363" s="20">
        <v>45147</v>
      </c>
      <c r="B363" s="21">
        <v>1.2937000000000001</v>
      </c>
      <c r="C363" s="21">
        <v>1.2995399999999999</v>
      </c>
      <c r="D363" s="21">
        <v>1.2619899999999999</v>
      </c>
      <c r="E363" s="21">
        <v>1.2719100000000001</v>
      </c>
      <c r="F363" s="21">
        <v>1.2853000000000001</v>
      </c>
      <c r="G363" s="21">
        <v>1.2968</v>
      </c>
      <c r="H363" s="21">
        <v>1.2755000000000001</v>
      </c>
      <c r="I363" s="22">
        <v>-34</v>
      </c>
      <c r="J363" s="22">
        <v>2822</v>
      </c>
      <c r="K363" s="22">
        <v>5963</v>
      </c>
      <c r="L363" s="22">
        <v>8866</v>
      </c>
      <c r="M363" s="23">
        <v>12.184166666666647</v>
      </c>
      <c r="N363" s="23">
        <v>375.49999999999972</v>
      </c>
      <c r="O363" s="22">
        <v>212.99999999999875</v>
      </c>
      <c r="P363" s="22">
        <v>904284</v>
      </c>
      <c r="Q363" s="23">
        <v>1255.95</v>
      </c>
      <c r="R363" s="23">
        <v>23.611185086551284</v>
      </c>
      <c r="S363" s="22">
        <v>41</v>
      </c>
      <c r="T363" s="22" t="s">
        <v>26</v>
      </c>
      <c r="U363" s="23">
        <v>0.5957648726385254</v>
      </c>
      <c r="V363" s="22">
        <v>1107</v>
      </c>
      <c r="W363" s="22">
        <v>3573</v>
      </c>
      <c r="X363" s="22">
        <v>3113</v>
      </c>
      <c r="Y363" s="22">
        <v>1063</v>
      </c>
      <c r="Z363" s="22" t="s">
        <v>29</v>
      </c>
      <c r="AA363" s="5"/>
      <c r="AB363" s="6" cm="1">
        <f t="array" ref="AB363">SUM(IF(B363:I363&gt;B364:I364,1,-1))</f>
        <v>-8</v>
      </c>
      <c r="AC363" s="6" cm="1">
        <f t="array" ref="AC363">SUM(IF(J363:S363&gt;J364:S364,1,-1))</f>
        <v>-4</v>
      </c>
      <c r="AD363" s="6">
        <f t="shared" si="81"/>
        <v>-12</v>
      </c>
      <c r="AE363" s="6">
        <f t="shared" si="94"/>
        <v>-16</v>
      </c>
      <c r="AF363" s="6">
        <f t="shared" si="94"/>
        <v>-18</v>
      </c>
      <c r="AG363" s="6">
        <f t="shared" si="94"/>
        <v>-34</v>
      </c>
      <c r="AH363" s="5"/>
      <c r="AI363" s="8" t="str">
        <f t="shared" si="82"/>
        <v>OL Lower</v>
      </c>
      <c r="AJ363" s="24" t="str">
        <f t="shared" si="83"/>
        <v>Down</v>
      </c>
      <c r="AK363" s="25" t="str">
        <f t="shared" si="84"/>
        <v>POC Unchanged</v>
      </c>
      <c r="AL363" s="26" t="str">
        <f t="shared" si="85"/>
        <v>In. Val</v>
      </c>
      <c r="AM363" s="26" t="str">
        <f t="shared" si="86"/>
        <v>Inside Day</v>
      </c>
      <c r="AN363" s="26" t="str">
        <f t="shared" si="87"/>
        <v>Bl. Val</v>
      </c>
      <c r="AO363" s="26" t="str">
        <f t="shared" si="88"/>
        <v>No Gap</v>
      </c>
      <c r="AP363" s="26" t="str">
        <f t="shared" si="89"/>
        <v>Bottom-Weighted</v>
      </c>
      <c r="AQ363" s="26" t="str">
        <f t="shared" si="90"/>
        <v>Skewed Mid-High</v>
      </c>
      <c r="AR363" s="26" t="str">
        <f t="shared" si="91"/>
        <v>Same</v>
      </c>
      <c r="AS363" s="27">
        <f t="shared" si="92"/>
        <v>0</v>
      </c>
    </row>
    <row r="364" spans="1:45" ht="15.5" x14ac:dyDescent="0.35">
      <c r="A364" s="20">
        <v>45146</v>
      </c>
      <c r="B364" s="21">
        <v>1.30332</v>
      </c>
      <c r="C364" s="21">
        <v>1.3038400000000001</v>
      </c>
      <c r="D364" s="21">
        <v>1.2619899999999999</v>
      </c>
      <c r="E364" s="21">
        <v>1.2742899999999999</v>
      </c>
      <c r="F364" s="21">
        <v>1.2853000000000001</v>
      </c>
      <c r="G364" s="21">
        <v>1.2968999999999999</v>
      </c>
      <c r="H364" s="21">
        <v>1.2766</v>
      </c>
      <c r="I364" s="22">
        <v>-19</v>
      </c>
      <c r="J364" s="22">
        <v>3560</v>
      </c>
      <c r="K364" s="22">
        <v>5468</v>
      </c>
      <c r="L364" s="22">
        <v>9109</v>
      </c>
      <c r="M364" s="23">
        <v>12.530555555555519</v>
      </c>
      <c r="N364" s="23">
        <v>418.50000000000165</v>
      </c>
      <c r="O364" s="22">
        <v>202.99999999999986</v>
      </c>
      <c r="P364" s="22">
        <v>928952</v>
      </c>
      <c r="Q364" s="23">
        <v>1290.2111111111112</v>
      </c>
      <c r="R364" s="23">
        <v>21.765830346475422</v>
      </c>
      <c r="S364" s="22">
        <v>41</v>
      </c>
      <c r="T364" s="22" t="s">
        <v>26</v>
      </c>
      <c r="U364" s="23">
        <v>0.6705865937549087</v>
      </c>
      <c r="V364" s="22">
        <v>941</v>
      </c>
      <c r="W364" s="22">
        <v>3802</v>
      </c>
      <c r="X364" s="22">
        <v>2968</v>
      </c>
      <c r="Y364" s="22">
        <v>1348</v>
      </c>
      <c r="Z364" s="22" t="s">
        <v>29</v>
      </c>
      <c r="AA364" s="5"/>
      <c r="AB364" s="6" cm="1">
        <f t="array" ref="AB364">SUM(IF(B364:I364&gt;B365:I365,1,-1))</f>
        <v>-6</v>
      </c>
      <c r="AC364" s="6" cm="1">
        <f t="array" ref="AC364">SUM(IF(J364:S364&gt;J365:S365,1,-1))</f>
        <v>-6</v>
      </c>
      <c r="AD364" s="6">
        <f t="shared" si="81"/>
        <v>-12</v>
      </c>
      <c r="AE364" s="6">
        <f t="shared" si="94"/>
        <v>-12</v>
      </c>
      <c r="AF364" s="6">
        <f t="shared" si="94"/>
        <v>-12</v>
      </c>
      <c r="AG364" s="6">
        <f t="shared" si="94"/>
        <v>-24</v>
      </c>
      <c r="AH364" s="5"/>
      <c r="AI364" s="8" t="str">
        <f t="shared" si="82"/>
        <v>OL Higher</v>
      </c>
      <c r="AJ364" s="24" t="str">
        <f t="shared" si="83"/>
        <v>Down</v>
      </c>
      <c r="AK364" s="25" t="str">
        <f t="shared" si="84"/>
        <v>POC Unchanged</v>
      </c>
      <c r="AL364" s="26" t="str">
        <f t="shared" si="85"/>
        <v>In. Val</v>
      </c>
      <c r="AM364" s="26" t="str">
        <f t="shared" si="86"/>
        <v>Inside Day</v>
      </c>
      <c r="AN364" s="26" t="str">
        <f t="shared" si="87"/>
        <v>Bl. Val</v>
      </c>
      <c r="AO364" s="26" t="str">
        <f t="shared" si="88"/>
        <v>Gap Up - Failed</v>
      </c>
      <c r="AP364" s="26" t="str">
        <f t="shared" si="89"/>
        <v>Bottom-Weighted</v>
      </c>
      <c r="AQ364" s="26" t="str">
        <f t="shared" si="90"/>
        <v>Skewed Mid-High</v>
      </c>
      <c r="AR364" s="26" t="str">
        <f t="shared" si="91"/>
        <v>Same</v>
      </c>
      <c r="AS364" s="27">
        <f t="shared" si="92"/>
        <v>0</v>
      </c>
    </row>
    <row r="365" spans="1:45" ht="15.5" x14ac:dyDescent="0.35">
      <c r="A365" s="20">
        <v>45145</v>
      </c>
      <c r="B365" s="21">
        <v>1.30715</v>
      </c>
      <c r="C365" s="21">
        <v>1.3125199999999999</v>
      </c>
      <c r="D365" s="21">
        <v>1.2619899999999999</v>
      </c>
      <c r="E365" s="21">
        <v>1.27807</v>
      </c>
      <c r="F365" s="21">
        <v>1.2853000000000001</v>
      </c>
      <c r="G365" s="21">
        <v>1.2968999999999999</v>
      </c>
      <c r="H365" s="21">
        <v>1.2762</v>
      </c>
      <c r="I365" s="22">
        <v>-1</v>
      </c>
      <c r="J365" s="22">
        <v>4206</v>
      </c>
      <c r="K365" s="22">
        <v>4926</v>
      </c>
      <c r="L365" s="22">
        <v>9213</v>
      </c>
      <c r="M365" s="23">
        <v>12.680972222222158</v>
      </c>
      <c r="N365" s="23">
        <v>505.29999999999961</v>
      </c>
      <c r="O365" s="22">
        <v>206.9999999999994</v>
      </c>
      <c r="P365" s="22">
        <v>941248</v>
      </c>
      <c r="Q365" s="23">
        <v>1307.2888888888888</v>
      </c>
      <c r="R365" s="23">
        <v>18.232733029883253</v>
      </c>
      <c r="S365" s="22">
        <v>54</v>
      </c>
      <c r="T365" s="22" t="s">
        <v>33</v>
      </c>
      <c r="U365" s="23">
        <v>0.73270296668358692</v>
      </c>
      <c r="V365" s="22">
        <v>781</v>
      </c>
      <c r="W365" s="22">
        <v>2348</v>
      </c>
      <c r="X365" s="22">
        <v>4492</v>
      </c>
      <c r="Y365" s="22">
        <v>1574</v>
      </c>
      <c r="Z365" s="22" t="s">
        <v>29</v>
      </c>
      <c r="AA365" s="5"/>
      <c r="AB365" s="6" cm="1">
        <f t="array" ref="AB365">SUM(IF(B365:I365&gt;B366:I366,1,-1))</f>
        <v>-2</v>
      </c>
      <c r="AC365" s="6" cm="1">
        <f t="array" ref="AC365">SUM(IF(J365:S365&gt;J366:S366,1,-1))</f>
        <v>-8</v>
      </c>
      <c r="AD365" s="6">
        <f t="shared" si="81"/>
        <v>-10</v>
      </c>
      <c r="AE365" s="6">
        <f t="shared" si="94"/>
        <v>-12</v>
      </c>
      <c r="AF365" s="6">
        <f t="shared" si="94"/>
        <v>0</v>
      </c>
      <c r="AG365" s="6">
        <f t="shared" si="94"/>
        <v>-12</v>
      </c>
      <c r="AH365" s="5"/>
      <c r="AI365" s="8" t="str">
        <f t="shared" si="82"/>
        <v>OL Higher</v>
      </c>
      <c r="AJ365" s="24" t="str">
        <f t="shared" si="83"/>
        <v>Down</v>
      </c>
      <c r="AK365" s="25" t="str">
        <f t="shared" si="84"/>
        <v>POC Unchanged</v>
      </c>
      <c r="AL365" s="26" t="str">
        <f t="shared" si="85"/>
        <v>In. Val</v>
      </c>
      <c r="AM365" s="26" t="str">
        <f t="shared" si="86"/>
        <v>Inside Day</v>
      </c>
      <c r="AN365" s="26" t="str">
        <f t="shared" si="87"/>
        <v>In Val</v>
      </c>
      <c r="AO365" s="26" t="str">
        <f t="shared" si="88"/>
        <v>Gap Up - Failed</v>
      </c>
      <c r="AP365" s="26" t="str">
        <f t="shared" si="89"/>
        <v>Bottom-Weighted</v>
      </c>
      <c r="AQ365" s="26" t="str">
        <f t="shared" si="90"/>
        <v>Skewed Mid-Low</v>
      </c>
      <c r="AR365" s="26" t="str">
        <f t="shared" si="91"/>
        <v>Same</v>
      </c>
      <c r="AS365" s="27">
        <f t="shared" si="92"/>
        <v>0</v>
      </c>
    </row>
    <row r="366" spans="1:45" ht="15.5" x14ac:dyDescent="0.35">
      <c r="A366" s="20">
        <v>45142</v>
      </c>
      <c r="B366" s="21">
        <v>1.30891</v>
      </c>
      <c r="C366" s="21">
        <v>1.3125199999999999</v>
      </c>
      <c r="D366" s="21">
        <v>1.2619899999999999</v>
      </c>
      <c r="E366" s="21">
        <v>1.27481</v>
      </c>
      <c r="F366" s="21">
        <v>1.2853000000000001</v>
      </c>
      <c r="G366" s="21">
        <v>1.2968999999999999</v>
      </c>
      <c r="H366" s="21">
        <v>1.2747999999999999</v>
      </c>
      <c r="I366" s="22">
        <v>-8</v>
      </c>
      <c r="J366" s="22">
        <v>4717</v>
      </c>
      <c r="K366" s="22">
        <v>4441</v>
      </c>
      <c r="L366" s="22">
        <v>9239</v>
      </c>
      <c r="M366" s="23">
        <v>12.720138888888817</v>
      </c>
      <c r="N366" s="23">
        <v>505.29999999999961</v>
      </c>
      <c r="O366" s="22">
        <v>221.00000000000009</v>
      </c>
      <c r="P366" s="22">
        <v>944551</v>
      </c>
      <c r="Q366" s="23">
        <v>1311.8763888888889</v>
      </c>
      <c r="R366" s="23">
        <v>18.284187611320021</v>
      </c>
      <c r="S366" s="22">
        <v>56</v>
      </c>
      <c r="T366" s="22" t="s">
        <v>33</v>
      </c>
      <c r="U366" s="23">
        <v>0.74762440641833905</v>
      </c>
      <c r="V366" s="22">
        <v>1292</v>
      </c>
      <c r="W366" s="22">
        <v>2348</v>
      </c>
      <c r="X366" s="22">
        <v>4240</v>
      </c>
      <c r="Y366" s="22">
        <v>1346</v>
      </c>
      <c r="Z366" s="22" t="s">
        <v>29</v>
      </c>
      <c r="AA366" s="5"/>
      <c r="AB366" s="6" cm="1">
        <f t="array" ref="AB366">SUM(IF(B366:I366&gt;B367:I367,1,-1))</f>
        <v>-4</v>
      </c>
      <c r="AC366" s="6" cm="1">
        <f t="array" ref="AC366">SUM(IF(J366:S366&gt;J367:S367,1,-1))</f>
        <v>2</v>
      </c>
      <c r="AD366" s="6">
        <f t="shared" si="81"/>
        <v>-2</v>
      </c>
      <c r="AE366" s="6">
        <f t="shared" si="94"/>
        <v>-14</v>
      </c>
      <c r="AF366" s="6">
        <f t="shared" si="94"/>
        <v>8</v>
      </c>
      <c r="AG366" s="6">
        <f t="shared" si="94"/>
        <v>-6</v>
      </c>
      <c r="AH366" s="5"/>
      <c r="AI366" s="8" t="str">
        <f t="shared" si="82"/>
        <v>Inside</v>
      </c>
      <c r="AJ366" s="24" t="str">
        <f t="shared" si="83"/>
        <v>Down</v>
      </c>
      <c r="AK366" s="25" t="str">
        <f t="shared" si="84"/>
        <v>POC Unchanged</v>
      </c>
      <c r="AL366" s="26" t="str">
        <f t="shared" si="85"/>
        <v>In. Val</v>
      </c>
      <c r="AM366" s="26" t="str">
        <f t="shared" si="86"/>
        <v>Inside Day</v>
      </c>
      <c r="AN366" s="26" t="str">
        <f t="shared" si="87"/>
        <v>In Val</v>
      </c>
      <c r="AO366" s="26" t="str">
        <f t="shared" si="88"/>
        <v>Gap Up - Failed</v>
      </c>
      <c r="AP366" s="26" t="str">
        <f t="shared" si="89"/>
        <v>Top-Weighted</v>
      </c>
      <c r="AQ366" s="26" t="str">
        <f t="shared" si="90"/>
        <v>Skewed Mid-Low</v>
      </c>
      <c r="AR366" s="26" t="str">
        <f t="shared" si="91"/>
        <v>Closed Lower Quadrant</v>
      </c>
      <c r="AS366" s="27">
        <f t="shared" si="92"/>
        <v>-1</v>
      </c>
    </row>
    <row r="367" spans="1:45" ht="15.5" x14ac:dyDescent="0.35">
      <c r="A367" s="20">
        <v>45141</v>
      </c>
      <c r="B367" s="21">
        <v>1.31281</v>
      </c>
      <c r="C367" s="21">
        <v>1.3141799999999999</v>
      </c>
      <c r="D367" s="21">
        <v>1.2619899999999999</v>
      </c>
      <c r="E367" s="21">
        <v>1.2715099999999999</v>
      </c>
      <c r="F367" s="21">
        <v>1.2853000000000001</v>
      </c>
      <c r="G367" s="21">
        <v>1.2995000000000001</v>
      </c>
      <c r="H367" s="21">
        <v>1.2725</v>
      </c>
      <c r="I367" s="22">
        <v>-2</v>
      </c>
      <c r="J367" s="22">
        <v>5275</v>
      </c>
      <c r="K367" s="22">
        <v>3822</v>
      </c>
      <c r="L367" s="22">
        <v>9178</v>
      </c>
      <c r="M367" s="23">
        <v>12.644861111111036</v>
      </c>
      <c r="N367" s="23">
        <v>521.89999999999964</v>
      </c>
      <c r="O367" s="22">
        <v>270.00000000000136</v>
      </c>
      <c r="P367" s="22">
        <v>940312</v>
      </c>
      <c r="Q367" s="23">
        <v>1305.9888888888888</v>
      </c>
      <c r="R367" s="23">
        <v>17.585744395478073</v>
      </c>
      <c r="S367" s="22">
        <v>62</v>
      </c>
      <c r="T367" s="22" t="s">
        <v>26</v>
      </c>
      <c r="U367" s="23">
        <v>0.68871434183710412</v>
      </c>
      <c r="V367" s="22">
        <v>1837</v>
      </c>
      <c r="W367" s="22">
        <v>2115</v>
      </c>
      <c r="X367" s="22">
        <v>4221</v>
      </c>
      <c r="Y367" s="22">
        <v>1005</v>
      </c>
      <c r="Z367" s="22" t="s">
        <v>27</v>
      </c>
      <c r="AA367" s="5"/>
      <c r="AB367" s="6" cm="1">
        <f t="array" ref="AB367">SUM(IF(B367:I367&gt;B368:I368,1,-1))</f>
        <v>-6</v>
      </c>
      <c r="AC367" s="6" cm="1">
        <f t="array" ref="AC367">SUM(IF(J367:S367&gt;J368:S368,1,-1))</f>
        <v>6</v>
      </c>
      <c r="AD367" s="6">
        <f t="shared" si="81"/>
        <v>0</v>
      </c>
      <c r="AE367" s="6">
        <f t="shared" ref="AE367:AG382" si="95">SUM(AB367:AB369)</f>
        <v>-16</v>
      </c>
      <c r="AF367" s="6">
        <f t="shared" si="95"/>
        <v>6</v>
      </c>
      <c r="AG367" s="6">
        <f t="shared" si="95"/>
        <v>-10</v>
      </c>
      <c r="AH367" s="5"/>
      <c r="AI367" s="8" t="str">
        <f t="shared" si="82"/>
        <v>OL Lower</v>
      </c>
      <c r="AJ367" s="24" t="str">
        <f t="shared" si="83"/>
        <v>Down</v>
      </c>
      <c r="AK367" s="25" t="str">
        <f t="shared" si="84"/>
        <v>POC Unchanged</v>
      </c>
      <c r="AL367" s="26" t="str">
        <f t="shared" si="85"/>
        <v>In. Val</v>
      </c>
      <c r="AM367" s="26" t="str">
        <f t="shared" si="86"/>
        <v>Lower Break</v>
      </c>
      <c r="AN367" s="26" t="str">
        <f t="shared" si="87"/>
        <v>Bl. Val</v>
      </c>
      <c r="AO367" s="26" t="str">
        <f t="shared" si="88"/>
        <v>Gap Up - Failed</v>
      </c>
      <c r="AP367" s="26" t="str">
        <f t="shared" si="89"/>
        <v>Top-Weighted</v>
      </c>
      <c r="AQ367" s="26" t="str">
        <f t="shared" si="90"/>
        <v>Skewed Mid-Low</v>
      </c>
      <c r="AR367" s="26" t="str">
        <f t="shared" si="91"/>
        <v>Same</v>
      </c>
      <c r="AS367" s="27">
        <f t="shared" si="92"/>
        <v>0</v>
      </c>
    </row>
    <row r="368" spans="1:45" ht="15.5" x14ac:dyDescent="0.35">
      <c r="A368" s="20">
        <v>45140</v>
      </c>
      <c r="B368" s="21">
        <v>1.29955</v>
      </c>
      <c r="C368" s="21">
        <v>1.3141799999999999</v>
      </c>
      <c r="D368" s="21">
        <v>1.26799</v>
      </c>
      <c r="E368" s="21">
        <v>1.2718400000000001</v>
      </c>
      <c r="F368" s="21">
        <v>1.2853000000000001</v>
      </c>
      <c r="G368" s="21">
        <v>1.3004</v>
      </c>
      <c r="H368" s="21">
        <v>1.2753000000000001</v>
      </c>
      <c r="I368" s="22">
        <v>19</v>
      </c>
      <c r="J368" s="22">
        <v>5947</v>
      </c>
      <c r="K368" s="22">
        <v>3110</v>
      </c>
      <c r="L368" s="22">
        <v>9138</v>
      </c>
      <c r="M368" s="23">
        <v>12.592361111111012</v>
      </c>
      <c r="N368" s="23">
        <v>461.89999999999952</v>
      </c>
      <c r="O368" s="22">
        <v>250.99999999999901</v>
      </c>
      <c r="P368" s="22">
        <v>926799</v>
      </c>
      <c r="Q368" s="23">
        <v>1287.2208333333333</v>
      </c>
      <c r="R368" s="23">
        <v>19.783502922710564</v>
      </c>
      <c r="S368" s="22">
        <v>57</v>
      </c>
      <c r="T368" s="22" t="s">
        <v>26</v>
      </c>
      <c r="U368" s="23">
        <v>0.5896037082209693</v>
      </c>
      <c r="V368" s="22">
        <v>2231</v>
      </c>
      <c r="W368" s="22">
        <v>1650</v>
      </c>
      <c r="X368" s="22">
        <v>4087</v>
      </c>
      <c r="Y368" s="22">
        <v>1170</v>
      </c>
      <c r="Z368" s="22" t="s">
        <v>27</v>
      </c>
      <c r="AA368" s="5"/>
      <c r="AB368" s="6" cm="1">
        <f t="array" ref="AB368">SUM(IF(B368:I368&gt;B369:I369,1,-1))</f>
        <v>-4</v>
      </c>
      <c r="AC368" s="6" cm="1">
        <f t="array" ref="AC368">SUM(IF(J368:S368&gt;J369:S369,1,-1))</f>
        <v>0</v>
      </c>
      <c r="AD368" s="6">
        <f t="shared" si="81"/>
        <v>-4</v>
      </c>
      <c r="AE368" s="6">
        <f t="shared" si="95"/>
        <v>-12</v>
      </c>
      <c r="AF368" s="6">
        <f t="shared" si="95"/>
        <v>6</v>
      </c>
      <c r="AG368" s="6">
        <f t="shared" si="95"/>
        <v>-6</v>
      </c>
      <c r="AH368" s="5"/>
      <c r="AI368" s="8" t="str">
        <f t="shared" si="82"/>
        <v>Outside</v>
      </c>
      <c r="AJ368" s="24" t="str">
        <f t="shared" si="83"/>
        <v>Down</v>
      </c>
      <c r="AK368" s="25" t="str">
        <f t="shared" si="84"/>
        <v>POC Unchanged</v>
      </c>
      <c r="AL368" s="26" t="str">
        <f t="shared" si="85"/>
        <v>In. Val</v>
      </c>
      <c r="AM368" s="26" t="str">
        <f t="shared" si="86"/>
        <v>Lower Break</v>
      </c>
      <c r="AN368" s="26" t="str">
        <f t="shared" si="87"/>
        <v>Bl. Val</v>
      </c>
      <c r="AO368" s="26" t="str">
        <f t="shared" si="88"/>
        <v>Gap Up - Failed</v>
      </c>
      <c r="AP368" s="26" t="str">
        <f t="shared" si="89"/>
        <v>Top-Weighted</v>
      </c>
      <c r="AQ368" s="26" t="str">
        <f t="shared" si="90"/>
        <v>Skewed Mid-Low</v>
      </c>
      <c r="AR368" s="26" t="str">
        <f t="shared" si="91"/>
        <v>Same</v>
      </c>
      <c r="AS368" s="27">
        <f t="shared" si="92"/>
        <v>0</v>
      </c>
    </row>
    <row r="369" spans="1:45" ht="15.5" x14ac:dyDescent="0.35">
      <c r="A369" s="20">
        <v>45139</v>
      </c>
      <c r="B369" s="21">
        <v>1.29335</v>
      </c>
      <c r="C369" s="21">
        <v>1.3141799999999999</v>
      </c>
      <c r="D369" s="21">
        <v>1.27407</v>
      </c>
      <c r="E369" s="21">
        <v>1.2794099999999999</v>
      </c>
      <c r="F369" s="21">
        <v>1.2853000000000001</v>
      </c>
      <c r="G369" s="21">
        <v>1.2987</v>
      </c>
      <c r="H369" s="21">
        <v>1.276</v>
      </c>
      <c r="I369" s="22">
        <v>30</v>
      </c>
      <c r="J369" s="22">
        <v>6535</v>
      </c>
      <c r="K369" s="22">
        <v>2529</v>
      </c>
      <c r="L369" s="22">
        <v>9145</v>
      </c>
      <c r="M369" s="23">
        <v>12.588055555555464</v>
      </c>
      <c r="N369" s="23">
        <v>401.09999999999866</v>
      </c>
      <c r="O369" s="22">
        <v>226.99999999999943</v>
      </c>
      <c r="P369" s="22">
        <v>927152</v>
      </c>
      <c r="Q369" s="23">
        <v>1287.7111111111112</v>
      </c>
      <c r="R369" s="23">
        <v>22.799800548491724</v>
      </c>
      <c r="S369" s="22">
        <v>55</v>
      </c>
      <c r="T369" s="22" t="s">
        <v>26</v>
      </c>
      <c r="U369" s="23">
        <v>0.51803122141698077</v>
      </c>
      <c r="V369" s="22">
        <v>2069</v>
      </c>
      <c r="W369" s="22">
        <v>1514</v>
      </c>
      <c r="X369" s="22">
        <v>3683</v>
      </c>
      <c r="Y369" s="22">
        <v>1879</v>
      </c>
      <c r="Z369" s="22" t="s">
        <v>27</v>
      </c>
      <c r="AA369" s="5"/>
      <c r="AB369" s="6" cm="1">
        <f t="array" ref="AB369">SUM(IF(B369:I369&gt;B370:I370,1,-1))</f>
        <v>-6</v>
      </c>
      <c r="AC369" s="6" cm="1">
        <f t="array" ref="AC369">SUM(IF(J369:S369&gt;J370:S370,1,-1))</f>
        <v>0</v>
      </c>
      <c r="AD369" s="6">
        <f t="shared" si="81"/>
        <v>-6</v>
      </c>
      <c r="AE369" s="6">
        <f t="shared" si="95"/>
        <v>-6</v>
      </c>
      <c r="AF369" s="6">
        <f t="shared" si="95"/>
        <v>2</v>
      </c>
      <c r="AG369" s="6">
        <f t="shared" si="95"/>
        <v>-4</v>
      </c>
      <c r="AH369" s="5"/>
      <c r="AI369" s="8" t="str">
        <f t="shared" si="82"/>
        <v>OL Lower</v>
      </c>
      <c r="AJ369" s="24" t="str">
        <f t="shared" si="83"/>
        <v>Down</v>
      </c>
      <c r="AK369" s="25" t="str">
        <f t="shared" si="84"/>
        <v>POC Unchanged</v>
      </c>
      <c r="AL369" s="26" t="str">
        <f t="shared" si="85"/>
        <v>In. Val</v>
      </c>
      <c r="AM369" s="26" t="str">
        <f t="shared" si="86"/>
        <v>Lower Break</v>
      </c>
      <c r="AN369" s="26" t="str">
        <f t="shared" si="87"/>
        <v>In Val</v>
      </c>
      <c r="AO369" s="26" t="str">
        <f t="shared" si="88"/>
        <v>No Gap</v>
      </c>
      <c r="AP369" s="26" t="str">
        <f t="shared" si="89"/>
        <v>Top-Weighted</v>
      </c>
      <c r="AQ369" s="26" t="str">
        <f t="shared" si="90"/>
        <v>Skewed Mid-Low</v>
      </c>
      <c r="AR369" s="26" t="str">
        <f t="shared" si="91"/>
        <v>Same</v>
      </c>
      <c r="AS369" s="27">
        <f t="shared" si="92"/>
        <v>0</v>
      </c>
    </row>
    <row r="370" spans="1:45" ht="15.5" x14ac:dyDescent="0.35">
      <c r="A370" s="20">
        <v>45138</v>
      </c>
      <c r="B370" s="21">
        <v>1.2863500000000001</v>
      </c>
      <c r="C370" s="21">
        <v>1.3141799999999999</v>
      </c>
      <c r="D370" s="21">
        <v>1.27627</v>
      </c>
      <c r="E370" s="21">
        <v>1.28311</v>
      </c>
      <c r="F370" s="21">
        <v>1.2853000000000001</v>
      </c>
      <c r="G370" s="21">
        <v>1.2999000000000001</v>
      </c>
      <c r="H370" s="21">
        <v>1.2796000000000001</v>
      </c>
      <c r="I370" s="22">
        <v>50</v>
      </c>
      <c r="J370" s="22">
        <v>7125</v>
      </c>
      <c r="K370" s="22">
        <v>1955</v>
      </c>
      <c r="L370" s="22">
        <v>9161</v>
      </c>
      <c r="M370" s="23">
        <v>12.602083333333258</v>
      </c>
      <c r="N370" s="23">
        <v>379.09999999999889</v>
      </c>
      <c r="O370" s="22">
        <v>202.99999999999986</v>
      </c>
      <c r="P370" s="22">
        <v>926248</v>
      </c>
      <c r="Q370" s="23">
        <v>1286.4555555555555</v>
      </c>
      <c r="R370" s="23">
        <v>24.165127934581975</v>
      </c>
      <c r="S370" s="22">
        <v>55</v>
      </c>
      <c r="T370" s="22" t="s">
        <v>28</v>
      </c>
      <c r="U370" s="23">
        <v>0.44001777585321566</v>
      </c>
      <c r="V370" s="22">
        <v>2025</v>
      </c>
      <c r="W370" s="22">
        <v>1249</v>
      </c>
      <c r="X370" s="22">
        <v>3525</v>
      </c>
      <c r="Y370" s="22">
        <v>2338</v>
      </c>
      <c r="Z370" s="22" t="s">
        <v>27</v>
      </c>
      <c r="AA370" s="5"/>
      <c r="AB370" s="6" cm="1">
        <f t="array" ref="AB370">SUM(IF(B370:I370&gt;B371:I371,1,-1))</f>
        <v>-2</v>
      </c>
      <c r="AC370" s="6" cm="1">
        <f t="array" ref="AC370">SUM(IF(J370:S370&gt;J371:S371,1,-1))</f>
        <v>6</v>
      </c>
      <c r="AD370" s="6">
        <f t="shared" si="81"/>
        <v>4</v>
      </c>
      <c r="AE370" s="6">
        <f t="shared" si="95"/>
        <v>2</v>
      </c>
      <c r="AF370" s="6">
        <f t="shared" si="95"/>
        <v>4</v>
      </c>
      <c r="AG370" s="6">
        <f t="shared" si="95"/>
        <v>6</v>
      </c>
      <c r="AH370" s="5"/>
      <c r="AI370" s="8" t="str">
        <f t="shared" si="82"/>
        <v>Outside</v>
      </c>
      <c r="AJ370" s="24" t="str">
        <f t="shared" si="83"/>
        <v>Neutral</v>
      </c>
      <c r="AK370" s="25" t="str">
        <f t="shared" si="84"/>
        <v>POC Unchanged</v>
      </c>
      <c r="AL370" s="26" t="str">
        <f t="shared" si="85"/>
        <v>In. Val</v>
      </c>
      <c r="AM370" s="26" t="str">
        <f t="shared" si="86"/>
        <v>Upper Break</v>
      </c>
      <c r="AN370" s="26" t="str">
        <f t="shared" si="87"/>
        <v>In Val</v>
      </c>
      <c r="AO370" s="26" t="str">
        <f t="shared" si="88"/>
        <v>No Gap</v>
      </c>
      <c r="AP370" s="26" t="str">
        <f t="shared" si="89"/>
        <v>Top-Weighted</v>
      </c>
      <c r="AQ370" s="26" t="str">
        <f t="shared" si="90"/>
        <v>Skewed Mid-Low</v>
      </c>
      <c r="AR370" s="26" t="str">
        <f t="shared" si="91"/>
        <v>Same</v>
      </c>
      <c r="AS370" s="27">
        <f t="shared" si="92"/>
        <v>0</v>
      </c>
    </row>
    <row r="371" spans="1:45" ht="15.5" x14ac:dyDescent="0.35">
      <c r="A371" s="20">
        <v>45135</v>
      </c>
      <c r="B371" s="21">
        <v>1.30891</v>
      </c>
      <c r="C371" s="21">
        <v>1.3125199999999999</v>
      </c>
      <c r="D371" s="21">
        <v>1.27627</v>
      </c>
      <c r="E371" s="21">
        <v>1.2853000000000001</v>
      </c>
      <c r="F371" s="21">
        <v>1.2853000000000001</v>
      </c>
      <c r="G371" s="21">
        <v>1.2967</v>
      </c>
      <c r="H371" s="21">
        <v>1.2811999999999999</v>
      </c>
      <c r="I371" s="22">
        <v>33</v>
      </c>
      <c r="J371" s="22">
        <v>4466</v>
      </c>
      <c r="K371" s="22">
        <v>1716</v>
      </c>
      <c r="L371" s="22">
        <v>6239</v>
      </c>
      <c r="M371" s="23">
        <v>12.87062499999996</v>
      </c>
      <c r="N371" s="23">
        <v>362.49999999999892</v>
      </c>
      <c r="O371" s="22">
        <v>155.00000000000068</v>
      </c>
      <c r="P371" s="22">
        <v>638221</v>
      </c>
      <c r="Q371" s="23">
        <v>1329.6270833333333</v>
      </c>
      <c r="R371" s="23">
        <v>17.211034482758674</v>
      </c>
      <c r="S371" s="22">
        <v>40</v>
      </c>
      <c r="T371" s="22" t="s">
        <v>28</v>
      </c>
      <c r="U371" s="23">
        <v>0.45665149313621112</v>
      </c>
      <c r="V371" s="22">
        <v>1134</v>
      </c>
      <c r="W371" s="22">
        <v>748</v>
      </c>
      <c r="X371" s="22">
        <v>2584</v>
      </c>
      <c r="Y371" s="22">
        <v>1773</v>
      </c>
      <c r="Z371" s="22" t="s">
        <v>27</v>
      </c>
      <c r="AA371" s="5"/>
      <c r="AB371" s="6" cm="1">
        <f t="array" ref="AB371">SUM(IF(B371:I371&gt;B372:I372,1,-1))</f>
        <v>2</v>
      </c>
      <c r="AC371" s="6" cm="1">
        <f t="array" ref="AC371">SUM(IF(J371:S371&gt;J372:S372,1,-1))</f>
        <v>-4</v>
      </c>
      <c r="AD371" s="6">
        <f t="shared" si="81"/>
        <v>-2</v>
      </c>
      <c r="AE371" s="6">
        <f t="shared" si="95"/>
        <v>0</v>
      </c>
      <c r="AF371" s="6">
        <f t="shared" si="95"/>
        <v>0</v>
      </c>
      <c r="AG371" s="6">
        <f t="shared" si="95"/>
        <v>0</v>
      </c>
      <c r="AH371" s="5"/>
      <c r="AI371" s="8" t="str">
        <f t="shared" si="82"/>
        <v>Inside</v>
      </c>
      <c r="AJ371" s="24" t="str">
        <f t="shared" si="83"/>
        <v>Down</v>
      </c>
      <c r="AK371" s="25" t="str">
        <f t="shared" si="84"/>
        <v>POC Up</v>
      </c>
      <c r="AL371" s="26" t="str">
        <f t="shared" si="85"/>
        <v>In. Val</v>
      </c>
      <c r="AM371" s="26" t="str">
        <f t="shared" si="86"/>
        <v>Inside Day</v>
      </c>
      <c r="AN371" s="26" t="str">
        <f t="shared" si="87"/>
        <v>In Val</v>
      </c>
      <c r="AO371" s="26" t="str">
        <f t="shared" si="88"/>
        <v>Gap Up - Failed</v>
      </c>
      <c r="AP371" s="26" t="str">
        <f t="shared" si="89"/>
        <v>Top-Weighted</v>
      </c>
      <c r="AQ371" s="26" t="str">
        <f t="shared" si="90"/>
        <v>Skewed Mid-Low</v>
      </c>
      <c r="AR371" s="26" t="str">
        <f t="shared" si="91"/>
        <v>Same</v>
      </c>
      <c r="AS371" s="27">
        <f t="shared" si="92"/>
        <v>0</v>
      </c>
    </row>
    <row r="372" spans="1:45" ht="15.5" x14ac:dyDescent="0.35">
      <c r="A372" s="20">
        <v>45134</v>
      </c>
      <c r="B372" s="21">
        <v>1.2741499999999999</v>
      </c>
      <c r="C372" s="21">
        <v>1.3141799999999999</v>
      </c>
      <c r="D372" s="21">
        <v>1.2725500000000001</v>
      </c>
      <c r="E372" s="21">
        <v>1.27928</v>
      </c>
      <c r="F372" s="21">
        <v>1.2837000000000001</v>
      </c>
      <c r="G372" s="21">
        <v>1.3009999999999999</v>
      </c>
      <c r="H372" s="21">
        <v>1.2770999999999999</v>
      </c>
      <c r="I372" s="22">
        <v>70</v>
      </c>
      <c r="J372" s="22">
        <v>7295</v>
      </c>
      <c r="K372" s="22">
        <v>1656</v>
      </c>
      <c r="L372" s="22">
        <v>9002</v>
      </c>
      <c r="M372" s="23">
        <v>12.410416666666594</v>
      </c>
      <c r="N372" s="23">
        <v>416.29999999999836</v>
      </c>
      <c r="O372" s="22">
        <v>239.00000000000031</v>
      </c>
      <c r="P372" s="22">
        <v>914920</v>
      </c>
      <c r="Q372" s="23">
        <v>1270.7222222222222</v>
      </c>
      <c r="R372" s="23">
        <v>21.623828969493239</v>
      </c>
      <c r="S372" s="22">
        <v>65</v>
      </c>
      <c r="T372" s="22" t="s">
        <v>28</v>
      </c>
      <c r="U372" s="23">
        <v>0.41800729610151738</v>
      </c>
      <c r="V372" s="22">
        <v>2115</v>
      </c>
      <c r="W372" s="22">
        <v>1670</v>
      </c>
      <c r="X372" s="22">
        <v>3806</v>
      </c>
      <c r="Y372" s="22">
        <v>1337</v>
      </c>
      <c r="Z372" s="22" t="s">
        <v>27</v>
      </c>
      <c r="AA372" s="5"/>
      <c r="AB372" s="6" cm="1">
        <f t="array" ref="AB372">SUM(IF(B372:I372&gt;B373:I373,1,-1))</f>
        <v>2</v>
      </c>
      <c r="AC372" s="6" cm="1">
        <f t="array" ref="AC372">SUM(IF(J372:S372&gt;J373:S373,1,-1))</f>
        <v>2</v>
      </c>
      <c r="AD372" s="6">
        <f t="shared" si="81"/>
        <v>4</v>
      </c>
      <c r="AE372" s="6">
        <f t="shared" si="95"/>
        <v>-4</v>
      </c>
      <c r="AF372" s="6">
        <f t="shared" si="95"/>
        <v>8</v>
      </c>
      <c r="AG372" s="6">
        <f t="shared" si="95"/>
        <v>4</v>
      </c>
      <c r="AH372" s="5"/>
      <c r="AI372" s="8" t="str">
        <f t="shared" si="82"/>
        <v>OL Higher</v>
      </c>
      <c r="AJ372" s="24" t="str">
        <f t="shared" si="83"/>
        <v>Up</v>
      </c>
      <c r="AK372" s="25" t="str">
        <f t="shared" si="84"/>
        <v>POC Up</v>
      </c>
      <c r="AL372" s="26" t="str">
        <f t="shared" si="85"/>
        <v>In. Val</v>
      </c>
      <c r="AM372" s="26" t="str">
        <f t="shared" si="86"/>
        <v>Inside Day</v>
      </c>
      <c r="AN372" s="26" t="str">
        <f t="shared" si="87"/>
        <v>In Val</v>
      </c>
      <c r="AO372" s="26" t="str">
        <f t="shared" si="88"/>
        <v>No Gap</v>
      </c>
      <c r="AP372" s="26" t="str">
        <f t="shared" si="89"/>
        <v>Top-Weighted</v>
      </c>
      <c r="AQ372" s="26" t="str">
        <f t="shared" si="90"/>
        <v>Skewed Mid-Low</v>
      </c>
      <c r="AR372" s="26" t="str">
        <f t="shared" si="91"/>
        <v>Closed Higher Quadrant</v>
      </c>
      <c r="AS372" s="27">
        <f t="shared" si="92"/>
        <v>2</v>
      </c>
    </row>
    <row r="373" spans="1:45" ht="15.5" x14ac:dyDescent="0.35">
      <c r="A373" s="20">
        <v>45133</v>
      </c>
      <c r="B373" s="21">
        <v>1.2703899999999999</v>
      </c>
      <c r="C373" s="21">
        <v>1.3141799999999999</v>
      </c>
      <c r="D373" s="21">
        <v>1.2673099999999999</v>
      </c>
      <c r="E373" s="21">
        <v>1.2926500000000001</v>
      </c>
      <c r="F373" s="21">
        <v>1.2833000000000001</v>
      </c>
      <c r="G373" s="21">
        <v>1.2986000000000002</v>
      </c>
      <c r="H373" s="21">
        <v>1.2689000000000001</v>
      </c>
      <c r="I373" s="22">
        <v>94</v>
      </c>
      <c r="J373" s="22">
        <v>6867</v>
      </c>
      <c r="K373" s="22">
        <v>1998</v>
      </c>
      <c r="L373" s="22">
        <v>8909</v>
      </c>
      <c r="M373" s="23">
        <v>12.311249999999937</v>
      </c>
      <c r="N373" s="23">
        <v>468.69999999999965</v>
      </c>
      <c r="O373" s="22">
        <v>297.00000000000057</v>
      </c>
      <c r="P373" s="22">
        <v>907206</v>
      </c>
      <c r="Q373" s="23">
        <v>1260.0083333333334</v>
      </c>
      <c r="R373" s="23">
        <v>19.00789417537872</v>
      </c>
      <c r="S373" s="22">
        <v>68</v>
      </c>
      <c r="T373" s="22" t="s">
        <v>26</v>
      </c>
      <c r="U373" s="23">
        <v>0.54134563881544095</v>
      </c>
      <c r="V373" s="22">
        <v>2238</v>
      </c>
      <c r="W373" s="22">
        <v>2113</v>
      </c>
      <c r="X373" s="22">
        <v>3440</v>
      </c>
      <c r="Y373" s="22">
        <v>1118</v>
      </c>
      <c r="Z373" s="22" t="s">
        <v>32</v>
      </c>
      <c r="AA373" s="5"/>
      <c r="AB373" s="6" cm="1">
        <f t="array" ref="AB373">SUM(IF(B373:I373&gt;B374:I374,1,-1))</f>
        <v>-4</v>
      </c>
      <c r="AC373" s="6" cm="1">
        <f t="array" ref="AC373">SUM(IF(J373:S373&gt;J374:S374,1,-1))</f>
        <v>2</v>
      </c>
      <c r="AD373" s="6">
        <f t="shared" si="81"/>
        <v>-2</v>
      </c>
      <c r="AE373" s="6">
        <f t="shared" si="95"/>
        <v>-6</v>
      </c>
      <c r="AF373" s="6">
        <f t="shared" si="95"/>
        <v>10</v>
      </c>
      <c r="AG373" s="6">
        <f t="shared" si="95"/>
        <v>4</v>
      </c>
      <c r="AH373" s="5"/>
      <c r="AI373" s="8" t="str">
        <f t="shared" si="82"/>
        <v>OL Lower</v>
      </c>
      <c r="AJ373" s="24" t="str">
        <f t="shared" si="83"/>
        <v>Up</v>
      </c>
      <c r="AK373" s="25" t="str">
        <f t="shared" si="84"/>
        <v>POC Unchanged</v>
      </c>
      <c r="AL373" s="26" t="str">
        <f t="shared" si="85"/>
        <v>In. Val</v>
      </c>
      <c r="AM373" s="26" t="str">
        <f t="shared" si="86"/>
        <v>Inside Day</v>
      </c>
      <c r="AN373" s="26" t="str">
        <f t="shared" si="87"/>
        <v>In Val</v>
      </c>
      <c r="AO373" s="26" t="str">
        <f t="shared" si="88"/>
        <v>No Gap</v>
      </c>
      <c r="AP373" s="26" t="str">
        <f t="shared" si="89"/>
        <v>Top-Weighted</v>
      </c>
      <c r="AQ373" s="26" t="str">
        <f t="shared" si="90"/>
        <v>Skewed Mid-Low</v>
      </c>
      <c r="AR373" s="26" t="str">
        <f t="shared" si="91"/>
        <v>Closed Lower Quadrant</v>
      </c>
      <c r="AS373" s="27">
        <f t="shared" si="92"/>
        <v>-1</v>
      </c>
    </row>
    <row r="374" spans="1:45" ht="15.5" x14ac:dyDescent="0.35">
      <c r="A374" s="20">
        <v>45132</v>
      </c>
      <c r="B374" s="21">
        <v>1.27169</v>
      </c>
      <c r="C374" s="21">
        <v>1.3141799999999999</v>
      </c>
      <c r="D374" s="21">
        <v>1.2673099999999999</v>
      </c>
      <c r="E374" s="21">
        <v>1.28929</v>
      </c>
      <c r="F374" s="21">
        <v>1.2833000000000001</v>
      </c>
      <c r="G374" s="21">
        <v>1.2988000000000002</v>
      </c>
      <c r="H374" s="21">
        <v>1.2689000000000001</v>
      </c>
      <c r="I374" s="22">
        <v>86</v>
      </c>
      <c r="J374" s="22">
        <v>6252</v>
      </c>
      <c r="K374" s="22">
        <v>2504</v>
      </c>
      <c r="L374" s="22">
        <v>8800</v>
      </c>
      <c r="M374" s="23">
        <v>12.156944444444385</v>
      </c>
      <c r="N374" s="23">
        <v>468.69999999999965</v>
      </c>
      <c r="O374" s="22">
        <v>299.0000000000004</v>
      </c>
      <c r="P374" s="22">
        <v>894056</v>
      </c>
      <c r="Q374" s="23">
        <v>1241.7444444444445</v>
      </c>
      <c r="R374" s="23">
        <v>18.775336035843836</v>
      </c>
      <c r="S374" s="22">
        <v>73</v>
      </c>
      <c r="T374" s="22" t="s">
        <v>26</v>
      </c>
      <c r="U374" s="23">
        <v>0.55953652201063309</v>
      </c>
      <c r="V374" s="22">
        <v>2238</v>
      </c>
      <c r="W374" s="22">
        <v>1739</v>
      </c>
      <c r="X374" s="22">
        <v>3199</v>
      </c>
      <c r="Y374" s="22">
        <v>1624</v>
      </c>
      <c r="Z374" s="22" t="s">
        <v>29</v>
      </c>
      <c r="AA374" s="5"/>
      <c r="AB374" s="6" cm="1">
        <f t="array" ref="AB374">SUM(IF(B374:I374&gt;B375:I375,1,-1))</f>
        <v>-2</v>
      </c>
      <c r="AC374" s="6" cm="1">
        <f t="array" ref="AC374">SUM(IF(J374:S374&gt;J375:S375,1,-1))</f>
        <v>4</v>
      </c>
      <c r="AD374" s="6">
        <f t="shared" si="81"/>
        <v>2</v>
      </c>
      <c r="AE374" s="6">
        <f t="shared" si="95"/>
        <v>-2</v>
      </c>
      <c r="AF374" s="6">
        <f t="shared" si="95"/>
        <v>0</v>
      </c>
      <c r="AG374" s="6">
        <f t="shared" si="95"/>
        <v>-2</v>
      </c>
      <c r="AH374" s="5"/>
      <c r="AI374" s="8" t="str">
        <f t="shared" si="82"/>
        <v>OL Lower</v>
      </c>
      <c r="AJ374" s="24" t="str">
        <f t="shared" si="83"/>
        <v>Up</v>
      </c>
      <c r="AK374" s="25" t="str">
        <f t="shared" si="84"/>
        <v>POC Down</v>
      </c>
      <c r="AL374" s="26" t="str">
        <f t="shared" si="85"/>
        <v>In. Val</v>
      </c>
      <c r="AM374" s="26" t="str">
        <f t="shared" si="86"/>
        <v>Inside Day</v>
      </c>
      <c r="AN374" s="26" t="str">
        <f t="shared" si="87"/>
        <v>In Val</v>
      </c>
      <c r="AO374" s="26" t="str">
        <f t="shared" si="88"/>
        <v>Gap Down - Failed</v>
      </c>
      <c r="AP374" s="26" t="str">
        <f t="shared" si="89"/>
        <v>Top-Weighted</v>
      </c>
      <c r="AQ374" s="26" t="str">
        <f t="shared" si="90"/>
        <v>Skewed Mid-Low</v>
      </c>
      <c r="AR374" s="26" t="str">
        <f t="shared" si="91"/>
        <v>Same</v>
      </c>
      <c r="AS374" s="27">
        <f t="shared" si="92"/>
        <v>0</v>
      </c>
    </row>
    <row r="375" spans="1:45" ht="15.5" x14ac:dyDescent="0.35">
      <c r="A375" s="20">
        <v>45131</v>
      </c>
      <c r="B375" s="21">
        <v>1.26918</v>
      </c>
      <c r="C375" s="21">
        <v>1.3141799999999999</v>
      </c>
      <c r="D375" s="21">
        <v>1.2673099999999999</v>
      </c>
      <c r="E375" s="21">
        <v>1.2811399999999999</v>
      </c>
      <c r="F375" s="21">
        <v>1.3091000000000002</v>
      </c>
      <c r="G375" s="21">
        <v>1.3140000000000001</v>
      </c>
      <c r="H375" s="21">
        <v>1.2826000000000002</v>
      </c>
      <c r="I375" s="22">
        <v>77</v>
      </c>
      <c r="J375" s="22">
        <v>1089</v>
      </c>
      <c r="K375" s="22">
        <v>7498</v>
      </c>
      <c r="L375" s="22">
        <v>8631</v>
      </c>
      <c r="M375" s="23">
        <v>11.922916666666607</v>
      </c>
      <c r="N375" s="23">
        <v>468.69999999999965</v>
      </c>
      <c r="O375" s="22">
        <v>313.99999999999875</v>
      </c>
      <c r="P375" s="22">
        <v>878722</v>
      </c>
      <c r="Q375" s="23">
        <v>1220.4472222222223</v>
      </c>
      <c r="R375" s="23">
        <v>18.414764241519109</v>
      </c>
      <c r="S375" s="22">
        <v>70</v>
      </c>
      <c r="T375" s="22" t="s">
        <v>28</v>
      </c>
      <c r="U375" s="23">
        <v>0.37687281960862468</v>
      </c>
      <c r="V375" s="22">
        <v>2238</v>
      </c>
      <c r="W375" s="22">
        <v>1739</v>
      </c>
      <c r="X375" s="22">
        <v>2640</v>
      </c>
      <c r="Y375" s="22">
        <v>2014</v>
      </c>
      <c r="Z375" s="22" t="s">
        <v>29</v>
      </c>
      <c r="AA375" s="5"/>
      <c r="AB375" s="6" cm="1">
        <f t="array" ref="AB375">SUM(IF(B375:I375&gt;B376:I376,1,-1))</f>
        <v>0</v>
      </c>
      <c r="AC375" s="6" cm="1">
        <f t="array" ref="AC375">SUM(IF(J375:S375&gt;J376:S376,1,-1))</f>
        <v>4</v>
      </c>
      <c r="AD375" s="6">
        <f t="shared" si="81"/>
        <v>4</v>
      </c>
      <c r="AE375" s="6">
        <f t="shared" si="95"/>
        <v>-2</v>
      </c>
      <c r="AF375" s="6">
        <f t="shared" si="95"/>
        <v>-6</v>
      </c>
      <c r="AG375" s="6">
        <f t="shared" si="95"/>
        <v>-8</v>
      </c>
      <c r="AH375" s="5"/>
      <c r="AI375" s="8" t="str">
        <f t="shared" si="82"/>
        <v>OL Higher</v>
      </c>
      <c r="AJ375" s="24" t="str">
        <f t="shared" si="83"/>
        <v>Up</v>
      </c>
      <c r="AK375" s="25" t="str">
        <f t="shared" si="84"/>
        <v>POC Up</v>
      </c>
      <c r="AL375" s="26" t="str">
        <f t="shared" si="85"/>
        <v>Ab. Val</v>
      </c>
      <c r="AM375" s="26" t="str">
        <f t="shared" si="86"/>
        <v>Inside Day</v>
      </c>
      <c r="AN375" s="26" t="str">
        <f t="shared" si="87"/>
        <v>Bl. Val</v>
      </c>
      <c r="AO375" s="26" t="str">
        <f t="shared" si="88"/>
        <v>No Gap</v>
      </c>
      <c r="AP375" s="26" t="str">
        <f t="shared" si="89"/>
        <v>Bottom-Weighted</v>
      </c>
      <c r="AQ375" s="26" t="str">
        <f t="shared" si="90"/>
        <v>Skewed Mid-Low</v>
      </c>
      <c r="AR375" s="26" t="str">
        <f t="shared" si="91"/>
        <v>Same</v>
      </c>
      <c r="AS375" s="27">
        <f t="shared" si="92"/>
        <v>0</v>
      </c>
    </row>
    <row r="376" spans="1:45" ht="15.5" x14ac:dyDescent="0.35">
      <c r="A376" s="20">
        <v>45128</v>
      </c>
      <c r="B376" s="21">
        <v>1.2693399999999999</v>
      </c>
      <c r="C376" s="21">
        <v>1.3141799999999999</v>
      </c>
      <c r="D376" s="21">
        <v>1.2658</v>
      </c>
      <c r="E376" s="21">
        <v>1.28518</v>
      </c>
      <c r="F376" s="21">
        <v>1.2703</v>
      </c>
      <c r="G376" s="21">
        <v>1.2992000000000001</v>
      </c>
      <c r="H376" s="21">
        <v>1.2663</v>
      </c>
      <c r="I376" s="22">
        <v>95</v>
      </c>
      <c r="J376" s="22">
        <v>7599</v>
      </c>
      <c r="K376" s="22">
        <v>909</v>
      </c>
      <c r="L376" s="22">
        <v>8559</v>
      </c>
      <c r="M376" s="23">
        <v>11.801666666666598</v>
      </c>
      <c r="N376" s="23">
        <v>483.7999999999987</v>
      </c>
      <c r="O376" s="22">
        <v>329.00000000000153</v>
      </c>
      <c r="P376" s="22">
        <v>870592</v>
      </c>
      <c r="Q376" s="23">
        <v>1209.1555555555556</v>
      </c>
      <c r="R376" s="23">
        <v>17.691194708557301</v>
      </c>
      <c r="S376" s="22">
        <v>67</v>
      </c>
      <c r="T376" s="22" t="s">
        <v>28</v>
      </c>
      <c r="U376" s="23">
        <v>0.37169389091879174</v>
      </c>
      <c r="V376" s="22">
        <v>2269</v>
      </c>
      <c r="W376" s="22">
        <v>1883</v>
      </c>
      <c r="X376" s="22">
        <v>1981</v>
      </c>
      <c r="Y376" s="22">
        <v>2426</v>
      </c>
      <c r="Z376" s="22" t="s">
        <v>29</v>
      </c>
      <c r="AA376" s="5"/>
      <c r="AB376" s="6" cm="1">
        <f t="array" ref="AB376">SUM(IF(B376:I376&gt;B377:I377,1,-1))</f>
        <v>0</v>
      </c>
      <c r="AC376" s="6" cm="1">
        <f t="array" ref="AC376">SUM(IF(J376:S376&gt;J377:S377,1,-1))</f>
        <v>-8</v>
      </c>
      <c r="AD376" s="6">
        <f t="shared" si="81"/>
        <v>-8</v>
      </c>
      <c r="AE376" s="6">
        <f t="shared" si="95"/>
        <v>-6</v>
      </c>
      <c r="AF376" s="6">
        <f t="shared" si="95"/>
        <v>-6</v>
      </c>
      <c r="AG376" s="6">
        <f t="shared" si="95"/>
        <v>-12</v>
      </c>
      <c r="AH376" s="5"/>
      <c r="AI376" s="8" t="str">
        <f t="shared" si="82"/>
        <v>Inside</v>
      </c>
      <c r="AJ376" s="24" t="str">
        <f t="shared" si="83"/>
        <v>Neutral</v>
      </c>
      <c r="AK376" s="25" t="str">
        <f t="shared" si="84"/>
        <v>POC Up</v>
      </c>
      <c r="AL376" s="26" t="str">
        <f t="shared" si="85"/>
        <v>In. Val</v>
      </c>
      <c r="AM376" s="26" t="str">
        <f t="shared" si="86"/>
        <v>Inside Day</v>
      </c>
      <c r="AN376" s="26" t="str">
        <f t="shared" si="87"/>
        <v>In Val</v>
      </c>
      <c r="AO376" s="26" t="str">
        <f t="shared" si="88"/>
        <v>No Gap</v>
      </c>
      <c r="AP376" s="26" t="str">
        <f t="shared" si="89"/>
        <v>Top-Weighted</v>
      </c>
      <c r="AQ376" s="26" t="str">
        <f t="shared" si="90"/>
        <v>Skewed Low</v>
      </c>
      <c r="AR376" s="26" t="str">
        <f t="shared" si="91"/>
        <v>Closed Higher Quadrant</v>
      </c>
      <c r="AS376" s="27">
        <f t="shared" si="92"/>
        <v>1</v>
      </c>
    </row>
    <row r="377" spans="1:45" ht="15.5" x14ac:dyDescent="0.35">
      <c r="A377" s="20">
        <v>45127</v>
      </c>
      <c r="B377" s="21">
        <v>1.26129</v>
      </c>
      <c r="C377" s="21">
        <v>1.3141799999999999</v>
      </c>
      <c r="D377" s="21">
        <v>1.2599</v>
      </c>
      <c r="E377" s="21">
        <v>1.2871999999999999</v>
      </c>
      <c r="F377" s="21">
        <v>1.2695000000000001</v>
      </c>
      <c r="G377" s="21">
        <v>1.3023</v>
      </c>
      <c r="H377" s="21">
        <v>1.266</v>
      </c>
      <c r="I377" s="22">
        <v>111</v>
      </c>
      <c r="J377" s="22">
        <v>7599</v>
      </c>
      <c r="K377" s="22">
        <v>952</v>
      </c>
      <c r="L377" s="22">
        <v>8608</v>
      </c>
      <c r="M377" s="23">
        <v>11.85611111111106</v>
      </c>
      <c r="N377" s="23">
        <v>542.79999999999882</v>
      </c>
      <c r="O377" s="22">
        <v>363</v>
      </c>
      <c r="P377" s="22">
        <v>877616</v>
      </c>
      <c r="Q377" s="23">
        <v>1218.911111111111</v>
      </c>
      <c r="R377" s="23">
        <v>15.858511422255008</v>
      </c>
      <c r="S377" s="22">
        <v>78</v>
      </c>
      <c r="T377" s="22" t="s">
        <v>28</v>
      </c>
      <c r="U377" s="23">
        <v>0.35163588603695412</v>
      </c>
      <c r="V377" s="22">
        <v>2417</v>
      </c>
      <c r="W377" s="22">
        <v>2175</v>
      </c>
      <c r="X377" s="22">
        <v>1516</v>
      </c>
      <c r="Y377" s="22">
        <v>2482</v>
      </c>
      <c r="Z377" s="22" t="s">
        <v>32</v>
      </c>
      <c r="AA377" s="5"/>
      <c r="AB377" s="6" cm="1">
        <f t="array" ref="AB377">SUM(IF(B377:I377&gt;B378:I378,1,-1))</f>
        <v>-2</v>
      </c>
      <c r="AC377" s="6" cm="1">
        <f t="array" ref="AC377">SUM(IF(J377:S377&gt;J378:S378,1,-1))</f>
        <v>-2</v>
      </c>
      <c r="AD377" s="6">
        <f t="shared" si="81"/>
        <v>-4</v>
      </c>
      <c r="AE377" s="6">
        <f t="shared" si="95"/>
        <v>-10</v>
      </c>
      <c r="AF377" s="6">
        <f t="shared" si="95"/>
        <v>8</v>
      </c>
      <c r="AG377" s="6">
        <f t="shared" si="95"/>
        <v>-2</v>
      </c>
      <c r="AH377" s="5"/>
      <c r="AI377" s="8" t="str">
        <f t="shared" si="82"/>
        <v>OL Higher</v>
      </c>
      <c r="AJ377" s="24" t="str">
        <f t="shared" si="83"/>
        <v>Up</v>
      </c>
      <c r="AK377" s="25" t="str">
        <f t="shared" si="84"/>
        <v>POC Unchanged</v>
      </c>
      <c r="AL377" s="26" t="str">
        <f t="shared" si="85"/>
        <v>In. Val</v>
      </c>
      <c r="AM377" s="26" t="str">
        <f t="shared" si="86"/>
        <v>Inside Day</v>
      </c>
      <c r="AN377" s="26" t="str">
        <f t="shared" si="87"/>
        <v>In Val</v>
      </c>
      <c r="AO377" s="26" t="str">
        <f t="shared" si="88"/>
        <v>No Gap</v>
      </c>
      <c r="AP377" s="26" t="str">
        <f t="shared" si="89"/>
        <v>Top-Weighted</v>
      </c>
      <c r="AQ377" s="26" t="str">
        <f t="shared" si="90"/>
        <v>Skewed Low</v>
      </c>
      <c r="AR377" s="26" t="str">
        <f t="shared" si="91"/>
        <v>Same</v>
      </c>
      <c r="AS377" s="27">
        <f t="shared" si="92"/>
        <v>0</v>
      </c>
    </row>
    <row r="378" spans="1:45" ht="15.5" x14ac:dyDescent="0.35">
      <c r="A378" s="20">
        <v>45126</v>
      </c>
      <c r="B378" s="21">
        <v>1.26414</v>
      </c>
      <c r="C378" s="21">
        <v>1.3141799999999999</v>
      </c>
      <c r="D378" s="21">
        <v>1.25905</v>
      </c>
      <c r="E378" s="21">
        <v>1.2936700000000001</v>
      </c>
      <c r="F378" s="21">
        <v>1.2695000000000001</v>
      </c>
      <c r="G378" s="21">
        <v>1.2992000000000001</v>
      </c>
      <c r="H378" s="21">
        <v>1.2598</v>
      </c>
      <c r="I378" s="22">
        <v>115</v>
      </c>
      <c r="J378" s="22">
        <v>7000</v>
      </c>
      <c r="K378" s="22">
        <v>1488</v>
      </c>
      <c r="L378" s="22">
        <v>8545</v>
      </c>
      <c r="M378" s="23">
        <v>11.821249999999949</v>
      </c>
      <c r="N378" s="23">
        <v>551.29999999999905</v>
      </c>
      <c r="O378" s="22">
        <v>394.00000000000102</v>
      </c>
      <c r="P378" s="22">
        <v>880706</v>
      </c>
      <c r="Q378" s="23">
        <v>1223.2027777777778</v>
      </c>
      <c r="R378" s="23">
        <v>15.499727915835326</v>
      </c>
      <c r="S378" s="22">
        <v>79</v>
      </c>
      <c r="T378" s="22" t="s">
        <v>28</v>
      </c>
      <c r="U378" s="23">
        <v>0.4232396333444487</v>
      </c>
      <c r="V378" s="22">
        <v>2432</v>
      </c>
      <c r="W378" s="22">
        <v>1836</v>
      </c>
      <c r="X378" s="22">
        <v>1406</v>
      </c>
      <c r="Y378" s="22">
        <v>2864</v>
      </c>
      <c r="Z378" s="22" t="s">
        <v>32</v>
      </c>
      <c r="AA378" s="5"/>
      <c r="AB378" s="6" cm="1">
        <f t="array" ref="AB378">SUM(IF(B378:I378&gt;B379:I379,1,-1))</f>
        <v>-4</v>
      </c>
      <c r="AC378" s="6" cm="1">
        <f t="array" ref="AC378">SUM(IF(J378:S378&gt;J379:S379,1,-1))</f>
        <v>4</v>
      </c>
      <c r="AD378" s="6">
        <f t="shared" si="81"/>
        <v>0</v>
      </c>
      <c r="AE378" s="6">
        <f t="shared" si="95"/>
        <v>-12</v>
      </c>
      <c r="AF378" s="6">
        <f t="shared" si="95"/>
        <v>10</v>
      </c>
      <c r="AG378" s="6">
        <f t="shared" si="95"/>
        <v>-2</v>
      </c>
      <c r="AH378" s="5"/>
      <c r="AI378" s="8" t="str">
        <f t="shared" si="82"/>
        <v>Outside</v>
      </c>
      <c r="AJ378" s="24" t="str">
        <f t="shared" si="83"/>
        <v>Neutral</v>
      </c>
      <c r="AK378" s="25" t="str">
        <f t="shared" si="84"/>
        <v>POC Unchanged</v>
      </c>
      <c r="AL378" s="26" t="str">
        <f t="shared" si="85"/>
        <v>In. Val</v>
      </c>
      <c r="AM378" s="26" t="str">
        <f t="shared" si="86"/>
        <v>Inside Day</v>
      </c>
      <c r="AN378" s="26" t="str">
        <f t="shared" si="87"/>
        <v>In Val</v>
      </c>
      <c r="AO378" s="26" t="str">
        <f t="shared" si="88"/>
        <v>No Gap</v>
      </c>
      <c r="AP378" s="26" t="str">
        <f t="shared" si="89"/>
        <v>Top-Weighted</v>
      </c>
      <c r="AQ378" s="26" t="str">
        <f t="shared" si="90"/>
        <v>Skewed Low</v>
      </c>
      <c r="AR378" s="26" t="str">
        <f t="shared" si="91"/>
        <v>Closed Higher Quadrant</v>
      </c>
      <c r="AS378" s="27">
        <f t="shared" si="92"/>
        <v>1</v>
      </c>
    </row>
    <row r="379" spans="1:45" ht="15.5" x14ac:dyDescent="0.35">
      <c r="A379" s="20">
        <v>45125</v>
      </c>
      <c r="B379" s="21">
        <v>1.27454</v>
      </c>
      <c r="C379" s="21">
        <v>1.3141799999999999</v>
      </c>
      <c r="D379" s="21">
        <v>1.25905</v>
      </c>
      <c r="E379" s="21">
        <v>1.3033300000000001</v>
      </c>
      <c r="F379" s="21">
        <v>1.2695000000000001</v>
      </c>
      <c r="G379" s="21">
        <v>1.2986000000000002</v>
      </c>
      <c r="H379" s="21">
        <v>1.2598</v>
      </c>
      <c r="I379" s="22">
        <v>78</v>
      </c>
      <c r="J379" s="22">
        <v>6508</v>
      </c>
      <c r="K379" s="22">
        <v>1819</v>
      </c>
      <c r="L379" s="22">
        <v>8389</v>
      </c>
      <c r="M379" s="23">
        <v>11.605416666666622</v>
      </c>
      <c r="N379" s="23">
        <v>551.29999999999905</v>
      </c>
      <c r="O379" s="22">
        <v>388.00000000000171</v>
      </c>
      <c r="P379" s="22">
        <v>874539</v>
      </c>
      <c r="Q379" s="23">
        <v>1214.6375</v>
      </c>
      <c r="R379" s="23">
        <v>15.216760384545646</v>
      </c>
      <c r="S379" s="22">
        <v>80</v>
      </c>
      <c r="T379" s="22" t="s">
        <v>28</v>
      </c>
      <c r="U379" s="23">
        <v>0.41161140207650698</v>
      </c>
      <c r="V379" s="22">
        <v>2302</v>
      </c>
      <c r="W379" s="22">
        <v>1230</v>
      </c>
      <c r="X379" s="22">
        <v>1505</v>
      </c>
      <c r="Y379" s="22">
        <v>3345</v>
      </c>
      <c r="Z379" s="22" t="s">
        <v>31</v>
      </c>
      <c r="AA379" s="5"/>
      <c r="AB379" s="6" cm="1">
        <f t="array" ref="AB379">SUM(IF(B379:I379&gt;B380:I380,1,-1))</f>
        <v>-4</v>
      </c>
      <c r="AC379" s="6" cm="1">
        <f t="array" ref="AC379">SUM(IF(J379:S379&gt;J380:S380,1,-1))</f>
        <v>6</v>
      </c>
      <c r="AD379" s="6">
        <f t="shared" si="81"/>
        <v>2</v>
      </c>
      <c r="AE379" s="6">
        <f t="shared" si="95"/>
        <v>-12</v>
      </c>
      <c r="AF379" s="6">
        <f t="shared" si="95"/>
        <v>4</v>
      </c>
      <c r="AG379" s="6">
        <f t="shared" si="95"/>
        <v>-8</v>
      </c>
      <c r="AH379" s="5"/>
      <c r="AI379" s="8" t="str">
        <f t="shared" si="82"/>
        <v>Outside</v>
      </c>
      <c r="AJ379" s="24" t="str">
        <f t="shared" si="83"/>
        <v>Neutral</v>
      </c>
      <c r="AK379" s="25" t="str">
        <f t="shared" si="84"/>
        <v>POC Unchanged</v>
      </c>
      <c r="AL379" s="26" t="str">
        <f t="shared" si="85"/>
        <v>In. Val</v>
      </c>
      <c r="AM379" s="26" t="str">
        <f t="shared" si="86"/>
        <v>Inside Day</v>
      </c>
      <c r="AN379" s="26" t="str">
        <f t="shared" si="87"/>
        <v>Ab. Val</v>
      </c>
      <c r="AO379" s="26" t="str">
        <f t="shared" si="88"/>
        <v>No Gap</v>
      </c>
      <c r="AP379" s="26" t="str">
        <f t="shared" si="89"/>
        <v>Top-Weighted</v>
      </c>
      <c r="AQ379" s="26" t="str">
        <f t="shared" si="90"/>
        <v>Skewed Low</v>
      </c>
      <c r="AR379" s="26" t="str">
        <f t="shared" si="91"/>
        <v>Same</v>
      </c>
      <c r="AS379" s="27">
        <f t="shared" si="92"/>
        <v>0</v>
      </c>
    </row>
    <row r="380" spans="1:45" ht="15.5" x14ac:dyDescent="0.35">
      <c r="A380" s="20">
        <v>45124</v>
      </c>
      <c r="B380" s="21">
        <v>1.27102</v>
      </c>
      <c r="C380" s="21">
        <v>1.3141799999999999</v>
      </c>
      <c r="D380" s="21">
        <v>1.25905</v>
      </c>
      <c r="E380" s="21">
        <v>1.3071299999999999</v>
      </c>
      <c r="F380" s="21">
        <v>1.2695000000000001</v>
      </c>
      <c r="G380" s="21">
        <v>1.2910000000000001</v>
      </c>
      <c r="H380" s="21">
        <v>1.2598</v>
      </c>
      <c r="I380" s="22">
        <v>84</v>
      </c>
      <c r="J380" s="22">
        <v>6358</v>
      </c>
      <c r="K380" s="22">
        <v>1819</v>
      </c>
      <c r="L380" s="22">
        <v>8239</v>
      </c>
      <c r="M380" s="23">
        <v>11.404166666666642</v>
      </c>
      <c r="N380" s="23">
        <v>551.29999999999905</v>
      </c>
      <c r="O380" s="22">
        <v>312.00000000000114</v>
      </c>
      <c r="P380" s="22">
        <v>874255</v>
      </c>
      <c r="Q380" s="23">
        <v>1214.2430555555557</v>
      </c>
      <c r="R380" s="23">
        <v>14.94467621984403</v>
      </c>
      <c r="S380" s="22">
        <v>78</v>
      </c>
      <c r="T380" s="22" t="s">
        <v>28</v>
      </c>
      <c r="U380" s="23">
        <v>0.40914067331701542</v>
      </c>
      <c r="V380" s="22">
        <v>1656</v>
      </c>
      <c r="W380" s="22">
        <v>1230</v>
      </c>
      <c r="X380" s="22">
        <v>1852</v>
      </c>
      <c r="Y380" s="22">
        <v>3494</v>
      </c>
      <c r="Z380" s="22" t="s">
        <v>31</v>
      </c>
      <c r="AA380" s="5"/>
      <c r="AB380" s="6" cm="1">
        <f t="array" ref="AB380">SUM(IF(B380:I380&gt;B381:I381,1,-1))</f>
        <v>-4</v>
      </c>
      <c r="AC380" s="6" cm="1">
        <f t="array" ref="AC380">SUM(IF(J380:S380&gt;J381:S381,1,-1))</f>
        <v>0</v>
      </c>
      <c r="AD380" s="6">
        <f t="shared" si="81"/>
        <v>-4</v>
      </c>
      <c r="AE380" s="6">
        <f t="shared" si="95"/>
        <v>-10</v>
      </c>
      <c r="AF380" s="6">
        <f t="shared" si="95"/>
        <v>0</v>
      </c>
      <c r="AG380" s="6">
        <f t="shared" si="95"/>
        <v>-10</v>
      </c>
      <c r="AH380" s="5"/>
      <c r="AI380" s="8" t="str">
        <f t="shared" si="82"/>
        <v>Outside</v>
      </c>
      <c r="AJ380" s="24" t="str">
        <f t="shared" si="83"/>
        <v>Neutral</v>
      </c>
      <c r="AK380" s="25" t="str">
        <f t="shared" si="84"/>
        <v>POC Down</v>
      </c>
      <c r="AL380" s="26" t="str">
        <f t="shared" si="85"/>
        <v>In. Val</v>
      </c>
      <c r="AM380" s="26" t="str">
        <f t="shared" si="86"/>
        <v>Inside Day</v>
      </c>
      <c r="AN380" s="26" t="str">
        <f t="shared" si="87"/>
        <v>Ab. Val</v>
      </c>
      <c r="AO380" s="26" t="str">
        <f t="shared" si="88"/>
        <v>No Gap</v>
      </c>
      <c r="AP380" s="26" t="str">
        <f t="shared" si="89"/>
        <v>Top-Weighted</v>
      </c>
      <c r="AQ380" s="26" t="str">
        <f t="shared" si="90"/>
        <v>Skewed Low</v>
      </c>
      <c r="AR380" s="26" t="str">
        <f t="shared" si="91"/>
        <v>Same</v>
      </c>
      <c r="AS380" s="27">
        <f t="shared" si="92"/>
        <v>0</v>
      </c>
    </row>
    <row r="381" spans="1:45" ht="15.5" x14ac:dyDescent="0.35">
      <c r="A381" s="20">
        <v>45121</v>
      </c>
      <c r="B381" s="21">
        <v>1.27288</v>
      </c>
      <c r="C381" s="21">
        <v>1.3141799999999999</v>
      </c>
      <c r="D381" s="21">
        <v>1.25905</v>
      </c>
      <c r="E381" s="21">
        <v>1.3088900000000001</v>
      </c>
      <c r="F381" s="21">
        <v>1.2704000000000002</v>
      </c>
      <c r="G381" s="21">
        <v>1.2849000000000002</v>
      </c>
      <c r="H381" s="21">
        <v>1.2598</v>
      </c>
      <c r="I381" s="22">
        <v>75</v>
      </c>
      <c r="J381" s="22">
        <v>5755</v>
      </c>
      <c r="K381" s="22">
        <v>2390</v>
      </c>
      <c r="L381" s="22">
        <v>8216</v>
      </c>
      <c r="M381" s="23">
        <v>11.359583333333321</v>
      </c>
      <c r="N381" s="23">
        <v>551.29999999999905</v>
      </c>
      <c r="O381" s="22">
        <v>251.00000000000122</v>
      </c>
      <c r="P381" s="22">
        <v>884532</v>
      </c>
      <c r="Q381" s="23">
        <v>1228.5166666666667</v>
      </c>
      <c r="R381" s="23">
        <v>14.902956647923117</v>
      </c>
      <c r="S381" s="22">
        <v>81</v>
      </c>
      <c r="T381" s="22" t="s">
        <v>28</v>
      </c>
      <c r="U381" s="23">
        <v>0.48622001466865156</v>
      </c>
      <c r="V381" s="22">
        <v>1149</v>
      </c>
      <c r="W381" s="22">
        <v>1230</v>
      </c>
      <c r="X381" s="22">
        <v>2022</v>
      </c>
      <c r="Y381" s="22">
        <v>3808</v>
      </c>
      <c r="Z381" s="22" t="s">
        <v>31</v>
      </c>
      <c r="AA381" s="5"/>
      <c r="AB381" s="6" cm="1">
        <f t="array" ref="AB381">SUM(IF(B381:I381&gt;B382:I382,1,-1))</f>
        <v>-4</v>
      </c>
      <c r="AC381" s="6" cm="1">
        <f t="array" ref="AC381">SUM(IF(J381:S381&gt;J382:S382,1,-1))</f>
        <v>-2</v>
      </c>
      <c r="AD381" s="6">
        <f t="shared" si="81"/>
        <v>-6</v>
      </c>
      <c r="AE381" s="6">
        <f t="shared" si="95"/>
        <v>-6</v>
      </c>
      <c r="AF381" s="6">
        <f t="shared" si="95"/>
        <v>-2</v>
      </c>
      <c r="AG381" s="6">
        <f t="shared" si="95"/>
        <v>-8</v>
      </c>
      <c r="AH381" s="5"/>
      <c r="AI381" s="8" t="str">
        <f t="shared" si="82"/>
        <v>Outside</v>
      </c>
      <c r="AJ381" s="24" t="str">
        <f t="shared" si="83"/>
        <v>Neutral</v>
      </c>
      <c r="AK381" s="25" t="str">
        <f t="shared" si="84"/>
        <v>POC Down</v>
      </c>
      <c r="AL381" s="26" t="str">
        <f t="shared" si="85"/>
        <v>In. Val</v>
      </c>
      <c r="AM381" s="26" t="str">
        <f t="shared" si="86"/>
        <v>Upper Break</v>
      </c>
      <c r="AN381" s="26" t="str">
        <f t="shared" si="87"/>
        <v>Ab. Val</v>
      </c>
      <c r="AO381" s="26" t="str">
        <f t="shared" si="88"/>
        <v>No Gap</v>
      </c>
      <c r="AP381" s="26" t="str">
        <f t="shared" si="89"/>
        <v>Top-Weighted</v>
      </c>
      <c r="AQ381" s="26" t="str">
        <f t="shared" si="90"/>
        <v>Skewed Low</v>
      </c>
      <c r="AR381" s="26" t="str">
        <f t="shared" si="91"/>
        <v>Same</v>
      </c>
      <c r="AS381" s="27">
        <f t="shared" si="92"/>
        <v>0</v>
      </c>
    </row>
    <row r="382" spans="1:45" ht="15.5" x14ac:dyDescent="0.35">
      <c r="A382" s="20">
        <v>45120</v>
      </c>
      <c r="B382" s="21">
        <v>1.27464</v>
      </c>
      <c r="C382" s="21">
        <v>1.31402</v>
      </c>
      <c r="D382" s="21">
        <v>1.25905</v>
      </c>
      <c r="E382" s="21">
        <v>1.3127800000000001</v>
      </c>
      <c r="F382" s="21">
        <v>1.2710000000000001</v>
      </c>
      <c r="G382" s="21">
        <v>1.2791000000000001</v>
      </c>
      <c r="H382" s="21">
        <v>1.2603000000000002</v>
      </c>
      <c r="I382" s="22">
        <v>78</v>
      </c>
      <c r="J382" s="22">
        <v>5152</v>
      </c>
      <c r="K382" s="22">
        <v>3024</v>
      </c>
      <c r="L382" s="22">
        <v>8269</v>
      </c>
      <c r="M382" s="23">
        <v>11.420277777777784</v>
      </c>
      <c r="N382" s="23">
        <v>549.69999999999959</v>
      </c>
      <c r="O382" s="22">
        <v>187.99999999999929</v>
      </c>
      <c r="P382" s="22">
        <v>899920</v>
      </c>
      <c r="Q382" s="23">
        <v>1249.8888888888889</v>
      </c>
      <c r="R382" s="23">
        <v>15.042750591231592</v>
      </c>
      <c r="S382" s="22">
        <v>79</v>
      </c>
      <c r="T382" s="22" t="s">
        <v>26</v>
      </c>
      <c r="U382" s="23">
        <v>0.54318179674307199</v>
      </c>
      <c r="V382" s="22">
        <v>598</v>
      </c>
      <c r="W382" s="22">
        <v>1232</v>
      </c>
      <c r="X382" s="22">
        <v>2133</v>
      </c>
      <c r="Y382" s="22">
        <v>4299</v>
      </c>
      <c r="Z382" s="22" t="s">
        <v>31</v>
      </c>
      <c r="AA382" s="5"/>
      <c r="AB382" s="6" cm="1">
        <f t="array" ref="AB382">SUM(IF(B382:I382&gt;B383:I383,1,-1))</f>
        <v>-2</v>
      </c>
      <c r="AC382" s="6" cm="1">
        <f t="array" ref="AC382">SUM(IF(J382:S382&gt;J383:S383,1,-1))</f>
        <v>2</v>
      </c>
      <c r="AD382" s="6">
        <f t="shared" si="81"/>
        <v>0</v>
      </c>
      <c r="AE382" s="6">
        <f t="shared" si="95"/>
        <v>-2</v>
      </c>
      <c r="AF382" s="6">
        <f t="shared" si="95"/>
        <v>-4</v>
      </c>
      <c r="AG382" s="6">
        <f t="shared" si="95"/>
        <v>-6</v>
      </c>
      <c r="AH382" s="5"/>
      <c r="AI382" s="8" t="str">
        <f t="shared" si="82"/>
        <v>OL Lower</v>
      </c>
      <c r="AJ382" s="24" t="str">
        <f t="shared" si="83"/>
        <v>Neutral</v>
      </c>
      <c r="AK382" s="25" t="str">
        <f t="shared" si="84"/>
        <v>POC Unchanged</v>
      </c>
      <c r="AL382" s="26" t="str">
        <f t="shared" si="85"/>
        <v>In. Val</v>
      </c>
      <c r="AM382" s="26" t="str">
        <f t="shared" si="86"/>
        <v>Upper Break</v>
      </c>
      <c r="AN382" s="26" t="str">
        <f t="shared" si="87"/>
        <v>Ab. Val</v>
      </c>
      <c r="AO382" s="26" t="str">
        <f t="shared" si="88"/>
        <v>No Gap</v>
      </c>
      <c r="AP382" s="26" t="str">
        <f t="shared" si="89"/>
        <v>Top-Weighted</v>
      </c>
      <c r="AQ382" s="26" t="str">
        <f t="shared" si="90"/>
        <v>Skewed Low</v>
      </c>
      <c r="AR382" s="26" t="str">
        <f t="shared" si="91"/>
        <v>Same</v>
      </c>
      <c r="AS382" s="27">
        <f t="shared" si="92"/>
        <v>0</v>
      </c>
    </row>
    <row r="383" spans="1:45" ht="15.5" x14ac:dyDescent="0.35">
      <c r="A383" s="20">
        <v>45119</v>
      </c>
      <c r="B383" s="21">
        <v>1.27702</v>
      </c>
      <c r="C383" s="21">
        <v>1.3</v>
      </c>
      <c r="D383" s="21">
        <v>1.25905</v>
      </c>
      <c r="E383" s="21">
        <v>1.29952</v>
      </c>
      <c r="F383" s="21">
        <v>1.2710000000000001</v>
      </c>
      <c r="G383" s="21">
        <v>1.2836000000000001</v>
      </c>
      <c r="H383" s="21">
        <v>1.2662000000000002</v>
      </c>
      <c r="I383" s="22">
        <v>59</v>
      </c>
      <c r="J383" s="22">
        <v>5144</v>
      </c>
      <c r="K383" s="22">
        <v>3024</v>
      </c>
      <c r="L383" s="22">
        <v>8261</v>
      </c>
      <c r="M383" s="23">
        <v>11.401250000000029</v>
      </c>
      <c r="N383" s="23">
        <v>409.5000000000004</v>
      </c>
      <c r="O383" s="22">
        <v>173.99999999999861</v>
      </c>
      <c r="P383" s="22">
        <v>913051</v>
      </c>
      <c r="Q383" s="23">
        <v>1268.1263888888889</v>
      </c>
      <c r="R383" s="23">
        <v>20.173382173382155</v>
      </c>
      <c r="S383" s="22">
        <v>62</v>
      </c>
      <c r="T383" s="22" t="s">
        <v>26</v>
      </c>
      <c r="U383" s="23">
        <v>0.51328659027713941</v>
      </c>
      <c r="V383" s="22">
        <v>874</v>
      </c>
      <c r="W383" s="22">
        <v>922</v>
      </c>
      <c r="X383" s="22">
        <v>4730</v>
      </c>
      <c r="Y383" s="22">
        <v>1735</v>
      </c>
      <c r="Z383" s="22" t="s">
        <v>31</v>
      </c>
      <c r="AA383" s="5"/>
      <c r="AB383" s="6" cm="1">
        <f t="array" ref="AB383">SUM(IF(B383:I383&gt;B384:I384,1,-1))</f>
        <v>0</v>
      </c>
      <c r="AC383" s="6" cm="1">
        <f t="array" ref="AC383">SUM(IF(J383:S383&gt;J384:S384,1,-1))</f>
        <v>-2</v>
      </c>
      <c r="AD383" s="6">
        <f t="shared" si="81"/>
        <v>-2</v>
      </c>
      <c r="AE383" s="6">
        <f t="shared" ref="AE383:AG398" si="96">SUM(AB383:AB385)</f>
        <v>0</v>
      </c>
      <c r="AF383" s="6">
        <f t="shared" si="96"/>
        <v>-2</v>
      </c>
      <c r="AG383" s="6">
        <f t="shared" si="96"/>
        <v>-2</v>
      </c>
      <c r="AH383" s="5"/>
      <c r="AI383" s="8" t="str">
        <f t="shared" si="82"/>
        <v>Outside</v>
      </c>
      <c r="AJ383" s="24" t="str">
        <f t="shared" si="83"/>
        <v>Down</v>
      </c>
      <c r="AK383" s="25" t="str">
        <f t="shared" si="84"/>
        <v>POC Down</v>
      </c>
      <c r="AL383" s="26" t="str">
        <f t="shared" si="85"/>
        <v>In. Val</v>
      </c>
      <c r="AM383" s="26" t="str">
        <f t="shared" si="86"/>
        <v>Upper Break</v>
      </c>
      <c r="AN383" s="26" t="str">
        <f t="shared" si="87"/>
        <v>Ab. Val</v>
      </c>
      <c r="AO383" s="26" t="str">
        <f t="shared" si="88"/>
        <v>No Gap</v>
      </c>
      <c r="AP383" s="26" t="str">
        <f t="shared" si="89"/>
        <v>Top-Weighted</v>
      </c>
      <c r="AQ383" s="26" t="str">
        <f t="shared" si="90"/>
        <v>Skewed Mid-Low</v>
      </c>
      <c r="AR383" s="26" t="str">
        <f t="shared" si="91"/>
        <v>Same</v>
      </c>
      <c r="AS383" s="27">
        <f t="shared" si="92"/>
        <v>0</v>
      </c>
    </row>
    <row r="384" spans="1:45" ht="15.5" x14ac:dyDescent="0.35">
      <c r="A384" s="20">
        <v>45118</v>
      </c>
      <c r="B384" s="21">
        <v>1.2765200000000001</v>
      </c>
      <c r="C384" s="21">
        <v>1.29389</v>
      </c>
      <c r="D384" s="21">
        <v>1.25905</v>
      </c>
      <c r="E384" s="21">
        <v>1.2933300000000001</v>
      </c>
      <c r="F384" s="21">
        <v>1.2711000000000001</v>
      </c>
      <c r="G384" s="21">
        <v>1.2794000000000001</v>
      </c>
      <c r="H384" s="21">
        <v>1.2674000000000001</v>
      </c>
      <c r="I384" s="22">
        <v>63</v>
      </c>
      <c r="J384" s="22">
        <v>5088</v>
      </c>
      <c r="K384" s="22">
        <v>3192</v>
      </c>
      <c r="L384" s="22">
        <v>8381</v>
      </c>
      <c r="M384" s="23">
        <v>11.569583333333352</v>
      </c>
      <c r="N384" s="23">
        <v>348.39999999999981</v>
      </c>
      <c r="O384" s="22">
        <v>120.00000000000011</v>
      </c>
      <c r="P384" s="22">
        <v>931371</v>
      </c>
      <c r="Q384" s="23">
        <v>1293.5708333333334</v>
      </c>
      <c r="R384" s="23">
        <v>24.055683122847316</v>
      </c>
      <c r="S384" s="22">
        <v>43</v>
      </c>
      <c r="T384" s="22" t="s">
        <v>26</v>
      </c>
      <c r="U384" s="23">
        <v>0.5623523468216074</v>
      </c>
      <c r="V384" s="22">
        <v>640</v>
      </c>
      <c r="W384" s="22">
        <v>1254</v>
      </c>
      <c r="X384" s="22">
        <v>5119</v>
      </c>
      <c r="Y384" s="22">
        <v>1334</v>
      </c>
      <c r="Z384" s="22" t="s">
        <v>31</v>
      </c>
      <c r="AA384" s="5"/>
      <c r="AB384" s="6" cm="1">
        <f t="array" ref="AB384">SUM(IF(B384:I384&gt;B385:I385,1,-1))</f>
        <v>0</v>
      </c>
      <c r="AC384" s="6" cm="1">
        <f t="array" ref="AC384">SUM(IF(J384:S384&gt;J385:S385,1,-1))</f>
        <v>-4</v>
      </c>
      <c r="AD384" s="6">
        <f t="shared" si="81"/>
        <v>-4</v>
      </c>
      <c r="AE384" s="6">
        <f t="shared" si="96"/>
        <v>-2</v>
      </c>
      <c r="AF384" s="6">
        <f t="shared" si="96"/>
        <v>-2</v>
      </c>
      <c r="AG384" s="6">
        <f t="shared" si="96"/>
        <v>-4</v>
      </c>
      <c r="AH384" s="5"/>
      <c r="AI384" s="8" t="str">
        <f t="shared" si="82"/>
        <v>Outside</v>
      </c>
      <c r="AJ384" s="24" t="str">
        <f t="shared" si="83"/>
        <v>Down</v>
      </c>
      <c r="AK384" s="25" t="str">
        <f t="shared" si="84"/>
        <v>POC Unchanged</v>
      </c>
      <c r="AL384" s="26" t="str">
        <f t="shared" si="85"/>
        <v>In. Val</v>
      </c>
      <c r="AM384" s="26" t="str">
        <f t="shared" si="86"/>
        <v>Upper Break</v>
      </c>
      <c r="AN384" s="26" t="str">
        <f t="shared" si="87"/>
        <v>Ab. Val</v>
      </c>
      <c r="AO384" s="26" t="str">
        <f t="shared" si="88"/>
        <v>No Gap</v>
      </c>
      <c r="AP384" s="26" t="str">
        <f t="shared" si="89"/>
        <v>Top-Weighted</v>
      </c>
      <c r="AQ384" s="26" t="str">
        <f t="shared" si="90"/>
        <v>Skewed Mid-Low</v>
      </c>
      <c r="AR384" s="26" t="str">
        <f t="shared" si="91"/>
        <v>Same</v>
      </c>
      <c r="AS384" s="27">
        <f t="shared" si="92"/>
        <v>0</v>
      </c>
    </row>
    <row r="385" spans="1:45" ht="15.5" x14ac:dyDescent="0.35">
      <c r="A385" s="20">
        <v>45117</v>
      </c>
      <c r="B385" s="21">
        <v>1.27929</v>
      </c>
      <c r="C385" s="21">
        <v>1.2867999999999999</v>
      </c>
      <c r="D385" s="21">
        <v>1.25905</v>
      </c>
      <c r="E385" s="21">
        <v>1.28634</v>
      </c>
      <c r="F385" s="21">
        <v>1.2711000000000001</v>
      </c>
      <c r="G385" s="21">
        <v>1.2781</v>
      </c>
      <c r="H385" s="21">
        <v>1.2687000000000002</v>
      </c>
      <c r="I385" s="22">
        <v>33</v>
      </c>
      <c r="J385" s="22">
        <v>5114</v>
      </c>
      <c r="K385" s="22">
        <v>3192</v>
      </c>
      <c r="L385" s="22">
        <v>8407</v>
      </c>
      <c r="M385" s="23">
        <v>11.601527777777815</v>
      </c>
      <c r="N385" s="23">
        <v>277.49999999999943</v>
      </c>
      <c r="O385" s="22">
        <v>93.999999999998522</v>
      </c>
      <c r="P385" s="22">
        <v>940773</v>
      </c>
      <c r="Q385" s="23">
        <v>1306.6291666666666</v>
      </c>
      <c r="R385" s="23">
        <v>30.295495495495558</v>
      </c>
      <c r="S385" s="22">
        <v>35</v>
      </c>
      <c r="T385" s="22" t="s">
        <v>26</v>
      </c>
      <c r="U385" s="23">
        <v>0.63238133472704061</v>
      </c>
      <c r="V385" s="22">
        <v>634</v>
      </c>
      <c r="W385" s="22">
        <v>3030</v>
      </c>
      <c r="X385" s="22">
        <v>3611</v>
      </c>
      <c r="Y385" s="22">
        <v>1132</v>
      </c>
      <c r="Z385" s="22" t="s">
        <v>31</v>
      </c>
      <c r="AA385" s="5"/>
      <c r="AB385" s="6" cm="1">
        <f t="array" ref="AB385">SUM(IF(B385:I385&gt;B386:I386,1,-1))</f>
        <v>0</v>
      </c>
      <c r="AC385" s="6" cm="1">
        <f t="array" ref="AC385">SUM(IF(J385:S385&gt;J386:S386,1,-1))</f>
        <v>4</v>
      </c>
      <c r="AD385" s="6">
        <f t="shared" si="81"/>
        <v>4</v>
      </c>
      <c r="AE385" s="6">
        <f t="shared" si="96"/>
        <v>-2</v>
      </c>
      <c r="AF385" s="6">
        <f t="shared" si="96"/>
        <v>6</v>
      </c>
      <c r="AG385" s="6">
        <f t="shared" si="96"/>
        <v>4</v>
      </c>
      <c r="AH385" s="5"/>
      <c r="AI385" s="8" t="str">
        <f t="shared" si="82"/>
        <v>Outside</v>
      </c>
      <c r="AJ385" s="24" t="str">
        <f t="shared" si="83"/>
        <v>Down</v>
      </c>
      <c r="AK385" s="25" t="str">
        <f t="shared" si="84"/>
        <v>POC Unchanged</v>
      </c>
      <c r="AL385" s="26" t="str">
        <f t="shared" si="85"/>
        <v>In. Val</v>
      </c>
      <c r="AM385" s="26" t="str">
        <f t="shared" si="86"/>
        <v>Upper Break</v>
      </c>
      <c r="AN385" s="26" t="str">
        <f t="shared" si="87"/>
        <v>Ab. Val</v>
      </c>
      <c r="AO385" s="26" t="str">
        <f t="shared" si="88"/>
        <v>Gap Up - Follow Through</v>
      </c>
      <c r="AP385" s="26" t="str">
        <f t="shared" si="89"/>
        <v>Top-Weighted</v>
      </c>
      <c r="AQ385" s="26" t="str">
        <f t="shared" si="90"/>
        <v>Skewed Mid-Low</v>
      </c>
      <c r="AR385" s="26" t="str">
        <f t="shared" si="91"/>
        <v>Same</v>
      </c>
      <c r="AS385" s="27">
        <f t="shared" si="92"/>
        <v>0</v>
      </c>
    </row>
    <row r="386" spans="1:45" ht="15.5" x14ac:dyDescent="0.35">
      <c r="A386" s="20">
        <v>45114</v>
      </c>
      <c r="B386" s="21">
        <v>1.2830699999999999</v>
      </c>
      <c r="C386" s="21">
        <v>1.2848900000000001</v>
      </c>
      <c r="D386" s="21">
        <v>1.25905</v>
      </c>
      <c r="E386" s="21">
        <v>1.2837099999999999</v>
      </c>
      <c r="F386" s="21">
        <v>1.2711000000000001</v>
      </c>
      <c r="G386" s="21">
        <v>1.278</v>
      </c>
      <c r="H386" s="21">
        <v>1.2687000000000002</v>
      </c>
      <c r="I386" s="22">
        <v>10</v>
      </c>
      <c r="J386" s="22">
        <v>5006</v>
      </c>
      <c r="K386" s="22">
        <v>3192</v>
      </c>
      <c r="L386" s="22">
        <v>8299</v>
      </c>
      <c r="M386" s="23">
        <v>11.453888888888899</v>
      </c>
      <c r="N386" s="23">
        <v>258.40000000000083</v>
      </c>
      <c r="O386" s="22">
        <v>92.999999999998636</v>
      </c>
      <c r="P386" s="22">
        <v>929308</v>
      </c>
      <c r="Q386" s="23">
        <v>1290.7055555555555</v>
      </c>
      <c r="R386" s="23">
        <v>32.116873065015376</v>
      </c>
      <c r="S386" s="22">
        <v>40</v>
      </c>
      <c r="T386" s="22" t="s">
        <v>26</v>
      </c>
      <c r="U386" s="23">
        <v>0.65617279627363689</v>
      </c>
      <c r="V386" s="22">
        <v>856</v>
      </c>
      <c r="W386" s="22">
        <v>3426</v>
      </c>
      <c r="X386" s="22">
        <v>2887</v>
      </c>
      <c r="Y386" s="22">
        <v>1102</v>
      </c>
      <c r="Z386" s="22" t="s">
        <v>31</v>
      </c>
      <c r="AA386" s="5"/>
      <c r="AB386" s="6" cm="1">
        <f t="array" ref="AB386">SUM(IF(B386:I386&gt;B387:I387,1,-1))</f>
        <v>-2</v>
      </c>
      <c r="AC386" s="6" cm="1">
        <f t="array" ref="AC386">SUM(IF(J386:S386&gt;J387:S387,1,-1))</f>
        <v>-2</v>
      </c>
      <c r="AD386" s="6">
        <f t="shared" si="81"/>
        <v>-4</v>
      </c>
      <c r="AE386" s="6">
        <f t="shared" si="96"/>
        <v>-6</v>
      </c>
      <c r="AF386" s="6">
        <f t="shared" si="96"/>
        <v>-6</v>
      </c>
      <c r="AG386" s="6">
        <f t="shared" si="96"/>
        <v>-12</v>
      </c>
      <c r="AH386" s="5"/>
      <c r="AI386" s="8" t="str">
        <f t="shared" si="82"/>
        <v>OL Lower</v>
      </c>
      <c r="AJ386" s="24" t="str">
        <f t="shared" si="83"/>
        <v>Down</v>
      </c>
      <c r="AK386" s="25" t="str">
        <f t="shared" si="84"/>
        <v>POC Unchanged</v>
      </c>
      <c r="AL386" s="26" t="str">
        <f t="shared" si="85"/>
        <v>In. Val</v>
      </c>
      <c r="AM386" s="26" t="str">
        <f t="shared" si="86"/>
        <v>Upper Break</v>
      </c>
      <c r="AN386" s="26" t="str">
        <f t="shared" si="87"/>
        <v>Ab. Val</v>
      </c>
      <c r="AO386" s="26" t="str">
        <f t="shared" si="88"/>
        <v>Gap Up - Follow Through</v>
      </c>
      <c r="AP386" s="26" t="str">
        <f t="shared" si="89"/>
        <v>Top-Weighted</v>
      </c>
      <c r="AQ386" s="26" t="str">
        <f t="shared" si="90"/>
        <v>Skewed Mid-High</v>
      </c>
      <c r="AR386" s="26" t="str">
        <f t="shared" si="91"/>
        <v>Closed Lower Quadrant</v>
      </c>
      <c r="AS386" s="27">
        <f t="shared" si="92"/>
        <v>-1</v>
      </c>
    </row>
    <row r="387" spans="1:45" ht="15.5" x14ac:dyDescent="0.35">
      <c r="A387" s="20">
        <v>45113</v>
      </c>
      <c r="B387" s="21">
        <v>1.27844</v>
      </c>
      <c r="C387" s="21">
        <v>1.28478</v>
      </c>
      <c r="D387" s="21">
        <v>1.25905</v>
      </c>
      <c r="E387" s="21">
        <v>1.27413</v>
      </c>
      <c r="F387" s="21">
        <v>1.2711000000000001</v>
      </c>
      <c r="G387" s="21">
        <v>1.2788000000000002</v>
      </c>
      <c r="H387" s="21">
        <v>1.2687000000000002</v>
      </c>
      <c r="I387" s="22">
        <v>11</v>
      </c>
      <c r="J387" s="22">
        <v>5045</v>
      </c>
      <c r="K387" s="22">
        <v>3192</v>
      </c>
      <c r="L387" s="22">
        <v>8338</v>
      </c>
      <c r="M387" s="23">
        <v>11.510833333333375</v>
      </c>
      <c r="N387" s="23">
        <v>257.3000000000003</v>
      </c>
      <c r="O387" s="22">
        <v>100.99999999999997</v>
      </c>
      <c r="P387" s="22">
        <v>914672</v>
      </c>
      <c r="Q387" s="23">
        <v>1270.3777777777777</v>
      </c>
      <c r="R387" s="23">
        <v>32.405752040419706</v>
      </c>
      <c r="S387" s="22">
        <v>32</v>
      </c>
      <c r="T387" s="22" t="s">
        <v>26</v>
      </c>
      <c r="U387" s="23">
        <v>0.64698658396584696</v>
      </c>
      <c r="V387" s="22">
        <v>1173</v>
      </c>
      <c r="W387" s="22">
        <v>3142</v>
      </c>
      <c r="X387" s="22">
        <v>2895</v>
      </c>
      <c r="Y387" s="22">
        <v>1094</v>
      </c>
      <c r="Z387" s="22" t="s">
        <v>32</v>
      </c>
      <c r="AA387" s="5"/>
      <c r="AB387" s="6" cm="1">
        <f t="array" ref="AB387">SUM(IF(B387:I387&gt;B388:I388,1,-1))</f>
        <v>0</v>
      </c>
      <c r="AC387" s="6" cm="1">
        <f t="array" ref="AC387">SUM(IF(J387:S387&gt;J388:S388,1,-1))</f>
        <v>4</v>
      </c>
      <c r="AD387" s="6">
        <f t="shared" si="81"/>
        <v>4</v>
      </c>
      <c r="AE387" s="6">
        <f t="shared" si="96"/>
        <v>-4</v>
      </c>
      <c r="AF387" s="6">
        <f t="shared" si="96"/>
        <v>-10</v>
      </c>
      <c r="AG387" s="6">
        <f t="shared" si="96"/>
        <v>-14</v>
      </c>
      <c r="AH387" s="5"/>
      <c r="AI387" s="8" t="str">
        <f t="shared" si="82"/>
        <v>Inside</v>
      </c>
      <c r="AJ387" s="24" t="str">
        <f t="shared" si="83"/>
        <v>Down</v>
      </c>
      <c r="AK387" s="25" t="str">
        <f t="shared" si="84"/>
        <v>POC Unchanged</v>
      </c>
      <c r="AL387" s="26" t="str">
        <f t="shared" si="85"/>
        <v>In. Val</v>
      </c>
      <c r="AM387" s="26" t="str">
        <f t="shared" si="86"/>
        <v>Inside Day</v>
      </c>
      <c r="AN387" s="26" t="str">
        <f t="shared" si="87"/>
        <v>In Val</v>
      </c>
      <c r="AO387" s="26" t="str">
        <f t="shared" si="88"/>
        <v>No Gap</v>
      </c>
      <c r="AP387" s="26" t="str">
        <f t="shared" si="89"/>
        <v>Top-Weighted</v>
      </c>
      <c r="AQ387" s="26" t="str">
        <f t="shared" si="90"/>
        <v>Skewed Mid-High</v>
      </c>
      <c r="AR387" s="26" t="str">
        <f t="shared" si="91"/>
        <v>Closed Lower Quadrant</v>
      </c>
      <c r="AS387" s="27">
        <f t="shared" si="92"/>
        <v>-1</v>
      </c>
    </row>
    <row r="388" spans="1:45" ht="15.5" x14ac:dyDescent="0.35">
      <c r="A388" s="20">
        <v>45112</v>
      </c>
      <c r="B388" s="21">
        <v>1.2670399999999999</v>
      </c>
      <c r="C388" s="21">
        <v>1.28478</v>
      </c>
      <c r="D388" s="21">
        <v>1.25905</v>
      </c>
      <c r="E388" s="21">
        <v>1.27037</v>
      </c>
      <c r="F388" s="21">
        <v>1.2711000000000001</v>
      </c>
      <c r="G388" s="21">
        <v>1.2799</v>
      </c>
      <c r="H388" s="21">
        <v>1.2685000000000002</v>
      </c>
      <c r="I388" s="22">
        <v>10</v>
      </c>
      <c r="J388" s="22">
        <v>4819</v>
      </c>
      <c r="K388" s="22">
        <v>3366</v>
      </c>
      <c r="L388" s="22">
        <v>8278</v>
      </c>
      <c r="M388" s="23">
        <v>11.431666666666702</v>
      </c>
      <c r="N388" s="23">
        <v>257.3000000000003</v>
      </c>
      <c r="O388" s="22">
        <v>113.99999999999855</v>
      </c>
      <c r="P388" s="22">
        <v>891444</v>
      </c>
      <c r="Q388" s="23">
        <v>1238.1166666666666</v>
      </c>
      <c r="R388" s="23">
        <v>32.172561212592271</v>
      </c>
      <c r="S388" s="22">
        <v>31</v>
      </c>
      <c r="T388" s="22" t="s">
        <v>26</v>
      </c>
      <c r="U388" s="23">
        <v>0.67267248520224088</v>
      </c>
      <c r="V388" s="22">
        <v>1191</v>
      </c>
      <c r="W388" s="22">
        <v>2958</v>
      </c>
      <c r="X388" s="22">
        <v>2795</v>
      </c>
      <c r="Y388" s="22">
        <v>1295</v>
      </c>
      <c r="Z388" s="22" t="s">
        <v>29</v>
      </c>
      <c r="AA388" s="5"/>
      <c r="AB388" s="6" cm="1">
        <f t="array" ref="AB388">SUM(IF(B388:I388&gt;B389:I389,1,-1))</f>
        <v>-4</v>
      </c>
      <c r="AC388" s="6" cm="1">
        <f t="array" ref="AC388">SUM(IF(J388:S388&gt;J389:S389,1,-1))</f>
        <v>-8</v>
      </c>
      <c r="AD388" s="6">
        <f t="shared" ref="AD388:AD451" si="97">SUM(AB388:AC388)</f>
        <v>-12</v>
      </c>
      <c r="AE388" s="6">
        <f t="shared" si="96"/>
        <v>-8</v>
      </c>
      <c r="AF388" s="6">
        <f t="shared" si="96"/>
        <v>-10</v>
      </c>
      <c r="AG388" s="6">
        <f t="shared" si="96"/>
        <v>-18</v>
      </c>
      <c r="AH388" s="5"/>
      <c r="AI388" s="8" t="str">
        <f t="shared" si="82"/>
        <v>Inside</v>
      </c>
      <c r="AJ388" s="24" t="str">
        <f t="shared" si="83"/>
        <v>Up</v>
      </c>
      <c r="AK388" s="25" t="str">
        <f t="shared" si="84"/>
        <v>POC Unchanged</v>
      </c>
      <c r="AL388" s="26" t="str">
        <f t="shared" si="85"/>
        <v>In. Val</v>
      </c>
      <c r="AM388" s="26" t="str">
        <f t="shared" si="86"/>
        <v>Inside Day</v>
      </c>
      <c r="AN388" s="26" t="str">
        <f t="shared" si="87"/>
        <v>In Val</v>
      </c>
      <c r="AO388" s="26" t="str">
        <f t="shared" si="88"/>
        <v>No Gap</v>
      </c>
      <c r="AP388" s="26" t="str">
        <f t="shared" si="89"/>
        <v>Top-Weighted</v>
      </c>
      <c r="AQ388" s="26" t="str">
        <f t="shared" si="90"/>
        <v>Skewed Mid-High</v>
      </c>
      <c r="AR388" s="26" t="str">
        <f t="shared" si="91"/>
        <v>Same</v>
      </c>
      <c r="AS388" s="27">
        <f t="shared" si="92"/>
        <v>0</v>
      </c>
    </row>
    <row r="389" spans="1:45" ht="15.5" x14ac:dyDescent="0.35">
      <c r="A389" s="20">
        <v>45111</v>
      </c>
      <c r="B389" s="21">
        <v>1.26064</v>
      </c>
      <c r="C389" s="21">
        <v>1.28478</v>
      </c>
      <c r="D389" s="21">
        <v>1.25905</v>
      </c>
      <c r="E389" s="21">
        <v>1.2716700000000001</v>
      </c>
      <c r="F389" s="21">
        <v>1.2711000000000001</v>
      </c>
      <c r="G389" s="21">
        <v>1.2801</v>
      </c>
      <c r="H389" s="21">
        <v>1.2664000000000002</v>
      </c>
      <c r="I389" s="22">
        <v>38</v>
      </c>
      <c r="J389" s="22">
        <v>4654</v>
      </c>
      <c r="K389" s="22">
        <v>3579</v>
      </c>
      <c r="L389" s="22">
        <v>8309</v>
      </c>
      <c r="M389" s="23">
        <v>11.47708333333337</v>
      </c>
      <c r="N389" s="23">
        <v>257.3000000000003</v>
      </c>
      <c r="O389" s="22">
        <v>136.99999999999824</v>
      </c>
      <c r="P389" s="22">
        <v>897069</v>
      </c>
      <c r="Q389" s="23">
        <v>1245.9291666666666</v>
      </c>
      <c r="R389" s="23">
        <v>32.293043140303112</v>
      </c>
      <c r="S389" s="22">
        <v>38</v>
      </c>
      <c r="T389" s="22" t="s">
        <v>33</v>
      </c>
      <c r="U389" s="23">
        <v>0.7295376505932778</v>
      </c>
      <c r="V389" s="22">
        <v>1191</v>
      </c>
      <c r="W389" s="22">
        <v>2903</v>
      </c>
      <c r="X389" s="22">
        <v>2609</v>
      </c>
      <c r="Y389" s="22">
        <v>1567</v>
      </c>
      <c r="Z389" s="22" t="s">
        <v>29</v>
      </c>
      <c r="AA389" s="5"/>
      <c r="AB389" s="6" cm="1">
        <f t="array" ref="AB389">SUM(IF(B389:I389&gt;B390:I390,1,-1))</f>
        <v>0</v>
      </c>
      <c r="AC389" s="6" cm="1">
        <f t="array" ref="AC389">SUM(IF(J389:S389&gt;J390:S390,1,-1))</f>
        <v>-6</v>
      </c>
      <c r="AD389" s="6">
        <f t="shared" si="97"/>
        <v>-6</v>
      </c>
      <c r="AE389" s="6">
        <f t="shared" si="96"/>
        <v>-4</v>
      </c>
      <c r="AF389" s="6">
        <f t="shared" si="96"/>
        <v>0</v>
      </c>
      <c r="AG389" s="6">
        <f t="shared" si="96"/>
        <v>-4</v>
      </c>
      <c r="AH389" s="5"/>
      <c r="AI389" s="8" t="str">
        <f t="shared" si="82"/>
        <v>Inside</v>
      </c>
      <c r="AJ389" s="24" t="str">
        <f t="shared" si="83"/>
        <v>Up</v>
      </c>
      <c r="AK389" s="25" t="str">
        <f t="shared" si="84"/>
        <v>POC Unchanged</v>
      </c>
      <c r="AL389" s="26" t="str">
        <f t="shared" si="85"/>
        <v>In. Val</v>
      </c>
      <c r="AM389" s="26" t="str">
        <f t="shared" si="86"/>
        <v>Inside Day</v>
      </c>
      <c r="AN389" s="26" t="str">
        <f t="shared" si="87"/>
        <v>In Val</v>
      </c>
      <c r="AO389" s="26" t="str">
        <f t="shared" si="88"/>
        <v>Gap Down - Failed</v>
      </c>
      <c r="AP389" s="26" t="str">
        <f t="shared" si="89"/>
        <v>Top-Weighted</v>
      </c>
      <c r="AQ389" s="26" t="str">
        <f t="shared" si="90"/>
        <v>Skewed Mid-High</v>
      </c>
      <c r="AR389" s="26" t="str">
        <f t="shared" si="91"/>
        <v>Closed Higher Quadrant</v>
      </c>
      <c r="AS389" s="27">
        <f t="shared" si="92"/>
        <v>1</v>
      </c>
    </row>
    <row r="390" spans="1:45" ht="15.5" x14ac:dyDescent="0.35">
      <c r="A390" s="20">
        <v>45110</v>
      </c>
      <c r="B390" s="21">
        <v>1.25143</v>
      </c>
      <c r="C390" s="21">
        <v>1.28478</v>
      </c>
      <c r="D390" s="21">
        <v>1.2513000000000001</v>
      </c>
      <c r="E390" s="21">
        <v>1.2691600000000001</v>
      </c>
      <c r="F390" s="21">
        <v>1.2711000000000001</v>
      </c>
      <c r="G390" s="21">
        <v>1.2802</v>
      </c>
      <c r="H390" s="21">
        <v>1.2647000000000002</v>
      </c>
      <c r="I390" s="22">
        <v>57</v>
      </c>
      <c r="J390" s="22">
        <v>4488</v>
      </c>
      <c r="K390" s="22">
        <v>3885</v>
      </c>
      <c r="L390" s="22">
        <v>8442</v>
      </c>
      <c r="M390" s="23">
        <v>11.654583333333353</v>
      </c>
      <c r="N390" s="23">
        <v>334.79999999999956</v>
      </c>
      <c r="O390" s="22">
        <v>154.99999999999847</v>
      </c>
      <c r="P390" s="22">
        <v>917938</v>
      </c>
      <c r="Q390" s="23">
        <v>1274.9138888888888</v>
      </c>
      <c r="R390" s="23">
        <v>25.215053763440892</v>
      </c>
      <c r="S390" s="22">
        <v>47</v>
      </c>
      <c r="T390" s="22" t="s">
        <v>33</v>
      </c>
      <c r="U390" s="23">
        <v>0.72376551733912675</v>
      </c>
      <c r="V390" s="22">
        <v>1870</v>
      </c>
      <c r="W390" s="22">
        <v>3897</v>
      </c>
      <c r="X390" s="22">
        <v>2323</v>
      </c>
      <c r="Y390" s="22">
        <v>352</v>
      </c>
      <c r="Z390" s="22" t="s">
        <v>32</v>
      </c>
      <c r="AA390" s="5"/>
      <c r="AB390" s="6" cm="1">
        <f t="array" ref="AB390">SUM(IF(B390:I390&gt;B391:I391,1,-1))</f>
        <v>-4</v>
      </c>
      <c r="AC390" s="6" cm="1">
        <f t="array" ref="AC390">SUM(IF(J390:S390&gt;J391:S391,1,-1))</f>
        <v>4</v>
      </c>
      <c r="AD390" s="6">
        <f t="shared" si="97"/>
        <v>0</v>
      </c>
      <c r="AE390" s="6">
        <f t="shared" si="96"/>
        <v>-4</v>
      </c>
      <c r="AF390" s="6">
        <f t="shared" si="96"/>
        <v>6</v>
      </c>
      <c r="AG390" s="6">
        <f t="shared" si="96"/>
        <v>2</v>
      </c>
      <c r="AH390" s="5"/>
      <c r="AI390" s="8" t="str">
        <f t="shared" ref="AI390:AI453" si="98">IF(AND(H390&gt;=G391,G390&gt;=G391),"Higher",
IF(AND(H390&lt;=H391,G390&lt;=H391),"Lower",
IF(AND(G390&gt;=G391,H390&lt;=G391,H390&gt;H391),"OL Higher",
IF(AND(H390&lt;=H391,G390&gt;=H391,G390&lt;G391),"OL Lower",
IF(AND(G390&lt;=G391,H390&gt;=H391),"Inside",
IF(AND(G390&gt;=G391,H390&lt;=H391),"Outside","Undefined"))))))</f>
        <v>OL Lower</v>
      </c>
      <c r="AJ390" s="24" t="str">
        <f t="shared" ref="AJ390:AJ453" si="99">IF(F390 &gt;= ((C390 - D390) * 10%) + B390, "Up", IF(F390 &lt;= (B390 - (C390 - D390) * 10%), "Down", "Neutral"))</f>
        <v>Up</v>
      </c>
      <c r="AK390" s="25" t="str">
        <f t="shared" ref="AK390:AK453" si="100">IF(F390 &gt; F391, "POC Up", IF(F390 &lt; F391, "POC Down", "POC Unchanged"))</f>
        <v>POC Unchanged</v>
      </c>
      <c r="AL390" s="26" t="str">
        <f t="shared" ref="AL390:AL453" si="101">IF(F390 &lt; H391, "Bel. Val",
IF(F390 &gt; G391, "Ab. Val",
"In. Val"))</f>
        <v>In. Val</v>
      </c>
      <c r="AM390" s="26" t="str">
        <f t="shared" ref="AM390:AM453" si="102">IF(AND(D390 &lt; D391, C390 &gt; C391), "Both Sides Expand",
IF(D390 &lt; D391, "Lower Break",
IF(C390 &gt; C391, "Upper Break", "Inside Day")))</f>
        <v>Inside Day</v>
      </c>
      <c r="AN390" s="26" t="str">
        <f t="shared" ref="AN390:AN453" si="103">IF(AND(E390 &lt; H390, E390 &lt; G390), "Bl. Val",
IF(AND(E390 &gt; G390, E390 &gt; H390), "Ab. Val",
"In Val"))</f>
        <v>In Val</v>
      </c>
      <c r="AO390" s="26" t="str">
        <f t="shared" ref="AO390:AO453" si="104">IF(AND(B390 &gt; G391, E390 &lt; G391), "Gap Up - Failed",
IF(AND(B390 &gt; G391, E390 &gt; B390), "Gap Up - Follow Through",
IF(AND(B390 &gt; G391, E390 &lt; B390), "Gap Up - Faded",
IF(AND(B390 &lt; H391, E390 &gt; H391), "Gap Down - Failed",
IF(AND(B390 &lt; H391, E390 &lt; B390), "Gap Down - Follow Through",
IF(AND(B390 &lt; H391, E390 &gt; B390), "Gap Down - Rejected",
"No Gap"))))))</f>
        <v>Gap Down - Failed</v>
      </c>
      <c r="AP390" s="26" t="str">
        <f t="shared" ref="AP390:AP453" si="105">IF(J390 &gt; K390, "Top-Weighted",
IF(K390 &gt; J390, "Bottom-Weighted",
"Balanced"))</f>
        <v>Top-Weighted</v>
      </c>
      <c r="AQ390" s="26" t="str">
        <f t="shared" ref="AQ390:AQ453" si="106">IF(COUNTIF(V390:Y390, MAX(V390, W390, X390, Y390)) &gt; 1, "Tie",
IF(V390 &gt; MAX(W390, X390, Y390), "Skewed High",
IF(W390 &gt; MAX(V390, X390, Y390), "Skewed Mid-High",
IF(X390 &gt; MAX(V390, W390, Y390), "Skewed Mid-Low",
IF(Y390 &gt; MAX(V390, W390, X390), "Skewed Low", "Evenly Distributed")))))</f>
        <v>Skewed Mid-High</v>
      </c>
      <c r="AR390" s="26" t="str">
        <f t="shared" ref="AR390:AR453" si="107">IF(Z390 &lt; Z391, "Closed Lower Quadrant",
IF(Z390 &gt; Z391, "Closed Higher Quadrant",
"Same"))</f>
        <v>Same</v>
      </c>
      <c r="AS390" s="27">
        <f t="shared" ref="AS390:AS453" si="108">_xlfn.NUMBERVALUE(SUBSTITUTE(Z390,"Q","")) - _xlfn.NUMBERVALUE(SUBSTITUTE(Z391,"Q",""))</f>
        <v>0</v>
      </c>
    </row>
    <row r="391" spans="1:45" ht="15.5" x14ac:dyDescent="0.35">
      <c r="A391" s="20">
        <v>45107</v>
      </c>
      <c r="B391" s="21">
        <v>1.25793</v>
      </c>
      <c r="C391" s="21">
        <v>1.28478</v>
      </c>
      <c r="D391" s="21">
        <v>1.2486699999999999</v>
      </c>
      <c r="E391" s="21">
        <v>1.2693099999999999</v>
      </c>
      <c r="F391" s="21">
        <v>1.2711000000000001</v>
      </c>
      <c r="G391" s="21">
        <v>1.2835000000000001</v>
      </c>
      <c r="H391" s="21">
        <v>1.2652000000000001</v>
      </c>
      <c r="I391" s="22">
        <v>45</v>
      </c>
      <c r="J391" s="22">
        <v>4465</v>
      </c>
      <c r="K391" s="22">
        <v>3827</v>
      </c>
      <c r="L391" s="22">
        <v>8360</v>
      </c>
      <c r="M391" s="23">
        <v>11.563611111111127</v>
      </c>
      <c r="N391" s="23">
        <v>361.10000000000088</v>
      </c>
      <c r="O391" s="22">
        <v>182.99999999999983</v>
      </c>
      <c r="P391" s="22">
        <v>904450</v>
      </c>
      <c r="Q391" s="23">
        <v>1256.1805555555557</v>
      </c>
      <c r="R391" s="23">
        <v>23.151481584048685</v>
      </c>
      <c r="S391" s="22">
        <v>54</v>
      </c>
      <c r="T391" s="22" t="s">
        <v>26</v>
      </c>
      <c r="U391" s="23">
        <v>0.65142630626041076</v>
      </c>
      <c r="V391" s="22">
        <v>2110</v>
      </c>
      <c r="W391" s="22">
        <v>3422</v>
      </c>
      <c r="X391" s="22">
        <v>2230</v>
      </c>
      <c r="Y391" s="22">
        <v>598</v>
      </c>
      <c r="Z391" s="22" t="s">
        <v>32</v>
      </c>
      <c r="AA391" s="5"/>
      <c r="AB391" s="6" cm="1">
        <f t="array" ref="AB391">SUM(IF(B391:I391&gt;B392:I392,1,-1))</f>
        <v>0</v>
      </c>
      <c r="AC391" s="6" cm="1">
        <f t="array" ref="AC391">SUM(IF(J391:S391&gt;J392:S392,1,-1))</f>
        <v>2</v>
      </c>
      <c r="AD391" s="6">
        <f t="shared" si="97"/>
        <v>2</v>
      </c>
      <c r="AE391" s="6">
        <f t="shared" si="96"/>
        <v>-2</v>
      </c>
      <c r="AF391" s="6">
        <f t="shared" si="96"/>
        <v>4</v>
      </c>
      <c r="AG391" s="6">
        <f t="shared" si="96"/>
        <v>2</v>
      </c>
      <c r="AH391" s="5"/>
      <c r="AI391" s="8" t="str">
        <f t="shared" si="98"/>
        <v>Inside</v>
      </c>
      <c r="AJ391" s="24" t="str">
        <f t="shared" si="99"/>
        <v>Up</v>
      </c>
      <c r="AK391" s="25" t="str">
        <f t="shared" si="100"/>
        <v>POC Down</v>
      </c>
      <c r="AL391" s="26" t="str">
        <f t="shared" si="101"/>
        <v>In. Val</v>
      </c>
      <c r="AM391" s="26" t="str">
        <f t="shared" si="102"/>
        <v>Inside Day</v>
      </c>
      <c r="AN391" s="26" t="str">
        <f t="shared" si="103"/>
        <v>In Val</v>
      </c>
      <c r="AO391" s="26" t="str">
        <f t="shared" si="104"/>
        <v>Gap Down - Failed</v>
      </c>
      <c r="AP391" s="26" t="str">
        <f t="shared" si="105"/>
        <v>Top-Weighted</v>
      </c>
      <c r="AQ391" s="26" t="str">
        <f t="shared" si="106"/>
        <v>Skewed Mid-High</v>
      </c>
      <c r="AR391" s="26" t="str">
        <f t="shared" si="107"/>
        <v>Closed Lower Quadrant</v>
      </c>
      <c r="AS391" s="27">
        <f t="shared" si="108"/>
        <v>-1</v>
      </c>
    </row>
    <row r="392" spans="1:45" ht="15.5" x14ac:dyDescent="0.35">
      <c r="A392" s="20">
        <v>45106</v>
      </c>
      <c r="B392" s="21">
        <v>1.2557700000000001</v>
      </c>
      <c r="C392" s="21">
        <v>1.28478</v>
      </c>
      <c r="D392" s="21">
        <v>1.2486699999999999</v>
      </c>
      <c r="E392" s="21">
        <v>1.2612699999999999</v>
      </c>
      <c r="F392" s="21">
        <v>1.2731000000000001</v>
      </c>
      <c r="G392" s="21">
        <v>1.2836000000000001</v>
      </c>
      <c r="H392" s="21">
        <v>1.2647000000000002</v>
      </c>
      <c r="I392" s="22">
        <v>23</v>
      </c>
      <c r="J392" s="22">
        <v>3330</v>
      </c>
      <c r="K392" s="22">
        <v>4780</v>
      </c>
      <c r="L392" s="22">
        <v>8177</v>
      </c>
      <c r="M392" s="23">
        <v>11.312916666666654</v>
      </c>
      <c r="N392" s="23">
        <v>361.10000000000088</v>
      </c>
      <c r="O392" s="22">
        <v>188.99999999999918</v>
      </c>
      <c r="P392" s="22">
        <v>881405</v>
      </c>
      <c r="Q392" s="23">
        <v>1224.1736111111111</v>
      </c>
      <c r="R392" s="23">
        <v>22.644696759900249</v>
      </c>
      <c r="S392" s="22">
        <v>60</v>
      </c>
      <c r="T392" s="22" t="s">
        <v>26</v>
      </c>
      <c r="U392" s="23">
        <v>0.61503703742527749</v>
      </c>
      <c r="V392" s="22">
        <v>2110</v>
      </c>
      <c r="W392" s="22">
        <v>3169</v>
      </c>
      <c r="X392" s="22">
        <v>1986</v>
      </c>
      <c r="Y392" s="22">
        <v>912</v>
      </c>
      <c r="Z392" s="22" t="s">
        <v>29</v>
      </c>
      <c r="AA392" s="5"/>
      <c r="AB392" s="6" cm="1">
        <f t="array" ref="AB392">SUM(IF(B392:I392&gt;B393:I393,1,-1))</f>
        <v>0</v>
      </c>
      <c r="AC392" s="6" cm="1">
        <f t="array" ref="AC392">SUM(IF(J392:S392&gt;J393:S393,1,-1))</f>
        <v>0</v>
      </c>
      <c r="AD392" s="6">
        <f t="shared" si="97"/>
        <v>0</v>
      </c>
      <c r="AE392" s="6">
        <f t="shared" si="96"/>
        <v>0</v>
      </c>
      <c r="AF392" s="6">
        <f t="shared" si="96"/>
        <v>4</v>
      </c>
      <c r="AG392" s="6">
        <f t="shared" si="96"/>
        <v>4</v>
      </c>
      <c r="AH392" s="5"/>
      <c r="AI392" s="8" t="str">
        <f t="shared" si="98"/>
        <v>OL Higher</v>
      </c>
      <c r="AJ392" s="24" t="str">
        <f t="shared" si="99"/>
        <v>Up</v>
      </c>
      <c r="AK392" s="25" t="str">
        <f t="shared" si="100"/>
        <v>POC Unchanged</v>
      </c>
      <c r="AL392" s="26" t="str">
        <f t="shared" si="101"/>
        <v>In. Val</v>
      </c>
      <c r="AM392" s="26" t="str">
        <f t="shared" si="102"/>
        <v>Inside Day</v>
      </c>
      <c r="AN392" s="26" t="str">
        <f t="shared" si="103"/>
        <v>Bl. Val</v>
      </c>
      <c r="AO392" s="26" t="str">
        <f t="shared" si="104"/>
        <v>Gap Down - Rejected</v>
      </c>
      <c r="AP392" s="26" t="str">
        <f t="shared" si="105"/>
        <v>Bottom-Weighted</v>
      </c>
      <c r="AQ392" s="26" t="str">
        <f t="shared" si="106"/>
        <v>Skewed Mid-High</v>
      </c>
      <c r="AR392" s="26" t="str">
        <f t="shared" si="107"/>
        <v>Same</v>
      </c>
      <c r="AS392" s="27">
        <f t="shared" si="108"/>
        <v>0</v>
      </c>
    </row>
    <row r="393" spans="1:45" ht="15.5" x14ac:dyDescent="0.35">
      <c r="A393" s="20">
        <v>45105</v>
      </c>
      <c r="B393" s="21">
        <v>1.2444</v>
      </c>
      <c r="C393" s="21">
        <v>1.28478</v>
      </c>
      <c r="D393" s="21">
        <v>1.2441</v>
      </c>
      <c r="E393" s="21">
        <v>1.2641199999999999</v>
      </c>
      <c r="F393" s="21">
        <v>1.2730999999999999</v>
      </c>
      <c r="G393" s="21">
        <v>1.2835000000000001</v>
      </c>
      <c r="H393" s="21">
        <v>1.2645</v>
      </c>
      <c r="I393" s="22">
        <v>71</v>
      </c>
      <c r="J393" s="22">
        <v>3352</v>
      </c>
      <c r="K393" s="22">
        <v>4766</v>
      </c>
      <c r="L393" s="22">
        <v>8185</v>
      </c>
      <c r="M393" s="23">
        <v>11.253333333333314</v>
      </c>
      <c r="N393" s="23">
        <v>406.80000000000052</v>
      </c>
      <c r="O393" s="22">
        <v>190.00000000000128</v>
      </c>
      <c r="P393" s="22">
        <v>865734</v>
      </c>
      <c r="Q393" s="23">
        <v>1202.4083333333333</v>
      </c>
      <c r="R393" s="23">
        <v>20.12045231071777</v>
      </c>
      <c r="S393" s="22">
        <v>69</v>
      </c>
      <c r="T393" s="22" t="s">
        <v>26</v>
      </c>
      <c r="U393" s="23">
        <v>0.60455247009145008</v>
      </c>
      <c r="V393" s="22">
        <v>2505</v>
      </c>
      <c r="W393" s="22">
        <v>3229</v>
      </c>
      <c r="X393" s="22">
        <v>1689</v>
      </c>
      <c r="Y393" s="22">
        <v>715</v>
      </c>
      <c r="Z393" s="22" t="s">
        <v>29</v>
      </c>
      <c r="AA393" s="5"/>
      <c r="AB393" s="6" cm="1">
        <f t="array" ref="AB393">SUM(IF(B393:I393&gt;B394:I394,1,-1))</f>
        <v>-2</v>
      </c>
      <c r="AC393" s="6" cm="1">
        <f t="array" ref="AC393">SUM(IF(J393:S393&gt;J394:S394,1,-1))</f>
        <v>2</v>
      </c>
      <c r="AD393" s="6">
        <f t="shared" si="97"/>
        <v>0</v>
      </c>
      <c r="AE393" s="6">
        <f t="shared" si="96"/>
        <v>-2</v>
      </c>
      <c r="AF393" s="6">
        <f t="shared" si="96"/>
        <v>2</v>
      </c>
      <c r="AG393" s="6">
        <f t="shared" si="96"/>
        <v>0</v>
      </c>
      <c r="AH393" s="5"/>
      <c r="AI393" s="8" t="str">
        <f t="shared" si="98"/>
        <v>Inside</v>
      </c>
      <c r="AJ393" s="24" t="str">
        <f t="shared" si="99"/>
        <v>Up</v>
      </c>
      <c r="AK393" s="25" t="str">
        <f t="shared" si="100"/>
        <v>POC Down</v>
      </c>
      <c r="AL393" s="26" t="str">
        <f t="shared" si="101"/>
        <v>In. Val</v>
      </c>
      <c r="AM393" s="26" t="str">
        <f t="shared" si="102"/>
        <v>Inside Day</v>
      </c>
      <c r="AN393" s="26" t="str">
        <f t="shared" si="103"/>
        <v>Bl. Val</v>
      </c>
      <c r="AO393" s="26" t="str">
        <f t="shared" si="104"/>
        <v>Gap Down - Failed</v>
      </c>
      <c r="AP393" s="26" t="str">
        <f t="shared" si="105"/>
        <v>Bottom-Weighted</v>
      </c>
      <c r="AQ393" s="26" t="str">
        <f t="shared" si="106"/>
        <v>Skewed Mid-High</v>
      </c>
      <c r="AR393" s="26" t="str">
        <f t="shared" si="107"/>
        <v>Closed Higher Quadrant</v>
      </c>
      <c r="AS393" s="27">
        <f t="shared" si="108"/>
        <v>2</v>
      </c>
    </row>
    <row r="394" spans="1:45" ht="15.5" x14ac:dyDescent="0.35">
      <c r="A394" s="20">
        <v>45104</v>
      </c>
      <c r="B394" s="21">
        <v>1.2428999999999999</v>
      </c>
      <c r="C394" s="21">
        <v>1.28478</v>
      </c>
      <c r="D394" s="21">
        <v>1.2393799999999999</v>
      </c>
      <c r="E394" s="21">
        <v>1.27451</v>
      </c>
      <c r="F394" s="21">
        <v>1.2733000000000001</v>
      </c>
      <c r="G394" s="21">
        <v>1.2847000000000002</v>
      </c>
      <c r="H394" s="21">
        <v>1.2611000000000001</v>
      </c>
      <c r="I394" s="22">
        <v>94</v>
      </c>
      <c r="J394" s="22">
        <v>3163</v>
      </c>
      <c r="K394" s="22">
        <v>4894</v>
      </c>
      <c r="L394" s="22">
        <v>8115</v>
      </c>
      <c r="M394" s="23">
        <v>11.177777777777761</v>
      </c>
      <c r="N394" s="23">
        <v>454.00000000000108</v>
      </c>
      <c r="O394" s="22">
        <v>236.00000000000065</v>
      </c>
      <c r="P394" s="22">
        <v>847503</v>
      </c>
      <c r="Q394" s="23">
        <v>1177.0875000000001</v>
      </c>
      <c r="R394" s="23">
        <v>17.874449339207008</v>
      </c>
      <c r="S394" s="22">
        <v>73</v>
      </c>
      <c r="T394" s="22" t="s">
        <v>26</v>
      </c>
      <c r="U394" s="23">
        <v>0.59192085846815312</v>
      </c>
      <c r="V394" s="22">
        <v>3105</v>
      </c>
      <c r="W394" s="22">
        <v>2488</v>
      </c>
      <c r="X394" s="22">
        <v>1568</v>
      </c>
      <c r="Y394" s="22">
        <v>954</v>
      </c>
      <c r="Z394" s="22" t="s">
        <v>31</v>
      </c>
      <c r="AA394" s="5"/>
      <c r="AB394" s="6" cm="1">
        <f t="array" ref="AB394">SUM(IF(B394:I394&gt;B395:I395,1,-1))</f>
        <v>2</v>
      </c>
      <c r="AC394" s="6" cm="1">
        <f t="array" ref="AC394">SUM(IF(J394:S394&gt;J395:S395,1,-1))</f>
        <v>2</v>
      </c>
      <c r="AD394" s="6">
        <f t="shared" si="97"/>
        <v>4</v>
      </c>
      <c r="AE394" s="6">
        <f t="shared" si="96"/>
        <v>0</v>
      </c>
      <c r="AF394" s="6">
        <f t="shared" si="96"/>
        <v>2</v>
      </c>
      <c r="AG394" s="6">
        <f t="shared" si="96"/>
        <v>2</v>
      </c>
      <c r="AH394" s="5"/>
      <c r="AI394" s="8" t="str">
        <f t="shared" si="98"/>
        <v>OL Higher</v>
      </c>
      <c r="AJ394" s="24" t="str">
        <f t="shared" si="99"/>
        <v>Up</v>
      </c>
      <c r="AK394" s="25" t="str">
        <f t="shared" si="100"/>
        <v>POC Up</v>
      </c>
      <c r="AL394" s="26" t="str">
        <f t="shared" si="101"/>
        <v>In. Val</v>
      </c>
      <c r="AM394" s="26" t="str">
        <f t="shared" si="102"/>
        <v>Inside Day</v>
      </c>
      <c r="AN394" s="26" t="str">
        <f t="shared" si="103"/>
        <v>In Val</v>
      </c>
      <c r="AO394" s="26" t="str">
        <f t="shared" si="104"/>
        <v>Gap Down - Failed</v>
      </c>
      <c r="AP394" s="26" t="str">
        <f t="shared" si="105"/>
        <v>Bottom-Weighted</v>
      </c>
      <c r="AQ394" s="26" t="str">
        <f t="shared" si="106"/>
        <v>Skewed High</v>
      </c>
      <c r="AR394" s="26" t="str">
        <f t="shared" si="107"/>
        <v>Closed Lower Quadrant</v>
      </c>
      <c r="AS394" s="27">
        <f t="shared" si="108"/>
        <v>-1</v>
      </c>
    </row>
    <row r="395" spans="1:45" ht="15.5" x14ac:dyDescent="0.35">
      <c r="A395" s="20">
        <v>45103</v>
      </c>
      <c r="B395" s="21">
        <v>1.24319</v>
      </c>
      <c r="C395" s="21">
        <v>1.28478</v>
      </c>
      <c r="D395" s="21">
        <v>1.2391300000000001</v>
      </c>
      <c r="E395" s="21">
        <v>1.27102</v>
      </c>
      <c r="F395" s="21">
        <v>1.2711000000000001</v>
      </c>
      <c r="G395" s="21">
        <v>1.2847000000000002</v>
      </c>
      <c r="H395" s="21">
        <v>1.2578</v>
      </c>
      <c r="I395" s="22">
        <v>86</v>
      </c>
      <c r="J395" s="22">
        <v>3776</v>
      </c>
      <c r="K395" s="22">
        <v>4218</v>
      </c>
      <c r="L395" s="22">
        <v>8047</v>
      </c>
      <c r="M395" s="23">
        <v>11.089444444444421</v>
      </c>
      <c r="N395" s="23">
        <v>456.49999999999966</v>
      </c>
      <c r="O395" s="22">
        <v>269.00000000000148</v>
      </c>
      <c r="P395" s="22">
        <v>826022</v>
      </c>
      <c r="Q395" s="23">
        <v>1147.2527777777777</v>
      </c>
      <c r="R395" s="23">
        <v>17.627601314348315</v>
      </c>
      <c r="S395" s="22">
        <v>74</v>
      </c>
      <c r="T395" s="22" t="s">
        <v>26</v>
      </c>
      <c r="U395" s="23">
        <v>0.63317202573819975</v>
      </c>
      <c r="V395" s="22">
        <v>2883</v>
      </c>
      <c r="W395" s="22">
        <v>2214</v>
      </c>
      <c r="X395" s="22">
        <v>1579</v>
      </c>
      <c r="Y395" s="22">
        <v>1371</v>
      </c>
      <c r="Z395" s="22" t="s">
        <v>32</v>
      </c>
      <c r="AA395" s="5"/>
      <c r="AB395" s="6" cm="1">
        <f t="array" ref="AB395">SUM(IF(B395:I395&gt;B396:I396,1,-1))</f>
        <v>-2</v>
      </c>
      <c r="AC395" s="6" cm="1">
        <f t="array" ref="AC395">SUM(IF(J395:S395&gt;J396:S396,1,-1))</f>
        <v>-2</v>
      </c>
      <c r="AD395" s="6">
        <f t="shared" si="97"/>
        <v>-4</v>
      </c>
      <c r="AE395" s="6">
        <f t="shared" si="96"/>
        <v>-6</v>
      </c>
      <c r="AF395" s="6">
        <f t="shared" si="96"/>
        <v>6</v>
      </c>
      <c r="AG395" s="6">
        <f t="shared" si="96"/>
        <v>0</v>
      </c>
      <c r="AH395" s="5"/>
      <c r="AI395" s="8" t="str">
        <f t="shared" si="98"/>
        <v>OL Higher</v>
      </c>
      <c r="AJ395" s="24" t="str">
        <f t="shared" si="99"/>
        <v>Up</v>
      </c>
      <c r="AK395" s="25" t="str">
        <f t="shared" si="100"/>
        <v>POC Down</v>
      </c>
      <c r="AL395" s="26" t="str">
        <f t="shared" si="101"/>
        <v>In. Val</v>
      </c>
      <c r="AM395" s="26" t="str">
        <f t="shared" si="102"/>
        <v>Inside Day</v>
      </c>
      <c r="AN395" s="26" t="str">
        <f t="shared" si="103"/>
        <v>In Val</v>
      </c>
      <c r="AO395" s="26" t="str">
        <f t="shared" si="104"/>
        <v>Gap Down - Failed</v>
      </c>
      <c r="AP395" s="26" t="str">
        <f t="shared" si="105"/>
        <v>Bottom-Weighted</v>
      </c>
      <c r="AQ395" s="26" t="str">
        <f t="shared" si="106"/>
        <v>Skewed High</v>
      </c>
      <c r="AR395" s="26" t="str">
        <f t="shared" si="107"/>
        <v>Closed Higher Quadrant</v>
      </c>
      <c r="AS395" s="27">
        <f t="shared" si="108"/>
        <v>1</v>
      </c>
    </row>
    <row r="396" spans="1:45" ht="15.5" x14ac:dyDescent="0.35">
      <c r="A396" s="20">
        <v>45100</v>
      </c>
      <c r="B396" s="21">
        <v>1.24299</v>
      </c>
      <c r="C396" s="21">
        <v>1.28478</v>
      </c>
      <c r="D396" s="21">
        <v>1.23681</v>
      </c>
      <c r="E396" s="21">
        <v>1.2728600000000001</v>
      </c>
      <c r="F396" s="21">
        <v>1.2779</v>
      </c>
      <c r="G396" s="21">
        <v>1.2847000000000002</v>
      </c>
      <c r="H396" s="21">
        <v>1.2554000000000001</v>
      </c>
      <c r="I396" s="22">
        <v>97</v>
      </c>
      <c r="J396" s="22">
        <v>1355</v>
      </c>
      <c r="K396" s="22">
        <v>6698</v>
      </c>
      <c r="L396" s="22">
        <v>8096</v>
      </c>
      <c r="M396" s="23">
        <v>11.177916666666636</v>
      </c>
      <c r="N396" s="23">
        <v>479.70000000000067</v>
      </c>
      <c r="O396" s="22">
        <v>293.00000000000102</v>
      </c>
      <c r="P396" s="22">
        <v>812154</v>
      </c>
      <c r="Q396" s="23">
        <v>1127.9916666666666</v>
      </c>
      <c r="R396" s="23">
        <v>16.877214925995389</v>
      </c>
      <c r="S396" s="22">
        <v>75</v>
      </c>
      <c r="T396" s="22" t="s">
        <v>28</v>
      </c>
      <c r="U396" s="23">
        <v>0.36502732573113356</v>
      </c>
      <c r="V396" s="22">
        <v>2938</v>
      </c>
      <c r="W396" s="22">
        <v>1823</v>
      </c>
      <c r="X396" s="22">
        <v>1564</v>
      </c>
      <c r="Y396" s="22">
        <v>1771</v>
      </c>
      <c r="Z396" s="22" t="s">
        <v>31</v>
      </c>
      <c r="AA396" s="5"/>
      <c r="AB396" s="6" cm="1">
        <f t="array" ref="AB396">SUM(IF(B396:I396&gt;B397:I397,1,-1))</f>
        <v>0</v>
      </c>
      <c r="AC396" s="6" cm="1">
        <f t="array" ref="AC396">SUM(IF(J396:S396&gt;J397:S397,1,-1))</f>
        <v>2</v>
      </c>
      <c r="AD396" s="6">
        <f t="shared" si="97"/>
        <v>2</v>
      </c>
      <c r="AE396" s="6">
        <f t="shared" si="96"/>
        <v>-2</v>
      </c>
      <c r="AF396" s="6">
        <f t="shared" si="96"/>
        <v>12</v>
      </c>
      <c r="AG396" s="6">
        <f t="shared" si="96"/>
        <v>10</v>
      </c>
      <c r="AH396" s="5"/>
      <c r="AI396" s="8" t="str">
        <f t="shared" si="98"/>
        <v>OL Higher</v>
      </c>
      <c r="AJ396" s="24" t="str">
        <f t="shared" si="99"/>
        <v>Up</v>
      </c>
      <c r="AK396" s="25" t="str">
        <f t="shared" si="100"/>
        <v>POC Up</v>
      </c>
      <c r="AL396" s="26" t="str">
        <f t="shared" si="101"/>
        <v>Ab. Val</v>
      </c>
      <c r="AM396" s="26" t="str">
        <f t="shared" si="102"/>
        <v>Inside Day</v>
      </c>
      <c r="AN396" s="26" t="str">
        <f t="shared" si="103"/>
        <v>In Val</v>
      </c>
      <c r="AO396" s="26" t="str">
        <f t="shared" si="104"/>
        <v>No Gap</v>
      </c>
      <c r="AP396" s="26" t="str">
        <f t="shared" si="105"/>
        <v>Bottom-Weighted</v>
      </c>
      <c r="AQ396" s="26" t="str">
        <f t="shared" si="106"/>
        <v>Skewed High</v>
      </c>
      <c r="AR396" s="26" t="str">
        <f t="shared" si="107"/>
        <v>Same</v>
      </c>
      <c r="AS396" s="27">
        <f t="shared" si="108"/>
        <v>0</v>
      </c>
    </row>
    <row r="397" spans="1:45" ht="15.5" x14ac:dyDescent="0.35">
      <c r="A397" s="20">
        <v>45099</v>
      </c>
      <c r="B397" s="21">
        <v>1.2525999999999999</v>
      </c>
      <c r="C397" s="21">
        <v>1.28478</v>
      </c>
      <c r="D397" s="21">
        <v>1.23681</v>
      </c>
      <c r="E397" s="21">
        <v>1.2746200000000001</v>
      </c>
      <c r="F397" s="21">
        <v>1.2431000000000001</v>
      </c>
      <c r="G397" s="21">
        <v>1.2746000000000002</v>
      </c>
      <c r="H397" s="21">
        <v>1.2374000000000001</v>
      </c>
      <c r="I397" s="22">
        <v>69</v>
      </c>
      <c r="J397" s="22">
        <v>7122</v>
      </c>
      <c r="K397" s="22">
        <v>867</v>
      </c>
      <c r="L397" s="22">
        <v>8032</v>
      </c>
      <c r="M397" s="23">
        <v>11.087499999999975</v>
      </c>
      <c r="N397" s="23">
        <v>479.70000000000067</v>
      </c>
      <c r="O397" s="22">
        <v>372.00000000000119</v>
      </c>
      <c r="P397" s="22">
        <v>786661</v>
      </c>
      <c r="Q397" s="23">
        <v>1092.5847222222221</v>
      </c>
      <c r="R397" s="23">
        <v>16.743798207212819</v>
      </c>
      <c r="S397" s="22">
        <v>80</v>
      </c>
      <c r="T397" s="22" t="s">
        <v>28</v>
      </c>
      <c r="U397" s="23">
        <v>0.38093747850256177</v>
      </c>
      <c r="V397" s="22">
        <v>2871</v>
      </c>
      <c r="W397" s="22">
        <v>1281</v>
      </c>
      <c r="X397" s="22">
        <v>1936</v>
      </c>
      <c r="Y397" s="22">
        <v>1944</v>
      </c>
      <c r="Z397" s="22" t="s">
        <v>31</v>
      </c>
      <c r="AA397" s="5"/>
      <c r="AB397" s="6" cm="1">
        <f t="array" ref="AB397">SUM(IF(B397:I397&gt;B398:I398,1,-1))</f>
        <v>-4</v>
      </c>
      <c r="AC397" s="6" cm="1">
        <f t="array" ref="AC397">SUM(IF(J397:S397&gt;J398:S398,1,-1))</f>
        <v>6</v>
      </c>
      <c r="AD397" s="6">
        <f t="shared" si="97"/>
        <v>2</v>
      </c>
      <c r="AE397" s="6">
        <f t="shared" si="96"/>
        <v>-2</v>
      </c>
      <c r="AF397" s="6">
        <f t="shared" si="96"/>
        <v>16</v>
      </c>
      <c r="AG397" s="6">
        <f t="shared" si="96"/>
        <v>14</v>
      </c>
      <c r="AH397" s="5"/>
      <c r="AI397" s="8" t="str">
        <f t="shared" si="98"/>
        <v>Outside</v>
      </c>
      <c r="AJ397" s="24" t="str">
        <f t="shared" si="99"/>
        <v>Down</v>
      </c>
      <c r="AK397" s="25" t="str">
        <f t="shared" si="100"/>
        <v>POC Unchanged</v>
      </c>
      <c r="AL397" s="26" t="str">
        <f t="shared" si="101"/>
        <v>In. Val</v>
      </c>
      <c r="AM397" s="26" t="str">
        <f t="shared" si="102"/>
        <v>Inside Day</v>
      </c>
      <c r="AN397" s="26" t="str">
        <f t="shared" si="103"/>
        <v>Ab. Val</v>
      </c>
      <c r="AO397" s="26" t="str">
        <f t="shared" si="104"/>
        <v>No Gap</v>
      </c>
      <c r="AP397" s="26" t="str">
        <f t="shared" si="105"/>
        <v>Top-Weighted</v>
      </c>
      <c r="AQ397" s="26" t="str">
        <f t="shared" si="106"/>
        <v>Skewed High</v>
      </c>
      <c r="AR397" s="26" t="str">
        <f t="shared" si="107"/>
        <v>Same</v>
      </c>
      <c r="AS397" s="27">
        <f t="shared" si="108"/>
        <v>0</v>
      </c>
    </row>
    <row r="398" spans="1:45" ht="15.5" x14ac:dyDescent="0.35">
      <c r="A398" s="20">
        <v>45098</v>
      </c>
      <c r="B398" s="21">
        <v>1.24451</v>
      </c>
      <c r="C398" s="21">
        <v>1.28478</v>
      </c>
      <c r="D398" s="21">
        <v>1.23681</v>
      </c>
      <c r="E398" s="21">
        <v>1.2769999999999999</v>
      </c>
      <c r="F398" s="21">
        <v>1.2431000000000001</v>
      </c>
      <c r="G398" s="21">
        <v>1.2716000000000001</v>
      </c>
      <c r="H398" s="21">
        <v>1.2374000000000001</v>
      </c>
      <c r="I398" s="22">
        <v>90</v>
      </c>
      <c r="J398" s="22">
        <v>6930</v>
      </c>
      <c r="K398" s="22">
        <v>968</v>
      </c>
      <c r="L398" s="22">
        <v>7952</v>
      </c>
      <c r="M398" s="23">
        <v>10.982083333333319</v>
      </c>
      <c r="N398" s="23">
        <v>479.70000000000067</v>
      </c>
      <c r="O398" s="22">
        <v>342.00000000000006</v>
      </c>
      <c r="P398" s="22">
        <v>765476</v>
      </c>
      <c r="Q398" s="23">
        <v>1063.161111111111</v>
      </c>
      <c r="R398" s="23">
        <v>16.577027308734603</v>
      </c>
      <c r="S398" s="22">
        <v>78</v>
      </c>
      <c r="T398" s="22" t="s">
        <v>28</v>
      </c>
      <c r="U398" s="23">
        <v>0.382605918676859</v>
      </c>
      <c r="V398" s="22">
        <v>2214</v>
      </c>
      <c r="W398" s="22">
        <v>1276</v>
      </c>
      <c r="X398" s="22">
        <v>2133</v>
      </c>
      <c r="Y398" s="22">
        <v>2329</v>
      </c>
      <c r="Z398" s="22" t="s">
        <v>31</v>
      </c>
      <c r="AA398" s="5"/>
      <c r="AB398" s="6" cm="1">
        <f t="array" ref="AB398">SUM(IF(B398:I398&gt;B399:I399,1,-1))</f>
        <v>2</v>
      </c>
      <c r="AC398" s="6" cm="1">
        <f t="array" ref="AC398">SUM(IF(J398:S398&gt;J399:S399,1,-1))</f>
        <v>4</v>
      </c>
      <c r="AD398" s="6">
        <f t="shared" si="97"/>
        <v>6</v>
      </c>
      <c r="AE398" s="6">
        <f t="shared" si="96"/>
        <v>0</v>
      </c>
      <c r="AF398" s="6">
        <f t="shared" si="96"/>
        <v>14</v>
      </c>
      <c r="AG398" s="6">
        <f t="shared" si="96"/>
        <v>14</v>
      </c>
      <c r="AH398" s="5"/>
      <c r="AI398" s="8" t="str">
        <f t="shared" si="98"/>
        <v>OL Higher</v>
      </c>
      <c r="AJ398" s="24" t="str">
        <f t="shared" si="99"/>
        <v>Neutral</v>
      </c>
      <c r="AK398" s="25" t="str">
        <f t="shared" si="100"/>
        <v>POC Unchanged</v>
      </c>
      <c r="AL398" s="26" t="str">
        <f t="shared" si="101"/>
        <v>In. Val</v>
      </c>
      <c r="AM398" s="26" t="str">
        <f t="shared" si="102"/>
        <v>Inside Day</v>
      </c>
      <c r="AN398" s="26" t="str">
        <f t="shared" si="103"/>
        <v>Ab. Val</v>
      </c>
      <c r="AO398" s="26" t="str">
        <f t="shared" si="104"/>
        <v>No Gap</v>
      </c>
      <c r="AP398" s="26" t="str">
        <f t="shared" si="105"/>
        <v>Top-Weighted</v>
      </c>
      <c r="AQ398" s="26" t="str">
        <f t="shared" si="106"/>
        <v>Skewed Low</v>
      </c>
      <c r="AR398" s="26" t="str">
        <f t="shared" si="107"/>
        <v>Same</v>
      </c>
      <c r="AS398" s="27">
        <f t="shared" si="108"/>
        <v>0</v>
      </c>
    </row>
    <row r="399" spans="1:45" ht="15.5" x14ac:dyDescent="0.35">
      <c r="A399" s="20">
        <v>45097</v>
      </c>
      <c r="B399" s="21">
        <v>1.2412000000000001</v>
      </c>
      <c r="C399" s="21">
        <v>1.28478</v>
      </c>
      <c r="D399" s="21">
        <v>1.2347600000000001</v>
      </c>
      <c r="E399" s="21">
        <v>1.2764899999999999</v>
      </c>
      <c r="F399" s="21">
        <v>1.2431000000000001</v>
      </c>
      <c r="G399" s="21">
        <v>1.2647000000000002</v>
      </c>
      <c r="H399" s="21">
        <v>1.2350000000000001</v>
      </c>
      <c r="I399" s="22">
        <v>90</v>
      </c>
      <c r="J399" s="22">
        <v>6282</v>
      </c>
      <c r="K399" s="22">
        <v>1598</v>
      </c>
      <c r="L399" s="22">
        <v>7939</v>
      </c>
      <c r="M399" s="23">
        <v>10.974027777777756</v>
      </c>
      <c r="N399" s="23">
        <v>500.19999999999953</v>
      </c>
      <c r="O399" s="22">
        <v>297.00000000000057</v>
      </c>
      <c r="P399" s="22">
        <v>743459</v>
      </c>
      <c r="Q399" s="23">
        <v>1032.5819444444444</v>
      </c>
      <c r="R399" s="23">
        <v>15.871651339464229</v>
      </c>
      <c r="S399" s="22">
        <v>84</v>
      </c>
      <c r="T399" s="22" t="s">
        <v>28</v>
      </c>
      <c r="U399" s="23">
        <v>0.42683071481361873</v>
      </c>
      <c r="V399" s="22">
        <v>1774</v>
      </c>
      <c r="W399" s="22">
        <v>1125</v>
      </c>
      <c r="X399" s="22">
        <v>2183</v>
      </c>
      <c r="Y399" s="22">
        <v>2852</v>
      </c>
      <c r="Z399" s="22" t="s">
        <v>31</v>
      </c>
      <c r="AA399" s="5"/>
      <c r="AB399" s="6" cm="1">
        <f t="array" ref="AB399">SUM(IF(B399:I399&gt;B400:I400,1,-1))</f>
        <v>0</v>
      </c>
      <c r="AC399" s="6" cm="1">
        <f t="array" ref="AC399">SUM(IF(J399:S399&gt;J400:S400,1,-1))</f>
        <v>6</v>
      </c>
      <c r="AD399" s="6">
        <f t="shared" si="97"/>
        <v>6</v>
      </c>
      <c r="AE399" s="6">
        <f t="shared" ref="AE399:AG414" si="109">SUM(AB399:AB401)</f>
        <v>2</v>
      </c>
      <c r="AF399" s="6">
        <f t="shared" si="109"/>
        <v>12</v>
      </c>
      <c r="AG399" s="6">
        <f t="shared" si="109"/>
        <v>14</v>
      </c>
      <c r="AH399" s="5"/>
      <c r="AI399" s="8" t="str">
        <f t="shared" si="98"/>
        <v>OL Higher</v>
      </c>
      <c r="AJ399" s="24" t="str">
        <f t="shared" si="99"/>
        <v>Neutral</v>
      </c>
      <c r="AK399" s="25" t="str">
        <f t="shared" si="100"/>
        <v>POC Unchanged</v>
      </c>
      <c r="AL399" s="26" t="str">
        <f t="shared" si="101"/>
        <v>In. Val</v>
      </c>
      <c r="AM399" s="26" t="str">
        <f t="shared" si="102"/>
        <v>Inside Day</v>
      </c>
      <c r="AN399" s="26" t="str">
        <f t="shared" si="103"/>
        <v>Ab. Val</v>
      </c>
      <c r="AO399" s="26" t="str">
        <f t="shared" si="104"/>
        <v>No Gap</v>
      </c>
      <c r="AP399" s="26" t="str">
        <f t="shared" si="105"/>
        <v>Top-Weighted</v>
      </c>
      <c r="AQ399" s="26" t="str">
        <f t="shared" si="106"/>
        <v>Skewed Low</v>
      </c>
      <c r="AR399" s="26" t="str">
        <f t="shared" si="107"/>
        <v>Same</v>
      </c>
      <c r="AS399" s="27">
        <f t="shared" si="108"/>
        <v>0</v>
      </c>
    </row>
    <row r="400" spans="1:45" ht="15.5" x14ac:dyDescent="0.35">
      <c r="A400" s="20">
        <v>45096</v>
      </c>
      <c r="B400" s="21">
        <v>1.2347300000000001</v>
      </c>
      <c r="C400" s="21">
        <v>1.28478</v>
      </c>
      <c r="D400" s="21">
        <v>1.23268</v>
      </c>
      <c r="E400" s="21">
        <v>1.2792600000000001</v>
      </c>
      <c r="F400" s="21">
        <v>1.2431000000000001</v>
      </c>
      <c r="G400" s="21">
        <v>1.2598</v>
      </c>
      <c r="H400" s="21">
        <v>1.2349000000000001</v>
      </c>
      <c r="I400" s="22">
        <v>122</v>
      </c>
      <c r="J400" s="22">
        <v>5713</v>
      </c>
      <c r="K400" s="22">
        <v>2139</v>
      </c>
      <c r="L400" s="22">
        <v>7918</v>
      </c>
      <c r="M400" s="23">
        <v>10.947499999999971</v>
      </c>
      <c r="N400" s="23">
        <v>521.00000000000034</v>
      </c>
      <c r="O400" s="22">
        <v>248.99999999999923</v>
      </c>
      <c r="P400" s="22">
        <v>731569</v>
      </c>
      <c r="Q400" s="23">
        <v>1016.0680555555556</v>
      </c>
      <c r="R400" s="23">
        <v>15.197696737044136</v>
      </c>
      <c r="S400" s="22">
        <v>79</v>
      </c>
      <c r="T400" s="22" t="s">
        <v>28</v>
      </c>
      <c r="U400" s="23">
        <v>0.4427251509947972</v>
      </c>
      <c r="V400" s="22">
        <v>1190</v>
      </c>
      <c r="W400" s="22">
        <v>1206</v>
      </c>
      <c r="X400" s="22">
        <v>2346</v>
      </c>
      <c r="Y400" s="22">
        <v>3153</v>
      </c>
      <c r="Z400" s="22" t="s">
        <v>31</v>
      </c>
      <c r="AA400" s="5"/>
      <c r="AB400" s="6" cm="1">
        <f t="array" ref="AB400">SUM(IF(B400:I400&gt;B401:I401,1,-1))</f>
        <v>-2</v>
      </c>
      <c r="AC400" s="6" cm="1">
        <f t="array" ref="AC400">SUM(IF(J400:S400&gt;J401:S401,1,-1))</f>
        <v>4</v>
      </c>
      <c r="AD400" s="6">
        <f t="shared" si="97"/>
        <v>2</v>
      </c>
      <c r="AE400" s="6">
        <f t="shared" si="109"/>
        <v>6</v>
      </c>
      <c r="AF400" s="6">
        <f t="shared" si="109"/>
        <v>8</v>
      </c>
      <c r="AG400" s="6">
        <f t="shared" si="109"/>
        <v>14</v>
      </c>
      <c r="AH400" s="5"/>
      <c r="AI400" s="8" t="str">
        <f t="shared" si="98"/>
        <v>OL Higher</v>
      </c>
      <c r="AJ400" s="24" t="str">
        <f t="shared" si="99"/>
        <v>Up</v>
      </c>
      <c r="AK400" s="25" t="str">
        <f t="shared" si="100"/>
        <v>POC Unchanged</v>
      </c>
      <c r="AL400" s="26" t="str">
        <f t="shared" si="101"/>
        <v>In. Val</v>
      </c>
      <c r="AM400" s="26" t="str">
        <f t="shared" si="102"/>
        <v>Inside Day</v>
      </c>
      <c r="AN400" s="26" t="str">
        <f t="shared" si="103"/>
        <v>Ab. Val</v>
      </c>
      <c r="AO400" s="26" t="str">
        <f t="shared" si="104"/>
        <v>No Gap</v>
      </c>
      <c r="AP400" s="26" t="str">
        <f t="shared" si="105"/>
        <v>Top-Weighted</v>
      </c>
      <c r="AQ400" s="26" t="str">
        <f t="shared" si="106"/>
        <v>Skewed Low</v>
      </c>
      <c r="AR400" s="26" t="str">
        <f t="shared" si="107"/>
        <v>Same</v>
      </c>
      <c r="AS400" s="27">
        <f t="shared" si="108"/>
        <v>0</v>
      </c>
    </row>
    <row r="401" spans="1:45" ht="15.5" x14ac:dyDescent="0.35">
      <c r="A401" s="20">
        <v>45093</v>
      </c>
      <c r="B401" s="21">
        <v>1.23451</v>
      </c>
      <c r="C401" s="21">
        <v>1.28478</v>
      </c>
      <c r="D401" s="21">
        <v>1.23268</v>
      </c>
      <c r="E401" s="21">
        <v>1.28304</v>
      </c>
      <c r="F401" s="21">
        <v>1.2431000000000001</v>
      </c>
      <c r="G401" s="21">
        <v>1.2572000000000001</v>
      </c>
      <c r="H401" s="21">
        <v>1.2340000000000002</v>
      </c>
      <c r="I401" s="22">
        <v>137</v>
      </c>
      <c r="J401" s="22">
        <v>5290</v>
      </c>
      <c r="K401" s="22">
        <v>2446</v>
      </c>
      <c r="L401" s="22">
        <v>7802</v>
      </c>
      <c r="M401" s="23">
        <v>10.77708333333331</v>
      </c>
      <c r="N401" s="23">
        <v>521.00000000000034</v>
      </c>
      <c r="O401" s="22">
        <v>231.99999999999886</v>
      </c>
      <c r="P401" s="22">
        <v>709433</v>
      </c>
      <c r="Q401" s="23">
        <v>985.32361111111106</v>
      </c>
      <c r="R401" s="23">
        <v>14.975047984644904</v>
      </c>
      <c r="S401" s="22">
        <v>83</v>
      </c>
      <c r="T401" s="22" t="s">
        <v>28</v>
      </c>
      <c r="U401" s="23">
        <v>0.47573838641926425</v>
      </c>
      <c r="V401" s="22">
        <v>767</v>
      </c>
      <c r="W401" s="22">
        <v>1206</v>
      </c>
      <c r="X401" s="22">
        <v>2346</v>
      </c>
      <c r="Y401" s="22">
        <v>3460</v>
      </c>
      <c r="Z401" s="22" t="s">
        <v>31</v>
      </c>
      <c r="AA401" s="5"/>
      <c r="AB401" s="6" cm="1">
        <f t="array" ref="AB401">SUM(IF(B401:I401&gt;B402:I402,1,-1))</f>
        <v>4</v>
      </c>
      <c r="AC401" s="6" cm="1">
        <f t="array" ref="AC401">SUM(IF(J401:S401&gt;J402:S402,1,-1))</f>
        <v>2</v>
      </c>
      <c r="AD401" s="6">
        <f t="shared" si="97"/>
        <v>6</v>
      </c>
      <c r="AE401" s="6">
        <f t="shared" si="109"/>
        <v>8</v>
      </c>
      <c r="AF401" s="6">
        <f t="shared" si="109"/>
        <v>2</v>
      </c>
      <c r="AG401" s="6">
        <f t="shared" si="109"/>
        <v>10</v>
      </c>
      <c r="AH401" s="5"/>
      <c r="AI401" s="8" t="str">
        <f t="shared" si="98"/>
        <v>OL Higher</v>
      </c>
      <c r="AJ401" s="24" t="str">
        <f t="shared" si="99"/>
        <v>Up</v>
      </c>
      <c r="AK401" s="25" t="str">
        <f t="shared" si="100"/>
        <v>POC Unchanged</v>
      </c>
      <c r="AL401" s="26" t="str">
        <f t="shared" si="101"/>
        <v>In. Val</v>
      </c>
      <c r="AM401" s="26" t="str">
        <f t="shared" si="102"/>
        <v>Upper Break</v>
      </c>
      <c r="AN401" s="26" t="str">
        <f t="shared" si="103"/>
        <v>Ab. Val</v>
      </c>
      <c r="AO401" s="26" t="str">
        <f t="shared" si="104"/>
        <v>No Gap</v>
      </c>
      <c r="AP401" s="26" t="str">
        <f t="shared" si="105"/>
        <v>Top-Weighted</v>
      </c>
      <c r="AQ401" s="26" t="str">
        <f t="shared" si="106"/>
        <v>Skewed Low</v>
      </c>
      <c r="AR401" s="26" t="str">
        <f t="shared" si="107"/>
        <v>Same</v>
      </c>
      <c r="AS401" s="27">
        <f t="shared" si="108"/>
        <v>0</v>
      </c>
    </row>
    <row r="402" spans="1:45" ht="15.5" x14ac:dyDescent="0.35">
      <c r="A402" s="20">
        <v>45092</v>
      </c>
      <c r="B402" s="21">
        <v>1.2316400000000001</v>
      </c>
      <c r="C402" s="21">
        <v>1.2790299999999999</v>
      </c>
      <c r="D402" s="21">
        <v>1.2310700000000001</v>
      </c>
      <c r="E402" s="21">
        <v>1.2784500000000001</v>
      </c>
      <c r="F402" s="21">
        <v>1.2431000000000001</v>
      </c>
      <c r="G402" s="21">
        <v>1.2543000000000002</v>
      </c>
      <c r="H402" s="21">
        <v>1.2328000000000001</v>
      </c>
      <c r="I402" s="22">
        <v>151</v>
      </c>
      <c r="J402" s="22">
        <v>4719</v>
      </c>
      <c r="K402" s="22">
        <v>2997</v>
      </c>
      <c r="L402" s="22">
        <v>7782</v>
      </c>
      <c r="M402" s="23">
        <v>10.706944444444394</v>
      </c>
      <c r="N402" s="23">
        <v>479.59999999999781</v>
      </c>
      <c r="O402" s="22">
        <v>215.00000000000074</v>
      </c>
      <c r="P402" s="22">
        <v>710618</v>
      </c>
      <c r="Q402" s="23">
        <v>986.96944444444443</v>
      </c>
      <c r="R402" s="23">
        <v>16.226021684737354</v>
      </c>
      <c r="S402" s="22">
        <v>77</v>
      </c>
      <c r="T402" s="22" t="s">
        <v>26</v>
      </c>
      <c r="U402" s="23">
        <v>0.56594047337350573</v>
      </c>
      <c r="V402" s="22">
        <v>395</v>
      </c>
      <c r="W402" s="22">
        <v>1760</v>
      </c>
      <c r="X402" s="22">
        <v>2630</v>
      </c>
      <c r="Y402" s="22">
        <v>2997</v>
      </c>
      <c r="Z402" s="22" t="s">
        <v>31</v>
      </c>
      <c r="AA402" s="5"/>
      <c r="AB402" s="6" cm="1">
        <f t="array" ref="AB402">SUM(IF(B402:I402&gt;B403:I403,1,-1))</f>
        <v>4</v>
      </c>
      <c r="AC402" s="6" cm="1">
        <f t="array" ref="AC402">SUM(IF(J402:S402&gt;J403:S403,1,-1))</f>
        <v>2</v>
      </c>
      <c r="AD402" s="6">
        <f t="shared" si="97"/>
        <v>6</v>
      </c>
      <c r="AE402" s="6">
        <f t="shared" si="109"/>
        <v>4</v>
      </c>
      <c r="AF402" s="6">
        <f t="shared" si="109"/>
        <v>2</v>
      </c>
      <c r="AG402" s="6">
        <f t="shared" si="109"/>
        <v>6</v>
      </c>
      <c r="AH402" s="5"/>
      <c r="AI402" s="8" t="str">
        <f t="shared" si="98"/>
        <v>OL Higher</v>
      </c>
      <c r="AJ402" s="24" t="str">
        <f t="shared" si="99"/>
        <v>Up</v>
      </c>
      <c r="AK402" s="25" t="str">
        <f t="shared" si="100"/>
        <v>POC Unchanged</v>
      </c>
      <c r="AL402" s="26" t="str">
        <f t="shared" si="101"/>
        <v>In. Val</v>
      </c>
      <c r="AM402" s="26" t="str">
        <f t="shared" si="102"/>
        <v>Upper Break</v>
      </c>
      <c r="AN402" s="26" t="str">
        <f t="shared" si="103"/>
        <v>Ab. Val</v>
      </c>
      <c r="AO402" s="26" t="str">
        <f t="shared" si="104"/>
        <v>No Gap</v>
      </c>
      <c r="AP402" s="26" t="str">
        <f t="shared" si="105"/>
        <v>Top-Weighted</v>
      </c>
      <c r="AQ402" s="26" t="str">
        <f t="shared" si="106"/>
        <v>Skewed Low</v>
      </c>
      <c r="AR402" s="26" t="str">
        <f t="shared" si="107"/>
        <v>Same</v>
      </c>
      <c r="AS402" s="27">
        <f t="shared" si="108"/>
        <v>0</v>
      </c>
    </row>
    <row r="403" spans="1:45" ht="15.5" x14ac:dyDescent="0.35">
      <c r="A403" s="20">
        <v>45091</v>
      </c>
      <c r="B403" s="21">
        <v>1.2369600000000001</v>
      </c>
      <c r="C403" s="21">
        <v>1.26986</v>
      </c>
      <c r="D403" s="21">
        <v>1.2307699999999999</v>
      </c>
      <c r="E403" s="21">
        <v>1.26702</v>
      </c>
      <c r="F403" s="21">
        <v>1.2431000000000001</v>
      </c>
      <c r="G403" s="21">
        <v>1.2520000000000002</v>
      </c>
      <c r="H403" s="21">
        <v>1.2316</v>
      </c>
      <c r="I403" s="22">
        <v>120</v>
      </c>
      <c r="J403" s="22">
        <v>4118</v>
      </c>
      <c r="K403" s="22">
        <v>3584</v>
      </c>
      <c r="L403" s="22">
        <v>7768</v>
      </c>
      <c r="M403" s="23">
        <v>10.696666666666632</v>
      </c>
      <c r="N403" s="23">
        <v>390.90000000000072</v>
      </c>
      <c r="O403" s="22">
        <v>204.00000000000196</v>
      </c>
      <c r="P403" s="22">
        <v>714259</v>
      </c>
      <c r="Q403" s="23">
        <v>992.02638888888885</v>
      </c>
      <c r="R403" s="23">
        <v>19.872090048605745</v>
      </c>
      <c r="S403" s="22">
        <v>68</v>
      </c>
      <c r="T403" s="22" t="s">
        <v>26</v>
      </c>
      <c r="U403" s="23">
        <v>0.63598283503017594</v>
      </c>
      <c r="V403" s="22">
        <v>678</v>
      </c>
      <c r="W403" s="22">
        <v>1844</v>
      </c>
      <c r="X403" s="22">
        <v>2624</v>
      </c>
      <c r="Y403" s="22">
        <v>2603</v>
      </c>
      <c r="Z403" s="22" t="s">
        <v>31</v>
      </c>
      <c r="AA403" s="5"/>
      <c r="AB403" s="6" cm="1">
        <f t="array" ref="AB403">SUM(IF(B403:I403&gt;B404:I404,1,-1))</f>
        <v>0</v>
      </c>
      <c r="AC403" s="6" cm="1">
        <f t="array" ref="AC403">SUM(IF(J403:S403&gt;J404:S404,1,-1))</f>
        <v>-2</v>
      </c>
      <c r="AD403" s="6">
        <f t="shared" si="97"/>
        <v>-2</v>
      </c>
      <c r="AE403" s="6">
        <f t="shared" si="109"/>
        <v>-6</v>
      </c>
      <c r="AF403" s="6">
        <f t="shared" si="109"/>
        <v>-2</v>
      </c>
      <c r="AG403" s="6">
        <f t="shared" si="109"/>
        <v>-8</v>
      </c>
      <c r="AH403" s="5"/>
      <c r="AI403" s="8" t="str">
        <f t="shared" si="98"/>
        <v>Outside</v>
      </c>
      <c r="AJ403" s="24" t="str">
        <f t="shared" si="99"/>
        <v>Up</v>
      </c>
      <c r="AK403" s="25" t="str">
        <f t="shared" si="100"/>
        <v>POC Unchanged</v>
      </c>
      <c r="AL403" s="26" t="str">
        <f t="shared" si="101"/>
        <v>In. Val</v>
      </c>
      <c r="AM403" s="26" t="str">
        <f t="shared" si="102"/>
        <v>Upper Break</v>
      </c>
      <c r="AN403" s="26" t="str">
        <f t="shared" si="103"/>
        <v>Ab. Val</v>
      </c>
      <c r="AO403" s="26" t="str">
        <f t="shared" si="104"/>
        <v>No Gap</v>
      </c>
      <c r="AP403" s="26" t="str">
        <f t="shared" si="105"/>
        <v>Top-Weighted</v>
      </c>
      <c r="AQ403" s="26" t="str">
        <f t="shared" si="106"/>
        <v>Skewed Mid-Low</v>
      </c>
      <c r="AR403" s="26" t="str">
        <f t="shared" si="107"/>
        <v>Same</v>
      </c>
      <c r="AS403" s="27">
        <f t="shared" si="108"/>
        <v>0</v>
      </c>
    </row>
    <row r="404" spans="1:45" ht="15.5" x14ac:dyDescent="0.35">
      <c r="A404" s="20">
        <v>45090</v>
      </c>
      <c r="B404" s="21">
        <v>1.24159</v>
      </c>
      <c r="C404" s="21">
        <v>1.2624299999999999</v>
      </c>
      <c r="D404" s="21">
        <v>1.2307699999999999</v>
      </c>
      <c r="E404" s="21">
        <v>1.2606200000000001</v>
      </c>
      <c r="F404" s="21">
        <v>1.2431000000000001</v>
      </c>
      <c r="G404" s="21">
        <v>1.2482000000000002</v>
      </c>
      <c r="H404" s="21">
        <v>1.2326000000000001</v>
      </c>
      <c r="I404" s="22">
        <v>98</v>
      </c>
      <c r="J404" s="22">
        <v>3675</v>
      </c>
      <c r="K404" s="22">
        <v>4192</v>
      </c>
      <c r="L404" s="22">
        <v>7937</v>
      </c>
      <c r="M404" s="23">
        <v>10.934583333333304</v>
      </c>
      <c r="N404" s="23">
        <v>316.60000000000019</v>
      </c>
      <c r="O404" s="22">
        <v>156.00000000000057</v>
      </c>
      <c r="P404" s="22">
        <v>719917</v>
      </c>
      <c r="Q404" s="23">
        <v>999.88472222222219</v>
      </c>
      <c r="R404" s="23">
        <v>25.069488313329106</v>
      </c>
      <c r="S404" s="22">
        <v>57</v>
      </c>
      <c r="T404" s="22" t="s">
        <v>26</v>
      </c>
      <c r="U404" s="23">
        <v>0.64323222633111399</v>
      </c>
      <c r="V404" s="22">
        <v>1112</v>
      </c>
      <c r="W404" s="22">
        <v>1342</v>
      </c>
      <c r="X404" s="22">
        <v>3139</v>
      </c>
      <c r="Y404" s="22">
        <v>2344</v>
      </c>
      <c r="Z404" s="22" t="s">
        <v>31</v>
      </c>
      <c r="AA404" s="5"/>
      <c r="AB404" s="6" cm="1">
        <f t="array" ref="AB404">SUM(IF(B404:I404&gt;B405:I405,1,-1))</f>
        <v>0</v>
      </c>
      <c r="AC404" s="6" cm="1">
        <f t="array" ref="AC404">SUM(IF(J404:S404&gt;J405:S405,1,-1))</f>
        <v>2</v>
      </c>
      <c r="AD404" s="6">
        <f t="shared" si="97"/>
        <v>2</v>
      </c>
      <c r="AE404" s="6">
        <f t="shared" si="109"/>
        <v>-8</v>
      </c>
      <c r="AF404" s="6">
        <f t="shared" si="109"/>
        <v>-2</v>
      </c>
      <c r="AG404" s="6">
        <f t="shared" si="109"/>
        <v>-10</v>
      </c>
      <c r="AH404" s="5"/>
      <c r="AI404" s="8" t="str">
        <f t="shared" si="98"/>
        <v>Outside</v>
      </c>
      <c r="AJ404" s="24" t="str">
        <f t="shared" si="99"/>
        <v>Neutral</v>
      </c>
      <c r="AK404" s="25" t="str">
        <f t="shared" si="100"/>
        <v>POC Unchanged</v>
      </c>
      <c r="AL404" s="26" t="str">
        <f t="shared" si="101"/>
        <v>In. Val</v>
      </c>
      <c r="AM404" s="26" t="str">
        <f t="shared" si="102"/>
        <v>Upper Break</v>
      </c>
      <c r="AN404" s="26" t="str">
        <f t="shared" si="103"/>
        <v>Ab. Val</v>
      </c>
      <c r="AO404" s="26" t="str">
        <f t="shared" si="104"/>
        <v>No Gap</v>
      </c>
      <c r="AP404" s="26" t="str">
        <f t="shared" si="105"/>
        <v>Bottom-Weighted</v>
      </c>
      <c r="AQ404" s="26" t="str">
        <f t="shared" si="106"/>
        <v>Skewed Mid-Low</v>
      </c>
      <c r="AR404" s="26" t="str">
        <f t="shared" si="107"/>
        <v>Closed Lower Quadrant</v>
      </c>
      <c r="AS404" s="27">
        <f t="shared" si="108"/>
        <v>-1</v>
      </c>
    </row>
    <row r="405" spans="1:45" ht="15.5" x14ac:dyDescent="0.35">
      <c r="A405" s="20">
        <v>45089</v>
      </c>
      <c r="B405" s="21">
        <v>1.24335</v>
      </c>
      <c r="C405" s="21">
        <v>1.2599</v>
      </c>
      <c r="D405" s="21">
        <v>1.2307699999999999</v>
      </c>
      <c r="E405" s="21">
        <v>1.2514099999999999</v>
      </c>
      <c r="F405" s="21">
        <v>1.2431000000000001</v>
      </c>
      <c r="G405" s="21">
        <v>1.2460000000000002</v>
      </c>
      <c r="H405" s="21">
        <v>1.2336</v>
      </c>
      <c r="I405" s="22">
        <v>67</v>
      </c>
      <c r="J405" s="22">
        <v>3235</v>
      </c>
      <c r="K405" s="22">
        <v>4646</v>
      </c>
      <c r="L405" s="22">
        <v>7962</v>
      </c>
      <c r="M405" s="23">
        <v>10.973333333333313</v>
      </c>
      <c r="N405" s="23">
        <v>291.30000000000098</v>
      </c>
      <c r="O405" s="22">
        <v>124.00000000000189</v>
      </c>
      <c r="P405" s="22">
        <v>717079</v>
      </c>
      <c r="Q405" s="23">
        <v>995.94305555555559</v>
      </c>
      <c r="R405" s="23">
        <v>27.332646755921637</v>
      </c>
      <c r="S405" s="22">
        <v>55</v>
      </c>
      <c r="T405" s="22" t="s">
        <v>26</v>
      </c>
      <c r="U405" s="23">
        <v>0.61838459635029275</v>
      </c>
      <c r="V405" s="22">
        <v>1110</v>
      </c>
      <c r="W405" s="22">
        <v>1109</v>
      </c>
      <c r="X405" s="22">
        <v>3559</v>
      </c>
      <c r="Y405" s="22">
        <v>2154</v>
      </c>
      <c r="Z405" s="22" t="s">
        <v>32</v>
      </c>
      <c r="AA405" s="5"/>
      <c r="AB405" s="6" cm="1">
        <f t="array" ref="AB405">SUM(IF(B405:I405&gt;B406:I406,1,-1))</f>
        <v>-6</v>
      </c>
      <c r="AC405" s="6" cm="1">
        <f t="array" ref="AC405">SUM(IF(J405:S405&gt;J406:S406,1,-1))</f>
        <v>-2</v>
      </c>
      <c r="AD405" s="6">
        <f t="shared" si="97"/>
        <v>-8</v>
      </c>
      <c r="AE405" s="6">
        <f t="shared" si="109"/>
        <v>-8</v>
      </c>
      <c r="AF405" s="6">
        <f t="shared" si="109"/>
        <v>-2</v>
      </c>
      <c r="AG405" s="6">
        <f t="shared" si="109"/>
        <v>-10</v>
      </c>
      <c r="AH405" s="5"/>
      <c r="AI405" s="8" t="str">
        <f t="shared" si="98"/>
        <v>OL Lower</v>
      </c>
      <c r="AJ405" s="24" t="str">
        <f t="shared" si="99"/>
        <v>Neutral</v>
      </c>
      <c r="AK405" s="25" t="str">
        <f t="shared" si="100"/>
        <v>POC Unchanged</v>
      </c>
      <c r="AL405" s="26" t="str">
        <f t="shared" si="101"/>
        <v>In. Val</v>
      </c>
      <c r="AM405" s="26" t="str">
        <f t="shared" si="102"/>
        <v>Upper Break</v>
      </c>
      <c r="AN405" s="26" t="str">
        <f t="shared" si="103"/>
        <v>Ab. Val</v>
      </c>
      <c r="AO405" s="26" t="str">
        <f t="shared" si="104"/>
        <v>No Gap</v>
      </c>
      <c r="AP405" s="26" t="str">
        <f t="shared" si="105"/>
        <v>Bottom-Weighted</v>
      </c>
      <c r="AQ405" s="26" t="str">
        <f t="shared" si="106"/>
        <v>Skewed Mid-Low</v>
      </c>
      <c r="AR405" s="26" t="str">
        <f t="shared" si="107"/>
        <v>Closed Higher Quadrant</v>
      </c>
      <c r="AS405" s="27">
        <f t="shared" si="108"/>
        <v>1</v>
      </c>
    </row>
    <row r="406" spans="1:45" ht="15.5" x14ac:dyDescent="0.35">
      <c r="A406" s="20">
        <v>45086</v>
      </c>
      <c r="B406" s="21">
        <v>1.2460500000000001</v>
      </c>
      <c r="C406" s="21">
        <v>1.25898</v>
      </c>
      <c r="D406" s="21">
        <v>1.2307699999999999</v>
      </c>
      <c r="E406" s="21">
        <v>1.2579100000000001</v>
      </c>
      <c r="F406" s="21">
        <v>1.2431000000000001</v>
      </c>
      <c r="G406" s="21">
        <v>1.2464000000000002</v>
      </c>
      <c r="H406" s="21">
        <v>1.2349000000000001</v>
      </c>
      <c r="I406" s="22">
        <v>74</v>
      </c>
      <c r="J406" s="22">
        <v>3184</v>
      </c>
      <c r="K406" s="22">
        <v>4783</v>
      </c>
      <c r="L406" s="22">
        <v>8062</v>
      </c>
      <c r="M406" s="23">
        <v>11.124722222222198</v>
      </c>
      <c r="N406" s="23">
        <v>282.1000000000007</v>
      </c>
      <c r="O406" s="22">
        <v>115.00000000000065</v>
      </c>
      <c r="P406" s="22">
        <v>726659</v>
      </c>
      <c r="Q406" s="23">
        <v>1009.2486111111111</v>
      </c>
      <c r="R406" s="23">
        <v>28.578518255937539</v>
      </c>
      <c r="S406" s="22">
        <v>50</v>
      </c>
      <c r="T406" s="22" t="s">
        <v>26</v>
      </c>
      <c r="U406" s="23">
        <v>0.61106782858211151</v>
      </c>
      <c r="V406" s="22">
        <v>986</v>
      </c>
      <c r="W406" s="22">
        <v>1122</v>
      </c>
      <c r="X406" s="22">
        <v>3817</v>
      </c>
      <c r="Y406" s="22">
        <v>2090</v>
      </c>
      <c r="Z406" s="22" t="s">
        <v>31</v>
      </c>
      <c r="AA406" s="5"/>
      <c r="AB406" s="6" cm="1">
        <f t="array" ref="AB406">SUM(IF(B406:I406&gt;B407:I407,1,-1))</f>
        <v>-2</v>
      </c>
      <c r="AC406" s="6" cm="1">
        <f t="array" ref="AC406">SUM(IF(J406:S406&gt;J407:S407,1,-1))</f>
        <v>-2</v>
      </c>
      <c r="AD406" s="6">
        <f t="shared" si="97"/>
        <v>-4</v>
      </c>
      <c r="AE406" s="6">
        <f t="shared" si="109"/>
        <v>-2</v>
      </c>
      <c r="AF406" s="6">
        <f t="shared" si="109"/>
        <v>-2</v>
      </c>
      <c r="AG406" s="6">
        <f t="shared" si="109"/>
        <v>-4</v>
      </c>
      <c r="AH406" s="5"/>
      <c r="AI406" s="8" t="str">
        <f t="shared" si="98"/>
        <v>OL Lower</v>
      </c>
      <c r="AJ406" s="24" t="str">
        <f t="shared" si="99"/>
        <v>Down</v>
      </c>
      <c r="AK406" s="25" t="str">
        <f t="shared" si="100"/>
        <v>POC Unchanged</v>
      </c>
      <c r="AL406" s="26" t="str">
        <f t="shared" si="101"/>
        <v>In. Val</v>
      </c>
      <c r="AM406" s="26" t="str">
        <f t="shared" si="102"/>
        <v>Upper Break</v>
      </c>
      <c r="AN406" s="26" t="str">
        <f t="shared" si="103"/>
        <v>Ab. Val</v>
      </c>
      <c r="AO406" s="26" t="str">
        <f t="shared" si="104"/>
        <v>No Gap</v>
      </c>
      <c r="AP406" s="26" t="str">
        <f t="shared" si="105"/>
        <v>Bottom-Weighted</v>
      </c>
      <c r="AQ406" s="26" t="str">
        <f t="shared" si="106"/>
        <v>Skewed Mid-Low</v>
      </c>
      <c r="AR406" s="26" t="str">
        <f t="shared" si="107"/>
        <v>Same</v>
      </c>
      <c r="AS406" s="27">
        <f t="shared" si="108"/>
        <v>0</v>
      </c>
    </row>
    <row r="407" spans="1:45" ht="15.5" x14ac:dyDescent="0.35">
      <c r="A407" s="20">
        <v>45085</v>
      </c>
      <c r="B407" s="21">
        <v>1.2411300000000001</v>
      </c>
      <c r="C407" s="21">
        <v>1.25631</v>
      </c>
      <c r="D407" s="21">
        <v>1.2307699999999999</v>
      </c>
      <c r="E407" s="21">
        <v>1.25576</v>
      </c>
      <c r="F407" s="21">
        <v>1.2431000000000001</v>
      </c>
      <c r="G407" s="21">
        <v>1.2466000000000002</v>
      </c>
      <c r="H407" s="21">
        <v>1.2360000000000002</v>
      </c>
      <c r="I407" s="22">
        <v>77</v>
      </c>
      <c r="J407" s="22">
        <v>3108</v>
      </c>
      <c r="K407" s="22">
        <v>5055</v>
      </c>
      <c r="L407" s="22">
        <v>8266</v>
      </c>
      <c r="M407" s="23">
        <v>11.403472222222199</v>
      </c>
      <c r="N407" s="23">
        <v>255.40000000000117</v>
      </c>
      <c r="O407" s="22">
        <v>105.99999999999943</v>
      </c>
      <c r="P407" s="22">
        <v>738616</v>
      </c>
      <c r="Q407" s="23">
        <v>1025.8555555555556</v>
      </c>
      <c r="R407" s="23">
        <v>32.364917776037437</v>
      </c>
      <c r="S407" s="22">
        <v>48</v>
      </c>
      <c r="T407" s="22" t="s">
        <v>26</v>
      </c>
      <c r="U407" s="23">
        <v>0.61492967718381231</v>
      </c>
      <c r="V407" s="22">
        <v>726</v>
      </c>
      <c r="W407" s="22">
        <v>1978</v>
      </c>
      <c r="X407" s="22">
        <v>3661</v>
      </c>
      <c r="Y407" s="22">
        <v>1893</v>
      </c>
      <c r="Z407" s="22" t="s">
        <v>31</v>
      </c>
      <c r="AA407" s="5"/>
      <c r="AB407" s="6" cm="1">
        <f t="array" ref="AB407">SUM(IF(B407:I407&gt;B408:I408,1,-1))</f>
        <v>0</v>
      </c>
      <c r="AC407" s="6" cm="1">
        <f t="array" ref="AC407">SUM(IF(J407:S407&gt;J408:S408,1,-1))</f>
        <v>2</v>
      </c>
      <c r="AD407" s="6">
        <f t="shared" si="97"/>
        <v>2</v>
      </c>
      <c r="AE407" s="6">
        <f t="shared" si="109"/>
        <v>-4</v>
      </c>
      <c r="AF407" s="6">
        <f t="shared" si="109"/>
        <v>-6</v>
      </c>
      <c r="AG407" s="6">
        <f t="shared" si="109"/>
        <v>-10</v>
      </c>
      <c r="AH407" s="5"/>
      <c r="AI407" s="8" t="str">
        <f t="shared" si="98"/>
        <v>Outside</v>
      </c>
      <c r="AJ407" s="24" t="str">
        <f t="shared" si="99"/>
        <v>Neutral</v>
      </c>
      <c r="AK407" s="25" t="str">
        <f t="shared" si="100"/>
        <v>POC Down</v>
      </c>
      <c r="AL407" s="26" t="str">
        <f t="shared" si="101"/>
        <v>In. Val</v>
      </c>
      <c r="AM407" s="26" t="str">
        <f t="shared" si="102"/>
        <v>Upper Break</v>
      </c>
      <c r="AN407" s="26" t="str">
        <f t="shared" si="103"/>
        <v>Ab. Val</v>
      </c>
      <c r="AO407" s="26" t="str">
        <f t="shared" si="104"/>
        <v>No Gap</v>
      </c>
      <c r="AP407" s="26" t="str">
        <f t="shared" si="105"/>
        <v>Bottom-Weighted</v>
      </c>
      <c r="AQ407" s="26" t="str">
        <f t="shared" si="106"/>
        <v>Skewed Mid-Low</v>
      </c>
      <c r="AR407" s="26" t="str">
        <f t="shared" si="107"/>
        <v>Closed Lower Quadrant</v>
      </c>
      <c r="AS407" s="27">
        <f t="shared" si="108"/>
        <v>-1</v>
      </c>
    </row>
    <row r="408" spans="1:45" ht="15.5" x14ac:dyDescent="0.35">
      <c r="A408" s="20">
        <v>45084</v>
      </c>
      <c r="B408" s="21">
        <v>1.2481899999999999</v>
      </c>
      <c r="C408" s="21">
        <v>1.2544200000000001</v>
      </c>
      <c r="D408" s="21">
        <v>1.2307699999999999</v>
      </c>
      <c r="E408" s="21">
        <v>1.24438</v>
      </c>
      <c r="F408" s="21">
        <v>1.2432000000000001</v>
      </c>
      <c r="G408" s="21">
        <v>1.2465000000000002</v>
      </c>
      <c r="H408" s="21">
        <v>1.2363000000000002</v>
      </c>
      <c r="I408" s="22">
        <v>18</v>
      </c>
      <c r="J408" s="22">
        <v>2782</v>
      </c>
      <c r="K408" s="22">
        <v>5393</v>
      </c>
      <c r="L408" s="22">
        <v>8286</v>
      </c>
      <c r="M408" s="23">
        <v>11.434027777777768</v>
      </c>
      <c r="N408" s="23">
        <v>236.50000000000171</v>
      </c>
      <c r="O408" s="22">
        <v>101.99999999999987</v>
      </c>
      <c r="P408" s="22">
        <v>735943</v>
      </c>
      <c r="Q408" s="23">
        <v>1022.1430555555555</v>
      </c>
      <c r="R408" s="23">
        <v>35.03594080338241</v>
      </c>
      <c r="S408" s="22">
        <v>47</v>
      </c>
      <c r="T408" s="22" t="s">
        <v>26</v>
      </c>
      <c r="U408" s="23">
        <v>0.60607928066804406</v>
      </c>
      <c r="V408" s="22">
        <v>632</v>
      </c>
      <c r="W408" s="22">
        <v>2846</v>
      </c>
      <c r="X408" s="22">
        <v>3118</v>
      </c>
      <c r="Y408" s="22">
        <v>1690</v>
      </c>
      <c r="Z408" s="22" t="s">
        <v>32</v>
      </c>
      <c r="AA408" s="5"/>
      <c r="AB408" s="6" cm="1">
        <f t="array" ref="AB408">SUM(IF(B408:I408&gt;B409:I409,1,-1))</f>
        <v>0</v>
      </c>
      <c r="AC408" s="6" cm="1">
        <f t="array" ref="AC408">SUM(IF(J408:S408&gt;J409:S409,1,-1))</f>
        <v>-2</v>
      </c>
      <c r="AD408" s="6">
        <f t="shared" si="97"/>
        <v>-2</v>
      </c>
      <c r="AE408" s="6">
        <f t="shared" si="109"/>
        <v>-8</v>
      </c>
      <c r="AF408" s="6">
        <f t="shared" si="109"/>
        <v>-6</v>
      </c>
      <c r="AG408" s="6">
        <f t="shared" si="109"/>
        <v>-14</v>
      </c>
      <c r="AH408" s="5"/>
      <c r="AI408" s="8" t="str">
        <f t="shared" si="98"/>
        <v>Inside</v>
      </c>
      <c r="AJ408" s="24" t="str">
        <f t="shared" si="99"/>
        <v>Down</v>
      </c>
      <c r="AK408" s="25" t="str">
        <f t="shared" si="100"/>
        <v>POC Up</v>
      </c>
      <c r="AL408" s="26" t="str">
        <f t="shared" si="101"/>
        <v>In. Val</v>
      </c>
      <c r="AM408" s="26" t="str">
        <f t="shared" si="102"/>
        <v>Inside Day</v>
      </c>
      <c r="AN408" s="26" t="str">
        <f t="shared" si="103"/>
        <v>In Val</v>
      </c>
      <c r="AO408" s="26" t="str">
        <f t="shared" si="104"/>
        <v>Gap Up - Failed</v>
      </c>
      <c r="AP408" s="26" t="str">
        <f t="shared" si="105"/>
        <v>Bottom-Weighted</v>
      </c>
      <c r="AQ408" s="26" t="str">
        <f t="shared" si="106"/>
        <v>Skewed Mid-Low</v>
      </c>
      <c r="AR408" s="26" t="str">
        <f t="shared" si="107"/>
        <v>Same</v>
      </c>
      <c r="AS408" s="27">
        <f t="shared" si="108"/>
        <v>0</v>
      </c>
    </row>
    <row r="409" spans="1:45" ht="15.5" x14ac:dyDescent="0.35">
      <c r="A409" s="20">
        <v>45083</v>
      </c>
      <c r="B409" s="21">
        <v>1.2483599999999999</v>
      </c>
      <c r="C409" s="21">
        <v>1.2544200000000001</v>
      </c>
      <c r="D409" s="21">
        <v>1.2307699999999999</v>
      </c>
      <c r="E409" s="21">
        <v>1.2428699999999999</v>
      </c>
      <c r="F409" s="21">
        <v>1.2431000000000001</v>
      </c>
      <c r="G409" s="21">
        <v>1.2466000000000002</v>
      </c>
      <c r="H409" s="21">
        <v>1.2360000000000002</v>
      </c>
      <c r="I409" s="22">
        <v>7</v>
      </c>
      <c r="J409" s="22">
        <v>3083</v>
      </c>
      <c r="K409" s="22">
        <v>5163</v>
      </c>
      <c r="L409" s="22">
        <v>8349</v>
      </c>
      <c r="M409" s="23">
        <v>11.518888888888887</v>
      </c>
      <c r="N409" s="23">
        <v>236.50000000000171</v>
      </c>
      <c r="O409" s="22">
        <v>105.99999999999943</v>
      </c>
      <c r="P409" s="22">
        <v>734352</v>
      </c>
      <c r="Q409" s="23">
        <v>1019.9333333333333</v>
      </c>
      <c r="R409" s="23">
        <v>35.302325581395095</v>
      </c>
      <c r="S409" s="22">
        <v>44</v>
      </c>
      <c r="T409" s="22" t="s">
        <v>26</v>
      </c>
      <c r="U409" s="23">
        <v>0.6369897330278762</v>
      </c>
      <c r="V409" s="22">
        <v>727</v>
      </c>
      <c r="W409" s="22">
        <v>2913</v>
      </c>
      <c r="X409" s="22">
        <v>3019</v>
      </c>
      <c r="Y409" s="22">
        <v>1690</v>
      </c>
      <c r="Z409" s="22" t="s">
        <v>32</v>
      </c>
      <c r="AA409" s="5"/>
      <c r="AB409" s="6" cm="1">
        <f t="array" ref="AB409">SUM(IF(B409:I409&gt;B410:I410,1,-1))</f>
        <v>-4</v>
      </c>
      <c r="AC409" s="6" cm="1">
        <f t="array" ref="AC409">SUM(IF(J409:S409&gt;J410:S410,1,-1))</f>
        <v>-6</v>
      </c>
      <c r="AD409" s="6">
        <f t="shared" si="97"/>
        <v>-10</v>
      </c>
      <c r="AE409" s="6">
        <f t="shared" si="109"/>
        <v>-14</v>
      </c>
      <c r="AF409" s="6">
        <f t="shared" si="109"/>
        <v>0</v>
      </c>
      <c r="AG409" s="6">
        <f t="shared" si="109"/>
        <v>-14</v>
      </c>
      <c r="AH409" s="5"/>
      <c r="AI409" s="8" t="str">
        <f t="shared" si="98"/>
        <v>OL Higher</v>
      </c>
      <c r="AJ409" s="24" t="str">
        <f t="shared" si="99"/>
        <v>Down</v>
      </c>
      <c r="AK409" s="25" t="str">
        <f t="shared" si="100"/>
        <v>POC Unchanged</v>
      </c>
      <c r="AL409" s="26" t="str">
        <f t="shared" si="101"/>
        <v>In. Val</v>
      </c>
      <c r="AM409" s="26" t="str">
        <f t="shared" si="102"/>
        <v>Inside Day</v>
      </c>
      <c r="AN409" s="26" t="str">
        <f t="shared" si="103"/>
        <v>In Val</v>
      </c>
      <c r="AO409" s="26" t="str">
        <f t="shared" si="104"/>
        <v>Gap Up - Failed</v>
      </c>
      <c r="AP409" s="26" t="str">
        <f t="shared" si="105"/>
        <v>Bottom-Weighted</v>
      </c>
      <c r="AQ409" s="26" t="str">
        <f t="shared" si="106"/>
        <v>Skewed Mid-Low</v>
      </c>
      <c r="AR409" s="26" t="str">
        <f t="shared" si="107"/>
        <v>Same</v>
      </c>
      <c r="AS409" s="27">
        <f t="shared" si="108"/>
        <v>0</v>
      </c>
    </row>
    <row r="410" spans="1:45" ht="15.5" x14ac:dyDescent="0.35">
      <c r="A410" s="20">
        <v>45082</v>
      </c>
      <c r="B410" s="21">
        <v>1.2524599999999999</v>
      </c>
      <c r="C410" s="21">
        <v>1.25461</v>
      </c>
      <c r="D410" s="21">
        <v>1.2307699999999999</v>
      </c>
      <c r="E410" s="21">
        <v>1.24316</v>
      </c>
      <c r="F410" s="21">
        <v>1.2431000000000001</v>
      </c>
      <c r="G410" s="21">
        <v>1.2466000000000002</v>
      </c>
      <c r="H410" s="21">
        <v>1.2349000000000001</v>
      </c>
      <c r="I410" s="22">
        <v>-3</v>
      </c>
      <c r="J410" s="22">
        <v>3515</v>
      </c>
      <c r="K410" s="22">
        <v>4867</v>
      </c>
      <c r="L410" s="22">
        <v>8481</v>
      </c>
      <c r="M410" s="23">
        <v>11.703611111111083</v>
      </c>
      <c r="N410" s="23">
        <v>238.40000000000083</v>
      </c>
      <c r="O410" s="22">
        <v>117.00000000000044</v>
      </c>
      <c r="P410" s="22">
        <v>735669</v>
      </c>
      <c r="Q410" s="23">
        <v>1021.7625</v>
      </c>
      <c r="R410" s="23">
        <v>35.574664429530074</v>
      </c>
      <c r="S410" s="22">
        <v>38</v>
      </c>
      <c r="T410" s="22" t="s">
        <v>26</v>
      </c>
      <c r="U410" s="23">
        <v>0.67827261494844748</v>
      </c>
      <c r="V410" s="22">
        <v>1131</v>
      </c>
      <c r="W410" s="22">
        <v>2820</v>
      </c>
      <c r="X410" s="22">
        <v>2795</v>
      </c>
      <c r="Y410" s="22">
        <v>1735</v>
      </c>
      <c r="Z410" s="22" t="s">
        <v>32</v>
      </c>
      <c r="AA410" s="5"/>
      <c r="AB410" s="6" cm="1">
        <f t="array" ref="AB410">SUM(IF(B410:I410&gt;B411:I411,1,-1))</f>
        <v>-4</v>
      </c>
      <c r="AC410" s="6" cm="1">
        <f t="array" ref="AC410">SUM(IF(J410:S410&gt;J411:S411,1,-1))</f>
        <v>2</v>
      </c>
      <c r="AD410" s="6">
        <f t="shared" si="97"/>
        <v>-2</v>
      </c>
      <c r="AE410" s="6">
        <f t="shared" si="109"/>
        <v>-10</v>
      </c>
      <c r="AF410" s="6">
        <f t="shared" si="109"/>
        <v>0</v>
      </c>
      <c r="AG410" s="6">
        <f t="shared" si="109"/>
        <v>-10</v>
      </c>
      <c r="AH410" s="5"/>
      <c r="AI410" s="8" t="str">
        <f t="shared" si="98"/>
        <v>OL Lower</v>
      </c>
      <c r="AJ410" s="24" t="str">
        <f t="shared" si="99"/>
        <v>Down</v>
      </c>
      <c r="AK410" s="25" t="str">
        <f t="shared" si="100"/>
        <v>POC Down</v>
      </c>
      <c r="AL410" s="26" t="str">
        <f t="shared" si="101"/>
        <v>In. Val</v>
      </c>
      <c r="AM410" s="26" t="str">
        <f t="shared" si="102"/>
        <v>Inside Day</v>
      </c>
      <c r="AN410" s="26" t="str">
        <f t="shared" si="103"/>
        <v>In Val</v>
      </c>
      <c r="AO410" s="26" t="str">
        <f t="shared" si="104"/>
        <v>Gap Up - Failed</v>
      </c>
      <c r="AP410" s="26" t="str">
        <f t="shared" si="105"/>
        <v>Bottom-Weighted</v>
      </c>
      <c r="AQ410" s="26" t="str">
        <f t="shared" si="106"/>
        <v>Skewed Mid-High</v>
      </c>
      <c r="AR410" s="26" t="str">
        <f t="shared" si="107"/>
        <v>Same</v>
      </c>
      <c r="AS410" s="27">
        <f t="shared" si="108"/>
        <v>0</v>
      </c>
    </row>
    <row r="411" spans="1:45" ht="15.5" x14ac:dyDescent="0.35">
      <c r="A411" s="20">
        <v>45079</v>
      </c>
      <c r="B411" s="21">
        <v>1.24509</v>
      </c>
      <c r="C411" s="21">
        <v>1.25461</v>
      </c>
      <c r="D411" s="21">
        <v>1.2307699999999999</v>
      </c>
      <c r="E411" s="21">
        <v>1.2429699999999999</v>
      </c>
      <c r="F411" s="21">
        <v>1.2433000000000001</v>
      </c>
      <c r="G411" s="21">
        <v>1.2489000000000001</v>
      </c>
      <c r="H411" s="21">
        <v>1.2357</v>
      </c>
      <c r="I411" s="22">
        <v>8</v>
      </c>
      <c r="J411" s="22">
        <v>3654</v>
      </c>
      <c r="K411" s="22">
        <v>4608</v>
      </c>
      <c r="L411" s="22">
        <v>8340</v>
      </c>
      <c r="M411" s="23">
        <v>11.509861111111086</v>
      </c>
      <c r="N411" s="23">
        <v>238.40000000000083</v>
      </c>
      <c r="O411" s="22">
        <v>132.00000000000099</v>
      </c>
      <c r="P411" s="22">
        <v>724293</v>
      </c>
      <c r="Q411" s="23">
        <v>1005.9625</v>
      </c>
      <c r="R411" s="23">
        <v>34.983221476509947</v>
      </c>
      <c r="S411" s="22">
        <v>43</v>
      </c>
      <c r="T411" s="22" t="s">
        <v>33</v>
      </c>
      <c r="U411" s="23">
        <v>0.74346805000647131</v>
      </c>
      <c r="V411" s="22">
        <v>1385</v>
      </c>
      <c r="W411" s="22">
        <v>2768</v>
      </c>
      <c r="X411" s="22">
        <v>2452</v>
      </c>
      <c r="Y411" s="22">
        <v>1735</v>
      </c>
      <c r="Z411" s="22" t="s">
        <v>32</v>
      </c>
      <c r="AA411" s="5"/>
      <c r="AB411" s="6" cm="1">
        <f t="array" ref="AB411">SUM(IF(B411:I411&gt;B412:I412,1,-1))</f>
        <v>-6</v>
      </c>
      <c r="AC411" s="6" cm="1">
        <f t="array" ref="AC411">SUM(IF(J411:S411&gt;J412:S412,1,-1))</f>
        <v>4</v>
      </c>
      <c r="AD411" s="6">
        <f t="shared" si="97"/>
        <v>-2</v>
      </c>
      <c r="AE411" s="6">
        <f t="shared" si="109"/>
        <v>-6</v>
      </c>
      <c r="AF411" s="6">
        <f t="shared" si="109"/>
        <v>0</v>
      </c>
      <c r="AG411" s="6">
        <f t="shared" si="109"/>
        <v>-6</v>
      </c>
      <c r="AH411" s="5"/>
      <c r="AI411" s="8" t="str">
        <f t="shared" si="98"/>
        <v>OL Higher</v>
      </c>
      <c r="AJ411" s="24" t="str">
        <f t="shared" si="99"/>
        <v>Neutral</v>
      </c>
      <c r="AK411" s="25" t="str">
        <f t="shared" si="100"/>
        <v>POC Unchanged</v>
      </c>
      <c r="AL411" s="26" t="str">
        <f t="shared" si="101"/>
        <v>In. Val</v>
      </c>
      <c r="AM411" s="26" t="str">
        <f t="shared" si="102"/>
        <v>Inside Day</v>
      </c>
      <c r="AN411" s="26" t="str">
        <f t="shared" si="103"/>
        <v>In Val</v>
      </c>
      <c r="AO411" s="26" t="str">
        <f t="shared" si="104"/>
        <v>No Gap</v>
      </c>
      <c r="AP411" s="26" t="str">
        <f t="shared" si="105"/>
        <v>Bottom-Weighted</v>
      </c>
      <c r="AQ411" s="26" t="str">
        <f t="shared" si="106"/>
        <v>Skewed Mid-High</v>
      </c>
      <c r="AR411" s="26" t="str">
        <f t="shared" si="107"/>
        <v>Closed Higher Quadrant</v>
      </c>
      <c r="AS411" s="27">
        <f t="shared" si="108"/>
        <v>1</v>
      </c>
    </row>
    <row r="412" spans="1:45" ht="15.5" x14ac:dyDescent="0.35">
      <c r="A412" s="20">
        <v>45078</v>
      </c>
      <c r="B412" s="21">
        <v>1.2507200000000001</v>
      </c>
      <c r="C412" s="21">
        <v>1.25461</v>
      </c>
      <c r="D412" s="21">
        <v>1.2307699999999999</v>
      </c>
      <c r="E412" s="21">
        <v>1.25258</v>
      </c>
      <c r="F412" s="21">
        <v>1.2433000000000001</v>
      </c>
      <c r="G412" s="21">
        <v>1.2489000000000001</v>
      </c>
      <c r="H412" s="21">
        <v>1.2356</v>
      </c>
      <c r="I412" s="22">
        <v>27</v>
      </c>
      <c r="J412" s="22">
        <v>3650</v>
      </c>
      <c r="K412" s="22">
        <v>4601</v>
      </c>
      <c r="L412" s="22">
        <v>8328</v>
      </c>
      <c r="M412" s="23">
        <v>11.498472222222194</v>
      </c>
      <c r="N412" s="23">
        <v>238.40000000000083</v>
      </c>
      <c r="O412" s="22">
        <v>133.00000000000091</v>
      </c>
      <c r="P412" s="22">
        <v>716004</v>
      </c>
      <c r="Q412" s="23">
        <v>994.45</v>
      </c>
      <c r="R412" s="23">
        <v>34.932885906040148</v>
      </c>
      <c r="S412" s="22">
        <v>46</v>
      </c>
      <c r="T412" s="22" t="s">
        <v>33</v>
      </c>
      <c r="U412" s="23">
        <v>0.75080126286116777</v>
      </c>
      <c r="V412" s="22">
        <v>1395</v>
      </c>
      <c r="W412" s="22">
        <v>2746</v>
      </c>
      <c r="X412" s="22">
        <v>2452</v>
      </c>
      <c r="Y412" s="22">
        <v>1735</v>
      </c>
      <c r="Z412" s="22" t="s">
        <v>31</v>
      </c>
      <c r="AA412" s="5"/>
      <c r="AB412" s="6" cm="1">
        <f t="array" ref="AB412">SUM(IF(B412:I412&gt;B413:I413,1,-1))</f>
        <v>0</v>
      </c>
      <c r="AC412" s="6" cm="1">
        <f t="array" ref="AC412">SUM(IF(J412:S412&gt;J413:S413,1,-1))</f>
        <v>-6</v>
      </c>
      <c r="AD412" s="6">
        <f t="shared" si="97"/>
        <v>-6</v>
      </c>
      <c r="AE412" s="6">
        <f t="shared" si="109"/>
        <v>-2</v>
      </c>
      <c r="AF412" s="6">
        <f t="shared" si="109"/>
        <v>-2</v>
      </c>
      <c r="AG412" s="6">
        <f t="shared" si="109"/>
        <v>-4</v>
      </c>
      <c r="AH412" s="5"/>
      <c r="AI412" s="8" t="str">
        <f t="shared" si="98"/>
        <v>OL Higher</v>
      </c>
      <c r="AJ412" s="24" t="str">
        <f t="shared" si="99"/>
        <v>Down</v>
      </c>
      <c r="AK412" s="25" t="str">
        <f t="shared" si="100"/>
        <v>POC Unchanged</v>
      </c>
      <c r="AL412" s="26" t="str">
        <f t="shared" si="101"/>
        <v>In. Val</v>
      </c>
      <c r="AM412" s="26" t="str">
        <f t="shared" si="102"/>
        <v>Inside Day</v>
      </c>
      <c r="AN412" s="26" t="str">
        <f t="shared" si="103"/>
        <v>Ab. Val</v>
      </c>
      <c r="AO412" s="26" t="str">
        <f t="shared" si="104"/>
        <v>Gap Up - Follow Through</v>
      </c>
      <c r="AP412" s="26" t="str">
        <f t="shared" si="105"/>
        <v>Bottom-Weighted</v>
      </c>
      <c r="AQ412" s="26" t="str">
        <f t="shared" si="106"/>
        <v>Skewed Mid-High</v>
      </c>
      <c r="AR412" s="26" t="str">
        <f t="shared" si="107"/>
        <v>Closed Lower Quadrant</v>
      </c>
      <c r="AS412" s="27">
        <f t="shared" si="108"/>
        <v>-2</v>
      </c>
    </row>
    <row r="413" spans="1:45" ht="15.5" x14ac:dyDescent="0.35">
      <c r="A413" s="20">
        <v>45077</v>
      </c>
      <c r="B413" s="21">
        <v>1.26254</v>
      </c>
      <c r="C413" s="21">
        <v>1.2640400000000001</v>
      </c>
      <c r="D413" s="21">
        <v>1.2307699999999999</v>
      </c>
      <c r="E413" s="21">
        <v>1.2444900000000001</v>
      </c>
      <c r="F413" s="21">
        <v>1.2433000000000001</v>
      </c>
      <c r="G413" s="21">
        <v>1.2474000000000001</v>
      </c>
      <c r="H413" s="21">
        <v>1.2336</v>
      </c>
      <c r="I413" s="22">
        <v>12</v>
      </c>
      <c r="J413" s="22">
        <v>3806</v>
      </c>
      <c r="K413" s="22">
        <v>4477</v>
      </c>
      <c r="L413" s="22">
        <v>8348</v>
      </c>
      <c r="M413" s="23">
        <v>11.522916666666632</v>
      </c>
      <c r="N413" s="23">
        <v>332.70000000000135</v>
      </c>
      <c r="O413" s="22">
        <v>138.00000000000034</v>
      </c>
      <c r="P413" s="22">
        <v>718027</v>
      </c>
      <c r="Q413" s="23">
        <v>997.25972222222219</v>
      </c>
      <c r="R413" s="23">
        <v>25.091674180943691</v>
      </c>
      <c r="S413" s="22">
        <v>48</v>
      </c>
      <c r="T413" s="22" t="s">
        <v>26</v>
      </c>
      <c r="U413" s="23">
        <v>0.68700566121286943</v>
      </c>
      <c r="V413" s="22">
        <v>390</v>
      </c>
      <c r="W413" s="22">
        <v>1782</v>
      </c>
      <c r="X413" s="22">
        <v>3697</v>
      </c>
      <c r="Y413" s="22">
        <v>2479</v>
      </c>
      <c r="Z413" s="22" t="s">
        <v>29</v>
      </c>
      <c r="AA413" s="5"/>
      <c r="AB413" s="6" cm="1">
        <f t="array" ref="AB413">SUM(IF(B413:I413&gt;B414:I414,1,-1))</f>
        <v>0</v>
      </c>
      <c r="AC413" s="6" cm="1">
        <f t="array" ref="AC413">SUM(IF(J413:S413&gt;J414:S414,1,-1))</f>
        <v>2</v>
      </c>
      <c r="AD413" s="6">
        <f t="shared" si="97"/>
        <v>2</v>
      </c>
      <c r="AE413" s="6">
        <f t="shared" si="109"/>
        <v>-6</v>
      </c>
      <c r="AF413" s="6">
        <f t="shared" si="109"/>
        <v>-4</v>
      </c>
      <c r="AG413" s="6">
        <f t="shared" si="109"/>
        <v>-10</v>
      </c>
      <c r="AH413" s="5"/>
      <c r="AI413" s="8" t="str">
        <f t="shared" si="98"/>
        <v>Inside</v>
      </c>
      <c r="AJ413" s="24" t="str">
        <f t="shared" si="99"/>
        <v>Down</v>
      </c>
      <c r="AK413" s="25" t="str">
        <f t="shared" si="100"/>
        <v>POC Unchanged</v>
      </c>
      <c r="AL413" s="26" t="str">
        <f t="shared" si="101"/>
        <v>In. Val</v>
      </c>
      <c r="AM413" s="26" t="str">
        <f t="shared" si="102"/>
        <v>Inside Day</v>
      </c>
      <c r="AN413" s="26" t="str">
        <f t="shared" si="103"/>
        <v>In Val</v>
      </c>
      <c r="AO413" s="26" t="str">
        <f t="shared" si="104"/>
        <v>Gap Up - Failed</v>
      </c>
      <c r="AP413" s="26" t="str">
        <f t="shared" si="105"/>
        <v>Bottom-Weighted</v>
      </c>
      <c r="AQ413" s="26" t="str">
        <f t="shared" si="106"/>
        <v>Skewed Mid-Low</v>
      </c>
      <c r="AR413" s="26" t="str">
        <f t="shared" si="107"/>
        <v>Same</v>
      </c>
      <c r="AS413" s="27">
        <f t="shared" si="108"/>
        <v>0</v>
      </c>
    </row>
    <row r="414" spans="1:45" ht="15.5" x14ac:dyDescent="0.35">
      <c r="A414" s="20">
        <v>45076</v>
      </c>
      <c r="B414" s="21">
        <v>1.2623899999999999</v>
      </c>
      <c r="C414" s="21">
        <v>1.2679499999999999</v>
      </c>
      <c r="D414" s="21">
        <v>1.2307699999999999</v>
      </c>
      <c r="E414" s="21">
        <v>1.2411799999999999</v>
      </c>
      <c r="F414" s="21">
        <v>1.2433000000000001</v>
      </c>
      <c r="G414" s="21">
        <v>1.2493000000000001</v>
      </c>
      <c r="H414" s="21">
        <v>1.2335</v>
      </c>
      <c r="I414" s="22">
        <v>4</v>
      </c>
      <c r="J414" s="22">
        <v>4277</v>
      </c>
      <c r="K414" s="22">
        <v>3836</v>
      </c>
      <c r="L414" s="22">
        <v>8173</v>
      </c>
      <c r="M414" s="23">
        <v>11.27749999999998</v>
      </c>
      <c r="N414" s="23">
        <v>371.7999999999999</v>
      </c>
      <c r="O414" s="22">
        <v>158.00000000000037</v>
      </c>
      <c r="P414" s="22">
        <v>704441</v>
      </c>
      <c r="Q414" s="23">
        <v>978.39027777777778</v>
      </c>
      <c r="R414" s="23">
        <v>21.982248520710066</v>
      </c>
      <c r="S414" s="22">
        <v>51</v>
      </c>
      <c r="T414" s="22" t="s">
        <v>26</v>
      </c>
      <c r="U414" s="23">
        <v>0.66818269083131199</v>
      </c>
      <c r="V414" s="22">
        <v>742</v>
      </c>
      <c r="W414" s="22">
        <v>1403</v>
      </c>
      <c r="X414" s="22">
        <v>3662</v>
      </c>
      <c r="Y414" s="22">
        <v>2336</v>
      </c>
      <c r="Z414" s="22" t="s">
        <v>29</v>
      </c>
      <c r="AA414" s="5"/>
      <c r="AB414" s="6" cm="1">
        <f t="array" ref="AB414">SUM(IF(B414:I414&gt;B415:I415,1,-1))</f>
        <v>-2</v>
      </c>
      <c r="AC414" s="6" cm="1">
        <f t="array" ref="AC414">SUM(IF(J414:S414&gt;J415:S415,1,-1))</f>
        <v>2</v>
      </c>
      <c r="AD414" s="6">
        <f t="shared" si="97"/>
        <v>0</v>
      </c>
      <c r="AE414" s="6">
        <f t="shared" si="109"/>
        <v>-8</v>
      </c>
      <c r="AF414" s="6">
        <f t="shared" si="109"/>
        <v>-8</v>
      </c>
      <c r="AG414" s="6">
        <f t="shared" si="109"/>
        <v>-16</v>
      </c>
      <c r="AH414" s="5"/>
      <c r="AI414" s="8" t="str">
        <f t="shared" si="98"/>
        <v>OL Lower</v>
      </c>
      <c r="AJ414" s="24" t="str">
        <f t="shared" si="99"/>
        <v>Down</v>
      </c>
      <c r="AK414" s="25" t="str">
        <f t="shared" si="100"/>
        <v>POC Unchanged</v>
      </c>
      <c r="AL414" s="26" t="str">
        <f t="shared" si="101"/>
        <v>In. Val</v>
      </c>
      <c r="AM414" s="26" t="str">
        <f t="shared" si="102"/>
        <v>Inside Day</v>
      </c>
      <c r="AN414" s="26" t="str">
        <f t="shared" si="103"/>
        <v>In Val</v>
      </c>
      <c r="AO414" s="26" t="str">
        <f t="shared" si="104"/>
        <v>Gap Up - Failed</v>
      </c>
      <c r="AP414" s="26" t="str">
        <f t="shared" si="105"/>
        <v>Top-Weighted</v>
      </c>
      <c r="AQ414" s="26" t="str">
        <f t="shared" si="106"/>
        <v>Skewed Mid-Low</v>
      </c>
      <c r="AR414" s="26" t="str">
        <f t="shared" si="107"/>
        <v>Closed Lower Quadrant</v>
      </c>
      <c r="AS414" s="27">
        <f t="shared" si="108"/>
        <v>-1</v>
      </c>
    </row>
    <row r="415" spans="1:45" ht="15.5" x14ac:dyDescent="0.35">
      <c r="A415" s="20">
        <v>45075</v>
      </c>
      <c r="B415" s="21">
        <v>1.26118</v>
      </c>
      <c r="C415" s="21">
        <v>1.2679499999999999</v>
      </c>
      <c r="D415" s="21">
        <v>1.2307699999999999</v>
      </c>
      <c r="E415" s="21">
        <v>1.23472</v>
      </c>
      <c r="F415" s="21">
        <v>1.2433000000000001</v>
      </c>
      <c r="G415" s="21">
        <v>1.2535000000000001</v>
      </c>
      <c r="H415" s="21">
        <v>1.2353000000000001</v>
      </c>
      <c r="I415" s="22">
        <v>-3</v>
      </c>
      <c r="J415" s="22">
        <v>4733</v>
      </c>
      <c r="K415" s="22">
        <v>3283</v>
      </c>
      <c r="L415" s="22">
        <v>8071</v>
      </c>
      <c r="M415" s="23">
        <v>11.142499999999991</v>
      </c>
      <c r="N415" s="23">
        <v>371.7999999999999</v>
      </c>
      <c r="O415" s="22">
        <v>181.99999999999994</v>
      </c>
      <c r="P415" s="22">
        <v>695746</v>
      </c>
      <c r="Q415" s="23">
        <v>966.31388888888887</v>
      </c>
      <c r="R415" s="23">
        <v>21.707907477138253</v>
      </c>
      <c r="S415" s="22">
        <v>54</v>
      </c>
      <c r="T415" s="22" t="s">
        <v>26</v>
      </c>
      <c r="U415" s="23">
        <v>0.6439969741385948</v>
      </c>
      <c r="V415" s="22">
        <v>1216</v>
      </c>
      <c r="W415" s="22">
        <v>1416</v>
      </c>
      <c r="X415" s="22">
        <v>3380</v>
      </c>
      <c r="Y415" s="22">
        <v>2035</v>
      </c>
      <c r="Z415" s="22" t="s">
        <v>27</v>
      </c>
      <c r="AA415" s="5"/>
      <c r="AB415" s="6" cm="1">
        <f t="array" ref="AB415">SUM(IF(B415:I415&gt;B416:I416,1,-1))</f>
        <v>-4</v>
      </c>
      <c r="AC415" s="6" cm="1">
        <f t="array" ref="AC415">SUM(IF(J415:S415&gt;J416:S416,1,-1))</f>
        <v>-8</v>
      </c>
      <c r="AD415" s="6">
        <f t="shared" si="97"/>
        <v>-12</v>
      </c>
      <c r="AE415" s="6">
        <f t="shared" ref="AE415:AG430" si="110">SUM(AB415:AB417)</f>
        <v>-12</v>
      </c>
      <c r="AF415" s="6">
        <f t="shared" si="110"/>
        <v>-12</v>
      </c>
      <c r="AG415" s="6">
        <f t="shared" si="110"/>
        <v>-24</v>
      </c>
      <c r="AH415" s="5"/>
      <c r="AI415" s="8" t="str">
        <f t="shared" si="98"/>
        <v>OL Higher</v>
      </c>
      <c r="AJ415" s="24" t="str">
        <f t="shared" si="99"/>
        <v>Down</v>
      </c>
      <c r="AK415" s="25" t="str">
        <f t="shared" si="100"/>
        <v>POC Unchanged</v>
      </c>
      <c r="AL415" s="26" t="str">
        <f t="shared" si="101"/>
        <v>In. Val</v>
      </c>
      <c r="AM415" s="26" t="str">
        <f t="shared" si="102"/>
        <v>Inside Day</v>
      </c>
      <c r="AN415" s="26" t="str">
        <f t="shared" si="103"/>
        <v>Bl. Val</v>
      </c>
      <c r="AO415" s="26" t="str">
        <f t="shared" si="104"/>
        <v>Gap Up - Failed</v>
      </c>
      <c r="AP415" s="26" t="str">
        <f t="shared" si="105"/>
        <v>Top-Weighted</v>
      </c>
      <c r="AQ415" s="26" t="str">
        <f t="shared" si="106"/>
        <v>Skewed Mid-Low</v>
      </c>
      <c r="AR415" s="26" t="str">
        <f t="shared" si="107"/>
        <v>Same</v>
      </c>
      <c r="AS415" s="27">
        <f t="shared" si="108"/>
        <v>0</v>
      </c>
    </row>
    <row r="416" spans="1:45" ht="15.5" x14ac:dyDescent="0.35">
      <c r="A416" s="20">
        <v>45072</v>
      </c>
      <c r="B416" s="21">
        <v>1.26295</v>
      </c>
      <c r="C416" s="21">
        <v>1.2679499999999999</v>
      </c>
      <c r="D416" s="21">
        <v>1.2307699999999999</v>
      </c>
      <c r="E416" s="21">
        <v>1.2344900000000001</v>
      </c>
      <c r="F416" s="21">
        <v>1.2433000000000001</v>
      </c>
      <c r="G416" s="21">
        <v>1.2535000000000001</v>
      </c>
      <c r="H416" s="21">
        <v>1.2347000000000001</v>
      </c>
      <c r="I416" s="22">
        <v>3</v>
      </c>
      <c r="J416" s="22">
        <v>5128</v>
      </c>
      <c r="K416" s="22">
        <v>2976</v>
      </c>
      <c r="L416" s="22">
        <v>8159</v>
      </c>
      <c r="M416" s="23">
        <v>11.272222222222224</v>
      </c>
      <c r="N416" s="23">
        <v>371.7999999999999</v>
      </c>
      <c r="O416" s="22">
        <v>187.99999999999929</v>
      </c>
      <c r="P416" s="22">
        <v>709810</v>
      </c>
      <c r="Q416" s="23">
        <v>985.84722222222217</v>
      </c>
      <c r="R416" s="23">
        <v>21.944593867670797</v>
      </c>
      <c r="S416" s="22">
        <v>61</v>
      </c>
      <c r="T416" s="22" t="s">
        <v>26</v>
      </c>
      <c r="U416" s="23">
        <v>0.62001991336242479</v>
      </c>
      <c r="V416" s="22">
        <v>1611</v>
      </c>
      <c r="W416" s="22">
        <v>1416</v>
      </c>
      <c r="X416" s="22">
        <v>3380</v>
      </c>
      <c r="Y416" s="22">
        <v>1728</v>
      </c>
      <c r="Z416" s="22" t="s">
        <v>27</v>
      </c>
      <c r="AA416" s="5"/>
      <c r="AB416" s="6" cm="1">
        <f t="array" ref="AB416">SUM(IF(B416:I416&gt;B417:I417,1,-1))</f>
        <v>-2</v>
      </c>
      <c r="AC416" s="6" cm="1">
        <f t="array" ref="AC416">SUM(IF(J416:S416&gt;J417:S417,1,-1))</f>
        <v>-2</v>
      </c>
      <c r="AD416" s="6">
        <f t="shared" si="97"/>
        <v>-4</v>
      </c>
      <c r="AE416" s="6">
        <f t="shared" si="110"/>
        <v>-12</v>
      </c>
      <c r="AF416" s="6">
        <f t="shared" si="110"/>
        <v>-2</v>
      </c>
      <c r="AG416" s="6">
        <f t="shared" si="110"/>
        <v>-14</v>
      </c>
      <c r="AH416" s="5"/>
      <c r="AI416" s="8" t="str">
        <f t="shared" si="98"/>
        <v>OL Lower</v>
      </c>
      <c r="AJ416" s="24" t="str">
        <f t="shared" si="99"/>
        <v>Down</v>
      </c>
      <c r="AK416" s="25" t="str">
        <f t="shared" si="100"/>
        <v>POC Down</v>
      </c>
      <c r="AL416" s="26" t="str">
        <f t="shared" si="101"/>
        <v>In. Val</v>
      </c>
      <c r="AM416" s="26" t="str">
        <f t="shared" si="102"/>
        <v>Inside Day</v>
      </c>
      <c r="AN416" s="26" t="str">
        <f t="shared" si="103"/>
        <v>Bl. Val</v>
      </c>
      <c r="AO416" s="26" t="str">
        <f t="shared" si="104"/>
        <v>No Gap</v>
      </c>
      <c r="AP416" s="26" t="str">
        <f t="shared" si="105"/>
        <v>Top-Weighted</v>
      </c>
      <c r="AQ416" s="26" t="str">
        <f t="shared" si="106"/>
        <v>Skewed Mid-Low</v>
      </c>
      <c r="AR416" s="26" t="str">
        <f t="shared" si="107"/>
        <v>Same</v>
      </c>
      <c r="AS416" s="27">
        <f t="shared" si="108"/>
        <v>0</v>
      </c>
    </row>
    <row r="417" spans="1:45" ht="15.5" x14ac:dyDescent="0.35">
      <c r="A417" s="20">
        <v>45071</v>
      </c>
      <c r="B417" s="21">
        <v>1.2582599999999999</v>
      </c>
      <c r="C417" s="21">
        <v>1.2679499999999999</v>
      </c>
      <c r="D417" s="21">
        <v>1.2307699999999999</v>
      </c>
      <c r="E417" s="21">
        <v>1.2316100000000001</v>
      </c>
      <c r="F417" s="21">
        <v>1.2615000000000001</v>
      </c>
      <c r="G417" s="21">
        <v>1.2679</v>
      </c>
      <c r="H417" s="21">
        <v>1.2433000000000001</v>
      </c>
      <c r="I417" s="22">
        <v>-18</v>
      </c>
      <c r="J417" s="22">
        <v>1273</v>
      </c>
      <c r="K417" s="22">
        <v>6846</v>
      </c>
      <c r="L417" s="22">
        <v>8177</v>
      </c>
      <c r="M417" s="23">
        <v>11.311666666666683</v>
      </c>
      <c r="N417" s="23">
        <v>371.7999999999999</v>
      </c>
      <c r="O417" s="22">
        <v>245.99999999999955</v>
      </c>
      <c r="P417" s="22">
        <v>709680</v>
      </c>
      <c r="Q417" s="23">
        <v>985.66666666666663</v>
      </c>
      <c r="R417" s="23">
        <v>21.993006993007</v>
      </c>
      <c r="S417" s="22">
        <v>52</v>
      </c>
      <c r="T417" s="22" t="s">
        <v>28</v>
      </c>
      <c r="U417" s="23">
        <v>0.42640877238211977</v>
      </c>
      <c r="V417" s="22">
        <v>2087</v>
      </c>
      <c r="W417" s="22">
        <v>1505</v>
      </c>
      <c r="X417" s="22">
        <v>3380</v>
      </c>
      <c r="Y417" s="22">
        <v>1181</v>
      </c>
      <c r="Z417" s="22" t="s">
        <v>27</v>
      </c>
      <c r="AA417" s="5"/>
      <c r="AB417" s="6" cm="1">
        <f t="array" ref="AB417">SUM(IF(B417:I417&gt;B418:I418,1,-1))</f>
        <v>-6</v>
      </c>
      <c r="AC417" s="6" cm="1">
        <f t="array" ref="AC417">SUM(IF(J417:S417&gt;J418:S418,1,-1))</f>
        <v>-2</v>
      </c>
      <c r="AD417" s="6">
        <f t="shared" si="97"/>
        <v>-8</v>
      </c>
      <c r="AE417" s="6">
        <f t="shared" si="110"/>
        <v>-18</v>
      </c>
      <c r="AF417" s="6">
        <f t="shared" si="110"/>
        <v>-2</v>
      </c>
      <c r="AG417" s="6">
        <f t="shared" si="110"/>
        <v>-20</v>
      </c>
      <c r="AH417" s="5"/>
      <c r="AI417" s="8" t="str">
        <f t="shared" si="98"/>
        <v>Outside</v>
      </c>
      <c r="AJ417" s="24" t="str">
        <f t="shared" si="99"/>
        <v>Neutral</v>
      </c>
      <c r="AK417" s="25" t="str">
        <f t="shared" si="100"/>
        <v>POC Unchanged</v>
      </c>
      <c r="AL417" s="26" t="str">
        <f t="shared" si="101"/>
        <v>In. Val</v>
      </c>
      <c r="AM417" s="26" t="str">
        <f t="shared" si="102"/>
        <v>Lower Break</v>
      </c>
      <c r="AN417" s="26" t="str">
        <f t="shared" si="103"/>
        <v>Bl. Val</v>
      </c>
      <c r="AO417" s="26" t="str">
        <f t="shared" si="104"/>
        <v>No Gap</v>
      </c>
      <c r="AP417" s="26" t="str">
        <f t="shared" si="105"/>
        <v>Bottom-Weighted</v>
      </c>
      <c r="AQ417" s="26" t="str">
        <f t="shared" si="106"/>
        <v>Skewed Mid-Low</v>
      </c>
      <c r="AR417" s="26" t="str">
        <f t="shared" si="107"/>
        <v>Same</v>
      </c>
      <c r="AS417" s="27">
        <f t="shared" si="108"/>
        <v>0</v>
      </c>
    </row>
    <row r="418" spans="1:45" ht="15.5" x14ac:dyDescent="0.35">
      <c r="A418" s="20">
        <v>45070</v>
      </c>
      <c r="B418" s="21">
        <v>1.25685</v>
      </c>
      <c r="C418" s="21">
        <v>1.2679499999999999</v>
      </c>
      <c r="D418" s="21">
        <v>1.2351799999999999</v>
      </c>
      <c r="E418" s="21">
        <v>1.2369399999999999</v>
      </c>
      <c r="F418" s="21">
        <v>1.2615000000000001</v>
      </c>
      <c r="G418" s="21">
        <v>1.2679</v>
      </c>
      <c r="H418" s="21">
        <v>1.2446000000000002</v>
      </c>
      <c r="I418" s="22">
        <v>1</v>
      </c>
      <c r="J418" s="22">
        <v>1278</v>
      </c>
      <c r="K418" s="22">
        <v>6851</v>
      </c>
      <c r="L418" s="22">
        <v>8187</v>
      </c>
      <c r="M418" s="23">
        <v>11.310972222222215</v>
      </c>
      <c r="N418" s="23">
        <v>327.69999999999965</v>
      </c>
      <c r="O418" s="22">
        <v>232.99999999999875</v>
      </c>
      <c r="P418" s="22">
        <v>731504</v>
      </c>
      <c r="Q418" s="23">
        <v>1015.9777777777778</v>
      </c>
      <c r="R418" s="23">
        <v>24.983216356423586</v>
      </c>
      <c r="S418" s="22">
        <v>47</v>
      </c>
      <c r="T418" s="22" t="s">
        <v>28</v>
      </c>
      <c r="U418" s="23">
        <v>0.41091377652156558</v>
      </c>
      <c r="V418" s="22">
        <v>1911</v>
      </c>
      <c r="W418" s="22">
        <v>1687</v>
      </c>
      <c r="X418" s="22">
        <v>2693</v>
      </c>
      <c r="Y418" s="22">
        <v>1896</v>
      </c>
      <c r="Z418" s="22" t="s">
        <v>27</v>
      </c>
      <c r="AA418" s="5"/>
      <c r="AB418" s="6" cm="1">
        <f t="array" ref="AB418">SUM(IF(B418:I418&gt;B419:I419,1,-1))</f>
        <v>-4</v>
      </c>
      <c r="AC418" s="6" cm="1">
        <f t="array" ref="AC418">SUM(IF(J418:S418&gt;J419:S419,1,-1))</f>
        <v>2</v>
      </c>
      <c r="AD418" s="6">
        <f t="shared" si="97"/>
        <v>-2</v>
      </c>
      <c r="AE418" s="6">
        <f t="shared" si="110"/>
        <v>-12</v>
      </c>
      <c r="AF418" s="6">
        <f t="shared" si="110"/>
        <v>4</v>
      </c>
      <c r="AG418" s="6">
        <f t="shared" si="110"/>
        <v>-8</v>
      </c>
      <c r="AH418" s="5"/>
      <c r="AI418" s="8" t="str">
        <f t="shared" si="98"/>
        <v>Outside</v>
      </c>
      <c r="AJ418" s="24" t="str">
        <f t="shared" si="99"/>
        <v>Up</v>
      </c>
      <c r="AK418" s="25" t="str">
        <f t="shared" si="100"/>
        <v>POC Unchanged</v>
      </c>
      <c r="AL418" s="26" t="str">
        <f t="shared" si="101"/>
        <v>In. Val</v>
      </c>
      <c r="AM418" s="26" t="str">
        <f t="shared" si="102"/>
        <v>Lower Break</v>
      </c>
      <c r="AN418" s="26" t="str">
        <f t="shared" si="103"/>
        <v>Bl. Val</v>
      </c>
      <c r="AO418" s="26" t="str">
        <f t="shared" si="104"/>
        <v>No Gap</v>
      </c>
      <c r="AP418" s="26" t="str">
        <f t="shared" si="105"/>
        <v>Bottom-Weighted</v>
      </c>
      <c r="AQ418" s="26" t="str">
        <f t="shared" si="106"/>
        <v>Skewed Mid-Low</v>
      </c>
      <c r="AR418" s="26" t="str">
        <f t="shared" si="107"/>
        <v>Same</v>
      </c>
      <c r="AS418" s="27">
        <f t="shared" si="108"/>
        <v>0</v>
      </c>
    </row>
    <row r="419" spans="1:45" ht="15.5" x14ac:dyDescent="0.35">
      <c r="A419" s="20">
        <v>45069</v>
      </c>
      <c r="B419" s="21">
        <v>1.24762</v>
      </c>
      <c r="C419" s="21">
        <v>1.2679499999999999</v>
      </c>
      <c r="D419" s="21">
        <v>1.23726</v>
      </c>
      <c r="E419" s="21">
        <v>1.2415799999999999</v>
      </c>
      <c r="F419" s="21">
        <v>1.2615000000000001</v>
      </c>
      <c r="G419" s="21">
        <v>1.2654000000000001</v>
      </c>
      <c r="H419" s="21">
        <v>1.2461</v>
      </c>
      <c r="I419" s="22">
        <v>22</v>
      </c>
      <c r="J419" s="22">
        <v>1279</v>
      </c>
      <c r="K419" s="22">
        <v>6788</v>
      </c>
      <c r="L419" s="22">
        <v>8125</v>
      </c>
      <c r="M419" s="23">
        <v>11.229166666666655</v>
      </c>
      <c r="N419" s="23">
        <v>306.89999999999884</v>
      </c>
      <c r="O419" s="22">
        <v>193.00000000000094</v>
      </c>
      <c r="P419" s="22">
        <v>736121</v>
      </c>
      <c r="Q419" s="23">
        <v>1022.3902777777778</v>
      </c>
      <c r="R419" s="23">
        <v>26.474421635712059</v>
      </c>
      <c r="S419" s="22">
        <v>45</v>
      </c>
      <c r="T419" s="22" t="s">
        <v>28</v>
      </c>
      <c r="U419" s="23">
        <v>0.38041025545901191</v>
      </c>
      <c r="V419" s="22">
        <v>1818</v>
      </c>
      <c r="W419" s="22">
        <v>1713</v>
      </c>
      <c r="X419" s="22">
        <v>2685</v>
      </c>
      <c r="Y419" s="22">
        <v>1909</v>
      </c>
      <c r="Z419" s="22" t="s">
        <v>27</v>
      </c>
      <c r="AA419" s="5"/>
      <c r="AB419" s="6" cm="1">
        <f t="array" ref="AB419">SUM(IF(B419:I419&gt;B420:I420,1,-1))</f>
        <v>-8</v>
      </c>
      <c r="AC419" s="6" cm="1">
        <f t="array" ref="AC419">SUM(IF(J419:S419&gt;J420:S420,1,-1))</f>
        <v>-2</v>
      </c>
      <c r="AD419" s="6">
        <f t="shared" si="97"/>
        <v>-10</v>
      </c>
      <c r="AE419" s="6">
        <f t="shared" si="110"/>
        <v>-8</v>
      </c>
      <c r="AF419" s="6">
        <f t="shared" si="110"/>
        <v>-4</v>
      </c>
      <c r="AG419" s="6">
        <f t="shared" si="110"/>
        <v>-12</v>
      </c>
      <c r="AH419" s="5"/>
      <c r="AI419" s="8" t="str">
        <f t="shared" si="98"/>
        <v>Outside</v>
      </c>
      <c r="AJ419" s="24" t="str">
        <f t="shared" si="99"/>
        <v>Up</v>
      </c>
      <c r="AK419" s="25" t="str">
        <f t="shared" si="100"/>
        <v>POC Unchanged</v>
      </c>
      <c r="AL419" s="26" t="str">
        <f t="shared" si="101"/>
        <v>In. Val</v>
      </c>
      <c r="AM419" s="26" t="str">
        <f t="shared" si="102"/>
        <v>Lower Break</v>
      </c>
      <c r="AN419" s="26" t="str">
        <f t="shared" si="103"/>
        <v>Bl. Val</v>
      </c>
      <c r="AO419" s="26" t="str">
        <f t="shared" si="104"/>
        <v>No Gap</v>
      </c>
      <c r="AP419" s="26" t="str">
        <f t="shared" si="105"/>
        <v>Bottom-Weighted</v>
      </c>
      <c r="AQ419" s="26" t="str">
        <f t="shared" si="106"/>
        <v>Skewed Mid-Low</v>
      </c>
      <c r="AR419" s="26" t="str">
        <f t="shared" si="107"/>
        <v>Same</v>
      </c>
      <c r="AS419" s="27">
        <f t="shared" si="108"/>
        <v>0</v>
      </c>
    </row>
    <row r="420" spans="1:45" ht="15.5" x14ac:dyDescent="0.35">
      <c r="A420" s="20">
        <v>45068</v>
      </c>
      <c r="B420" s="21">
        <v>1.24844</v>
      </c>
      <c r="C420" s="21">
        <v>1.2679499999999999</v>
      </c>
      <c r="D420" s="21">
        <v>1.2391099999999999</v>
      </c>
      <c r="E420" s="21">
        <v>1.2433399999999999</v>
      </c>
      <c r="F420" s="21">
        <v>1.2615000000000001</v>
      </c>
      <c r="G420" s="21">
        <v>1.2654000000000001</v>
      </c>
      <c r="H420" s="21">
        <v>1.2470000000000001</v>
      </c>
      <c r="I420" s="22">
        <v>23</v>
      </c>
      <c r="J420" s="22">
        <v>1276</v>
      </c>
      <c r="K420" s="22">
        <v>6838</v>
      </c>
      <c r="L420" s="22">
        <v>8172</v>
      </c>
      <c r="M420" s="23">
        <v>11.299861111111086</v>
      </c>
      <c r="N420" s="23">
        <v>288.39999999999975</v>
      </c>
      <c r="O420" s="22">
        <v>183.99999999999972</v>
      </c>
      <c r="P420" s="22">
        <v>742624</v>
      </c>
      <c r="Q420" s="23">
        <v>1031.4222222222222</v>
      </c>
      <c r="R420" s="23">
        <v>28.335644937586711</v>
      </c>
      <c r="S420" s="22">
        <v>35</v>
      </c>
      <c r="T420" s="22" t="s">
        <v>28</v>
      </c>
      <c r="U420" s="23">
        <v>0.37391522412297035</v>
      </c>
      <c r="V420" s="22">
        <v>1668</v>
      </c>
      <c r="W420" s="22">
        <v>1612</v>
      </c>
      <c r="X420" s="22">
        <v>2825</v>
      </c>
      <c r="Y420" s="22">
        <v>2017</v>
      </c>
      <c r="Z420" s="22" t="s">
        <v>27</v>
      </c>
      <c r="AA420" s="5"/>
      <c r="AB420" s="6" cm="1">
        <f t="array" ref="AB420">SUM(IF(B420:I420&gt;B421:I421,1,-1))</f>
        <v>0</v>
      </c>
      <c r="AC420" s="6" cm="1">
        <f t="array" ref="AC420">SUM(IF(J420:S420&gt;J421:S421,1,-1))</f>
        <v>4</v>
      </c>
      <c r="AD420" s="6">
        <f t="shared" si="97"/>
        <v>4</v>
      </c>
      <c r="AE420" s="6">
        <f t="shared" si="110"/>
        <v>-2</v>
      </c>
      <c r="AF420" s="6">
        <f t="shared" si="110"/>
        <v>-4</v>
      </c>
      <c r="AG420" s="6">
        <f t="shared" si="110"/>
        <v>-6</v>
      </c>
      <c r="AH420" s="5"/>
      <c r="AI420" s="8" t="str">
        <f t="shared" si="98"/>
        <v>OL Higher</v>
      </c>
      <c r="AJ420" s="24" t="str">
        <f t="shared" si="99"/>
        <v>Up</v>
      </c>
      <c r="AK420" s="25" t="str">
        <f t="shared" si="100"/>
        <v>POC Up</v>
      </c>
      <c r="AL420" s="26" t="str">
        <f t="shared" si="101"/>
        <v>Ab. Val</v>
      </c>
      <c r="AM420" s="26" t="str">
        <f t="shared" si="102"/>
        <v>Inside Day</v>
      </c>
      <c r="AN420" s="26" t="str">
        <f t="shared" si="103"/>
        <v>Bl. Val</v>
      </c>
      <c r="AO420" s="26" t="str">
        <f t="shared" si="104"/>
        <v>No Gap</v>
      </c>
      <c r="AP420" s="26" t="str">
        <f t="shared" si="105"/>
        <v>Bottom-Weighted</v>
      </c>
      <c r="AQ420" s="26" t="str">
        <f t="shared" si="106"/>
        <v>Skewed Mid-Low</v>
      </c>
      <c r="AR420" s="26" t="str">
        <f t="shared" si="107"/>
        <v>Same</v>
      </c>
      <c r="AS420" s="27">
        <f t="shared" si="108"/>
        <v>0</v>
      </c>
    </row>
    <row r="421" spans="1:45" ht="15.5" x14ac:dyDescent="0.35">
      <c r="A421" s="20">
        <v>45065</v>
      </c>
      <c r="B421" s="21">
        <v>1.2557799999999999</v>
      </c>
      <c r="C421" s="21">
        <v>1.2679499999999999</v>
      </c>
      <c r="D421" s="21">
        <v>1.2391099999999999</v>
      </c>
      <c r="E421" s="21">
        <v>1.24603</v>
      </c>
      <c r="F421" s="21">
        <v>1.2487000000000001</v>
      </c>
      <c r="G421" s="21">
        <v>1.2590000000000001</v>
      </c>
      <c r="H421" s="21">
        <v>1.2422000000000002</v>
      </c>
      <c r="I421" s="22">
        <v>12</v>
      </c>
      <c r="J421" s="22">
        <v>5541</v>
      </c>
      <c r="K421" s="22">
        <v>2527</v>
      </c>
      <c r="L421" s="22">
        <v>8129</v>
      </c>
      <c r="M421" s="23">
        <v>11.235138888888892</v>
      </c>
      <c r="N421" s="23">
        <v>288.39999999999975</v>
      </c>
      <c r="O421" s="22">
        <v>167.99999999999926</v>
      </c>
      <c r="P421" s="22">
        <v>738617</v>
      </c>
      <c r="Q421" s="23">
        <v>1025.8569444444445</v>
      </c>
      <c r="R421" s="23">
        <v>28.186546463245516</v>
      </c>
      <c r="S421" s="22">
        <v>37</v>
      </c>
      <c r="T421" s="22" t="s">
        <v>26</v>
      </c>
      <c r="U421" s="23">
        <v>0.56360299693892701</v>
      </c>
      <c r="V421" s="22">
        <v>1668</v>
      </c>
      <c r="W421" s="22">
        <v>1818</v>
      </c>
      <c r="X421" s="22">
        <v>3093</v>
      </c>
      <c r="Y421" s="22">
        <v>1512</v>
      </c>
      <c r="Z421" s="22" t="s">
        <v>27</v>
      </c>
      <c r="AA421" s="5"/>
      <c r="AB421" s="6" cm="1">
        <f t="array" ref="AB421">SUM(IF(B421:I421&gt;B422:I422,1,-1))</f>
        <v>0</v>
      </c>
      <c r="AC421" s="6" cm="1">
        <f t="array" ref="AC421">SUM(IF(J421:S421&gt;J422:S422,1,-1))</f>
        <v>-6</v>
      </c>
      <c r="AD421" s="6">
        <f t="shared" si="97"/>
        <v>-6</v>
      </c>
      <c r="AE421" s="6">
        <f t="shared" si="110"/>
        <v>-4</v>
      </c>
      <c r="AF421" s="6">
        <f t="shared" si="110"/>
        <v>-10</v>
      </c>
      <c r="AG421" s="6">
        <f t="shared" si="110"/>
        <v>-14</v>
      </c>
      <c r="AH421" s="5"/>
      <c r="AI421" s="8" t="str">
        <f t="shared" si="98"/>
        <v>Outside</v>
      </c>
      <c r="AJ421" s="24" t="str">
        <f t="shared" si="99"/>
        <v>Down</v>
      </c>
      <c r="AK421" s="25" t="str">
        <f t="shared" si="100"/>
        <v>POC Unchanged</v>
      </c>
      <c r="AL421" s="26" t="str">
        <f t="shared" si="101"/>
        <v>In. Val</v>
      </c>
      <c r="AM421" s="26" t="str">
        <f t="shared" si="102"/>
        <v>Inside Day</v>
      </c>
      <c r="AN421" s="26" t="str">
        <f t="shared" si="103"/>
        <v>In Val</v>
      </c>
      <c r="AO421" s="26" t="str">
        <f t="shared" si="104"/>
        <v>No Gap</v>
      </c>
      <c r="AP421" s="26" t="str">
        <f t="shared" si="105"/>
        <v>Top-Weighted</v>
      </c>
      <c r="AQ421" s="26" t="str">
        <f t="shared" si="106"/>
        <v>Skewed Mid-Low</v>
      </c>
      <c r="AR421" s="26" t="str">
        <f t="shared" si="107"/>
        <v>Same</v>
      </c>
      <c r="AS421" s="27">
        <f t="shared" si="108"/>
        <v>0</v>
      </c>
    </row>
    <row r="422" spans="1:45" ht="15.5" x14ac:dyDescent="0.35">
      <c r="A422" s="20">
        <v>45064</v>
      </c>
      <c r="B422" s="21">
        <v>1.24966</v>
      </c>
      <c r="C422" s="21">
        <v>1.2679499999999999</v>
      </c>
      <c r="D422" s="21">
        <v>1.2391099999999999</v>
      </c>
      <c r="E422" s="21">
        <v>1.2411099999999999</v>
      </c>
      <c r="F422" s="21">
        <v>1.2487000000000001</v>
      </c>
      <c r="G422" s="21">
        <v>1.2589000000000001</v>
      </c>
      <c r="H422" s="21">
        <v>1.2438</v>
      </c>
      <c r="I422" s="22">
        <v>10</v>
      </c>
      <c r="J422" s="22">
        <v>5915</v>
      </c>
      <c r="K422" s="22">
        <v>2228</v>
      </c>
      <c r="L422" s="22">
        <v>8211</v>
      </c>
      <c r="M422" s="23">
        <v>11.34972222222224</v>
      </c>
      <c r="N422" s="23">
        <v>288.39999999999975</v>
      </c>
      <c r="O422" s="22">
        <v>151.00000000000114</v>
      </c>
      <c r="P422" s="22">
        <v>755992</v>
      </c>
      <c r="Q422" s="23">
        <v>1049.9888888888888</v>
      </c>
      <c r="R422" s="23">
        <v>28.470873786407793</v>
      </c>
      <c r="S422" s="22">
        <v>39</v>
      </c>
      <c r="T422" s="22" t="s">
        <v>26</v>
      </c>
      <c r="U422" s="23">
        <v>0.51463912770978293</v>
      </c>
      <c r="V422" s="22">
        <v>1668</v>
      </c>
      <c r="W422" s="22">
        <v>2016</v>
      </c>
      <c r="X422" s="22">
        <v>3443</v>
      </c>
      <c r="Y422" s="22">
        <v>1045</v>
      </c>
      <c r="Z422" s="22" t="s">
        <v>27</v>
      </c>
      <c r="AA422" s="5"/>
      <c r="AB422" s="6" cm="1">
        <f t="array" ref="AB422">SUM(IF(B422:I422&gt;B423:I423,1,-1))</f>
        <v>-2</v>
      </c>
      <c r="AC422" s="6" cm="1">
        <f t="array" ref="AC422">SUM(IF(J422:S422&gt;J423:S423,1,-1))</f>
        <v>-2</v>
      </c>
      <c r="AD422" s="6">
        <f t="shared" si="97"/>
        <v>-4</v>
      </c>
      <c r="AE422" s="6">
        <f t="shared" si="110"/>
        <v>-6</v>
      </c>
      <c r="AF422" s="6">
        <f t="shared" si="110"/>
        <v>-6</v>
      </c>
      <c r="AG422" s="6">
        <f t="shared" si="110"/>
        <v>-12</v>
      </c>
      <c r="AH422" s="5"/>
      <c r="AI422" s="8" t="str">
        <f t="shared" si="98"/>
        <v>Outside</v>
      </c>
      <c r="AJ422" s="24" t="str">
        <f t="shared" si="99"/>
        <v>Neutral</v>
      </c>
      <c r="AK422" s="25" t="str">
        <f t="shared" si="100"/>
        <v>POC Up</v>
      </c>
      <c r="AL422" s="26" t="str">
        <f t="shared" si="101"/>
        <v>In. Val</v>
      </c>
      <c r="AM422" s="26" t="str">
        <f t="shared" si="102"/>
        <v>Lower Break</v>
      </c>
      <c r="AN422" s="26" t="str">
        <f t="shared" si="103"/>
        <v>Bl. Val</v>
      </c>
      <c r="AO422" s="26" t="str">
        <f t="shared" si="104"/>
        <v>No Gap</v>
      </c>
      <c r="AP422" s="26" t="str">
        <f t="shared" si="105"/>
        <v>Top-Weighted</v>
      </c>
      <c r="AQ422" s="26" t="str">
        <f t="shared" si="106"/>
        <v>Skewed Mid-Low</v>
      </c>
      <c r="AR422" s="26" t="str">
        <f t="shared" si="107"/>
        <v>Same</v>
      </c>
      <c r="AS422" s="27">
        <f t="shared" si="108"/>
        <v>0</v>
      </c>
    </row>
    <row r="423" spans="1:45" ht="15.5" x14ac:dyDescent="0.35">
      <c r="A423" s="20">
        <v>45063</v>
      </c>
      <c r="B423" s="21">
        <v>1.24705</v>
      </c>
      <c r="C423" s="21">
        <v>1.2679499999999999</v>
      </c>
      <c r="D423" s="21">
        <v>1.2420599999999999</v>
      </c>
      <c r="E423" s="21">
        <v>1.24817</v>
      </c>
      <c r="F423" s="21">
        <v>1.2485999999999999</v>
      </c>
      <c r="G423" s="21">
        <v>1.2581</v>
      </c>
      <c r="H423" s="21">
        <v>1.2442</v>
      </c>
      <c r="I423" s="22">
        <v>58</v>
      </c>
      <c r="J423" s="22">
        <v>6079</v>
      </c>
      <c r="K423" s="22">
        <v>2182</v>
      </c>
      <c r="L423" s="22">
        <v>8333</v>
      </c>
      <c r="M423" s="23">
        <v>11.47388888888892</v>
      </c>
      <c r="N423" s="23">
        <v>258.89999999999969</v>
      </c>
      <c r="O423" s="22">
        <v>139.00000000000023</v>
      </c>
      <c r="P423" s="22">
        <v>772073</v>
      </c>
      <c r="Q423" s="23">
        <v>1072.3236111111112</v>
      </c>
      <c r="R423" s="23">
        <v>32.186172267284704</v>
      </c>
      <c r="S423" s="22">
        <v>38</v>
      </c>
      <c r="T423" s="22" t="s">
        <v>28</v>
      </c>
      <c r="U423" s="23">
        <v>0.49310713031945996</v>
      </c>
      <c r="V423" s="22">
        <v>1341</v>
      </c>
      <c r="W423" s="22">
        <v>2082</v>
      </c>
      <c r="X423" s="22">
        <v>2656</v>
      </c>
      <c r="Y423" s="22">
        <v>2182</v>
      </c>
      <c r="Z423" s="22" t="s">
        <v>27</v>
      </c>
      <c r="AA423" s="5"/>
      <c r="AB423" s="6" cm="1">
        <f t="array" ref="AB423">SUM(IF(B423:I423&gt;B424:I424,1,-1))</f>
        <v>-2</v>
      </c>
      <c r="AC423" s="6" cm="1">
        <f t="array" ref="AC423">SUM(IF(J423:S423&gt;J424:S424,1,-1))</f>
        <v>-2</v>
      </c>
      <c r="AD423" s="6">
        <f t="shared" si="97"/>
        <v>-4</v>
      </c>
      <c r="AE423" s="6">
        <f t="shared" si="110"/>
        <v>-2</v>
      </c>
      <c r="AF423" s="6">
        <f t="shared" si="110"/>
        <v>-12</v>
      </c>
      <c r="AG423" s="6">
        <f t="shared" si="110"/>
        <v>-14</v>
      </c>
      <c r="AH423" s="5"/>
      <c r="AI423" s="8" t="str">
        <f t="shared" si="98"/>
        <v>OL Lower</v>
      </c>
      <c r="AJ423" s="24" t="str">
        <f t="shared" si="99"/>
        <v>Neutral</v>
      </c>
      <c r="AK423" s="25" t="str">
        <f t="shared" si="100"/>
        <v>POC Up</v>
      </c>
      <c r="AL423" s="26" t="str">
        <f t="shared" si="101"/>
        <v>In. Val</v>
      </c>
      <c r="AM423" s="26" t="str">
        <f t="shared" si="102"/>
        <v>Inside Day</v>
      </c>
      <c r="AN423" s="26" t="str">
        <f t="shared" si="103"/>
        <v>In Val</v>
      </c>
      <c r="AO423" s="26" t="str">
        <f t="shared" si="104"/>
        <v>No Gap</v>
      </c>
      <c r="AP423" s="26" t="str">
        <f t="shared" si="105"/>
        <v>Top-Weighted</v>
      </c>
      <c r="AQ423" s="26" t="str">
        <f t="shared" si="106"/>
        <v>Skewed Mid-Low</v>
      </c>
      <c r="AR423" s="26" t="str">
        <f t="shared" si="107"/>
        <v>Closed Higher Quadrant</v>
      </c>
      <c r="AS423" s="27">
        <f t="shared" si="108"/>
        <v>1</v>
      </c>
    </row>
    <row r="424" spans="1:45" ht="15.5" x14ac:dyDescent="0.35">
      <c r="A424" s="20">
        <v>45062</v>
      </c>
      <c r="B424" s="21">
        <v>1.2413799999999999</v>
      </c>
      <c r="C424" s="21">
        <v>1.2679499999999999</v>
      </c>
      <c r="D424" s="21">
        <v>1.24024</v>
      </c>
      <c r="E424" s="21">
        <v>1.2483900000000001</v>
      </c>
      <c r="F424" s="21">
        <v>1.2473000000000001</v>
      </c>
      <c r="G424" s="21">
        <v>1.2583</v>
      </c>
      <c r="H424" s="21">
        <v>1.2444999999999999</v>
      </c>
      <c r="I424" s="22">
        <v>69</v>
      </c>
      <c r="J424" s="22">
        <v>6818</v>
      </c>
      <c r="K424" s="22">
        <v>1441</v>
      </c>
      <c r="L424" s="22">
        <v>8335</v>
      </c>
      <c r="M424" s="23">
        <v>11.493194444444473</v>
      </c>
      <c r="N424" s="23">
        <v>277.099999999999</v>
      </c>
      <c r="O424" s="22">
        <v>138.00000000000034</v>
      </c>
      <c r="P424" s="22">
        <v>785947</v>
      </c>
      <c r="Q424" s="23">
        <v>1091.5930555555556</v>
      </c>
      <c r="R424" s="23">
        <v>30.079393720678564</v>
      </c>
      <c r="S424" s="22">
        <v>33</v>
      </c>
      <c r="T424" s="22" t="s">
        <v>28</v>
      </c>
      <c r="U424" s="23">
        <v>0.39486669020271264</v>
      </c>
      <c r="V424" s="22">
        <v>1491</v>
      </c>
      <c r="W424" s="22">
        <v>2064</v>
      </c>
      <c r="X424" s="22">
        <v>3293</v>
      </c>
      <c r="Y424" s="22">
        <v>1368</v>
      </c>
      <c r="Z424" s="22" t="s">
        <v>29</v>
      </c>
      <c r="AA424" s="5"/>
      <c r="AB424" s="6" cm="1">
        <f t="array" ref="AB424">SUM(IF(B424:I424&gt;B425:I425,1,-1))</f>
        <v>-2</v>
      </c>
      <c r="AC424" s="6" cm="1">
        <f t="array" ref="AC424">SUM(IF(J424:S424&gt;J425:S425,1,-1))</f>
        <v>-2</v>
      </c>
      <c r="AD424" s="6">
        <f t="shared" si="97"/>
        <v>-4</v>
      </c>
      <c r="AE424" s="6">
        <f t="shared" si="110"/>
        <v>-2</v>
      </c>
      <c r="AF424" s="6">
        <f t="shared" si="110"/>
        <v>-16</v>
      </c>
      <c r="AG424" s="6">
        <f t="shared" si="110"/>
        <v>-18</v>
      </c>
      <c r="AH424" s="5"/>
      <c r="AI424" s="8" t="str">
        <f t="shared" si="98"/>
        <v>Inside</v>
      </c>
      <c r="AJ424" s="24" t="str">
        <f t="shared" si="99"/>
        <v>Up</v>
      </c>
      <c r="AK424" s="25" t="str">
        <f t="shared" si="100"/>
        <v>POC Up</v>
      </c>
      <c r="AL424" s="26" t="str">
        <f t="shared" si="101"/>
        <v>In. Val</v>
      </c>
      <c r="AM424" s="26" t="str">
        <f t="shared" si="102"/>
        <v>Inside Day</v>
      </c>
      <c r="AN424" s="26" t="str">
        <f t="shared" si="103"/>
        <v>In Val</v>
      </c>
      <c r="AO424" s="26" t="str">
        <f t="shared" si="104"/>
        <v>Gap Down - Failed</v>
      </c>
      <c r="AP424" s="26" t="str">
        <f t="shared" si="105"/>
        <v>Top-Weighted</v>
      </c>
      <c r="AQ424" s="26" t="str">
        <f t="shared" si="106"/>
        <v>Skewed Mid-Low</v>
      </c>
      <c r="AR424" s="26" t="str">
        <f t="shared" si="107"/>
        <v>Same</v>
      </c>
      <c r="AS424" s="27">
        <f t="shared" si="108"/>
        <v>0</v>
      </c>
    </row>
    <row r="425" spans="1:45" ht="15.5" x14ac:dyDescent="0.35">
      <c r="A425" s="20">
        <v>45061</v>
      </c>
      <c r="B425" s="21">
        <v>1.24986</v>
      </c>
      <c r="C425" s="21">
        <v>1.2679499999999999</v>
      </c>
      <c r="D425" s="21">
        <v>1.23864</v>
      </c>
      <c r="E425" s="21">
        <v>1.2524299999999999</v>
      </c>
      <c r="F425" s="21">
        <v>1.2471000000000001</v>
      </c>
      <c r="G425" s="21">
        <v>1.2590000000000001</v>
      </c>
      <c r="H425" s="21">
        <v>1.2442000000000002</v>
      </c>
      <c r="I425" s="22">
        <v>69</v>
      </c>
      <c r="J425" s="22">
        <v>6520</v>
      </c>
      <c r="K425" s="22">
        <v>1677</v>
      </c>
      <c r="L425" s="22">
        <v>8276</v>
      </c>
      <c r="M425" s="23">
        <v>11.461527777777839</v>
      </c>
      <c r="N425" s="23">
        <v>293.09999999999945</v>
      </c>
      <c r="O425" s="22">
        <v>147.99999999999923</v>
      </c>
      <c r="P425" s="22">
        <v>790843</v>
      </c>
      <c r="Q425" s="23">
        <v>1098.3930555555555</v>
      </c>
      <c r="R425" s="23">
        <v>28.236096895257642</v>
      </c>
      <c r="S425" s="22">
        <v>37</v>
      </c>
      <c r="T425" s="22" t="s">
        <v>28</v>
      </c>
      <c r="U425" s="23">
        <v>0.42930574840752156</v>
      </c>
      <c r="V425" s="22">
        <v>1704</v>
      </c>
      <c r="W425" s="22">
        <v>1994</v>
      </c>
      <c r="X425" s="22">
        <v>3625</v>
      </c>
      <c r="Y425" s="22">
        <v>904</v>
      </c>
      <c r="Z425" s="22" t="s">
        <v>29</v>
      </c>
      <c r="AA425" s="5"/>
      <c r="AB425" s="6" cm="1">
        <f t="array" ref="AB425">SUM(IF(B425:I425&gt;B426:I426,1,-1))</f>
        <v>2</v>
      </c>
      <c r="AC425" s="6" cm="1">
        <f t="array" ref="AC425">SUM(IF(J425:S425&gt;J426:S426,1,-1))</f>
        <v>-8</v>
      </c>
      <c r="AD425" s="6">
        <f t="shared" si="97"/>
        <v>-6</v>
      </c>
      <c r="AE425" s="6">
        <f t="shared" si="110"/>
        <v>0</v>
      </c>
      <c r="AF425" s="6">
        <f t="shared" si="110"/>
        <v>-12</v>
      </c>
      <c r="AG425" s="6">
        <f t="shared" si="110"/>
        <v>-12</v>
      </c>
      <c r="AH425" s="5"/>
      <c r="AI425" s="8" t="str">
        <f t="shared" si="98"/>
        <v>OL Higher</v>
      </c>
      <c r="AJ425" s="24" t="str">
        <f t="shared" si="99"/>
        <v>Neutral</v>
      </c>
      <c r="AK425" s="25" t="str">
        <f t="shared" si="100"/>
        <v>POC Down</v>
      </c>
      <c r="AL425" s="26" t="str">
        <f t="shared" si="101"/>
        <v>In. Val</v>
      </c>
      <c r="AM425" s="26" t="str">
        <f t="shared" si="102"/>
        <v>Inside Day</v>
      </c>
      <c r="AN425" s="26" t="str">
        <f t="shared" si="103"/>
        <v>In Val</v>
      </c>
      <c r="AO425" s="26" t="str">
        <f t="shared" si="104"/>
        <v>No Gap</v>
      </c>
      <c r="AP425" s="26" t="str">
        <f t="shared" si="105"/>
        <v>Top-Weighted</v>
      </c>
      <c r="AQ425" s="26" t="str">
        <f t="shared" si="106"/>
        <v>Skewed Mid-Low</v>
      </c>
      <c r="AR425" s="26" t="str">
        <f t="shared" si="107"/>
        <v>Closed Lower Quadrant</v>
      </c>
      <c r="AS425" s="27">
        <f t="shared" si="108"/>
        <v>-1</v>
      </c>
    </row>
    <row r="426" spans="1:45" ht="15.5" x14ac:dyDescent="0.35">
      <c r="A426" s="20">
        <v>45058</v>
      </c>
      <c r="B426" s="21">
        <v>1.24474</v>
      </c>
      <c r="C426" s="21">
        <v>1.2679499999999999</v>
      </c>
      <c r="D426" s="21">
        <v>1.23864</v>
      </c>
      <c r="E426" s="21">
        <v>1.2450699999999999</v>
      </c>
      <c r="F426" s="21">
        <v>1.2473000000000001</v>
      </c>
      <c r="G426" s="21">
        <v>1.2587000000000002</v>
      </c>
      <c r="H426" s="21">
        <v>1.2426000000000001</v>
      </c>
      <c r="I426" s="22">
        <v>58</v>
      </c>
      <c r="J426" s="22">
        <v>6139</v>
      </c>
      <c r="K426" s="22">
        <v>2170</v>
      </c>
      <c r="L426" s="22">
        <v>8389</v>
      </c>
      <c r="M426" s="23">
        <v>11.621944444444514</v>
      </c>
      <c r="N426" s="23">
        <v>293.09999999999945</v>
      </c>
      <c r="O426" s="22">
        <v>161.00000000000003</v>
      </c>
      <c r="P426" s="22">
        <v>798592</v>
      </c>
      <c r="Q426" s="23">
        <v>1109.1555555555556</v>
      </c>
      <c r="R426" s="23">
        <v>28.621630842715849</v>
      </c>
      <c r="S426" s="22">
        <v>45</v>
      </c>
      <c r="T426" s="22" t="s">
        <v>28</v>
      </c>
      <c r="U426" s="23">
        <v>0.49955747552087254</v>
      </c>
      <c r="V426" s="22">
        <v>1704</v>
      </c>
      <c r="W426" s="22">
        <v>1992</v>
      </c>
      <c r="X426" s="22">
        <v>3389</v>
      </c>
      <c r="Y426" s="22">
        <v>1257</v>
      </c>
      <c r="Z426" s="22" t="s">
        <v>27</v>
      </c>
      <c r="AA426" s="5"/>
      <c r="AB426" s="6" cm="1">
        <f t="array" ref="AB426">SUM(IF(B426:I426&gt;B427:I427,1,-1))</f>
        <v>-2</v>
      </c>
      <c r="AC426" s="6" cm="1">
        <f t="array" ref="AC426">SUM(IF(J426:S426&gt;J427:S427,1,-1))</f>
        <v>-6</v>
      </c>
      <c r="AD426" s="6">
        <f t="shared" si="97"/>
        <v>-8</v>
      </c>
      <c r="AE426" s="6">
        <f t="shared" si="110"/>
        <v>2</v>
      </c>
      <c r="AF426" s="6">
        <f t="shared" si="110"/>
        <v>-6</v>
      </c>
      <c r="AG426" s="6">
        <f t="shared" si="110"/>
        <v>-4</v>
      </c>
      <c r="AH426" s="5"/>
      <c r="AI426" s="8" t="str">
        <f t="shared" si="98"/>
        <v>Inside</v>
      </c>
      <c r="AJ426" s="24" t="str">
        <f t="shared" si="99"/>
        <v>Neutral</v>
      </c>
      <c r="AK426" s="25" t="str">
        <f t="shared" si="100"/>
        <v>POC Unchanged</v>
      </c>
      <c r="AL426" s="26" t="str">
        <f t="shared" si="101"/>
        <v>In. Val</v>
      </c>
      <c r="AM426" s="26" t="str">
        <f t="shared" si="102"/>
        <v>Inside Day</v>
      </c>
      <c r="AN426" s="26" t="str">
        <f t="shared" si="103"/>
        <v>In Val</v>
      </c>
      <c r="AO426" s="26" t="str">
        <f t="shared" si="104"/>
        <v>No Gap</v>
      </c>
      <c r="AP426" s="26" t="str">
        <f t="shared" si="105"/>
        <v>Top-Weighted</v>
      </c>
      <c r="AQ426" s="26" t="str">
        <f t="shared" si="106"/>
        <v>Skewed Mid-Low</v>
      </c>
      <c r="AR426" s="26" t="str">
        <f t="shared" si="107"/>
        <v>Closed Higher Quadrant</v>
      </c>
      <c r="AS426" s="27">
        <f t="shared" si="108"/>
        <v>1</v>
      </c>
    </row>
    <row r="427" spans="1:45" ht="15.5" x14ac:dyDescent="0.35">
      <c r="A427" s="20">
        <v>45057</v>
      </c>
      <c r="B427" s="21">
        <v>1.2440100000000001</v>
      </c>
      <c r="C427" s="21">
        <v>1.2679499999999999</v>
      </c>
      <c r="D427" s="21">
        <v>1.2366699999999999</v>
      </c>
      <c r="E427" s="21">
        <v>1.25071</v>
      </c>
      <c r="F427" s="21">
        <v>1.2473000000000001</v>
      </c>
      <c r="G427" s="21">
        <v>1.2601000000000002</v>
      </c>
      <c r="H427" s="21">
        <v>1.2422000000000002</v>
      </c>
      <c r="I427" s="22">
        <v>70</v>
      </c>
      <c r="J427" s="22">
        <v>5739</v>
      </c>
      <c r="K427" s="22">
        <v>2594</v>
      </c>
      <c r="L427" s="22">
        <v>8411</v>
      </c>
      <c r="M427" s="23">
        <v>11.655416666666724</v>
      </c>
      <c r="N427" s="23">
        <v>312.79999999999973</v>
      </c>
      <c r="O427" s="22">
        <v>179.00000000000028</v>
      </c>
      <c r="P427" s="22">
        <v>806202</v>
      </c>
      <c r="Q427" s="23">
        <v>1119.7249999999999</v>
      </c>
      <c r="R427" s="23">
        <v>26.889386189258335</v>
      </c>
      <c r="S427" s="22">
        <v>45</v>
      </c>
      <c r="T427" s="22" t="s">
        <v>26</v>
      </c>
      <c r="U427" s="23">
        <v>0.5202727635708686</v>
      </c>
      <c r="V427" s="22">
        <v>1833</v>
      </c>
      <c r="W427" s="22">
        <v>1939</v>
      </c>
      <c r="X427" s="22">
        <v>3340</v>
      </c>
      <c r="Y427" s="22">
        <v>1260</v>
      </c>
      <c r="Z427" s="22" t="s">
        <v>29</v>
      </c>
      <c r="AA427" s="5"/>
      <c r="AB427" s="6" cm="1">
        <f t="array" ref="AB427">SUM(IF(B427:I427&gt;B428:I428,1,-1))</f>
        <v>0</v>
      </c>
      <c r="AC427" s="6" cm="1">
        <f t="array" ref="AC427">SUM(IF(J427:S427&gt;J428:S428,1,-1))</f>
        <v>2</v>
      </c>
      <c r="AD427" s="6">
        <f t="shared" si="97"/>
        <v>2</v>
      </c>
      <c r="AE427" s="6">
        <f t="shared" si="110"/>
        <v>2</v>
      </c>
      <c r="AF427" s="6">
        <f t="shared" si="110"/>
        <v>0</v>
      </c>
      <c r="AG427" s="6">
        <f t="shared" si="110"/>
        <v>2</v>
      </c>
      <c r="AH427" s="5"/>
      <c r="AI427" s="8" t="str">
        <f t="shared" si="98"/>
        <v>OL Higher</v>
      </c>
      <c r="AJ427" s="24" t="str">
        <f t="shared" si="99"/>
        <v>Up</v>
      </c>
      <c r="AK427" s="25" t="str">
        <f t="shared" si="100"/>
        <v>POC Unchanged</v>
      </c>
      <c r="AL427" s="26" t="str">
        <f t="shared" si="101"/>
        <v>In. Val</v>
      </c>
      <c r="AM427" s="26" t="str">
        <f t="shared" si="102"/>
        <v>Inside Day</v>
      </c>
      <c r="AN427" s="26" t="str">
        <f t="shared" si="103"/>
        <v>In Val</v>
      </c>
      <c r="AO427" s="26" t="str">
        <f t="shared" si="104"/>
        <v>No Gap</v>
      </c>
      <c r="AP427" s="26" t="str">
        <f t="shared" si="105"/>
        <v>Top-Weighted</v>
      </c>
      <c r="AQ427" s="26" t="str">
        <f t="shared" si="106"/>
        <v>Skewed Mid-Low</v>
      </c>
      <c r="AR427" s="26" t="str">
        <f t="shared" si="107"/>
        <v>Closed Higher Quadrant</v>
      </c>
      <c r="AS427" s="27">
        <f t="shared" si="108"/>
        <v>2</v>
      </c>
    </row>
    <row r="428" spans="1:45" ht="15.5" x14ac:dyDescent="0.35">
      <c r="A428" s="20">
        <v>45056</v>
      </c>
      <c r="B428" s="21">
        <v>1.2427900000000001</v>
      </c>
      <c r="C428" s="21">
        <v>1.2679499999999999</v>
      </c>
      <c r="D428" s="21">
        <v>1.2366699999999999</v>
      </c>
      <c r="E428" s="21">
        <v>1.2625299999999999</v>
      </c>
      <c r="F428" s="21">
        <v>1.2473000000000001</v>
      </c>
      <c r="G428" s="21">
        <v>1.2569000000000001</v>
      </c>
      <c r="H428" s="21">
        <v>1.2387000000000001</v>
      </c>
      <c r="I428" s="22">
        <v>64</v>
      </c>
      <c r="J428" s="22">
        <v>5137</v>
      </c>
      <c r="K428" s="22">
        <v>3164</v>
      </c>
      <c r="L428" s="22">
        <v>8379</v>
      </c>
      <c r="M428" s="23">
        <v>11.603333333333385</v>
      </c>
      <c r="N428" s="23">
        <v>312.79999999999973</v>
      </c>
      <c r="O428" s="22">
        <v>181.99999999999994</v>
      </c>
      <c r="P428" s="22">
        <v>798359</v>
      </c>
      <c r="Q428" s="23">
        <v>1108.8319444444444</v>
      </c>
      <c r="R428" s="23">
        <v>26.787084398977004</v>
      </c>
      <c r="S428" s="22">
        <v>47</v>
      </c>
      <c r="T428" s="22" t="s">
        <v>26</v>
      </c>
      <c r="U428" s="23">
        <v>0.6025902150438196</v>
      </c>
      <c r="V428" s="22">
        <v>1705</v>
      </c>
      <c r="W428" s="22">
        <v>1638</v>
      </c>
      <c r="X428" s="22">
        <v>3334</v>
      </c>
      <c r="Y428" s="22">
        <v>1670</v>
      </c>
      <c r="Z428" s="22" t="s">
        <v>31</v>
      </c>
      <c r="AA428" s="5"/>
      <c r="AB428" s="6" cm="1">
        <f t="array" ref="AB428">SUM(IF(B428:I428&gt;B429:I429,1,-1))</f>
        <v>4</v>
      </c>
      <c r="AC428" s="6" cm="1">
        <f t="array" ref="AC428">SUM(IF(J428:S428&gt;J429:S429,1,-1))</f>
        <v>-2</v>
      </c>
      <c r="AD428" s="6">
        <f t="shared" si="97"/>
        <v>2</v>
      </c>
      <c r="AE428" s="6">
        <f t="shared" si="110"/>
        <v>2</v>
      </c>
      <c r="AF428" s="6">
        <f t="shared" si="110"/>
        <v>-6</v>
      </c>
      <c r="AG428" s="6">
        <f t="shared" si="110"/>
        <v>-4</v>
      </c>
      <c r="AH428" s="5"/>
      <c r="AI428" s="8" t="str">
        <f t="shared" si="98"/>
        <v>Outside</v>
      </c>
      <c r="AJ428" s="24" t="str">
        <f t="shared" si="99"/>
        <v>Up</v>
      </c>
      <c r="AK428" s="25" t="str">
        <f t="shared" si="100"/>
        <v>POC Up</v>
      </c>
      <c r="AL428" s="26" t="str">
        <f t="shared" si="101"/>
        <v>In. Val</v>
      </c>
      <c r="AM428" s="26" t="str">
        <f t="shared" si="102"/>
        <v>Upper Break</v>
      </c>
      <c r="AN428" s="26" t="str">
        <f t="shared" si="103"/>
        <v>Ab. Val</v>
      </c>
      <c r="AO428" s="26" t="str">
        <f t="shared" si="104"/>
        <v>No Gap</v>
      </c>
      <c r="AP428" s="26" t="str">
        <f t="shared" si="105"/>
        <v>Top-Weighted</v>
      </c>
      <c r="AQ428" s="26" t="str">
        <f t="shared" si="106"/>
        <v>Skewed Mid-Low</v>
      </c>
      <c r="AR428" s="26" t="str">
        <f t="shared" si="107"/>
        <v>Same</v>
      </c>
      <c r="AS428" s="27">
        <f t="shared" si="108"/>
        <v>0</v>
      </c>
    </row>
    <row r="429" spans="1:45" ht="15.5" x14ac:dyDescent="0.35">
      <c r="A429" s="20">
        <v>45055</v>
      </c>
      <c r="B429" s="21">
        <v>1.2424200000000001</v>
      </c>
      <c r="C429" s="21">
        <v>1.26684</v>
      </c>
      <c r="D429" s="21">
        <v>1.2366699999999999</v>
      </c>
      <c r="E429" s="21">
        <v>1.2623899999999999</v>
      </c>
      <c r="F429" s="21">
        <v>1.2469000000000001</v>
      </c>
      <c r="G429" s="21">
        <v>1.2551000000000001</v>
      </c>
      <c r="H429" s="21">
        <v>1.2387000000000001</v>
      </c>
      <c r="I429" s="22">
        <v>56</v>
      </c>
      <c r="J429" s="22">
        <v>4927</v>
      </c>
      <c r="K429" s="22">
        <v>3472</v>
      </c>
      <c r="L429" s="22">
        <v>8478</v>
      </c>
      <c r="M429" s="23">
        <v>11.744444444444486</v>
      </c>
      <c r="N429" s="23">
        <v>301.70000000000027</v>
      </c>
      <c r="O429" s="22">
        <v>163.99999999999972</v>
      </c>
      <c r="P429" s="22">
        <v>803728</v>
      </c>
      <c r="Q429" s="23">
        <v>1116.2888888888888</v>
      </c>
      <c r="R429" s="23">
        <v>28.100762346701995</v>
      </c>
      <c r="S429" s="22">
        <v>43</v>
      </c>
      <c r="T429" s="22" t="s">
        <v>26</v>
      </c>
      <c r="U429" s="23">
        <v>0.62685411737255536</v>
      </c>
      <c r="V429" s="22">
        <v>1303</v>
      </c>
      <c r="W429" s="22">
        <v>1636</v>
      </c>
      <c r="X429" s="22">
        <v>3559</v>
      </c>
      <c r="Y429" s="22">
        <v>1918</v>
      </c>
      <c r="Z429" s="22" t="s">
        <v>31</v>
      </c>
      <c r="AA429" s="5"/>
      <c r="AB429" s="6" cm="1">
        <f t="array" ref="AB429">SUM(IF(B429:I429&gt;B430:I430,1,-1))</f>
        <v>-2</v>
      </c>
      <c r="AC429" s="6" cm="1">
        <f t="array" ref="AC429">SUM(IF(J429:S429&gt;J430:S430,1,-1))</f>
        <v>0</v>
      </c>
      <c r="AD429" s="6">
        <f t="shared" si="97"/>
        <v>-2</v>
      </c>
      <c r="AE429" s="6">
        <f t="shared" si="110"/>
        <v>-2</v>
      </c>
      <c r="AF429" s="6">
        <f t="shared" si="110"/>
        <v>-6</v>
      </c>
      <c r="AG429" s="6">
        <f t="shared" si="110"/>
        <v>-8</v>
      </c>
      <c r="AH429" s="5"/>
      <c r="AI429" s="8" t="str">
        <f t="shared" si="98"/>
        <v>Outside</v>
      </c>
      <c r="AJ429" s="24" t="str">
        <f t="shared" si="99"/>
        <v>Up</v>
      </c>
      <c r="AK429" s="25" t="str">
        <f t="shared" si="100"/>
        <v>POC Unchanged</v>
      </c>
      <c r="AL429" s="26" t="str">
        <f t="shared" si="101"/>
        <v>In. Val</v>
      </c>
      <c r="AM429" s="26" t="str">
        <f t="shared" si="102"/>
        <v>Inside Day</v>
      </c>
      <c r="AN429" s="26" t="str">
        <f t="shared" si="103"/>
        <v>Ab. Val</v>
      </c>
      <c r="AO429" s="26" t="str">
        <f t="shared" si="104"/>
        <v>No Gap</v>
      </c>
      <c r="AP429" s="26" t="str">
        <f t="shared" si="105"/>
        <v>Top-Weighted</v>
      </c>
      <c r="AQ429" s="26" t="str">
        <f t="shared" si="106"/>
        <v>Skewed Mid-Low</v>
      </c>
      <c r="AR429" s="26" t="str">
        <f t="shared" si="107"/>
        <v>Same</v>
      </c>
      <c r="AS429" s="27">
        <f t="shared" si="108"/>
        <v>0</v>
      </c>
    </row>
    <row r="430" spans="1:45" ht="15.5" x14ac:dyDescent="0.35">
      <c r="A430" s="20">
        <v>45054</v>
      </c>
      <c r="B430" s="21">
        <v>1.23732</v>
      </c>
      <c r="C430" s="21">
        <v>1.26684</v>
      </c>
      <c r="D430" s="21">
        <v>1.2366699999999999</v>
      </c>
      <c r="E430" s="21">
        <v>1.2612000000000001</v>
      </c>
      <c r="F430" s="21">
        <v>1.2469000000000001</v>
      </c>
      <c r="G430" s="21">
        <v>1.2526000000000002</v>
      </c>
      <c r="H430" s="21">
        <v>1.2393000000000001</v>
      </c>
      <c r="I430" s="22">
        <v>69</v>
      </c>
      <c r="J430" s="22">
        <v>4440</v>
      </c>
      <c r="K430" s="22">
        <v>3955</v>
      </c>
      <c r="L430" s="22">
        <v>8474</v>
      </c>
      <c r="M430" s="23">
        <v>11.740000000000034</v>
      </c>
      <c r="N430" s="23">
        <v>301.70000000000027</v>
      </c>
      <c r="O430" s="22">
        <v>133.00000000000091</v>
      </c>
      <c r="P430" s="22">
        <v>807548</v>
      </c>
      <c r="Q430" s="23">
        <v>1121.5944444444444</v>
      </c>
      <c r="R430" s="23">
        <v>28.087504143188571</v>
      </c>
      <c r="S430" s="22">
        <v>45</v>
      </c>
      <c r="T430" s="22" t="s">
        <v>26</v>
      </c>
      <c r="U430" s="23">
        <v>0.63355564885904692</v>
      </c>
      <c r="V430" s="22">
        <v>848</v>
      </c>
      <c r="W430" s="22">
        <v>1604</v>
      </c>
      <c r="X430" s="22">
        <v>3577</v>
      </c>
      <c r="Y430" s="22">
        <v>2376</v>
      </c>
      <c r="Z430" s="22" t="s">
        <v>31</v>
      </c>
      <c r="AA430" s="5"/>
      <c r="AB430" s="6" cm="1">
        <f t="array" ref="AB430">SUM(IF(B430:I430&gt;B431:I431,1,-1))</f>
        <v>0</v>
      </c>
      <c r="AC430" s="6" cm="1">
        <f t="array" ref="AC430">SUM(IF(J430:S430&gt;J431:S431,1,-1))</f>
        <v>-4</v>
      </c>
      <c r="AD430" s="6">
        <f t="shared" si="97"/>
        <v>-4</v>
      </c>
      <c r="AE430" s="6">
        <f t="shared" si="110"/>
        <v>2</v>
      </c>
      <c r="AF430" s="6">
        <f t="shared" si="110"/>
        <v>-2</v>
      </c>
      <c r="AG430" s="6">
        <f t="shared" si="110"/>
        <v>0</v>
      </c>
      <c r="AH430" s="5"/>
      <c r="AI430" s="8" t="str">
        <f t="shared" si="98"/>
        <v>OL Higher</v>
      </c>
      <c r="AJ430" s="24" t="str">
        <f t="shared" si="99"/>
        <v>Up</v>
      </c>
      <c r="AK430" s="25" t="str">
        <f t="shared" si="100"/>
        <v>POC Unchanged</v>
      </c>
      <c r="AL430" s="26" t="str">
        <f t="shared" si="101"/>
        <v>In. Val</v>
      </c>
      <c r="AM430" s="26" t="str">
        <f t="shared" si="102"/>
        <v>Upper Break</v>
      </c>
      <c r="AN430" s="26" t="str">
        <f t="shared" si="103"/>
        <v>Ab. Val</v>
      </c>
      <c r="AO430" s="26" t="str">
        <f t="shared" si="104"/>
        <v>Gap Down - Failed</v>
      </c>
      <c r="AP430" s="26" t="str">
        <f t="shared" si="105"/>
        <v>Top-Weighted</v>
      </c>
      <c r="AQ430" s="26" t="str">
        <f t="shared" si="106"/>
        <v>Skewed Mid-Low</v>
      </c>
      <c r="AR430" s="26" t="str">
        <f t="shared" si="107"/>
        <v>Same</v>
      </c>
      <c r="AS430" s="27">
        <f t="shared" si="108"/>
        <v>0</v>
      </c>
    </row>
    <row r="431" spans="1:45" ht="15.5" x14ac:dyDescent="0.35">
      <c r="A431" s="20">
        <v>45051</v>
      </c>
      <c r="B431" s="21">
        <v>1.24011</v>
      </c>
      <c r="C431" s="21">
        <v>1.26519</v>
      </c>
      <c r="D431" s="21">
        <v>1.23529</v>
      </c>
      <c r="E431" s="21">
        <v>1.2629300000000001</v>
      </c>
      <c r="F431" s="21">
        <v>1.2469000000000001</v>
      </c>
      <c r="G431" s="21">
        <v>1.2511000000000001</v>
      </c>
      <c r="H431" s="21">
        <v>1.2391000000000001</v>
      </c>
      <c r="I431" s="22">
        <v>72</v>
      </c>
      <c r="J431" s="22">
        <v>4055</v>
      </c>
      <c r="K431" s="22">
        <v>4497</v>
      </c>
      <c r="L431" s="22">
        <v>8631</v>
      </c>
      <c r="M431" s="23">
        <v>11.927638888888927</v>
      </c>
      <c r="N431" s="23">
        <v>299.0000000000004</v>
      </c>
      <c r="O431" s="22">
        <v>120.00000000000011</v>
      </c>
      <c r="P431" s="22">
        <v>825008</v>
      </c>
      <c r="Q431" s="23">
        <v>1145.8444444444444</v>
      </c>
      <c r="R431" s="23">
        <v>28.866220735785916</v>
      </c>
      <c r="S431" s="22">
        <v>46</v>
      </c>
      <c r="T431" s="22" t="s">
        <v>26</v>
      </c>
      <c r="U431" s="23">
        <v>0.64351103432317402</v>
      </c>
      <c r="V431" s="22">
        <v>783</v>
      </c>
      <c r="W431" s="22">
        <v>1581</v>
      </c>
      <c r="X431" s="22">
        <v>4338</v>
      </c>
      <c r="Y431" s="22">
        <v>1929</v>
      </c>
      <c r="Z431" s="22" t="s">
        <v>31</v>
      </c>
      <c r="AA431" s="5"/>
      <c r="AB431" s="6" cm="1">
        <f t="array" ref="AB431">SUM(IF(B431:I431&gt;B432:I432,1,-1))</f>
        <v>0</v>
      </c>
      <c r="AC431" s="6" cm="1">
        <f t="array" ref="AC431">SUM(IF(J431:S431&gt;J432:S432,1,-1))</f>
        <v>-2</v>
      </c>
      <c r="AD431" s="6">
        <f t="shared" si="97"/>
        <v>-2</v>
      </c>
      <c r="AE431" s="6">
        <f t="shared" ref="AE431:AG446" si="111">SUM(AB431:AB433)</f>
        <v>6</v>
      </c>
      <c r="AF431" s="6">
        <f t="shared" si="111"/>
        <v>6</v>
      </c>
      <c r="AG431" s="6">
        <f t="shared" si="111"/>
        <v>12</v>
      </c>
      <c r="AH431" s="5"/>
      <c r="AI431" s="8" t="str">
        <f t="shared" si="98"/>
        <v>Outside</v>
      </c>
      <c r="AJ431" s="24" t="str">
        <f t="shared" si="99"/>
        <v>Up</v>
      </c>
      <c r="AK431" s="25" t="str">
        <f t="shared" si="100"/>
        <v>POC Unchanged</v>
      </c>
      <c r="AL431" s="26" t="str">
        <f t="shared" si="101"/>
        <v>In. Val</v>
      </c>
      <c r="AM431" s="26" t="str">
        <f t="shared" si="102"/>
        <v>Upper Break</v>
      </c>
      <c r="AN431" s="26" t="str">
        <f t="shared" si="103"/>
        <v>Ab. Val</v>
      </c>
      <c r="AO431" s="26" t="str">
        <f t="shared" si="104"/>
        <v>No Gap</v>
      </c>
      <c r="AP431" s="26" t="str">
        <f t="shared" si="105"/>
        <v>Bottom-Weighted</v>
      </c>
      <c r="AQ431" s="26" t="str">
        <f t="shared" si="106"/>
        <v>Skewed Mid-Low</v>
      </c>
      <c r="AR431" s="26" t="str">
        <f t="shared" si="107"/>
        <v>Same</v>
      </c>
      <c r="AS431" s="27">
        <f t="shared" si="108"/>
        <v>0</v>
      </c>
    </row>
    <row r="432" spans="1:45" ht="15.5" x14ac:dyDescent="0.35">
      <c r="A432" s="20">
        <v>45050</v>
      </c>
      <c r="B432" s="21">
        <v>1.2524200000000001</v>
      </c>
      <c r="C432" s="21">
        <v>1.2598199999999999</v>
      </c>
      <c r="D432" s="21">
        <v>1.23529</v>
      </c>
      <c r="E432" s="21">
        <v>1.25824</v>
      </c>
      <c r="F432" s="21">
        <v>1.2469000000000001</v>
      </c>
      <c r="G432" s="21">
        <v>1.2503</v>
      </c>
      <c r="H432" s="21">
        <v>1.2398</v>
      </c>
      <c r="I432" s="22">
        <v>60</v>
      </c>
      <c r="J432" s="22">
        <v>3835</v>
      </c>
      <c r="K432" s="22">
        <v>4721</v>
      </c>
      <c r="L432" s="22">
        <v>8638</v>
      </c>
      <c r="M432" s="23">
        <v>11.93722222222225</v>
      </c>
      <c r="N432" s="23">
        <v>245.29999999999941</v>
      </c>
      <c r="O432" s="22">
        <v>104.99999999999955</v>
      </c>
      <c r="P432" s="22">
        <v>830814</v>
      </c>
      <c r="Q432" s="23">
        <v>1153.9083333333333</v>
      </c>
      <c r="R432" s="23">
        <v>35.214023644516999</v>
      </c>
      <c r="S432" s="22">
        <v>35</v>
      </c>
      <c r="T432" s="22" t="s">
        <v>26</v>
      </c>
      <c r="U432" s="23">
        <v>0.69989679705439323</v>
      </c>
      <c r="V432" s="22">
        <v>1279</v>
      </c>
      <c r="W432" s="22">
        <v>2080</v>
      </c>
      <c r="X432" s="22">
        <v>3911</v>
      </c>
      <c r="Y432" s="22">
        <v>1368</v>
      </c>
      <c r="Z432" s="22" t="s">
        <v>31</v>
      </c>
      <c r="AA432" s="5"/>
      <c r="AB432" s="6" cm="1">
        <f t="array" ref="AB432">SUM(IF(B432:I432&gt;B433:I433,1,-1))</f>
        <v>2</v>
      </c>
      <c r="AC432" s="6" cm="1">
        <f t="array" ref="AC432">SUM(IF(J432:S432&gt;J433:S433,1,-1))</f>
        <v>4</v>
      </c>
      <c r="AD432" s="6">
        <f t="shared" si="97"/>
        <v>6</v>
      </c>
      <c r="AE432" s="6">
        <f t="shared" si="111"/>
        <v>4</v>
      </c>
      <c r="AF432" s="6">
        <f t="shared" si="111"/>
        <v>14</v>
      </c>
      <c r="AG432" s="6">
        <f t="shared" si="111"/>
        <v>18</v>
      </c>
      <c r="AH432" s="5"/>
      <c r="AI432" s="8" t="str">
        <f t="shared" si="98"/>
        <v>Outside</v>
      </c>
      <c r="AJ432" s="24" t="str">
        <f t="shared" si="99"/>
        <v>Down</v>
      </c>
      <c r="AK432" s="25" t="str">
        <f t="shared" si="100"/>
        <v>POC Unchanged</v>
      </c>
      <c r="AL432" s="26" t="str">
        <f t="shared" si="101"/>
        <v>In. Val</v>
      </c>
      <c r="AM432" s="26" t="str">
        <f t="shared" si="102"/>
        <v>Upper Break</v>
      </c>
      <c r="AN432" s="26" t="str">
        <f t="shared" si="103"/>
        <v>Ab. Val</v>
      </c>
      <c r="AO432" s="26" t="str">
        <f t="shared" si="104"/>
        <v>Gap Up - Follow Through</v>
      </c>
      <c r="AP432" s="26" t="str">
        <f t="shared" si="105"/>
        <v>Bottom-Weighted</v>
      </c>
      <c r="AQ432" s="26" t="str">
        <f t="shared" si="106"/>
        <v>Skewed Mid-Low</v>
      </c>
      <c r="AR432" s="26" t="str">
        <f t="shared" si="107"/>
        <v>Same</v>
      </c>
      <c r="AS432" s="27">
        <f t="shared" si="108"/>
        <v>0</v>
      </c>
    </row>
    <row r="433" spans="1:45" ht="15.5" x14ac:dyDescent="0.35">
      <c r="A433" s="20">
        <v>45049</v>
      </c>
      <c r="B433" s="21">
        <v>1.24916</v>
      </c>
      <c r="C433" s="21">
        <v>1.2589600000000001</v>
      </c>
      <c r="D433" s="21">
        <v>1.23529</v>
      </c>
      <c r="E433" s="21">
        <v>1.2568299999999999</v>
      </c>
      <c r="F433" s="21">
        <v>1.2469000000000001</v>
      </c>
      <c r="G433" s="21">
        <v>1.2499</v>
      </c>
      <c r="H433" s="21">
        <v>1.24</v>
      </c>
      <c r="I433" s="22">
        <v>57</v>
      </c>
      <c r="J433" s="22">
        <v>3753</v>
      </c>
      <c r="K433" s="22">
        <v>4721</v>
      </c>
      <c r="L433" s="22">
        <v>8556</v>
      </c>
      <c r="M433" s="23">
        <v>11.814444444444494</v>
      </c>
      <c r="N433" s="23">
        <v>236.70000000000078</v>
      </c>
      <c r="O433" s="22">
        <v>99.000000000000199</v>
      </c>
      <c r="P433" s="22">
        <v>806784</v>
      </c>
      <c r="Q433" s="23">
        <v>1120.5333333333333</v>
      </c>
      <c r="R433" s="23">
        <v>36.147021546260973</v>
      </c>
      <c r="S433" s="22">
        <v>36</v>
      </c>
      <c r="T433" s="22" t="s">
        <v>26</v>
      </c>
      <c r="U433" s="23">
        <v>0.69985647259491912</v>
      </c>
      <c r="V433" s="22">
        <v>817</v>
      </c>
      <c r="W433" s="22">
        <v>2774</v>
      </c>
      <c r="X433" s="22">
        <v>3708</v>
      </c>
      <c r="Y433" s="22">
        <v>1257</v>
      </c>
      <c r="Z433" s="22" t="s">
        <v>31</v>
      </c>
      <c r="AA433" s="5"/>
      <c r="AB433" s="6" cm="1">
        <f t="array" ref="AB433">SUM(IF(B433:I433&gt;B434:I434,1,-1))</f>
        <v>4</v>
      </c>
      <c r="AC433" s="6" cm="1">
        <f t="array" ref="AC433">SUM(IF(J433:S433&gt;J434:S434,1,-1))</f>
        <v>4</v>
      </c>
      <c r="AD433" s="6">
        <f t="shared" si="97"/>
        <v>8</v>
      </c>
      <c r="AE433" s="6">
        <f t="shared" si="111"/>
        <v>-2</v>
      </c>
      <c r="AF433" s="6">
        <f t="shared" si="111"/>
        <v>14</v>
      </c>
      <c r="AG433" s="6">
        <f t="shared" si="111"/>
        <v>12</v>
      </c>
      <c r="AH433" s="5"/>
      <c r="AI433" s="8" t="str">
        <f t="shared" si="98"/>
        <v>Outside</v>
      </c>
      <c r="AJ433" s="24" t="str">
        <f t="shared" si="99"/>
        <v>Neutral</v>
      </c>
      <c r="AK433" s="25" t="str">
        <f t="shared" si="100"/>
        <v>POC Up</v>
      </c>
      <c r="AL433" s="26" t="str">
        <f t="shared" si="101"/>
        <v>In. Val</v>
      </c>
      <c r="AM433" s="26" t="str">
        <f t="shared" si="102"/>
        <v>Upper Break</v>
      </c>
      <c r="AN433" s="26" t="str">
        <f t="shared" si="103"/>
        <v>Ab. Val</v>
      </c>
      <c r="AO433" s="26" t="str">
        <f t="shared" si="104"/>
        <v>Gap Up - Follow Through</v>
      </c>
      <c r="AP433" s="26" t="str">
        <f t="shared" si="105"/>
        <v>Bottom-Weighted</v>
      </c>
      <c r="AQ433" s="26" t="str">
        <f t="shared" si="106"/>
        <v>Skewed Mid-Low</v>
      </c>
      <c r="AR433" s="26" t="str">
        <f t="shared" si="107"/>
        <v>Closed Lower Quadrant</v>
      </c>
      <c r="AS433" s="27">
        <f t="shared" si="108"/>
        <v>-1</v>
      </c>
    </row>
    <row r="434" spans="1:45" ht="15.5" x14ac:dyDescent="0.35">
      <c r="A434" s="20">
        <v>45048</v>
      </c>
      <c r="B434" s="21">
        <v>1.24292</v>
      </c>
      <c r="C434" s="21">
        <v>1.2583500000000001</v>
      </c>
      <c r="D434" s="21">
        <v>1.23529</v>
      </c>
      <c r="E434" s="21">
        <v>1.2476</v>
      </c>
      <c r="F434" s="21">
        <v>1.2428000000000001</v>
      </c>
      <c r="G434" s="21">
        <v>1.2491000000000001</v>
      </c>
      <c r="H434" s="21">
        <v>1.2403000000000002</v>
      </c>
      <c r="I434" s="22">
        <v>46</v>
      </c>
      <c r="J434" s="22">
        <v>6167</v>
      </c>
      <c r="K434" s="22">
        <v>2255</v>
      </c>
      <c r="L434" s="22">
        <v>8510</v>
      </c>
      <c r="M434" s="23">
        <v>11.746944444444473</v>
      </c>
      <c r="N434" s="23">
        <v>230.60000000000082</v>
      </c>
      <c r="O434" s="22">
        <v>87.99999999999919</v>
      </c>
      <c r="P434" s="22">
        <v>794520</v>
      </c>
      <c r="Q434" s="23">
        <v>1103.5</v>
      </c>
      <c r="R434" s="23">
        <v>36.903729401561016</v>
      </c>
      <c r="S434" s="22">
        <v>44</v>
      </c>
      <c r="T434" s="22" t="s">
        <v>28</v>
      </c>
      <c r="U434" s="23">
        <v>0.47700403118453738</v>
      </c>
      <c r="V434" s="22">
        <v>696</v>
      </c>
      <c r="W434" s="22">
        <v>2655</v>
      </c>
      <c r="X434" s="22">
        <v>3953</v>
      </c>
      <c r="Y434" s="22">
        <v>1206</v>
      </c>
      <c r="Z434" s="22" t="s">
        <v>32</v>
      </c>
      <c r="AA434" s="5"/>
      <c r="AB434" s="6" cm="1">
        <f t="array" ref="AB434">SUM(IF(B434:I434&gt;B435:I435,1,-1))</f>
        <v>-2</v>
      </c>
      <c r="AC434" s="6" cm="1">
        <f t="array" ref="AC434">SUM(IF(J434:S434&gt;J435:S435,1,-1))</f>
        <v>6</v>
      </c>
      <c r="AD434" s="6">
        <f t="shared" si="97"/>
        <v>4</v>
      </c>
      <c r="AE434" s="6">
        <f t="shared" si="111"/>
        <v>-4</v>
      </c>
      <c r="AF434" s="6">
        <f t="shared" si="111"/>
        <v>8</v>
      </c>
      <c r="AG434" s="6">
        <f t="shared" si="111"/>
        <v>4</v>
      </c>
      <c r="AH434" s="5"/>
      <c r="AI434" s="8" t="str">
        <f t="shared" si="98"/>
        <v>OL Higher</v>
      </c>
      <c r="AJ434" s="24" t="str">
        <f t="shared" si="99"/>
        <v>Neutral</v>
      </c>
      <c r="AK434" s="25" t="str">
        <f t="shared" si="100"/>
        <v>POC Unchanged</v>
      </c>
      <c r="AL434" s="26" t="str">
        <f t="shared" si="101"/>
        <v>In. Val</v>
      </c>
      <c r="AM434" s="26" t="str">
        <f t="shared" si="102"/>
        <v>Inside Day</v>
      </c>
      <c r="AN434" s="26" t="str">
        <f t="shared" si="103"/>
        <v>In Val</v>
      </c>
      <c r="AO434" s="26" t="str">
        <f t="shared" si="104"/>
        <v>No Gap</v>
      </c>
      <c r="AP434" s="26" t="str">
        <f t="shared" si="105"/>
        <v>Top-Weighted</v>
      </c>
      <c r="AQ434" s="26" t="str">
        <f t="shared" si="106"/>
        <v>Skewed Mid-Low</v>
      </c>
      <c r="AR434" s="26" t="str">
        <f t="shared" si="107"/>
        <v>Same</v>
      </c>
      <c r="AS434" s="27">
        <f t="shared" si="108"/>
        <v>0</v>
      </c>
    </row>
    <row r="435" spans="1:45" ht="15.5" x14ac:dyDescent="0.35">
      <c r="A435" s="20">
        <v>45047</v>
      </c>
      <c r="B435" s="21">
        <v>1.2391099999999999</v>
      </c>
      <c r="C435" s="21">
        <v>1.2583500000000001</v>
      </c>
      <c r="D435" s="21">
        <v>1.23529</v>
      </c>
      <c r="E435" s="21">
        <v>1.2484200000000001</v>
      </c>
      <c r="F435" s="21">
        <v>1.2428000000000001</v>
      </c>
      <c r="G435" s="21">
        <v>1.2488000000000001</v>
      </c>
      <c r="H435" s="21">
        <v>1.2401</v>
      </c>
      <c r="I435" s="22">
        <v>61</v>
      </c>
      <c r="J435" s="22">
        <v>5793</v>
      </c>
      <c r="K435" s="22">
        <v>2562</v>
      </c>
      <c r="L435" s="22">
        <v>8459</v>
      </c>
      <c r="M435" s="23">
        <v>11.677083333333373</v>
      </c>
      <c r="N435" s="23">
        <v>230.60000000000082</v>
      </c>
      <c r="O435" s="22">
        <v>87.000000000001521</v>
      </c>
      <c r="P435" s="22">
        <v>782141</v>
      </c>
      <c r="Q435" s="23">
        <v>1086.3069444444445</v>
      </c>
      <c r="R435" s="23">
        <v>36.682567215958237</v>
      </c>
      <c r="S435" s="22">
        <v>42</v>
      </c>
      <c r="T435" s="22" t="s">
        <v>26</v>
      </c>
      <c r="U435" s="23">
        <v>0.51581954998593971</v>
      </c>
      <c r="V435" s="22">
        <v>696</v>
      </c>
      <c r="W435" s="22">
        <v>2291</v>
      </c>
      <c r="X435" s="22">
        <v>4149</v>
      </c>
      <c r="Y435" s="22">
        <v>1323</v>
      </c>
      <c r="Z435" s="22" t="s">
        <v>32</v>
      </c>
      <c r="AA435" s="5"/>
      <c r="AB435" s="6" cm="1">
        <f t="array" ref="AB435">SUM(IF(B435:I435&gt;B436:I436,1,-1))</f>
        <v>-4</v>
      </c>
      <c r="AC435" s="6" cm="1">
        <f t="array" ref="AC435">SUM(IF(J435:S435&gt;J436:S436,1,-1))</f>
        <v>4</v>
      </c>
      <c r="AD435" s="6">
        <f t="shared" si="97"/>
        <v>0</v>
      </c>
      <c r="AE435" s="6">
        <f t="shared" si="111"/>
        <v>-4</v>
      </c>
      <c r="AF435" s="6">
        <f t="shared" si="111"/>
        <v>8</v>
      </c>
      <c r="AG435" s="6">
        <f t="shared" si="111"/>
        <v>4</v>
      </c>
      <c r="AH435" s="5"/>
      <c r="AI435" s="8" t="str">
        <f t="shared" si="98"/>
        <v>Outside</v>
      </c>
      <c r="AJ435" s="24" t="str">
        <f t="shared" si="99"/>
        <v>Up</v>
      </c>
      <c r="AK435" s="25" t="str">
        <f t="shared" si="100"/>
        <v>POC Unchanged</v>
      </c>
      <c r="AL435" s="26" t="str">
        <f t="shared" si="101"/>
        <v>In. Val</v>
      </c>
      <c r="AM435" s="26" t="str">
        <f t="shared" si="102"/>
        <v>Inside Day</v>
      </c>
      <c r="AN435" s="26" t="str">
        <f t="shared" si="103"/>
        <v>In Val</v>
      </c>
      <c r="AO435" s="26" t="str">
        <f t="shared" si="104"/>
        <v>Gap Down - Failed</v>
      </c>
      <c r="AP435" s="26" t="str">
        <f t="shared" si="105"/>
        <v>Top-Weighted</v>
      </c>
      <c r="AQ435" s="26" t="str">
        <f t="shared" si="106"/>
        <v>Skewed Mid-Low</v>
      </c>
      <c r="AR435" s="26" t="str">
        <f t="shared" si="107"/>
        <v>Closed Higher Quadrant</v>
      </c>
      <c r="AS435" s="27">
        <f t="shared" si="108"/>
        <v>1</v>
      </c>
    </row>
    <row r="436" spans="1:45" ht="15.5" x14ac:dyDescent="0.35">
      <c r="A436" s="20">
        <v>45044</v>
      </c>
      <c r="B436" s="21">
        <v>1.24011</v>
      </c>
      <c r="C436" s="21">
        <v>1.2583500000000001</v>
      </c>
      <c r="D436" s="21">
        <v>1.23529</v>
      </c>
      <c r="E436" s="21">
        <v>1.25576</v>
      </c>
      <c r="F436" s="21">
        <v>1.2428000000000001</v>
      </c>
      <c r="G436" s="21">
        <v>1.2483000000000002</v>
      </c>
      <c r="H436" s="21">
        <v>1.2408000000000001</v>
      </c>
      <c r="I436" s="22">
        <v>47</v>
      </c>
      <c r="J436" s="22">
        <v>3733</v>
      </c>
      <c r="K436" s="22">
        <v>1929</v>
      </c>
      <c r="L436" s="22">
        <v>5739</v>
      </c>
      <c r="M436" s="23">
        <v>11.886875000000062</v>
      </c>
      <c r="N436" s="23">
        <v>230.60000000000082</v>
      </c>
      <c r="O436" s="22">
        <v>75.000000000000625</v>
      </c>
      <c r="P436" s="22">
        <v>526340</v>
      </c>
      <c r="Q436" s="23">
        <v>1096.5416666666667</v>
      </c>
      <c r="R436" s="23">
        <v>24.887250650476929</v>
      </c>
      <c r="S436" s="22">
        <v>37</v>
      </c>
      <c r="T436" s="22" t="s">
        <v>26</v>
      </c>
      <c r="U436" s="23">
        <v>0.52456285948463066</v>
      </c>
      <c r="V436" s="22">
        <v>218</v>
      </c>
      <c r="W436" s="22">
        <v>1248</v>
      </c>
      <c r="X436" s="22">
        <v>3177</v>
      </c>
      <c r="Y436" s="22">
        <v>1096</v>
      </c>
      <c r="Z436" s="22" t="s">
        <v>31</v>
      </c>
      <c r="AA436" s="5"/>
      <c r="AB436" s="6" cm="1">
        <f t="array" ref="AB436">SUM(IF(B436:I436&gt;B437:I437,1,-1))</f>
        <v>2</v>
      </c>
      <c r="AC436" s="6" cm="1">
        <f t="array" ref="AC436">SUM(IF(J436:S436&gt;J437:S437,1,-1))</f>
        <v>-2</v>
      </c>
      <c r="AD436" s="6">
        <f t="shared" si="97"/>
        <v>0</v>
      </c>
      <c r="AE436" s="6">
        <f t="shared" si="111"/>
        <v>-2</v>
      </c>
      <c r="AF436" s="6">
        <f t="shared" si="111"/>
        <v>0</v>
      </c>
      <c r="AG436" s="6">
        <f t="shared" si="111"/>
        <v>-2</v>
      </c>
      <c r="AH436" s="5"/>
      <c r="AI436" s="8" t="str">
        <f t="shared" si="98"/>
        <v>OL Higher</v>
      </c>
      <c r="AJ436" s="24" t="str">
        <f t="shared" si="99"/>
        <v>Up</v>
      </c>
      <c r="AK436" s="25" t="str">
        <f t="shared" si="100"/>
        <v>POC Unchanged</v>
      </c>
      <c r="AL436" s="26" t="str">
        <f t="shared" si="101"/>
        <v>In. Val</v>
      </c>
      <c r="AM436" s="26" t="str">
        <f t="shared" si="102"/>
        <v>Upper Break</v>
      </c>
      <c r="AN436" s="26" t="str">
        <f t="shared" si="103"/>
        <v>Ab. Val</v>
      </c>
      <c r="AO436" s="26" t="str">
        <f t="shared" si="104"/>
        <v>No Gap</v>
      </c>
      <c r="AP436" s="26" t="str">
        <f t="shared" si="105"/>
        <v>Top-Weighted</v>
      </c>
      <c r="AQ436" s="26" t="str">
        <f t="shared" si="106"/>
        <v>Skewed Mid-Low</v>
      </c>
      <c r="AR436" s="26" t="str">
        <f t="shared" si="107"/>
        <v>Same</v>
      </c>
      <c r="AS436" s="27">
        <f t="shared" si="108"/>
        <v>0</v>
      </c>
    </row>
    <row r="437" spans="1:45" ht="15.5" x14ac:dyDescent="0.35">
      <c r="A437" s="20">
        <v>45043</v>
      </c>
      <c r="B437" s="21">
        <v>1.24325</v>
      </c>
      <c r="C437" s="21">
        <v>1.2545999999999999</v>
      </c>
      <c r="D437" s="21">
        <v>1.2343999999999999</v>
      </c>
      <c r="E437" s="21">
        <v>1.2496499999999999</v>
      </c>
      <c r="F437" s="21">
        <v>1.2428000000000001</v>
      </c>
      <c r="G437" s="21">
        <v>1.2476000000000003</v>
      </c>
      <c r="H437" s="21">
        <v>1.2399000000000002</v>
      </c>
      <c r="I437" s="22">
        <v>77</v>
      </c>
      <c r="J437" s="22">
        <v>4802</v>
      </c>
      <c r="K437" s="22">
        <v>3227</v>
      </c>
      <c r="L437" s="22">
        <v>8143</v>
      </c>
      <c r="M437" s="23">
        <v>11.273194444444449</v>
      </c>
      <c r="N437" s="23">
        <v>201.99999999999994</v>
      </c>
      <c r="O437" s="22">
        <v>77.000000000000398</v>
      </c>
      <c r="P437" s="22">
        <v>716323</v>
      </c>
      <c r="Q437" s="23">
        <v>994.89305555555552</v>
      </c>
      <c r="R437" s="23">
        <v>40.311881188118825</v>
      </c>
      <c r="S437" s="22">
        <v>31</v>
      </c>
      <c r="T437" s="22" t="s">
        <v>26</v>
      </c>
      <c r="U437" s="23">
        <v>0.65074489327946383</v>
      </c>
      <c r="V437" s="22">
        <v>738</v>
      </c>
      <c r="W437" s="22">
        <v>2424</v>
      </c>
      <c r="X437" s="22">
        <v>4195</v>
      </c>
      <c r="Y437" s="22">
        <v>786</v>
      </c>
      <c r="Z437" s="22" t="s">
        <v>31</v>
      </c>
      <c r="AA437" s="5"/>
      <c r="AB437" s="6" cm="1">
        <f t="array" ref="AB437">SUM(IF(B437:I437&gt;B438:I438,1,-1))</f>
        <v>-2</v>
      </c>
      <c r="AC437" s="6" cm="1">
        <f t="array" ref="AC437">SUM(IF(J437:S437&gt;J438:S438,1,-1))</f>
        <v>6</v>
      </c>
      <c r="AD437" s="6">
        <f t="shared" si="97"/>
        <v>4</v>
      </c>
      <c r="AE437" s="6">
        <f t="shared" si="111"/>
        <v>-10</v>
      </c>
      <c r="AF437" s="6">
        <f t="shared" si="111"/>
        <v>-4</v>
      </c>
      <c r="AG437" s="6">
        <f t="shared" si="111"/>
        <v>-14</v>
      </c>
      <c r="AH437" s="5"/>
      <c r="AI437" s="8" t="str">
        <f t="shared" si="98"/>
        <v>Outside</v>
      </c>
      <c r="AJ437" s="24" t="str">
        <f t="shared" si="99"/>
        <v>Neutral</v>
      </c>
      <c r="AK437" s="25" t="str">
        <f t="shared" si="100"/>
        <v>POC Down</v>
      </c>
      <c r="AL437" s="26" t="str">
        <f t="shared" si="101"/>
        <v>In. Val</v>
      </c>
      <c r="AM437" s="26" t="str">
        <f t="shared" si="102"/>
        <v>Inside Day</v>
      </c>
      <c r="AN437" s="26" t="str">
        <f t="shared" si="103"/>
        <v>Ab. Val</v>
      </c>
      <c r="AO437" s="26" t="str">
        <f t="shared" si="104"/>
        <v>No Gap</v>
      </c>
      <c r="AP437" s="26" t="str">
        <f t="shared" si="105"/>
        <v>Top-Weighted</v>
      </c>
      <c r="AQ437" s="26" t="str">
        <f t="shared" si="106"/>
        <v>Skewed Mid-Low</v>
      </c>
      <c r="AR437" s="26" t="str">
        <f t="shared" si="107"/>
        <v>Closed Lower Quadrant</v>
      </c>
      <c r="AS437" s="27">
        <f t="shared" si="108"/>
        <v>-1</v>
      </c>
    </row>
    <row r="438" spans="1:45" ht="15.5" x14ac:dyDescent="0.35">
      <c r="A438" s="20">
        <v>45042</v>
      </c>
      <c r="B438" s="21">
        <v>1.2462200000000001</v>
      </c>
      <c r="C438" s="21">
        <v>1.2545999999999999</v>
      </c>
      <c r="D438" s="21">
        <v>1.2343999999999999</v>
      </c>
      <c r="E438" s="21">
        <v>1.2470300000000001</v>
      </c>
      <c r="F438" s="21">
        <v>1.2430000000000001</v>
      </c>
      <c r="G438" s="21">
        <v>1.2472000000000001</v>
      </c>
      <c r="H438" s="21">
        <v>1.2399000000000002</v>
      </c>
      <c r="I438" s="22">
        <v>48</v>
      </c>
      <c r="J438" s="22">
        <v>4432</v>
      </c>
      <c r="K438" s="22">
        <v>3522</v>
      </c>
      <c r="L438" s="22">
        <v>8076</v>
      </c>
      <c r="M438" s="23">
        <v>11.179444444444446</v>
      </c>
      <c r="N438" s="23">
        <v>201.99999999999994</v>
      </c>
      <c r="O438" s="22">
        <v>72.999999999998622</v>
      </c>
      <c r="P438" s="22">
        <v>701733</v>
      </c>
      <c r="Q438" s="23">
        <v>974.62916666666672</v>
      </c>
      <c r="R438" s="23">
        <v>39.980198019801989</v>
      </c>
      <c r="S438" s="22">
        <v>26</v>
      </c>
      <c r="T438" s="22" t="s">
        <v>26</v>
      </c>
      <c r="U438" s="23">
        <v>0.69692842948875455</v>
      </c>
      <c r="V438" s="22">
        <v>723</v>
      </c>
      <c r="W438" s="22">
        <v>2203</v>
      </c>
      <c r="X438" s="22">
        <v>4364</v>
      </c>
      <c r="Y438" s="22">
        <v>786</v>
      </c>
      <c r="Z438" s="22" t="s">
        <v>32</v>
      </c>
      <c r="AA438" s="5"/>
      <c r="AB438" s="6" cm="1">
        <f t="array" ref="AB438">SUM(IF(B438:I438&gt;B439:I439,1,-1))</f>
        <v>-2</v>
      </c>
      <c r="AC438" s="6" cm="1">
        <f t="array" ref="AC438">SUM(IF(J438:S438&gt;J439:S439,1,-1))</f>
        <v>-4</v>
      </c>
      <c r="AD438" s="6">
        <f t="shared" si="97"/>
        <v>-6</v>
      </c>
      <c r="AE438" s="6">
        <f t="shared" si="111"/>
        <v>-8</v>
      </c>
      <c r="AF438" s="6">
        <f t="shared" si="111"/>
        <v>-16</v>
      </c>
      <c r="AG438" s="6">
        <f t="shared" si="111"/>
        <v>-24</v>
      </c>
      <c r="AH438" s="5"/>
      <c r="AI438" s="8" t="str">
        <f t="shared" si="98"/>
        <v>Inside</v>
      </c>
      <c r="AJ438" s="24" t="str">
        <f t="shared" si="99"/>
        <v>Down</v>
      </c>
      <c r="AK438" s="25" t="str">
        <f t="shared" si="100"/>
        <v>POC Unchanged</v>
      </c>
      <c r="AL438" s="26" t="str">
        <f t="shared" si="101"/>
        <v>In. Val</v>
      </c>
      <c r="AM438" s="26" t="str">
        <f t="shared" si="102"/>
        <v>Inside Day</v>
      </c>
      <c r="AN438" s="26" t="str">
        <f t="shared" si="103"/>
        <v>In Val</v>
      </c>
      <c r="AO438" s="26" t="str">
        <f t="shared" si="104"/>
        <v>No Gap</v>
      </c>
      <c r="AP438" s="26" t="str">
        <f t="shared" si="105"/>
        <v>Top-Weighted</v>
      </c>
      <c r="AQ438" s="26" t="str">
        <f t="shared" si="106"/>
        <v>Skewed Mid-Low</v>
      </c>
      <c r="AR438" s="26" t="str">
        <f t="shared" si="107"/>
        <v>Closed Lower Quadrant</v>
      </c>
      <c r="AS438" s="27">
        <f t="shared" si="108"/>
        <v>-1</v>
      </c>
    </row>
    <row r="439" spans="1:45" ht="15.5" x14ac:dyDescent="0.35">
      <c r="A439" s="20">
        <v>45041</v>
      </c>
      <c r="B439" s="21">
        <v>1.24987</v>
      </c>
      <c r="C439" s="21">
        <v>1.2545999999999999</v>
      </c>
      <c r="D439" s="21">
        <v>1.2343999999999999</v>
      </c>
      <c r="E439" s="21">
        <v>1.24136</v>
      </c>
      <c r="F439" s="21">
        <v>1.2430000000000001</v>
      </c>
      <c r="G439" s="21">
        <v>1.2475000000000003</v>
      </c>
      <c r="H439" s="21">
        <v>1.2398000000000002</v>
      </c>
      <c r="I439" s="22">
        <v>24</v>
      </c>
      <c r="J439" s="22">
        <v>4597</v>
      </c>
      <c r="K439" s="22">
        <v>3427</v>
      </c>
      <c r="L439" s="22">
        <v>8143</v>
      </c>
      <c r="M439" s="23">
        <v>11.273055555555549</v>
      </c>
      <c r="N439" s="23">
        <v>201.99999999999994</v>
      </c>
      <c r="O439" s="22">
        <v>77.000000000000398</v>
      </c>
      <c r="P439" s="22">
        <v>699033</v>
      </c>
      <c r="Q439" s="23">
        <v>970.87916666666672</v>
      </c>
      <c r="R439" s="23">
        <v>40.311881188118825</v>
      </c>
      <c r="S439" s="22">
        <v>26</v>
      </c>
      <c r="T439" s="22" t="s">
        <v>26</v>
      </c>
      <c r="U439" s="23">
        <v>0.68742614384136269</v>
      </c>
      <c r="V439" s="22">
        <v>786</v>
      </c>
      <c r="W439" s="22">
        <v>2315</v>
      </c>
      <c r="X439" s="22">
        <v>4256</v>
      </c>
      <c r="Y439" s="22">
        <v>786</v>
      </c>
      <c r="Z439" s="22" t="s">
        <v>29</v>
      </c>
      <c r="AA439" s="5"/>
      <c r="AB439" s="6" cm="1">
        <f t="array" ref="AB439">SUM(IF(B439:I439&gt;B440:I440,1,-1))</f>
        <v>-6</v>
      </c>
      <c r="AC439" s="6" cm="1">
        <f t="array" ref="AC439">SUM(IF(J439:S439&gt;J440:S440,1,-1))</f>
        <v>-6</v>
      </c>
      <c r="AD439" s="6">
        <f t="shared" si="97"/>
        <v>-12</v>
      </c>
      <c r="AE439" s="6">
        <f t="shared" si="111"/>
        <v>-8</v>
      </c>
      <c r="AF439" s="6">
        <f t="shared" si="111"/>
        <v>-22</v>
      </c>
      <c r="AG439" s="6">
        <f t="shared" si="111"/>
        <v>-30</v>
      </c>
      <c r="AH439" s="5"/>
      <c r="AI439" s="8" t="str">
        <f t="shared" si="98"/>
        <v>OL Lower</v>
      </c>
      <c r="AJ439" s="24" t="str">
        <f t="shared" si="99"/>
        <v>Down</v>
      </c>
      <c r="AK439" s="25" t="str">
        <f t="shared" si="100"/>
        <v>POC Unchanged</v>
      </c>
      <c r="AL439" s="26" t="str">
        <f t="shared" si="101"/>
        <v>In. Val</v>
      </c>
      <c r="AM439" s="26" t="str">
        <f t="shared" si="102"/>
        <v>Inside Day</v>
      </c>
      <c r="AN439" s="26" t="str">
        <f t="shared" si="103"/>
        <v>In Val</v>
      </c>
      <c r="AO439" s="26" t="str">
        <f t="shared" si="104"/>
        <v>Gap Up - Failed</v>
      </c>
      <c r="AP439" s="26" t="str">
        <f t="shared" si="105"/>
        <v>Top-Weighted</v>
      </c>
      <c r="AQ439" s="26" t="str">
        <f t="shared" si="106"/>
        <v>Skewed Mid-Low</v>
      </c>
      <c r="AR439" s="26" t="str">
        <f t="shared" si="107"/>
        <v>Closed Higher Quadrant</v>
      </c>
      <c r="AS439" s="27">
        <f t="shared" si="108"/>
        <v>2</v>
      </c>
    </row>
    <row r="440" spans="1:45" ht="15.5" x14ac:dyDescent="0.35">
      <c r="A440" s="20">
        <v>45040</v>
      </c>
      <c r="B440" s="21">
        <v>1.242</v>
      </c>
      <c r="C440" s="21">
        <v>1.2545999999999999</v>
      </c>
      <c r="D440" s="21">
        <v>1.2343999999999999</v>
      </c>
      <c r="E440" s="21">
        <v>1.2498400000000001</v>
      </c>
      <c r="F440" s="21">
        <v>1.2430000000000001</v>
      </c>
      <c r="G440" s="21">
        <v>1.2481000000000002</v>
      </c>
      <c r="H440" s="21">
        <v>1.2399000000000002</v>
      </c>
      <c r="I440" s="22">
        <v>50</v>
      </c>
      <c r="J440" s="22">
        <v>4808</v>
      </c>
      <c r="K440" s="22">
        <v>3312</v>
      </c>
      <c r="L440" s="22">
        <v>8237</v>
      </c>
      <c r="M440" s="23">
        <v>11.402777777777779</v>
      </c>
      <c r="N440" s="23">
        <v>201.99999999999994</v>
      </c>
      <c r="O440" s="22">
        <v>81.999999999999858</v>
      </c>
      <c r="P440" s="22">
        <v>709550</v>
      </c>
      <c r="Q440" s="23">
        <v>985.48611111111109</v>
      </c>
      <c r="R440" s="23">
        <v>40.777227722772288</v>
      </c>
      <c r="S440" s="22">
        <v>19</v>
      </c>
      <c r="T440" s="22" t="s">
        <v>26</v>
      </c>
      <c r="U440" s="23">
        <v>0.66297485800303269</v>
      </c>
      <c r="V440" s="22">
        <v>969</v>
      </c>
      <c r="W440" s="22">
        <v>2354</v>
      </c>
      <c r="X440" s="22">
        <v>4145</v>
      </c>
      <c r="Y440" s="22">
        <v>769</v>
      </c>
      <c r="Z440" s="22" t="s">
        <v>31</v>
      </c>
      <c r="AA440" s="5"/>
      <c r="AB440" s="6" cm="1">
        <f t="array" ref="AB440">SUM(IF(B440:I440&gt;B441:I441,1,-1))</f>
        <v>0</v>
      </c>
      <c r="AC440" s="6" cm="1">
        <f t="array" ref="AC440">SUM(IF(J440:S440&gt;J441:S441,1,-1))</f>
        <v>-6</v>
      </c>
      <c r="AD440" s="6">
        <f t="shared" si="97"/>
        <v>-6</v>
      </c>
      <c r="AE440" s="6">
        <f t="shared" si="111"/>
        <v>-2</v>
      </c>
      <c r="AF440" s="6">
        <f t="shared" si="111"/>
        <v>-18</v>
      </c>
      <c r="AG440" s="6">
        <f t="shared" si="111"/>
        <v>-20</v>
      </c>
      <c r="AH440" s="5"/>
      <c r="AI440" s="8" t="str">
        <f t="shared" si="98"/>
        <v>Inside</v>
      </c>
      <c r="AJ440" s="24" t="str">
        <f t="shared" si="99"/>
        <v>Neutral</v>
      </c>
      <c r="AK440" s="25" t="str">
        <f t="shared" si="100"/>
        <v>POC Unchanged</v>
      </c>
      <c r="AL440" s="26" t="str">
        <f t="shared" si="101"/>
        <v>In. Val</v>
      </c>
      <c r="AM440" s="26" t="str">
        <f t="shared" si="102"/>
        <v>Inside Day</v>
      </c>
      <c r="AN440" s="26" t="str">
        <f t="shared" si="103"/>
        <v>Ab. Val</v>
      </c>
      <c r="AO440" s="26" t="str">
        <f t="shared" si="104"/>
        <v>No Gap</v>
      </c>
      <c r="AP440" s="26" t="str">
        <f t="shared" si="105"/>
        <v>Top-Weighted</v>
      </c>
      <c r="AQ440" s="26" t="str">
        <f t="shared" si="106"/>
        <v>Skewed Mid-Low</v>
      </c>
      <c r="AR440" s="26" t="str">
        <f t="shared" si="107"/>
        <v>Closed Lower Quadrant</v>
      </c>
      <c r="AS440" s="27">
        <f t="shared" si="108"/>
        <v>-1</v>
      </c>
    </row>
    <row r="441" spans="1:45" ht="15.5" x14ac:dyDescent="0.35">
      <c r="A441" s="20">
        <v>45037</v>
      </c>
      <c r="B441" s="21">
        <v>1.2285900000000001</v>
      </c>
      <c r="C441" s="21">
        <v>1.2545999999999999</v>
      </c>
      <c r="D441" s="21">
        <v>1.2274</v>
      </c>
      <c r="E441" s="21">
        <v>1.24472</v>
      </c>
      <c r="F441" s="21">
        <v>1.2430000000000001</v>
      </c>
      <c r="G441" s="21">
        <v>1.2487000000000001</v>
      </c>
      <c r="H441" s="21">
        <v>1.2395</v>
      </c>
      <c r="I441" s="22">
        <v>79</v>
      </c>
      <c r="J441" s="22">
        <v>4383</v>
      </c>
      <c r="K441" s="22">
        <v>3854</v>
      </c>
      <c r="L441" s="22">
        <v>8346</v>
      </c>
      <c r="M441" s="23">
        <v>11.496388888888882</v>
      </c>
      <c r="N441" s="23">
        <v>271.99999999999892</v>
      </c>
      <c r="O441" s="22">
        <v>92.000000000000966</v>
      </c>
      <c r="P441" s="22">
        <v>722711</v>
      </c>
      <c r="Q441" s="23">
        <v>1003.7652777777778</v>
      </c>
      <c r="R441" s="23">
        <v>30.683823529411885</v>
      </c>
      <c r="S441" s="22">
        <v>34</v>
      </c>
      <c r="T441" s="22" t="s">
        <v>26</v>
      </c>
      <c r="U441" s="23">
        <v>0.68356523943476921</v>
      </c>
      <c r="V441" s="22">
        <v>1681</v>
      </c>
      <c r="W441" s="22">
        <v>4600</v>
      </c>
      <c r="X441" s="22">
        <v>1824</v>
      </c>
      <c r="Y441" s="22">
        <v>241</v>
      </c>
      <c r="Z441" s="22" t="s">
        <v>32</v>
      </c>
      <c r="AA441" s="5"/>
      <c r="AB441" s="6" cm="1">
        <f t="array" ref="AB441">SUM(IF(B441:I441&gt;B442:I442,1,-1))</f>
        <v>-2</v>
      </c>
      <c r="AC441" s="6" cm="1">
        <f t="array" ref="AC441">SUM(IF(J441:S441&gt;J442:S442,1,-1))</f>
        <v>-10</v>
      </c>
      <c r="AD441" s="6">
        <f t="shared" si="97"/>
        <v>-12</v>
      </c>
      <c r="AE441" s="6">
        <f t="shared" si="111"/>
        <v>-4</v>
      </c>
      <c r="AF441" s="6">
        <f t="shared" si="111"/>
        <v>-14</v>
      </c>
      <c r="AG441" s="6">
        <f t="shared" si="111"/>
        <v>-18</v>
      </c>
      <c r="AH441" s="5"/>
      <c r="AI441" s="8" t="str">
        <f t="shared" si="98"/>
        <v>OL Lower</v>
      </c>
      <c r="AJ441" s="24" t="str">
        <f t="shared" si="99"/>
        <v>Up</v>
      </c>
      <c r="AK441" s="25" t="str">
        <f t="shared" si="100"/>
        <v>POC Up</v>
      </c>
      <c r="AL441" s="26" t="str">
        <f t="shared" si="101"/>
        <v>In. Val</v>
      </c>
      <c r="AM441" s="26" t="str">
        <f t="shared" si="102"/>
        <v>Inside Day</v>
      </c>
      <c r="AN441" s="26" t="str">
        <f t="shared" si="103"/>
        <v>In Val</v>
      </c>
      <c r="AO441" s="26" t="str">
        <f t="shared" si="104"/>
        <v>Gap Down - Failed</v>
      </c>
      <c r="AP441" s="26" t="str">
        <f t="shared" si="105"/>
        <v>Top-Weighted</v>
      </c>
      <c r="AQ441" s="26" t="str">
        <f t="shared" si="106"/>
        <v>Skewed Mid-High</v>
      </c>
      <c r="AR441" s="26" t="str">
        <f t="shared" si="107"/>
        <v>Same</v>
      </c>
      <c r="AS441" s="27">
        <f t="shared" si="108"/>
        <v>0</v>
      </c>
    </row>
    <row r="442" spans="1:45" ht="15.5" x14ac:dyDescent="0.35">
      <c r="A442" s="20">
        <v>45036</v>
      </c>
      <c r="B442" s="21">
        <v>1.23861</v>
      </c>
      <c r="C442" s="21">
        <v>1.2545999999999999</v>
      </c>
      <c r="D442" s="21">
        <v>1.2274</v>
      </c>
      <c r="E442" s="21">
        <v>1.244</v>
      </c>
      <c r="F442" s="21">
        <v>1.2428000000000001</v>
      </c>
      <c r="G442" s="21">
        <v>1.2497</v>
      </c>
      <c r="H442" s="21">
        <v>1.2395</v>
      </c>
      <c r="I442" s="22">
        <v>55</v>
      </c>
      <c r="J442" s="22">
        <v>4436</v>
      </c>
      <c r="K442" s="22">
        <v>3935</v>
      </c>
      <c r="L442" s="22">
        <v>8473</v>
      </c>
      <c r="M442" s="23">
        <v>11.674722222222234</v>
      </c>
      <c r="N442" s="23">
        <v>271.99999999999892</v>
      </c>
      <c r="O442" s="22">
        <v>101.99999999999987</v>
      </c>
      <c r="P442" s="22">
        <v>727600</v>
      </c>
      <c r="Q442" s="23">
        <v>1010.5555555555555</v>
      </c>
      <c r="R442" s="23">
        <v>31.150735294117769</v>
      </c>
      <c r="S442" s="22">
        <v>39</v>
      </c>
      <c r="T442" s="22" t="s">
        <v>26</v>
      </c>
      <c r="U442" s="23">
        <v>0.69387330780154244</v>
      </c>
      <c r="V442" s="22">
        <v>1681</v>
      </c>
      <c r="W442" s="22">
        <v>4356</v>
      </c>
      <c r="X442" s="22">
        <v>2047</v>
      </c>
      <c r="Y442" s="22">
        <v>389</v>
      </c>
      <c r="Z442" s="22" t="s">
        <v>32</v>
      </c>
      <c r="AA442" s="5"/>
      <c r="AB442" s="6" cm="1">
        <f t="array" ref="AB442">SUM(IF(B442:I442&gt;B443:I443,1,-1))</f>
        <v>0</v>
      </c>
      <c r="AC442" s="6" cm="1">
        <f t="array" ref="AC442">SUM(IF(J442:S442&gt;J443:S443,1,-1))</f>
        <v>-2</v>
      </c>
      <c r="AD442" s="6">
        <f t="shared" si="97"/>
        <v>-2</v>
      </c>
      <c r="AE442" s="6">
        <f t="shared" si="111"/>
        <v>-2</v>
      </c>
      <c r="AF442" s="6">
        <f t="shared" si="111"/>
        <v>-8</v>
      </c>
      <c r="AG442" s="6">
        <f t="shared" si="111"/>
        <v>-10</v>
      </c>
      <c r="AH442" s="5"/>
      <c r="AI442" s="8" t="str">
        <f t="shared" si="98"/>
        <v>Inside</v>
      </c>
      <c r="AJ442" s="24" t="str">
        <f t="shared" si="99"/>
        <v>Up</v>
      </c>
      <c r="AK442" s="25" t="str">
        <f t="shared" si="100"/>
        <v>POC Up</v>
      </c>
      <c r="AL442" s="26" t="str">
        <f t="shared" si="101"/>
        <v>In. Val</v>
      </c>
      <c r="AM442" s="26" t="str">
        <f t="shared" si="102"/>
        <v>Inside Day</v>
      </c>
      <c r="AN442" s="26" t="str">
        <f t="shared" si="103"/>
        <v>In Val</v>
      </c>
      <c r="AO442" s="26" t="str">
        <f t="shared" si="104"/>
        <v>No Gap</v>
      </c>
      <c r="AP442" s="26" t="str">
        <f t="shared" si="105"/>
        <v>Top-Weighted</v>
      </c>
      <c r="AQ442" s="26" t="str">
        <f t="shared" si="106"/>
        <v>Skewed Mid-High</v>
      </c>
      <c r="AR442" s="26" t="str">
        <f t="shared" si="107"/>
        <v>Same</v>
      </c>
      <c r="AS442" s="27">
        <f t="shared" si="108"/>
        <v>0</v>
      </c>
    </row>
    <row r="443" spans="1:45" ht="15.5" x14ac:dyDescent="0.35">
      <c r="A443" s="20">
        <v>45035</v>
      </c>
      <c r="B443" s="21">
        <v>1.23099</v>
      </c>
      <c r="C443" s="21">
        <v>1.2545999999999999</v>
      </c>
      <c r="D443" s="21">
        <v>1.2274</v>
      </c>
      <c r="E443" s="21">
        <v>1.24275</v>
      </c>
      <c r="F443" s="21">
        <v>1.2416</v>
      </c>
      <c r="G443" s="21">
        <v>1.2498</v>
      </c>
      <c r="H443" s="21">
        <v>1.2382</v>
      </c>
      <c r="I443" s="22">
        <v>86</v>
      </c>
      <c r="J443" s="22">
        <v>4961</v>
      </c>
      <c r="K443" s="22">
        <v>3384</v>
      </c>
      <c r="L443" s="22">
        <v>8432</v>
      </c>
      <c r="M443" s="23">
        <v>11.623194444444454</v>
      </c>
      <c r="N443" s="23">
        <v>271.99999999999892</v>
      </c>
      <c r="O443" s="22">
        <v>116.00000000000054</v>
      </c>
      <c r="P443" s="22">
        <v>731623</v>
      </c>
      <c r="Q443" s="23">
        <v>1016.1430555555555</v>
      </c>
      <c r="R443" s="23">
        <v>31.000000000000124</v>
      </c>
      <c r="S443" s="22">
        <v>43</v>
      </c>
      <c r="T443" s="22" t="s">
        <v>26</v>
      </c>
      <c r="U443" s="23">
        <v>0.64278992490551001</v>
      </c>
      <c r="V443" s="22">
        <v>1681</v>
      </c>
      <c r="W443" s="22">
        <v>3790</v>
      </c>
      <c r="X443" s="22">
        <v>2381</v>
      </c>
      <c r="Y443" s="22">
        <v>580</v>
      </c>
      <c r="Z443" s="22" t="s">
        <v>32</v>
      </c>
      <c r="AA443" s="5"/>
      <c r="AB443" s="6" cm="1">
        <f t="array" ref="AB443">SUM(IF(B443:I443&gt;B444:I444,1,-1))</f>
        <v>-2</v>
      </c>
      <c r="AC443" s="6" cm="1">
        <f t="array" ref="AC443">SUM(IF(J443:S443&gt;J444:S444,1,-1))</f>
        <v>-2</v>
      </c>
      <c r="AD443" s="6">
        <f t="shared" si="97"/>
        <v>-4</v>
      </c>
      <c r="AE443" s="6">
        <f t="shared" si="111"/>
        <v>-4</v>
      </c>
      <c r="AF443" s="6">
        <f t="shared" si="111"/>
        <v>-12</v>
      </c>
      <c r="AG443" s="6">
        <f t="shared" si="111"/>
        <v>-16</v>
      </c>
      <c r="AH443" s="5"/>
      <c r="AI443" s="8" t="str">
        <f t="shared" si="98"/>
        <v>OL Higher</v>
      </c>
      <c r="AJ443" s="24" t="str">
        <f t="shared" si="99"/>
        <v>Up</v>
      </c>
      <c r="AK443" s="25" t="str">
        <f t="shared" si="100"/>
        <v>POC Unchanged</v>
      </c>
      <c r="AL443" s="26" t="str">
        <f t="shared" si="101"/>
        <v>In. Val</v>
      </c>
      <c r="AM443" s="26" t="str">
        <f t="shared" si="102"/>
        <v>Inside Day</v>
      </c>
      <c r="AN443" s="26" t="str">
        <f t="shared" si="103"/>
        <v>In Val</v>
      </c>
      <c r="AO443" s="26" t="str">
        <f t="shared" si="104"/>
        <v>Gap Down - Failed</v>
      </c>
      <c r="AP443" s="26" t="str">
        <f t="shared" si="105"/>
        <v>Top-Weighted</v>
      </c>
      <c r="AQ443" s="26" t="str">
        <f t="shared" si="106"/>
        <v>Skewed Mid-High</v>
      </c>
      <c r="AR443" s="26" t="str">
        <f t="shared" si="107"/>
        <v>Same</v>
      </c>
      <c r="AS443" s="27">
        <f t="shared" si="108"/>
        <v>0</v>
      </c>
    </row>
    <row r="444" spans="1:45" ht="15.5" x14ac:dyDescent="0.35">
      <c r="A444" s="20">
        <v>45034</v>
      </c>
      <c r="B444" s="21">
        <v>1.2329699999999999</v>
      </c>
      <c r="C444" s="21">
        <v>1.2545999999999999</v>
      </c>
      <c r="D444" s="21">
        <v>1.2274</v>
      </c>
      <c r="E444" s="21">
        <v>1.2423999999999999</v>
      </c>
      <c r="F444" s="21">
        <v>1.2416</v>
      </c>
      <c r="G444" s="21">
        <v>1.2490000000000001</v>
      </c>
      <c r="H444" s="21">
        <v>1.2356</v>
      </c>
      <c r="I444" s="22">
        <v>87</v>
      </c>
      <c r="J444" s="22">
        <v>4460</v>
      </c>
      <c r="K444" s="22">
        <v>3862</v>
      </c>
      <c r="L444" s="22">
        <v>8397</v>
      </c>
      <c r="M444" s="23">
        <v>11.578611111111108</v>
      </c>
      <c r="N444" s="23">
        <v>271.99999999999892</v>
      </c>
      <c r="O444" s="22">
        <v>134.0000000000008</v>
      </c>
      <c r="P444" s="22">
        <v>736975</v>
      </c>
      <c r="Q444" s="23">
        <v>1023.5763888888889</v>
      </c>
      <c r="R444" s="23">
        <v>30.871323529411889</v>
      </c>
      <c r="S444" s="22">
        <v>47</v>
      </c>
      <c r="T444" s="22" t="s">
        <v>33</v>
      </c>
      <c r="U444" s="23">
        <v>0.76143800842014064</v>
      </c>
      <c r="V444" s="22">
        <v>1681</v>
      </c>
      <c r="W444" s="22">
        <v>3228</v>
      </c>
      <c r="X444" s="22">
        <v>2383</v>
      </c>
      <c r="Y444" s="22">
        <v>1105</v>
      </c>
      <c r="Z444" s="22" t="s">
        <v>32</v>
      </c>
      <c r="AA444" s="5"/>
      <c r="AB444" s="6" cm="1">
        <f t="array" ref="AB444">SUM(IF(B444:I444&gt;B445:I445,1,-1))</f>
        <v>0</v>
      </c>
      <c r="AC444" s="6" cm="1">
        <f t="array" ref="AC444">SUM(IF(J444:S444&gt;J445:S445,1,-1))</f>
        <v>-4</v>
      </c>
      <c r="AD444" s="6">
        <f t="shared" si="97"/>
        <v>-4</v>
      </c>
      <c r="AE444" s="6">
        <f t="shared" si="111"/>
        <v>-2</v>
      </c>
      <c r="AF444" s="6">
        <f t="shared" si="111"/>
        <v>-16</v>
      </c>
      <c r="AG444" s="6">
        <f t="shared" si="111"/>
        <v>-18</v>
      </c>
      <c r="AH444" s="5"/>
      <c r="AI444" s="8" t="str">
        <f t="shared" si="98"/>
        <v>Inside</v>
      </c>
      <c r="AJ444" s="24" t="str">
        <f t="shared" si="99"/>
        <v>Up</v>
      </c>
      <c r="AK444" s="25" t="str">
        <f t="shared" si="100"/>
        <v>POC Unchanged</v>
      </c>
      <c r="AL444" s="26" t="str">
        <f t="shared" si="101"/>
        <v>In. Val</v>
      </c>
      <c r="AM444" s="26" t="str">
        <f t="shared" si="102"/>
        <v>Inside Day</v>
      </c>
      <c r="AN444" s="26" t="str">
        <f t="shared" si="103"/>
        <v>In Val</v>
      </c>
      <c r="AO444" s="26" t="str">
        <f t="shared" si="104"/>
        <v>Gap Down - Failed</v>
      </c>
      <c r="AP444" s="26" t="str">
        <f t="shared" si="105"/>
        <v>Top-Weighted</v>
      </c>
      <c r="AQ444" s="26" t="str">
        <f t="shared" si="106"/>
        <v>Skewed Mid-High</v>
      </c>
      <c r="AR444" s="26" t="str">
        <f t="shared" si="107"/>
        <v>Closed Lower Quadrant</v>
      </c>
      <c r="AS444" s="27">
        <f t="shared" si="108"/>
        <v>-1</v>
      </c>
    </row>
    <row r="445" spans="1:45" ht="15.5" x14ac:dyDescent="0.35">
      <c r="A445" s="20">
        <v>45033</v>
      </c>
      <c r="B445" s="21">
        <v>1.2296100000000001</v>
      </c>
      <c r="C445" s="21">
        <v>1.2545999999999999</v>
      </c>
      <c r="D445" s="21">
        <v>1.2274</v>
      </c>
      <c r="E445" s="21">
        <v>1.2373000000000001</v>
      </c>
      <c r="F445" s="21">
        <v>1.2416</v>
      </c>
      <c r="G445" s="21">
        <v>1.2503</v>
      </c>
      <c r="H445" s="21">
        <v>1.2352000000000001</v>
      </c>
      <c r="I445" s="22">
        <v>84</v>
      </c>
      <c r="J445" s="22">
        <v>4122</v>
      </c>
      <c r="K445" s="22">
        <v>4236</v>
      </c>
      <c r="L445" s="22">
        <v>8427</v>
      </c>
      <c r="M445" s="23">
        <v>11.616805555555572</v>
      </c>
      <c r="N445" s="23">
        <v>271.99999999999892</v>
      </c>
      <c r="O445" s="22">
        <v>150.99999999999892</v>
      </c>
      <c r="P445" s="22">
        <v>734966</v>
      </c>
      <c r="Q445" s="23">
        <v>1020.7861111111112</v>
      </c>
      <c r="R445" s="23">
        <v>30.981617647058947</v>
      </c>
      <c r="S445" s="22">
        <v>49</v>
      </c>
      <c r="T445" s="22" t="s">
        <v>33</v>
      </c>
      <c r="U445" s="23">
        <v>0.76929774780620219</v>
      </c>
      <c r="V445" s="22">
        <v>1681</v>
      </c>
      <c r="W445" s="22">
        <v>2865</v>
      </c>
      <c r="X445" s="22">
        <v>2294</v>
      </c>
      <c r="Y445" s="22">
        <v>1587</v>
      </c>
      <c r="Z445" s="22" t="s">
        <v>29</v>
      </c>
      <c r="AA445" s="5"/>
      <c r="AB445" s="6" cm="1">
        <f t="array" ref="AB445">SUM(IF(B445:I445&gt;B446:I446,1,-1))</f>
        <v>-2</v>
      </c>
      <c r="AC445" s="6" cm="1">
        <f t="array" ref="AC445">SUM(IF(J445:S445&gt;J446:S446,1,-1))</f>
        <v>-6</v>
      </c>
      <c r="AD445" s="6">
        <f t="shared" si="97"/>
        <v>-8</v>
      </c>
      <c r="AE445" s="6">
        <f t="shared" si="111"/>
        <v>4</v>
      </c>
      <c r="AF445" s="6">
        <f t="shared" si="111"/>
        <v>-14</v>
      </c>
      <c r="AG445" s="6">
        <f t="shared" si="111"/>
        <v>-10</v>
      </c>
      <c r="AH445" s="5"/>
      <c r="AI445" s="8" t="str">
        <f t="shared" si="98"/>
        <v>Inside</v>
      </c>
      <c r="AJ445" s="24" t="str">
        <f t="shared" si="99"/>
        <v>Up</v>
      </c>
      <c r="AK445" s="25" t="str">
        <f t="shared" si="100"/>
        <v>POC Unchanged</v>
      </c>
      <c r="AL445" s="26" t="str">
        <f t="shared" si="101"/>
        <v>In. Val</v>
      </c>
      <c r="AM445" s="26" t="str">
        <f t="shared" si="102"/>
        <v>Inside Day</v>
      </c>
      <c r="AN445" s="26" t="str">
        <f t="shared" si="103"/>
        <v>In Val</v>
      </c>
      <c r="AO445" s="26" t="str">
        <f t="shared" si="104"/>
        <v>Gap Down - Failed</v>
      </c>
      <c r="AP445" s="26" t="str">
        <f t="shared" si="105"/>
        <v>Bottom-Weighted</v>
      </c>
      <c r="AQ445" s="26" t="str">
        <f t="shared" si="106"/>
        <v>Skewed Mid-High</v>
      </c>
      <c r="AR445" s="26" t="str">
        <f t="shared" si="107"/>
        <v>Closed Higher Quadrant</v>
      </c>
      <c r="AS445" s="27">
        <f t="shared" si="108"/>
        <v>1</v>
      </c>
    </row>
    <row r="446" spans="1:45" ht="15.5" x14ac:dyDescent="0.35">
      <c r="A446" s="20">
        <v>45030</v>
      </c>
      <c r="B446" s="21">
        <v>1.22448</v>
      </c>
      <c r="C446" s="21">
        <v>1.2545999999999999</v>
      </c>
      <c r="D446" s="21">
        <v>1.22187</v>
      </c>
      <c r="E446" s="21">
        <v>1.2400899999999999</v>
      </c>
      <c r="F446" s="21">
        <v>1.2416</v>
      </c>
      <c r="G446" s="21">
        <v>1.2524999999999999</v>
      </c>
      <c r="H446" s="21">
        <v>1.2351000000000001</v>
      </c>
      <c r="I446" s="22">
        <v>84</v>
      </c>
      <c r="J446" s="22">
        <v>4043</v>
      </c>
      <c r="K446" s="22">
        <v>4362</v>
      </c>
      <c r="L446" s="22">
        <v>8466</v>
      </c>
      <c r="M446" s="23">
        <v>11.653194444444443</v>
      </c>
      <c r="N446" s="23">
        <v>327.29999999999927</v>
      </c>
      <c r="O446" s="22">
        <v>173.99999999999861</v>
      </c>
      <c r="P446" s="22">
        <v>736559</v>
      </c>
      <c r="Q446" s="23">
        <v>1022.9986111111111</v>
      </c>
      <c r="R446" s="23">
        <v>25.86617781851518</v>
      </c>
      <c r="S446" s="22">
        <v>56</v>
      </c>
      <c r="T446" s="22" t="s">
        <v>26</v>
      </c>
      <c r="U446" s="23">
        <v>0.68036000478472802</v>
      </c>
      <c r="V446" s="22">
        <v>2083</v>
      </c>
      <c r="W446" s="22">
        <v>3206</v>
      </c>
      <c r="X446" s="22">
        <v>2334</v>
      </c>
      <c r="Y446" s="22">
        <v>809</v>
      </c>
      <c r="Z446" s="22" t="s">
        <v>32</v>
      </c>
      <c r="AA446" s="5"/>
      <c r="AB446" s="6" cm="1">
        <f t="array" ref="AB446">SUM(IF(B446:I446&gt;B447:I447,1,-1))</f>
        <v>0</v>
      </c>
      <c r="AC446" s="6" cm="1">
        <f t="array" ref="AC446">SUM(IF(J446:S446&gt;J447:S447,1,-1))</f>
        <v>-6</v>
      </c>
      <c r="AD446" s="6">
        <f t="shared" si="97"/>
        <v>-6</v>
      </c>
      <c r="AE446" s="6">
        <f t="shared" si="111"/>
        <v>10</v>
      </c>
      <c r="AF446" s="6">
        <f t="shared" si="111"/>
        <v>-16</v>
      </c>
      <c r="AG446" s="6">
        <f t="shared" si="111"/>
        <v>-6</v>
      </c>
      <c r="AH446" s="5"/>
      <c r="AI446" s="8" t="str">
        <f t="shared" si="98"/>
        <v>OL Higher</v>
      </c>
      <c r="AJ446" s="24" t="str">
        <f t="shared" si="99"/>
        <v>Up</v>
      </c>
      <c r="AK446" s="25" t="str">
        <f t="shared" si="100"/>
        <v>POC Unchanged</v>
      </c>
      <c r="AL446" s="26" t="str">
        <f t="shared" si="101"/>
        <v>In. Val</v>
      </c>
      <c r="AM446" s="26" t="str">
        <f t="shared" si="102"/>
        <v>Upper Break</v>
      </c>
      <c r="AN446" s="26" t="str">
        <f t="shared" si="103"/>
        <v>In Val</v>
      </c>
      <c r="AO446" s="26" t="str">
        <f t="shared" si="104"/>
        <v>Gap Down - Failed</v>
      </c>
      <c r="AP446" s="26" t="str">
        <f t="shared" si="105"/>
        <v>Bottom-Weighted</v>
      </c>
      <c r="AQ446" s="26" t="str">
        <f t="shared" si="106"/>
        <v>Skewed Mid-High</v>
      </c>
      <c r="AR446" s="26" t="str">
        <f t="shared" si="107"/>
        <v>Closed Higher Quadrant</v>
      </c>
      <c r="AS446" s="27">
        <f t="shared" si="108"/>
        <v>1</v>
      </c>
    </row>
    <row r="447" spans="1:45" ht="15.5" x14ac:dyDescent="0.35">
      <c r="A447" s="20">
        <v>45029</v>
      </c>
      <c r="B447" s="21">
        <v>1.228</v>
      </c>
      <c r="C447" s="21">
        <v>1.25369</v>
      </c>
      <c r="D447" s="21">
        <v>1.21899</v>
      </c>
      <c r="E447" s="21">
        <v>1.2524</v>
      </c>
      <c r="F447" s="21">
        <v>1.2416</v>
      </c>
      <c r="G447" s="21">
        <v>1.2515000000000001</v>
      </c>
      <c r="H447" s="21">
        <v>1.2325000000000002</v>
      </c>
      <c r="I447" s="22">
        <v>106</v>
      </c>
      <c r="J447" s="22">
        <v>3562</v>
      </c>
      <c r="K447" s="22">
        <v>4891</v>
      </c>
      <c r="L447" s="22">
        <v>8506</v>
      </c>
      <c r="M447" s="23">
        <v>11.752777777777775</v>
      </c>
      <c r="N447" s="23">
        <v>346.99999999999955</v>
      </c>
      <c r="O447" s="22">
        <v>189.99999999999906</v>
      </c>
      <c r="P447" s="22">
        <v>751097</v>
      </c>
      <c r="Q447" s="23">
        <v>1043.1902777777777</v>
      </c>
      <c r="R447" s="23">
        <v>24.512968299711847</v>
      </c>
      <c r="S447" s="22">
        <v>56</v>
      </c>
      <c r="T447" s="22" t="s">
        <v>26</v>
      </c>
      <c r="U447" s="23">
        <v>0.62382876271126764</v>
      </c>
      <c r="V447" s="22">
        <v>2178</v>
      </c>
      <c r="W447" s="22">
        <v>3109</v>
      </c>
      <c r="X447" s="22">
        <v>2239</v>
      </c>
      <c r="Y447" s="22">
        <v>980</v>
      </c>
      <c r="Z447" s="22" t="s">
        <v>31</v>
      </c>
      <c r="AA447" s="5"/>
      <c r="AB447" s="6" cm="1">
        <f t="array" ref="AB447">SUM(IF(B447:I447&gt;B448:I448,1,-1))</f>
        <v>6</v>
      </c>
      <c r="AC447" s="6" cm="1">
        <f t="array" ref="AC447">SUM(IF(J447:S447&gt;J448:S448,1,-1))</f>
        <v>-2</v>
      </c>
      <c r="AD447" s="6">
        <f t="shared" si="97"/>
        <v>4</v>
      </c>
      <c r="AE447" s="6">
        <f t="shared" ref="AE447:AG462" si="112">SUM(AB447:AB449)</f>
        <v>12</v>
      </c>
      <c r="AF447" s="6">
        <f t="shared" si="112"/>
        <v>-16</v>
      </c>
      <c r="AG447" s="6">
        <f t="shared" si="112"/>
        <v>-4</v>
      </c>
      <c r="AH447" s="5"/>
      <c r="AI447" s="8" t="str">
        <f t="shared" si="98"/>
        <v>OL Higher</v>
      </c>
      <c r="AJ447" s="24" t="str">
        <f t="shared" si="99"/>
        <v>Up</v>
      </c>
      <c r="AK447" s="25" t="str">
        <f t="shared" si="100"/>
        <v>POC Up</v>
      </c>
      <c r="AL447" s="26" t="str">
        <f t="shared" si="101"/>
        <v>In. Val</v>
      </c>
      <c r="AM447" s="26" t="str">
        <f t="shared" si="102"/>
        <v>Upper Break</v>
      </c>
      <c r="AN447" s="26" t="str">
        <f t="shared" si="103"/>
        <v>Ab. Val</v>
      </c>
      <c r="AO447" s="26" t="str">
        <f t="shared" si="104"/>
        <v>No Gap</v>
      </c>
      <c r="AP447" s="26" t="str">
        <f t="shared" si="105"/>
        <v>Bottom-Weighted</v>
      </c>
      <c r="AQ447" s="26" t="str">
        <f t="shared" si="106"/>
        <v>Skewed Mid-High</v>
      </c>
      <c r="AR447" s="26" t="str">
        <f t="shared" si="107"/>
        <v>Same</v>
      </c>
      <c r="AS447" s="27">
        <f t="shared" si="108"/>
        <v>0</v>
      </c>
    </row>
    <row r="448" spans="1:45" ht="15.5" x14ac:dyDescent="0.35">
      <c r="A448" s="20">
        <v>45028</v>
      </c>
      <c r="B448" s="21">
        <v>1.2277400000000001</v>
      </c>
      <c r="C448" s="21">
        <v>1.2524999999999999</v>
      </c>
      <c r="D448" s="21">
        <v>1.21899</v>
      </c>
      <c r="E448" s="21">
        <v>1.24915</v>
      </c>
      <c r="F448" s="21">
        <v>1.2315</v>
      </c>
      <c r="G448" s="21">
        <v>1.2446000000000002</v>
      </c>
      <c r="H448" s="21">
        <v>1.2271000000000001</v>
      </c>
      <c r="I448" s="22">
        <v>100</v>
      </c>
      <c r="J448" s="22">
        <v>6304</v>
      </c>
      <c r="K448" s="22">
        <v>2448</v>
      </c>
      <c r="L448" s="22">
        <v>8817</v>
      </c>
      <c r="M448" s="23">
        <v>12.193472222222221</v>
      </c>
      <c r="N448" s="23">
        <v>335.09999999999928</v>
      </c>
      <c r="O448" s="22">
        <v>175.00000000000071</v>
      </c>
      <c r="P448" s="22">
        <v>781444</v>
      </c>
      <c r="Q448" s="23">
        <v>1085.338888888889</v>
      </c>
      <c r="R448" s="23">
        <v>26.311548791405606</v>
      </c>
      <c r="S448" s="22">
        <v>45</v>
      </c>
      <c r="T448" s="22" t="s">
        <v>28</v>
      </c>
      <c r="U448" s="23">
        <v>0.45247700577559691</v>
      </c>
      <c r="V448" s="22">
        <v>1904</v>
      </c>
      <c r="W448" s="22">
        <v>2962</v>
      </c>
      <c r="X448" s="22">
        <v>2967</v>
      </c>
      <c r="Y448" s="22">
        <v>948</v>
      </c>
      <c r="Z448" s="22" t="s">
        <v>31</v>
      </c>
      <c r="AA448" s="5"/>
      <c r="AB448" s="6" cm="1">
        <f t="array" ref="AB448">SUM(IF(B448:I448&gt;B449:I449,1,-1))</f>
        <v>4</v>
      </c>
      <c r="AC448" s="6" cm="1">
        <f t="array" ref="AC448">SUM(IF(J448:S448&gt;J449:S449,1,-1))</f>
        <v>-8</v>
      </c>
      <c r="AD448" s="6">
        <f t="shared" si="97"/>
        <v>-4</v>
      </c>
      <c r="AE448" s="6">
        <f t="shared" si="112"/>
        <v>4</v>
      </c>
      <c r="AF448" s="6">
        <f t="shared" si="112"/>
        <v>-18</v>
      </c>
      <c r="AG448" s="6">
        <f t="shared" si="112"/>
        <v>-14</v>
      </c>
      <c r="AH448" s="5"/>
      <c r="AI448" s="8" t="str">
        <f t="shared" si="98"/>
        <v>OL Higher</v>
      </c>
      <c r="AJ448" s="24" t="str">
        <f t="shared" si="99"/>
        <v>Up</v>
      </c>
      <c r="AK448" s="25" t="str">
        <f t="shared" si="100"/>
        <v>POC Up</v>
      </c>
      <c r="AL448" s="26" t="str">
        <f t="shared" si="101"/>
        <v>In. Val</v>
      </c>
      <c r="AM448" s="26" t="str">
        <f t="shared" si="102"/>
        <v>Inside Day</v>
      </c>
      <c r="AN448" s="26" t="str">
        <f t="shared" si="103"/>
        <v>Ab. Val</v>
      </c>
      <c r="AO448" s="26" t="str">
        <f t="shared" si="104"/>
        <v>No Gap</v>
      </c>
      <c r="AP448" s="26" t="str">
        <f t="shared" si="105"/>
        <v>Top-Weighted</v>
      </c>
      <c r="AQ448" s="26" t="str">
        <f t="shared" si="106"/>
        <v>Skewed Mid-Low</v>
      </c>
      <c r="AR448" s="26" t="str">
        <f t="shared" si="107"/>
        <v>Closed Lower Quadrant</v>
      </c>
      <c r="AS448" s="27">
        <f t="shared" si="108"/>
        <v>-1</v>
      </c>
    </row>
    <row r="449" spans="1:45" ht="15.5" x14ac:dyDescent="0.35">
      <c r="A449" s="20">
        <v>45027</v>
      </c>
      <c r="B449" s="21">
        <v>1.22248</v>
      </c>
      <c r="C449" s="21">
        <v>1.2524999999999999</v>
      </c>
      <c r="D449" s="21">
        <v>1.21899</v>
      </c>
      <c r="E449" s="21">
        <v>1.2428999999999999</v>
      </c>
      <c r="F449" s="21">
        <v>1.2314000000000001</v>
      </c>
      <c r="G449" s="21">
        <v>1.2443000000000002</v>
      </c>
      <c r="H449" s="21">
        <v>1.2262000000000002</v>
      </c>
      <c r="I449" s="22">
        <v>94</v>
      </c>
      <c r="J449" s="22">
        <v>5791</v>
      </c>
      <c r="K449" s="22">
        <v>3149</v>
      </c>
      <c r="L449" s="22">
        <v>9006</v>
      </c>
      <c r="M449" s="23">
        <v>12.448055555555563</v>
      </c>
      <c r="N449" s="23">
        <v>335.09999999999928</v>
      </c>
      <c r="O449" s="22">
        <v>181.00000000000006</v>
      </c>
      <c r="P449" s="22">
        <v>809691</v>
      </c>
      <c r="Q449" s="23">
        <v>1124.5708333333334</v>
      </c>
      <c r="R449" s="23">
        <v>26.875559534467381</v>
      </c>
      <c r="S449" s="22">
        <v>45</v>
      </c>
      <c r="T449" s="22" t="s">
        <v>26</v>
      </c>
      <c r="U449" s="23">
        <v>0.52946573195953217</v>
      </c>
      <c r="V449" s="22">
        <v>1602</v>
      </c>
      <c r="W449" s="22">
        <v>2670</v>
      </c>
      <c r="X449" s="22">
        <v>3253</v>
      </c>
      <c r="Y449" s="22">
        <v>1449</v>
      </c>
      <c r="Z449" s="22" t="s">
        <v>32</v>
      </c>
      <c r="AA449" s="5"/>
      <c r="AB449" s="6" cm="1">
        <f t="array" ref="AB449">SUM(IF(B449:I449&gt;B450:I450,1,-1))</f>
        <v>2</v>
      </c>
      <c r="AC449" s="6" cm="1">
        <f t="array" ref="AC449">SUM(IF(J449:S449&gt;J450:S450,1,-1))</f>
        <v>-6</v>
      </c>
      <c r="AD449" s="6">
        <f t="shared" si="97"/>
        <v>-4</v>
      </c>
      <c r="AE449" s="6">
        <f t="shared" si="112"/>
        <v>-2</v>
      </c>
      <c r="AF449" s="6">
        <f t="shared" si="112"/>
        <v>-16</v>
      </c>
      <c r="AG449" s="6">
        <f t="shared" si="112"/>
        <v>-18</v>
      </c>
      <c r="AH449" s="5"/>
      <c r="AI449" s="8" t="str">
        <f t="shared" si="98"/>
        <v>OL Higher</v>
      </c>
      <c r="AJ449" s="24" t="str">
        <f t="shared" si="99"/>
        <v>Up</v>
      </c>
      <c r="AK449" s="25" t="str">
        <f t="shared" si="100"/>
        <v>POC Unchanged</v>
      </c>
      <c r="AL449" s="26" t="str">
        <f t="shared" si="101"/>
        <v>In. Val</v>
      </c>
      <c r="AM449" s="26" t="str">
        <f t="shared" si="102"/>
        <v>Inside Day</v>
      </c>
      <c r="AN449" s="26" t="str">
        <f t="shared" si="103"/>
        <v>In Val</v>
      </c>
      <c r="AO449" s="26" t="str">
        <f t="shared" si="104"/>
        <v>No Gap</v>
      </c>
      <c r="AP449" s="26" t="str">
        <f t="shared" si="105"/>
        <v>Top-Weighted</v>
      </c>
      <c r="AQ449" s="26" t="str">
        <f t="shared" si="106"/>
        <v>Skewed Mid-Low</v>
      </c>
      <c r="AR449" s="26" t="str">
        <f t="shared" si="107"/>
        <v>Same</v>
      </c>
      <c r="AS449" s="27">
        <f t="shared" si="108"/>
        <v>0</v>
      </c>
    </row>
    <row r="450" spans="1:45" ht="15.5" x14ac:dyDescent="0.35">
      <c r="A450" s="20">
        <v>45026</v>
      </c>
      <c r="B450" s="21">
        <v>1.2273700000000001</v>
      </c>
      <c r="C450" s="21">
        <v>1.2524999999999999</v>
      </c>
      <c r="D450" s="21">
        <v>1.21784</v>
      </c>
      <c r="E450" s="21">
        <v>1.23909</v>
      </c>
      <c r="F450" s="21">
        <v>1.2314000000000001</v>
      </c>
      <c r="G450" s="21">
        <v>1.2404999999999999</v>
      </c>
      <c r="H450" s="21">
        <v>1.2210000000000001</v>
      </c>
      <c r="I450" s="22">
        <v>61</v>
      </c>
      <c r="J450" s="22">
        <v>5279</v>
      </c>
      <c r="K450" s="22">
        <v>3724</v>
      </c>
      <c r="L450" s="22">
        <v>9069</v>
      </c>
      <c r="M450" s="23">
        <v>12.483055555555563</v>
      </c>
      <c r="N450" s="23">
        <v>346.59999999999911</v>
      </c>
      <c r="O450" s="22">
        <v>194.99999999999852</v>
      </c>
      <c r="P450" s="22">
        <v>812936</v>
      </c>
      <c r="Q450" s="23">
        <v>1129.0777777777778</v>
      </c>
      <c r="R450" s="23">
        <v>26.165608770917551</v>
      </c>
      <c r="S450" s="22">
        <v>51</v>
      </c>
      <c r="T450" s="22" t="s">
        <v>26</v>
      </c>
      <c r="U450" s="23">
        <v>0.65707176121874833</v>
      </c>
      <c r="V450" s="22">
        <v>1639</v>
      </c>
      <c r="W450" s="22">
        <v>2260</v>
      </c>
      <c r="X450" s="22">
        <v>3392</v>
      </c>
      <c r="Y450" s="22">
        <v>1751</v>
      </c>
      <c r="Z450" s="22" t="s">
        <v>32</v>
      </c>
      <c r="AA450" s="5"/>
      <c r="AB450" s="6" cm="1">
        <f t="array" ref="AB450">SUM(IF(B450:I450&gt;B451:I451,1,-1))</f>
        <v>-2</v>
      </c>
      <c r="AC450" s="6" cm="1">
        <f t="array" ref="AC450">SUM(IF(J450:S450&gt;J451:S451,1,-1))</f>
        <v>-4</v>
      </c>
      <c r="AD450" s="6">
        <f t="shared" si="97"/>
        <v>-6</v>
      </c>
      <c r="AE450" s="6">
        <f t="shared" si="112"/>
        <v>-6</v>
      </c>
      <c r="AF450" s="6">
        <f t="shared" si="112"/>
        <v>-16</v>
      </c>
      <c r="AG450" s="6">
        <f t="shared" si="112"/>
        <v>-22</v>
      </c>
      <c r="AH450" s="5"/>
      <c r="AI450" s="8" t="str">
        <f t="shared" si="98"/>
        <v>OL Higher</v>
      </c>
      <c r="AJ450" s="24" t="str">
        <f t="shared" si="99"/>
        <v>Up</v>
      </c>
      <c r="AK450" s="25" t="str">
        <f t="shared" si="100"/>
        <v>POC Unchanged</v>
      </c>
      <c r="AL450" s="26" t="str">
        <f t="shared" si="101"/>
        <v>In. Val</v>
      </c>
      <c r="AM450" s="26" t="str">
        <f t="shared" si="102"/>
        <v>Inside Day</v>
      </c>
      <c r="AN450" s="26" t="str">
        <f t="shared" si="103"/>
        <v>In Val</v>
      </c>
      <c r="AO450" s="26" t="str">
        <f t="shared" si="104"/>
        <v>No Gap</v>
      </c>
      <c r="AP450" s="26" t="str">
        <f t="shared" si="105"/>
        <v>Top-Weighted</v>
      </c>
      <c r="AQ450" s="26" t="str">
        <f t="shared" si="106"/>
        <v>Skewed Mid-Low</v>
      </c>
      <c r="AR450" s="26" t="str">
        <f t="shared" si="107"/>
        <v>Same</v>
      </c>
      <c r="AS450" s="27">
        <f t="shared" si="108"/>
        <v>0</v>
      </c>
    </row>
    <row r="451" spans="1:45" ht="15.5" x14ac:dyDescent="0.35">
      <c r="A451" s="20">
        <v>45023</v>
      </c>
      <c r="B451" s="21">
        <v>1.21868</v>
      </c>
      <c r="C451" s="21">
        <v>1.2524999999999999</v>
      </c>
      <c r="D451" s="21">
        <v>1.2166600000000001</v>
      </c>
      <c r="E451" s="21">
        <v>1.2430300000000001</v>
      </c>
      <c r="F451" s="21">
        <v>1.2314000000000001</v>
      </c>
      <c r="G451" s="21">
        <v>1.2405000000000002</v>
      </c>
      <c r="H451" s="21">
        <v>1.2206000000000001</v>
      </c>
      <c r="I451" s="22">
        <v>73</v>
      </c>
      <c r="J451" s="22">
        <v>4732</v>
      </c>
      <c r="K451" s="22">
        <v>4397</v>
      </c>
      <c r="L451" s="22">
        <v>9195</v>
      </c>
      <c r="M451" s="23">
        <v>12.718611111111137</v>
      </c>
      <c r="N451" s="23">
        <v>358.39999999999873</v>
      </c>
      <c r="O451" s="22">
        <v>199.00000000000028</v>
      </c>
      <c r="P451" s="22">
        <v>848138</v>
      </c>
      <c r="Q451" s="23">
        <v>1177.9694444444444</v>
      </c>
      <c r="R451" s="23">
        <v>25.655691964285804</v>
      </c>
      <c r="S451" s="22">
        <v>49</v>
      </c>
      <c r="T451" s="22" t="s">
        <v>26</v>
      </c>
      <c r="U451" s="23">
        <v>0.69158671497429314</v>
      </c>
      <c r="V451" s="22">
        <v>1689</v>
      </c>
      <c r="W451" s="22">
        <v>1777</v>
      </c>
      <c r="X451" s="22">
        <v>3667</v>
      </c>
      <c r="Y451" s="22">
        <v>2062</v>
      </c>
      <c r="Z451" s="22" t="s">
        <v>32</v>
      </c>
      <c r="AA451" s="5"/>
      <c r="AB451" s="6" cm="1">
        <f t="array" ref="AB451">SUM(IF(B451:I451&gt;B452:I452,1,-1))</f>
        <v>-2</v>
      </c>
      <c r="AC451" s="6" cm="1">
        <f t="array" ref="AC451">SUM(IF(J451:S451&gt;J452:S452,1,-1))</f>
        <v>-6</v>
      </c>
      <c r="AD451" s="6">
        <f t="shared" si="97"/>
        <v>-8</v>
      </c>
      <c r="AE451" s="6">
        <f t="shared" si="112"/>
        <v>-8</v>
      </c>
      <c r="AF451" s="6">
        <f t="shared" si="112"/>
        <v>-16</v>
      </c>
      <c r="AG451" s="6">
        <f t="shared" si="112"/>
        <v>-24</v>
      </c>
      <c r="AH451" s="5"/>
      <c r="AI451" s="8" t="str">
        <f t="shared" si="98"/>
        <v>Inside</v>
      </c>
      <c r="AJ451" s="24" t="str">
        <f t="shared" si="99"/>
        <v>Up</v>
      </c>
      <c r="AK451" s="25" t="str">
        <f t="shared" si="100"/>
        <v>POC Unchanged</v>
      </c>
      <c r="AL451" s="26" t="str">
        <f t="shared" si="101"/>
        <v>In. Val</v>
      </c>
      <c r="AM451" s="26" t="str">
        <f t="shared" si="102"/>
        <v>Inside Day</v>
      </c>
      <c r="AN451" s="26" t="str">
        <f t="shared" si="103"/>
        <v>Ab. Val</v>
      </c>
      <c r="AO451" s="26" t="str">
        <f t="shared" si="104"/>
        <v>Gap Down - Failed</v>
      </c>
      <c r="AP451" s="26" t="str">
        <f t="shared" si="105"/>
        <v>Top-Weighted</v>
      </c>
      <c r="AQ451" s="26" t="str">
        <f t="shared" si="106"/>
        <v>Skewed Mid-Low</v>
      </c>
      <c r="AR451" s="26" t="str">
        <f t="shared" si="107"/>
        <v>Closed Higher Quadrant</v>
      </c>
      <c r="AS451" s="27">
        <f t="shared" si="108"/>
        <v>1</v>
      </c>
    </row>
    <row r="452" spans="1:45" ht="15.5" x14ac:dyDescent="0.35">
      <c r="A452" s="20">
        <v>45022</v>
      </c>
      <c r="B452" s="21">
        <v>1.2109399999999999</v>
      </c>
      <c r="C452" s="21">
        <v>1.2524999999999999</v>
      </c>
      <c r="D452" s="21">
        <v>1.2101500000000001</v>
      </c>
      <c r="E452" s="21">
        <v>1.24326</v>
      </c>
      <c r="F452" s="21">
        <v>1.2314000000000001</v>
      </c>
      <c r="G452" s="21">
        <v>1.2410999999999999</v>
      </c>
      <c r="H452" s="21">
        <v>1.2198</v>
      </c>
      <c r="I452" s="22">
        <v>97</v>
      </c>
      <c r="J452" s="22">
        <v>4363</v>
      </c>
      <c r="K452" s="22">
        <v>5052</v>
      </c>
      <c r="L452" s="22">
        <v>9481</v>
      </c>
      <c r="M452" s="23">
        <v>13.071666666666697</v>
      </c>
      <c r="N452" s="23">
        <v>423.49999999999886</v>
      </c>
      <c r="O452" s="22">
        <v>212.99999999999875</v>
      </c>
      <c r="P452" s="22">
        <v>908565</v>
      </c>
      <c r="Q452" s="23">
        <v>1261.8958333333333</v>
      </c>
      <c r="R452" s="23">
        <v>22.3872491145219</v>
      </c>
      <c r="S452" s="22">
        <v>66</v>
      </c>
      <c r="T452" s="22" t="s">
        <v>33</v>
      </c>
      <c r="U452" s="23">
        <v>0.76324516666948683</v>
      </c>
      <c r="V452" s="22">
        <v>1740</v>
      </c>
      <c r="W452" s="22">
        <v>2689</v>
      </c>
      <c r="X452" s="22">
        <v>3883</v>
      </c>
      <c r="Y452" s="22">
        <v>1154</v>
      </c>
      <c r="Z452" s="22" t="s">
        <v>31</v>
      </c>
      <c r="AA452" s="5"/>
      <c r="AB452" s="6" cm="1">
        <f t="array" ref="AB452">SUM(IF(B452:I452&gt;B453:I453,1,-1))</f>
        <v>-2</v>
      </c>
      <c r="AC452" s="6" cm="1">
        <f t="array" ref="AC452">SUM(IF(J452:S452&gt;J453:S453,1,-1))</f>
        <v>-6</v>
      </c>
      <c r="AD452" s="6">
        <f t="shared" ref="AD452:AD515" si="113">SUM(AB452:AC452)</f>
        <v>-8</v>
      </c>
      <c r="AE452" s="6">
        <f t="shared" si="112"/>
        <v>-4</v>
      </c>
      <c r="AF452" s="6">
        <f t="shared" si="112"/>
        <v>-12</v>
      </c>
      <c r="AG452" s="6">
        <f t="shared" si="112"/>
        <v>-16</v>
      </c>
      <c r="AH452" s="5"/>
      <c r="AI452" s="8" t="str">
        <f t="shared" si="98"/>
        <v>OL Higher</v>
      </c>
      <c r="AJ452" s="24" t="str">
        <f t="shared" si="99"/>
        <v>Up</v>
      </c>
      <c r="AK452" s="25" t="str">
        <f t="shared" si="100"/>
        <v>POC Unchanged</v>
      </c>
      <c r="AL452" s="26" t="str">
        <f t="shared" si="101"/>
        <v>In. Val</v>
      </c>
      <c r="AM452" s="26" t="str">
        <f t="shared" si="102"/>
        <v>Inside Day</v>
      </c>
      <c r="AN452" s="26" t="str">
        <f t="shared" si="103"/>
        <v>Ab. Val</v>
      </c>
      <c r="AO452" s="26" t="str">
        <f t="shared" si="104"/>
        <v>Gap Down - Failed</v>
      </c>
      <c r="AP452" s="26" t="str">
        <f t="shared" si="105"/>
        <v>Bottom-Weighted</v>
      </c>
      <c r="AQ452" s="26" t="str">
        <f t="shared" si="106"/>
        <v>Skewed Mid-Low</v>
      </c>
      <c r="AR452" s="26" t="str">
        <f t="shared" si="107"/>
        <v>Same</v>
      </c>
      <c r="AS452" s="27">
        <f t="shared" si="108"/>
        <v>0</v>
      </c>
    </row>
    <row r="453" spans="1:45" ht="15.5" x14ac:dyDescent="0.35">
      <c r="A453" s="20">
        <v>45021</v>
      </c>
      <c r="B453" s="21">
        <v>1.20668</v>
      </c>
      <c r="C453" s="21">
        <v>1.2524999999999999</v>
      </c>
      <c r="D453" s="21">
        <v>1.20269</v>
      </c>
      <c r="E453" s="21">
        <v>1.2462</v>
      </c>
      <c r="F453" s="21">
        <v>1.2314000000000001</v>
      </c>
      <c r="G453" s="21">
        <v>1.2411000000000001</v>
      </c>
      <c r="H453" s="21">
        <v>1.2188000000000001</v>
      </c>
      <c r="I453" s="22">
        <v>106</v>
      </c>
      <c r="J453" s="22">
        <v>3803</v>
      </c>
      <c r="K453" s="22">
        <v>5870</v>
      </c>
      <c r="L453" s="22">
        <v>9739</v>
      </c>
      <c r="M453" s="23">
        <v>13.453194444444449</v>
      </c>
      <c r="N453" s="23">
        <v>498.09999999999911</v>
      </c>
      <c r="O453" s="22">
        <v>222.99999999999986</v>
      </c>
      <c r="P453" s="22">
        <v>985716</v>
      </c>
      <c r="Q453" s="23">
        <v>1369.05</v>
      </c>
      <c r="R453" s="23">
        <v>19.552298735193769</v>
      </c>
      <c r="S453" s="22">
        <v>79</v>
      </c>
      <c r="T453" s="22" t="s">
        <v>26</v>
      </c>
      <c r="U453" s="23">
        <v>0.67409415147032936</v>
      </c>
      <c r="V453" s="22">
        <v>1473</v>
      </c>
      <c r="W453" s="22">
        <v>4064</v>
      </c>
      <c r="X453" s="22">
        <v>3028</v>
      </c>
      <c r="Y453" s="22">
        <v>1157</v>
      </c>
      <c r="Z453" s="22" t="s">
        <v>31</v>
      </c>
      <c r="AA453" s="5"/>
      <c r="AB453" s="6" cm="1">
        <f t="array" ref="AB453">SUM(IF(B453:I453&gt;B454:I454,1,-1))</f>
        <v>-4</v>
      </c>
      <c r="AC453" s="6" cm="1">
        <f t="array" ref="AC453">SUM(IF(J453:S453&gt;J454:S454,1,-1))</f>
        <v>-4</v>
      </c>
      <c r="AD453" s="6">
        <f t="shared" si="113"/>
        <v>-8</v>
      </c>
      <c r="AE453" s="6">
        <f t="shared" si="112"/>
        <v>2</v>
      </c>
      <c r="AF453" s="6">
        <f t="shared" si="112"/>
        <v>-8</v>
      </c>
      <c r="AG453" s="6">
        <f t="shared" si="112"/>
        <v>-6</v>
      </c>
      <c r="AH453" s="5"/>
      <c r="AI453" s="8" t="str">
        <f t="shared" si="98"/>
        <v>OL Higher</v>
      </c>
      <c r="AJ453" s="24" t="str">
        <f t="shared" si="99"/>
        <v>Up</v>
      </c>
      <c r="AK453" s="25" t="str">
        <f t="shared" si="100"/>
        <v>POC Unchanged</v>
      </c>
      <c r="AL453" s="26" t="str">
        <f t="shared" si="101"/>
        <v>In. Val</v>
      </c>
      <c r="AM453" s="26" t="str">
        <f t="shared" si="102"/>
        <v>Inside Day</v>
      </c>
      <c r="AN453" s="26" t="str">
        <f t="shared" si="103"/>
        <v>Ab. Val</v>
      </c>
      <c r="AO453" s="26" t="str">
        <f t="shared" si="104"/>
        <v>Gap Down - Failed</v>
      </c>
      <c r="AP453" s="26" t="str">
        <f t="shared" si="105"/>
        <v>Bottom-Weighted</v>
      </c>
      <c r="AQ453" s="26" t="str">
        <f t="shared" si="106"/>
        <v>Skewed Mid-High</v>
      </c>
      <c r="AR453" s="26" t="str">
        <f t="shared" si="107"/>
        <v>Same</v>
      </c>
      <c r="AS453" s="27">
        <f t="shared" si="108"/>
        <v>0</v>
      </c>
    </row>
    <row r="454" spans="1:45" ht="15.5" x14ac:dyDescent="0.35">
      <c r="A454" s="20">
        <v>45020</v>
      </c>
      <c r="B454" s="21">
        <v>1.21502</v>
      </c>
      <c r="C454" s="21">
        <v>1.2524999999999999</v>
      </c>
      <c r="D454" s="21">
        <v>1.2010000000000001</v>
      </c>
      <c r="E454" s="21">
        <v>1.2498899999999999</v>
      </c>
      <c r="F454" s="21">
        <v>1.2314000000000001</v>
      </c>
      <c r="G454" s="21">
        <v>1.2411000000000001</v>
      </c>
      <c r="H454" s="21">
        <v>1.2179</v>
      </c>
      <c r="I454" s="22">
        <v>108</v>
      </c>
      <c r="J454" s="22">
        <v>3141</v>
      </c>
      <c r="K454" s="22">
        <v>6847</v>
      </c>
      <c r="L454" s="22">
        <v>10054</v>
      </c>
      <c r="M454" s="23">
        <v>13.861805555555561</v>
      </c>
      <c r="N454" s="23">
        <v>514.99999999999875</v>
      </c>
      <c r="O454" s="22">
        <v>232.00000000000108</v>
      </c>
      <c r="P454" s="22">
        <v>1089741</v>
      </c>
      <c r="Q454" s="23">
        <v>1513.5291666666667</v>
      </c>
      <c r="R454" s="23">
        <v>19.522330097087426</v>
      </c>
      <c r="S454" s="22">
        <v>67</v>
      </c>
      <c r="T454" s="22" t="s">
        <v>26</v>
      </c>
      <c r="U454" s="23">
        <v>0.60402792697842256</v>
      </c>
      <c r="V454" s="22">
        <v>868</v>
      </c>
      <c r="W454" s="22">
        <v>4364</v>
      </c>
      <c r="X454" s="22">
        <v>3093</v>
      </c>
      <c r="Y454" s="22">
        <v>1729</v>
      </c>
      <c r="Z454" s="22" t="s">
        <v>31</v>
      </c>
      <c r="AA454" s="5"/>
      <c r="AB454" s="6" cm="1">
        <f t="array" ref="AB454">SUM(IF(B454:I454&gt;B455:I455,1,-1))</f>
        <v>2</v>
      </c>
      <c r="AC454" s="6" cm="1">
        <f t="array" ref="AC454">SUM(IF(J454:S454&gt;J455:S455,1,-1))</f>
        <v>-2</v>
      </c>
      <c r="AD454" s="6">
        <f t="shared" si="113"/>
        <v>0</v>
      </c>
      <c r="AE454" s="6">
        <f t="shared" si="112"/>
        <v>8</v>
      </c>
      <c r="AF454" s="6">
        <f t="shared" si="112"/>
        <v>-8</v>
      </c>
      <c r="AG454" s="6">
        <f t="shared" si="112"/>
        <v>0</v>
      </c>
      <c r="AH454" s="5"/>
      <c r="AI454" s="8" t="str">
        <f t="shared" ref="AI454:AI520" si="114">IF(AND(H454&gt;=G455,G454&gt;=G455),"Higher",
IF(AND(H454&lt;=H455,G454&lt;=H455),"Lower",
IF(AND(G454&gt;=G455,H454&lt;=G455,H454&gt;H455),"OL Higher",
IF(AND(H454&lt;=H455,G454&gt;=H455,G454&lt;G455),"OL Lower",
IF(AND(G454&lt;=G455,H454&gt;=H455),"Inside",
IF(AND(G454&gt;=G455,H454&lt;=H455),"Outside","Undefined"))))))</f>
        <v>OL Higher</v>
      </c>
      <c r="AJ454" s="24" t="str">
        <f t="shared" ref="AJ454:AJ520" si="115">IF(F454 &gt;= ((C454 - D454) * 10%) + B454, "Up", IF(F454 &lt;= (B454 - (C454 - D454) * 10%), "Down", "Neutral"))</f>
        <v>Up</v>
      </c>
      <c r="AK454" s="25" t="str">
        <f t="shared" ref="AK454:AK520" si="116">IF(F454 &gt; F455, "POC Up", IF(F454 &lt; F455, "POC Down", "POC Unchanged"))</f>
        <v>POC Unchanged</v>
      </c>
      <c r="AL454" s="26" t="str">
        <f t="shared" ref="AL454:AL520" si="117">IF(F454 &lt; H455, "Bel. Val",
IF(F454 &gt; G455, "Ab. Val",
"In. Val"))</f>
        <v>In. Val</v>
      </c>
      <c r="AM454" s="26" t="str">
        <f t="shared" ref="AM454:AM520" si="118">IF(AND(D454 &lt; D455, C454 &gt; C455), "Both Sides Expand",
IF(D454 &lt; D455, "Lower Break",
IF(C454 &gt; C455, "Upper Break", "Inside Day")))</f>
        <v>Upper Break</v>
      </c>
      <c r="AN454" s="26" t="str">
        <f t="shared" ref="AN454:AN520" si="119">IF(AND(E454 &lt; H454, E454 &lt; G454), "Bl. Val",
IF(AND(E454 &gt; G454, E454 &gt; H454), "Ab. Val",
"In Val"))</f>
        <v>Ab. Val</v>
      </c>
      <c r="AO454" s="26" t="str">
        <f t="shared" ref="AO454:AO520" si="120">IF(AND(B454 &gt; G455, E454 &lt; G455), "Gap Up - Failed",
IF(AND(B454 &gt; G455, E454 &gt; B454), "Gap Up - Follow Through",
IF(AND(B454 &gt; G455, E454 &lt; B454), "Gap Up - Faded",
IF(AND(B454 &lt; H455, E454 &gt; H455), "Gap Down - Failed",
IF(AND(B454 &lt; H455, E454 &lt; B454), "Gap Down - Follow Through",
IF(AND(B454 &lt; H455, E454 &gt; B454), "Gap Down - Rejected",
"No Gap"))))))</f>
        <v>Gap Down - Failed</v>
      </c>
      <c r="AP454" s="26" t="str">
        <f t="shared" ref="AP454:AP520" si="121">IF(J454 &gt; K454, "Top-Weighted",
IF(K454 &gt; J454, "Bottom-Weighted",
"Balanced"))</f>
        <v>Bottom-Weighted</v>
      </c>
      <c r="AQ454" s="26" t="str">
        <f t="shared" ref="AQ454:AQ520" si="122">IF(COUNTIF(V454:Y454, MAX(V454, W454, X454, Y454)) &gt; 1, "Tie",
IF(V454 &gt; MAX(W454, X454, Y454), "Skewed High",
IF(W454 &gt; MAX(V454, X454, Y454), "Skewed Mid-High",
IF(X454 &gt; MAX(V454, W454, Y454), "Skewed Mid-Low",
IF(Y454 &gt; MAX(V454, W454, X454), "Skewed Low", "Evenly Distributed")))))</f>
        <v>Skewed Mid-High</v>
      </c>
      <c r="AR454" s="26" t="str">
        <f t="shared" ref="AR454:AR520" si="123">IF(Z454 &lt; Z455, "Closed Lower Quadrant",
IF(Z454 &gt; Z455, "Closed Higher Quadrant",
"Same"))</f>
        <v>Same</v>
      </c>
      <c r="AS454" s="27">
        <f t="shared" ref="AS454:AS520" si="124">_xlfn.NUMBERVALUE(SUBSTITUTE(Z454,"Q","")) - _xlfn.NUMBERVALUE(SUBSTITUTE(Z455,"Q",""))</f>
        <v>0</v>
      </c>
    </row>
    <row r="455" spans="1:45" ht="15.5" x14ac:dyDescent="0.35">
      <c r="A455" s="20">
        <v>45019</v>
      </c>
      <c r="B455" s="21">
        <v>1.2166699999999999</v>
      </c>
      <c r="C455" s="21">
        <v>1.2424999999999999</v>
      </c>
      <c r="D455" s="21">
        <v>1.2010000000000001</v>
      </c>
      <c r="E455" s="21">
        <v>1.2419899999999999</v>
      </c>
      <c r="F455" s="21">
        <v>1.2314000000000001</v>
      </c>
      <c r="G455" s="21">
        <v>1.2402</v>
      </c>
      <c r="H455" s="21">
        <v>1.2173</v>
      </c>
      <c r="I455" s="22">
        <v>93</v>
      </c>
      <c r="J455" s="22">
        <v>2503</v>
      </c>
      <c r="K455" s="22">
        <v>7618</v>
      </c>
      <c r="L455" s="22">
        <v>10187</v>
      </c>
      <c r="M455" s="23">
        <v>14.044861111111109</v>
      </c>
      <c r="N455" s="23">
        <v>414.99999999999869</v>
      </c>
      <c r="O455" s="22">
        <v>228.9999999999992</v>
      </c>
      <c r="P455" s="22">
        <v>1169110</v>
      </c>
      <c r="Q455" s="23">
        <v>1623.7638888888889</v>
      </c>
      <c r="R455" s="23">
        <v>24.546987951807306</v>
      </c>
      <c r="S455" s="22">
        <v>58</v>
      </c>
      <c r="T455" s="22" t="s">
        <v>28</v>
      </c>
      <c r="U455" s="23">
        <v>0.4839352727621748</v>
      </c>
      <c r="V455" s="22">
        <v>2091</v>
      </c>
      <c r="W455" s="22">
        <v>4156</v>
      </c>
      <c r="X455" s="22">
        <v>2468</v>
      </c>
      <c r="Y455" s="22">
        <v>1472</v>
      </c>
      <c r="Z455" s="22" t="s">
        <v>31</v>
      </c>
      <c r="AA455" s="5"/>
      <c r="AB455" s="6" cm="1">
        <f t="array" ref="AB455">SUM(IF(B455:I455&gt;B456:I456,1,-1))</f>
        <v>4</v>
      </c>
      <c r="AC455" s="6" cm="1">
        <f t="array" ref="AC455">SUM(IF(J455:S455&gt;J456:S456,1,-1))</f>
        <v>-2</v>
      </c>
      <c r="AD455" s="6">
        <f t="shared" si="113"/>
        <v>2</v>
      </c>
      <c r="AE455" s="6">
        <f t="shared" si="112"/>
        <v>14</v>
      </c>
      <c r="AF455" s="6">
        <f t="shared" si="112"/>
        <v>-12</v>
      </c>
      <c r="AG455" s="6">
        <f t="shared" si="112"/>
        <v>2</v>
      </c>
      <c r="AH455" s="5"/>
      <c r="AI455" s="8" t="str">
        <f t="shared" si="114"/>
        <v>OL Higher</v>
      </c>
      <c r="AJ455" s="24" t="str">
        <f t="shared" si="115"/>
        <v>Up</v>
      </c>
      <c r="AK455" s="25" t="str">
        <f t="shared" si="116"/>
        <v>POC Unchanged</v>
      </c>
      <c r="AL455" s="26" t="str">
        <f t="shared" si="117"/>
        <v>In. Val</v>
      </c>
      <c r="AM455" s="26" t="str">
        <f t="shared" si="118"/>
        <v>Upper Break</v>
      </c>
      <c r="AN455" s="26" t="str">
        <f t="shared" si="119"/>
        <v>Ab. Val</v>
      </c>
      <c r="AO455" s="26" t="str">
        <f t="shared" si="120"/>
        <v>No Gap</v>
      </c>
      <c r="AP455" s="26" t="str">
        <f t="shared" si="121"/>
        <v>Bottom-Weighted</v>
      </c>
      <c r="AQ455" s="26" t="str">
        <f t="shared" si="122"/>
        <v>Skewed Mid-High</v>
      </c>
      <c r="AR455" s="26" t="str">
        <f t="shared" si="123"/>
        <v>Closed Lower Quadrant</v>
      </c>
      <c r="AS455" s="27">
        <f t="shared" si="124"/>
        <v>-1</v>
      </c>
    </row>
    <row r="456" spans="1:45" ht="15.5" x14ac:dyDescent="0.35">
      <c r="A456" s="20">
        <v>45016</v>
      </c>
      <c r="B456" s="21">
        <v>1.2075499999999999</v>
      </c>
      <c r="C456" s="21">
        <v>1.2422500000000001</v>
      </c>
      <c r="D456" s="21">
        <v>1.2010000000000001</v>
      </c>
      <c r="E456" s="21">
        <v>1.22855</v>
      </c>
      <c r="F456" s="21">
        <v>1.2314000000000001</v>
      </c>
      <c r="G456" s="21">
        <v>1.2354000000000001</v>
      </c>
      <c r="H456" s="21">
        <v>1.2136</v>
      </c>
      <c r="I456" s="22">
        <v>57</v>
      </c>
      <c r="J456" s="22">
        <v>2097</v>
      </c>
      <c r="K456" s="22">
        <v>8494</v>
      </c>
      <c r="L456" s="22">
        <v>10654</v>
      </c>
      <c r="M456" s="23">
        <v>14.691111111111116</v>
      </c>
      <c r="N456" s="23">
        <v>412.50000000000011</v>
      </c>
      <c r="O456" s="22">
        <v>218.00000000000043</v>
      </c>
      <c r="P456" s="22">
        <v>1281593</v>
      </c>
      <c r="Q456" s="23">
        <v>1779.9902777777777</v>
      </c>
      <c r="R456" s="23">
        <v>25.827878787878781</v>
      </c>
      <c r="S456" s="22">
        <v>54</v>
      </c>
      <c r="T456" s="22" t="s">
        <v>28</v>
      </c>
      <c r="U456" s="23">
        <v>0.40633085025548327</v>
      </c>
      <c r="V456" s="22">
        <v>1809</v>
      </c>
      <c r="W456" s="22">
        <v>3876</v>
      </c>
      <c r="X456" s="22">
        <v>2933</v>
      </c>
      <c r="Y456" s="22">
        <v>2036</v>
      </c>
      <c r="Z456" s="22" t="s">
        <v>32</v>
      </c>
      <c r="AA456" s="5"/>
      <c r="AB456" s="6" cm="1">
        <f t="array" ref="AB456">SUM(IF(B456:I456&gt;B457:I457,1,-1))</f>
        <v>2</v>
      </c>
      <c r="AC456" s="6" cm="1">
        <f t="array" ref="AC456">SUM(IF(J456:S456&gt;J457:S457,1,-1))</f>
        <v>-4</v>
      </c>
      <c r="AD456" s="6">
        <f t="shared" si="113"/>
        <v>-2</v>
      </c>
      <c r="AE456" s="6">
        <f t="shared" si="112"/>
        <v>14</v>
      </c>
      <c r="AF456" s="6">
        <f t="shared" si="112"/>
        <v>-14</v>
      </c>
      <c r="AG456" s="6">
        <f t="shared" si="112"/>
        <v>0</v>
      </c>
      <c r="AH456" s="5"/>
      <c r="AI456" s="8" t="str">
        <f t="shared" si="114"/>
        <v>OL Higher</v>
      </c>
      <c r="AJ456" s="24" t="str">
        <f t="shared" si="115"/>
        <v>Up</v>
      </c>
      <c r="AK456" s="25" t="str">
        <f t="shared" si="116"/>
        <v>POC Unchanged</v>
      </c>
      <c r="AL456" s="26" t="str">
        <f t="shared" si="117"/>
        <v>In. Val</v>
      </c>
      <c r="AM456" s="26" t="str">
        <f t="shared" si="118"/>
        <v>Upper Break</v>
      </c>
      <c r="AN456" s="26" t="str">
        <f t="shared" si="119"/>
        <v>In Val</v>
      </c>
      <c r="AO456" s="26" t="str">
        <f t="shared" si="120"/>
        <v>Gap Down - Failed</v>
      </c>
      <c r="AP456" s="26" t="str">
        <f t="shared" si="121"/>
        <v>Bottom-Weighted</v>
      </c>
      <c r="AQ456" s="26" t="str">
        <f t="shared" si="122"/>
        <v>Skewed Mid-High</v>
      </c>
      <c r="AR456" s="26" t="str">
        <f t="shared" si="123"/>
        <v>Closed Higher Quadrant</v>
      </c>
      <c r="AS456" s="27">
        <f t="shared" si="124"/>
        <v>1</v>
      </c>
    </row>
    <row r="457" spans="1:45" ht="15.5" x14ac:dyDescent="0.35">
      <c r="A457" s="20">
        <v>45015</v>
      </c>
      <c r="B457" s="21">
        <v>1.1922200000000001</v>
      </c>
      <c r="C457" s="21">
        <v>1.2392700000000001</v>
      </c>
      <c r="D457" s="21">
        <v>1.19075</v>
      </c>
      <c r="E457" s="21">
        <v>1.23858</v>
      </c>
      <c r="F457" s="21">
        <v>1.2314000000000001</v>
      </c>
      <c r="G457" s="21">
        <v>1.2348000000000001</v>
      </c>
      <c r="H457" s="21">
        <v>1.2110000000000001</v>
      </c>
      <c r="I457" s="22">
        <v>90</v>
      </c>
      <c r="J457" s="22">
        <v>1453</v>
      </c>
      <c r="K457" s="22">
        <v>9461</v>
      </c>
      <c r="L457" s="22">
        <v>10976</v>
      </c>
      <c r="M457" s="23">
        <v>15.108033240997218</v>
      </c>
      <c r="N457" s="23">
        <v>485.20000000000118</v>
      </c>
      <c r="O457" s="22">
        <v>238.00000000000043</v>
      </c>
      <c r="P457" s="22">
        <v>1378923</v>
      </c>
      <c r="Q457" s="23">
        <v>1909.865650969529</v>
      </c>
      <c r="R457" s="23">
        <v>22.621599340478099</v>
      </c>
      <c r="S457" s="22">
        <v>53</v>
      </c>
      <c r="T457" s="22" t="s">
        <v>28</v>
      </c>
      <c r="U457" s="23">
        <v>0.30381520126983041</v>
      </c>
      <c r="V457" s="22">
        <v>3171</v>
      </c>
      <c r="W457" s="22">
        <v>3943</v>
      </c>
      <c r="X457" s="22">
        <v>3238</v>
      </c>
      <c r="Y457" s="22">
        <v>624</v>
      </c>
      <c r="Z457" s="22" t="s">
        <v>31</v>
      </c>
      <c r="AA457" s="5"/>
      <c r="AB457" s="6" cm="1">
        <f t="array" ref="AB457">SUM(IF(B457:I457&gt;B458:I458,1,-1))</f>
        <v>8</v>
      </c>
      <c r="AC457" s="6" cm="1">
        <f t="array" ref="AC457">SUM(IF(J457:S457&gt;J458:S458,1,-1))</f>
        <v>-6</v>
      </c>
      <c r="AD457" s="6">
        <f t="shared" si="113"/>
        <v>2</v>
      </c>
      <c r="AE457" s="6">
        <f t="shared" si="112"/>
        <v>14</v>
      </c>
      <c r="AF457" s="6">
        <f t="shared" si="112"/>
        <v>-14</v>
      </c>
      <c r="AG457" s="6">
        <f t="shared" si="112"/>
        <v>0</v>
      </c>
      <c r="AH457" s="5"/>
      <c r="AI457" s="8" t="str">
        <f t="shared" si="114"/>
        <v>OL Higher</v>
      </c>
      <c r="AJ457" s="24" t="str">
        <f t="shared" si="115"/>
        <v>Up</v>
      </c>
      <c r="AK457" s="25" t="str">
        <f t="shared" si="116"/>
        <v>POC Up</v>
      </c>
      <c r="AL457" s="26" t="str">
        <f t="shared" si="117"/>
        <v>In. Val</v>
      </c>
      <c r="AM457" s="26" t="str">
        <f t="shared" si="118"/>
        <v>Upper Break</v>
      </c>
      <c r="AN457" s="26" t="str">
        <f t="shared" si="119"/>
        <v>Ab. Val</v>
      </c>
      <c r="AO457" s="26" t="str">
        <f t="shared" si="120"/>
        <v>Gap Down - Failed</v>
      </c>
      <c r="AP457" s="26" t="str">
        <f t="shared" si="121"/>
        <v>Bottom-Weighted</v>
      </c>
      <c r="AQ457" s="26" t="str">
        <f t="shared" si="122"/>
        <v>Skewed Mid-High</v>
      </c>
      <c r="AR457" s="26" t="str">
        <f t="shared" si="123"/>
        <v>Same</v>
      </c>
      <c r="AS457" s="27">
        <f t="shared" si="124"/>
        <v>0</v>
      </c>
    </row>
    <row r="458" spans="1:45" ht="15.5" x14ac:dyDescent="0.35">
      <c r="A458" s="20">
        <v>45014</v>
      </c>
      <c r="B458" s="21">
        <v>1.18489</v>
      </c>
      <c r="C458" s="21">
        <v>1.23613</v>
      </c>
      <c r="D458" s="21">
        <v>1.1831700000000001</v>
      </c>
      <c r="E458" s="21">
        <v>1.2309600000000001</v>
      </c>
      <c r="F458" s="21">
        <v>1.2313000000000001</v>
      </c>
      <c r="G458" s="21">
        <v>1.2342</v>
      </c>
      <c r="H458" s="21">
        <v>1.2096</v>
      </c>
      <c r="I458" s="22">
        <v>80</v>
      </c>
      <c r="J458" s="22">
        <v>1072</v>
      </c>
      <c r="K458" s="22">
        <v>9969</v>
      </c>
      <c r="L458" s="22">
        <v>11100</v>
      </c>
      <c r="M458" s="23">
        <v>15.258033240997214</v>
      </c>
      <c r="N458" s="23">
        <v>529.599999999999</v>
      </c>
      <c r="O458" s="22">
        <v>245.99999999999955</v>
      </c>
      <c r="P458" s="22">
        <v>1395138</v>
      </c>
      <c r="Q458" s="23">
        <v>1932.3240997229916</v>
      </c>
      <c r="R458" s="23">
        <v>20.959214501510612</v>
      </c>
      <c r="S458" s="22">
        <v>53</v>
      </c>
      <c r="T458" s="22" t="s">
        <v>30</v>
      </c>
      <c r="U458" s="23">
        <v>0.22333046488417288</v>
      </c>
      <c r="V458" s="22">
        <v>4085</v>
      </c>
      <c r="W458" s="22">
        <v>3766</v>
      </c>
      <c r="X458" s="22">
        <v>2336</v>
      </c>
      <c r="Y458" s="22">
        <v>913</v>
      </c>
      <c r="Z458" s="22" t="s">
        <v>31</v>
      </c>
      <c r="AA458" s="5"/>
      <c r="AB458" s="6" cm="1">
        <f t="array" ref="AB458">SUM(IF(B458:I458&gt;B459:I459,1,-1))</f>
        <v>4</v>
      </c>
      <c r="AC458" s="6" cm="1">
        <f t="array" ref="AC458">SUM(IF(J458:S458&gt;J459:S459,1,-1))</f>
        <v>-4</v>
      </c>
      <c r="AD458" s="6">
        <f t="shared" si="113"/>
        <v>0</v>
      </c>
      <c r="AE458" s="6">
        <f t="shared" si="112"/>
        <v>6</v>
      </c>
      <c r="AF458" s="6">
        <f t="shared" si="112"/>
        <v>-12</v>
      </c>
      <c r="AG458" s="6">
        <f t="shared" si="112"/>
        <v>-6</v>
      </c>
      <c r="AH458" s="5"/>
      <c r="AI458" s="8" t="str">
        <f t="shared" si="114"/>
        <v>OL Higher</v>
      </c>
      <c r="AJ458" s="24" t="str">
        <f t="shared" si="115"/>
        <v>Up</v>
      </c>
      <c r="AK458" s="25" t="str">
        <f t="shared" si="116"/>
        <v>POC Up</v>
      </c>
      <c r="AL458" s="26" t="str">
        <f t="shared" si="117"/>
        <v>Ab. Val</v>
      </c>
      <c r="AM458" s="26" t="str">
        <f t="shared" si="118"/>
        <v>Upper Break</v>
      </c>
      <c r="AN458" s="26" t="str">
        <f t="shared" si="119"/>
        <v>In Val</v>
      </c>
      <c r="AO458" s="26" t="str">
        <f t="shared" si="120"/>
        <v>Gap Down - Failed</v>
      </c>
      <c r="AP458" s="26" t="str">
        <f t="shared" si="121"/>
        <v>Bottom-Weighted</v>
      </c>
      <c r="AQ458" s="26" t="str">
        <f t="shared" si="122"/>
        <v>Skewed High</v>
      </c>
      <c r="AR458" s="26" t="str">
        <f t="shared" si="123"/>
        <v>Same</v>
      </c>
      <c r="AS458" s="27">
        <f t="shared" si="124"/>
        <v>0</v>
      </c>
    </row>
    <row r="459" spans="1:45" ht="15.5" x14ac:dyDescent="0.35">
      <c r="A459" s="20">
        <v>45013</v>
      </c>
      <c r="B459" s="21">
        <v>1.18262</v>
      </c>
      <c r="C459" s="21">
        <v>1.23489</v>
      </c>
      <c r="D459" s="21">
        <v>1.1802600000000001</v>
      </c>
      <c r="E459" s="21">
        <v>1.2329399999999999</v>
      </c>
      <c r="F459" s="21">
        <v>1.2154</v>
      </c>
      <c r="G459" s="21">
        <v>1.2286000000000001</v>
      </c>
      <c r="H459" s="21">
        <v>1.2039000000000002</v>
      </c>
      <c r="I459" s="22">
        <v>104</v>
      </c>
      <c r="J459" s="22">
        <v>5759</v>
      </c>
      <c r="K459" s="22">
        <v>5254</v>
      </c>
      <c r="L459" s="22">
        <v>11071</v>
      </c>
      <c r="M459" s="23">
        <v>15.268559556786709</v>
      </c>
      <c r="N459" s="23">
        <v>546.29999999999961</v>
      </c>
      <c r="O459" s="22">
        <v>246.99999999999943</v>
      </c>
      <c r="P459" s="22">
        <v>1414022</v>
      </c>
      <c r="Q459" s="23">
        <v>1958.4792243767313</v>
      </c>
      <c r="R459" s="23">
        <v>20.265421929342867</v>
      </c>
      <c r="S459" s="22">
        <v>62</v>
      </c>
      <c r="T459" s="22" t="s">
        <v>26</v>
      </c>
      <c r="U459" s="23">
        <v>0.69390561834725828</v>
      </c>
      <c r="V459" s="22">
        <v>3966</v>
      </c>
      <c r="W459" s="22">
        <v>3934</v>
      </c>
      <c r="X459" s="22">
        <v>1712</v>
      </c>
      <c r="Y459" s="22">
        <v>1410</v>
      </c>
      <c r="Z459" s="22" t="s">
        <v>31</v>
      </c>
      <c r="AA459" s="5"/>
      <c r="AB459" s="6" cm="1">
        <f t="array" ref="AB459">SUM(IF(B459:I459&gt;B460:I460,1,-1))</f>
        <v>2</v>
      </c>
      <c r="AC459" s="6" cm="1">
        <f t="array" ref="AC459">SUM(IF(J459:S459&gt;J460:S460,1,-1))</f>
        <v>-4</v>
      </c>
      <c r="AD459" s="6">
        <f t="shared" si="113"/>
        <v>-2</v>
      </c>
      <c r="AE459" s="6">
        <f t="shared" si="112"/>
        <v>0</v>
      </c>
      <c r="AF459" s="6">
        <f t="shared" si="112"/>
        <v>-12</v>
      </c>
      <c r="AG459" s="6">
        <f t="shared" si="112"/>
        <v>-12</v>
      </c>
      <c r="AH459" s="5"/>
      <c r="AI459" s="8" t="str">
        <f t="shared" si="114"/>
        <v>OL Higher</v>
      </c>
      <c r="AJ459" s="24" t="str">
        <f t="shared" si="115"/>
        <v>Up</v>
      </c>
      <c r="AK459" s="25" t="str">
        <f t="shared" si="116"/>
        <v>POC Unchanged</v>
      </c>
      <c r="AL459" s="26" t="str">
        <f t="shared" si="117"/>
        <v>In. Val</v>
      </c>
      <c r="AM459" s="26" t="str">
        <f t="shared" si="118"/>
        <v>Upper Break</v>
      </c>
      <c r="AN459" s="26" t="str">
        <f t="shared" si="119"/>
        <v>Ab. Val</v>
      </c>
      <c r="AO459" s="26" t="str">
        <f t="shared" si="120"/>
        <v>Gap Down - Failed</v>
      </c>
      <c r="AP459" s="26" t="str">
        <f t="shared" si="121"/>
        <v>Top-Weighted</v>
      </c>
      <c r="AQ459" s="26" t="str">
        <f t="shared" si="122"/>
        <v>Skewed High</v>
      </c>
      <c r="AR459" s="26" t="str">
        <f t="shared" si="123"/>
        <v>Same</v>
      </c>
      <c r="AS459" s="27">
        <f t="shared" si="124"/>
        <v>0</v>
      </c>
    </row>
    <row r="460" spans="1:45" ht="15.5" x14ac:dyDescent="0.35">
      <c r="A460" s="20">
        <v>45012</v>
      </c>
      <c r="B460" s="21">
        <v>1.20244</v>
      </c>
      <c r="C460" s="21">
        <v>1.2342</v>
      </c>
      <c r="D460" s="21">
        <v>1.1802600000000001</v>
      </c>
      <c r="E460" s="21">
        <v>1.22959</v>
      </c>
      <c r="F460" s="21">
        <v>1.2154</v>
      </c>
      <c r="G460" s="21">
        <v>1.2281000000000002</v>
      </c>
      <c r="H460" s="21">
        <v>1.2019000000000002</v>
      </c>
      <c r="I460" s="22">
        <v>68</v>
      </c>
      <c r="J460" s="22">
        <v>5249</v>
      </c>
      <c r="K460" s="22">
        <v>6051</v>
      </c>
      <c r="L460" s="22">
        <v>11358</v>
      </c>
      <c r="M460" s="23">
        <v>15.66274238227143</v>
      </c>
      <c r="N460" s="23">
        <v>539.39999999999873</v>
      </c>
      <c r="O460" s="22">
        <v>262</v>
      </c>
      <c r="P460" s="22">
        <v>1463568</v>
      </c>
      <c r="Q460" s="23">
        <v>2027.1024930747922</v>
      </c>
      <c r="R460" s="23">
        <v>21.056729699666345</v>
      </c>
      <c r="S460" s="22">
        <v>58</v>
      </c>
      <c r="T460" s="22" t="s">
        <v>26</v>
      </c>
      <c r="U460" s="23">
        <v>0.68551664404438795</v>
      </c>
      <c r="V460" s="22">
        <v>3553</v>
      </c>
      <c r="W460" s="22">
        <v>3974</v>
      </c>
      <c r="X460" s="22">
        <v>2092</v>
      </c>
      <c r="Y460" s="22">
        <v>1733</v>
      </c>
      <c r="Z460" s="22" t="s">
        <v>31</v>
      </c>
      <c r="AA460" s="5"/>
      <c r="AB460" s="6" cm="1">
        <f t="array" ref="AB460">SUM(IF(B460:I460&gt;B461:I461,1,-1))</f>
        <v>0</v>
      </c>
      <c r="AC460" s="6" cm="1">
        <f t="array" ref="AC460">SUM(IF(J460:S460&gt;J461:S461,1,-1))</f>
        <v>-4</v>
      </c>
      <c r="AD460" s="6">
        <f t="shared" si="113"/>
        <v>-4</v>
      </c>
      <c r="AE460" s="6">
        <f t="shared" si="112"/>
        <v>0</v>
      </c>
      <c r="AF460" s="6">
        <f t="shared" si="112"/>
        <v>-6</v>
      </c>
      <c r="AG460" s="6">
        <f t="shared" si="112"/>
        <v>-6</v>
      </c>
      <c r="AH460" s="5"/>
      <c r="AI460" s="8" t="str">
        <f t="shared" si="114"/>
        <v>OL Higher</v>
      </c>
      <c r="AJ460" s="24" t="str">
        <f t="shared" si="115"/>
        <v>Up</v>
      </c>
      <c r="AK460" s="25" t="str">
        <f t="shared" si="116"/>
        <v>POC Unchanged</v>
      </c>
      <c r="AL460" s="26" t="str">
        <f t="shared" si="117"/>
        <v>In. Val</v>
      </c>
      <c r="AM460" s="26" t="str">
        <f t="shared" si="118"/>
        <v>Inside Day</v>
      </c>
      <c r="AN460" s="26" t="str">
        <f t="shared" si="119"/>
        <v>Ab. Val</v>
      </c>
      <c r="AO460" s="26" t="str">
        <f t="shared" si="120"/>
        <v>No Gap</v>
      </c>
      <c r="AP460" s="26" t="str">
        <f t="shared" si="121"/>
        <v>Bottom-Weighted</v>
      </c>
      <c r="AQ460" s="26" t="str">
        <f t="shared" si="122"/>
        <v>Skewed Mid-High</v>
      </c>
      <c r="AR460" s="26" t="str">
        <f t="shared" si="123"/>
        <v>Same</v>
      </c>
      <c r="AS460" s="27">
        <f t="shared" si="124"/>
        <v>0</v>
      </c>
    </row>
    <row r="461" spans="1:45" ht="15.5" x14ac:dyDescent="0.35">
      <c r="A461" s="20">
        <v>45009</v>
      </c>
      <c r="B461" s="21">
        <v>1.2027099999999999</v>
      </c>
      <c r="C461" s="21">
        <v>1.2342</v>
      </c>
      <c r="D461" s="21">
        <v>1.1802600000000001</v>
      </c>
      <c r="E461" s="21">
        <v>1.2244600000000001</v>
      </c>
      <c r="F461" s="21">
        <v>1.2154</v>
      </c>
      <c r="G461" s="21">
        <v>1.2275</v>
      </c>
      <c r="H461" s="21">
        <v>1.2001000000000002</v>
      </c>
      <c r="I461" s="22">
        <v>51</v>
      </c>
      <c r="J461" s="22">
        <v>4689</v>
      </c>
      <c r="K461" s="22">
        <v>6609</v>
      </c>
      <c r="L461" s="22">
        <v>11356</v>
      </c>
      <c r="M461" s="23">
        <v>15.672991689750653</v>
      </c>
      <c r="N461" s="23">
        <v>539.39999999999873</v>
      </c>
      <c r="O461" s="22">
        <v>273.99999999999869</v>
      </c>
      <c r="P461" s="22">
        <v>1472224</v>
      </c>
      <c r="Q461" s="23">
        <v>2039.0914127423823</v>
      </c>
      <c r="R461" s="23">
        <v>21.053021876158745</v>
      </c>
      <c r="S461" s="22">
        <v>59</v>
      </c>
      <c r="T461" s="22" t="s">
        <v>26</v>
      </c>
      <c r="U461" s="23">
        <v>0.64920205120466878</v>
      </c>
      <c r="V461" s="22">
        <v>2993</v>
      </c>
      <c r="W461" s="22">
        <v>3974</v>
      </c>
      <c r="X461" s="22">
        <v>2650</v>
      </c>
      <c r="Y461" s="22">
        <v>1733</v>
      </c>
      <c r="Z461" s="22" t="s">
        <v>31</v>
      </c>
      <c r="AA461" s="5"/>
      <c r="AB461" s="6" cm="1">
        <f t="array" ref="AB461">SUM(IF(B461:I461&gt;B462:I462,1,-1))</f>
        <v>-2</v>
      </c>
      <c r="AC461" s="6" cm="1">
        <f t="array" ref="AC461">SUM(IF(J461:S461&gt;J462:S462,1,-1))</f>
        <v>-4</v>
      </c>
      <c r="AD461" s="6">
        <f t="shared" si="113"/>
        <v>-6</v>
      </c>
      <c r="AE461" s="6">
        <f t="shared" si="112"/>
        <v>-2</v>
      </c>
      <c r="AF461" s="6">
        <f t="shared" si="112"/>
        <v>-6</v>
      </c>
      <c r="AG461" s="6">
        <f t="shared" si="112"/>
        <v>-8</v>
      </c>
      <c r="AH461" s="5"/>
      <c r="AI461" s="8" t="str">
        <f t="shared" si="114"/>
        <v>OL Higher</v>
      </c>
      <c r="AJ461" s="24" t="str">
        <f t="shared" si="115"/>
        <v>Up</v>
      </c>
      <c r="AK461" s="25" t="str">
        <f t="shared" si="116"/>
        <v>POC Unchanged</v>
      </c>
      <c r="AL461" s="26" t="str">
        <f t="shared" si="117"/>
        <v>In. Val</v>
      </c>
      <c r="AM461" s="26" t="str">
        <f t="shared" si="118"/>
        <v>Inside Day</v>
      </c>
      <c r="AN461" s="26" t="str">
        <f t="shared" si="119"/>
        <v>In Val</v>
      </c>
      <c r="AO461" s="26" t="str">
        <f t="shared" si="120"/>
        <v>No Gap</v>
      </c>
      <c r="AP461" s="26" t="str">
        <f t="shared" si="121"/>
        <v>Bottom-Weighted</v>
      </c>
      <c r="AQ461" s="26" t="str">
        <f t="shared" si="122"/>
        <v>Skewed Mid-High</v>
      </c>
      <c r="AR461" s="26" t="str">
        <f t="shared" si="123"/>
        <v>Same</v>
      </c>
      <c r="AS461" s="27">
        <f t="shared" si="124"/>
        <v>0</v>
      </c>
    </row>
    <row r="462" spans="1:45" ht="15.5" x14ac:dyDescent="0.35">
      <c r="A462" s="20">
        <v>45008</v>
      </c>
      <c r="B462" s="21">
        <v>1.1948799999999999</v>
      </c>
      <c r="C462" s="21">
        <v>1.2342</v>
      </c>
      <c r="D462" s="21">
        <v>1.1802600000000001</v>
      </c>
      <c r="E462" s="21">
        <v>1.22801</v>
      </c>
      <c r="F462" s="21">
        <v>1.2154</v>
      </c>
      <c r="G462" s="21">
        <v>1.2256000000000002</v>
      </c>
      <c r="H462" s="21">
        <v>1.1961000000000002</v>
      </c>
      <c r="I462" s="22">
        <v>63</v>
      </c>
      <c r="J462" s="22">
        <v>4043</v>
      </c>
      <c r="K462" s="22">
        <v>7257</v>
      </c>
      <c r="L462" s="22">
        <v>11358</v>
      </c>
      <c r="M462" s="23">
        <v>15.678808864265887</v>
      </c>
      <c r="N462" s="23">
        <v>539.39999999999873</v>
      </c>
      <c r="O462" s="22">
        <v>295.0000000000008</v>
      </c>
      <c r="P462" s="22">
        <v>1467816</v>
      </c>
      <c r="Q462" s="23">
        <v>2032.9861495844875</v>
      </c>
      <c r="R462" s="23">
        <v>21.056729699666345</v>
      </c>
      <c r="S462" s="22">
        <v>63</v>
      </c>
      <c r="T462" s="22" t="s">
        <v>26</v>
      </c>
      <c r="U462" s="23">
        <v>0.5691408087647194</v>
      </c>
      <c r="V462" s="22">
        <v>2400</v>
      </c>
      <c r="W462" s="22">
        <v>3921</v>
      </c>
      <c r="X462" s="22">
        <v>3298</v>
      </c>
      <c r="Y462" s="22">
        <v>1733</v>
      </c>
      <c r="Z462" s="22" t="s">
        <v>31</v>
      </c>
      <c r="AA462" s="5"/>
      <c r="AB462" s="6" cm="1">
        <f t="array" ref="AB462">SUM(IF(B462:I462&gt;B463:I463,1,-1))</f>
        <v>2</v>
      </c>
      <c r="AC462" s="6" cm="1">
        <f t="array" ref="AC462">SUM(IF(J462:S462&gt;J463:S463,1,-1))</f>
        <v>2</v>
      </c>
      <c r="AD462" s="6">
        <f t="shared" si="113"/>
        <v>4</v>
      </c>
      <c r="AE462" s="6">
        <f t="shared" si="112"/>
        <v>0</v>
      </c>
      <c r="AF462" s="6">
        <f t="shared" si="112"/>
        <v>-8</v>
      </c>
      <c r="AG462" s="6">
        <f t="shared" si="112"/>
        <v>-8</v>
      </c>
      <c r="AH462" s="5"/>
      <c r="AI462" s="8" t="str">
        <f t="shared" si="114"/>
        <v>OL Higher</v>
      </c>
      <c r="AJ462" s="24" t="str">
        <f t="shared" si="115"/>
        <v>Up</v>
      </c>
      <c r="AK462" s="25" t="str">
        <f t="shared" si="116"/>
        <v>POC Unchanged</v>
      </c>
      <c r="AL462" s="26" t="str">
        <f t="shared" si="117"/>
        <v>In. Val</v>
      </c>
      <c r="AM462" s="26" t="str">
        <f t="shared" si="118"/>
        <v>Upper Break</v>
      </c>
      <c r="AN462" s="26" t="str">
        <f t="shared" si="119"/>
        <v>Ab. Val</v>
      </c>
      <c r="AO462" s="26" t="str">
        <f t="shared" si="120"/>
        <v>No Gap</v>
      </c>
      <c r="AP462" s="26" t="str">
        <f t="shared" si="121"/>
        <v>Bottom-Weighted</v>
      </c>
      <c r="AQ462" s="26" t="str">
        <f t="shared" si="122"/>
        <v>Skewed Mid-High</v>
      </c>
      <c r="AR462" s="26" t="str">
        <f t="shared" si="123"/>
        <v>Same</v>
      </c>
      <c r="AS462" s="27">
        <f t="shared" si="124"/>
        <v>0</v>
      </c>
    </row>
    <row r="463" spans="1:45" ht="15.5" x14ac:dyDescent="0.35">
      <c r="A463" s="20">
        <v>45007</v>
      </c>
      <c r="B463" s="21">
        <v>1.2025699999999999</v>
      </c>
      <c r="C463" s="21">
        <v>1.23349</v>
      </c>
      <c r="D463" s="21">
        <v>1.1802600000000001</v>
      </c>
      <c r="E463" s="21">
        <v>1.2277199999999999</v>
      </c>
      <c r="F463" s="21">
        <v>1.2154</v>
      </c>
      <c r="G463" s="21">
        <v>1.2201000000000002</v>
      </c>
      <c r="H463" s="21">
        <v>1.1932</v>
      </c>
      <c r="I463" s="22">
        <v>46</v>
      </c>
      <c r="J463" s="22">
        <v>3226</v>
      </c>
      <c r="K463" s="22">
        <v>8039</v>
      </c>
      <c r="L463" s="22">
        <v>11323</v>
      </c>
      <c r="M463" s="23">
        <v>15.620775623268644</v>
      </c>
      <c r="N463" s="23">
        <v>532.29999999999893</v>
      </c>
      <c r="O463" s="22">
        <v>269.00000000000148</v>
      </c>
      <c r="P463" s="22">
        <v>1473336</v>
      </c>
      <c r="Q463" s="23">
        <v>2040.6315789473683</v>
      </c>
      <c r="R463" s="23">
        <v>21.27183918842762</v>
      </c>
      <c r="S463" s="22">
        <v>57</v>
      </c>
      <c r="T463" s="22" t="s">
        <v>28</v>
      </c>
      <c r="U463" s="23">
        <v>0.45102147400569109</v>
      </c>
      <c r="V463" s="22">
        <v>1636</v>
      </c>
      <c r="W463" s="22">
        <v>4040</v>
      </c>
      <c r="X463" s="22">
        <v>3823</v>
      </c>
      <c r="Y463" s="22">
        <v>1794</v>
      </c>
      <c r="Z463" s="22" t="s">
        <v>31</v>
      </c>
      <c r="AA463" s="5"/>
      <c r="AB463" s="6" cm="1">
        <f t="array" ref="AB463">SUM(IF(B463:I463&gt;B464:I464,1,-1))</f>
        <v>-2</v>
      </c>
      <c r="AC463" s="6" cm="1">
        <f t="array" ref="AC463">SUM(IF(J463:S463&gt;J464:S464,1,-1))</f>
        <v>-4</v>
      </c>
      <c r="AD463" s="6">
        <f t="shared" si="113"/>
        <v>-6</v>
      </c>
      <c r="AE463" s="6">
        <f t="shared" ref="AE463:AG478" si="125">SUM(AB463:AB465)</f>
        <v>2</v>
      </c>
      <c r="AF463" s="6">
        <f t="shared" si="125"/>
        <v>-6</v>
      </c>
      <c r="AG463" s="6">
        <f t="shared" si="125"/>
        <v>-4</v>
      </c>
      <c r="AH463" s="5"/>
      <c r="AI463" s="8" t="str">
        <f t="shared" si="114"/>
        <v>Outside</v>
      </c>
      <c r="AJ463" s="24" t="str">
        <f t="shared" si="115"/>
        <v>Up</v>
      </c>
      <c r="AK463" s="25" t="str">
        <f t="shared" si="116"/>
        <v>POC Unchanged</v>
      </c>
      <c r="AL463" s="26" t="str">
        <f t="shared" si="117"/>
        <v>In. Val</v>
      </c>
      <c r="AM463" s="26" t="str">
        <f t="shared" si="118"/>
        <v>Upper Break</v>
      </c>
      <c r="AN463" s="26" t="str">
        <f t="shared" si="119"/>
        <v>Ab. Val</v>
      </c>
      <c r="AO463" s="26" t="str">
        <f t="shared" si="120"/>
        <v>No Gap</v>
      </c>
      <c r="AP463" s="26" t="str">
        <f t="shared" si="121"/>
        <v>Bottom-Weighted</v>
      </c>
      <c r="AQ463" s="26" t="str">
        <f t="shared" si="122"/>
        <v>Skewed Mid-High</v>
      </c>
      <c r="AR463" s="26" t="str">
        <f t="shared" si="123"/>
        <v>Same</v>
      </c>
      <c r="AS463" s="27">
        <f t="shared" si="124"/>
        <v>0</v>
      </c>
    </row>
    <row r="464" spans="1:45" ht="15.5" x14ac:dyDescent="0.35">
      <c r="A464" s="20">
        <v>45006</v>
      </c>
      <c r="B464" s="21">
        <v>1.2032499999999999</v>
      </c>
      <c r="C464" s="21">
        <v>1.22845</v>
      </c>
      <c r="D464" s="21">
        <v>1.1802600000000001</v>
      </c>
      <c r="E464" s="21">
        <v>1.2224600000000001</v>
      </c>
      <c r="F464" s="21">
        <v>1.2154</v>
      </c>
      <c r="G464" s="21">
        <v>1.2199000000000002</v>
      </c>
      <c r="H464" s="21">
        <v>1.1974000000000002</v>
      </c>
      <c r="I464" s="22">
        <v>48</v>
      </c>
      <c r="J464" s="22">
        <v>2442</v>
      </c>
      <c r="K464" s="22">
        <v>8912</v>
      </c>
      <c r="L464" s="22">
        <v>11412</v>
      </c>
      <c r="M464" s="23">
        <v>15.754847645429317</v>
      </c>
      <c r="N464" s="23">
        <v>481.89999999999952</v>
      </c>
      <c r="O464" s="22">
        <v>224.99999999999966</v>
      </c>
      <c r="P464" s="22">
        <v>1481825</v>
      </c>
      <c r="Q464" s="23">
        <v>2052.3891966759002</v>
      </c>
      <c r="R464" s="23">
        <v>23.681261672546196</v>
      </c>
      <c r="S464" s="22">
        <v>58</v>
      </c>
      <c r="T464" s="22" t="s">
        <v>28</v>
      </c>
      <c r="U464" s="23">
        <v>0.36018101666008084</v>
      </c>
      <c r="V464" s="22">
        <v>1983</v>
      </c>
      <c r="W464" s="22">
        <v>4084</v>
      </c>
      <c r="X464" s="22">
        <v>3776</v>
      </c>
      <c r="Y464" s="22">
        <v>1569</v>
      </c>
      <c r="Z464" s="22" t="s">
        <v>31</v>
      </c>
      <c r="AA464" s="5"/>
      <c r="AB464" s="6" cm="1">
        <f t="array" ref="AB464">SUM(IF(B464:I464&gt;B465:I465,1,-1))</f>
        <v>0</v>
      </c>
      <c r="AC464" s="6" cm="1">
        <f t="array" ref="AC464">SUM(IF(J464:S464&gt;J465:S465,1,-1))</f>
        <v>-6</v>
      </c>
      <c r="AD464" s="6">
        <f t="shared" si="113"/>
        <v>-6</v>
      </c>
      <c r="AE464" s="6">
        <f t="shared" si="125"/>
        <v>4</v>
      </c>
      <c r="AF464" s="6">
        <f t="shared" si="125"/>
        <v>-6</v>
      </c>
      <c r="AG464" s="6">
        <f t="shared" si="125"/>
        <v>-2</v>
      </c>
      <c r="AH464" s="5"/>
      <c r="AI464" s="8" t="str">
        <f t="shared" si="114"/>
        <v>OL Higher</v>
      </c>
      <c r="AJ464" s="24" t="str">
        <f t="shared" si="115"/>
        <v>Up</v>
      </c>
      <c r="AK464" s="25" t="str">
        <f t="shared" si="116"/>
        <v>POC Up</v>
      </c>
      <c r="AL464" s="26" t="str">
        <f t="shared" si="117"/>
        <v>In. Val</v>
      </c>
      <c r="AM464" s="26" t="str">
        <f t="shared" si="118"/>
        <v>Inside Day</v>
      </c>
      <c r="AN464" s="26" t="str">
        <f t="shared" si="119"/>
        <v>Ab. Val</v>
      </c>
      <c r="AO464" s="26" t="str">
        <f t="shared" si="120"/>
        <v>No Gap</v>
      </c>
      <c r="AP464" s="26" t="str">
        <f t="shared" si="121"/>
        <v>Bottom-Weighted</v>
      </c>
      <c r="AQ464" s="26" t="str">
        <f t="shared" si="122"/>
        <v>Skewed Mid-High</v>
      </c>
      <c r="AR464" s="26" t="str">
        <f t="shared" si="123"/>
        <v>Same</v>
      </c>
      <c r="AS464" s="27">
        <f t="shared" si="124"/>
        <v>0</v>
      </c>
    </row>
    <row r="465" spans="1:45" ht="15.5" x14ac:dyDescent="0.35">
      <c r="A465" s="20">
        <v>45005</v>
      </c>
      <c r="B465" s="21">
        <v>1.20618</v>
      </c>
      <c r="C465" s="21">
        <v>1.22845</v>
      </c>
      <c r="D465" s="21">
        <v>1.1802600000000001</v>
      </c>
      <c r="E465" s="21">
        <v>1.2273499999999999</v>
      </c>
      <c r="F465" s="21">
        <v>1.2031000000000001</v>
      </c>
      <c r="G465" s="21">
        <v>1.2172000000000001</v>
      </c>
      <c r="H465" s="21">
        <v>1.1965000000000001</v>
      </c>
      <c r="I465" s="22">
        <v>42</v>
      </c>
      <c r="J465" s="22">
        <v>6793</v>
      </c>
      <c r="K465" s="22">
        <v>4760</v>
      </c>
      <c r="L465" s="22">
        <v>11616</v>
      </c>
      <c r="M465" s="23">
        <v>16.034210526315761</v>
      </c>
      <c r="N465" s="23">
        <v>481.89999999999952</v>
      </c>
      <c r="O465" s="22">
        <v>206.9999999999994</v>
      </c>
      <c r="P465" s="22">
        <v>1505166</v>
      </c>
      <c r="Q465" s="23">
        <v>2084.7174515235456</v>
      </c>
      <c r="R465" s="23">
        <v>24.104586013695812</v>
      </c>
      <c r="S465" s="22">
        <v>62</v>
      </c>
      <c r="T465" s="22" t="s">
        <v>26</v>
      </c>
      <c r="U465" s="23">
        <v>0.68271373915124545</v>
      </c>
      <c r="V465" s="22">
        <v>1420</v>
      </c>
      <c r="W465" s="22">
        <v>4692</v>
      </c>
      <c r="X465" s="22">
        <v>3935</v>
      </c>
      <c r="Y465" s="22">
        <v>1569</v>
      </c>
      <c r="Z465" s="22" t="s">
        <v>31</v>
      </c>
      <c r="AA465" s="5"/>
      <c r="AB465" s="6" cm="1">
        <f t="array" ref="AB465">SUM(IF(B465:I465&gt;B466:I466,1,-1))</f>
        <v>4</v>
      </c>
      <c r="AC465" s="6" cm="1">
        <f t="array" ref="AC465">SUM(IF(J465:S465&gt;J466:S466,1,-1))</f>
        <v>4</v>
      </c>
      <c r="AD465" s="6">
        <f t="shared" si="113"/>
        <v>8</v>
      </c>
      <c r="AE465" s="6">
        <f t="shared" si="125"/>
        <v>4</v>
      </c>
      <c r="AF465" s="6">
        <f t="shared" si="125"/>
        <v>4</v>
      </c>
      <c r="AG465" s="6">
        <f t="shared" si="125"/>
        <v>8</v>
      </c>
      <c r="AH465" s="5"/>
      <c r="AI465" s="8" t="str">
        <f t="shared" si="114"/>
        <v>OL Higher</v>
      </c>
      <c r="AJ465" s="24" t="str">
        <f t="shared" si="115"/>
        <v>Neutral</v>
      </c>
      <c r="AK465" s="25" t="str">
        <f t="shared" si="116"/>
        <v>POC Unchanged</v>
      </c>
      <c r="AL465" s="26" t="str">
        <f t="shared" si="117"/>
        <v>In. Val</v>
      </c>
      <c r="AM465" s="26" t="str">
        <f t="shared" si="118"/>
        <v>Upper Break</v>
      </c>
      <c r="AN465" s="26" t="str">
        <f t="shared" si="119"/>
        <v>Ab. Val</v>
      </c>
      <c r="AO465" s="26" t="str">
        <f t="shared" si="120"/>
        <v>No Gap</v>
      </c>
      <c r="AP465" s="26" t="str">
        <f t="shared" si="121"/>
        <v>Top-Weighted</v>
      </c>
      <c r="AQ465" s="26" t="str">
        <f t="shared" si="122"/>
        <v>Skewed Mid-High</v>
      </c>
      <c r="AR465" s="26" t="str">
        <f t="shared" si="123"/>
        <v>Same</v>
      </c>
      <c r="AS465" s="27">
        <f t="shared" si="124"/>
        <v>0</v>
      </c>
    </row>
    <row r="466" spans="1:45" ht="15.5" x14ac:dyDescent="0.35">
      <c r="A466" s="20">
        <v>45002</v>
      </c>
      <c r="B466" s="21">
        <v>1.19496</v>
      </c>
      <c r="C466" s="21">
        <v>1.2203299999999999</v>
      </c>
      <c r="D466" s="21">
        <v>1.1802600000000001</v>
      </c>
      <c r="E466" s="21">
        <v>1.2186600000000001</v>
      </c>
      <c r="F466" s="21">
        <v>1.2031000000000001</v>
      </c>
      <c r="G466" s="21">
        <v>1.2143000000000002</v>
      </c>
      <c r="H466" s="21">
        <v>1.1934000000000002</v>
      </c>
      <c r="I466" s="22">
        <v>40</v>
      </c>
      <c r="J466" s="22">
        <v>6298</v>
      </c>
      <c r="K466" s="22">
        <v>5246</v>
      </c>
      <c r="L466" s="22">
        <v>11612</v>
      </c>
      <c r="M466" s="23">
        <v>16.025207756232657</v>
      </c>
      <c r="N466" s="23">
        <v>400.69999999999828</v>
      </c>
      <c r="O466" s="22">
        <v>208.99999999999918</v>
      </c>
      <c r="P466" s="22">
        <v>1503941</v>
      </c>
      <c r="Q466" s="23">
        <v>2083.0207756232685</v>
      </c>
      <c r="R466" s="23">
        <v>28.979286249064263</v>
      </c>
      <c r="S466" s="22">
        <v>50</v>
      </c>
      <c r="T466" s="22" t="s">
        <v>33</v>
      </c>
      <c r="U466" s="23">
        <v>0.74431502848754305</v>
      </c>
      <c r="V466" s="22">
        <v>2679</v>
      </c>
      <c r="W466" s="22">
        <v>5069</v>
      </c>
      <c r="X466" s="22">
        <v>2636</v>
      </c>
      <c r="Y466" s="22">
        <v>1228</v>
      </c>
      <c r="Z466" s="22" t="s">
        <v>31</v>
      </c>
      <c r="AA466" s="5"/>
      <c r="AB466" s="6" cm="1">
        <f t="array" ref="AB466">SUM(IF(B466:I466&gt;B467:I467,1,-1))</f>
        <v>0</v>
      </c>
      <c r="AC466" s="6" cm="1">
        <f t="array" ref="AC466">SUM(IF(J466:S466&gt;J467:S467,1,-1))</f>
        <v>-4</v>
      </c>
      <c r="AD466" s="6">
        <f t="shared" si="113"/>
        <v>-4</v>
      </c>
      <c r="AE466" s="6">
        <f t="shared" si="125"/>
        <v>-8</v>
      </c>
      <c r="AF466" s="6">
        <f t="shared" si="125"/>
        <v>8</v>
      </c>
      <c r="AG466" s="6">
        <f t="shared" si="125"/>
        <v>0</v>
      </c>
      <c r="AH466" s="5"/>
      <c r="AI466" s="8" t="str">
        <f t="shared" si="114"/>
        <v>Outside</v>
      </c>
      <c r="AJ466" s="24" t="str">
        <f t="shared" si="115"/>
        <v>Up</v>
      </c>
      <c r="AK466" s="25" t="str">
        <f t="shared" si="116"/>
        <v>POC Up</v>
      </c>
      <c r="AL466" s="26" t="str">
        <f t="shared" si="117"/>
        <v>In. Val</v>
      </c>
      <c r="AM466" s="26" t="str">
        <f t="shared" si="118"/>
        <v>Inside Day</v>
      </c>
      <c r="AN466" s="26" t="str">
        <f t="shared" si="119"/>
        <v>Ab. Val</v>
      </c>
      <c r="AO466" s="26" t="str">
        <f t="shared" si="120"/>
        <v>No Gap</v>
      </c>
      <c r="AP466" s="26" t="str">
        <f t="shared" si="121"/>
        <v>Top-Weighted</v>
      </c>
      <c r="AQ466" s="26" t="str">
        <f t="shared" si="122"/>
        <v>Skewed Mid-High</v>
      </c>
      <c r="AR466" s="26" t="str">
        <f t="shared" si="123"/>
        <v>Same</v>
      </c>
      <c r="AS466" s="27">
        <f t="shared" si="124"/>
        <v>0</v>
      </c>
    </row>
    <row r="467" spans="1:45" ht="15.5" x14ac:dyDescent="0.35">
      <c r="A467" s="20">
        <v>45001</v>
      </c>
      <c r="B467" s="21">
        <v>1.2016100000000001</v>
      </c>
      <c r="C467" s="21">
        <v>1.2203299999999999</v>
      </c>
      <c r="D467" s="21">
        <v>1.1802600000000001</v>
      </c>
      <c r="E467" s="21">
        <v>1.2109300000000001</v>
      </c>
      <c r="F467" s="21">
        <v>1.2025000000000001</v>
      </c>
      <c r="G467" s="21">
        <v>1.2119000000000002</v>
      </c>
      <c r="H467" s="21">
        <v>1.1938000000000002</v>
      </c>
      <c r="I467" s="22">
        <v>8</v>
      </c>
      <c r="J467" s="22">
        <v>6099</v>
      </c>
      <c r="K467" s="22">
        <v>5469</v>
      </c>
      <c r="L467" s="22">
        <v>11650</v>
      </c>
      <c r="M467" s="23">
        <v>16.076315789473654</v>
      </c>
      <c r="N467" s="23">
        <v>400.69999999999828</v>
      </c>
      <c r="O467" s="22">
        <v>181.00000000000006</v>
      </c>
      <c r="P467" s="22">
        <v>1519956</v>
      </c>
      <c r="Q467" s="23">
        <v>2105.2022160664819</v>
      </c>
      <c r="R467" s="23">
        <v>29.074120289493511</v>
      </c>
      <c r="S467" s="22">
        <v>49</v>
      </c>
      <c r="T467" s="22" t="s">
        <v>33</v>
      </c>
      <c r="U467" s="23">
        <v>0.76186537473041005</v>
      </c>
      <c r="V467" s="22">
        <v>2033</v>
      </c>
      <c r="W467" s="22">
        <v>5351</v>
      </c>
      <c r="X467" s="22">
        <v>3038</v>
      </c>
      <c r="Y467" s="22">
        <v>1228</v>
      </c>
      <c r="Z467" s="22" t="s">
        <v>31</v>
      </c>
      <c r="AA467" s="5"/>
      <c r="AB467" s="6" cm="1">
        <f t="array" ref="AB467">SUM(IF(B467:I467&gt;B468:I468,1,-1))</f>
        <v>0</v>
      </c>
      <c r="AC467" s="6" cm="1">
        <f t="array" ref="AC467">SUM(IF(J467:S467&gt;J468:S468,1,-1))</f>
        <v>4</v>
      </c>
      <c r="AD467" s="6">
        <f t="shared" si="113"/>
        <v>4</v>
      </c>
      <c r="AE467" s="6">
        <f t="shared" si="125"/>
        <v>-12</v>
      </c>
      <c r="AF467" s="6">
        <f t="shared" si="125"/>
        <v>14</v>
      </c>
      <c r="AG467" s="6">
        <f t="shared" si="125"/>
        <v>2</v>
      </c>
      <c r="AH467" s="5"/>
      <c r="AI467" s="8" t="str">
        <f t="shared" si="114"/>
        <v>OL Higher</v>
      </c>
      <c r="AJ467" s="24" t="str">
        <f t="shared" si="115"/>
        <v>Neutral</v>
      </c>
      <c r="AK467" s="25" t="str">
        <f t="shared" si="116"/>
        <v>POC Up</v>
      </c>
      <c r="AL467" s="26" t="str">
        <f t="shared" si="117"/>
        <v>In. Val</v>
      </c>
      <c r="AM467" s="26" t="str">
        <f t="shared" si="118"/>
        <v>Inside Day</v>
      </c>
      <c r="AN467" s="26" t="str">
        <f t="shared" si="119"/>
        <v>In Val</v>
      </c>
      <c r="AO467" s="26" t="str">
        <f t="shared" si="120"/>
        <v>No Gap</v>
      </c>
      <c r="AP467" s="26" t="str">
        <f t="shared" si="121"/>
        <v>Top-Weighted</v>
      </c>
      <c r="AQ467" s="26" t="str">
        <f t="shared" si="122"/>
        <v>Skewed Mid-High</v>
      </c>
      <c r="AR467" s="26" t="str">
        <f t="shared" si="123"/>
        <v>Closed Lower Quadrant</v>
      </c>
      <c r="AS467" s="27">
        <f t="shared" si="124"/>
        <v>-1</v>
      </c>
    </row>
    <row r="468" spans="1:45" ht="15.5" x14ac:dyDescent="0.35">
      <c r="A468" s="20">
        <v>45000</v>
      </c>
      <c r="B468" s="21">
        <v>1.2046699999999999</v>
      </c>
      <c r="C468" s="21">
        <v>1.2203299999999999</v>
      </c>
      <c r="D468" s="21">
        <v>1.1802600000000001</v>
      </c>
      <c r="E468" s="21">
        <v>1.2066699999999999</v>
      </c>
      <c r="F468" s="21">
        <v>1.2020000000000002</v>
      </c>
      <c r="G468" s="21">
        <v>1.2107000000000001</v>
      </c>
      <c r="H468" s="21">
        <v>1.1927000000000001</v>
      </c>
      <c r="I468" s="22">
        <v>10</v>
      </c>
      <c r="J468" s="22">
        <v>6161</v>
      </c>
      <c r="K468" s="22">
        <v>5224</v>
      </c>
      <c r="L468" s="22">
        <v>11477</v>
      </c>
      <c r="M468" s="23">
        <v>15.84529085872574</v>
      </c>
      <c r="N468" s="23">
        <v>400.69999999999828</v>
      </c>
      <c r="O468" s="22">
        <v>180.00000000000017</v>
      </c>
      <c r="P468" s="22">
        <v>1469483</v>
      </c>
      <c r="Q468" s="23">
        <v>2035.2950138504154</v>
      </c>
      <c r="R468" s="23">
        <v>28.642375842276138</v>
      </c>
      <c r="S468" s="22">
        <v>50</v>
      </c>
      <c r="T468" s="22" t="s">
        <v>33</v>
      </c>
      <c r="U468" s="23">
        <v>0.76405375490942262</v>
      </c>
      <c r="V468" s="22">
        <v>1863</v>
      </c>
      <c r="W468" s="22">
        <v>5321</v>
      </c>
      <c r="X468" s="22">
        <v>3065</v>
      </c>
      <c r="Y468" s="22">
        <v>1228</v>
      </c>
      <c r="Z468" s="22" t="s">
        <v>32</v>
      </c>
      <c r="AA468" s="5"/>
      <c r="AB468" s="6" cm="1">
        <f t="array" ref="AB468">SUM(IF(B468:I468&gt;B469:I469,1,-1))</f>
        <v>-8</v>
      </c>
      <c r="AC468" s="6" cm="1">
        <f t="array" ref="AC468">SUM(IF(J468:S468&gt;J469:S469,1,-1))</f>
        <v>8</v>
      </c>
      <c r="AD468" s="6">
        <f t="shared" si="113"/>
        <v>0</v>
      </c>
      <c r="AE468" s="6">
        <f t="shared" si="125"/>
        <v>-10</v>
      </c>
      <c r="AF468" s="6">
        <f t="shared" si="125"/>
        <v>16</v>
      </c>
      <c r="AG468" s="6">
        <f t="shared" si="125"/>
        <v>6</v>
      </c>
      <c r="AH468" s="5"/>
      <c r="AI468" s="8" t="str">
        <f t="shared" si="114"/>
        <v>OL Lower</v>
      </c>
      <c r="AJ468" s="24" t="str">
        <f t="shared" si="115"/>
        <v>Neutral</v>
      </c>
      <c r="AK468" s="25" t="str">
        <f t="shared" si="116"/>
        <v>POC Unchanged</v>
      </c>
      <c r="AL468" s="26" t="str">
        <f t="shared" si="117"/>
        <v>In. Val</v>
      </c>
      <c r="AM468" s="26" t="str">
        <f t="shared" si="118"/>
        <v>Inside Day</v>
      </c>
      <c r="AN468" s="26" t="str">
        <f t="shared" si="119"/>
        <v>In Val</v>
      </c>
      <c r="AO468" s="26" t="str">
        <f t="shared" si="120"/>
        <v>No Gap</v>
      </c>
      <c r="AP468" s="26" t="str">
        <f t="shared" si="121"/>
        <v>Top-Weighted</v>
      </c>
      <c r="AQ468" s="26" t="str">
        <f t="shared" si="122"/>
        <v>Skewed Mid-High</v>
      </c>
      <c r="AR468" s="26" t="str">
        <f t="shared" si="123"/>
        <v>Closed Higher Quadrant</v>
      </c>
      <c r="AS468" s="27">
        <f t="shared" si="124"/>
        <v>1</v>
      </c>
    </row>
    <row r="469" spans="1:45" ht="15.5" x14ac:dyDescent="0.35">
      <c r="A469" s="20">
        <v>44999</v>
      </c>
      <c r="B469" s="21">
        <v>1.21088</v>
      </c>
      <c r="C469" s="21">
        <v>1.2203299999999999</v>
      </c>
      <c r="D469" s="21">
        <v>1.1802600000000001</v>
      </c>
      <c r="E469" s="21">
        <v>1.2150399999999999</v>
      </c>
      <c r="F469" s="21">
        <v>1.2020000000000002</v>
      </c>
      <c r="G469" s="21">
        <v>1.2119000000000002</v>
      </c>
      <c r="H469" s="21">
        <v>1.1942000000000002</v>
      </c>
      <c r="I469" s="22">
        <v>13</v>
      </c>
      <c r="J469" s="22">
        <v>5932</v>
      </c>
      <c r="K469" s="22">
        <v>5195</v>
      </c>
      <c r="L469" s="22">
        <v>11215</v>
      </c>
      <c r="M469" s="23">
        <v>15.479778393351793</v>
      </c>
      <c r="N469" s="23">
        <v>400.69999999999828</v>
      </c>
      <c r="O469" s="22">
        <v>177.00000000000048</v>
      </c>
      <c r="P469" s="22">
        <v>1394734</v>
      </c>
      <c r="Q469" s="23">
        <v>1931.7645429362881</v>
      </c>
      <c r="R469" s="23">
        <v>27.988520089842893</v>
      </c>
      <c r="S469" s="22">
        <v>47</v>
      </c>
      <c r="T469" s="22" t="s">
        <v>33</v>
      </c>
      <c r="U469" s="23">
        <v>0.7563631588155223</v>
      </c>
      <c r="V469" s="22">
        <v>1791</v>
      </c>
      <c r="W469" s="22">
        <v>5131</v>
      </c>
      <c r="X469" s="22">
        <v>3065</v>
      </c>
      <c r="Y469" s="22">
        <v>1228</v>
      </c>
      <c r="Z469" s="22" t="s">
        <v>31</v>
      </c>
      <c r="AA469" s="5"/>
      <c r="AB469" s="6" cm="1">
        <f t="array" ref="AB469">SUM(IF(B469:I469&gt;B470:I470,1,-1))</f>
        <v>-4</v>
      </c>
      <c r="AC469" s="6" cm="1">
        <f t="array" ref="AC469">SUM(IF(J469:S469&gt;J470:S470,1,-1))</f>
        <v>2</v>
      </c>
      <c r="AD469" s="6">
        <f t="shared" si="113"/>
        <v>-2</v>
      </c>
      <c r="AE469" s="6">
        <f t="shared" si="125"/>
        <v>0</v>
      </c>
      <c r="AF469" s="6">
        <f t="shared" si="125"/>
        <v>14</v>
      </c>
      <c r="AG469" s="6">
        <f t="shared" si="125"/>
        <v>14</v>
      </c>
      <c r="AH469" s="5"/>
      <c r="AI469" s="8" t="str">
        <f t="shared" si="114"/>
        <v>OL Lower</v>
      </c>
      <c r="AJ469" s="24" t="str">
        <f t="shared" si="115"/>
        <v>Down</v>
      </c>
      <c r="AK469" s="25" t="str">
        <f t="shared" si="116"/>
        <v>POC Down</v>
      </c>
      <c r="AL469" s="26" t="str">
        <f t="shared" si="117"/>
        <v>In. Val</v>
      </c>
      <c r="AM469" s="26" t="str">
        <f t="shared" si="118"/>
        <v>Upper Break</v>
      </c>
      <c r="AN469" s="26" t="str">
        <f t="shared" si="119"/>
        <v>Ab. Val</v>
      </c>
      <c r="AO469" s="26" t="str">
        <f t="shared" si="120"/>
        <v>No Gap</v>
      </c>
      <c r="AP469" s="26" t="str">
        <f t="shared" si="121"/>
        <v>Top-Weighted</v>
      </c>
      <c r="AQ469" s="26" t="str">
        <f t="shared" si="122"/>
        <v>Skewed Mid-High</v>
      </c>
      <c r="AR469" s="26" t="str">
        <f t="shared" si="123"/>
        <v>Same</v>
      </c>
      <c r="AS469" s="27">
        <f t="shared" si="124"/>
        <v>0</v>
      </c>
    </row>
    <row r="470" spans="1:45" ht="15.5" x14ac:dyDescent="0.35">
      <c r="A470" s="20">
        <v>44998</v>
      </c>
      <c r="B470" s="21">
        <v>1.2037800000000001</v>
      </c>
      <c r="C470" s="21">
        <v>1.2199199999999999</v>
      </c>
      <c r="D470" s="21">
        <v>1.1802600000000001</v>
      </c>
      <c r="E470" s="21">
        <v>1.21665</v>
      </c>
      <c r="F470" s="21">
        <v>1.2025000000000001</v>
      </c>
      <c r="G470" s="21">
        <v>1.2123000000000002</v>
      </c>
      <c r="H470" s="21">
        <v>1.1965000000000001</v>
      </c>
      <c r="I470" s="22">
        <v>18</v>
      </c>
      <c r="J470" s="22">
        <v>5426</v>
      </c>
      <c r="K470" s="22">
        <v>5836</v>
      </c>
      <c r="L470" s="22">
        <v>11365</v>
      </c>
      <c r="M470" s="23">
        <v>15.683102493074765</v>
      </c>
      <c r="N470" s="23">
        <v>396.59999999999809</v>
      </c>
      <c r="O470" s="22">
        <v>158.00000000000037</v>
      </c>
      <c r="P470" s="22">
        <v>1349516</v>
      </c>
      <c r="Q470" s="23">
        <v>1869.1357340720222</v>
      </c>
      <c r="R470" s="23">
        <v>28.656076651538211</v>
      </c>
      <c r="S470" s="22">
        <v>36</v>
      </c>
      <c r="T470" s="22" t="s">
        <v>33</v>
      </c>
      <c r="U470" s="23">
        <v>0.72046500130009905</v>
      </c>
      <c r="V470" s="22">
        <v>1495</v>
      </c>
      <c r="W470" s="22">
        <v>5581</v>
      </c>
      <c r="X470" s="22">
        <v>3020</v>
      </c>
      <c r="Y470" s="22">
        <v>1223</v>
      </c>
      <c r="Z470" s="22" t="s">
        <v>31</v>
      </c>
      <c r="AA470" s="5"/>
      <c r="AB470" s="6" cm="1">
        <f t="array" ref="AB470">SUM(IF(B470:I470&gt;B471:I471,1,-1))</f>
        <v>2</v>
      </c>
      <c r="AC470" s="6" cm="1">
        <f t="array" ref="AC470">SUM(IF(J470:S470&gt;J471:S471,1,-1))</f>
        <v>6</v>
      </c>
      <c r="AD470" s="6">
        <f t="shared" si="113"/>
        <v>8</v>
      </c>
      <c r="AE470" s="6">
        <f t="shared" si="125"/>
        <v>4</v>
      </c>
      <c r="AF470" s="6">
        <f t="shared" si="125"/>
        <v>6</v>
      </c>
      <c r="AG470" s="6">
        <f t="shared" si="125"/>
        <v>10</v>
      </c>
      <c r="AH470" s="5"/>
      <c r="AI470" s="8" t="str">
        <f t="shared" si="114"/>
        <v>OL Higher</v>
      </c>
      <c r="AJ470" s="24" t="str">
        <f t="shared" si="115"/>
        <v>Neutral</v>
      </c>
      <c r="AK470" s="25" t="str">
        <f t="shared" si="116"/>
        <v>POC Unchanged</v>
      </c>
      <c r="AL470" s="26" t="str">
        <f t="shared" si="117"/>
        <v>In. Val</v>
      </c>
      <c r="AM470" s="26" t="str">
        <f t="shared" si="118"/>
        <v>Upper Break</v>
      </c>
      <c r="AN470" s="26" t="str">
        <f t="shared" si="119"/>
        <v>Ab. Val</v>
      </c>
      <c r="AO470" s="26" t="str">
        <f t="shared" si="120"/>
        <v>No Gap</v>
      </c>
      <c r="AP470" s="26" t="str">
        <f t="shared" si="121"/>
        <v>Bottom-Weighted</v>
      </c>
      <c r="AQ470" s="26" t="str">
        <f t="shared" si="122"/>
        <v>Skewed Mid-High</v>
      </c>
      <c r="AR470" s="26" t="str">
        <f t="shared" si="123"/>
        <v>Same</v>
      </c>
      <c r="AS470" s="27">
        <f t="shared" si="124"/>
        <v>0</v>
      </c>
    </row>
    <row r="471" spans="1:45" ht="15.5" x14ac:dyDescent="0.35">
      <c r="A471" s="20">
        <v>44995</v>
      </c>
      <c r="B471" s="21">
        <v>1.2028700000000001</v>
      </c>
      <c r="C471" s="21">
        <v>1.2146999999999999</v>
      </c>
      <c r="D471" s="21">
        <v>1.1802600000000001</v>
      </c>
      <c r="E471" s="21">
        <v>1.20753</v>
      </c>
      <c r="F471" s="21">
        <v>1.2025000000000001</v>
      </c>
      <c r="G471" s="21">
        <v>1.2113</v>
      </c>
      <c r="H471" s="21">
        <v>1.1964000000000001</v>
      </c>
      <c r="I471" s="22">
        <v>32</v>
      </c>
      <c r="J471" s="22">
        <v>4731</v>
      </c>
      <c r="K471" s="22">
        <v>5907</v>
      </c>
      <c r="L471" s="22">
        <v>10757</v>
      </c>
      <c r="M471" s="23">
        <v>14.85055401662048</v>
      </c>
      <c r="N471" s="23">
        <v>344.39999999999804</v>
      </c>
      <c r="O471" s="22">
        <v>148.99999999999915</v>
      </c>
      <c r="P471" s="22">
        <v>1210328</v>
      </c>
      <c r="Q471" s="23">
        <v>1676.3545706371192</v>
      </c>
      <c r="R471" s="23">
        <v>31.234030197445009</v>
      </c>
      <c r="S471" s="22">
        <v>35</v>
      </c>
      <c r="T471" s="22" t="s">
        <v>26</v>
      </c>
      <c r="U471" s="23">
        <v>0.65242414877628674</v>
      </c>
      <c r="V471" s="22">
        <v>2175</v>
      </c>
      <c r="W471" s="22">
        <v>5358</v>
      </c>
      <c r="X471" s="22">
        <v>1985</v>
      </c>
      <c r="Y471" s="22">
        <v>1152</v>
      </c>
      <c r="Z471" s="22" t="s">
        <v>31</v>
      </c>
      <c r="AA471" s="5"/>
      <c r="AB471" s="6" cm="1">
        <f t="array" ref="AB471">SUM(IF(B471:I471&gt;B472:I472,1,-1))</f>
        <v>2</v>
      </c>
      <c r="AC471" s="6" cm="1">
        <f t="array" ref="AC471">SUM(IF(J471:S471&gt;J472:S472,1,-1))</f>
        <v>6</v>
      </c>
      <c r="AD471" s="6">
        <f t="shared" si="113"/>
        <v>8</v>
      </c>
      <c r="AE471" s="6">
        <f t="shared" si="125"/>
        <v>0</v>
      </c>
      <c r="AF471" s="6">
        <f t="shared" si="125"/>
        <v>-4</v>
      </c>
      <c r="AG471" s="6">
        <f t="shared" si="125"/>
        <v>-4</v>
      </c>
      <c r="AH471" s="5"/>
      <c r="AI471" s="8" t="str">
        <f t="shared" si="114"/>
        <v>OL Higher</v>
      </c>
      <c r="AJ471" s="24" t="str">
        <f t="shared" si="115"/>
        <v>Neutral</v>
      </c>
      <c r="AK471" s="25" t="str">
        <f t="shared" si="116"/>
        <v>POC Unchanged</v>
      </c>
      <c r="AL471" s="26" t="str">
        <f t="shared" si="117"/>
        <v>In. Val</v>
      </c>
      <c r="AM471" s="26" t="str">
        <f t="shared" si="118"/>
        <v>Inside Day</v>
      </c>
      <c r="AN471" s="26" t="str">
        <f t="shared" si="119"/>
        <v>In Val</v>
      </c>
      <c r="AO471" s="26" t="str">
        <f t="shared" si="120"/>
        <v>No Gap</v>
      </c>
      <c r="AP471" s="26" t="str">
        <f t="shared" si="121"/>
        <v>Bottom-Weighted</v>
      </c>
      <c r="AQ471" s="26" t="str">
        <f t="shared" si="122"/>
        <v>Skewed Mid-High</v>
      </c>
      <c r="AR471" s="26" t="str">
        <f t="shared" si="123"/>
        <v>Closed Lower Quadrant</v>
      </c>
      <c r="AS471" s="27">
        <f t="shared" si="124"/>
        <v>-2</v>
      </c>
    </row>
    <row r="472" spans="1:45" ht="15.5" x14ac:dyDescent="0.35">
      <c r="A472" s="20">
        <v>44994</v>
      </c>
      <c r="B472" s="21">
        <v>1.1973800000000001</v>
      </c>
      <c r="C472" s="21">
        <v>1.2146999999999999</v>
      </c>
      <c r="D472" s="21">
        <v>1.1802600000000001</v>
      </c>
      <c r="E472" s="21">
        <v>1.19224</v>
      </c>
      <c r="F472" s="21">
        <v>1.2025000000000001</v>
      </c>
      <c r="G472" s="21">
        <v>1.2076000000000002</v>
      </c>
      <c r="H472" s="21">
        <v>1.1932</v>
      </c>
      <c r="I472" s="22">
        <v>15</v>
      </c>
      <c r="J472" s="22">
        <v>4370</v>
      </c>
      <c r="K472" s="22">
        <v>5963</v>
      </c>
      <c r="L472" s="22">
        <v>10452</v>
      </c>
      <c r="M472" s="23">
        <v>14.476944444444433</v>
      </c>
      <c r="N472" s="23">
        <v>344.39999999999804</v>
      </c>
      <c r="O472" s="22">
        <v>144.0000000000019</v>
      </c>
      <c r="P472" s="22">
        <v>1135156</v>
      </c>
      <c r="Q472" s="23">
        <v>1576.6055555555556</v>
      </c>
      <c r="R472" s="23">
        <v>30.348432055749303</v>
      </c>
      <c r="S472" s="22">
        <v>34</v>
      </c>
      <c r="T472" s="22" t="s">
        <v>26</v>
      </c>
      <c r="U472" s="23">
        <v>0.62441903713608582</v>
      </c>
      <c r="V472" s="22">
        <v>1913</v>
      </c>
      <c r="W472" s="22">
        <v>5238</v>
      </c>
      <c r="X472" s="22">
        <v>2068</v>
      </c>
      <c r="Y472" s="22">
        <v>1152</v>
      </c>
      <c r="Z472" s="22" t="s">
        <v>29</v>
      </c>
      <c r="AA472" s="5"/>
      <c r="AB472" s="6" cm="1">
        <f t="array" ref="AB472">SUM(IF(B472:I472&gt;B473:I473,1,-1))</f>
        <v>0</v>
      </c>
      <c r="AC472" s="6" cm="1">
        <f t="array" ref="AC472">SUM(IF(J472:S472&gt;J473:S473,1,-1))</f>
        <v>-6</v>
      </c>
      <c r="AD472" s="6">
        <f t="shared" si="113"/>
        <v>-6</v>
      </c>
      <c r="AE472" s="6">
        <f t="shared" si="125"/>
        <v>-6</v>
      </c>
      <c r="AF472" s="6">
        <f t="shared" si="125"/>
        <v>-14</v>
      </c>
      <c r="AG472" s="6">
        <f t="shared" si="125"/>
        <v>-20</v>
      </c>
      <c r="AH472" s="5"/>
      <c r="AI472" s="8" t="str">
        <f t="shared" si="114"/>
        <v>Outside</v>
      </c>
      <c r="AJ472" s="24" t="str">
        <f t="shared" si="115"/>
        <v>Up</v>
      </c>
      <c r="AK472" s="25" t="str">
        <f t="shared" si="116"/>
        <v>POC Up</v>
      </c>
      <c r="AL472" s="26" t="str">
        <f t="shared" si="117"/>
        <v>In. Val</v>
      </c>
      <c r="AM472" s="26" t="str">
        <f t="shared" si="118"/>
        <v>Inside Day</v>
      </c>
      <c r="AN472" s="26" t="str">
        <f t="shared" si="119"/>
        <v>Bl. Val</v>
      </c>
      <c r="AO472" s="26" t="str">
        <f t="shared" si="120"/>
        <v>No Gap</v>
      </c>
      <c r="AP472" s="26" t="str">
        <f t="shared" si="121"/>
        <v>Bottom-Weighted</v>
      </c>
      <c r="AQ472" s="26" t="str">
        <f t="shared" si="122"/>
        <v>Skewed Mid-High</v>
      </c>
      <c r="AR472" s="26" t="str">
        <f t="shared" si="123"/>
        <v>Closed Lower Quadrant</v>
      </c>
      <c r="AS472" s="27">
        <f t="shared" si="124"/>
        <v>-1</v>
      </c>
    </row>
    <row r="473" spans="1:45" ht="15.5" x14ac:dyDescent="0.35">
      <c r="A473" s="20">
        <v>44993</v>
      </c>
      <c r="B473" s="21">
        <v>1.20366</v>
      </c>
      <c r="C473" s="21">
        <v>1.2146999999999999</v>
      </c>
      <c r="D473" s="21">
        <v>1.1802600000000001</v>
      </c>
      <c r="E473" s="21">
        <v>1.1848700000000001</v>
      </c>
      <c r="F473" s="21">
        <v>1.2024000000000001</v>
      </c>
      <c r="G473" s="21">
        <v>1.2068000000000001</v>
      </c>
      <c r="H473" s="21">
        <v>1.1945000000000001</v>
      </c>
      <c r="I473" s="22">
        <v>-3</v>
      </c>
      <c r="J473" s="22">
        <v>4847</v>
      </c>
      <c r="K473" s="22">
        <v>5586</v>
      </c>
      <c r="L473" s="22">
        <v>10558</v>
      </c>
      <c r="M473" s="23">
        <v>14.628749999999995</v>
      </c>
      <c r="N473" s="23">
        <v>344.39999999999804</v>
      </c>
      <c r="O473" s="22">
        <v>122.99999999999977</v>
      </c>
      <c r="P473" s="22">
        <v>1150951</v>
      </c>
      <c r="Q473" s="23">
        <v>1598.5430555555556</v>
      </c>
      <c r="R473" s="23">
        <v>30.656213704994368</v>
      </c>
      <c r="S473" s="22">
        <v>35</v>
      </c>
      <c r="T473" s="22" t="s">
        <v>26</v>
      </c>
      <c r="U473" s="23">
        <v>0.64518173053797989</v>
      </c>
      <c r="V473" s="22">
        <v>1947</v>
      </c>
      <c r="W473" s="22">
        <v>5925</v>
      </c>
      <c r="X473" s="22">
        <v>1740</v>
      </c>
      <c r="Y473" s="22">
        <v>856</v>
      </c>
      <c r="Z473" s="22" t="s">
        <v>27</v>
      </c>
      <c r="AA473" s="5"/>
      <c r="AB473" s="6" cm="1">
        <f t="array" ref="AB473">SUM(IF(B473:I473&gt;B474:I474,1,-1))</f>
        <v>-2</v>
      </c>
      <c r="AC473" s="6" cm="1">
        <f t="array" ref="AC473">SUM(IF(J473:S473&gt;J474:S474,1,-1))</f>
        <v>-4</v>
      </c>
      <c r="AD473" s="6">
        <f t="shared" si="113"/>
        <v>-6</v>
      </c>
      <c r="AE473" s="6">
        <f t="shared" si="125"/>
        <v>-12</v>
      </c>
      <c r="AF473" s="6">
        <f t="shared" si="125"/>
        <v>-12</v>
      </c>
      <c r="AG473" s="6">
        <f t="shared" si="125"/>
        <v>-24</v>
      </c>
      <c r="AH473" s="5"/>
      <c r="AI473" s="8" t="str">
        <f t="shared" si="114"/>
        <v>OL Lower</v>
      </c>
      <c r="AJ473" s="24" t="str">
        <f t="shared" si="115"/>
        <v>Neutral</v>
      </c>
      <c r="AK473" s="25" t="str">
        <f t="shared" si="116"/>
        <v>POC Up</v>
      </c>
      <c r="AL473" s="26" t="str">
        <f t="shared" si="117"/>
        <v>In. Val</v>
      </c>
      <c r="AM473" s="26" t="str">
        <f t="shared" si="118"/>
        <v>Lower Break</v>
      </c>
      <c r="AN473" s="26" t="str">
        <f t="shared" si="119"/>
        <v>Bl. Val</v>
      </c>
      <c r="AO473" s="26" t="str">
        <f t="shared" si="120"/>
        <v>No Gap</v>
      </c>
      <c r="AP473" s="26" t="str">
        <f t="shared" si="121"/>
        <v>Bottom-Weighted</v>
      </c>
      <c r="AQ473" s="26" t="str">
        <f t="shared" si="122"/>
        <v>Skewed Mid-High</v>
      </c>
      <c r="AR473" s="26" t="str">
        <f t="shared" si="123"/>
        <v>Same</v>
      </c>
      <c r="AS473" s="27">
        <f t="shared" si="124"/>
        <v>0</v>
      </c>
    </row>
    <row r="474" spans="1:45" ht="15.5" x14ac:dyDescent="0.35">
      <c r="A474" s="20">
        <v>44992</v>
      </c>
      <c r="B474" s="21">
        <v>1.21732</v>
      </c>
      <c r="C474" s="21">
        <v>1.21814</v>
      </c>
      <c r="D474" s="21">
        <v>1.1816500000000001</v>
      </c>
      <c r="E474" s="21">
        <v>1.1826399999999999</v>
      </c>
      <c r="F474" s="21">
        <v>1.2022999999999999</v>
      </c>
      <c r="G474" s="21">
        <v>1.2076</v>
      </c>
      <c r="H474" s="21">
        <v>1.1957</v>
      </c>
      <c r="I474" s="22">
        <v>-32</v>
      </c>
      <c r="J474" s="22">
        <v>5528</v>
      </c>
      <c r="K474" s="22">
        <v>5113</v>
      </c>
      <c r="L474" s="22">
        <v>10776</v>
      </c>
      <c r="M474" s="23">
        <v>14.881666666666661</v>
      </c>
      <c r="N474" s="23">
        <v>364.89999999999912</v>
      </c>
      <c r="O474" s="22">
        <v>119.00000000000021</v>
      </c>
      <c r="P474" s="22">
        <v>1160017</v>
      </c>
      <c r="Q474" s="23">
        <v>1611.1347222222223</v>
      </c>
      <c r="R474" s="23">
        <v>29.531378459852085</v>
      </c>
      <c r="S474" s="22">
        <v>43</v>
      </c>
      <c r="T474" s="22" t="s">
        <v>33</v>
      </c>
      <c r="U474" s="23">
        <v>0.75419490042945436</v>
      </c>
      <c r="V474" s="22">
        <v>1367</v>
      </c>
      <c r="W474" s="22">
        <v>6247</v>
      </c>
      <c r="X474" s="22">
        <v>2867</v>
      </c>
      <c r="Y474" s="22">
        <v>295</v>
      </c>
      <c r="Z474" s="22" t="s">
        <v>27</v>
      </c>
      <c r="AA474" s="5"/>
      <c r="AB474" s="6" cm="1">
        <f t="array" ref="AB474">SUM(IF(B474:I474&gt;B475:I475,1,-1))</f>
        <v>-4</v>
      </c>
      <c r="AC474" s="6" cm="1">
        <f t="array" ref="AC474">SUM(IF(J474:S474&gt;J475:S475,1,-1))</f>
        <v>-4</v>
      </c>
      <c r="AD474" s="6">
        <f t="shared" si="113"/>
        <v>-8</v>
      </c>
      <c r="AE474" s="6">
        <f t="shared" si="125"/>
        <v>-14</v>
      </c>
      <c r="AF474" s="6">
        <f t="shared" si="125"/>
        <v>-14</v>
      </c>
      <c r="AG474" s="6">
        <f t="shared" si="125"/>
        <v>-28</v>
      </c>
      <c r="AH474" s="5"/>
      <c r="AI474" s="8" t="str">
        <f t="shared" si="114"/>
        <v>Inside</v>
      </c>
      <c r="AJ474" s="24" t="str">
        <f t="shared" si="115"/>
        <v>Down</v>
      </c>
      <c r="AK474" s="25" t="str">
        <f t="shared" si="116"/>
        <v>POC Unchanged</v>
      </c>
      <c r="AL474" s="26" t="str">
        <f t="shared" si="117"/>
        <v>In. Val</v>
      </c>
      <c r="AM474" s="26" t="str">
        <f t="shared" si="118"/>
        <v>Lower Break</v>
      </c>
      <c r="AN474" s="26" t="str">
        <f t="shared" si="119"/>
        <v>Bl. Val</v>
      </c>
      <c r="AO474" s="26" t="str">
        <f t="shared" si="120"/>
        <v>Gap Up - Failed</v>
      </c>
      <c r="AP474" s="26" t="str">
        <f t="shared" si="121"/>
        <v>Top-Weighted</v>
      </c>
      <c r="AQ474" s="26" t="str">
        <f t="shared" si="122"/>
        <v>Skewed Mid-High</v>
      </c>
      <c r="AR474" s="26" t="str">
        <f t="shared" si="123"/>
        <v>Closed Higher Quadrant</v>
      </c>
      <c r="AS474" s="27">
        <f t="shared" si="124"/>
        <v>1</v>
      </c>
    </row>
    <row r="475" spans="1:45" ht="15.5" x14ac:dyDescent="0.35">
      <c r="A475" s="20">
        <v>44991</v>
      </c>
      <c r="B475" s="21">
        <v>1.21499</v>
      </c>
      <c r="C475" s="21">
        <v>1.22695</v>
      </c>
      <c r="D475" s="21">
        <v>1.1914499999999999</v>
      </c>
      <c r="E475" s="21">
        <v>1.2024600000000001</v>
      </c>
      <c r="F475" s="21">
        <v>1.2022999999999999</v>
      </c>
      <c r="G475" s="21">
        <v>1.2088000000000001</v>
      </c>
      <c r="H475" s="21">
        <v>1.1952</v>
      </c>
      <c r="I475" s="22">
        <v>10</v>
      </c>
      <c r="J475" s="22">
        <v>6238</v>
      </c>
      <c r="K475" s="22">
        <v>4523</v>
      </c>
      <c r="L475" s="22">
        <v>10889</v>
      </c>
      <c r="M475" s="23">
        <v>15.04166666666667</v>
      </c>
      <c r="N475" s="23">
        <v>355.00000000000085</v>
      </c>
      <c r="O475" s="22">
        <v>136.00000000000057</v>
      </c>
      <c r="P475" s="22">
        <v>1181918</v>
      </c>
      <c r="Q475" s="23">
        <v>1641.5527777777777</v>
      </c>
      <c r="R475" s="23">
        <v>30.673239436619646</v>
      </c>
      <c r="S475" s="22">
        <v>41</v>
      </c>
      <c r="T475" s="22" t="s">
        <v>26</v>
      </c>
      <c r="U475" s="23">
        <v>0.64859254521503129</v>
      </c>
      <c r="V475" s="22">
        <v>334</v>
      </c>
      <c r="W475" s="22">
        <v>1919</v>
      </c>
      <c r="X475" s="22">
        <v>5663</v>
      </c>
      <c r="Y475" s="22">
        <v>2918</v>
      </c>
      <c r="Z475" s="22" t="s">
        <v>29</v>
      </c>
      <c r="AA475" s="5"/>
      <c r="AB475" s="6" cm="1">
        <f t="array" ref="AB475">SUM(IF(B475:I475&gt;B476:I476,1,-1))</f>
        <v>-6</v>
      </c>
      <c r="AC475" s="6" cm="1">
        <f t="array" ref="AC475">SUM(IF(J475:S475&gt;J476:S476,1,-1))</f>
        <v>-4</v>
      </c>
      <c r="AD475" s="6">
        <f t="shared" si="113"/>
        <v>-10</v>
      </c>
      <c r="AE475" s="6">
        <f t="shared" si="125"/>
        <v>-16</v>
      </c>
      <c r="AF475" s="6">
        <f t="shared" si="125"/>
        <v>-6</v>
      </c>
      <c r="AG475" s="6">
        <f t="shared" si="125"/>
        <v>-22</v>
      </c>
      <c r="AH475" s="5"/>
      <c r="AI475" s="8" t="str">
        <f t="shared" si="114"/>
        <v>OL Lower</v>
      </c>
      <c r="AJ475" s="24" t="str">
        <f t="shared" si="115"/>
        <v>Down</v>
      </c>
      <c r="AK475" s="25" t="str">
        <f t="shared" si="116"/>
        <v>POC Unchanged</v>
      </c>
      <c r="AL475" s="26" t="str">
        <f t="shared" si="117"/>
        <v>In. Val</v>
      </c>
      <c r="AM475" s="26" t="str">
        <f t="shared" si="118"/>
        <v>Inside Day</v>
      </c>
      <c r="AN475" s="26" t="str">
        <f t="shared" si="119"/>
        <v>In Val</v>
      </c>
      <c r="AO475" s="26" t="str">
        <f t="shared" si="120"/>
        <v>Gap Up - Failed</v>
      </c>
      <c r="AP475" s="26" t="str">
        <f t="shared" si="121"/>
        <v>Top-Weighted</v>
      </c>
      <c r="AQ475" s="26" t="str">
        <f t="shared" si="122"/>
        <v>Skewed Mid-Low</v>
      </c>
      <c r="AR475" s="26" t="str">
        <f t="shared" si="123"/>
        <v>Same</v>
      </c>
      <c r="AS475" s="27">
        <f t="shared" si="124"/>
        <v>0</v>
      </c>
    </row>
    <row r="476" spans="1:45" ht="15.5" x14ac:dyDescent="0.35">
      <c r="A476" s="20">
        <v>44988</v>
      </c>
      <c r="B476" s="21">
        <v>1.2051000000000001</v>
      </c>
      <c r="C476" s="21">
        <v>1.22695</v>
      </c>
      <c r="D476" s="21">
        <v>1.1914499999999999</v>
      </c>
      <c r="E476" s="21">
        <v>1.2025600000000001</v>
      </c>
      <c r="F476" s="21">
        <v>1.2022999999999999</v>
      </c>
      <c r="G476" s="21">
        <v>1.2104999999999999</v>
      </c>
      <c r="H476" s="21">
        <v>1.1963999999999999</v>
      </c>
      <c r="I476" s="22">
        <v>36</v>
      </c>
      <c r="J476" s="22">
        <v>6529</v>
      </c>
      <c r="K476" s="22">
        <v>4299</v>
      </c>
      <c r="L476" s="22">
        <v>10942</v>
      </c>
      <c r="M476" s="23">
        <v>15.107916666666689</v>
      </c>
      <c r="N476" s="23">
        <v>355.00000000000085</v>
      </c>
      <c r="O476" s="22">
        <v>141</v>
      </c>
      <c r="P476" s="22">
        <v>1179159</v>
      </c>
      <c r="Q476" s="23">
        <v>1637.7208333333333</v>
      </c>
      <c r="R476" s="23">
        <v>30.822535211267532</v>
      </c>
      <c r="S476" s="22">
        <v>42</v>
      </c>
      <c r="T476" s="22" t="s">
        <v>26</v>
      </c>
      <c r="U476" s="23">
        <v>0.61361645934125819</v>
      </c>
      <c r="V476" s="22">
        <v>334</v>
      </c>
      <c r="W476" s="22">
        <v>2190</v>
      </c>
      <c r="X476" s="22">
        <v>5492</v>
      </c>
      <c r="Y476" s="22">
        <v>2879</v>
      </c>
      <c r="Z476" s="22" t="s">
        <v>29</v>
      </c>
      <c r="AA476" s="5"/>
      <c r="AB476" s="6" cm="1">
        <f t="array" ref="AB476">SUM(IF(B476:I476&gt;B477:I477,1,-1))</f>
        <v>-4</v>
      </c>
      <c r="AC476" s="6" cm="1">
        <f t="array" ref="AC476">SUM(IF(J476:S476&gt;J477:S477,1,-1))</f>
        <v>-6</v>
      </c>
      <c r="AD476" s="6">
        <f t="shared" si="113"/>
        <v>-10</v>
      </c>
      <c r="AE476" s="6">
        <f t="shared" si="125"/>
        <v>-14</v>
      </c>
      <c r="AF476" s="6">
        <f t="shared" si="125"/>
        <v>4</v>
      </c>
      <c r="AG476" s="6">
        <f t="shared" si="125"/>
        <v>-10</v>
      </c>
      <c r="AH476" s="5"/>
      <c r="AI476" s="8" t="str">
        <f t="shared" si="114"/>
        <v>OL Lower</v>
      </c>
      <c r="AJ476" s="24" t="str">
        <f t="shared" si="115"/>
        <v>Neutral</v>
      </c>
      <c r="AK476" s="25" t="str">
        <f t="shared" si="116"/>
        <v>POC Unchanged</v>
      </c>
      <c r="AL476" s="26" t="str">
        <f t="shared" si="117"/>
        <v>In. Val</v>
      </c>
      <c r="AM476" s="26" t="str">
        <f t="shared" si="118"/>
        <v>Inside Day</v>
      </c>
      <c r="AN476" s="26" t="str">
        <f t="shared" si="119"/>
        <v>In Val</v>
      </c>
      <c r="AO476" s="26" t="str">
        <f t="shared" si="120"/>
        <v>No Gap</v>
      </c>
      <c r="AP476" s="26" t="str">
        <f t="shared" si="121"/>
        <v>Top-Weighted</v>
      </c>
      <c r="AQ476" s="26" t="str">
        <f t="shared" si="122"/>
        <v>Skewed Mid-Low</v>
      </c>
      <c r="AR476" s="26" t="str">
        <f t="shared" si="123"/>
        <v>Closed Lower Quadrant</v>
      </c>
      <c r="AS476" s="27">
        <f t="shared" si="124"/>
        <v>-1</v>
      </c>
    </row>
    <row r="477" spans="1:45" ht="15.5" x14ac:dyDescent="0.35">
      <c r="A477" s="20">
        <v>44987</v>
      </c>
      <c r="B477" s="21">
        <v>1.21153</v>
      </c>
      <c r="C477" s="21">
        <v>1.22695</v>
      </c>
      <c r="D477" s="21">
        <v>1.1914499999999999</v>
      </c>
      <c r="E477" s="21">
        <v>1.1949000000000001</v>
      </c>
      <c r="F477" s="21">
        <v>1.2022999999999999</v>
      </c>
      <c r="G477" s="21">
        <v>1.2129000000000001</v>
      </c>
      <c r="H477" s="21">
        <v>1.1991000000000001</v>
      </c>
      <c r="I477" s="22">
        <v>8</v>
      </c>
      <c r="J477" s="22">
        <v>7180</v>
      </c>
      <c r="K477" s="22">
        <v>3726</v>
      </c>
      <c r="L477" s="22">
        <v>11018</v>
      </c>
      <c r="M477" s="23">
        <v>15.208888888888932</v>
      </c>
      <c r="N477" s="23">
        <v>355.00000000000085</v>
      </c>
      <c r="O477" s="22">
        <v>138.00000000000034</v>
      </c>
      <c r="P477" s="22">
        <v>1186760</v>
      </c>
      <c r="Q477" s="23">
        <v>1648.2777777777778</v>
      </c>
      <c r="R477" s="23">
        <v>31.036619718309783</v>
      </c>
      <c r="S477" s="22">
        <v>51</v>
      </c>
      <c r="T477" s="22" t="s">
        <v>26</v>
      </c>
      <c r="U477" s="23">
        <v>0.52694079645464886</v>
      </c>
      <c r="V477" s="22">
        <v>334</v>
      </c>
      <c r="W477" s="22">
        <v>2697</v>
      </c>
      <c r="X477" s="22">
        <v>5567</v>
      </c>
      <c r="Y477" s="22">
        <v>2379</v>
      </c>
      <c r="Z477" s="22" t="s">
        <v>27</v>
      </c>
      <c r="AA477" s="5"/>
      <c r="AB477" s="6" cm="1">
        <f t="array" ref="AB477">SUM(IF(B477:I477&gt;B478:I478,1,-1))</f>
        <v>-6</v>
      </c>
      <c r="AC477" s="6" cm="1">
        <f t="array" ref="AC477">SUM(IF(J477:S477&gt;J478:S478,1,-1))</f>
        <v>4</v>
      </c>
      <c r="AD477" s="6">
        <f t="shared" si="113"/>
        <v>-2</v>
      </c>
      <c r="AE477" s="6">
        <f t="shared" si="125"/>
        <v>-12</v>
      </c>
      <c r="AF477" s="6">
        <f t="shared" si="125"/>
        <v>4</v>
      </c>
      <c r="AG477" s="6">
        <f t="shared" si="125"/>
        <v>-8</v>
      </c>
      <c r="AH477" s="5"/>
      <c r="AI477" s="8" t="str">
        <f t="shared" si="114"/>
        <v>Outside</v>
      </c>
      <c r="AJ477" s="24" t="str">
        <f t="shared" si="115"/>
        <v>Down</v>
      </c>
      <c r="AK477" s="25" t="str">
        <f t="shared" si="116"/>
        <v>POC Unchanged</v>
      </c>
      <c r="AL477" s="26" t="str">
        <f t="shared" si="117"/>
        <v>In. Val</v>
      </c>
      <c r="AM477" s="26" t="str">
        <f t="shared" si="118"/>
        <v>Inside Day</v>
      </c>
      <c r="AN477" s="26" t="str">
        <f t="shared" si="119"/>
        <v>Bl. Val</v>
      </c>
      <c r="AO477" s="26" t="str">
        <f t="shared" si="120"/>
        <v>No Gap</v>
      </c>
      <c r="AP477" s="26" t="str">
        <f t="shared" si="121"/>
        <v>Top-Weighted</v>
      </c>
      <c r="AQ477" s="26" t="str">
        <f t="shared" si="122"/>
        <v>Skewed Mid-Low</v>
      </c>
      <c r="AR477" s="26" t="str">
        <f t="shared" si="123"/>
        <v>Closed Higher Quadrant</v>
      </c>
      <c r="AS477" s="27">
        <f t="shared" si="124"/>
        <v>1</v>
      </c>
    </row>
    <row r="478" spans="1:45" ht="15.5" x14ac:dyDescent="0.35">
      <c r="A478" s="20">
        <v>44986</v>
      </c>
      <c r="B478" s="21">
        <v>1.20703</v>
      </c>
      <c r="C478" s="21">
        <v>1.22695</v>
      </c>
      <c r="D478" s="21">
        <v>1.1914499999999999</v>
      </c>
      <c r="E478" s="21">
        <v>1.20259</v>
      </c>
      <c r="F478" s="21">
        <v>1.2022999999999999</v>
      </c>
      <c r="G478" s="21">
        <v>1.2129000000000001</v>
      </c>
      <c r="H478" s="21">
        <v>1.2000999999999999</v>
      </c>
      <c r="I478" s="22">
        <v>19</v>
      </c>
      <c r="J478" s="22">
        <v>7785</v>
      </c>
      <c r="K478" s="22">
        <v>2969</v>
      </c>
      <c r="L478" s="22">
        <v>10864</v>
      </c>
      <c r="M478" s="23">
        <v>15.00402777777783</v>
      </c>
      <c r="N478" s="23">
        <v>355.00000000000085</v>
      </c>
      <c r="O478" s="22">
        <v>128.00000000000145</v>
      </c>
      <c r="P478" s="22">
        <v>1168531</v>
      </c>
      <c r="Q478" s="23">
        <v>1622.9597222222221</v>
      </c>
      <c r="R478" s="23">
        <v>30.602816901408378</v>
      </c>
      <c r="S478" s="22">
        <v>53</v>
      </c>
      <c r="T478" s="22" t="s">
        <v>28</v>
      </c>
      <c r="U478" s="23">
        <v>0.46696262646716669</v>
      </c>
      <c r="V478" s="22">
        <v>380</v>
      </c>
      <c r="W478" s="22">
        <v>3177</v>
      </c>
      <c r="X478" s="22">
        <v>5568</v>
      </c>
      <c r="Y478" s="22">
        <v>1705</v>
      </c>
      <c r="Z478" s="22" t="s">
        <v>29</v>
      </c>
      <c r="AA478" s="5"/>
      <c r="AB478" s="6" cm="1">
        <f t="array" ref="AB478">SUM(IF(B478:I478&gt;B479:I479,1,-1))</f>
        <v>-4</v>
      </c>
      <c r="AC478" s="6" cm="1">
        <f t="array" ref="AC478">SUM(IF(J478:S478&gt;J479:S479,1,-1))</f>
        <v>6</v>
      </c>
      <c r="AD478" s="6">
        <f t="shared" si="113"/>
        <v>2</v>
      </c>
      <c r="AE478" s="6">
        <f t="shared" si="125"/>
        <v>-8</v>
      </c>
      <c r="AF478" s="6">
        <f t="shared" si="125"/>
        <v>-6</v>
      </c>
      <c r="AG478" s="6">
        <f t="shared" si="125"/>
        <v>-14</v>
      </c>
      <c r="AH478" s="5"/>
      <c r="AI478" s="8" t="str">
        <f t="shared" si="114"/>
        <v>OL Lower</v>
      </c>
      <c r="AJ478" s="24" t="str">
        <f t="shared" si="115"/>
        <v>Down</v>
      </c>
      <c r="AK478" s="25" t="str">
        <f t="shared" si="116"/>
        <v>POC Unchanged</v>
      </c>
      <c r="AL478" s="26" t="str">
        <f t="shared" si="117"/>
        <v>In. Val</v>
      </c>
      <c r="AM478" s="26" t="str">
        <f t="shared" si="118"/>
        <v>Inside Day</v>
      </c>
      <c r="AN478" s="26" t="str">
        <f t="shared" si="119"/>
        <v>In Val</v>
      </c>
      <c r="AO478" s="26" t="str">
        <f t="shared" si="120"/>
        <v>No Gap</v>
      </c>
      <c r="AP478" s="26" t="str">
        <f t="shared" si="121"/>
        <v>Top-Weighted</v>
      </c>
      <c r="AQ478" s="26" t="str">
        <f t="shared" si="122"/>
        <v>Skewed Mid-Low</v>
      </c>
      <c r="AR478" s="26" t="str">
        <f t="shared" si="123"/>
        <v>Same</v>
      </c>
      <c r="AS478" s="27">
        <f t="shared" si="124"/>
        <v>0</v>
      </c>
    </row>
    <row r="479" spans="1:45" ht="15.5" x14ac:dyDescent="0.35">
      <c r="A479" s="20">
        <v>44985</v>
      </c>
      <c r="B479" s="21">
        <v>1.2053199999999999</v>
      </c>
      <c r="C479" s="21">
        <v>1.22695</v>
      </c>
      <c r="D479" s="21">
        <v>1.1914499999999999</v>
      </c>
      <c r="E479" s="21">
        <v>1.2032400000000001</v>
      </c>
      <c r="F479" s="21">
        <v>1.2022999999999999</v>
      </c>
      <c r="G479" s="21">
        <v>1.2131000000000001</v>
      </c>
      <c r="H479" s="21">
        <v>1.2005000000000001</v>
      </c>
      <c r="I479" s="22">
        <v>8</v>
      </c>
      <c r="J479" s="22">
        <v>7975</v>
      </c>
      <c r="K479" s="22">
        <v>2627</v>
      </c>
      <c r="L479" s="22">
        <v>10697</v>
      </c>
      <c r="M479" s="23">
        <v>14.751944444444492</v>
      </c>
      <c r="N479" s="23">
        <v>355.00000000000085</v>
      </c>
      <c r="O479" s="22">
        <v>125.99999999999945</v>
      </c>
      <c r="P479" s="22">
        <v>1144435</v>
      </c>
      <c r="Q479" s="23">
        <v>1589.4930555555557</v>
      </c>
      <c r="R479" s="23">
        <v>30.132394366197111</v>
      </c>
      <c r="S479" s="22">
        <v>44</v>
      </c>
      <c r="T479" s="22" t="s">
        <v>28</v>
      </c>
      <c r="U479" s="23">
        <v>0.44038005217448795</v>
      </c>
      <c r="V479" s="22">
        <v>380</v>
      </c>
      <c r="W479" s="22">
        <v>3334</v>
      </c>
      <c r="X479" s="22">
        <v>5359</v>
      </c>
      <c r="Y479" s="22">
        <v>1596</v>
      </c>
      <c r="Z479" s="22" t="s">
        <v>29</v>
      </c>
      <c r="AA479" s="5"/>
      <c r="AB479" s="6" cm="1">
        <f t="array" ref="AB479">SUM(IF(B479:I479&gt;B480:I480,1,-1))</f>
        <v>-2</v>
      </c>
      <c r="AC479" s="6" cm="1">
        <f t="array" ref="AC479">SUM(IF(J479:S479&gt;J480:S480,1,-1))</f>
        <v>-6</v>
      </c>
      <c r="AD479" s="6">
        <f t="shared" si="113"/>
        <v>-8</v>
      </c>
      <c r="AE479" s="6">
        <f t="shared" ref="AE479:AG494" si="126">SUM(AB479:AB481)</f>
        <v>-12</v>
      </c>
      <c r="AF479" s="6">
        <f t="shared" si="126"/>
        <v>-18</v>
      </c>
      <c r="AG479" s="6">
        <f t="shared" si="126"/>
        <v>-30</v>
      </c>
      <c r="AH479" s="5"/>
      <c r="AI479" s="8" t="str">
        <f t="shared" si="114"/>
        <v>OL Higher</v>
      </c>
      <c r="AJ479" s="24" t="str">
        <f t="shared" si="115"/>
        <v>Neutral</v>
      </c>
      <c r="AK479" s="25" t="str">
        <f t="shared" si="116"/>
        <v>POC Unchanged</v>
      </c>
      <c r="AL479" s="26" t="str">
        <f t="shared" si="117"/>
        <v>In. Val</v>
      </c>
      <c r="AM479" s="26" t="str">
        <f t="shared" si="118"/>
        <v>Inside Day</v>
      </c>
      <c r="AN479" s="26" t="str">
        <f t="shared" si="119"/>
        <v>In Val</v>
      </c>
      <c r="AO479" s="26" t="str">
        <f t="shared" si="120"/>
        <v>No Gap</v>
      </c>
      <c r="AP479" s="26" t="str">
        <f t="shared" si="121"/>
        <v>Top-Weighted</v>
      </c>
      <c r="AQ479" s="26" t="str">
        <f t="shared" si="122"/>
        <v>Skewed Mid-Low</v>
      </c>
      <c r="AR479" s="26" t="str">
        <f t="shared" si="123"/>
        <v>Same</v>
      </c>
      <c r="AS479" s="27">
        <f t="shared" si="124"/>
        <v>0</v>
      </c>
    </row>
    <row r="480" spans="1:45" ht="15.5" x14ac:dyDescent="0.35">
      <c r="A480" s="20">
        <v>44984</v>
      </c>
      <c r="B480" s="21">
        <v>1.20258</v>
      </c>
      <c r="C480" s="21">
        <v>1.22695</v>
      </c>
      <c r="D480" s="21">
        <v>1.1914499999999999</v>
      </c>
      <c r="E480" s="21">
        <v>1.20617</v>
      </c>
      <c r="F480" s="21">
        <v>1.2022999999999999</v>
      </c>
      <c r="G480" s="21">
        <v>1.2128000000000001</v>
      </c>
      <c r="H480" s="21">
        <v>1.1996</v>
      </c>
      <c r="I480" s="22">
        <v>32</v>
      </c>
      <c r="J480" s="22">
        <v>7679</v>
      </c>
      <c r="K480" s="22">
        <v>3038</v>
      </c>
      <c r="L480" s="22">
        <v>10819</v>
      </c>
      <c r="M480" s="23">
        <v>14.9165277777778</v>
      </c>
      <c r="N480" s="23">
        <v>355.00000000000085</v>
      </c>
      <c r="O480" s="22">
        <v>132.00000000000099</v>
      </c>
      <c r="P480" s="22">
        <v>1174877</v>
      </c>
      <c r="Q480" s="23">
        <v>1631.7736111111112</v>
      </c>
      <c r="R480" s="23">
        <v>30.476056338028094</v>
      </c>
      <c r="S480" s="22">
        <v>40</v>
      </c>
      <c r="T480" s="22" t="s">
        <v>28</v>
      </c>
      <c r="U480" s="23">
        <v>0.47751608144472218</v>
      </c>
      <c r="V480" s="22">
        <v>380</v>
      </c>
      <c r="W480" s="22">
        <v>3046</v>
      </c>
      <c r="X480" s="22">
        <v>5498</v>
      </c>
      <c r="Y480" s="22">
        <v>1859</v>
      </c>
      <c r="Z480" s="22" t="s">
        <v>29</v>
      </c>
      <c r="AA480" s="5"/>
      <c r="AB480" s="6" cm="1">
        <f t="array" ref="AB480">SUM(IF(B480:I480&gt;B481:I481,1,-1))</f>
        <v>-2</v>
      </c>
      <c r="AC480" s="6" cm="1">
        <f t="array" ref="AC480">SUM(IF(J480:S480&gt;J481:S481,1,-1))</f>
        <v>-6</v>
      </c>
      <c r="AD480" s="6">
        <f t="shared" si="113"/>
        <v>-8</v>
      </c>
      <c r="AE480" s="6">
        <f t="shared" si="126"/>
        <v>-14</v>
      </c>
      <c r="AF480" s="6">
        <f t="shared" si="126"/>
        <v>-18</v>
      </c>
      <c r="AG480" s="6">
        <f t="shared" si="126"/>
        <v>-32</v>
      </c>
      <c r="AH480" s="5"/>
      <c r="AI480" s="8" t="str">
        <f t="shared" si="114"/>
        <v>Outside</v>
      </c>
      <c r="AJ480" s="24" t="str">
        <f t="shared" si="115"/>
        <v>Neutral</v>
      </c>
      <c r="AK480" s="25" t="str">
        <f t="shared" si="116"/>
        <v>POC Unchanged</v>
      </c>
      <c r="AL480" s="26" t="str">
        <f t="shared" si="117"/>
        <v>In. Val</v>
      </c>
      <c r="AM480" s="26" t="str">
        <f t="shared" si="118"/>
        <v>Inside Day</v>
      </c>
      <c r="AN480" s="26" t="str">
        <f t="shared" si="119"/>
        <v>In Val</v>
      </c>
      <c r="AO480" s="26" t="str">
        <f t="shared" si="120"/>
        <v>No Gap</v>
      </c>
      <c r="AP480" s="26" t="str">
        <f t="shared" si="121"/>
        <v>Top-Weighted</v>
      </c>
      <c r="AQ480" s="26" t="str">
        <f t="shared" si="122"/>
        <v>Skewed Mid-Low</v>
      </c>
      <c r="AR480" s="26" t="str">
        <f t="shared" si="123"/>
        <v>Closed Lower Quadrant</v>
      </c>
      <c r="AS480" s="27">
        <f t="shared" si="124"/>
        <v>-1</v>
      </c>
    </row>
    <row r="481" spans="1:45" ht="15.5" x14ac:dyDescent="0.35">
      <c r="A481" s="20">
        <v>44981</v>
      </c>
      <c r="B481" s="21">
        <v>1.2042999999999999</v>
      </c>
      <c r="C481" s="21">
        <v>1.22695</v>
      </c>
      <c r="D481" s="21">
        <v>1.1914499999999999</v>
      </c>
      <c r="E481" s="21">
        <v>1.19495</v>
      </c>
      <c r="F481" s="21">
        <v>1.2022999999999999</v>
      </c>
      <c r="G481" s="21">
        <v>1.212</v>
      </c>
      <c r="H481" s="21">
        <v>1.2000999999999999</v>
      </c>
      <c r="I481" s="22">
        <v>27</v>
      </c>
      <c r="J481" s="22">
        <v>8021</v>
      </c>
      <c r="K481" s="22">
        <v>2738</v>
      </c>
      <c r="L481" s="22">
        <v>10866</v>
      </c>
      <c r="M481" s="23">
        <v>14.993055555555573</v>
      </c>
      <c r="N481" s="23">
        <v>355.00000000000085</v>
      </c>
      <c r="O481" s="22">
        <v>119.00000000000021</v>
      </c>
      <c r="P481" s="22">
        <v>1181781</v>
      </c>
      <c r="Q481" s="23">
        <v>1641.3625</v>
      </c>
      <c r="R481" s="23">
        <v>30.60845070422528</v>
      </c>
      <c r="S481" s="22">
        <v>48</v>
      </c>
      <c r="T481" s="22" t="s">
        <v>28</v>
      </c>
      <c r="U481" s="23">
        <v>0.44537754368340238</v>
      </c>
      <c r="V481" s="22">
        <v>380</v>
      </c>
      <c r="W481" s="22">
        <v>3046</v>
      </c>
      <c r="X481" s="22">
        <v>5926</v>
      </c>
      <c r="Y481" s="22">
        <v>1479</v>
      </c>
      <c r="Z481" s="22" t="s">
        <v>27</v>
      </c>
      <c r="AA481" s="5"/>
      <c r="AB481" s="6" cm="1">
        <f t="array" ref="AB481">SUM(IF(B481:I481&gt;B482:I482,1,-1))</f>
        <v>-8</v>
      </c>
      <c r="AC481" s="6" cm="1">
        <f t="array" ref="AC481">SUM(IF(J481:S481&gt;J482:S482,1,-1))</f>
        <v>-6</v>
      </c>
      <c r="AD481" s="6">
        <f t="shared" si="113"/>
        <v>-14</v>
      </c>
      <c r="AE481" s="6">
        <f t="shared" si="126"/>
        <v>-16</v>
      </c>
      <c r="AF481" s="6">
        <f t="shared" si="126"/>
        <v>-14</v>
      </c>
      <c r="AG481" s="6">
        <f t="shared" si="126"/>
        <v>-30</v>
      </c>
      <c r="AH481" s="5"/>
      <c r="AI481" s="8" t="str">
        <f t="shared" si="114"/>
        <v>OL Lower</v>
      </c>
      <c r="AJ481" s="24" t="str">
        <f t="shared" si="115"/>
        <v>Neutral</v>
      </c>
      <c r="AK481" s="25" t="str">
        <f t="shared" si="116"/>
        <v>POC Down</v>
      </c>
      <c r="AL481" s="26" t="str">
        <f t="shared" si="117"/>
        <v>In. Val</v>
      </c>
      <c r="AM481" s="26" t="str">
        <f t="shared" si="118"/>
        <v>Inside Day</v>
      </c>
      <c r="AN481" s="26" t="str">
        <f t="shared" si="119"/>
        <v>Bl. Val</v>
      </c>
      <c r="AO481" s="26" t="str">
        <f t="shared" si="120"/>
        <v>No Gap</v>
      </c>
      <c r="AP481" s="26" t="str">
        <f t="shared" si="121"/>
        <v>Top-Weighted</v>
      </c>
      <c r="AQ481" s="26" t="str">
        <f t="shared" si="122"/>
        <v>Skewed Mid-Low</v>
      </c>
      <c r="AR481" s="26" t="str">
        <f t="shared" si="123"/>
        <v>Closed Higher Quadrant</v>
      </c>
      <c r="AS481" s="27">
        <f t="shared" si="124"/>
        <v>1</v>
      </c>
    </row>
    <row r="482" spans="1:45" ht="15.5" x14ac:dyDescent="0.35">
      <c r="A482" s="20">
        <v>44980</v>
      </c>
      <c r="B482" s="21">
        <v>1.2220200000000001</v>
      </c>
      <c r="C482" s="21">
        <v>1.22695</v>
      </c>
      <c r="D482" s="21">
        <v>1.1914499999999999</v>
      </c>
      <c r="E482" s="21">
        <v>1.20163</v>
      </c>
      <c r="F482" s="21">
        <v>1.2042999999999999</v>
      </c>
      <c r="G482" s="21">
        <v>1.2126000000000001</v>
      </c>
      <c r="H482" s="21">
        <v>1.2003999999999999</v>
      </c>
      <c r="I482" s="22">
        <v>27</v>
      </c>
      <c r="J482" s="22">
        <v>7150</v>
      </c>
      <c r="K482" s="22">
        <v>3827</v>
      </c>
      <c r="L482" s="22">
        <v>11077</v>
      </c>
      <c r="M482" s="23">
        <v>15.286944444444471</v>
      </c>
      <c r="N482" s="23">
        <v>355.00000000000085</v>
      </c>
      <c r="O482" s="22">
        <v>122.0000000000021</v>
      </c>
      <c r="P482" s="22">
        <v>1194383</v>
      </c>
      <c r="Q482" s="23">
        <v>1658.8652777777777</v>
      </c>
      <c r="R482" s="23">
        <v>31.202816901408376</v>
      </c>
      <c r="S482" s="22">
        <v>41</v>
      </c>
      <c r="T482" s="22" t="s">
        <v>26</v>
      </c>
      <c r="U482" s="23">
        <v>0.56213387442344542</v>
      </c>
      <c r="V482" s="22">
        <v>832</v>
      </c>
      <c r="W482" s="22">
        <v>3284</v>
      </c>
      <c r="X482" s="22">
        <v>5855</v>
      </c>
      <c r="Y482" s="22">
        <v>1073</v>
      </c>
      <c r="Z482" s="22" t="s">
        <v>29</v>
      </c>
      <c r="AA482" s="5"/>
      <c r="AB482" s="6" cm="1">
        <f t="array" ref="AB482">SUM(IF(B482:I482&gt;B483:I483,1,-1))</f>
        <v>-4</v>
      </c>
      <c r="AC482" s="6" cm="1">
        <f t="array" ref="AC482">SUM(IF(J482:S482&gt;J483:S483,1,-1))</f>
        <v>-6</v>
      </c>
      <c r="AD482" s="6">
        <f t="shared" si="113"/>
        <v>-10</v>
      </c>
      <c r="AE482" s="6">
        <f t="shared" si="126"/>
        <v>-10</v>
      </c>
      <c r="AF482" s="6">
        <f t="shared" si="126"/>
        <v>-4</v>
      </c>
      <c r="AG482" s="6">
        <f t="shared" si="126"/>
        <v>-14</v>
      </c>
      <c r="AH482" s="5"/>
      <c r="AI482" s="8" t="str">
        <f t="shared" si="114"/>
        <v>Inside</v>
      </c>
      <c r="AJ482" s="24" t="str">
        <f t="shared" si="115"/>
        <v>Down</v>
      </c>
      <c r="AK482" s="25" t="str">
        <f t="shared" si="116"/>
        <v>POC Unchanged</v>
      </c>
      <c r="AL482" s="26" t="str">
        <f t="shared" si="117"/>
        <v>In. Val</v>
      </c>
      <c r="AM482" s="26" t="str">
        <f t="shared" si="118"/>
        <v>Inside Day</v>
      </c>
      <c r="AN482" s="26" t="str">
        <f t="shared" si="119"/>
        <v>In Val</v>
      </c>
      <c r="AO482" s="26" t="str">
        <f t="shared" si="120"/>
        <v>Gap Up - Failed</v>
      </c>
      <c r="AP482" s="26" t="str">
        <f t="shared" si="121"/>
        <v>Top-Weighted</v>
      </c>
      <c r="AQ482" s="26" t="str">
        <f t="shared" si="122"/>
        <v>Skewed Mid-Low</v>
      </c>
      <c r="AR482" s="26" t="str">
        <f t="shared" si="123"/>
        <v>Same</v>
      </c>
      <c r="AS482" s="27">
        <f t="shared" si="124"/>
        <v>0</v>
      </c>
    </row>
    <row r="483" spans="1:45" ht="15.5" x14ac:dyDescent="0.35">
      <c r="A483" s="20">
        <v>44979</v>
      </c>
      <c r="B483" s="21">
        <v>1.2387300000000001</v>
      </c>
      <c r="C483" s="21">
        <v>1.24</v>
      </c>
      <c r="D483" s="21">
        <v>1.1914499999999999</v>
      </c>
      <c r="E483" s="21">
        <v>1.2046399999999999</v>
      </c>
      <c r="F483" s="21">
        <v>1.2042999999999999</v>
      </c>
      <c r="G483" s="21">
        <v>1.2150000000000001</v>
      </c>
      <c r="H483" s="21">
        <v>1.2000999999999999</v>
      </c>
      <c r="I483" s="22">
        <v>2</v>
      </c>
      <c r="J483" s="22">
        <v>7870</v>
      </c>
      <c r="K483" s="22">
        <v>3437</v>
      </c>
      <c r="L483" s="22">
        <v>11398</v>
      </c>
      <c r="M483" s="23">
        <v>15.731944444444467</v>
      </c>
      <c r="N483" s="23">
        <v>485.50000000000091</v>
      </c>
      <c r="O483" s="22">
        <v>149.00000000000136</v>
      </c>
      <c r="P483" s="22">
        <v>1238503</v>
      </c>
      <c r="Q483" s="23">
        <v>1720.1430555555555</v>
      </c>
      <c r="R483" s="23">
        <v>23.47682801235835</v>
      </c>
      <c r="S483" s="22">
        <v>56</v>
      </c>
      <c r="T483" s="22" t="s">
        <v>28</v>
      </c>
      <c r="U483" s="23">
        <v>0.44811743739188215</v>
      </c>
      <c r="V483" s="22">
        <v>684</v>
      </c>
      <c r="W483" s="22">
        <v>1579</v>
      </c>
      <c r="X483" s="22">
        <v>6254</v>
      </c>
      <c r="Y483" s="22">
        <v>2881</v>
      </c>
      <c r="Z483" s="22" t="s">
        <v>29</v>
      </c>
      <c r="AA483" s="5"/>
      <c r="AB483" s="6" cm="1">
        <f t="array" ref="AB483">SUM(IF(B483:I483&gt;B484:I484,1,-1))</f>
        <v>-4</v>
      </c>
      <c r="AC483" s="6" cm="1">
        <f t="array" ref="AC483">SUM(IF(J483:S483&gt;J484:S484,1,-1))</f>
        <v>-2</v>
      </c>
      <c r="AD483" s="6">
        <f t="shared" si="113"/>
        <v>-6</v>
      </c>
      <c r="AE483" s="6">
        <f t="shared" si="126"/>
        <v>-8</v>
      </c>
      <c r="AF483" s="6">
        <f t="shared" si="126"/>
        <v>-4</v>
      </c>
      <c r="AG483" s="6">
        <f t="shared" si="126"/>
        <v>-12</v>
      </c>
      <c r="AH483" s="5"/>
      <c r="AI483" s="8" t="str">
        <f t="shared" si="114"/>
        <v>Inside</v>
      </c>
      <c r="AJ483" s="24" t="str">
        <f t="shared" si="115"/>
        <v>Down</v>
      </c>
      <c r="AK483" s="25" t="str">
        <f t="shared" si="116"/>
        <v>POC Down</v>
      </c>
      <c r="AL483" s="26" t="str">
        <f t="shared" si="117"/>
        <v>In. Val</v>
      </c>
      <c r="AM483" s="26" t="str">
        <f t="shared" si="118"/>
        <v>Inside Day</v>
      </c>
      <c r="AN483" s="26" t="str">
        <f t="shared" si="119"/>
        <v>In Val</v>
      </c>
      <c r="AO483" s="26" t="str">
        <f t="shared" si="120"/>
        <v>Gap Up - Failed</v>
      </c>
      <c r="AP483" s="26" t="str">
        <f t="shared" si="121"/>
        <v>Top-Weighted</v>
      </c>
      <c r="AQ483" s="26" t="str">
        <f t="shared" si="122"/>
        <v>Skewed Mid-Low</v>
      </c>
      <c r="AR483" s="26" t="str">
        <f t="shared" si="123"/>
        <v>Same</v>
      </c>
      <c r="AS483" s="27">
        <f t="shared" si="124"/>
        <v>0</v>
      </c>
    </row>
    <row r="484" spans="1:45" ht="15.5" x14ac:dyDescent="0.35">
      <c r="A484" s="20">
        <v>44978</v>
      </c>
      <c r="B484" s="21">
        <v>1.23078</v>
      </c>
      <c r="C484" s="21">
        <v>1.24</v>
      </c>
      <c r="D484" s="21">
        <v>1.1914499999999999</v>
      </c>
      <c r="E484" s="21">
        <v>1.21086</v>
      </c>
      <c r="F484" s="21">
        <v>1.2049000000000001</v>
      </c>
      <c r="G484" s="21">
        <v>1.2159</v>
      </c>
      <c r="H484" s="21">
        <v>1.1979</v>
      </c>
      <c r="I484" s="22">
        <v>5</v>
      </c>
      <c r="J484" s="22">
        <v>7409</v>
      </c>
      <c r="K484" s="22">
        <v>3877</v>
      </c>
      <c r="L484" s="22">
        <v>11372</v>
      </c>
      <c r="M484" s="23">
        <v>15.696527777777781</v>
      </c>
      <c r="N484" s="23">
        <v>485.50000000000091</v>
      </c>
      <c r="O484" s="22">
        <v>180.00000000000017</v>
      </c>
      <c r="P484" s="22">
        <v>1252517</v>
      </c>
      <c r="Q484" s="23">
        <v>1739.6069444444445</v>
      </c>
      <c r="R484" s="23">
        <v>23.423274974253303</v>
      </c>
      <c r="S484" s="22">
        <v>67</v>
      </c>
      <c r="T484" s="22" t="s">
        <v>26</v>
      </c>
      <c r="U484" s="23">
        <v>0.50915512810970776</v>
      </c>
      <c r="V484" s="22">
        <v>1355</v>
      </c>
      <c r="W484" s="22">
        <v>1586</v>
      </c>
      <c r="X484" s="22">
        <v>5553</v>
      </c>
      <c r="Y484" s="22">
        <v>2878</v>
      </c>
      <c r="Z484" s="22" t="s">
        <v>29</v>
      </c>
      <c r="AA484" s="5"/>
      <c r="AB484" s="6" cm="1">
        <f t="array" ref="AB484">SUM(IF(B484:I484&gt;B485:I485,1,-1))</f>
        <v>-2</v>
      </c>
      <c r="AC484" s="6" cm="1">
        <f t="array" ref="AC484">SUM(IF(J484:S484&gt;J485:S485,1,-1))</f>
        <v>4</v>
      </c>
      <c r="AD484" s="6">
        <f t="shared" si="113"/>
        <v>2</v>
      </c>
      <c r="AE484" s="6">
        <f t="shared" si="126"/>
        <v>-8</v>
      </c>
      <c r="AF484" s="6">
        <f t="shared" si="126"/>
        <v>2</v>
      </c>
      <c r="AG484" s="6">
        <f t="shared" si="126"/>
        <v>-6</v>
      </c>
      <c r="AH484" s="5"/>
      <c r="AI484" s="8" t="str">
        <f t="shared" si="114"/>
        <v>Inside</v>
      </c>
      <c r="AJ484" s="24" t="str">
        <f t="shared" si="115"/>
        <v>Down</v>
      </c>
      <c r="AK484" s="25" t="str">
        <f t="shared" si="116"/>
        <v>POC Unchanged</v>
      </c>
      <c r="AL484" s="26" t="str">
        <f t="shared" si="117"/>
        <v>In. Val</v>
      </c>
      <c r="AM484" s="26" t="str">
        <f t="shared" si="118"/>
        <v>Inside Day</v>
      </c>
      <c r="AN484" s="26" t="str">
        <f t="shared" si="119"/>
        <v>In Val</v>
      </c>
      <c r="AO484" s="26" t="str">
        <f t="shared" si="120"/>
        <v>Gap Up - Failed</v>
      </c>
      <c r="AP484" s="26" t="str">
        <f t="shared" si="121"/>
        <v>Top-Weighted</v>
      </c>
      <c r="AQ484" s="26" t="str">
        <f t="shared" si="122"/>
        <v>Skewed Mid-Low</v>
      </c>
      <c r="AR484" s="26" t="str">
        <f t="shared" si="123"/>
        <v>Same</v>
      </c>
      <c r="AS484" s="27">
        <f t="shared" si="124"/>
        <v>0</v>
      </c>
    </row>
    <row r="485" spans="1:45" ht="15.5" x14ac:dyDescent="0.35">
      <c r="A485" s="20">
        <v>44977</v>
      </c>
      <c r="B485" s="21">
        <v>1.2349399999999999</v>
      </c>
      <c r="C485" s="21">
        <v>1.24</v>
      </c>
      <c r="D485" s="21">
        <v>1.1914499999999999</v>
      </c>
      <c r="E485" s="21">
        <v>1.20381</v>
      </c>
      <c r="F485" s="21">
        <v>1.2049000000000001</v>
      </c>
      <c r="G485" s="21">
        <v>1.2193000000000001</v>
      </c>
      <c r="H485" s="21">
        <v>1.1972</v>
      </c>
      <c r="I485" s="22">
        <v>-1</v>
      </c>
      <c r="J485" s="22">
        <v>7459</v>
      </c>
      <c r="K485" s="22">
        <v>3549</v>
      </c>
      <c r="L485" s="22">
        <v>11093</v>
      </c>
      <c r="M485" s="23">
        <v>15.300694444444476</v>
      </c>
      <c r="N485" s="23">
        <v>485.50000000000091</v>
      </c>
      <c r="O485" s="22">
        <v>221.00000000000009</v>
      </c>
      <c r="P485" s="22">
        <v>1234974</v>
      </c>
      <c r="Q485" s="23">
        <v>1715.2416666666666</v>
      </c>
      <c r="R485" s="23">
        <v>22.848609680741461</v>
      </c>
      <c r="S485" s="22">
        <v>65</v>
      </c>
      <c r="T485" s="22" t="s">
        <v>26</v>
      </c>
      <c r="U485" s="23">
        <v>0.50795405110382086</v>
      </c>
      <c r="V485" s="22">
        <v>2000</v>
      </c>
      <c r="W485" s="22">
        <v>1586</v>
      </c>
      <c r="X485" s="22">
        <v>4937</v>
      </c>
      <c r="Y485" s="22">
        <v>2570</v>
      </c>
      <c r="Z485" s="22" t="s">
        <v>29</v>
      </c>
      <c r="AA485" s="5"/>
      <c r="AB485" s="6" cm="1">
        <f t="array" ref="AB485">SUM(IF(B485:I485&gt;B486:I486,1,-1))</f>
        <v>-2</v>
      </c>
      <c r="AC485" s="6" cm="1">
        <f t="array" ref="AC485">SUM(IF(J485:S485&gt;J486:S486,1,-1))</f>
        <v>-6</v>
      </c>
      <c r="AD485" s="6">
        <f t="shared" si="113"/>
        <v>-8</v>
      </c>
      <c r="AE485" s="6">
        <f t="shared" si="126"/>
        <v>-12</v>
      </c>
      <c r="AF485" s="6">
        <f t="shared" si="126"/>
        <v>2</v>
      </c>
      <c r="AG485" s="6">
        <f t="shared" si="126"/>
        <v>-10</v>
      </c>
      <c r="AH485" s="5"/>
      <c r="AI485" s="8" t="str">
        <f t="shared" si="114"/>
        <v>Inside</v>
      </c>
      <c r="AJ485" s="24" t="str">
        <f t="shared" si="115"/>
        <v>Down</v>
      </c>
      <c r="AK485" s="25" t="str">
        <f t="shared" si="116"/>
        <v>POC Unchanged</v>
      </c>
      <c r="AL485" s="26" t="str">
        <f t="shared" si="117"/>
        <v>In. Val</v>
      </c>
      <c r="AM485" s="26" t="str">
        <f t="shared" si="118"/>
        <v>Inside Day</v>
      </c>
      <c r="AN485" s="26" t="str">
        <f t="shared" si="119"/>
        <v>In Val</v>
      </c>
      <c r="AO485" s="26" t="str">
        <f t="shared" si="120"/>
        <v>Gap Up - Failed</v>
      </c>
      <c r="AP485" s="26" t="str">
        <f t="shared" si="121"/>
        <v>Top-Weighted</v>
      </c>
      <c r="AQ485" s="26" t="str">
        <f t="shared" si="122"/>
        <v>Skewed Mid-Low</v>
      </c>
      <c r="AR485" s="26" t="str">
        <f t="shared" si="123"/>
        <v>Closed Lower Quadrant</v>
      </c>
      <c r="AS485" s="27">
        <f t="shared" si="124"/>
        <v>-1</v>
      </c>
    </row>
    <row r="486" spans="1:45" ht="15.5" x14ac:dyDescent="0.35">
      <c r="A486" s="20">
        <v>44974</v>
      </c>
      <c r="B486" s="21">
        <v>1.2399800000000001</v>
      </c>
      <c r="C486" s="21">
        <v>1.2416799999999999</v>
      </c>
      <c r="D486" s="21">
        <v>1.1914499999999999</v>
      </c>
      <c r="E486" s="21">
        <v>1.20285</v>
      </c>
      <c r="F486" s="21">
        <v>1.2049000000000001</v>
      </c>
      <c r="G486" s="21">
        <v>1.2224999999999999</v>
      </c>
      <c r="H486" s="21">
        <v>1.1961999999999999</v>
      </c>
      <c r="I486" s="22">
        <v>-22</v>
      </c>
      <c r="J486" s="22">
        <v>8019</v>
      </c>
      <c r="K486" s="22">
        <v>3114</v>
      </c>
      <c r="L486" s="22">
        <v>11216</v>
      </c>
      <c r="M486" s="23">
        <v>15.470694444444458</v>
      </c>
      <c r="N486" s="23">
        <v>502.29999999999995</v>
      </c>
      <c r="O486" s="22">
        <v>262.99999999999989</v>
      </c>
      <c r="P486" s="22">
        <v>1276785</v>
      </c>
      <c r="Q486" s="23">
        <v>1773.3125</v>
      </c>
      <c r="R486" s="23">
        <v>22.32928528767669</v>
      </c>
      <c r="S486" s="22">
        <v>72</v>
      </c>
      <c r="T486" s="22" t="s">
        <v>28</v>
      </c>
      <c r="U486" s="23">
        <v>0.49265402059817948</v>
      </c>
      <c r="V486" s="22">
        <v>2459</v>
      </c>
      <c r="W486" s="22">
        <v>1559</v>
      </c>
      <c r="X486" s="22">
        <v>4665</v>
      </c>
      <c r="Y486" s="22">
        <v>2533</v>
      </c>
      <c r="Z486" s="22" t="s">
        <v>27</v>
      </c>
      <c r="AA486" s="5"/>
      <c r="AB486" s="6" cm="1">
        <f t="array" ref="AB486">SUM(IF(B486:I486&gt;B487:I487,1,-1))</f>
        <v>-4</v>
      </c>
      <c r="AC486" s="6" cm="1">
        <f t="array" ref="AC486">SUM(IF(J486:S486&gt;J487:S487,1,-1))</f>
        <v>4</v>
      </c>
      <c r="AD486" s="6">
        <f t="shared" si="113"/>
        <v>0</v>
      </c>
      <c r="AE486" s="6">
        <f t="shared" si="126"/>
        <v>-16</v>
      </c>
      <c r="AF486" s="6">
        <f t="shared" si="126"/>
        <v>14</v>
      </c>
      <c r="AG486" s="6">
        <f t="shared" si="126"/>
        <v>-2</v>
      </c>
      <c r="AH486" s="5"/>
      <c r="AI486" s="8" t="str">
        <f t="shared" si="114"/>
        <v>OL Lower</v>
      </c>
      <c r="AJ486" s="24" t="str">
        <f t="shared" si="115"/>
        <v>Down</v>
      </c>
      <c r="AK486" s="25" t="str">
        <f t="shared" si="116"/>
        <v>POC Unchanged</v>
      </c>
      <c r="AL486" s="26" t="str">
        <f t="shared" si="117"/>
        <v>In. Val</v>
      </c>
      <c r="AM486" s="26" t="str">
        <f t="shared" si="118"/>
        <v>Lower Break</v>
      </c>
      <c r="AN486" s="26" t="str">
        <f t="shared" si="119"/>
        <v>In Val</v>
      </c>
      <c r="AO486" s="26" t="str">
        <f t="shared" si="120"/>
        <v>Gap Up - Failed</v>
      </c>
      <c r="AP486" s="26" t="str">
        <f t="shared" si="121"/>
        <v>Top-Weighted</v>
      </c>
      <c r="AQ486" s="26" t="str">
        <f t="shared" si="122"/>
        <v>Skewed Mid-Low</v>
      </c>
      <c r="AR486" s="26" t="str">
        <f t="shared" si="123"/>
        <v>Same</v>
      </c>
      <c r="AS486" s="27">
        <f t="shared" si="124"/>
        <v>0</v>
      </c>
    </row>
    <row r="487" spans="1:45" ht="15.5" x14ac:dyDescent="0.35">
      <c r="A487" s="20">
        <v>44973</v>
      </c>
      <c r="B487" s="21">
        <v>1.2413799999999999</v>
      </c>
      <c r="C487" s="21">
        <v>1.2417899999999999</v>
      </c>
      <c r="D487" s="21">
        <v>1.19608</v>
      </c>
      <c r="E487" s="21">
        <v>1.19736</v>
      </c>
      <c r="F487" s="21">
        <v>1.2048999999999999</v>
      </c>
      <c r="G487" s="21">
        <v>1.2261</v>
      </c>
      <c r="H487" s="21">
        <v>1.1971000000000001</v>
      </c>
      <c r="I487" s="22">
        <v>-24</v>
      </c>
      <c r="J487" s="22">
        <v>8661</v>
      </c>
      <c r="K487" s="22">
        <v>2401</v>
      </c>
      <c r="L487" s="22">
        <v>11144</v>
      </c>
      <c r="M487" s="23">
        <v>15.383750000000013</v>
      </c>
      <c r="N487" s="23">
        <v>457.09999999999917</v>
      </c>
      <c r="O487" s="22">
        <v>289.99999999999915</v>
      </c>
      <c r="P487" s="22">
        <v>1265678</v>
      </c>
      <c r="Q487" s="23">
        <v>1757.8861111111112</v>
      </c>
      <c r="R487" s="23">
        <v>24.379785604900505</v>
      </c>
      <c r="S487" s="22">
        <v>63</v>
      </c>
      <c r="T487" s="22" t="s">
        <v>28</v>
      </c>
      <c r="U487" s="23">
        <v>0.43419599478755216</v>
      </c>
      <c r="V487" s="22">
        <v>2909</v>
      </c>
      <c r="W487" s="22">
        <v>1259</v>
      </c>
      <c r="X487" s="22">
        <v>3215</v>
      </c>
      <c r="Y487" s="22">
        <v>3723</v>
      </c>
      <c r="Z487" s="22" t="s">
        <v>27</v>
      </c>
      <c r="AA487" s="5"/>
      <c r="AB487" s="6" cm="1">
        <f t="array" ref="AB487">SUM(IF(B487:I487&gt;B488:I488,1,-1))</f>
        <v>-6</v>
      </c>
      <c r="AC487" s="6" cm="1">
        <f t="array" ref="AC487">SUM(IF(J487:S487&gt;J488:S488,1,-1))</f>
        <v>4</v>
      </c>
      <c r="AD487" s="6">
        <f t="shared" si="113"/>
        <v>-2</v>
      </c>
      <c r="AE487" s="6">
        <f t="shared" si="126"/>
        <v>-14</v>
      </c>
      <c r="AF487" s="6">
        <f t="shared" si="126"/>
        <v>12</v>
      </c>
      <c r="AG487" s="6">
        <f t="shared" si="126"/>
        <v>-2</v>
      </c>
      <c r="AH487" s="5"/>
      <c r="AI487" s="8" t="str">
        <f t="shared" si="114"/>
        <v>OL Lower</v>
      </c>
      <c r="AJ487" s="24" t="str">
        <f t="shared" si="115"/>
        <v>Down</v>
      </c>
      <c r="AK487" s="25" t="str">
        <f t="shared" si="116"/>
        <v>POC Unchanged</v>
      </c>
      <c r="AL487" s="26" t="str">
        <f t="shared" si="117"/>
        <v>In. Val</v>
      </c>
      <c r="AM487" s="26" t="str">
        <f t="shared" si="118"/>
        <v>Inside Day</v>
      </c>
      <c r="AN487" s="26" t="str">
        <f t="shared" si="119"/>
        <v>In Val</v>
      </c>
      <c r="AO487" s="26" t="str">
        <f t="shared" si="120"/>
        <v>Gap Up - Failed</v>
      </c>
      <c r="AP487" s="26" t="str">
        <f t="shared" si="121"/>
        <v>Top-Weighted</v>
      </c>
      <c r="AQ487" s="26" t="str">
        <f t="shared" si="122"/>
        <v>Skewed Low</v>
      </c>
      <c r="AR487" s="26" t="str">
        <f t="shared" si="123"/>
        <v>Same</v>
      </c>
      <c r="AS487" s="27">
        <f t="shared" si="124"/>
        <v>0</v>
      </c>
    </row>
    <row r="488" spans="1:45" ht="15.5" x14ac:dyDescent="0.35">
      <c r="A488" s="20">
        <v>44972</v>
      </c>
      <c r="B488" s="21">
        <v>1.24098</v>
      </c>
      <c r="C488" s="21">
        <v>1.2430000000000001</v>
      </c>
      <c r="D488" s="21">
        <v>1.19608</v>
      </c>
      <c r="E488" s="21">
        <v>1.2036500000000001</v>
      </c>
      <c r="F488" s="21">
        <v>1.2048999999999999</v>
      </c>
      <c r="G488" s="21">
        <v>1.2315</v>
      </c>
      <c r="H488" s="21">
        <v>1.1972</v>
      </c>
      <c r="I488" s="22">
        <v>-5</v>
      </c>
      <c r="J488" s="22">
        <v>9270</v>
      </c>
      <c r="K488" s="22">
        <v>1800</v>
      </c>
      <c r="L488" s="22">
        <v>11137</v>
      </c>
      <c r="M488" s="23">
        <v>15.36638888888891</v>
      </c>
      <c r="N488" s="23">
        <v>469.20000000000073</v>
      </c>
      <c r="O488" s="22">
        <v>343</v>
      </c>
      <c r="P488" s="22">
        <v>1261971</v>
      </c>
      <c r="Q488" s="23">
        <v>1752.7375</v>
      </c>
      <c r="R488" s="23">
        <v>23.736146632566033</v>
      </c>
      <c r="S488" s="22">
        <v>59</v>
      </c>
      <c r="T488" s="22" t="s">
        <v>28</v>
      </c>
      <c r="U488" s="23">
        <v>0.40536024781353541</v>
      </c>
      <c r="V488" s="22">
        <v>3409</v>
      </c>
      <c r="W488" s="22">
        <v>1449</v>
      </c>
      <c r="X488" s="22">
        <v>3209</v>
      </c>
      <c r="Y488" s="22">
        <v>3070</v>
      </c>
      <c r="Z488" s="22" t="s">
        <v>27</v>
      </c>
      <c r="AA488" s="5"/>
      <c r="AB488" s="6" cm="1">
        <f t="array" ref="AB488">SUM(IF(B488:I488&gt;B489:I489,1,-1))</f>
        <v>-6</v>
      </c>
      <c r="AC488" s="6" cm="1">
        <f t="array" ref="AC488">SUM(IF(J488:S488&gt;J489:S489,1,-1))</f>
        <v>6</v>
      </c>
      <c r="AD488" s="6">
        <f t="shared" si="113"/>
        <v>0</v>
      </c>
      <c r="AE488" s="6">
        <f t="shared" si="126"/>
        <v>-10</v>
      </c>
      <c r="AF488" s="6">
        <f t="shared" si="126"/>
        <v>2</v>
      </c>
      <c r="AG488" s="6">
        <f t="shared" si="126"/>
        <v>-8</v>
      </c>
      <c r="AH488" s="5"/>
      <c r="AI488" s="8" t="str">
        <f t="shared" si="114"/>
        <v>OL Lower</v>
      </c>
      <c r="AJ488" s="24" t="str">
        <f t="shared" si="115"/>
        <v>Down</v>
      </c>
      <c r="AK488" s="25" t="str">
        <f t="shared" si="116"/>
        <v>POC Down</v>
      </c>
      <c r="AL488" s="26" t="str">
        <f t="shared" si="117"/>
        <v>Bel. Val</v>
      </c>
      <c r="AM488" s="26" t="str">
        <f t="shared" si="118"/>
        <v>Inside Day</v>
      </c>
      <c r="AN488" s="26" t="str">
        <f t="shared" si="119"/>
        <v>In Val</v>
      </c>
      <c r="AO488" s="26" t="str">
        <f t="shared" si="120"/>
        <v>No Gap</v>
      </c>
      <c r="AP488" s="26" t="str">
        <f t="shared" si="121"/>
        <v>Top-Weighted</v>
      </c>
      <c r="AQ488" s="26" t="str">
        <f t="shared" si="122"/>
        <v>Skewed High</v>
      </c>
      <c r="AR488" s="26" t="str">
        <f t="shared" si="123"/>
        <v>Closed Higher Quadrant</v>
      </c>
      <c r="AS488" s="27">
        <f t="shared" si="124"/>
        <v>1</v>
      </c>
    </row>
    <row r="489" spans="1:45" ht="15.5" x14ac:dyDescent="0.35">
      <c r="A489" s="20">
        <v>44971</v>
      </c>
      <c r="B489" s="21">
        <v>1.2331099999999999</v>
      </c>
      <c r="C489" s="21">
        <v>1.2430000000000001</v>
      </c>
      <c r="D489" s="21">
        <v>1.19608</v>
      </c>
      <c r="E489" s="21">
        <v>1.2171700000000001</v>
      </c>
      <c r="F489" s="21">
        <v>1.2391999999999999</v>
      </c>
      <c r="G489" s="21">
        <v>1.2417</v>
      </c>
      <c r="H489" s="21">
        <v>1.2099</v>
      </c>
      <c r="I489" s="22">
        <v>17</v>
      </c>
      <c r="J489" s="22">
        <v>822</v>
      </c>
      <c r="K489" s="22">
        <v>10239</v>
      </c>
      <c r="L489" s="22">
        <v>11131</v>
      </c>
      <c r="M489" s="23">
        <v>15.351944444444475</v>
      </c>
      <c r="N489" s="23">
        <v>469.20000000000073</v>
      </c>
      <c r="O489" s="22">
        <v>318.00000000000051</v>
      </c>
      <c r="P489" s="22">
        <v>1252699</v>
      </c>
      <c r="Q489" s="23">
        <v>1739.8597222222222</v>
      </c>
      <c r="R489" s="23">
        <v>23.723358908780867</v>
      </c>
      <c r="S489" s="22">
        <v>52</v>
      </c>
      <c r="T489" s="22" t="s">
        <v>28</v>
      </c>
      <c r="U489" s="23">
        <v>0.3451456267200535</v>
      </c>
      <c r="V489" s="22">
        <v>4069</v>
      </c>
      <c r="W489" s="22">
        <v>1561</v>
      </c>
      <c r="X489" s="22">
        <v>2880</v>
      </c>
      <c r="Y489" s="22">
        <v>2621</v>
      </c>
      <c r="Z489" s="22" t="s">
        <v>29</v>
      </c>
      <c r="AA489" s="5"/>
      <c r="AB489" s="6" cm="1">
        <f t="array" ref="AB489">SUM(IF(B489:I489&gt;B490:I490,1,-1))</f>
        <v>-2</v>
      </c>
      <c r="AC489" s="6" cm="1">
        <f t="array" ref="AC489">SUM(IF(J489:S489&gt;J490:S490,1,-1))</f>
        <v>2</v>
      </c>
      <c r="AD489" s="6">
        <f t="shared" si="113"/>
        <v>0</v>
      </c>
      <c r="AE489" s="6">
        <f t="shared" si="126"/>
        <v>-10</v>
      </c>
      <c r="AF489" s="6">
        <f t="shared" si="126"/>
        <v>-4</v>
      </c>
      <c r="AG489" s="6">
        <f t="shared" si="126"/>
        <v>-14</v>
      </c>
      <c r="AH489" s="5"/>
      <c r="AI489" s="8" t="str">
        <f t="shared" si="114"/>
        <v>OL Higher</v>
      </c>
      <c r="AJ489" s="24" t="str">
        <f t="shared" si="115"/>
        <v>Up</v>
      </c>
      <c r="AK489" s="25" t="str">
        <f t="shared" si="116"/>
        <v>POC Unchanged</v>
      </c>
      <c r="AL489" s="26" t="str">
        <f t="shared" si="117"/>
        <v>In. Val</v>
      </c>
      <c r="AM489" s="26" t="str">
        <f t="shared" si="118"/>
        <v>Inside Day</v>
      </c>
      <c r="AN489" s="26" t="str">
        <f t="shared" si="119"/>
        <v>In Val</v>
      </c>
      <c r="AO489" s="26" t="str">
        <f t="shared" si="120"/>
        <v>No Gap</v>
      </c>
      <c r="AP489" s="26" t="str">
        <f t="shared" si="121"/>
        <v>Bottom-Weighted</v>
      </c>
      <c r="AQ489" s="26" t="str">
        <f t="shared" si="122"/>
        <v>Skewed High</v>
      </c>
      <c r="AR489" s="26" t="str">
        <f t="shared" si="123"/>
        <v>Same</v>
      </c>
      <c r="AS489" s="27">
        <f t="shared" si="124"/>
        <v>0</v>
      </c>
    </row>
    <row r="490" spans="1:45" ht="15.5" x14ac:dyDescent="0.35">
      <c r="A490" s="20">
        <v>44970</v>
      </c>
      <c r="B490" s="21">
        <v>1.2378400000000001</v>
      </c>
      <c r="C490" s="21">
        <v>1.2430000000000001</v>
      </c>
      <c r="D490" s="21">
        <v>1.19608</v>
      </c>
      <c r="E490" s="21">
        <v>1.2150099999999999</v>
      </c>
      <c r="F490" s="21">
        <v>1.2391999999999999</v>
      </c>
      <c r="G490" s="21">
        <v>1.2417</v>
      </c>
      <c r="H490" s="21">
        <v>1.2097</v>
      </c>
      <c r="I490" s="22">
        <v>3</v>
      </c>
      <c r="J490" s="22">
        <v>898</v>
      </c>
      <c r="K490" s="22">
        <v>9986</v>
      </c>
      <c r="L490" s="22">
        <v>10959</v>
      </c>
      <c r="M490" s="23">
        <v>15.124722222222262</v>
      </c>
      <c r="N490" s="23">
        <v>469.20000000000073</v>
      </c>
      <c r="O490" s="22">
        <v>320.00000000000028</v>
      </c>
      <c r="P490" s="22">
        <v>1217480</v>
      </c>
      <c r="Q490" s="23">
        <v>1690.9444444444443</v>
      </c>
      <c r="R490" s="23">
        <v>23.356777493606103</v>
      </c>
      <c r="S490" s="22">
        <v>53</v>
      </c>
      <c r="T490" s="22" t="s">
        <v>28</v>
      </c>
      <c r="U490" s="23">
        <v>0.33458346704666447</v>
      </c>
      <c r="V490" s="22">
        <v>4579</v>
      </c>
      <c r="W490" s="22">
        <v>1579</v>
      </c>
      <c r="X490" s="22">
        <v>2180</v>
      </c>
      <c r="Y490" s="22">
        <v>2621</v>
      </c>
      <c r="Z490" s="22" t="s">
        <v>29</v>
      </c>
      <c r="AA490" s="5"/>
      <c r="AB490" s="6" cm="1">
        <f t="array" ref="AB490">SUM(IF(B490:I490&gt;B491:I491,1,-1))</f>
        <v>-2</v>
      </c>
      <c r="AC490" s="6" cm="1">
        <f t="array" ref="AC490">SUM(IF(J490:S490&gt;J491:S491,1,-1))</f>
        <v>-6</v>
      </c>
      <c r="AD490" s="6">
        <f t="shared" si="113"/>
        <v>-8</v>
      </c>
      <c r="AE490" s="6">
        <f t="shared" si="126"/>
        <v>-10</v>
      </c>
      <c r="AF490" s="6">
        <f t="shared" si="126"/>
        <v>-10</v>
      </c>
      <c r="AG490" s="6">
        <f t="shared" si="126"/>
        <v>-20</v>
      </c>
      <c r="AH490" s="5"/>
      <c r="AI490" s="8" t="str">
        <f t="shared" si="114"/>
        <v>OL Lower</v>
      </c>
      <c r="AJ490" s="24" t="str">
        <f t="shared" si="115"/>
        <v>Neutral</v>
      </c>
      <c r="AK490" s="25" t="str">
        <f t="shared" si="116"/>
        <v>POC Up</v>
      </c>
      <c r="AL490" s="26" t="str">
        <f t="shared" si="117"/>
        <v>In. Val</v>
      </c>
      <c r="AM490" s="26" t="str">
        <f t="shared" si="118"/>
        <v>Inside Day</v>
      </c>
      <c r="AN490" s="26" t="str">
        <f t="shared" si="119"/>
        <v>In Val</v>
      </c>
      <c r="AO490" s="26" t="str">
        <f t="shared" si="120"/>
        <v>No Gap</v>
      </c>
      <c r="AP490" s="26" t="str">
        <f t="shared" si="121"/>
        <v>Bottom-Weighted</v>
      </c>
      <c r="AQ490" s="26" t="str">
        <f t="shared" si="122"/>
        <v>Skewed High</v>
      </c>
      <c r="AR490" s="26" t="str">
        <f t="shared" si="123"/>
        <v>Closed Lower Quadrant</v>
      </c>
      <c r="AS490" s="27">
        <f t="shared" si="124"/>
        <v>-1</v>
      </c>
    </row>
    <row r="491" spans="1:45" ht="15.5" x14ac:dyDescent="0.35">
      <c r="A491" s="20">
        <v>44967</v>
      </c>
      <c r="B491" s="21">
        <v>1.24058</v>
      </c>
      <c r="C491" s="21">
        <v>1.24472</v>
      </c>
      <c r="D491" s="21">
        <v>1.19608</v>
      </c>
      <c r="E491" s="21">
        <v>1.2050799999999999</v>
      </c>
      <c r="F491" s="21">
        <v>1.2389999999999999</v>
      </c>
      <c r="G491" s="21">
        <v>1.2432999999999998</v>
      </c>
      <c r="H491" s="21">
        <v>1.2109999999999999</v>
      </c>
      <c r="I491" s="22">
        <v>-21</v>
      </c>
      <c r="J491" s="22">
        <v>1359</v>
      </c>
      <c r="K491" s="22">
        <v>9632</v>
      </c>
      <c r="L491" s="22">
        <v>11067</v>
      </c>
      <c r="M491" s="23">
        <v>15.276666666666699</v>
      </c>
      <c r="N491" s="23">
        <v>486.40000000000015</v>
      </c>
      <c r="O491" s="22">
        <v>322.99999999999994</v>
      </c>
      <c r="P491" s="22">
        <v>1239269</v>
      </c>
      <c r="Q491" s="23">
        <v>1721.2069444444444</v>
      </c>
      <c r="R491" s="23">
        <v>22.752878289473678</v>
      </c>
      <c r="S491" s="22">
        <v>53</v>
      </c>
      <c r="T491" s="22" t="s">
        <v>28</v>
      </c>
      <c r="U491" s="23">
        <v>0.35256784280725345</v>
      </c>
      <c r="V491" s="22">
        <v>4347</v>
      </c>
      <c r="W491" s="22">
        <v>2422</v>
      </c>
      <c r="X491" s="22">
        <v>1771</v>
      </c>
      <c r="Y491" s="22">
        <v>2432</v>
      </c>
      <c r="Z491" s="22" t="s">
        <v>27</v>
      </c>
      <c r="AA491" s="5"/>
      <c r="AB491" s="6" cm="1">
        <f t="array" ref="AB491">SUM(IF(B491:I491&gt;B492:I492,1,-1))</f>
        <v>-6</v>
      </c>
      <c r="AC491" s="6" cm="1">
        <f t="array" ref="AC491">SUM(IF(J491:S491&gt;J492:S492,1,-1))</f>
        <v>0</v>
      </c>
      <c r="AD491" s="6">
        <f t="shared" si="113"/>
        <v>-6</v>
      </c>
      <c r="AE491" s="6">
        <f t="shared" si="126"/>
        <v>-8</v>
      </c>
      <c r="AF491" s="6">
        <f t="shared" si="126"/>
        <v>-8</v>
      </c>
      <c r="AG491" s="6">
        <f t="shared" si="126"/>
        <v>-16</v>
      </c>
      <c r="AH491" s="5"/>
      <c r="AI491" s="8" t="str">
        <f t="shared" si="114"/>
        <v>Outside</v>
      </c>
      <c r="AJ491" s="24" t="str">
        <f t="shared" si="115"/>
        <v>Neutral</v>
      </c>
      <c r="AK491" s="25" t="str">
        <f t="shared" si="116"/>
        <v>POC Unchanged</v>
      </c>
      <c r="AL491" s="26" t="str">
        <f t="shared" si="117"/>
        <v>In. Val</v>
      </c>
      <c r="AM491" s="26" t="str">
        <f t="shared" si="118"/>
        <v>Inside Day</v>
      </c>
      <c r="AN491" s="26" t="str">
        <f t="shared" si="119"/>
        <v>Bl. Val</v>
      </c>
      <c r="AO491" s="26" t="str">
        <f t="shared" si="120"/>
        <v>No Gap</v>
      </c>
      <c r="AP491" s="26" t="str">
        <f t="shared" si="121"/>
        <v>Bottom-Weighted</v>
      </c>
      <c r="AQ491" s="26" t="str">
        <f t="shared" si="122"/>
        <v>Skewed High</v>
      </c>
      <c r="AR491" s="26" t="str">
        <f t="shared" si="123"/>
        <v>Closed Higher Quadrant</v>
      </c>
      <c r="AS491" s="27">
        <f t="shared" si="124"/>
        <v>1</v>
      </c>
    </row>
    <row r="492" spans="1:45" ht="15.5" x14ac:dyDescent="0.35">
      <c r="A492" s="20">
        <v>44966</v>
      </c>
      <c r="B492" s="21">
        <v>1.2391799999999999</v>
      </c>
      <c r="C492" s="21">
        <v>1.24472</v>
      </c>
      <c r="D492" s="21">
        <v>1.19608</v>
      </c>
      <c r="E492" s="21">
        <v>1.2115100000000001</v>
      </c>
      <c r="F492" s="21">
        <v>1.2389999999999999</v>
      </c>
      <c r="G492" s="21">
        <v>1.2432999999999998</v>
      </c>
      <c r="H492" s="21">
        <v>1.2164999999999999</v>
      </c>
      <c r="I492" s="22">
        <v>-13</v>
      </c>
      <c r="J492" s="22">
        <v>1481</v>
      </c>
      <c r="K492" s="22">
        <v>9454</v>
      </c>
      <c r="L492" s="22">
        <v>11023</v>
      </c>
      <c r="M492" s="23">
        <v>15.215694444444489</v>
      </c>
      <c r="N492" s="23">
        <v>486.40000000000015</v>
      </c>
      <c r="O492" s="22">
        <v>267.99999999999937</v>
      </c>
      <c r="P492" s="22">
        <v>1242388</v>
      </c>
      <c r="Q492" s="23">
        <v>1725.5388888888888</v>
      </c>
      <c r="R492" s="23">
        <v>22.662417763157887</v>
      </c>
      <c r="S492" s="22">
        <v>65</v>
      </c>
      <c r="T492" s="22" t="s">
        <v>28</v>
      </c>
      <c r="U492" s="23">
        <v>0.3466400841644115</v>
      </c>
      <c r="V492" s="22">
        <v>5028</v>
      </c>
      <c r="W492" s="22">
        <v>2422</v>
      </c>
      <c r="X492" s="22">
        <v>1222</v>
      </c>
      <c r="Y492" s="22">
        <v>2259</v>
      </c>
      <c r="Z492" s="22" t="s">
        <v>29</v>
      </c>
      <c r="AA492" s="5"/>
      <c r="AB492" s="6" cm="1">
        <f t="array" ref="AB492">SUM(IF(B492:I492&gt;B493:I493,1,-1))</f>
        <v>-2</v>
      </c>
      <c r="AC492" s="6" cm="1">
        <f t="array" ref="AC492">SUM(IF(J492:S492&gt;J493:S493,1,-1))</f>
        <v>-4</v>
      </c>
      <c r="AD492" s="6">
        <f t="shared" si="113"/>
        <v>-6</v>
      </c>
      <c r="AE492" s="6">
        <f t="shared" si="126"/>
        <v>-4</v>
      </c>
      <c r="AF492" s="6">
        <f t="shared" si="126"/>
        <v>-4</v>
      </c>
      <c r="AG492" s="6">
        <f t="shared" si="126"/>
        <v>-8</v>
      </c>
      <c r="AH492" s="5"/>
      <c r="AI492" s="8" t="str">
        <f t="shared" si="114"/>
        <v>Outside</v>
      </c>
      <c r="AJ492" s="24" t="str">
        <f t="shared" si="115"/>
        <v>Neutral</v>
      </c>
      <c r="AK492" s="25" t="str">
        <f t="shared" si="116"/>
        <v>POC Down</v>
      </c>
      <c r="AL492" s="26" t="str">
        <f t="shared" si="117"/>
        <v>In. Val</v>
      </c>
      <c r="AM492" s="26" t="str">
        <f t="shared" si="118"/>
        <v>Inside Day</v>
      </c>
      <c r="AN492" s="26" t="str">
        <f t="shared" si="119"/>
        <v>Bl. Val</v>
      </c>
      <c r="AO492" s="26" t="str">
        <f t="shared" si="120"/>
        <v>No Gap</v>
      </c>
      <c r="AP492" s="26" t="str">
        <f t="shared" si="121"/>
        <v>Bottom-Weighted</v>
      </c>
      <c r="AQ492" s="26" t="str">
        <f t="shared" si="122"/>
        <v>Skewed High</v>
      </c>
      <c r="AR492" s="26" t="str">
        <f t="shared" si="123"/>
        <v>Closed Lower Quadrant</v>
      </c>
      <c r="AS492" s="27">
        <f t="shared" si="124"/>
        <v>-1</v>
      </c>
    </row>
    <row r="493" spans="1:45" ht="15.5" x14ac:dyDescent="0.35">
      <c r="A493" s="20">
        <v>44965</v>
      </c>
      <c r="B493" s="21">
        <v>1.23464</v>
      </c>
      <c r="C493" s="21">
        <v>1.24472</v>
      </c>
      <c r="D493" s="21">
        <v>1.19608</v>
      </c>
      <c r="E493" s="21">
        <v>1.2070099999999999</v>
      </c>
      <c r="F493" s="21">
        <v>1.2391999999999999</v>
      </c>
      <c r="G493" s="21">
        <v>1.2431999999999999</v>
      </c>
      <c r="H493" s="21">
        <v>1.2249999999999999</v>
      </c>
      <c r="I493" s="22">
        <v>-3</v>
      </c>
      <c r="J493" s="22">
        <v>1325</v>
      </c>
      <c r="K493" s="22">
        <v>9724</v>
      </c>
      <c r="L493" s="22">
        <v>11144</v>
      </c>
      <c r="M493" s="23">
        <v>15.376805555555597</v>
      </c>
      <c r="N493" s="23">
        <v>486.40000000000015</v>
      </c>
      <c r="O493" s="22">
        <v>181.99999999999994</v>
      </c>
      <c r="P493" s="22">
        <v>1269590</v>
      </c>
      <c r="Q493" s="23">
        <v>1763.3194444444443</v>
      </c>
      <c r="R493" s="23">
        <v>22.911184210526308</v>
      </c>
      <c r="S493" s="22">
        <v>62</v>
      </c>
      <c r="T493" s="22" t="s">
        <v>28</v>
      </c>
      <c r="U493" s="23">
        <v>0.3401681890858787</v>
      </c>
      <c r="V493" s="22">
        <v>5687</v>
      </c>
      <c r="W493" s="22">
        <v>2501</v>
      </c>
      <c r="X493" s="22">
        <v>667</v>
      </c>
      <c r="Y493" s="22">
        <v>2188</v>
      </c>
      <c r="Z493" s="22" t="s">
        <v>27</v>
      </c>
      <c r="AA493" s="5"/>
      <c r="AB493" s="6" cm="1">
        <f t="array" ref="AB493">SUM(IF(B493:I493&gt;B494:I494,1,-1))</f>
        <v>0</v>
      </c>
      <c r="AC493" s="6" cm="1">
        <f t="array" ref="AC493">SUM(IF(J493:S493&gt;J494:S494,1,-1))</f>
        <v>-4</v>
      </c>
      <c r="AD493" s="6">
        <f t="shared" si="113"/>
        <v>-4</v>
      </c>
      <c r="AE493" s="6">
        <f t="shared" si="126"/>
        <v>-8</v>
      </c>
      <c r="AF493" s="6">
        <f t="shared" si="126"/>
        <v>6</v>
      </c>
      <c r="AG493" s="6">
        <f t="shared" si="126"/>
        <v>-2</v>
      </c>
      <c r="AH493" s="5"/>
      <c r="AI493" s="8" t="str">
        <f t="shared" si="114"/>
        <v>Outside</v>
      </c>
      <c r="AJ493" s="24" t="str">
        <f t="shared" si="115"/>
        <v>Neutral</v>
      </c>
      <c r="AK493" s="25" t="str">
        <f t="shared" si="116"/>
        <v>POC Up</v>
      </c>
      <c r="AL493" s="26" t="str">
        <f t="shared" si="117"/>
        <v>In. Val</v>
      </c>
      <c r="AM493" s="26" t="str">
        <f t="shared" si="118"/>
        <v>Inside Day</v>
      </c>
      <c r="AN493" s="26" t="str">
        <f t="shared" si="119"/>
        <v>Bl. Val</v>
      </c>
      <c r="AO493" s="26" t="str">
        <f t="shared" si="120"/>
        <v>No Gap</v>
      </c>
      <c r="AP493" s="26" t="str">
        <f t="shared" si="121"/>
        <v>Bottom-Weighted</v>
      </c>
      <c r="AQ493" s="26" t="str">
        <f t="shared" si="122"/>
        <v>Skewed High</v>
      </c>
      <c r="AR493" s="26" t="str">
        <f t="shared" si="123"/>
        <v>Same</v>
      </c>
      <c r="AS493" s="27">
        <f t="shared" si="124"/>
        <v>0</v>
      </c>
    </row>
    <row r="494" spans="1:45" ht="15.5" x14ac:dyDescent="0.35">
      <c r="A494" s="20">
        <v>44964</v>
      </c>
      <c r="B494" s="21">
        <v>1.2282999999999999</v>
      </c>
      <c r="C494" s="21">
        <v>1.24472</v>
      </c>
      <c r="D494" s="21">
        <v>1.19608</v>
      </c>
      <c r="E494" s="21">
        <v>1.20533</v>
      </c>
      <c r="F494" s="21">
        <v>1.2389999999999999</v>
      </c>
      <c r="G494" s="21">
        <v>1.2416</v>
      </c>
      <c r="H494" s="21">
        <v>1.2288999999999999</v>
      </c>
      <c r="I494" s="22">
        <v>13</v>
      </c>
      <c r="J494" s="22">
        <v>1681</v>
      </c>
      <c r="K494" s="22">
        <v>9595</v>
      </c>
      <c r="L494" s="22">
        <v>11376</v>
      </c>
      <c r="M494" s="23">
        <v>15.709027777777832</v>
      </c>
      <c r="N494" s="23">
        <v>486.40000000000015</v>
      </c>
      <c r="O494" s="22">
        <v>127.00000000000156</v>
      </c>
      <c r="P494" s="22">
        <v>1334830</v>
      </c>
      <c r="Q494" s="23">
        <v>1853.9305555555557</v>
      </c>
      <c r="R494" s="23">
        <v>23.388157894736835</v>
      </c>
      <c r="S494" s="22">
        <v>49</v>
      </c>
      <c r="T494" s="22" t="s">
        <v>28</v>
      </c>
      <c r="U494" s="23">
        <v>0.32347912626017561</v>
      </c>
      <c r="V494" s="22">
        <v>6339</v>
      </c>
      <c r="W494" s="22">
        <v>2780</v>
      </c>
      <c r="X494" s="22">
        <v>387</v>
      </c>
      <c r="Y494" s="22">
        <v>1776</v>
      </c>
      <c r="Z494" s="22" t="s">
        <v>27</v>
      </c>
      <c r="AA494" s="5"/>
      <c r="AB494" s="6" cm="1">
        <f t="array" ref="AB494">SUM(IF(B494:I494&gt;B495:I495,1,-1))</f>
        <v>-2</v>
      </c>
      <c r="AC494" s="6" cm="1">
        <f t="array" ref="AC494">SUM(IF(J494:S494&gt;J495:S495,1,-1))</f>
        <v>4</v>
      </c>
      <c r="AD494" s="6">
        <f t="shared" si="113"/>
        <v>2</v>
      </c>
      <c r="AE494" s="6">
        <f t="shared" si="126"/>
        <v>-14</v>
      </c>
      <c r="AF494" s="6">
        <f t="shared" si="126"/>
        <v>16</v>
      </c>
      <c r="AG494" s="6">
        <f t="shared" si="126"/>
        <v>2</v>
      </c>
      <c r="AH494" s="5"/>
      <c r="AI494" s="8" t="str">
        <f t="shared" si="114"/>
        <v>Outside</v>
      </c>
      <c r="AJ494" s="24" t="str">
        <f t="shared" si="115"/>
        <v>Up</v>
      </c>
      <c r="AK494" s="25" t="str">
        <f t="shared" si="116"/>
        <v>POC Unchanged</v>
      </c>
      <c r="AL494" s="26" t="str">
        <f t="shared" si="117"/>
        <v>In. Val</v>
      </c>
      <c r="AM494" s="26" t="str">
        <f t="shared" si="118"/>
        <v>Lower Break</v>
      </c>
      <c r="AN494" s="26" t="str">
        <f t="shared" si="119"/>
        <v>Bl. Val</v>
      </c>
      <c r="AO494" s="26" t="str">
        <f t="shared" si="120"/>
        <v>Gap Down - Follow Through</v>
      </c>
      <c r="AP494" s="26" t="str">
        <f t="shared" si="121"/>
        <v>Bottom-Weighted</v>
      </c>
      <c r="AQ494" s="26" t="str">
        <f t="shared" si="122"/>
        <v>Skewed High</v>
      </c>
      <c r="AR494" s="26" t="str">
        <f t="shared" si="123"/>
        <v>Same</v>
      </c>
      <c r="AS494" s="27">
        <f t="shared" si="124"/>
        <v>0</v>
      </c>
    </row>
    <row r="495" spans="1:45" ht="15.5" x14ac:dyDescent="0.35">
      <c r="A495" s="20">
        <v>44963</v>
      </c>
      <c r="B495" s="21">
        <v>1.2206699999999999</v>
      </c>
      <c r="C495" s="21">
        <v>1.24472</v>
      </c>
      <c r="D495" s="21">
        <v>1.20051</v>
      </c>
      <c r="E495" s="21">
        <v>1.2025699999999999</v>
      </c>
      <c r="F495" s="21">
        <v>1.2390000000000001</v>
      </c>
      <c r="G495" s="21">
        <v>1.2416</v>
      </c>
      <c r="H495" s="21">
        <v>1.2290000000000001</v>
      </c>
      <c r="I495" s="22">
        <v>4</v>
      </c>
      <c r="J495" s="22">
        <v>1670</v>
      </c>
      <c r="K495" s="22">
        <v>9559</v>
      </c>
      <c r="L495" s="22">
        <v>11330</v>
      </c>
      <c r="M495" s="23">
        <v>15.685972222222277</v>
      </c>
      <c r="N495" s="23">
        <v>442.10000000000082</v>
      </c>
      <c r="O495" s="22">
        <v>125.99999999999945</v>
      </c>
      <c r="P495" s="22">
        <v>1341371</v>
      </c>
      <c r="Q495" s="23">
        <v>1863.0152777777778</v>
      </c>
      <c r="R495" s="23">
        <v>25.627686043881429</v>
      </c>
      <c r="S495" s="22">
        <v>35</v>
      </c>
      <c r="T495" s="22" t="s">
        <v>28</v>
      </c>
      <c r="U495" s="23">
        <v>0.31696939876852032</v>
      </c>
      <c r="V495" s="22">
        <v>5562</v>
      </c>
      <c r="W495" s="22">
        <v>3878</v>
      </c>
      <c r="X495" s="22">
        <v>852</v>
      </c>
      <c r="Y495" s="22">
        <v>1038</v>
      </c>
      <c r="Z495" s="22" t="s">
        <v>27</v>
      </c>
      <c r="AA495" s="5"/>
      <c r="AB495" s="6" cm="1">
        <f t="array" ref="AB495">SUM(IF(B495:I495&gt;B496:I496,1,-1))</f>
        <v>-6</v>
      </c>
      <c r="AC495" s="6" cm="1">
        <f t="array" ref="AC495">SUM(IF(J495:S495&gt;J496:S496,1,-1))</f>
        <v>6</v>
      </c>
      <c r="AD495" s="6">
        <f t="shared" si="113"/>
        <v>0</v>
      </c>
      <c r="AE495" s="6">
        <f t="shared" ref="AE495:AG510" si="127">SUM(AB495:AB497)</f>
        <v>-14</v>
      </c>
      <c r="AF495" s="6">
        <f t="shared" si="127"/>
        <v>6</v>
      </c>
      <c r="AG495" s="6">
        <f t="shared" si="127"/>
        <v>-8</v>
      </c>
      <c r="AH495" s="5"/>
      <c r="AI495" s="8" t="str">
        <f t="shared" si="114"/>
        <v>Outside</v>
      </c>
      <c r="AJ495" s="24" t="str">
        <f t="shared" si="115"/>
        <v>Up</v>
      </c>
      <c r="AK495" s="25" t="str">
        <f t="shared" si="116"/>
        <v>POC Unchanged</v>
      </c>
      <c r="AL495" s="26" t="str">
        <f t="shared" si="117"/>
        <v>In. Val</v>
      </c>
      <c r="AM495" s="26" t="str">
        <f t="shared" si="118"/>
        <v>Lower Break</v>
      </c>
      <c r="AN495" s="26" t="str">
        <f t="shared" si="119"/>
        <v>Bl. Val</v>
      </c>
      <c r="AO495" s="26" t="str">
        <f t="shared" si="120"/>
        <v>Gap Down - Follow Through</v>
      </c>
      <c r="AP495" s="26" t="str">
        <f t="shared" si="121"/>
        <v>Bottom-Weighted</v>
      </c>
      <c r="AQ495" s="26" t="str">
        <f t="shared" si="122"/>
        <v>Skewed High</v>
      </c>
      <c r="AR495" s="26" t="str">
        <f t="shared" si="123"/>
        <v>Same</v>
      </c>
      <c r="AS495" s="27">
        <f t="shared" si="124"/>
        <v>0</v>
      </c>
    </row>
    <row r="496" spans="1:45" ht="15.5" x14ac:dyDescent="0.35">
      <c r="A496" s="20">
        <v>44960</v>
      </c>
      <c r="B496" s="21">
        <v>1.22231</v>
      </c>
      <c r="C496" s="21">
        <v>1.24472</v>
      </c>
      <c r="D496" s="21">
        <v>1.2028700000000001</v>
      </c>
      <c r="E496" s="21">
        <v>1.20431</v>
      </c>
      <c r="F496" s="21">
        <v>1.2390000000000001</v>
      </c>
      <c r="G496" s="21">
        <v>1.2416</v>
      </c>
      <c r="H496" s="21">
        <v>1.2292000000000001</v>
      </c>
      <c r="I496" s="22">
        <v>-5</v>
      </c>
      <c r="J496" s="22">
        <v>1674</v>
      </c>
      <c r="K496" s="22">
        <v>9517</v>
      </c>
      <c r="L496" s="22">
        <v>11292</v>
      </c>
      <c r="M496" s="23">
        <v>15.610416666666705</v>
      </c>
      <c r="N496" s="23">
        <v>418.49999999999943</v>
      </c>
      <c r="O496" s="22">
        <v>123.99999999999966</v>
      </c>
      <c r="P496" s="22">
        <v>1325454</v>
      </c>
      <c r="Q496" s="23">
        <v>1840.9083333333333</v>
      </c>
      <c r="R496" s="23">
        <v>26.98207885304663</v>
      </c>
      <c r="S496" s="22">
        <v>29</v>
      </c>
      <c r="T496" s="22" t="s">
        <v>28</v>
      </c>
      <c r="U496" s="23">
        <v>0.31728301122620728</v>
      </c>
      <c r="V496" s="22">
        <v>5160</v>
      </c>
      <c r="W496" s="22">
        <v>4291</v>
      </c>
      <c r="X496" s="22">
        <v>1387</v>
      </c>
      <c r="Y496" s="22">
        <v>387</v>
      </c>
      <c r="Z496" s="22" t="s">
        <v>27</v>
      </c>
      <c r="AA496" s="5"/>
      <c r="AB496" s="6" cm="1">
        <f t="array" ref="AB496">SUM(IF(B496:I496&gt;B497:I497,1,-1))</f>
        <v>-6</v>
      </c>
      <c r="AC496" s="6" cm="1">
        <f t="array" ref="AC496">SUM(IF(J496:S496&gt;J497:S497,1,-1))</f>
        <v>6</v>
      </c>
      <c r="AD496" s="6">
        <f t="shared" si="113"/>
        <v>0</v>
      </c>
      <c r="AE496" s="6">
        <f t="shared" si="127"/>
        <v>-10</v>
      </c>
      <c r="AF496" s="6">
        <f t="shared" si="127"/>
        <v>-4</v>
      </c>
      <c r="AG496" s="6">
        <f t="shared" si="127"/>
        <v>-14</v>
      </c>
      <c r="AH496" s="5"/>
      <c r="AI496" s="8" t="str">
        <f t="shared" si="114"/>
        <v>Outside</v>
      </c>
      <c r="AJ496" s="24" t="str">
        <f t="shared" si="115"/>
        <v>Up</v>
      </c>
      <c r="AK496" s="25" t="str">
        <f t="shared" si="116"/>
        <v>POC Unchanged</v>
      </c>
      <c r="AL496" s="26" t="str">
        <f t="shared" si="117"/>
        <v>In. Val</v>
      </c>
      <c r="AM496" s="26" t="str">
        <f t="shared" si="118"/>
        <v>Lower Break</v>
      </c>
      <c r="AN496" s="26" t="str">
        <f t="shared" si="119"/>
        <v>Bl. Val</v>
      </c>
      <c r="AO496" s="26" t="str">
        <f t="shared" si="120"/>
        <v>Gap Down - Follow Through</v>
      </c>
      <c r="AP496" s="26" t="str">
        <f t="shared" si="121"/>
        <v>Bottom-Weighted</v>
      </c>
      <c r="AQ496" s="26" t="str">
        <f t="shared" si="122"/>
        <v>Skewed High</v>
      </c>
      <c r="AR496" s="26" t="str">
        <f t="shared" si="123"/>
        <v>Same</v>
      </c>
      <c r="AS496" s="27">
        <f t="shared" si="124"/>
        <v>0</v>
      </c>
    </row>
    <row r="497" spans="1:45" ht="15.5" x14ac:dyDescent="0.35">
      <c r="A497" s="20">
        <v>44959</v>
      </c>
      <c r="B497" s="21">
        <v>1.22163</v>
      </c>
      <c r="C497" s="21">
        <v>1.24472</v>
      </c>
      <c r="D497" s="21">
        <v>1.2150099999999999</v>
      </c>
      <c r="E497" s="21">
        <v>1.22204</v>
      </c>
      <c r="F497" s="21">
        <v>1.2390000000000001</v>
      </c>
      <c r="G497" s="21">
        <v>1.2416</v>
      </c>
      <c r="H497" s="21">
        <v>1.2294</v>
      </c>
      <c r="I497" s="22">
        <v>9</v>
      </c>
      <c r="J497" s="22">
        <v>1677</v>
      </c>
      <c r="K497" s="22">
        <v>9413</v>
      </c>
      <c r="L497" s="22">
        <v>11191</v>
      </c>
      <c r="M497" s="23">
        <v>15.470833333333372</v>
      </c>
      <c r="N497" s="23">
        <v>297.10000000000127</v>
      </c>
      <c r="O497" s="22">
        <v>121.99999999999989</v>
      </c>
      <c r="P497" s="22">
        <v>1316944</v>
      </c>
      <c r="Q497" s="23">
        <v>1829.088888888889</v>
      </c>
      <c r="R497" s="23">
        <v>37.667452036351236</v>
      </c>
      <c r="S497" s="22">
        <v>27</v>
      </c>
      <c r="T497" s="22" t="s">
        <v>28</v>
      </c>
      <c r="U497" s="23">
        <v>0.3592472452235515</v>
      </c>
      <c r="V497" s="22">
        <v>3273</v>
      </c>
      <c r="W497" s="22">
        <v>4680</v>
      </c>
      <c r="X497" s="22">
        <v>1744</v>
      </c>
      <c r="Y497" s="22">
        <v>1494</v>
      </c>
      <c r="Z497" s="22" t="s">
        <v>27</v>
      </c>
      <c r="AA497" s="5"/>
      <c r="AB497" s="6" cm="1">
        <f t="array" ref="AB497">SUM(IF(B497:I497&gt;B498:I498,1,-1))</f>
        <v>-2</v>
      </c>
      <c r="AC497" s="6" cm="1">
        <f t="array" ref="AC497">SUM(IF(J497:S497&gt;J498:S498,1,-1))</f>
        <v>-6</v>
      </c>
      <c r="AD497" s="6">
        <f t="shared" si="113"/>
        <v>-8</v>
      </c>
      <c r="AE497" s="6">
        <f t="shared" si="127"/>
        <v>-10</v>
      </c>
      <c r="AF497" s="6">
        <f t="shared" si="127"/>
        <v>-18</v>
      </c>
      <c r="AG497" s="6">
        <f t="shared" si="127"/>
        <v>-28</v>
      </c>
      <c r="AH497" s="5"/>
      <c r="AI497" s="8" t="str">
        <f t="shared" si="114"/>
        <v>OL Higher</v>
      </c>
      <c r="AJ497" s="24" t="str">
        <f t="shared" si="115"/>
        <v>Up</v>
      </c>
      <c r="AK497" s="25" t="str">
        <f t="shared" si="116"/>
        <v>POC Unchanged</v>
      </c>
      <c r="AL497" s="26" t="str">
        <f t="shared" si="117"/>
        <v>In. Val</v>
      </c>
      <c r="AM497" s="26" t="str">
        <f t="shared" si="118"/>
        <v>Inside Day</v>
      </c>
      <c r="AN497" s="26" t="str">
        <f t="shared" si="119"/>
        <v>Bl. Val</v>
      </c>
      <c r="AO497" s="26" t="str">
        <f t="shared" si="120"/>
        <v>Gap Down - Rejected</v>
      </c>
      <c r="AP497" s="26" t="str">
        <f t="shared" si="121"/>
        <v>Bottom-Weighted</v>
      </c>
      <c r="AQ497" s="26" t="str">
        <f t="shared" si="122"/>
        <v>Skewed Mid-High</v>
      </c>
      <c r="AR497" s="26" t="str">
        <f t="shared" si="123"/>
        <v>Closed Higher Quadrant</v>
      </c>
      <c r="AS497" s="27">
        <f t="shared" si="124"/>
        <v>3</v>
      </c>
    </row>
    <row r="498" spans="1:45" ht="15.5" x14ac:dyDescent="0.35">
      <c r="A498" s="20">
        <v>44958</v>
      </c>
      <c r="B498" s="21">
        <v>1.2158</v>
      </c>
      <c r="C498" s="21">
        <v>1.24472</v>
      </c>
      <c r="D498" s="21">
        <v>1.2087699999999999</v>
      </c>
      <c r="E498" s="21">
        <v>1.23871</v>
      </c>
      <c r="F498" s="21">
        <v>1.2390000000000001</v>
      </c>
      <c r="G498" s="21">
        <v>1.2416</v>
      </c>
      <c r="H498" s="21">
        <v>1.2265000000000001</v>
      </c>
      <c r="I498" s="22">
        <v>25</v>
      </c>
      <c r="J498" s="22">
        <v>1617</v>
      </c>
      <c r="K498" s="22">
        <v>9664</v>
      </c>
      <c r="L498" s="22">
        <v>11370</v>
      </c>
      <c r="M498" s="23">
        <v>15.735000000000053</v>
      </c>
      <c r="N498" s="23">
        <v>359.50000000000148</v>
      </c>
      <c r="O498" s="22">
        <v>150.99999999999892</v>
      </c>
      <c r="P498" s="22">
        <v>1335963</v>
      </c>
      <c r="Q498" s="23">
        <v>1855.5041666666666</v>
      </c>
      <c r="R498" s="23">
        <v>31.627260083449105</v>
      </c>
      <c r="S498" s="22">
        <v>30</v>
      </c>
      <c r="T498" s="22" t="s">
        <v>28</v>
      </c>
      <c r="U498" s="23">
        <v>0.33563210460534926</v>
      </c>
      <c r="V498" s="22">
        <v>4059</v>
      </c>
      <c r="W498" s="22">
        <v>4069</v>
      </c>
      <c r="X498" s="22">
        <v>2377</v>
      </c>
      <c r="Y498" s="22">
        <v>865</v>
      </c>
      <c r="Z498" s="22" t="s">
        <v>31</v>
      </c>
      <c r="AA498" s="5"/>
      <c r="AB498" s="6" cm="1">
        <f t="array" ref="AB498">SUM(IF(B498:I498&gt;B499:I499,1,-1))</f>
        <v>-2</v>
      </c>
      <c r="AC498" s="6" cm="1">
        <f t="array" ref="AC498">SUM(IF(J498:S498&gt;J499:S499,1,-1))</f>
        <v>-4</v>
      </c>
      <c r="AD498" s="6">
        <f t="shared" si="113"/>
        <v>-6</v>
      </c>
      <c r="AE498" s="6">
        <f t="shared" si="127"/>
        <v>-10</v>
      </c>
      <c r="AF498" s="6">
        <f t="shared" si="127"/>
        <v>-22</v>
      </c>
      <c r="AG498" s="6">
        <f t="shared" si="127"/>
        <v>-32</v>
      </c>
      <c r="AH498" s="5"/>
      <c r="AI498" s="8" t="str">
        <f t="shared" si="114"/>
        <v>Inside</v>
      </c>
      <c r="AJ498" s="24" t="str">
        <f t="shared" si="115"/>
        <v>Up</v>
      </c>
      <c r="AK498" s="25" t="str">
        <f t="shared" si="116"/>
        <v>POC Down</v>
      </c>
      <c r="AL498" s="26" t="str">
        <f t="shared" si="117"/>
        <v>In. Val</v>
      </c>
      <c r="AM498" s="26" t="str">
        <f t="shared" si="118"/>
        <v>Inside Day</v>
      </c>
      <c r="AN498" s="26" t="str">
        <f t="shared" si="119"/>
        <v>In Val</v>
      </c>
      <c r="AO498" s="26" t="str">
        <f t="shared" si="120"/>
        <v>Gap Down - Failed</v>
      </c>
      <c r="AP498" s="26" t="str">
        <f t="shared" si="121"/>
        <v>Bottom-Weighted</v>
      </c>
      <c r="AQ498" s="26" t="str">
        <f t="shared" si="122"/>
        <v>Skewed Mid-High</v>
      </c>
      <c r="AR498" s="26" t="str">
        <f t="shared" si="123"/>
        <v>Closed Lower Quadrant</v>
      </c>
      <c r="AS498" s="27">
        <f t="shared" si="124"/>
        <v>-1</v>
      </c>
    </row>
    <row r="499" spans="1:45" ht="15.5" x14ac:dyDescent="0.35">
      <c r="A499" s="20">
        <v>44957</v>
      </c>
      <c r="B499" s="21">
        <v>1.21532</v>
      </c>
      <c r="C499" s="21">
        <v>1.24472</v>
      </c>
      <c r="D499" s="21">
        <v>1.2087699999999999</v>
      </c>
      <c r="E499" s="21">
        <v>1.2307900000000001</v>
      </c>
      <c r="F499" s="21">
        <v>1.2393000000000001</v>
      </c>
      <c r="G499" s="21">
        <v>1.2430000000000001</v>
      </c>
      <c r="H499" s="21">
        <v>1.2228000000000001</v>
      </c>
      <c r="I499" s="22">
        <v>36</v>
      </c>
      <c r="J499" s="22">
        <v>1347</v>
      </c>
      <c r="K499" s="22">
        <v>9979</v>
      </c>
      <c r="L499" s="22">
        <v>11413</v>
      </c>
      <c r="M499" s="23">
        <v>15.79375000000007</v>
      </c>
      <c r="N499" s="23">
        <v>359.50000000000148</v>
      </c>
      <c r="O499" s="22">
        <v>201.99999999999994</v>
      </c>
      <c r="P499" s="22">
        <v>1317003</v>
      </c>
      <c r="Q499" s="23">
        <v>1829.1708333333333</v>
      </c>
      <c r="R499" s="23">
        <v>31.746870653685544</v>
      </c>
      <c r="S499" s="22">
        <v>36</v>
      </c>
      <c r="T499" s="22" t="s">
        <v>28</v>
      </c>
      <c r="U499" s="23">
        <v>0.3561641919722407</v>
      </c>
      <c r="V499" s="22">
        <v>3904</v>
      </c>
      <c r="W499" s="22">
        <v>3548</v>
      </c>
      <c r="X499" s="22">
        <v>2377</v>
      </c>
      <c r="Y499" s="22">
        <v>1584</v>
      </c>
      <c r="Z499" s="22" t="s">
        <v>32</v>
      </c>
      <c r="AA499" s="5"/>
      <c r="AB499" s="6" cm="1">
        <f t="array" ref="AB499">SUM(IF(B499:I499&gt;B500:I500,1,-1))</f>
        <v>-6</v>
      </c>
      <c r="AC499" s="6" cm="1">
        <f t="array" ref="AC499">SUM(IF(J499:S499&gt;J500:S500,1,-1))</f>
        <v>-8</v>
      </c>
      <c r="AD499" s="6">
        <f t="shared" si="113"/>
        <v>-14</v>
      </c>
      <c r="AE499" s="6">
        <f t="shared" si="127"/>
        <v>-6</v>
      </c>
      <c r="AF499" s="6">
        <f t="shared" si="127"/>
        <v>-24</v>
      </c>
      <c r="AG499" s="6">
        <f t="shared" si="127"/>
        <v>-30</v>
      </c>
      <c r="AH499" s="5"/>
      <c r="AI499" s="8" t="str">
        <f t="shared" si="114"/>
        <v>OL Higher</v>
      </c>
      <c r="AJ499" s="24" t="str">
        <f t="shared" si="115"/>
        <v>Up</v>
      </c>
      <c r="AK499" s="25" t="str">
        <f t="shared" si="116"/>
        <v>POC Unchanged</v>
      </c>
      <c r="AL499" s="26" t="str">
        <f t="shared" si="117"/>
        <v>In. Val</v>
      </c>
      <c r="AM499" s="26" t="str">
        <f t="shared" si="118"/>
        <v>Inside Day</v>
      </c>
      <c r="AN499" s="26" t="str">
        <f t="shared" si="119"/>
        <v>In Val</v>
      </c>
      <c r="AO499" s="26" t="str">
        <f t="shared" si="120"/>
        <v>Gap Down - Failed</v>
      </c>
      <c r="AP499" s="26" t="str">
        <f t="shared" si="121"/>
        <v>Bottom-Weighted</v>
      </c>
      <c r="AQ499" s="26" t="str">
        <f t="shared" si="122"/>
        <v>Skewed High</v>
      </c>
      <c r="AR499" s="26" t="str">
        <f t="shared" si="123"/>
        <v>Same</v>
      </c>
      <c r="AS499" s="27">
        <f t="shared" si="124"/>
        <v>0</v>
      </c>
    </row>
    <row r="500" spans="1:45" ht="15.5" x14ac:dyDescent="0.35">
      <c r="A500" s="20">
        <v>44956</v>
      </c>
      <c r="B500" s="21">
        <v>1.21835</v>
      </c>
      <c r="C500" s="21">
        <v>1.24472</v>
      </c>
      <c r="D500" s="21">
        <v>1.2087699999999999</v>
      </c>
      <c r="E500" s="21">
        <v>1.23492</v>
      </c>
      <c r="F500" s="21">
        <v>1.2393000000000001</v>
      </c>
      <c r="G500" s="21">
        <v>1.2430000000000001</v>
      </c>
      <c r="H500" s="21">
        <v>1.2204000000000002</v>
      </c>
      <c r="I500" s="22">
        <v>42</v>
      </c>
      <c r="J500" s="22">
        <v>1347</v>
      </c>
      <c r="K500" s="22">
        <v>10179</v>
      </c>
      <c r="L500" s="22">
        <v>11613</v>
      </c>
      <c r="M500" s="23">
        <v>16.081250000000058</v>
      </c>
      <c r="N500" s="23">
        <v>359.50000000000148</v>
      </c>
      <c r="O500" s="22">
        <v>225.99999999999955</v>
      </c>
      <c r="P500" s="22">
        <v>1345722</v>
      </c>
      <c r="Q500" s="23">
        <v>1869.0583333333334</v>
      </c>
      <c r="R500" s="23">
        <v>32.303198887343399</v>
      </c>
      <c r="S500" s="22">
        <v>29</v>
      </c>
      <c r="T500" s="22" t="s">
        <v>28</v>
      </c>
      <c r="U500" s="23">
        <v>0.36878043723751514</v>
      </c>
      <c r="V500" s="22">
        <v>3863</v>
      </c>
      <c r="W500" s="22">
        <v>2949</v>
      </c>
      <c r="X500" s="22">
        <v>2439</v>
      </c>
      <c r="Y500" s="22">
        <v>2362</v>
      </c>
      <c r="Z500" s="22" t="s">
        <v>32</v>
      </c>
      <c r="AA500" s="5"/>
      <c r="AB500" s="6" cm="1">
        <f t="array" ref="AB500">SUM(IF(B500:I500&gt;B501:I501,1,-1))</f>
        <v>-2</v>
      </c>
      <c r="AC500" s="6" cm="1">
        <f t="array" ref="AC500">SUM(IF(J500:S500&gt;J501:S501,1,-1))</f>
        <v>-10</v>
      </c>
      <c r="AD500" s="6">
        <f t="shared" si="113"/>
        <v>-12</v>
      </c>
      <c r="AE500" s="6">
        <f t="shared" si="127"/>
        <v>-4</v>
      </c>
      <c r="AF500" s="6">
        <f t="shared" si="127"/>
        <v>-24</v>
      </c>
      <c r="AG500" s="6">
        <f t="shared" si="127"/>
        <v>-28</v>
      </c>
      <c r="AH500" s="5"/>
      <c r="AI500" s="8" t="str">
        <f t="shared" si="114"/>
        <v>OL Higher</v>
      </c>
      <c r="AJ500" s="24" t="str">
        <f t="shared" si="115"/>
        <v>Up</v>
      </c>
      <c r="AK500" s="25" t="str">
        <f t="shared" si="116"/>
        <v>POC Up</v>
      </c>
      <c r="AL500" s="26" t="str">
        <f t="shared" si="117"/>
        <v>In. Val</v>
      </c>
      <c r="AM500" s="26" t="str">
        <f t="shared" si="118"/>
        <v>Inside Day</v>
      </c>
      <c r="AN500" s="26" t="str">
        <f t="shared" si="119"/>
        <v>In Val</v>
      </c>
      <c r="AO500" s="26" t="str">
        <f t="shared" si="120"/>
        <v>Gap Down - Failed</v>
      </c>
      <c r="AP500" s="26" t="str">
        <f t="shared" si="121"/>
        <v>Bottom-Weighted</v>
      </c>
      <c r="AQ500" s="26" t="str">
        <f t="shared" si="122"/>
        <v>Skewed High</v>
      </c>
      <c r="AR500" s="26" t="str">
        <f t="shared" si="123"/>
        <v>Closed Higher Quadrant</v>
      </c>
      <c r="AS500" s="27">
        <f t="shared" si="124"/>
        <v>1</v>
      </c>
    </row>
    <row r="501" spans="1:45" ht="15.5" x14ac:dyDescent="0.35">
      <c r="A501" s="20">
        <v>44953</v>
      </c>
      <c r="B501" s="21">
        <v>1.2119</v>
      </c>
      <c r="C501" s="21">
        <v>1.24472</v>
      </c>
      <c r="D501" s="21">
        <v>1.2087699999999999</v>
      </c>
      <c r="E501" s="21">
        <v>1.2399899999999999</v>
      </c>
      <c r="F501" s="21">
        <v>1.2390000000000001</v>
      </c>
      <c r="G501" s="21">
        <v>1.2430000000000001</v>
      </c>
      <c r="H501" s="21">
        <v>1.2191000000000001</v>
      </c>
      <c r="I501" s="22">
        <v>81</v>
      </c>
      <c r="J501" s="22">
        <v>1424</v>
      </c>
      <c r="K501" s="22">
        <v>10432</v>
      </c>
      <c r="L501" s="22">
        <v>11926</v>
      </c>
      <c r="M501" s="23">
        <v>16.513888888888946</v>
      </c>
      <c r="N501" s="23">
        <v>359.50000000000148</v>
      </c>
      <c r="O501" s="22">
        <v>239.00000000000031</v>
      </c>
      <c r="P501" s="22">
        <v>1379104</v>
      </c>
      <c r="Q501" s="23">
        <v>1915.4222222222222</v>
      </c>
      <c r="R501" s="23">
        <v>33.173852573017946</v>
      </c>
      <c r="S501" s="22">
        <v>35</v>
      </c>
      <c r="T501" s="22" t="s">
        <v>28</v>
      </c>
      <c r="U501" s="23">
        <v>0.37202263248596523</v>
      </c>
      <c r="V501" s="22">
        <v>3383</v>
      </c>
      <c r="W501" s="22">
        <v>2860</v>
      </c>
      <c r="X501" s="22">
        <v>2714</v>
      </c>
      <c r="Y501" s="22">
        <v>2969</v>
      </c>
      <c r="Z501" s="22" t="s">
        <v>31</v>
      </c>
      <c r="AA501" s="5"/>
      <c r="AB501" s="6" cm="1">
        <f t="array" ref="AB501">SUM(IF(B501:I501&gt;B502:I502,1,-1))</f>
        <v>2</v>
      </c>
      <c r="AC501" s="6" cm="1">
        <f t="array" ref="AC501">SUM(IF(J501:S501&gt;J502:S502,1,-1))</f>
        <v>-6</v>
      </c>
      <c r="AD501" s="6">
        <f t="shared" si="113"/>
        <v>-4</v>
      </c>
      <c r="AE501" s="6">
        <f t="shared" si="127"/>
        <v>-2</v>
      </c>
      <c r="AF501" s="6">
        <f t="shared" si="127"/>
        <v>-20</v>
      </c>
      <c r="AG501" s="6">
        <f t="shared" si="127"/>
        <v>-22</v>
      </c>
      <c r="AH501" s="5"/>
      <c r="AI501" s="8" t="str">
        <f t="shared" si="114"/>
        <v>OL Higher</v>
      </c>
      <c r="AJ501" s="24" t="str">
        <f t="shared" si="115"/>
        <v>Up</v>
      </c>
      <c r="AK501" s="25" t="str">
        <f t="shared" si="116"/>
        <v>POC Up</v>
      </c>
      <c r="AL501" s="26" t="str">
        <f t="shared" si="117"/>
        <v>Ab. Val</v>
      </c>
      <c r="AM501" s="26" t="str">
        <f t="shared" si="118"/>
        <v>Inside Day</v>
      </c>
      <c r="AN501" s="26" t="str">
        <f t="shared" si="119"/>
        <v>In Val</v>
      </c>
      <c r="AO501" s="26" t="str">
        <f t="shared" si="120"/>
        <v>No Gap</v>
      </c>
      <c r="AP501" s="26" t="str">
        <f t="shared" si="121"/>
        <v>Bottom-Weighted</v>
      </c>
      <c r="AQ501" s="26" t="str">
        <f t="shared" si="122"/>
        <v>Skewed High</v>
      </c>
      <c r="AR501" s="26" t="str">
        <f t="shared" si="123"/>
        <v>Same</v>
      </c>
      <c r="AS501" s="27">
        <f t="shared" si="124"/>
        <v>0</v>
      </c>
    </row>
    <row r="502" spans="1:45" ht="15.5" x14ac:dyDescent="0.35">
      <c r="A502" s="20">
        <v>44952</v>
      </c>
      <c r="B502" s="21">
        <v>1.1908799999999999</v>
      </c>
      <c r="C502" s="21">
        <v>1.24472</v>
      </c>
      <c r="D502" s="21">
        <v>1.18408</v>
      </c>
      <c r="E502" s="21">
        <v>1.24136</v>
      </c>
      <c r="F502" s="21">
        <v>1.2163000000000002</v>
      </c>
      <c r="G502" s="21">
        <v>1.2361000000000002</v>
      </c>
      <c r="H502" s="21">
        <v>1.2106000000000001</v>
      </c>
      <c r="I502" s="22">
        <v>99</v>
      </c>
      <c r="J502" s="22">
        <v>9030</v>
      </c>
      <c r="K502" s="22">
        <v>3173</v>
      </c>
      <c r="L502" s="22">
        <v>12268</v>
      </c>
      <c r="M502" s="23">
        <v>17.007500000000046</v>
      </c>
      <c r="N502" s="23">
        <v>606.40000000000032</v>
      </c>
      <c r="O502" s="22">
        <v>255.0000000000008</v>
      </c>
      <c r="P502" s="22">
        <v>1439295</v>
      </c>
      <c r="Q502" s="23">
        <v>1999.0208333333333</v>
      </c>
      <c r="R502" s="23">
        <v>20.230870712401046</v>
      </c>
      <c r="S502" s="22">
        <v>61</v>
      </c>
      <c r="T502" s="22" t="s">
        <v>28</v>
      </c>
      <c r="U502" s="23">
        <v>0.39922293582640817</v>
      </c>
      <c r="V502" s="22">
        <v>4969</v>
      </c>
      <c r="W502" s="22">
        <v>5209</v>
      </c>
      <c r="X502" s="22">
        <v>1361</v>
      </c>
      <c r="Y502" s="22">
        <v>714</v>
      </c>
      <c r="Z502" s="22" t="s">
        <v>31</v>
      </c>
      <c r="AA502" s="5"/>
      <c r="AB502" s="6" cm="1">
        <f t="array" ref="AB502">SUM(IF(B502:I502&gt;B503:I503,1,-1))</f>
        <v>-4</v>
      </c>
      <c r="AC502" s="6" cm="1">
        <f t="array" ref="AC502">SUM(IF(J502:S502&gt;J503:S503,1,-1))</f>
        <v>-8</v>
      </c>
      <c r="AD502" s="6">
        <f t="shared" si="113"/>
        <v>-12</v>
      </c>
      <c r="AE502" s="6">
        <f t="shared" si="127"/>
        <v>-6</v>
      </c>
      <c r="AF502" s="6">
        <f t="shared" si="127"/>
        <v>-22</v>
      </c>
      <c r="AG502" s="6">
        <f t="shared" si="127"/>
        <v>-28</v>
      </c>
      <c r="AH502" s="5"/>
      <c r="AI502" s="8" t="str">
        <f t="shared" si="114"/>
        <v>OL Lower</v>
      </c>
      <c r="AJ502" s="24" t="str">
        <f t="shared" si="115"/>
        <v>Up</v>
      </c>
      <c r="AK502" s="25" t="str">
        <f t="shared" si="116"/>
        <v>POC Unchanged</v>
      </c>
      <c r="AL502" s="26" t="str">
        <f t="shared" si="117"/>
        <v>In. Val</v>
      </c>
      <c r="AM502" s="26" t="str">
        <f t="shared" si="118"/>
        <v>Inside Day</v>
      </c>
      <c r="AN502" s="26" t="str">
        <f t="shared" si="119"/>
        <v>Ab. Val</v>
      </c>
      <c r="AO502" s="26" t="str">
        <f t="shared" si="120"/>
        <v>Gap Down - Failed</v>
      </c>
      <c r="AP502" s="26" t="str">
        <f t="shared" si="121"/>
        <v>Top-Weighted</v>
      </c>
      <c r="AQ502" s="26" t="str">
        <f t="shared" si="122"/>
        <v>Skewed Mid-High</v>
      </c>
      <c r="AR502" s="26" t="str">
        <f t="shared" si="123"/>
        <v>Same</v>
      </c>
      <c r="AS502" s="27">
        <f t="shared" si="124"/>
        <v>0</v>
      </c>
    </row>
    <row r="503" spans="1:45" ht="15.5" x14ac:dyDescent="0.35">
      <c r="A503" s="20">
        <v>44951</v>
      </c>
      <c r="B503" s="21">
        <v>1.20556</v>
      </c>
      <c r="C503" s="21">
        <v>1.24472</v>
      </c>
      <c r="D503" s="21">
        <v>1.18408</v>
      </c>
      <c r="E503" s="21">
        <v>1.24099</v>
      </c>
      <c r="F503" s="21">
        <v>1.2163000000000002</v>
      </c>
      <c r="G503" s="21">
        <v>1.2364000000000002</v>
      </c>
      <c r="H503" s="21">
        <v>1.2106000000000001</v>
      </c>
      <c r="I503" s="22">
        <v>58</v>
      </c>
      <c r="J503" s="22">
        <v>8299</v>
      </c>
      <c r="K503" s="22">
        <v>3993</v>
      </c>
      <c r="L503" s="22">
        <v>12357</v>
      </c>
      <c r="M503" s="23">
        <v>17.126111111111157</v>
      </c>
      <c r="N503" s="23">
        <v>606.40000000000032</v>
      </c>
      <c r="O503" s="22">
        <v>258.00000000000045</v>
      </c>
      <c r="P503" s="22">
        <v>1459831</v>
      </c>
      <c r="Q503" s="23">
        <v>2027.5430555555556</v>
      </c>
      <c r="R503" s="23">
        <v>20.377638522427429</v>
      </c>
      <c r="S503" s="22">
        <v>61</v>
      </c>
      <c r="T503" s="22" t="s">
        <v>28</v>
      </c>
      <c r="U503" s="23">
        <v>0.48508010750006125</v>
      </c>
      <c r="V503" s="22">
        <v>4238</v>
      </c>
      <c r="W503" s="22">
        <v>5209</v>
      </c>
      <c r="X503" s="22">
        <v>1778</v>
      </c>
      <c r="Y503" s="22">
        <v>1116</v>
      </c>
      <c r="Z503" s="22" t="s">
        <v>31</v>
      </c>
      <c r="AA503" s="5"/>
      <c r="AB503" s="6" cm="1">
        <f t="array" ref="AB503">SUM(IF(B503:I503&gt;B504:I504,1,-1))</f>
        <v>0</v>
      </c>
      <c r="AC503" s="6" cm="1">
        <f t="array" ref="AC503">SUM(IF(J503:S503&gt;J504:S504,1,-1))</f>
        <v>-6</v>
      </c>
      <c r="AD503" s="6">
        <f t="shared" si="113"/>
        <v>-6</v>
      </c>
      <c r="AE503" s="6">
        <f t="shared" si="127"/>
        <v>-4</v>
      </c>
      <c r="AF503" s="6">
        <f t="shared" si="127"/>
        <v>-8</v>
      </c>
      <c r="AG503" s="6">
        <f t="shared" si="127"/>
        <v>-12</v>
      </c>
      <c r="AH503" s="5"/>
      <c r="AI503" s="8" t="str">
        <f t="shared" si="114"/>
        <v>Inside</v>
      </c>
      <c r="AJ503" s="24" t="str">
        <f t="shared" si="115"/>
        <v>Up</v>
      </c>
      <c r="AK503" s="25" t="str">
        <f t="shared" si="116"/>
        <v>POC Unchanged</v>
      </c>
      <c r="AL503" s="26" t="str">
        <f t="shared" si="117"/>
        <v>In. Val</v>
      </c>
      <c r="AM503" s="26" t="str">
        <f t="shared" si="118"/>
        <v>Inside Day</v>
      </c>
      <c r="AN503" s="26" t="str">
        <f t="shared" si="119"/>
        <v>Ab. Val</v>
      </c>
      <c r="AO503" s="26" t="str">
        <f t="shared" si="120"/>
        <v>Gap Down - Failed</v>
      </c>
      <c r="AP503" s="26" t="str">
        <f t="shared" si="121"/>
        <v>Top-Weighted</v>
      </c>
      <c r="AQ503" s="26" t="str">
        <f t="shared" si="122"/>
        <v>Skewed Mid-High</v>
      </c>
      <c r="AR503" s="26" t="str">
        <f t="shared" si="123"/>
        <v>Same</v>
      </c>
      <c r="AS503" s="27">
        <f t="shared" si="124"/>
        <v>0</v>
      </c>
    </row>
    <row r="504" spans="1:45" ht="15.5" x14ac:dyDescent="0.35">
      <c r="A504" s="20">
        <v>44950</v>
      </c>
      <c r="B504" s="21">
        <v>1.1965699999999999</v>
      </c>
      <c r="C504" s="21">
        <v>1.24472</v>
      </c>
      <c r="D504" s="21">
        <v>1.18408</v>
      </c>
      <c r="E504" s="21">
        <v>1.2331000000000001</v>
      </c>
      <c r="F504" s="21">
        <v>1.2163000000000002</v>
      </c>
      <c r="G504" s="21">
        <v>1.2381000000000002</v>
      </c>
      <c r="H504" s="21">
        <v>1.2099000000000002</v>
      </c>
      <c r="I504" s="22">
        <v>51</v>
      </c>
      <c r="J504" s="22">
        <v>7530</v>
      </c>
      <c r="K504" s="22">
        <v>4852</v>
      </c>
      <c r="L504" s="22">
        <v>12447</v>
      </c>
      <c r="M504" s="23">
        <v>17.254583333333379</v>
      </c>
      <c r="N504" s="23">
        <v>606.40000000000032</v>
      </c>
      <c r="O504" s="22">
        <v>282</v>
      </c>
      <c r="P504" s="22">
        <v>1488894</v>
      </c>
      <c r="Q504" s="23">
        <v>2067.9083333333333</v>
      </c>
      <c r="R504" s="23">
        <v>20.526055408970965</v>
      </c>
      <c r="S504" s="22">
        <v>56</v>
      </c>
      <c r="T504" s="22" t="s">
        <v>26</v>
      </c>
      <c r="U504" s="23">
        <v>0.57228812941214646</v>
      </c>
      <c r="V504" s="22">
        <v>3488</v>
      </c>
      <c r="W504" s="22">
        <v>5192</v>
      </c>
      <c r="X504" s="22">
        <v>2500</v>
      </c>
      <c r="Y504" s="22">
        <v>1246</v>
      </c>
      <c r="Z504" s="22" t="s">
        <v>31</v>
      </c>
      <c r="AA504" s="5"/>
      <c r="AB504" s="6" cm="1">
        <f t="array" ref="AB504">SUM(IF(B504:I504&gt;B505:I505,1,-1))</f>
        <v>-2</v>
      </c>
      <c r="AC504" s="6" cm="1">
        <f t="array" ref="AC504">SUM(IF(J504:S504&gt;J505:S505,1,-1))</f>
        <v>-8</v>
      </c>
      <c r="AD504" s="6">
        <f t="shared" si="113"/>
        <v>-10</v>
      </c>
      <c r="AE504" s="6">
        <f t="shared" si="127"/>
        <v>-6</v>
      </c>
      <c r="AF504" s="6">
        <f t="shared" si="127"/>
        <v>-8</v>
      </c>
      <c r="AG504" s="6">
        <f t="shared" si="127"/>
        <v>-14</v>
      </c>
      <c r="AH504" s="5"/>
      <c r="AI504" s="8" t="str">
        <f t="shared" si="114"/>
        <v>OL Higher</v>
      </c>
      <c r="AJ504" s="24" t="str">
        <f t="shared" si="115"/>
        <v>Up</v>
      </c>
      <c r="AK504" s="25" t="str">
        <f t="shared" si="116"/>
        <v>POC Unchanged</v>
      </c>
      <c r="AL504" s="26" t="str">
        <f t="shared" si="117"/>
        <v>In. Val</v>
      </c>
      <c r="AM504" s="26" t="str">
        <f t="shared" si="118"/>
        <v>Inside Day</v>
      </c>
      <c r="AN504" s="26" t="str">
        <f t="shared" si="119"/>
        <v>In Val</v>
      </c>
      <c r="AO504" s="26" t="str">
        <f t="shared" si="120"/>
        <v>No Gap</v>
      </c>
      <c r="AP504" s="26" t="str">
        <f t="shared" si="121"/>
        <v>Top-Weighted</v>
      </c>
      <c r="AQ504" s="26" t="str">
        <f t="shared" si="122"/>
        <v>Skewed Mid-High</v>
      </c>
      <c r="AR504" s="26" t="str">
        <f t="shared" si="123"/>
        <v>Same</v>
      </c>
      <c r="AS504" s="27">
        <f t="shared" si="124"/>
        <v>0</v>
      </c>
    </row>
    <row r="505" spans="1:45" ht="15.5" x14ac:dyDescent="0.35">
      <c r="A505" s="20">
        <v>44949</v>
      </c>
      <c r="B505" s="21">
        <v>1.2057800000000001</v>
      </c>
      <c r="C505" s="21">
        <v>1.24472</v>
      </c>
      <c r="D505" s="21">
        <v>1.18408</v>
      </c>
      <c r="E505" s="21">
        <v>1.2378199999999999</v>
      </c>
      <c r="F505" s="21">
        <v>1.2163000000000002</v>
      </c>
      <c r="G505" s="21">
        <v>1.2295000000000003</v>
      </c>
      <c r="H505" s="21">
        <v>1.1924000000000001</v>
      </c>
      <c r="I505" s="22">
        <v>40</v>
      </c>
      <c r="J505" s="22">
        <v>6787</v>
      </c>
      <c r="K505" s="22">
        <v>5904</v>
      </c>
      <c r="L505" s="22">
        <v>12756</v>
      </c>
      <c r="M505" s="23">
        <v>17.675555555555594</v>
      </c>
      <c r="N505" s="23">
        <v>606.40000000000032</v>
      </c>
      <c r="O505" s="22">
        <v>371.00000000000131</v>
      </c>
      <c r="P505" s="22">
        <v>1511785</v>
      </c>
      <c r="Q505" s="23">
        <v>2099.7013888888887</v>
      </c>
      <c r="R505" s="23">
        <v>21.035620052770437</v>
      </c>
      <c r="S505" s="22">
        <v>57</v>
      </c>
      <c r="T505" s="22" t="s">
        <v>33</v>
      </c>
      <c r="U505" s="23">
        <v>0.70988963565362806</v>
      </c>
      <c r="V505" s="22">
        <v>2872</v>
      </c>
      <c r="W505" s="22">
        <v>5072</v>
      </c>
      <c r="X505" s="22">
        <v>2981</v>
      </c>
      <c r="Y505" s="22">
        <v>1813</v>
      </c>
      <c r="Z505" s="22" t="s">
        <v>31</v>
      </c>
      <c r="AA505" s="5"/>
      <c r="AB505" s="6" cm="1">
        <f t="array" ref="AB505">SUM(IF(B505:I505&gt;B506:I506,1,-1))</f>
        <v>-2</v>
      </c>
      <c r="AC505" s="6" cm="1">
        <f t="array" ref="AC505">SUM(IF(J505:S505&gt;J506:S506,1,-1))</f>
        <v>6</v>
      </c>
      <c r="AD505" s="6">
        <f t="shared" si="113"/>
        <v>4</v>
      </c>
      <c r="AE505" s="6">
        <f t="shared" si="127"/>
        <v>0</v>
      </c>
      <c r="AF505" s="6">
        <f t="shared" si="127"/>
        <v>6</v>
      </c>
      <c r="AG505" s="6">
        <f t="shared" si="127"/>
        <v>6</v>
      </c>
      <c r="AH505" s="5"/>
      <c r="AI505" s="8" t="str">
        <f t="shared" si="114"/>
        <v>Outside</v>
      </c>
      <c r="AJ505" s="24" t="str">
        <f t="shared" si="115"/>
        <v>Up</v>
      </c>
      <c r="AK505" s="25" t="str">
        <f t="shared" si="116"/>
        <v>POC Unchanged</v>
      </c>
      <c r="AL505" s="26" t="str">
        <f t="shared" si="117"/>
        <v>In. Val</v>
      </c>
      <c r="AM505" s="26" t="str">
        <f t="shared" si="118"/>
        <v>Upper Break</v>
      </c>
      <c r="AN505" s="26" t="str">
        <f t="shared" si="119"/>
        <v>Ab. Val</v>
      </c>
      <c r="AO505" s="26" t="str">
        <f t="shared" si="120"/>
        <v>No Gap</v>
      </c>
      <c r="AP505" s="26" t="str">
        <f t="shared" si="121"/>
        <v>Top-Weighted</v>
      </c>
      <c r="AQ505" s="26" t="str">
        <f t="shared" si="122"/>
        <v>Skewed Mid-High</v>
      </c>
      <c r="AR505" s="26" t="str">
        <f t="shared" si="123"/>
        <v>Same</v>
      </c>
      <c r="AS505" s="27">
        <f t="shared" si="124"/>
        <v>0</v>
      </c>
    </row>
    <row r="506" spans="1:45" ht="15.5" x14ac:dyDescent="0.35">
      <c r="A506" s="20">
        <v>44946</v>
      </c>
      <c r="B506" s="21">
        <v>1.20932</v>
      </c>
      <c r="C506" s="21">
        <v>1.2435400000000001</v>
      </c>
      <c r="D506" s="21">
        <v>1.18408</v>
      </c>
      <c r="E506" s="21">
        <v>1.2405600000000001</v>
      </c>
      <c r="F506" s="21">
        <v>1.2163000000000002</v>
      </c>
      <c r="G506" s="21">
        <v>1.2293000000000001</v>
      </c>
      <c r="H506" s="21">
        <v>1.1979000000000002</v>
      </c>
      <c r="I506" s="22">
        <v>29</v>
      </c>
      <c r="J506" s="22">
        <v>6063</v>
      </c>
      <c r="K506" s="22">
        <v>6284</v>
      </c>
      <c r="L506" s="22">
        <v>12412</v>
      </c>
      <c r="M506" s="23">
        <v>17.197916666666693</v>
      </c>
      <c r="N506" s="23">
        <v>594.6000000000007</v>
      </c>
      <c r="O506" s="22">
        <v>313.99999999999875</v>
      </c>
      <c r="P506" s="22">
        <v>1450850</v>
      </c>
      <c r="Q506" s="23">
        <v>2015.0694444444443</v>
      </c>
      <c r="R506" s="23">
        <v>20.874537504204483</v>
      </c>
      <c r="S506" s="22">
        <v>58</v>
      </c>
      <c r="T506" s="22" t="s">
        <v>33</v>
      </c>
      <c r="U506" s="23">
        <v>0.73107479953924182</v>
      </c>
      <c r="V506" s="22">
        <v>2217</v>
      </c>
      <c r="W506" s="22">
        <v>5225</v>
      </c>
      <c r="X506" s="22">
        <v>3155</v>
      </c>
      <c r="Y506" s="22">
        <v>1775</v>
      </c>
      <c r="Z506" s="22" t="s">
        <v>31</v>
      </c>
      <c r="AA506" s="5"/>
      <c r="AB506" s="6" cm="1">
        <f t="array" ref="AB506">SUM(IF(B506:I506&gt;B507:I507,1,-1))</f>
        <v>-2</v>
      </c>
      <c r="AC506" s="6" cm="1">
        <f t="array" ref="AC506">SUM(IF(J506:S506&gt;J507:S507,1,-1))</f>
        <v>-6</v>
      </c>
      <c r="AD506" s="6">
        <f t="shared" si="113"/>
        <v>-8</v>
      </c>
      <c r="AE506" s="6">
        <f t="shared" si="127"/>
        <v>4</v>
      </c>
      <c r="AF506" s="6">
        <f t="shared" si="127"/>
        <v>6</v>
      </c>
      <c r="AG506" s="6">
        <f t="shared" si="127"/>
        <v>10</v>
      </c>
      <c r="AH506" s="5"/>
      <c r="AI506" s="8" t="str">
        <f t="shared" si="114"/>
        <v>Outside</v>
      </c>
      <c r="AJ506" s="24" t="str">
        <f t="shared" si="115"/>
        <v>Up</v>
      </c>
      <c r="AK506" s="25" t="str">
        <f t="shared" si="116"/>
        <v>POC Unchanged</v>
      </c>
      <c r="AL506" s="26" t="str">
        <f t="shared" si="117"/>
        <v>In. Val</v>
      </c>
      <c r="AM506" s="26" t="str">
        <f t="shared" si="118"/>
        <v>Inside Day</v>
      </c>
      <c r="AN506" s="26" t="str">
        <f t="shared" si="119"/>
        <v>Ab. Val</v>
      </c>
      <c r="AO506" s="26" t="str">
        <f t="shared" si="120"/>
        <v>No Gap</v>
      </c>
      <c r="AP506" s="26" t="str">
        <f t="shared" si="121"/>
        <v>Bottom-Weighted</v>
      </c>
      <c r="AQ506" s="26" t="str">
        <f t="shared" si="122"/>
        <v>Skewed Mid-High</v>
      </c>
      <c r="AR506" s="26" t="str">
        <f t="shared" si="123"/>
        <v>Same</v>
      </c>
      <c r="AS506" s="27">
        <f t="shared" si="124"/>
        <v>0</v>
      </c>
    </row>
    <row r="507" spans="1:45" ht="15.5" x14ac:dyDescent="0.35">
      <c r="A507" s="20">
        <v>44945</v>
      </c>
      <c r="B507" s="21">
        <v>1.20547</v>
      </c>
      <c r="C507" s="21">
        <v>1.2435400000000001</v>
      </c>
      <c r="D507" s="21">
        <v>1.18408</v>
      </c>
      <c r="E507" s="21">
        <v>1.23919</v>
      </c>
      <c r="F507" s="21">
        <v>1.2163000000000002</v>
      </c>
      <c r="G507" s="21">
        <v>1.2289000000000001</v>
      </c>
      <c r="H507" s="21">
        <v>1.2023000000000001</v>
      </c>
      <c r="I507" s="22">
        <v>30</v>
      </c>
      <c r="J507" s="22">
        <v>5385</v>
      </c>
      <c r="K507" s="22">
        <v>7224</v>
      </c>
      <c r="L507" s="22">
        <v>12674</v>
      </c>
      <c r="M507" s="23">
        <v>17.563888888888915</v>
      </c>
      <c r="N507" s="23">
        <v>594.6000000000007</v>
      </c>
      <c r="O507" s="22">
        <v>265.99999999999955</v>
      </c>
      <c r="P507" s="22">
        <v>1468281</v>
      </c>
      <c r="Q507" s="23">
        <v>2039.2791666666667</v>
      </c>
      <c r="R507" s="23">
        <v>21.315169862092137</v>
      </c>
      <c r="S507" s="22">
        <v>60</v>
      </c>
      <c r="T507" s="22" t="s">
        <v>33</v>
      </c>
      <c r="U507" s="23">
        <v>0.70298341090393635</v>
      </c>
      <c r="V507" s="22">
        <v>1539</v>
      </c>
      <c r="W507" s="22">
        <v>5225</v>
      </c>
      <c r="X507" s="22">
        <v>4095</v>
      </c>
      <c r="Y507" s="22">
        <v>1775</v>
      </c>
      <c r="Z507" s="22" t="s">
        <v>31</v>
      </c>
      <c r="AA507" s="5"/>
      <c r="AB507" s="6" cm="1">
        <f t="array" ref="AB507">SUM(IF(B507:I507&gt;B508:I508,1,-1))</f>
        <v>4</v>
      </c>
      <c r="AC507" s="6" cm="1">
        <f t="array" ref="AC507">SUM(IF(J507:S507&gt;J508:S508,1,-1))</f>
        <v>6</v>
      </c>
      <c r="AD507" s="6">
        <f t="shared" si="113"/>
        <v>10</v>
      </c>
      <c r="AE507" s="6">
        <f t="shared" si="127"/>
        <v>4</v>
      </c>
      <c r="AF507" s="6">
        <f t="shared" si="127"/>
        <v>18</v>
      </c>
      <c r="AG507" s="6">
        <f t="shared" si="127"/>
        <v>22</v>
      </c>
      <c r="AH507" s="5"/>
      <c r="AI507" s="8" t="str">
        <f t="shared" si="114"/>
        <v>OL Higher</v>
      </c>
      <c r="AJ507" s="24" t="str">
        <f t="shared" si="115"/>
        <v>Up</v>
      </c>
      <c r="AK507" s="25" t="str">
        <f t="shared" si="116"/>
        <v>POC Up</v>
      </c>
      <c r="AL507" s="26" t="str">
        <f t="shared" si="117"/>
        <v>In. Val</v>
      </c>
      <c r="AM507" s="26" t="str">
        <f t="shared" si="118"/>
        <v>Inside Day</v>
      </c>
      <c r="AN507" s="26" t="str">
        <f t="shared" si="119"/>
        <v>Ab. Val</v>
      </c>
      <c r="AO507" s="26" t="str">
        <f t="shared" si="120"/>
        <v>No Gap</v>
      </c>
      <c r="AP507" s="26" t="str">
        <f t="shared" si="121"/>
        <v>Bottom-Weighted</v>
      </c>
      <c r="AQ507" s="26" t="str">
        <f t="shared" si="122"/>
        <v>Skewed Mid-High</v>
      </c>
      <c r="AR507" s="26" t="str">
        <f t="shared" si="123"/>
        <v>Same</v>
      </c>
      <c r="AS507" s="27">
        <f t="shared" si="124"/>
        <v>0</v>
      </c>
    </row>
    <row r="508" spans="1:45" ht="15.5" x14ac:dyDescent="0.35">
      <c r="A508" s="20">
        <v>44944</v>
      </c>
      <c r="B508" s="21">
        <v>1.2027399999999999</v>
      </c>
      <c r="C508" s="21">
        <v>1.2435400000000001</v>
      </c>
      <c r="D508" s="21">
        <v>1.18408</v>
      </c>
      <c r="E508" s="21">
        <v>1.2346299999999999</v>
      </c>
      <c r="F508" s="21">
        <v>1.2042000000000002</v>
      </c>
      <c r="G508" s="21">
        <v>1.2206000000000001</v>
      </c>
      <c r="H508" s="21">
        <v>1.1957000000000002</v>
      </c>
      <c r="I508" s="22">
        <v>20</v>
      </c>
      <c r="J508" s="22">
        <v>9317</v>
      </c>
      <c r="K508" s="22">
        <v>3215</v>
      </c>
      <c r="L508" s="22">
        <v>12604</v>
      </c>
      <c r="M508" s="23">
        <v>17.466805555555574</v>
      </c>
      <c r="N508" s="23">
        <v>594.6000000000007</v>
      </c>
      <c r="O508" s="22">
        <v>248.99999999999923</v>
      </c>
      <c r="P508" s="22">
        <v>1444204</v>
      </c>
      <c r="Q508" s="23">
        <v>2005.838888888889</v>
      </c>
      <c r="R508" s="23">
        <v>21.197443659603071</v>
      </c>
      <c r="S508" s="22">
        <v>57</v>
      </c>
      <c r="T508" s="22" t="s">
        <v>26</v>
      </c>
      <c r="U508" s="23">
        <v>0.52927065177843491</v>
      </c>
      <c r="V508" s="22">
        <v>791</v>
      </c>
      <c r="W508" s="22">
        <v>5225</v>
      </c>
      <c r="X508" s="22">
        <v>4773</v>
      </c>
      <c r="Y508" s="22">
        <v>1775</v>
      </c>
      <c r="Z508" s="22" t="s">
        <v>31</v>
      </c>
      <c r="AA508" s="5"/>
      <c r="AB508" s="6" cm="1">
        <f t="array" ref="AB508">SUM(IF(B508:I508&gt;B509:I509,1,-1))</f>
        <v>2</v>
      </c>
      <c r="AC508" s="6" cm="1">
        <f t="array" ref="AC508">SUM(IF(J508:S508&gt;J509:S509,1,-1))</f>
        <v>6</v>
      </c>
      <c r="AD508" s="6">
        <f t="shared" si="113"/>
        <v>8</v>
      </c>
      <c r="AE508" s="6">
        <f t="shared" si="127"/>
        <v>-2</v>
      </c>
      <c r="AF508" s="6">
        <f t="shared" si="127"/>
        <v>16</v>
      </c>
      <c r="AG508" s="6">
        <f t="shared" si="127"/>
        <v>14</v>
      </c>
      <c r="AH508" s="5"/>
      <c r="AI508" s="8" t="str">
        <f t="shared" si="114"/>
        <v>Outside</v>
      </c>
      <c r="AJ508" s="24" t="str">
        <f t="shared" si="115"/>
        <v>Neutral</v>
      </c>
      <c r="AK508" s="25" t="str">
        <f t="shared" si="116"/>
        <v>POC Unchanged</v>
      </c>
      <c r="AL508" s="26" t="str">
        <f t="shared" si="117"/>
        <v>In. Val</v>
      </c>
      <c r="AM508" s="26" t="str">
        <f t="shared" si="118"/>
        <v>Upper Break</v>
      </c>
      <c r="AN508" s="26" t="str">
        <f t="shared" si="119"/>
        <v>Ab. Val</v>
      </c>
      <c r="AO508" s="26" t="str">
        <f t="shared" si="120"/>
        <v>No Gap</v>
      </c>
      <c r="AP508" s="26" t="str">
        <f t="shared" si="121"/>
        <v>Top-Weighted</v>
      </c>
      <c r="AQ508" s="26" t="str">
        <f t="shared" si="122"/>
        <v>Skewed Mid-High</v>
      </c>
      <c r="AR508" s="26" t="str">
        <f t="shared" si="123"/>
        <v>Same</v>
      </c>
      <c r="AS508" s="27">
        <f t="shared" si="124"/>
        <v>0</v>
      </c>
    </row>
    <row r="509" spans="1:45" ht="15.5" x14ac:dyDescent="0.35">
      <c r="A509" s="20">
        <v>44943</v>
      </c>
      <c r="B509" s="21">
        <v>1.2026399999999999</v>
      </c>
      <c r="C509" s="21">
        <v>1.22993</v>
      </c>
      <c r="D509" s="21">
        <v>1.18408</v>
      </c>
      <c r="E509" s="21">
        <v>1.22831</v>
      </c>
      <c r="F509" s="21">
        <v>1.2042000000000002</v>
      </c>
      <c r="G509" s="21">
        <v>1.2201000000000002</v>
      </c>
      <c r="H509" s="21">
        <v>1.2002000000000002</v>
      </c>
      <c r="I509" s="22">
        <v>17</v>
      </c>
      <c r="J509" s="22">
        <v>8704</v>
      </c>
      <c r="K509" s="22">
        <v>3638</v>
      </c>
      <c r="L509" s="22">
        <v>12424</v>
      </c>
      <c r="M509" s="23">
        <v>17.214305555555566</v>
      </c>
      <c r="N509" s="23">
        <v>458.49999999999949</v>
      </c>
      <c r="O509" s="22">
        <v>199.00000000000028</v>
      </c>
      <c r="P509" s="22">
        <v>1388426</v>
      </c>
      <c r="Q509" s="23">
        <v>1928.3694444444445</v>
      </c>
      <c r="R509" s="23">
        <v>27.097055616139617</v>
      </c>
      <c r="S509" s="22">
        <v>49</v>
      </c>
      <c r="T509" s="22" t="s">
        <v>26</v>
      </c>
      <c r="U509" s="23">
        <v>0.52072829188532044</v>
      </c>
      <c r="V509" s="22">
        <v>2667</v>
      </c>
      <c r="W509" s="22">
        <v>4116</v>
      </c>
      <c r="X509" s="22">
        <v>4370</v>
      </c>
      <c r="Y509" s="22">
        <v>1264</v>
      </c>
      <c r="Z509" s="22" t="s">
        <v>31</v>
      </c>
      <c r="AA509" s="5"/>
      <c r="AB509" s="6" cm="1">
        <f t="array" ref="AB509">SUM(IF(B509:I509&gt;B510:I510,1,-1))</f>
        <v>-2</v>
      </c>
      <c r="AC509" s="6" cm="1">
        <f t="array" ref="AC509">SUM(IF(J509:S509&gt;J510:S510,1,-1))</f>
        <v>6</v>
      </c>
      <c r="AD509" s="6">
        <f t="shared" si="113"/>
        <v>4</v>
      </c>
      <c r="AE509" s="6">
        <f t="shared" si="127"/>
        <v>-4</v>
      </c>
      <c r="AF509" s="6">
        <f t="shared" si="127"/>
        <v>16</v>
      </c>
      <c r="AG509" s="6">
        <f t="shared" si="127"/>
        <v>12</v>
      </c>
      <c r="AH509" s="5"/>
      <c r="AI509" s="8" t="str">
        <f t="shared" si="114"/>
        <v>Outside</v>
      </c>
      <c r="AJ509" s="24" t="str">
        <f t="shared" si="115"/>
        <v>Neutral</v>
      </c>
      <c r="AK509" s="25" t="str">
        <f t="shared" si="116"/>
        <v>POC Unchanged</v>
      </c>
      <c r="AL509" s="26" t="str">
        <f t="shared" si="117"/>
        <v>In. Val</v>
      </c>
      <c r="AM509" s="26" t="str">
        <f t="shared" si="118"/>
        <v>Upper Break</v>
      </c>
      <c r="AN509" s="26" t="str">
        <f t="shared" si="119"/>
        <v>Ab. Val</v>
      </c>
      <c r="AO509" s="26" t="str">
        <f t="shared" si="120"/>
        <v>No Gap</v>
      </c>
      <c r="AP509" s="26" t="str">
        <f t="shared" si="121"/>
        <v>Top-Weighted</v>
      </c>
      <c r="AQ509" s="26" t="str">
        <f t="shared" si="122"/>
        <v>Skewed Mid-Low</v>
      </c>
      <c r="AR509" s="26" t="str">
        <f t="shared" si="123"/>
        <v>Same</v>
      </c>
      <c r="AS509" s="27">
        <f t="shared" si="124"/>
        <v>0</v>
      </c>
    </row>
    <row r="510" spans="1:45" ht="15.5" x14ac:dyDescent="0.35">
      <c r="A510" s="20">
        <v>44942</v>
      </c>
      <c r="B510" s="21">
        <v>1.2078500000000001</v>
      </c>
      <c r="C510" s="21">
        <v>1.22888</v>
      </c>
      <c r="D510" s="21">
        <v>1.18408</v>
      </c>
      <c r="E510" s="21">
        <v>1.22061</v>
      </c>
      <c r="F510" s="21">
        <v>1.2042000000000002</v>
      </c>
      <c r="G510" s="21">
        <v>1.2189000000000001</v>
      </c>
      <c r="H510" s="21">
        <v>1.2004000000000001</v>
      </c>
      <c r="I510" s="22">
        <v>18</v>
      </c>
      <c r="J510" s="22">
        <v>8192</v>
      </c>
      <c r="K510" s="22">
        <v>3948</v>
      </c>
      <c r="L510" s="22">
        <v>12227</v>
      </c>
      <c r="M510" s="23">
        <v>16.94097222222225</v>
      </c>
      <c r="N510" s="23">
        <v>447.99999999999949</v>
      </c>
      <c r="O510" s="22">
        <v>184.9999999999996</v>
      </c>
      <c r="P510" s="22">
        <v>1347670</v>
      </c>
      <c r="Q510" s="23">
        <v>1871.7638888888889</v>
      </c>
      <c r="R510" s="23">
        <v>27.292410714285744</v>
      </c>
      <c r="S510" s="22">
        <v>48</v>
      </c>
      <c r="T510" s="22" t="s">
        <v>26</v>
      </c>
      <c r="U510" s="23">
        <v>0.56156339847326531</v>
      </c>
      <c r="V510" s="22">
        <v>2165</v>
      </c>
      <c r="W510" s="22">
        <v>4338</v>
      </c>
      <c r="X510" s="22">
        <v>4433</v>
      </c>
      <c r="Y510" s="22">
        <v>1241</v>
      </c>
      <c r="Z510" s="22" t="s">
        <v>31</v>
      </c>
      <c r="AA510" s="5"/>
      <c r="AB510" s="6" cm="1">
        <f t="array" ref="AB510">SUM(IF(B510:I510&gt;B511:I511,1,-1))</f>
        <v>-2</v>
      </c>
      <c r="AC510" s="6" cm="1">
        <f t="array" ref="AC510">SUM(IF(J510:S510&gt;J511:S511,1,-1))</f>
        <v>4</v>
      </c>
      <c r="AD510" s="6">
        <f t="shared" si="113"/>
        <v>2</v>
      </c>
      <c r="AE510" s="6">
        <f t="shared" si="127"/>
        <v>0</v>
      </c>
      <c r="AF510" s="6">
        <f t="shared" si="127"/>
        <v>16</v>
      </c>
      <c r="AG510" s="6">
        <f t="shared" si="127"/>
        <v>16</v>
      </c>
      <c r="AH510" s="5"/>
      <c r="AI510" s="8" t="str">
        <f t="shared" si="114"/>
        <v>Outside</v>
      </c>
      <c r="AJ510" s="24" t="str">
        <f t="shared" si="115"/>
        <v>Neutral</v>
      </c>
      <c r="AK510" s="25" t="str">
        <f t="shared" si="116"/>
        <v>POC Down</v>
      </c>
      <c r="AL510" s="26" t="str">
        <f t="shared" si="117"/>
        <v>In. Val</v>
      </c>
      <c r="AM510" s="26" t="str">
        <f t="shared" si="118"/>
        <v>Upper Break</v>
      </c>
      <c r="AN510" s="26" t="str">
        <f t="shared" si="119"/>
        <v>Ab. Val</v>
      </c>
      <c r="AO510" s="26" t="str">
        <f t="shared" si="120"/>
        <v>No Gap</v>
      </c>
      <c r="AP510" s="26" t="str">
        <f t="shared" si="121"/>
        <v>Top-Weighted</v>
      </c>
      <c r="AQ510" s="26" t="str">
        <f t="shared" si="122"/>
        <v>Skewed Mid-Low</v>
      </c>
      <c r="AR510" s="26" t="str">
        <f t="shared" si="123"/>
        <v>Same</v>
      </c>
      <c r="AS510" s="27">
        <f t="shared" si="124"/>
        <v>0</v>
      </c>
    </row>
    <row r="511" spans="1:45" ht="15.5" x14ac:dyDescent="0.35">
      <c r="A511" s="20">
        <v>44939</v>
      </c>
      <c r="B511" s="21">
        <v>1.2062999999999999</v>
      </c>
      <c r="C511" s="21">
        <v>1.22481</v>
      </c>
      <c r="D511" s="21">
        <v>1.18408</v>
      </c>
      <c r="E511" s="21">
        <v>1.2222900000000001</v>
      </c>
      <c r="F511" s="21">
        <v>1.2063000000000001</v>
      </c>
      <c r="G511" s="21">
        <v>1.2173000000000003</v>
      </c>
      <c r="H511" s="21">
        <v>1.2004000000000001</v>
      </c>
      <c r="I511" s="22">
        <v>24</v>
      </c>
      <c r="J511" s="22">
        <v>6132</v>
      </c>
      <c r="K511" s="22">
        <v>5706</v>
      </c>
      <c r="L511" s="22">
        <v>11933</v>
      </c>
      <c r="M511" s="23">
        <v>16.540555555555599</v>
      </c>
      <c r="N511" s="23">
        <v>407.29999999999933</v>
      </c>
      <c r="O511" s="22">
        <v>169.00000000000136</v>
      </c>
      <c r="P511" s="22">
        <v>1313331</v>
      </c>
      <c r="Q511" s="23">
        <v>1824.0708333333334</v>
      </c>
      <c r="R511" s="23">
        <v>29.297814878468007</v>
      </c>
      <c r="S511" s="22">
        <v>48</v>
      </c>
      <c r="T511" s="22" t="s">
        <v>26</v>
      </c>
      <c r="U511" s="23">
        <v>0.66668090647114686</v>
      </c>
      <c r="V511" s="22">
        <v>3165</v>
      </c>
      <c r="W511" s="22">
        <v>4575</v>
      </c>
      <c r="X511" s="22">
        <v>2999</v>
      </c>
      <c r="Y511" s="22">
        <v>1194</v>
      </c>
      <c r="Z511" s="22" t="s">
        <v>31</v>
      </c>
      <c r="AA511" s="5"/>
      <c r="AB511" s="6" cm="1">
        <f t="array" ref="AB511">SUM(IF(B511:I511&gt;B512:I512,1,-1))</f>
        <v>0</v>
      </c>
      <c r="AC511" s="6" cm="1">
        <f t="array" ref="AC511">SUM(IF(J511:S511&gt;J512:S512,1,-1))</f>
        <v>6</v>
      </c>
      <c r="AD511" s="6">
        <f t="shared" si="113"/>
        <v>6</v>
      </c>
      <c r="AE511" s="6">
        <f t="shared" ref="AE511:AG520" si="128">SUM(AB511:AB513)</f>
        <v>0</v>
      </c>
      <c r="AF511" s="6">
        <f t="shared" si="128"/>
        <v>6</v>
      </c>
      <c r="AG511" s="6">
        <f t="shared" si="128"/>
        <v>6</v>
      </c>
      <c r="AH511" s="5"/>
      <c r="AI511" s="8" t="str">
        <f t="shared" si="114"/>
        <v>Outside</v>
      </c>
      <c r="AJ511" s="24" t="str">
        <f t="shared" si="115"/>
        <v>Neutral</v>
      </c>
      <c r="AK511" s="25" t="str">
        <f t="shared" si="116"/>
        <v>POC Unchanged</v>
      </c>
      <c r="AL511" s="26" t="str">
        <f t="shared" si="117"/>
        <v>In. Val</v>
      </c>
      <c r="AM511" s="26" t="str">
        <f t="shared" si="118"/>
        <v>Upper Break</v>
      </c>
      <c r="AN511" s="26" t="str">
        <f t="shared" si="119"/>
        <v>Ab. Val</v>
      </c>
      <c r="AO511" s="26" t="str">
        <f t="shared" si="120"/>
        <v>No Gap</v>
      </c>
      <c r="AP511" s="26" t="str">
        <f t="shared" si="121"/>
        <v>Top-Weighted</v>
      </c>
      <c r="AQ511" s="26" t="str">
        <f t="shared" si="122"/>
        <v>Skewed Mid-High</v>
      </c>
      <c r="AR511" s="26" t="str">
        <f t="shared" si="123"/>
        <v>Same</v>
      </c>
      <c r="AS511" s="27">
        <f t="shared" si="124"/>
        <v>0</v>
      </c>
    </row>
    <row r="512" spans="1:45" ht="15.5" x14ac:dyDescent="0.35">
      <c r="A512" s="20">
        <v>44938</v>
      </c>
      <c r="B512" s="21">
        <v>1.20373</v>
      </c>
      <c r="C512" s="21">
        <v>1.22464</v>
      </c>
      <c r="D512" s="21">
        <v>1.18408</v>
      </c>
      <c r="E512" s="21">
        <v>1.2216100000000001</v>
      </c>
      <c r="F512" s="21">
        <v>1.2063000000000001</v>
      </c>
      <c r="G512" s="21">
        <v>1.2160000000000002</v>
      </c>
      <c r="H512" s="21">
        <v>1.2004000000000001</v>
      </c>
      <c r="I512" s="22">
        <v>26</v>
      </c>
      <c r="J512" s="22">
        <v>5499</v>
      </c>
      <c r="K512" s="22">
        <v>6275</v>
      </c>
      <c r="L512" s="22">
        <v>11886</v>
      </c>
      <c r="M512" s="23">
        <v>16.480000000000032</v>
      </c>
      <c r="N512" s="23">
        <v>405.59999999999928</v>
      </c>
      <c r="O512" s="22">
        <v>156.00000000000057</v>
      </c>
      <c r="P512" s="22">
        <v>1305422</v>
      </c>
      <c r="Q512" s="23">
        <v>1813.0861111111112</v>
      </c>
      <c r="R512" s="23">
        <v>29.304733727810703</v>
      </c>
      <c r="S512" s="22">
        <v>44</v>
      </c>
      <c r="T512" s="22" t="s">
        <v>33</v>
      </c>
      <c r="U512" s="23">
        <v>0.71291150366156564</v>
      </c>
      <c r="V512" s="22">
        <v>2478</v>
      </c>
      <c r="W512" s="22">
        <v>5060</v>
      </c>
      <c r="X512" s="22">
        <v>3154</v>
      </c>
      <c r="Y512" s="22">
        <v>1194</v>
      </c>
      <c r="Z512" s="22" t="s">
        <v>31</v>
      </c>
      <c r="AA512" s="5"/>
      <c r="AB512" s="6" cm="1">
        <f t="array" ref="AB512">SUM(IF(B512:I512&gt;B513:I513,1,-1))</f>
        <v>2</v>
      </c>
      <c r="AC512" s="6" cm="1">
        <f t="array" ref="AC512">SUM(IF(J512:S512&gt;J513:S513,1,-1))</f>
        <v>6</v>
      </c>
      <c r="AD512" s="6">
        <f t="shared" si="113"/>
        <v>8</v>
      </c>
      <c r="AE512" s="6">
        <f t="shared" si="128"/>
        <v>-4</v>
      </c>
      <c r="AF512" s="6">
        <f t="shared" si="128"/>
        <v>-4</v>
      </c>
      <c r="AG512" s="6">
        <f t="shared" si="128"/>
        <v>-8</v>
      </c>
      <c r="AH512" s="5"/>
      <c r="AI512" s="8" t="str">
        <f t="shared" si="114"/>
        <v>Outside</v>
      </c>
      <c r="AJ512" s="24" t="str">
        <f t="shared" si="115"/>
        <v>Neutral</v>
      </c>
      <c r="AK512" s="25" t="str">
        <f t="shared" si="116"/>
        <v>POC Up</v>
      </c>
      <c r="AL512" s="26" t="str">
        <f t="shared" si="117"/>
        <v>In. Val</v>
      </c>
      <c r="AM512" s="26" t="str">
        <f t="shared" si="118"/>
        <v>Upper Break</v>
      </c>
      <c r="AN512" s="26" t="str">
        <f t="shared" si="119"/>
        <v>Ab. Val</v>
      </c>
      <c r="AO512" s="26" t="str">
        <f t="shared" si="120"/>
        <v>No Gap</v>
      </c>
      <c r="AP512" s="26" t="str">
        <f t="shared" si="121"/>
        <v>Bottom-Weighted</v>
      </c>
      <c r="AQ512" s="26" t="str">
        <f t="shared" si="122"/>
        <v>Skewed Mid-High</v>
      </c>
      <c r="AR512" s="26" t="str">
        <f t="shared" si="123"/>
        <v>Same</v>
      </c>
      <c r="AS512" s="27">
        <f t="shared" si="124"/>
        <v>0</v>
      </c>
    </row>
    <row r="513" spans="1:45" ht="15.5" x14ac:dyDescent="0.35">
      <c r="A513" s="20">
        <v>44937</v>
      </c>
      <c r="B513" s="21">
        <v>1.20757</v>
      </c>
      <c r="C513" s="21">
        <v>1.22096</v>
      </c>
      <c r="D513" s="21">
        <v>1.18408</v>
      </c>
      <c r="E513" s="21">
        <v>1.21567</v>
      </c>
      <c r="F513" s="21">
        <v>1.2042000000000002</v>
      </c>
      <c r="G513" s="21">
        <v>1.2148000000000001</v>
      </c>
      <c r="H513" s="21">
        <v>1.2007000000000001</v>
      </c>
      <c r="I513" s="22">
        <v>20</v>
      </c>
      <c r="J513" s="22">
        <v>6984</v>
      </c>
      <c r="K513" s="22">
        <v>4455</v>
      </c>
      <c r="L513" s="22">
        <v>11553</v>
      </c>
      <c r="M513" s="23">
        <v>16.017500000000037</v>
      </c>
      <c r="N513" s="23">
        <v>368.80000000000024</v>
      </c>
      <c r="O513" s="22">
        <v>141</v>
      </c>
      <c r="P513" s="22">
        <v>1256783</v>
      </c>
      <c r="Q513" s="23">
        <v>1745.5319444444444</v>
      </c>
      <c r="R513" s="23">
        <v>31.32592190889369</v>
      </c>
      <c r="S513" s="22">
        <v>36</v>
      </c>
      <c r="T513" s="22" t="s">
        <v>26</v>
      </c>
      <c r="U513" s="23">
        <v>0.60441967694947896</v>
      </c>
      <c r="V513" s="22">
        <v>2440</v>
      </c>
      <c r="W513" s="22">
        <v>6161</v>
      </c>
      <c r="X513" s="22">
        <v>1806</v>
      </c>
      <c r="Y513" s="22">
        <v>1107</v>
      </c>
      <c r="Z513" s="22" t="s">
        <v>31</v>
      </c>
      <c r="AA513" s="5"/>
      <c r="AB513" s="6" cm="1">
        <f t="array" ref="AB513">SUM(IF(B513:I513&gt;B514:I514,1,-1))</f>
        <v>-2</v>
      </c>
      <c r="AC513" s="6" cm="1">
        <f t="array" ref="AC513">SUM(IF(J513:S513&gt;J514:S514,1,-1))</f>
        <v>-6</v>
      </c>
      <c r="AD513" s="6">
        <f t="shared" si="113"/>
        <v>-8</v>
      </c>
      <c r="AE513" s="6">
        <f t="shared" si="128"/>
        <v>-8</v>
      </c>
      <c r="AF513" s="6">
        <f t="shared" si="128"/>
        <v>-6</v>
      </c>
      <c r="AG513" s="6">
        <f t="shared" si="128"/>
        <v>-14</v>
      </c>
      <c r="AH513" s="5"/>
      <c r="AI513" s="8" t="str">
        <f t="shared" si="114"/>
        <v>Outside</v>
      </c>
      <c r="AJ513" s="24" t="str">
        <f t="shared" si="115"/>
        <v>Neutral</v>
      </c>
      <c r="AK513" s="25" t="str">
        <f t="shared" si="116"/>
        <v>POC Down</v>
      </c>
      <c r="AL513" s="26" t="str">
        <f t="shared" si="117"/>
        <v>In. Val</v>
      </c>
      <c r="AM513" s="26" t="str">
        <f t="shared" si="118"/>
        <v>Inside Day</v>
      </c>
      <c r="AN513" s="26" t="str">
        <f t="shared" si="119"/>
        <v>Ab. Val</v>
      </c>
      <c r="AO513" s="26" t="str">
        <f t="shared" si="120"/>
        <v>No Gap</v>
      </c>
      <c r="AP513" s="26" t="str">
        <f t="shared" si="121"/>
        <v>Top-Weighted</v>
      </c>
      <c r="AQ513" s="26" t="str">
        <f t="shared" si="122"/>
        <v>Skewed Mid-High</v>
      </c>
      <c r="AR513" s="26" t="str">
        <f t="shared" si="123"/>
        <v>Same</v>
      </c>
      <c r="AS513" s="27">
        <f t="shared" si="124"/>
        <v>0</v>
      </c>
    </row>
    <row r="514" spans="1:45" ht="15.5" x14ac:dyDescent="0.35">
      <c r="A514" s="20">
        <v>44936</v>
      </c>
      <c r="B514" s="21">
        <v>1.2187699999999999</v>
      </c>
      <c r="C514" s="21">
        <v>1.22096</v>
      </c>
      <c r="D514" s="21">
        <v>1.18408</v>
      </c>
      <c r="E514" s="21">
        <v>1.2153099999999999</v>
      </c>
      <c r="F514" s="21">
        <v>1.2063000000000001</v>
      </c>
      <c r="G514" s="21">
        <v>1.2146000000000001</v>
      </c>
      <c r="H514" s="21">
        <v>1.2007000000000001</v>
      </c>
      <c r="I514" s="22">
        <v>-3</v>
      </c>
      <c r="J514" s="22">
        <v>4831</v>
      </c>
      <c r="K514" s="22">
        <v>6702</v>
      </c>
      <c r="L514" s="22">
        <v>11650</v>
      </c>
      <c r="M514" s="23">
        <v>16.153055555555575</v>
      </c>
      <c r="N514" s="23">
        <v>368.80000000000024</v>
      </c>
      <c r="O514" s="22">
        <v>139.00000000000023</v>
      </c>
      <c r="P514" s="22">
        <v>1267588</v>
      </c>
      <c r="Q514" s="23">
        <v>1760.5388888888888</v>
      </c>
      <c r="R514" s="23">
        <v>31.588937093275469</v>
      </c>
      <c r="S514" s="22">
        <v>36</v>
      </c>
      <c r="T514" s="22" t="s">
        <v>26</v>
      </c>
      <c r="U514" s="23">
        <v>0.65564344571762134</v>
      </c>
      <c r="V514" s="22">
        <v>2215</v>
      </c>
      <c r="W514" s="22">
        <v>6489</v>
      </c>
      <c r="X514" s="22">
        <v>1806</v>
      </c>
      <c r="Y514" s="22">
        <v>1107</v>
      </c>
      <c r="Z514" s="22" t="s">
        <v>31</v>
      </c>
      <c r="AA514" s="5"/>
      <c r="AB514" s="6" cm="1">
        <f t="array" ref="AB514">SUM(IF(B514:I514&gt;B515:I515,1,-1))</f>
        <v>-4</v>
      </c>
      <c r="AC514" s="6" cm="1">
        <f t="array" ref="AC514">SUM(IF(J514:S514&gt;J515:S515,1,-1))</f>
        <v>-4</v>
      </c>
      <c r="AD514" s="6">
        <f t="shared" si="113"/>
        <v>-8</v>
      </c>
      <c r="AE514" s="6">
        <f t="shared" si="128"/>
        <v>-10</v>
      </c>
      <c r="AF514" s="6">
        <f t="shared" si="128"/>
        <v>4</v>
      </c>
      <c r="AG514" s="6">
        <f t="shared" si="128"/>
        <v>-6</v>
      </c>
      <c r="AH514" s="5"/>
      <c r="AI514" s="8" t="str">
        <f t="shared" si="114"/>
        <v>Outside</v>
      </c>
      <c r="AJ514" s="24" t="str">
        <f t="shared" si="115"/>
        <v>Down</v>
      </c>
      <c r="AK514" s="25" t="str">
        <f t="shared" si="116"/>
        <v>POC Unchanged</v>
      </c>
      <c r="AL514" s="26" t="str">
        <f t="shared" si="117"/>
        <v>In. Val</v>
      </c>
      <c r="AM514" s="26" t="str">
        <f t="shared" si="118"/>
        <v>Inside Day</v>
      </c>
      <c r="AN514" s="26" t="str">
        <f t="shared" si="119"/>
        <v>Ab. Val</v>
      </c>
      <c r="AO514" s="26" t="str">
        <f t="shared" si="120"/>
        <v>Gap Up - Faded</v>
      </c>
      <c r="AP514" s="26" t="str">
        <f t="shared" si="121"/>
        <v>Bottom-Weighted</v>
      </c>
      <c r="AQ514" s="26" t="str">
        <f t="shared" si="122"/>
        <v>Skewed Mid-High</v>
      </c>
      <c r="AR514" s="26" t="str">
        <f t="shared" si="123"/>
        <v>Same</v>
      </c>
      <c r="AS514" s="27">
        <f t="shared" si="124"/>
        <v>0</v>
      </c>
    </row>
    <row r="515" spans="1:45" ht="15.5" x14ac:dyDescent="0.35">
      <c r="A515" s="20">
        <v>44935</v>
      </c>
      <c r="B515" s="21">
        <v>1.2154</v>
      </c>
      <c r="C515" s="21">
        <v>1.2222999999999999</v>
      </c>
      <c r="D515" s="21">
        <v>1.18408</v>
      </c>
      <c r="E515" s="21">
        <v>1.21834</v>
      </c>
      <c r="F515" s="21">
        <v>1.2063000000000001</v>
      </c>
      <c r="G515" s="21">
        <v>1.2143000000000002</v>
      </c>
      <c r="H515" s="21">
        <v>1.2009000000000001</v>
      </c>
      <c r="I515" s="22">
        <v>22</v>
      </c>
      <c r="J515" s="22">
        <v>5063</v>
      </c>
      <c r="K515" s="22">
        <v>6702</v>
      </c>
      <c r="L515" s="22">
        <v>11882</v>
      </c>
      <c r="M515" s="23">
        <v>16.478333333333353</v>
      </c>
      <c r="N515" s="23">
        <v>382.19999999999919</v>
      </c>
      <c r="O515" s="22">
        <v>134.0000000000008</v>
      </c>
      <c r="P515" s="22">
        <v>1311576</v>
      </c>
      <c r="Q515" s="23">
        <v>1821.6333333333334</v>
      </c>
      <c r="R515" s="23">
        <v>31.088435374149725</v>
      </c>
      <c r="S515" s="22">
        <v>27</v>
      </c>
      <c r="T515" s="22" t="s">
        <v>26</v>
      </c>
      <c r="U515" s="23">
        <v>0.6761590654383608</v>
      </c>
      <c r="V515" s="22">
        <v>2091</v>
      </c>
      <c r="W515" s="22">
        <v>6322</v>
      </c>
      <c r="X515" s="22">
        <v>2311</v>
      </c>
      <c r="Y515" s="22">
        <v>1152</v>
      </c>
      <c r="Z515" s="22" t="s">
        <v>31</v>
      </c>
      <c r="AA515" s="5"/>
      <c r="AB515" s="6" cm="1">
        <f t="array" ref="AB515">SUM(IF(B515:I515&gt;B516:I516,1,-1))</f>
        <v>-2</v>
      </c>
      <c r="AC515" s="6" cm="1">
        <f t="array" ref="AC515">SUM(IF(J515:S515&gt;J516:S516,1,-1))</f>
        <v>4</v>
      </c>
      <c r="AD515" s="6">
        <f t="shared" si="113"/>
        <v>2</v>
      </c>
      <c r="AE515" s="6">
        <f t="shared" si="128"/>
        <v>-14</v>
      </c>
      <c r="AF515" s="6">
        <f t="shared" si="128"/>
        <v>2</v>
      </c>
      <c r="AG515" s="6">
        <f t="shared" si="128"/>
        <v>-12</v>
      </c>
      <c r="AH515" s="5"/>
      <c r="AI515" s="8" t="str">
        <f t="shared" si="114"/>
        <v>Inside</v>
      </c>
      <c r="AJ515" s="24" t="str">
        <f t="shared" si="115"/>
        <v>Down</v>
      </c>
      <c r="AK515" s="25" t="str">
        <f t="shared" si="116"/>
        <v>POC Unchanged</v>
      </c>
      <c r="AL515" s="26" t="str">
        <f t="shared" si="117"/>
        <v>In. Val</v>
      </c>
      <c r="AM515" s="26" t="str">
        <f t="shared" si="118"/>
        <v>Inside Day</v>
      </c>
      <c r="AN515" s="26" t="str">
        <f t="shared" si="119"/>
        <v>Ab. Val</v>
      </c>
      <c r="AO515" s="26" t="str">
        <f t="shared" si="120"/>
        <v>Gap Up - Follow Through</v>
      </c>
      <c r="AP515" s="26" t="str">
        <f t="shared" si="121"/>
        <v>Bottom-Weighted</v>
      </c>
      <c r="AQ515" s="26" t="str">
        <f t="shared" si="122"/>
        <v>Skewed Mid-High</v>
      </c>
      <c r="AR515" s="26" t="str">
        <f t="shared" si="123"/>
        <v>Closed Lower Quadrant</v>
      </c>
      <c r="AS515" s="27">
        <f t="shared" si="124"/>
        <v>-1</v>
      </c>
    </row>
    <row r="516" spans="1:45" ht="15.5" x14ac:dyDescent="0.35">
      <c r="A516" s="20">
        <v>44932</v>
      </c>
      <c r="B516" s="21">
        <v>1.2159</v>
      </c>
      <c r="C516" s="21">
        <v>1.2241500000000001</v>
      </c>
      <c r="D516" s="21">
        <v>1.18408</v>
      </c>
      <c r="E516" s="21">
        <v>1.21193</v>
      </c>
      <c r="F516" s="21">
        <v>1.2063000000000001</v>
      </c>
      <c r="G516" s="21">
        <v>1.2147000000000001</v>
      </c>
      <c r="H516" s="21">
        <v>1.2007000000000001</v>
      </c>
      <c r="I516" s="22">
        <v>-4</v>
      </c>
      <c r="J516" s="22">
        <v>4985</v>
      </c>
      <c r="K516" s="22">
        <v>6702</v>
      </c>
      <c r="L516" s="22">
        <v>11804</v>
      </c>
      <c r="M516" s="23">
        <v>16.370277777777801</v>
      </c>
      <c r="N516" s="23">
        <v>400.7000000000005</v>
      </c>
      <c r="O516" s="22">
        <v>140.00000000000011</v>
      </c>
      <c r="P516" s="22">
        <v>1298616</v>
      </c>
      <c r="Q516" s="23">
        <v>1803.6333333333334</v>
      </c>
      <c r="R516" s="23">
        <v>29.458447716496096</v>
      </c>
      <c r="S516" s="22">
        <v>26</v>
      </c>
      <c r="T516" s="22" t="s">
        <v>33</v>
      </c>
      <c r="U516" s="23">
        <v>0.70470528794151532</v>
      </c>
      <c r="V516" s="22">
        <v>1736</v>
      </c>
      <c r="W516" s="22">
        <v>5613</v>
      </c>
      <c r="X516" s="22">
        <v>3273</v>
      </c>
      <c r="Y516" s="22">
        <v>1182</v>
      </c>
      <c r="Z516" s="22" t="s">
        <v>32</v>
      </c>
      <c r="AA516" s="5"/>
      <c r="AB516" s="6" cm="1">
        <f t="array" ref="AB516">SUM(IF(B516:I516&gt;B517:I517,1,-1))</f>
        <v>-4</v>
      </c>
      <c r="AC516" s="6" cm="1">
        <f t="array" ref="AC516">SUM(IF(J516:S516&gt;J517:S517,1,-1))</f>
        <v>4</v>
      </c>
      <c r="AD516" s="6">
        <f t="shared" ref="AD516:AD520" si="129">SUM(AB516:AC516)</f>
        <v>0</v>
      </c>
      <c r="AE516" s="6">
        <f t="shared" si="128"/>
        <v>-14</v>
      </c>
      <c r="AF516" s="6">
        <f t="shared" si="128"/>
        <v>-8</v>
      </c>
      <c r="AG516" s="6">
        <f t="shared" si="128"/>
        <v>-22</v>
      </c>
      <c r="AH516" s="5"/>
      <c r="AI516" s="8" t="str">
        <f t="shared" si="114"/>
        <v>OL Lower</v>
      </c>
      <c r="AJ516" s="24" t="str">
        <f t="shared" si="115"/>
        <v>Down</v>
      </c>
      <c r="AK516" s="25" t="str">
        <f t="shared" si="116"/>
        <v>POC Unchanged</v>
      </c>
      <c r="AL516" s="26" t="str">
        <f t="shared" si="117"/>
        <v>In. Val</v>
      </c>
      <c r="AM516" s="26" t="str">
        <f t="shared" si="118"/>
        <v>Lower Break</v>
      </c>
      <c r="AN516" s="26" t="str">
        <f t="shared" si="119"/>
        <v>In Val</v>
      </c>
      <c r="AO516" s="26" t="str">
        <f t="shared" si="120"/>
        <v>Gap Up - Failed</v>
      </c>
      <c r="AP516" s="26" t="str">
        <f t="shared" si="121"/>
        <v>Bottom-Weighted</v>
      </c>
      <c r="AQ516" s="26" t="str">
        <f t="shared" si="122"/>
        <v>Skewed Mid-High</v>
      </c>
      <c r="AR516" s="26" t="str">
        <f t="shared" si="123"/>
        <v>Closed Lower Quadrant</v>
      </c>
      <c r="AS516" s="27">
        <f t="shared" si="124"/>
        <v>-2</v>
      </c>
    </row>
    <row r="517" spans="1:45" ht="15.5" x14ac:dyDescent="0.35">
      <c r="A517" s="20">
        <v>44931</v>
      </c>
      <c r="B517" s="21">
        <v>1.2190000000000001</v>
      </c>
      <c r="C517" s="21">
        <v>1.2241500000000001</v>
      </c>
      <c r="D517" s="21">
        <v>1.18729</v>
      </c>
      <c r="E517" s="21">
        <v>1.19086</v>
      </c>
      <c r="F517" s="21">
        <v>1.2062999999999999</v>
      </c>
      <c r="G517" s="21">
        <v>1.2150000000000001</v>
      </c>
      <c r="H517" s="21">
        <v>1.2007000000000001</v>
      </c>
      <c r="I517" s="22">
        <v>-33</v>
      </c>
      <c r="J517" s="22">
        <v>5782</v>
      </c>
      <c r="K517" s="22">
        <v>5875</v>
      </c>
      <c r="L517" s="22">
        <v>11772</v>
      </c>
      <c r="M517" s="23">
        <v>16.278472222222245</v>
      </c>
      <c r="N517" s="23">
        <v>368.60000000000116</v>
      </c>
      <c r="O517" s="22">
        <v>142.9999999999998</v>
      </c>
      <c r="P517" s="22">
        <v>1283736</v>
      </c>
      <c r="Q517" s="23">
        <v>1782.9666666666667</v>
      </c>
      <c r="R517" s="23">
        <v>31.937059142702015</v>
      </c>
      <c r="S517" s="22">
        <v>22</v>
      </c>
      <c r="T517" s="22" t="s">
        <v>33</v>
      </c>
      <c r="U517" s="23">
        <v>0.72595391254309782</v>
      </c>
      <c r="V517" s="22">
        <v>2279</v>
      </c>
      <c r="W517" s="22">
        <v>4173</v>
      </c>
      <c r="X517" s="22">
        <v>4615</v>
      </c>
      <c r="Y517" s="22">
        <v>705</v>
      </c>
      <c r="Z517" s="22" t="s">
        <v>27</v>
      </c>
      <c r="AA517" s="5"/>
      <c r="AB517" s="6" cm="1">
        <f t="array" ref="AB517">SUM(IF(B517:I517&gt;B518:I518,1,-1))</f>
        <v>-8</v>
      </c>
      <c r="AC517" s="6" cm="1">
        <f t="array" ref="AC517">SUM(IF(J517:S517&gt;J518:S518,1,-1))</f>
        <v>-6</v>
      </c>
      <c r="AD517" s="6">
        <f t="shared" si="129"/>
        <v>-14</v>
      </c>
      <c r="AE517" s="6">
        <f t="shared" si="128"/>
        <v>-16</v>
      </c>
      <c r="AF517" s="6">
        <f t="shared" si="128"/>
        <v>-12</v>
      </c>
      <c r="AG517" s="6">
        <f t="shared" si="128"/>
        <v>-28</v>
      </c>
      <c r="AH517" s="5"/>
      <c r="AI517" s="8" t="str">
        <f t="shared" si="114"/>
        <v>OL Lower</v>
      </c>
      <c r="AJ517" s="24" t="str">
        <f t="shared" si="115"/>
        <v>Down</v>
      </c>
      <c r="AK517" s="25" t="str">
        <f t="shared" si="116"/>
        <v>POC Unchanged</v>
      </c>
      <c r="AL517" s="26" t="str">
        <f t="shared" si="117"/>
        <v>In. Val</v>
      </c>
      <c r="AM517" s="26" t="str">
        <f t="shared" si="118"/>
        <v>Lower Break</v>
      </c>
      <c r="AN517" s="26" t="str">
        <f t="shared" si="119"/>
        <v>Bl. Val</v>
      </c>
      <c r="AO517" s="26" t="str">
        <f t="shared" si="120"/>
        <v>Gap Up - Failed</v>
      </c>
      <c r="AP517" s="26" t="str">
        <f t="shared" si="121"/>
        <v>Bottom-Weighted</v>
      </c>
      <c r="AQ517" s="26" t="str">
        <f t="shared" si="122"/>
        <v>Skewed Mid-Low</v>
      </c>
      <c r="AR517" s="26" t="str">
        <f t="shared" si="123"/>
        <v>Closed Higher Quadrant</v>
      </c>
      <c r="AS517" s="27">
        <f t="shared" si="124"/>
        <v>1</v>
      </c>
    </row>
    <row r="518" spans="1:45" ht="15.5" x14ac:dyDescent="0.35">
      <c r="A518" s="20">
        <v>44930</v>
      </c>
      <c r="B518" s="21">
        <v>1.2417800000000001</v>
      </c>
      <c r="C518" s="21">
        <v>1.2424999999999999</v>
      </c>
      <c r="D518" s="21">
        <v>1.19001</v>
      </c>
      <c r="E518" s="21">
        <v>1.2055800000000001</v>
      </c>
      <c r="F518" s="21">
        <v>1.2062999999999999</v>
      </c>
      <c r="G518" s="21">
        <v>1.2162999999999999</v>
      </c>
      <c r="H518" s="21">
        <v>1.2008999999999999</v>
      </c>
      <c r="I518" s="22">
        <v>-25</v>
      </c>
      <c r="J518" s="22">
        <v>6727</v>
      </c>
      <c r="K518" s="22">
        <v>5092</v>
      </c>
      <c r="L518" s="22">
        <v>11931</v>
      </c>
      <c r="M518" s="23">
        <v>16.493611111111136</v>
      </c>
      <c r="N518" s="23">
        <v>524.8999999999993</v>
      </c>
      <c r="O518" s="22">
        <v>154.0000000000008</v>
      </c>
      <c r="P518" s="22">
        <v>1313133</v>
      </c>
      <c r="Q518" s="23">
        <v>1823.7958333333333</v>
      </c>
      <c r="R518" s="23">
        <v>22.730043817870101</v>
      </c>
      <c r="S518" s="22">
        <v>33</v>
      </c>
      <c r="T518" s="22" t="s">
        <v>26</v>
      </c>
      <c r="U518" s="23">
        <v>0.54842425868714195</v>
      </c>
      <c r="V518" s="22">
        <v>606</v>
      </c>
      <c r="W518" s="22">
        <v>2056</v>
      </c>
      <c r="X518" s="22">
        <v>7176</v>
      </c>
      <c r="Y518" s="22">
        <v>2046</v>
      </c>
      <c r="Z518" s="22" t="s">
        <v>29</v>
      </c>
      <c r="AA518" s="5"/>
      <c r="AB518" s="6" cm="1">
        <f t="array" ref="AB518">SUM(IF(B518:I518&gt;B519:I519,1,-1))</f>
        <v>-2</v>
      </c>
      <c r="AC518" s="6" cm="1">
        <f t="array" ref="AC518">SUM(IF(J518:S518&gt;J519:S519,1,-1))</f>
        <v>-6</v>
      </c>
      <c r="AD518" s="6">
        <f t="shared" si="129"/>
        <v>-8</v>
      </c>
      <c r="AE518" s="6">
        <f t="shared" si="128"/>
        <v>-2</v>
      </c>
      <c r="AF518" s="6">
        <f t="shared" si="128"/>
        <v>4</v>
      </c>
      <c r="AG518" s="6">
        <f t="shared" si="128"/>
        <v>2</v>
      </c>
      <c r="AH518" s="5"/>
      <c r="AI518" s="8" t="str">
        <f t="shared" si="114"/>
        <v>OL Lower</v>
      </c>
      <c r="AJ518" s="24" t="str">
        <f t="shared" si="115"/>
        <v>Down</v>
      </c>
      <c r="AK518" s="25" t="str">
        <f t="shared" si="116"/>
        <v>POC Up</v>
      </c>
      <c r="AL518" s="26" t="str">
        <f t="shared" si="117"/>
        <v>In. Val</v>
      </c>
      <c r="AM518" s="26" t="str">
        <f t="shared" si="118"/>
        <v>Inside Day</v>
      </c>
      <c r="AN518" s="26" t="str">
        <f t="shared" si="119"/>
        <v>In Val</v>
      </c>
      <c r="AO518" s="26" t="str">
        <f t="shared" si="120"/>
        <v>Gap Up - Failed</v>
      </c>
      <c r="AP518" s="26" t="str">
        <f t="shared" si="121"/>
        <v>Top-Weighted</v>
      </c>
      <c r="AQ518" s="26" t="str">
        <f t="shared" si="122"/>
        <v>Skewed Mid-Low</v>
      </c>
      <c r="AR518" s="26" t="str">
        <f t="shared" si="123"/>
        <v>Closed Lower Quadrant</v>
      </c>
      <c r="AS518" s="27">
        <f t="shared" si="124"/>
        <v>-1</v>
      </c>
    </row>
    <row r="519" spans="1:45" ht="15.5" x14ac:dyDescent="0.35">
      <c r="A519" s="20">
        <v>44929</v>
      </c>
      <c r="B519" s="21">
        <v>1.2354099999999999</v>
      </c>
      <c r="C519" s="21">
        <v>1.24464</v>
      </c>
      <c r="D519" s="21">
        <v>1.19001</v>
      </c>
      <c r="E519" s="21">
        <v>1.19659</v>
      </c>
      <c r="F519" s="21">
        <v>1.2041999999999999</v>
      </c>
      <c r="G519" s="21">
        <v>1.2177</v>
      </c>
      <c r="H519" s="21">
        <v>1.2008999999999999</v>
      </c>
      <c r="I519" s="22">
        <v>-18</v>
      </c>
      <c r="J519" s="22">
        <v>9274</v>
      </c>
      <c r="K519" s="22">
        <v>2632</v>
      </c>
      <c r="L519" s="22">
        <v>12004</v>
      </c>
      <c r="M519" s="23">
        <v>16.587361111111136</v>
      </c>
      <c r="N519" s="23">
        <v>546.29999999999961</v>
      </c>
      <c r="O519" s="22">
        <v>168.00000000000148</v>
      </c>
      <c r="P519" s="22">
        <v>1356125</v>
      </c>
      <c r="Q519" s="23">
        <v>1883.5069444444443</v>
      </c>
      <c r="R519" s="23">
        <v>21.973274757459286</v>
      </c>
      <c r="S519" s="22">
        <v>41</v>
      </c>
      <c r="T519" s="22" t="s">
        <v>28</v>
      </c>
      <c r="U519" s="23">
        <v>0.38666660771397932</v>
      </c>
      <c r="V519" s="22">
        <v>1451</v>
      </c>
      <c r="W519" s="22">
        <v>1665</v>
      </c>
      <c r="X519" s="22">
        <v>6689</v>
      </c>
      <c r="Y519" s="22">
        <v>2192</v>
      </c>
      <c r="Z519" s="22" t="s">
        <v>27</v>
      </c>
      <c r="AA519" s="5"/>
      <c r="AB519" s="6" cm="1">
        <f t="array" ref="AB519">SUM(IF(B519:I519&gt;B520:I520,1,-1))</f>
        <v>-6</v>
      </c>
      <c r="AC519" s="6" cm="1">
        <f t="array" ref="AC519">SUM(IF(J519:S519&gt;J520:S520,1,-1))</f>
        <v>0</v>
      </c>
      <c r="AD519" s="6">
        <f t="shared" si="129"/>
        <v>-6</v>
      </c>
      <c r="AE519" s="6">
        <f t="shared" si="128"/>
        <v>0</v>
      </c>
      <c r="AF519" s="6">
        <f t="shared" si="128"/>
        <v>10</v>
      </c>
      <c r="AG519" s="6">
        <f t="shared" si="128"/>
        <v>10</v>
      </c>
      <c r="AH519" s="5"/>
      <c r="AI519" s="8" t="str">
        <f t="shared" si="114"/>
        <v>OL Lower</v>
      </c>
      <c r="AJ519" s="24" t="str">
        <f t="shared" si="115"/>
        <v>Down</v>
      </c>
      <c r="AK519" s="25" t="str">
        <f t="shared" si="116"/>
        <v>POC Unchanged</v>
      </c>
      <c r="AL519" s="26" t="str">
        <f t="shared" si="117"/>
        <v>In. Val</v>
      </c>
      <c r="AM519" s="26" t="str">
        <f t="shared" si="118"/>
        <v>Lower Break</v>
      </c>
      <c r="AN519" s="26" t="str">
        <f t="shared" si="119"/>
        <v>Bl. Val</v>
      </c>
      <c r="AO519" s="26" t="str">
        <f t="shared" si="120"/>
        <v>Gap Up - Failed</v>
      </c>
      <c r="AP519" s="26" t="str">
        <f t="shared" si="121"/>
        <v>Top-Weighted</v>
      </c>
      <c r="AQ519" s="26" t="str">
        <f t="shared" si="122"/>
        <v>Skewed Mid-Low</v>
      </c>
      <c r="AR519" s="26" t="str">
        <f t="shared" si="123"/>
        <v>Same</v>
      </c>
      <c r="AS519" s="27">
        <f t="shared" si="124"/>
        <v>0</v>
      </c>
    </row>
    <row r="520" spans="1:45" ht="15.5" x14ac:dyDescent="0.35">
      <c r="A520" s="20">
        <v>44928</v>
      </c>
      <c r="B520" s="21">
        <v>1.2268399999999999</v>
      </c>
      <c r="C520" s="21">
        <v>1.24464</v>
      </c>
      <c r="D520" s="21">
        <v>1.1992100000000001</v>
      </c>
      <c r="E520" s="21">
        <v>1.20574</v>
      </c>
      <c r="F520" s="21">
        <v>1.2041999999999999</v>
      </c>
      <c r="G520" s="21">
        <v>1.2185000000000001</v>
      </c>
      <c r="H520" s="21">
        <v>1.2011000000000001</v>
      </c>
      <c r="I520" s="22">
        <v>-2</v>
      </c>
      <c r="J520" s="22">
        <v>10030</v>
      </c>
      <c r="K520" s="22">
        <v>1831</v>
      </c>
      <c r="L520" s="22">
        <v>11955</v>
      </c>
      <c r="M520" s="23">
        <v>16.519861111111144</v>
      </c>
      <c r="N520" s="23">
        <v>454.29999999999859</v>
      </c>
      <c r="O520" s="22">
        <v>174.00000000000082</v>
      </c>
      <c r="P520" s="22">
        <v>1380437</v>
      </c>
      <c r="Q520" s="23">
        <v>1917.2736111111112</v>
      </c>
      <c r="R520" s="23">
        <v>26.315210213515378</v>
      </c>
      <c r="S520" s="22">
        <v>33</v>
      </c>
      <c r="T520" s="22" t="s">
        <v>28</v>
      </c>
      <c r="U520" s="23">
        <v>0.32978740481018098</v>
      </c>
      <c r="V520" s="22">
        <v>1813</v>
      </c>
      <c r="W520" s="22">
        <v>918</v>
      </c>
      <c r="X520" s="22">
        <v>3781</v>
      </c>
      <c r="Y520" s="22">
        <v>5443</v>
      </c>
      <c r="Z520" s="22" t="s">
        <v>27</v>
      </c>
      <c r="AA520" s="5"/>
      <c r="AB520" s="6" cm="1">
        <f t="array" ref="AB520">SUM(IF(B520:I520&gt;B521:I521,1,-1))</f>
        <v>6</v>
      </c>
      <c r="AC520" s="6" cm="1">
        <f t="array" ref="AC520">SUM(IF(J520:S520&gt;J521:S521,1,-1))</f>
        <v>10</v>
      </c>
      <c r="AD520" s="6">
        <f t="shared" si="129"/>
        <v>16</v>
      </c>
      <c r="AE520" s="6">
        <f t="shared" si="128"/>
        <v>6</v>
      </c>
      <c r="AF520" s="6">
        <f t="shared" si="128"/>
        <v>10</v>
      </c>
      <c r="AG520" s="6">
        <f t="shared" si="128"/>
        <v>16</v>
      </c>
      <c r="AH520" s="5"/>
      <c r="AI520" s="8" t="str">
        <f t="shared" si="114"/>
        <v>Higher</v>
      </c>
      <c r="AJ520" s="24" t="str">
        <f t="shared" si="115"/>
        <v>Down</v>
      </c>
      <c r="AK520" s="25" t="str">
        <f t="shared" si="116"/>
        <v>POC Up</v>
      </c>
      <c r="AL520" s="26" t="str">
        <f t="shared" si="117"/>
        <v>Ab. Val</v>
      </c>
      <c r="AM520" s="26" t="str">
        <f t="shared" si="118"/>
        <v>Upper Break</v>
      </c>
      <c r="AN520" s="26" t="str">
        <f t="shared" si="119"/>
        <v>In Val</v>
      </c>
      <c r="AO520" s="26" t="str">
        <f t="shared" si="120"/>
        <v>Gap Up - Faded</v>
      </c>
      <c r="AP520" s="26" t="str">
        <f t="shared" si="121"/>
        <v>Top-Weighted</v>
      </c>
      <c r="AQ520" s="26" t="str">
        <f t="shared" si="122"/>
        <v>Skewed Low</v>
      </c>
      <c r="AR520" s="26" t="str">
        <f t="shared" si="123"/>
        <v>Closed Higher Quadrant</v>
      </c>
      <c r="AS520" s="27">
        <f t="shared" si="124"/>
        <v>4</v>
      </c>
    </row>
  </sheetData>
  <pageMargins left="0.7" right="0.7" top="0.75" bottom="0.75" header="0.3" footer="0.3"/>
  <ignoredErrors>
    <ignoredError sqref="AB2:AC520 AQ2:AQ520" formulaRange="1"/>
  </ignoredErrors>
  <tableParts count="3">
    <tablePart r:id="rId1"/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A5F01-4E0E-43E3-9D69-60404ACD6849}">
  <sheetPr>
    <tabColor theme="9" tint="0.39997558519241921"/>
  </sheetPr>
  <dimension ref="A1:AS520"/>
  <sheetViews>
    <sheetView zoomScale="58" zoomScaleNormal="58" workbookViewId="0"/>
  </sheetViews>
  <sheetFormatPr defaultRowHeight="14.5" x14ac:dyDescent="0.35"/>
  <cols>
    <col min="1" max="1" width="13.54296875" bestFit="1" customWidth="1"/>
    <col min="2" max="2" width="14.1796875" bestFit="1" customWidth="1"/>
    <col min="3" max="3" width="13.26953125" bestFit="1" customWidth="1"/>
    <col min="4" max="4" width="13.08984375" bestFit="1" customWidth="1"/>
    <col min="5" max="5" width="14" bestFit="1" customWidth="1"/>
    <col min="6" max="6" width="13.08984375" bestFit="1" customWidth="1"/>
    <col min="7" max="7" width="13.26953125" bestFit="1" customWidth="1"/>
    <col min="8" max="8" width="12.90625" bestFit="1" customWidth="1"/>
    <col min="9" max="9" width="11.54296875" bestFit="1" customWidth="1"/>
    <col min="10" max="10" width="15.7265625" bestFit="1" customWidth="1"/>
    <col min="11" max="11" width="15" bestFit="1" customWidth="1"/>
    <col min="12" max="12" width="14.81640625" bestFit="1" customWidth="1"/>
    <col min="13" max="13" width="12.81640625" bestFit="1" customWidth="1"/>
    <col min="14" max="14" width="14.6328125" bestFit="1" customWidth="1"/>
    <col min="15" max="15" width="12.453125" bestFit="1" customWidth="1"/>
    <col min="16" max="16" width="16.26953125" bestFit="1" customWidth="1"/>
    <col min="17" max="17" width="19.81640625" bestFit="1" customWidth="1"/>
    <col min="18" max="18" width="12.26953125" bestFit="1" customWidth="1"/>
    <col min="19" max="19" width="11.54296875" bestFit="1" customWidth="1"/>
    <col min="20" max="20" width="12.453125" bestFit="1" customWidth="1"/>
    <col min="21" max="21" width="11.36328125" bestFit="1" customWidth="1"/>
    <col min="22" max="25" width="19.1796875" bestFit="1" customWidth="1"/>
    <col min="26" max="26" width="12" bestFit="1" customWidth="1"/>
    <col min="28" max="28" width="15.26953125" bestFit="1" customWidth="1"/>
    <col min="29" max="29" width="15.6328125" bestFit="1" customWidth="1"/>
    <col min="30" max="30" width="12.1796875" bestFit="1" customWidth="1"/>
    <col min="31" max="31" width="18.26953125" bestFit="1" customWidth="1"/>
    <col min="32" max="32" width="18.54296875" bestFit="1" customWidth="1"/>
    <col min="33" max="33" width="15.1796875" bestFit="1" customWidth="1"/>
    <col min="35" max="35" width="18.08984375" bestFit="1" customWidth="1"/>
    <col min="36" max="36" width="18.7265625" bestFit="1" customWidth="1"/>
    <col min="37" max="37" width="22.6328125" bestFit="1" customWidth="1"/>
    <col min="38" max="38" width="25.1796875" bestFit="1" customWidth="1"/>
    <col min="39" max="39" width="23.08984375" bestFit="1" customWidth="1"/>
    <col min="40" max="40" width="17" bestFit="1" customWidth="1"/>
    <col min="41" max="41" width="25.1796875" bestFit="1" customWidth="1"/>
    <col min="42" max="42" width="21.36328125" bestFit="1" customWidth="1"/>
    <col min="43" max="43" width="22.6328125" bestFit="1" customWidth="1"/>
    <col min="44" max="44" width="22" bestFit="1" customWidth="1"/>
    <col min="45" max="45" width="21.08984375" bestFit="1" customWidth="1"/>
  </cols>
  <sheetData>
    <row r="1" spans="1:45" ht="15.5" x14ac:dyDescent="0.35">
      <c r="A1" s="5" t="s">
        <v>25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14" t="s">
        <v>11</v>
      </c>
      <c r="N1" s="14" t="s">
        <v>12</v>
      </c>
      <c r="O1" s="5" t="s">
        <v>13</v>
      </c>
      <c r="P1" s="5" t="s">
        <v>14</v>
      </c>
      <c r="Q1" s="14" t="s">
        <v>15</v>
      </c>
      <c r="R1" s="14" t="s">
        <v>16</v>
      </c>
      <c r="S1" s="5" t="s">
        <v>17</v>
      </c>
      <c r="T1" s="5" t="s">
        <v>18</v>
      </c>
      <c r="U1" s="14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/>
      <c r="AB1" s="6" t="s">
        <v>35</v>
      </c>
      <c r="AC1" s="6" t="s">
        <v>36</v>
      </c>
      <c r="AD1" s="6" t="s">
        <v>37</v>
      </c>
      <c r="AE1" s="6" t="s">
        <v>39</v>
      </c>
      <c r="AF1" s="6" t="s">
        <v>40</v>
      </c>
      <c r="AG1" s="6" t="s">
        <v>38</v>
      </c>
      <c r="AH1" s="5"/>
      <c r="AI1" s="10" t="s">
        <v>41</v>
      </c>
      <c r="AJ1" s="11" t="s">
        <v>42</v>
      </c>
      <c r="AK1" s="11" t="s">
        <v>45</v>
      </c>
      <c r="AL1" s="11" t="s">
        <v>47</v>
      </c>
      <c r="AM1" s="11" t="s">
        <v>43</v>
      </c>
      <c r="AN1" s="11" t="s">
        <v>44</v>
      </c>
      <c r="AO1" s="11" t="s">
        <v>46</v>
      </c>
      <c r="AP1" s="11" t="s">
        <v>48</v>
      </c>
      <c r="AQ1" s="11" t="s">
        <v>49</v>
      </c>
      <c r="AR1" s="11" t="s">
        <v>50</v>
      </c>
      <c r="AS1" s="5" t="s">
        <v>51</v>
      </c>
    </row>
    <row r="2" spans="1:45" ht="15.5" x14ac:dyDescent="0.35">
      <c r="A2" s="13">
        <v>45657</v>
      </c>
      <c r="B2" s="15">
        <v>1.2658</v>
      </c>
      <c r="C2" s="15">
        <v>1.2810900000000001</v>
      </c>
      <c r="D2" s="15">
        <v>1.2474099999999999</v>
      </c>
      <c r="E2" s="15">
        <v>1.25122</v>
      </c>
      <c r="F2" s="15">
        <v>1.2747000000000002</v>
      </c>
      <c r="G2" s="15">
        <v>1.2781</v>
      </c>
      <c r="H2" s="15">
        <v>1.2569000000000001</v>
      </c>
      <c r="I2" s="5">
        <v>-35</v>
      </c>
      <c r="J2" s="5">
        <v>1652</v>
      </c>
      <c r="K2" s="5">
        <v>9171</v>
      </c>
      <c r="L2" s="5">
        <v>10903</v>
      </c>
      <c r="M2" s="14">
        <v>11.383911671924364</v>
      </c>
      <c r="N2" s="14">
        <v>336.80000000000155</v>
      </c>
      <c r="O2" s="5">
        <v>211.99999999999886</v>
      </c>
      <c r="P2" s="5">
        <v>1223197</v>
      </c>
      <c r="Q2" s="14">
        <v>1286.2218717139854</v>
      </c>
      <c r="R2" s="14">
        <v>32.372327790973721</v>
      </c>
      <c r="S2" s="5">
        <v>48</v>
      </c>
      <c r="T2" s="5" t="s">
        <v>28</v>
      </c>
      <c r="U2" s="14">
        <v>0.31888060694161113</v>
      </c>
      <c r="V2" s="5">
        <v>2605</v>
      </c>
      <c r="W2" s="5">
        <v>3419</v>
      </c>
      <c r="X2" s="5">
        <v>2091</v>
      </c>
      <c r="Y2" s="5">
        <v>2788</v>
      </c>
      <c r="Z2" s="5" t="s">
        <v>27</v>
      </c>
      <c r="AA2" s="5"/>
      <c r="AB2" s="6" cm="1">
        <f t="array" ref="AB2">SUM(IF(B2:I2&gt;B3:I3,1,-1))</f>
        <v>-8</v>
      </c>
      <c r="AC2" s="6" cm="1">
        <f t="array" ref="AC2">SUM(IF(J2:S2&gt;J3:S3,1,-1))</f>
        <v>-6</v>
      </c>
      <c r="AD2" s="6">
        <f>SUM(AB2:AC2)</f>
        <v>-14</v>
      </c>
      <c r="AE2" s="6">
        <f>SUM(AB2:AB4)</f>
        <v>-12</v>
      </c>
      <c r="AF2" s="6">
        <f>SUM(AC2:AC4)</f>
        <v>-8</v>
      </c>
      <c r="AG2" s="6">
        <f>SUM(AD2:AD4)</f>
        <v>-20</v>
      </c>
      <c r="AH2" s="5"/>
      <c r="AI2" s="8" t="str">
        <f t="shared" ref="AI2:AI65" si="0">IF(AND(H2&gt;=G3,G2&gt;=G3),"Higher",
IF(AND(H2&lt;=H3,G2&lt;=H3),"Lower",
IF(AND(G2&gt;=G3,H2&lt;=G3,H2&gt;H3),"OL Higher",
IF(AND(H2&lt;=H3,G2&gt;=H3,G2&lt;G3),"OL Lower",
IF(AND(G2&lt;=G3,H2&gt;=H3),"Inside",
IF(AND(G2&gt;=G3,H2&lt;=H3),"Outside","Undefined"))))))</f>
        <v>Outside</v>
      </c>
      <c r="AJ2" s="7" t="str">
        <f t="shared" ref="AJ2:AJ65" si="1">IF(F2 &gt;= ((C2 - D2) * 10%) + B2, "Up", IF(F2 &lt;= (B2 - (C2 - D2) * 10%), "Down", "Neutral"))</f>
        <v>Up</v>
      </c>
      <c r="AK2" s="7" t="str">
        <f t="shared" ref="AK2:AK65" si="2">IF(F2 &gt; F3, "POC Up", IF(F2 &lt; F3, "POC Down", "POC Unchanged"))</f>
        <v>POC Unchanged</v>
      </c>
      <c r="AL2" s="9" t="str">
        <f t="shared" ref="AL2:AL65" si="3">IF(F2 &lt; H3, "Bel. Val",
IF(F2 &gt; G3, "Ab. Val",
"In. Val"))</f>
        <v>In. Val</v>
      </c>
      <c r="AM2" s="9" t="str">
        <f t="shared" ref="AM2:AM65" si="4">IF(AND(D2 &lt; D3, C2 &gt; C3), "Both Sides Expand",
IF(D2 &lt; D3, "Lower Break",
IF(C2 &gt; C3, "Upper Break", "Inside Day")))</f>
        <v>Inside Day</v>
      </c>
      <c r="AN2" s="9" t="str">
        <f t="shared" ref="AN2:AN65" si="5">IF(AND(E2 &lt; H2, E2 &lt; G2), "Bl. Val",
IF(AND(E2 &gt; G2, E2 &gt; H2), "Ab. Val",
"In Val"))</f>
        <v>Bl. Val</v>
      </c>
      <c r="AO2" s="9" t="str">
        <f t="shared" ref="AO2:AO65" si="6">IF(AND(B2 &gt; G3, E2 &lt; G3), "Gap Up - Failed",
IF(AND(B2 &gt; G3, E2 &gt; B2), "Gap Up - Follow Through",
IF(AND(B2 &gt; G3, E2 &lt; B2), "Gap Up - Faded",
IF(AND(B2 &lt; H3, E2 &gt; H3), "Gap Down - Failed",
IF(AND(B2 &lt; H3, E2 &lt; B2), "Gap Down - Follow Through",
IF(AND(B2 &lt; H3, E2 &gt; B2), "Gap Down - Rejected",
"No Gap"))))))</f>
        <v>No Gap</v>
      </c>
      <c r="AP2" s="9" t="str">
        <f t="shared" ref="AP2:AP65" si="7">IF(J2 &gt; K2, "Top-Weighted",
IF(K2 &gt; J2, "Bottom-Weighted",
"Balanced"))</f>
        <v>Bottom-Weighted</v>
      </c>
      <c r="AQ2" s="9" t="str">
        <f t="shared" ref="AQ2:AQ65" si="8">IF(COUNTIF(V2:Y2, MAX(V2, W2, X2, Y2)) &gt; 1, "Tie",
IF(V2 &gt; MAX(W2, X2, Y2), "Skewed High",
IF(W2 &gt; MAX(V2, X2, Y2), "Skewed Mid-High",
IF(X2 &gt; MAX(V2, W2, Y2), "Skewed Mid-Low",
IF(Y2 &gt; MAX(V2, W2, X2), "Skewed Low", "Evenly Distributed")))))</f>
        <v>Skewed Mid-High</v>
      </c>
      <c r="AR2" s="9" t="str">
        <f t="shared" ref="AR2:AR65" si="9">IF(Z2 &lt; Z3, "Closed Lower Quadrant",
IF(Z2 &gt; Z3, "Closed Higher Quadrant",
"Same"))</f>
        <v>Same</v>
      </c>
      <c r="AS2" s="5">
        <f t="shared" ref="AS2:AS65" si="10">_xlfn.NUMBERVALUE(SUBSTITUTE(Z2,"Q","")) - _xlfn.NUMBERVALUE(SUBSTITUTE(Z3,"Q",""))</f>
        <v>0</v>
      </c>
    </row>
    <row r="3" spans="1:45" ht="15.5" x14ac:dyDescent="0.35">
      <c r="A3" s="13">
        <v>45656</v>
      </c>
      <c r="B3" s="15">
        <v>1.2701100000000001</v>
      </c>
      <c r="C3" s="15">
        <v>1.2810900000000001</v>
      </c>
      <c r="D3" s="15">
        <v>1.2474099999999999</v>
      </c>
      <c r="E3" s="15">
        <v>1.2547699999999999</v>
      </c>
      <c r="F3" s="15">
        <v>1.2747000000000002</v>
      </c>
      <c r="G3" s="15">
        <v>1.2781</v>
      </c>
      <c r="H3" s="15">
        <v>1.2584</v>
      </c>
      <c r="I3" s="5">
        <v>-5</v>
      </c>
      <c r="J3" s="5">
        <v>1652</v>
      </c>
      <c r="K3" s="5">
        <v>9289</v>
      </c>
      <c r="L3" s="5">
        <v>11021</v>
      </c>
      <c r="M3" s="14">
        <v>11.460523560209486</v>
      </c>
      <c r="N3" s="14">
        <v>336.80000000000155</v>
      </c>
      <c r="O3" s="5">
        <v>197.00000000000051</v>
      </c>
      <c r="P3" s="5">
        <v>1246906</v>
      </c>
      <c r="Q3" s="14">
        <v>1305.6607329842932</v>
      </c>
      <c r="R3" s="14">
        <v>32.722684085510537</v>
      </c>
      <c r="S3" s="5">
        <v>43</v>
      </c>
      <c r="T3" s="5" t="s">
        <v>30</v>
      </c>
      <c r="U3" s="14">
        <v>0.28584107780426604</v>
      </c>
      <c r="V3" s="5">
        <v>2605</v>
      </c>
      <c r="W3" s="5">
        <v>3976</v>
      </c>
      <c r="X3" s="5">
        <v>2164</v>
      </c>
      <c r="Y3" s="5">
        <v>2276</v>
      </c>
      <c r="Z3" s="5" t="s">
        <v>27</v>
      </c>
      <c r="AA3" s="5"/>
      <c r="AB3" s="6" cm="1">
        <f t="array" ref="AB3">SUM(IF(B3:I3&gt;B4:I4,1,-1))</f>
        <v>-4</v>
      </c>
      <c r="AC3" s="6" cm="1">
        <f t="array" ref="AC3">SUM(IF(J3:S3&gt;J4:S4,1,-1))</f>
        <v>-6</v>
      </c>
      <c r="AD3" s="6">
        <f t="shared" ref="AD3:AD66" si="11">SUM(AB3:AC3)</f>
        <v>-10</v>
      </c>
      <c r="AE3" s="6">
        <f t="shared" ref="AE3:AG18" si="12">SUM(AB3:AB5)</f>
        <v>-8</v>
      </c>
      <c r="AF3" s="6">
        <f t="shared" si="12"/>
        <v>-8</v>
      </c>
      <c r="AG3" s="6">
        <f t="shared" si="12"/>
        <v>-16</v>
      </c>
      <c r="AH3" s="5"/>
      <c r="AI3" s="8" t="str">
        <f t="shared" si="0"/>
        <v>Outside</v>
      </c>
      <c r="AJ3" s="7" t="str">
        <f t="shared" si="1"/>
        <v>Up</v>
      </c>
      <c r="AK3" s="7" t="str">
        <f t="shared" si="2"/>
        <v>POC Up</v>
      </c>
      <c r="AL3" s="9" t="str">
        <f t="shared" si="3"/>
        <v>In. Val</v>
      </c>
      <c r="AM3" s="9" t="str">
        <f t="shared" si="4"/>
        <v>Inside Day</v>
      </c>
      <c r="AN3" s="9" t="str">
        <f t="shared" si="5"/>
        <v>Bl. Val</v>
      </c>
      <c r="AO3" s="9" t="str">
        <f t="shared" si="6"/>
        <v>No Gap</v>
      </c>
      <c r="AP3" s="9" t="str">
        <f t="shared" si="7"/>
        <v>Bottom-Weighted</v>
      </c>
      <c r="AQ3" s="9" t="str">
        <f t="shared" si="8"/>
        <v>Skewed Mid-High</v>
      </c>
      <c r="AR3" s="9" t="str">
        <f t="shared" si="9"/>
        <v>Closed Higher Quadrant</v>
      </c>
      <c r="AS3" s="5">
        <f t="shared" si="10"/>
        <v>1</v>
      </c>
    </row>
    <row r="4" spans="1:45" ht="15.5" x14ac:dyDescent="0.35">
      <c r="A4" s="13">
        <v>45653</v>
      </c>
      <c r="B4" s="15">
        <v>1.2694799999999999</v>
      </c>
      <c r="C4" s="15">
        <v>1.2810900000000001</v>
      </c>
      <c r="D4" s="15">
        <v>1.2474099999999999</v>
      </c>
      <c r="E4" s="15">
        <v>1.2577199999999999</v>
      </c>
      <c r="F4" s="15">
        <v>1.2693000000000001</v>
      </c>
      <c r="G4" s="15">
        <v>1.2781</v>
      </c>
      <c r="H4" s="15">
        <v>1.2613000000000001</v>
      </c>
      <c r="I4" s="5">
        <v>2</v>
      </c>
      <c r="J4" s="5">
        <v>4633</v>
      </c>
      <c r="K4" s="5">
        <v>6345</v>
      </c>
      <c r="L4" s="5">
        <v>11063</v>
      </c>
      <c r="M4" s="14">
        <v>11.508795811518372</v>
      </c>
      <c r="N4" s="14">
        <v>336.80000000000155</v>
      </c>
      <c r="O4" s="5">
        <v>167.99999999999926</v>
      </c>
      <c r="P4" s="5">
        <v>1258462</v>
      </c>
      <c r="Q4" s="14">
        <v>1317.7612565445027</v>
      </c>
      <c r="R4" s="14">
        <v>32.847387173396527</v>
      </c>
      <c r="S4" s="5">
        <v>43</v>
      </c>
      <c r="T4" s="5" t="s">
        <v>26</v>
      </c>
      <c r="U4" s="14">
        <v>0.6359469534495007</v>
      </c>
      <c r="V4" s="5">
        <v>2706</v>
      </c>
      <c r="W4" s="5">
        <v>4488</v>
      </c>
      <c r="X4" s="5">
        <v>1878</v>
      </c>
      <c r="Y4" s="5">
        <v>1991</v>
      </c>
      <c r="Z4" s="5" t="s">
        <v>29</v>
      </c>
      <c r="AA4" s="5"/>
      <c r="AB4" s="6" cm="1">
        <f t="array" ref="AB4">SUM(IF(B4:I4&gt;B5:I5,1,-1))</f>
        <v>0</v>
      </c>
      <c r="AC4" s="6" cm="1">
        <f t="array" ref="AC4">SUM(IF(J4:S4&gt;J5:S5,1,-1))</f>
        <v>4</v>
      </c>
      <c r="AD4" s="6">
        <f t="shared" si="11"/>
        <v>4</v>
      </c>
      <c r="AE4" s="6">
        <f t="shared" si="12"/>
        <v>-4</v>
      </c>
      <c r="AF4" s="6">
        <f t="shared" si="12"/>
        <v>-10</v>
      </c>
      <c r="AG4" s="6">
        <f t="shared" si="12"/>
        <v>-14</v>
      </c>
      <c r="AH4" s="5"/>
      <c r="AI4" s="8" t="str">
        <f t="shared" si="0"/>
        <v>Outside</v>
      </c>
      <c r="AJ4" s="7" t="str">
        <f t="shared" si="1"/>
        <v>Neutral</v>
      </c>
      <c r="AK4" s="7" t="str">
        <f t="shared" si="2"/>
        <v>POC Up</v>
      </c>
      <c r="AL4" s="9" t="str">
        <f t="shared" si="3"/>
        <v>In. Val</v>
      </c>
      <c r="AM4" s="9" t="str">
        <f t="shared" si="4"/>
        <v>Inside Day</v>
      </c>
      <c r="AN4" s="9" t="str">
        <f t="shared" si="5"/>
        <v>Bl. Val</v>
      </c>
      <c r="AO4" s="9" t="str">
        <f t="shared" si="6"/>
        <v>No Gap</v>
      </c>
      <c r="AP4" s="9" t="str">
        <f t="shared" si="7"/>
        <v>Bottom-Weighted</v>
      </c>
      <c r="AQ4" s="9" t="str">
        <f t="shared" si="8"/>
        <v>Skewed Mid-High</v>
      </c>
      <c r="AR4" s="9" t="str">
        <f t="shared" si="9"/>
        <v>Closed Lower Quadrant</v>
      </c>
      <c r="AS4" s="5">
        <f t="shared" si="10"/>
        <v>-1</v>
      </c>
    </row>
    <row r="5" spans="1:45" ht="15.5" x14ac:dyDescent="0.35">
      <c r="A5" s="13">
        <v>45652</v>
      </c>
      <c r="B5" s="15">
        <v>1.26766</v>
      </c>
      <c r="C5" s="15">
        <v>1.2810900000000001</v>
      </c>
      <c r="D5" s="15">
        <v>1.2474099999999999</v>
      </c>
      <c r="E5" s="15">
        <v>1.25274</v>
      </c>
      <c r="F5" s="15">
        <v>1.2688000000000001</v>
      </c>
      <c r="G5" s="15">
        <v>1.2777000000000001</v>
      </c>
      <c r="H5" s="15">
        <v>1.2633000000000001</v>
      </c>
      <c r="I5" s="5">
        <v>12</v>
      </c>
      <c r="J5" s="5">
        <v>5054</v>
      </c>
      <c r="K5" s="5">
        <v>5773</v>
      </c>
      <c r="L5" s="5">
        <v>10918</v>
      </c>
      <c r="M5" s="14">
        <v>11.355706806282766</v>
      </c>
      <c r="N5" s="14">
        <v>336.80000000000155</v>
      </c>
      <c r="O5" s="5">
        <v>143.99999999999969</v>
      </c>
      <c r="P5" s="5">
        <v>1253073</v>
      </c>
      <c r="Q5" s="14">
        <v>1312.1183246073299</v>
      </c>
      <c r="R5" s="14">
        <v>32.416864608075862</v>
      </c>
      <c r="S5" s="5">
        <v>55</v>
      </c>
      <c r="T5" s="5" t="s">
        <v>26</v>
      </c>
      <c r="U5" s="14">
        <v>0.63574240342555233</v>
      </c>
      <c r="V5" s="5">
        <v>2706</v>
      </c>
      <c r="W5" s="5">
        <v>4860</v>
      </c>
      <c r="X5" s="5">
        <v>1606</v>
      </c>
      <c r="Y5" s="5">
        <v>1746</v>
      </c>
      <c r="Z5" s="5" t="s">
        <v>27</v>
      </c>
      <c r="AA5" s="5"/>
      <c r="AB5" s="6" cm="1">
        <f t="array" ref="AB5">SUM(IF(B5:I5&gt;B6:I6,1,-1))</f>
        <v>-4</v>
      </c>
      <c r="AC5" s="6" cm="1">
        <f t="array" ref="AC5">SUM(IF(J5:S5&gt;J6:S6,1,-1))</f>
        <v>-6</v>
      </c>
      <c r="AD5" s="6">
        <f t="shared" si="11"/>
        <v>-10</v>
      </c>
      <c r="AE5" s="6">
        <f t="shared" si="12"/>
        <v>-8</v>
      </c>
      <c r="AF5" s="6">
        <f t="shared" si="12"/>
        <v>-24</v>
      </c>
      <c r="AG5" s="6">
        <f t="shared" si="12"/>
        <v>-32</v>
      </c>
      <c r="AH5" s="5"/>
      <c r="AI5" s="8" t="str">
        <f t="shared" si="0"/>
        <v>Outside</v>
      </c>
      <c r="AJ5" s="7" t="str">
        <f t="shared" si="1"/>
        <v>Neutral</v>
      </c>
      <c r="AK5" s="7" t="str">
        <f t="shared" si="2"/>
        <v>POC Unchanged</v>
      </c>
      <c r="AL5" s="9" t="str">
        <f t="shared" si="3"/>
        <v>In. Val</v>
      </c>
      <c r="AM5" s="9" t="str">
        <f t="shared" si="4"/>
        <v>Inside Day</v>
      </c>
      <c r="AN5" s="9" t="str">
        <f t="shared" si="5"/>
        <v>Bl. Val</v>
      </c>
      <c r="AO5" s="9" t="str">
        <f t="shared" si="6"/>
        <v>No Gap</v>
      </c>
      <c r="AP5" s="9" t="str">
        <f t="shared" si="7"/>
        <v>Bottom-Weighted</v>
      </c>
      <c r="AQ5" s="9" t="str">
        <f t="shared" si="8"/>
        <v>Skewed Mid-High</v>
      </c>
      <c r="AR5" s="9" t="str">
        <f t="shared" si="9"/>
        <v>Same</v>
      </c>
      <c r="AS5" s="5">
        <f t="shared" si="10"/>
        <v>0</v>
      </c>
    </row>
    <row r="6" spans="1:45" ht="15.5" x14ac:dyDescent="0.35">
      <c r="A6" s="13">
        <v>45650</v>
      </c>
      <c r="B6" s="15">
        <v>1.2573099999999999</v>
      </c>
      <c r="C6" s="15">
        <v>1.2810900000000001</v>
      </c>
      <c r="D6" s="15">
        <v>1.2474099999999999</v>
      </c>
      <c r="E6" s="15">
        <v>1.2542800000000001</v>
      </c>
      <c r="F6" s="15">
        <v>1.2688000000000001</v>
      </c>
      <c r="G6" s="15">
        <v>1.2776000000000001</v>
      </c>
      <c r="H6" s="15">
        <v>1.2637</v>
      </c>
      <c r="I6" s="5">
        <v>18</v>
      </c>
      <c r="J6" s="5">
        <v>5065</v>
      </c>
      <c r="K6" s="5">
        <v>5973</v>
      </c>
      <c r="L6" s="5">
        <v>11131</v>
      </c>
      <c r="M6" s="14">
        <v>11.57612565445031</v>
      </c>
      <c r="N6" s="14">
        <v>336.80000000000155</v>
      </c>
      <c r="O6" s="5">
        <v>139.00000000000023</v>
      </c>
      <c r="P6" s="5">
        <v>1285254</v>
      </c>
      <c r="Q6" s="14">
        <v>1345.8157068062828</v>
      </c>
      <c r="R6" s="14">
        <v>33.049287410926212</v>
      </c>
      <c r="S6" s="5">
        <v>51</v>
      </c>
      <c r="T6" s="5" t="s">
        <v>26</v>
      </c>
      <c r="U6" s="14">
        <v>0.63020141650619077</v>
      </c>
      <c r="V6" s="5">
        <v>2706</v>
      </c>
      <c r="W6" s="5">
        <v>5129</v>
      </c>
      <c r="X6" s="5">
        <v>1925</v>
      </c>
      <c r="Y6" s="5">
        <v>1371</v>
      </c>
      <c r="Z6" s="5" t="s">
        <v>27</v>
      </c>
      <c r="AA6" s="5"/>
      <c r="AB6" s="6" cm="1">
        <f t="array" ref="AB6">SUM(IF(B6:I6&gt;B7:I7,1,-1))</f>
        <v>0</v>
      </c>
      <c r="AC6" s="6" cm="1">
        <f t="array" ref="AC6">SUM(IF(J6:S6&gt;J7:S7,1,-1))</f>
        <v>-8</v>
      </c>
      <c r="AD6" s="6">
        <f t="shared" si="11"/>
        <v>-8</v>
      </c>
      <c r="AE6" s="6">
        <f t="shared" si="12"/>
        <v>-6</v>
      </c>
      <c r="AF6" s="6">
        <f t="shared" si="12"/>
        <v>-18</v>
      </c>
      <c r="AG6" s="6">
        <f t="shared" si="12"/>
        <v>-24</v>
      </c>
      <c r="AH6" s="5"/>
      <c r="AI6" s="8" t="str">
        <f t="shared" si="0"/>
        <v>Inside</v>
      </c>
      <c r="AJ6" s="7" t="str">
        <f t="shared" si="1"/>
        <v>Up</v>
      </c>
      <c r="AK6" s="7" t="str">
        <f t="shared" si="2"/>
        <v>POC Unchanged</v>
      </c>
      <c r="AL6" s="9" t="str">
        <f t="shared" si="3"/>
        <v>In. Val</v>
      </c>
      <c r="AM6" s="9" t="str">
        <f t="shared" si="4"/>
        <v>Inside Day</v>
      </c>
      <c r="AN6" s="9" t="str">
        <f t="shared" si="5"/>
        <v>Bl. Val</v>
      </c>
      <c r="AO6" s="9" t="str">
        <f t="shared" si="6"/>
        <v>Gap Down - Follow Through</v>
      </c>
      <c r="AP6" s="9" t="str">
        <f t="shared" si="7"/>
        <v>Bottom-Weighted</v>
      </c>
      <c r="AQ6" s="9" t="str">
        <f t="shared" si="8"/>
        <v>Skewed Mid-High</v>
      </c>
      <c r="AR6" s="9" t="str">
        <f t="shared" si="9"/>
        <v>Same</v>
      </c>
      <c r="AS6" s="5">
        <f t="shared" si="10"/>
        <v>0</v>
      </c>
    </row>
    <row r="7" spans="1:45" ht="15.5" x14ac:dyDescent="0.35">
      <c r="A7" s="13">
        <v>45649</v>
      </c>
      <c r="B7" s="15">
        <v>1.2532300000000001</v>
      </c>
      <c r="C7" s="15">
        <v>1.2810900000000001</v>
      </c>
      <c r="D7" s="15">
        <v>1.2474099999999999</v>
      </c>
      <c r="E7" s="15">
        <v>1.25322</v>
      </c>
      <c r="F7" s="15">
        <v>1.2688000000000001</v>
      </c>
      <c r="G7" s="15">
        <v>1.2777000000000001</v>
      </c>
      <c r="H7" s="15">
        <v>1.2632000000000001</v>
      </c>
      <c r="I7" s="5">
        <v>12</v>
      </c>
      <c r="J7" s="5">
        <v>5065</v>
      </c>
      <c r="K7" s="5">
        <v>6223</v>
      </c>
      <c r="L7" s="5">
        <v>11381</v>
      </c>
      <c r="M7" s="14">
        <v>11.834450261780137</v>
      </c>
      <c r="N7" s="14">
        <v>336.80000000000155</v>
      </c>
      <c r="O7" s="5">
        <v>144.99999999999957</v>
      </c>
      <c r="P7" s="5">
        <v>1331342</v>
      </c>
      <c r="Q7" s="14">
        <v>1394.075392670157</v>
      </c>
      <c r="R7" s="14">
        <v>33.791567695961838</v>
      </c>
      <c r="S7" s="5">
        <v>44</v>
      </c>
      <c r="T7" s="5" t="s">
        <v>26</v>
      </c>
      <c r="U7" s="14">
        <v>0.62474055433086317</v>
      </c>
      <c r="V7" s="5">
        <v>2706</v>
      </c>
      <c r="W7" s="5">
        <v>5129</v>
      </c>
      <c r="X7" s="5">
        <v>2167</v>
      </c>
      <c r="Y7" s="5">
        <v>1379</v>
      </c>
      <c r="Z7" s="5" t="s">
        <v>27</v>
      </c>
      <c r="AA7" s="5"/>
      <c r="AB7" s="6" cm="1">
        <f t="array" ref="AB7">SUM(IF(B7:I7&gt;B8:I8,1,-1))</f>
        <v>-4</v>
      </c>
      <c r="AC7" s="6" cm="1">
        <f t="array" ref="AC7">SUM(IF(J7:S7&gt;J8:S8,1,-1))</f>
        <v>-10</v>
      </c>
      <c r="AD7" s="6">
        <f t="shared" si="11"/>
        <v>-14</v>
      </c>
      <c r="AE7" s="6">
        <f t="shared" si="12"/>
        <v>-10</v>
      </c>
      <c r="AF7" s="6">
        <f t="shared" si="12"/>
        <v>-6</v>
      </c>
      <c r="AG7" s="6">
        <f t="shared" si="12"/>
        <v>-16</v>
      </c>
      <c r="AH7" s="5"/>
      <c r="AI7" s="8" t="str">
        <f t="shared" si="0"/>
        <v>Inside</v>
      </c>
      <c r="AJ7" s="7" t="str">
        <f t="shared" si="1"/>
        <v>Up</v>
      </c>
      <c r="AK7" s="7" t="str">
        <f t="shared" si="2"/>
        <v>POC Unchanged</v>
      </c>
      <c r="AL7" s="9" t="str">
        <f t="shared" si="3"/>
        <v>In. Val</v>
      </c>
      <c r="AM7" s="9" t="str">
        <f t="shared" si="4"/>
        <v>Inside Day</v>
      </c>
      <c r="AN7" s="9" t="str">
        <f t="shared" si="5"/>
        <v>Bl. Val</v>
      </c>
      <c r="AO7" s="9" t="str">
        <f t="shared" si="6"/>
        <v>Gap Down - Follow Through</v>
      </c>
      <c r="AP7" s="9" t="str">
        <f t="shared" si="7"/>
        <v>Bottom-Weighted</v>
      </c>
      <c r="AQ7" s="9" t="str">
        <f t="shared" si="8"/>
        <v>Skewed Mid-High</v>
      </c>
      <c r="AR7" s="9" t="str">
        <f t="shared" si="9"/>
        <v>Closed Higher Quadrant</v>
      </c>
      <c r="AS7" s="5">
        <f t="shared" si="10"/>
        <v>1</v>
      </c>
    </row>
    <row r="8" spans="1:45" ht="15.5" x14ac:dyDescent="0.35">
      <c r="A8" s="13">
        <v>45646</v>
      </c>
      <c r="B8" s="15">
        <v>1.2592399999999999</v>
      </c>
      <c r="C8" s="15">
        <v>1.2810900000000001</v>
      </c>
      <c r="D8" s="15">
        <v>1.2474099999999999</v>
      </c>
      <c r="E8" s="15">
        <v>1.2569999999999999</v>
      </c>
      <c r="F8" s="15">
        <v>1.2688000000000001</v>
      </c>
      <c r="G8" s="15">
        <v>1.2778</v>
      </c>
      <c r="H8" s="15">
        <v>1.2629000000000001</v>
      </c>
      <c r="I8" s="5">
        <v>9</v>
      </c>
      <c r="J8" s="5">
        <v>5065</v>
      </c>
      <c r="K8" s="5">
        <v>6378</v>
      </c>
      <c r="L8" s="5">
        <v>11536</v>
      </c>
      <c r="M8" s="14">
        <v>12.001151832460769</v>
      </c>
      <c r="N8" s="14">
        <v>336.80000000000155</v>
      </c>
      <c r="O8" s="5">
        <v>148.99999999999915</v>
      </c>
      <c r="P8" s="5">
        <v>1350635</v>
      </c>
      <c r="Q8" s="14">
        <v>1414.2774869109949</v>
      </c>
      <c r="R8" s="14">
        <v>34.25178147268393</v>
      </c>
      <c r="S8" s="5">
        <v>49</v>
      </c>
      <c r="T8" s="5" t="s">
        <v>26</v>
      </c>
      <c r="U8" s="14">
        <v>0.61862906031540277</v>
      </c>
      <c r="V8" s="5">
        <v>2706</v>
      </c>
      <c r="W8" s="5">
        <v>5129</v>
      </c>
      <c r="X8" s="5">
        <v>2512</v>
      </c>
      <c r="Y8" s="5">
        <v>1189</v>
      </c>
      <c r="Z8" s="5" t="s">
        <v>29</v>
      </c>
      <c r="AA8" s="5"/>
      <c r="AB8" s="6" cm="1">
        <f t="array" ref="AB8">SUM(IF(B8:I8&gt;B9:I9,1,-1))</f>
        <v>-2</v>
      </c>
      <c r="AC8" s="6" cm="1">
        <f t="array" ref="AC8">SUM(IF(J8:S8&gt;J9:S9,1,-1))</f>
        <v>0</v>
      </c>
      <c r="AD8" s="6">
        <f t="shared" si="11"/>
        <v>-2</v>
      </c>
      <c r="AE8" s="6">
        <f t="shared" si="12"/>
        <v>-10</v>
      </c>
      <c r="AF8" s="6">
        <f t="shared" si="12"/>
        <v>10</v>
      </c>
      <c r="AG8" s="6">
        <f t="shared" si="12"/>
        <v>0</v>
      </c>
      <c r="AH8" s="5"/>
      <c r="AI8" s="8" t="str">
        <f t="shared" si="0"/>
        <v>Inside</v>
      </c>
      <c r="AJ8" s="7" t="str">
        <f t="shared" si="1"/>
        <v>Up</v>
      </c>
      <c r="AK8" s="7" t="str">
        <f t="shared" si="2"/>
        <v>POC Unchanged</v>
      </c>
      <c r="AL8" s="9" t="str">
        <f t="shared" si="3"/>
        <v>In. Val</v>
      </c>
      <c r="AM8" s="9" t="str">
        <f t="shared" si="4"/>
        <v>Lower Break</v>
      </c>
      <c r="AN8" s="9" t="str">
        <f t="shared" si="5"/>
        <v>Bl. Val</v>
      </c>
      <c r="AO8" s="9" t="str">
        <f t="shared" si="6"/>
        <v>Gap Down - Follow Through</v>
      </c>
      <c r="AP8" s="9" t="str">
        <f t="shared" si="7"/>
        <v>Bottom-Weighted</v>
      </c>
      <c r="AQ8" s="9" t="str">
        <f t="shared" si="8"/>
        <v>Skewed Mid-High</v>
      </c>
      <c r="AR8" s="9" t="str">
        <f t="shared" si="9"/>
        <v>Closed Lower Quadrant</v>
      </c>
      <c r="AS8" s="5">
        <f t="shared" si="10"/>
        <v>-1</v>
      </c>
    </row>
    <row r="9" spans="1:45" ht="15.5" x14ac:dyDescent="0.35">
      <c r="A9" s="13">
        <v>45645</v>
      </c>
      <c r="B9" s="15">
        <v>1.25844</v>
      </c>
      <c r="C9" s="15">
        <v>1.2810900000000001</v>
      </c>
      <c r="D9" s="15">
        <v>1.2486699999999999</v>
      </c>
      <c r="E9" s="15">
        <v>1.24966</v>
      </c>
      <c r="F9" s="15">
        <v>1.2688000000000001</v>
      </c>
      <c r="G9" s="15">
        <v>1.2778</v>
      </c>
      <c r="H9" s="15">
        <v>1.2629000000000001</v>
      </c>
      <c r="I9" s="5">
        <v>7</v>
      </c>
      <c r="J9" s="5">
        <v>5044</v>
      </c>
      <c r="K9" s="5">
        <v>6377</v>
      </c>
      <c r="L9" s="5">
        <v>11514</v>
      </c>
      <c r="M9" s="14">
        <v>12.015916230366514</v>
      </c>
      <c r="N9" s="14">
        <v>324.20000000000118</v>
      </c>
      <c r="O9" s="5">
        <v>148.99999999999915</v>
      </c>
      <c r="P9" s="5">
        <v>1367690</v>
      </c>
      <c r="Q9" s="14">
        <v>1432.1361256544503</v>
      </c>
      <c r="R9" s="14">
        <v>35.515114127081915</v>
      </c>
      <c r="S9" s="5">
        <v>42</v>
      </c>
      <c r="T9" s="5" t="s">
        <v>26</v>
      </c>
      <c r="U9" s="14">
        <v>0.6207171815622966</v>
      </c>
      <c r="V9" s="5">
        <v>2572</v>
      </c>
      <c r="W9" s="5">
        <v>4956</v>
      </c>
      <c r="X9" s="5">
        <v>2551</v>
      </c>
      <c r="Y9" s="5">
        <v>1435</v>
      </c>
      <c r="Z9" s="5" t="s">
        <v>27</v>
      </c>
      <c r="AA9" s="5"/>
      <c r="AB9" s="6" cm="1">
        <f t="array" ref="AB9">SUM(IF(B9:I9&gt;B10:I10,1,-1))</f>
        <v>-4</v>
      </c>
      <c r="AC9" s="6" cm="1">
        <f t="array" ref="AC9">SUM(IF(J9:S9&gt;J10:S10,1,-1))</f>
        <v>4</v>
      </c>
      <c r="AD9" s="6">
        <f t="shared" si="11"/>
        <v>0</v>
      </c>
      <c r="AE9" s="6">
        <f t="shared" si="12"/>
        <v>-6</v>
      </c>
      <c r="AF9" s="6">
        <f t="shared" si="12"/>
        <v>4</v>
      </c>
      <c r="AG9" s="6">
        <f t="shared" si="12"/>
        <v>-2</v>
      </c>
      <c r="AH9" s="5"/>
      <c r="AI9" s="8" t="str">
        <f t="shared" si="0"/>
        <v>Outside</v>
      </c>
      <c r="AJ9" s="7" t="str">
        <f t="shared" si="1"/>
        <v>Up</v>
      </c>
      <c r="AK9" s="7" t="str">
        <f t="shared" si="2"/>
        <v>POC Unchanged</v>
      </c>
      <c r="AL9" s="9" t="str">
        <f t="shared" si="3"/>
        <v>In. Val</v>
      </c>
      <c r="AM9" s="9" t="str">
        <f t="shared" si="4"/>
        <v>Inside Day</v>
      </c>
      <c r="AN9" s="9" t="str">
        <f t="shared" si="5"/>
        <v>Bl. Val</v>
      </c>
      <c r="AO9" s="9" t="str">
        <f t="shared" si="6"/>
        <v>Gap Down - Follow Through</v>
      </c>
      <c r="AP9" s="9" t="str">
        <f t="shared" si="7"/>
        <v>Bottom-Weighted</v>
      </c>
      <c r="AQ9" s="9" t="str">
        <f t="shared" si="8"/>
        <v>Skewed Mid-High</v>
      </c>
      <c r="AR9" s="9" t="str">
        <f t="shared" si="9"/>
        <v>Same</v>
      </c>
      <c r="AS9" s="5">
        <f t="shared" si="10"/>
        <v>0</v>
      </c>
    </row>
    <row r="10" spans="1:45" ht="15.5" x14ac:dyDescent="0.35">
      <c r="A10" s="13">
        <v>45644</v>
      </c>
      <c r="B10" s="15">
        <v>1.2654799999999999</v>
      </c>
      <c r="C10" s="15">
        <v>1.2810900000000001</v>
      </c>
      <c r="D10" s="15">
        <v>1.2486699999999999</v>
      </c>
      <c r="E10" s="15">
        <v>1.2566999999999999</v>
      </c>
      <c r="F10" s="15">
        <v>1.2688000000000001</v>
      </c>
      <c r="G10" s="15">
        <v>1.2770000000000001</v>
      </c>
      <c r="H10" s="15">
        <v>1.2632000000000001</v>
      </c>
      <c r="I10" s="5">
        <v>-9</v>
      </c>
      <c r="J10" s="5">
        <v>5044</v>
      </c>
      <c r="K10" s="5">
        <v>6203</v>
      </c>
      <c r="L10" s="5">
        <v>11340</v>
      </c>
      <c r="M10" s="14">
        <v>11.833612565445033</v>
      </c>
      <c r="N10" s="14">
        <v>324.20000000000118</v>
      </c>
      <c r="O10" s="5">
        <v>138.00000000000034</v>
      </c>
      <c r="P10" s="5">
        <v>1348475</v>
      </c>
      <c r="Q10" s="14">
        <v>1412.0157068062827</v>
      </c>
      <c r="R10" s="14">
        <v>34.978408389882659</v>
      </c>
      <c r="S10" s="5">
        <v>44</v>
      </c>
      <c r="T10" s="5" t="s">
        <v>26</v>
      </c>
      <c r="U10" s="14">
        <v>0.63587161680920912</v>
      </c>
      <c r="V10" s="5">
        <v>2572</v>
      </c>
      <c r="W10" s="5">
        <v>5014</v>
      </c>
      <c r="X10" s="5">
        <v>2558</v>
      </c>
      <c r="Y10" s="5">
        <v>1196</v>
      </c>
      <c r="Z10" s="5" t="s">
        <v>27</v>
      </c>
      <c r="AA10" s="5"/>
      <c r="AB10" s="6" cm="1">
        <f t="array" ref="AB10">SUM(IF(B10:I10&gt;B11:I11,1,-1))</f>
        <v>-4</v>
      </c>
      <c r="AC10" s="6" cm="1">
        <f t="array" ref="AC10">SUM(IF(J10:S10&gt;J11:S11,1,-1))</f>
        <v>6</v>
      </c>
      <c r="AD10" s="6">
        <f t="shared" si="11"/>
        <v>2</v>
      </c>
      <c r="AE10" s="6">
        <f t="shared" si="12"/>
        <v>0</v>
      </c>
      <c r="AF10" s="6">
        <f t="shared" si="12"/>
        <v>-8</v>
      </c>
      <c r="AG10" s="6">
        <f t="shared" si="12"/>
        <v>-8</v>
      </c>
      <c r="AH10" s="5"/>
      <c r="AI10" s="8" t="str">
        <f t="shared" si="0"/>
        <v>OL Higher</v>
      </c>
      <c r="AJ10" s="7" t="str">
        <f t="shared" si="1"/>
        <v>Up</v>
      </c>
      <c r="AK10" s="7" t="str">
        <f t="shared" si="2"/>
        <v>POC Unchanged</v>
      </c>
      <c r="AL10" s="9" t="str">
        <f t="shared" si="3"/>
        <v>In. Val</v>
      </c>
      <c r="AM10" s="9" t="str">
        <f t="shared" si="4"/>
        <v>Inside Day</v>
      </c>
      <c r="AN10" s="9" t="str">
        <f t="shared" si="5"/>
        <v>Bl. Val</v>
      </c>
      <c r="AO10" s="9" t="str">
        <f t="shared" si="6"/>
        <v>No Gap</v>
      </c>
      <c r="AP10" s="9" t="str">
        <f t="shared" si="7"/>
        <v>Bottom-Weighted</v>
      </c>
      <c r="AQ10" s="9" t="str">
        <f t="shared" si="8"/>
        <v>Skewed Mid-High</v>
      </c>
      <c r="AR10" s="9" t="str">
        <f t="shared" si="9"/>
        <v>Closed Higher Quadrant</v>
      </c>
      <c r="AS10" s="5">
        <f t="shared" si="10"/>
        <v>2</v>
      </c>
    </row>
    <row r="11" spans="1:45" ht="15.5" x14ac:dyDescent="0.35">
      <c r="A11" s="13">
        <v>45643</v>
      </c>
      <c r="B11" s="15">
        <v>1.26936</v>
      </c>
      <c r="C11" s="15">
        <v>1.2810900000000001</v>
      </c>
      <c r="D11" s="15">
        <v>1.2486699999999999</v>
      </c>
      <c r="E11" s="15">
        <v>1.27101</v>
      </c>
      <c r="F11" s="15">
        <v>1.2688000000000001</v>
      </c>
      <c r="G11" s="15">
        <v>1.2767000000000002</v>
      </c>
      <c r="H11" s="15">
        <v>1.2631000000000001</v>
      </c>
      <c r="I11" s="5">
        <v>-9</v>
      </c>
      <c r="J11" s="5">
        <v>4716</v>
      </c>
      <c r="K11" s="5">
        <v>6345</v>
      </c>
      <c r="L11" s="5">
        <v>11157</v>
      </c>
      <c r="M11" s="14">
        <v>11.641989528795806</v>
      </c>
      <c r="N11" s="14">
        <v>324.20000000000118</v>
      </c>
      <c r="O11" s="5">
        <v>136.00000000000057</v>
      </c>
      <c r="P11" s="5">
        <v>1327919</v>
      </c>
      <c r="Q11" s="14">
        <v>1390.4910994764398</v>
      </c>
      <c r="R11" s="14">
        <v>34.413942011104133</v>
      </c>
      <c r="S11" s="5">
        <v>39</v>
      </c>
      <c r="T11" s="5" t="s">
        <v>26</v>
      </c>
      <c r="U11" s="14">
        <v>0.62636045930023954</v>
      </c>
      <c r="V11" s="5">
        <v>2572</v>
      </c>
      <c r="W11" s="5">
        <v>4916</v>
      </c>
      <c r="X11" s="5">
        <v>2501</v>
      </c>
      <c r="Y11" s="5">
        <v>1168</v>
      </c>
      <c r="Z11" s="5" t="s">
        <v>32</v>
      </c>
      <c r="AA11" s="5"/>
      <c r="AB11" s="6" cm="1">
        <f t="array" ref="AB11">SUM(IF(B11:I11&gt;B12:I12,1,-1))</f>
        <v>2</v>
      </c>
      <c r="AC11" s="6" cm="1">
        <f t="array" ref="AC11">SUM(IF(J11:S11&gt;J12:S12,1,-1))</f>
        <v>-6</v>
      </c>
      <c r="AD11" s="6">
        <f t="shared" si="11"/>
        <v>-4</v>
      </c>
      <c r="AE11" s="6">
        <f t="shared" si="12"/>
        <v>-2</v>
      </c>
      <c r="AF11" s="6">
        <f t="shared" si="12"/>
        <v>-20</v>
      </c>
      <c r="AG11" s="6">
        <f t="shared" si="12"/>
        <v>-22</v>
      </c>
      <c r="AH11" s="5"/>
      <c r="AI11" s="8" t="str">
        <f t="shared" si="0"/>
        <v>OL Higher</v>
      </c>
      <c r="AJ11" s="7" t="str">
        <f t="shared" si="1"/>
        <v>Neutral</v>
      </c>
      <c r="AK11" s="7" t="str">
        <f t="shared" si="2"/>
        <v>POC Up</v>
      </c>
      <c r="AL11" s="9" t="str">
        <f t="shared" si="3"/>
        <v>In. Val</v>
      </c>
      <c r="AM11" s="9" t="str">
        <f t="shared" si="4"/>
        <v>Inside Day</v>
      </c>
      <c r="AN11" s="9" t="str">
        <f t="shared" si="5"/>
        <v>In Val</v>
      </c>
      <c r="AO11" s="9" t="str">
        <f t="shared" si="6"/>
        <v>No Gap</v>
      </c>
      <c r="AP11" s="9" t="str">
        <f t="shared" si="7"/>
        <v>Bottom-Weighted</v>
      </c>
      <c r="AQ11" s="9" t="str">
        <f t="shared" si="8"/>
        <v>Skewed Mid-High</v>
      </c>
      <c r="AR11" s="9" t="str">
        <f t="shared" si="9"/>
        <v>Same</v>
      </c>
      <c r="AS11" s="5">
        <f t="shared" si="10"/>
        <v>0</v>
      </c>
    </row>
    <row r="12" spans="1:45" ht="15.5" x14ac:dyDescent="0.35">
      <c r="A12" s="13">
        <v>45642</v>
      </c>
      <c r="B12" s="15">
        <v>1.2678</v>
      </c>
      <c r="C12" s="15">
        <v>1.2810900000000001</v>
      </c>
      <c r="D12" s="15">
        <v>1.2486699999999999</v>
      </c>
      <c r="E12" s="15">
        <v>1.2689600000000001</v>
      </c>
      <c r="F12" s="15">
        <v>1.2670000000000001</v>
      </c>
      <c r="G12" s="15">
        <v>1.2763000000000002</v>
      </c>
      <c r="H12" s="15">
        <v>1.2625000000000002</v>
      </c>
      <c r="I12" s="5">
        <v>1</v>
      </c>
      <c r="J12" s="5">
        <v>5719</v>
      </c>
      <c r="K12" s="5">
        <v>5413</v>
      </c>
      <c r="L12" s="5">
        <v>11224</v>
      </c>
      <c r="M12" s="14">
        <v>11.713717277486912</v>
      </c>
      <c r="N12" s="14">
        <v>324.20000000000118</v>
      </c>
      <c r="O12" s="5">
        <v>138.00000000000034</v>
      </c>
      <c r="P12" s="5">
        <v>1339658</v>
      </c>
      <c r="Q12" s="14">
        <v>1402.7832460732984</v>
      </c>
      <c r="R12" s="14">
        <v>34.620604565083156</v>
      </c>
      <c r="S12" s="5">
        <v>31</v>
      </c>
      <c r="T12" s="5" t="s">
        <v>33</v>
      </c>
      <c r="U12" s="14">
        <v>0.71594637622791024</v>
      </c>
      <c r="V12" s="5">
        <v>2572</v>
      </c>
      <c r="W12" s="5">
        <v>4780</v>
      </c>
      <c r="X12" s="5">
        <v>2704</v>
      </c>
      <c r="Y12" s="5">
        <v>1168</v>
      </c>
      <c r="Z12" s="5" t="s">
        <v>32</v>
      </c>
      <c r="AA12" s="5"/>
      <c r="AB12" s="6" cm="1">
        <f t="array" ref="AB12">SUM(IF(B12:I12&gt;B13:I13,1,-1))</f>
        <v>2</v>
      </c>
      <c r="AC12" s="6" cm="1">
        <f t="array" ref="AC12">SUM(IF(J12:S12&gt;J13:S13,1,-1))</f>
        <v>-8</v>
      </c>
      <c r="AD12" s="6">
        <f t="shared" si="11"/>
        <v>-6</v>
      </c>
      <c r="AE12" s="6">
        <f t="shared" si="12"/>
        <v>-6</v>
      </c>
      <c r="AF12" s="6">
        <f t="shared" si="12"/>
        <v>-20</v>
      </c>
      <c r="AG12" s="6">
        <f t="shared" si="12"/>
        <v>-26</v>
      </c>
      <c r="AH12" s="5"/>
      <c r="AI12" s="8" t="str">
        <f t="shared" si="0"/>
        <v>OL Higher</v>
      </c>
      <c r="AJ12" s="7" t="str">
        <f t="shared" si="1"/>
        <v>Neutral</v>
      </c>
      <c r="AK12" s="7" t="str">
        <f t="shared" si="2"/>
        <v>POC Down</v>
      </c>
      <c r="AL12" s="9" t="str">
        <f t="shared" si="3"/>
        <v>In. Val</v>
      </c>
      <c r="AM12" s="9" t="str">
        <f t="shared" si="4"/>
        <v>Inside Day</v>
      </c>
      <c r="AN12" s="9" t="str">
        <f t="shared" si="5"/>
        <v>In Val</v>
      </c>
      <c r="AO12" s="9" t="str">
        <f t="shared" si="6"/>
        <v>No Gap</v>
      </c>
      <c r="AP12" s="9" t="str">
        <f t="shared" si="7"/>
        <v>Top-Weighted</v>
      </c>
      <c r="AQ12" s="9" t="str">
        <f t="shared" si="8"/>
        <v>Skewed Mid-High</v>
      </c>
      <c r="AR12" s="9" t="str">
        <f t="shared" si="9"/>
        <v>Closed Lower Quadrant</v>
      </c>
      <c r="AS12" s="5">
        <f t="shared" si="10"/>
        <v>-1</v>
      </c>
    </row>
    <row r="13" spans="1:45" ht="15.5" x14ac:dyDescent="0.35">
      <c r="A13" s="13">
        <v>45639</v>
      </c>
      <c r="B13" s="15">
        <v>1.2619</v>
      </c>
      <c r="C13" s="15">
        <v>1.2810900000000001</v>
      </c>
      <c r="D13" s="15">
        <v>1.2486699999999999</v>
      </c>
      <c r="E13" s="15">
        <v>1.26261</v>
      </c>
      <c r="F13" s="15">
        <v>1.2674000000000001</v>
      </c>
      <c r="G13" s="15">
        <v>1.2761000000000002</v>
      </c>
      <c r="H13" s="15">
        <v>1.2618000000000003</v>
      </c>
      <c r="I13" s="5">
        <v>-2</v>
      </c>
      <c r="J13" s="5">
        <v>5249</v>
      </c>
      <c r="K13" s="5">
        <v>5919</v>
      </c>
      <c r="L13" s="5">
        <v>11265</v>
      </c>
      <c r="M13" s="14">
        <v>11.755183246073292</v>
      </c>
      <c r="N13" s="14">
        <v>324.20000000000118</v>
      </c>
      <c r="O13" s="5">
        <v>142.9999999999998</v>
      </c>
      <c r="P13" s="5">
        <v>1347213</v>
      </c>
      <c r="Q13" s="14">
        <v>1410.6942408376963</v>
      </c>
      <c r="R13" s="14">
        <v>34.747069710055392</v>
      </c>
      <c r="S13" s="5">
        <v>36</v>
      </c>
      <c r="T13" s="5" t="s">
        <v>33</v>
      </c>
      <c r="U13" s="14">
        <v>0.70214237178466832</v>
      </c>
      <c r="V13" s="5">
        <v>2572</v>
      </c>
      <c r="W13" s="5">
        <v>4610</v>
      </c>
      <c r="X13" s="5">
        <v>2915</v>
      </c>
      <c r="Y13" s="5">
        <v>1168</v>
      </c>
      <c r="Z13" s="5" t="s">
        <v>29</v>
      </c>
      <c r="AA13" s="5"/>
      <c r="AB13" s="6" cm="1">
        <f t="array" ref="AB13">SUM(IF(B13:I13&gt;B14:I14,1,-1))</f>
        <v>-6</v>
      </c>
      <c r="AC13" s="6" cm="1">
        <f t="array" ref="AC13">SUM(IF(J13:S13&gt;J14:S14,1,-1))</f>
        <v>-6</v>
      </c>
      <c r="AD13" s="6">
        <f t="shared" si="11"/>
        <v>-12</v>
      </c>
      <c r="AE13" s="6">
        <f t="shared" si="12"/>
        <v>-14</v>
      </c>
      <c r="AF13" s="6">
        <f t="shared" si="12"/>
        <v>-20</v>
      </c>
      <c r="AG13" s="6">
        <f t="shared" si="12"/>
        <v>-34</v>
      </c>
      <c r="AH13" s="5"/>
      <c r="AI13" s="8" t="str">
        <f t="shared" si="0"/>
        <v>Outside</v>
      </c>
      <c r="AJ13" s="7" t="str">
        <f t="shared" si="1"/>
        <v>Up</v>
      </c>
      <c r="AK13" s="7" t="str">
        <f t="shared" si="2"/>
        <v>POC Unchanged</v>
      </c>
      <c r="AL13" s="9" t="str">
        <f t="shared" si="3"/>
        <v>In. Val</v>
      </c>
      <c r="AM13" s="9" t="str">
        <f t="shared" si="4"/>
        <v>Inside Day</v>
      </c>
      <c r="AN13" s="9" t="str">
        <f t="shared" si="5"/>
        <v>In Val</v>
      </c>
      <c r="AO13" s="9" t="str">
        <f t="shared" si="6"/>
        <v>No Gap</v>
      </c>
      <c r="AP13" s="9" t="str">
        <f t="shared" si="7"/>
        <v>Bottom-Weighted</v>
      </c>
      <c r="AQ13" s="9" t="str">
        <f t="shared" si="8"/>
        <v>Skewed Mid-High</v>
      </c>
      <c r="AR13" s="9" t="str">
        <f t="shared" si="9"/>
        <v>Closed Higher Quadrant</v>
      </c>
      <c r="AS13" s="5">
        <f t="shared" si="10"/>
        <v>1</v>
      </c>
    </row>
    <row r="14" spans="1:45" ht="15.5" x14ac:dyDescent="0.35">
      <c r="A14" s="13">
        <v>45638</v>
      </c>
      <c r="B14" s="15">
        <v>1.2666599999999999</v>
      </c>
      <c r="C14" s="15">
        <v>1.2810900000000001</v>
      </c>
      <c r="D14" s="15">
        <v>1.2486699999999999</v>
      </c>
      <c r="E14" s="15">
        <v>1.26766</v>
      </c>
      <c r="F14" s="15">
        <v>1.2674000000000001</v>
      </c>
      <c r="G14" s="15">
        <v>1.2761000000000002</v>
      </c>
      <c r="H14" s="15">
        <v>1.2619000000000002</v>
      </c>
      <c r="I14" s="5">
        <v>-19</v>
      </c>
      <c r="J14" s="5">
        <v>5386</v>
      </c>
      <c r="K14" s="5">
        <v>5909</v>
      </c>
      <c r="L14" s="5">
        <v>11405</v>
      </c>
      <c r="M14" s="14">
        <v>11.902513089005224</v>
      </c>
      <c r="N14" s="14">
        <v>324.20000000000118</v>
      </c>
      <c r="O14" s="5">
        <v>141.99999999999991</v>
      </c>
      <c r="P14" s="5">
        <v>1365877</v>
      </c>
      <c r="Q14" s="14">
        <v>1430.2376963350785</v>
      </c>
      <c r="R14" s="14">
        <v>35.178901912399624</v>
      </c>
      <c r="S14" s="5">
        <v>38</v>
      </c>
      <c r="T14" s="5" t="s">
        <v>33</v>
      </c>
      <c r="U14" s="14">
        <v>0.7072703740306705</v>
      </c>
      <c r="V14" s="5">
        <v>2572</v>
      </c>
      <c r="W14" s="5">
        <v>4797</v>
      </c>
      <c r="X14" s="5">
        <v>2868</v>
      </c>
      <c r="Y14" s="5">
        <v>1168</v>
      </c>
      <c r="Z14" s="5" t="s">
        <v>32</v>
      </c>
      <c r="AA14" s="5"/>
      <c r="AB14" s="6" cm="1">
        <f t="array" ref="AB14">SUM(IF(B14:I14&gt;B15:I15,1,-1))</f>
        <v>-2</v>
      </c>
      <c r="AC14" s="6" cm="1">
        <f t="array" ref="AC14">SUM(IF(J14:S14&gt;J15:S15,1,-1))</f>
        <v>-6</v>
      </c>
      <c r="AD14" s="6">
        <f t="shared" si="11"/>
        <v>-8</v>
      </c>
      <c r="AE14" s="6">
        <f t="shared" si="12"/>
        <v>-10</v>
      </c>
      <c r="AF14" s="6">
        <f t="shared" si="12"/>
        <v>-22</v>
      </c>
      <c r="AG14" s="6">
        <f t="shared" si="12"/>
        <v>-32</v>
      </c>
      <c r="AH14" s="5"/>
      <c r="AI14" s="8" t="str">
        <f t="shared" si="0"/>
        <v>OL Higher</v>
      </c>
      <c r="AJ14" s="7" t="str">
        <f t="shared" si="1"/>
        <v>Neutral</v>
      </c>
      <c r="AK14" s="7" t="str">
        <f t="shared" si="2"/>
        <v>POC Unchanged</v>
      </c>
      <c r="AL14" s="9" t="str">
        <f t="shared" si="3"/>
        <v>In. Val</v>
      </c>
      <c r="AM14" s="9" t="str">
        <f t="shared" si="4"/>
        <v>Inside Day</v>
      </c>
      <c r="AN14" s="9" t="str">
        <f t="shared" si="5"/>
        <v>In Val</v>
      </c>
      <c r="AO14" s="9" t="str">
        <f t="shared" si="6"/>
        <v>No Gap</v>
      </c>
      <c r="AP14" s="9" t="str">
        <f t="shared" si="7"/>
        <v>Bottom-Weighted</v>
      </c>
      <c r="AQ14" s="9" t="str">
        <f t="shared" si="8"/>
        <v>Skewed Mid-High</v>
      </c>
      <c r="AR14" s="9" t="str">
        <f t="shared" si="9"/>
        <v>Closed Higher Quadrant</v>
      </c>
      <c r="AS14" s="5">
        <f t="shared" si="10"/>
        <v>1</v>
      </c>
    </row>
    <row r="15" spans="1:45" ht="15.5" x14ac:dyDescent="0.35">
      <c r="A15" s="13">
        <v>45637</v>
      </c>
      <c r="B15" s="15">
        <v>1.27067</v>
      </c>
      <c r="C15" s="15">
        <v>1.2810900000000001</v>
      </c>
      <c r="D15" s="15">
        <v>1.2486699999999999</v>
      </c>
      <c r="E15" s="15">
        <v>1.2764500000000001</v>
      </c>
      <c r="F15" s="15">
        <v>1.2674000000000001</v>
      </c>
      <c r="G15" s="15">
        <v>1.2757000000000001</v>
      </c>
      <c r="H15" s="15">
        <v>1.2617000000000003</v>
      </c>
      <c r="I15" s="5">
        <v>-21</v>
      </c>
      <c r="J15" s="5">
        <v>5226</v>
      </c>
      <c r="K15" s="5">
        <v>6157</v>
      </c>
      <c r="L15" s="5">
        <v>11494</v>
      </c>
      <c r="M15" s="14">
        <v>11.99989528795809</v>
      </c>
      <c r="N15" s="14">
        <v>324.20000000000118</v>
      </c>
      <c r="O15" s="5">
        <v>139.9999999999979</v>
      </c>
      <c r="P15" s="5">
        <v>1372837</v>
      </c>
      <c r="Q15" s="14">
        <v>1437.5256544502618</v>
      </c>
      <c r="R15" s="14">
        <v>35.453423812461317</v>
      </c>
      <c r="S15" s="5">
        <v>40</v>
      </c>
      <c r="T15" s="5" t="s">
        <v>33</v>
      </c>
      <c r="U15" s="14">
        <v>0.70351811044256707</v>
      </c>
      <c r="V15" s="5">
        <v>2310</v>
      </c>
      <c r="W15" s="5">
        <v>5088</v>
      </c>
      <c r="X15" s="5">
        <v>2928</v>
      </c>
      <c r="Y15" s="5">
        <v>1168</v>
      </c>
      <c r="Z15" s="5" t="s">
        <v>31</v>
      </c>
      <c r="AA15" s="5"/>
      <c r="AB15" s="6" cm="1">
        <f t="array" ref="AB15">SUM(IF(B15:I15&gt;B16:I16,1,-1))</f>
        <v>-6</v>
      </c>
      <c r="AC15" s="6" cm="1">
        <f t="array" ref="AC15">SUM(IF(J15:S15&gt;J16:S16,1,-1))</f>
        <v>-8</v>
      </c>
      <c r="AD15" s="6">
        <f t="shared" si="11"/>
        <v>-14</v>
      </c>
      <c r="AE15" s="6">
        <f t="shared" si="12"/>
        <v>-12</v>
      </c>
      <c r="AF15" s="6">
        <f t="shared" si="12"/>
        <v>-20</v>
      </c>
      <c r="AG15" s="6">
        <f t="shared" si="12"/>
        <v>-32</v>
      </c>
      <c r="AH15" s="5"/>
      <c r="AI15" s="8" t="str">
        <f t="shared" si="0"/>
        <v>Outside</v>
      </c>
      <c r="AJ15" s="7" t="str">
        <f t="shared" si="1"/>
        <v>Down</v>
      </c>
      <c r="AK15" s="7" t="str">
        <f t="shared" si="2"/>
        <v>POC Unchanged</v>
      </c>
      <c r="AL15" s="9" t="str">
        <f t="shared" si="3"/>
        <v>In. Val</v>
      </c>
      <c r="AM15" s="9" t="str">
        <f t="shared" si="4"/>
        <v>Inside Day</v>
      </c>
      <c r="AN15" s="9" t="str">
        <f t="shared" si="5"/>
        <v>Ab. Val</v>
      </c>
      <c r="AO15" s="9" t="str">
        <f t="shared" si="6"/>
        <v>No Gap</v>
      </c>
      <c r="AP15" s="9" t="str">
        <f t="shared" si="7"/>
        <v>Bottom-Weighted</v>
      </c>
      <c r="AQ15" s="9" t="str">
        <f t="shared" si="8"/>
        <v>Skewed Mid-High</v>
      </c>
      <c r="AR15" s="9" t="str">
        <f t="shared" si="9"/>
        <v>Same</v>
      </c>
      <c r="AS15" s="5">
        <f t="shared" si="10"/>
        <v>0</v>
      </c>
    </row>
    <row r="16" spans="1:45" ht="15.5" x14ac:dyDescent="0.35">
      <c r="A16" s="13">
        <v>45636</v>
      </c>
      <c r="B16" s="15">
        <v>1.27363</v>
      </c>
      <c r="C16" s="15">
        <v>1.2810900000000001</v>
      </c>
      <c r="D16" s="15">
        <v>1.2486699999999999</v>
      </c>
      <c r="E16" s="15">
        <v>1.2779</v>
      </c>
      <c r="F16" s="15">
        <v>1.2674000000000001</v>
      </c>
      <c r="G16" s="15">
        <v>1.2754000000000001</v>
      </c>
      <c r="H16" s="15">
        <v>1.2619000000000002</v>
      </c>
      <c r="I16" s="5">
        <v>-20</v>
      </c>
      <c r="J16" s="5">
        <v>5254</v>
      </c>
      <c r="K16" s="5">
        <v>6157</v>
      </c>
      <c r="L16" s="5">
        <v>11522</v>
      </c>
      <c r="M16" s="14">
        <v>12.031099476439769</v>
      </c>
      <c r="N16" s="14">
        <v>324.20000000000118</v>
      </c>
      <c r="O16" s="5">
        <v>134.99999999999847</v>
      </c>
      <c r="P16" s="5">
        <v>1378511</v>
      </c>
      <c r="Q16" s="14">
        <v>1443.4670157068063</v>
      </c>
      <c r="R16" s="14">
        <v>35.53979025293016</v>
      </c>
      <c r="S16" s="5">
        <v>42</v>
      </c>
      <c r="T16" s="5" t="s">
        <v>33</v>
      </c>
      <c r="U16" s="14">
        <v>0.70237030828258695</v>
      </c>
      <c r="V16" s="5">
        <v>2116</v>
      </c>
      <c r="W16" s="5">
        <v>5310</v>
      </c>
      <c r="X16" s="5">
        <v>2928</v>
      </c>
      <c r="Y16" s="5">
        <v>1168</v>
      </c>
      <c r="Z16" s="5" t="s">
        <v>31</v>
      </c>
      <c r="AA16" s="5"/>
      <c r="AB16" s="6" cm="1">
        <f t="array" ref="AB16">SUM(IF(B16:I16&gt;B17:I17,1,-1))</f>
        <v>-2</v>
      </c>
      <c r="AC16" s="6" cm="1">
        <f t="array" ref="AC16">SUM(IF(J16:S16&gt;J17:S17,1,-1))</f>
        <v>-8</v>
      </c>
      <c r="AD16" s="6">
        <f t="shared" si="11"/>
        <v>-10</v>
      </c>
      <c r="AE16" s="6">
        <f t="shared" si="12"/>
        <v>-8</v>
      </c>
      <c r="AF16" s="6">
        <f t="shared" si="12"/>
        <v>-20</v>
      </c>
      <c r="AG16" s="6">
        <f t="shared" si="12"/>
        <v>-28</v>
      </c>
      <c r="AH16" s="5"/>
      <c r="AI16" s="8" t="str">
        <f t="shared" si="0"/>
        <v>Inside</v>
      </c>
      <c r="AJ16" s="7" t="str">
        <f t="shared" si="1"/>
        <v>Down</v>
      </c>
      <c r="AK16" s="7" t="str">
        <f t="shared" si="2"/>
        <v>POC Unchanged</v>
      </c>
      <c r="AL16" s="9" t="str">
        <f t="shared" si="3"/>
        <v>In. Val</v>
      </c>
      <c r="AM16" s="9" t="str">
        <f t="shared" si="4"/>
        <v>Inside Day</v>
      </c>
      <c r="AN16" s="9" t="str">
        <f t="shared" si="5"/>
        <v>Ab. Val</v>
      </c>
      <c r="AO16" s="9" t="str">
        <f t="shared" si="6"/>
        <v>No Gap</v>
      </c>
      <c r="AP16" s="9" t="str">
        <f t="shared" si="7"/>
        <v>Bottom-Weighted</v>
      </c>
      <c r="AQ16" s="9" t="str">
        <f t="shared" si="8"/>
        <v>Skewed Mid-High</v>
      </c>
      <c r="AR16" s="9" t="str">
        <f t="shared" si="9"/>
        <v>Closed Lower Quadrant</v>
      </c>
      <c r="AS16" s="5">
        <f t="shared" si="10"/>
        <v>-1</v>
      </c>
    </row>
    <row r="17" spans="1:45" ht="15.5" x14ac:dyDescent="0.35">
      <c r="A17" s="13">
        <v>45635</v>
      </c>
      <c r="B17" s="15">
        <v>1.2873000000000001</v>
      </c>
      <c r="C17" s="15">
        <v>1.2873000000000001</v>
      </c>
      <c r="D17" s="15">
        <v>1.2486699999999999</v>
      </c>
      <c r="E17" s="15">
        <v>1.27481</v>
      </c>
      <c r="F17" s="15">
        <v>1.2674000000000001</v>
      </c>
      <c r="G17" s="15">
        <v>1.2760000000000002</v>
      </c>
      <c r="H17" s="15">
        <v>1.2618000000000003</v>
      </c>
      <c r="I17" s="5">
        <v>-59</v>
      </c>
      <c r="J17" s="5">
        <v>5379</v>
      </c>
      <c r="K17" s="5">
        <v>6157</v>
      </c>
      <c r="L17" s="5">
        <v>11647</v>
      </c>
      <c r="M17" s="14">
        <v>12.163769633507838</v>
      </c>
      <c r="N17" s="14">
        <v>386.30000000000166</v>
      </c>
      <c r="O17" s="5">
        <v>141.99999999999991</v>
      </c>
      <c r="P17" s="5">
        <v>1391337</v>
      </c>
      <c r="Q17" s="14">
        <v>1456.897382198953</v>
      </c>
      <c r="R17" s="14">
        <v>30.150142376391276</v>
      </c>
      <c r="S17" s="5">
        <v>49</v>
      </c>
      <c r="T17" s="5" t="s">
        <v>33</v>
      </c>
      <c r="U17" s="14">
        <v>0.74442658448963839</v>
      </c>
      <c r="V17" s="5">
        <v>599</v>
      </c>
      <c r="W17" s="5">
        <v>4300</v>
      </c>
      <c r="X17" s="5">
        <v>4967</v>
      </c>
      <c r="Y17" s="5">
        <v>1672</v>
      </c>
      <c r="Z17" s="5" t="s">
        <v>32</v>
      </c>
      <c r="AA17" s="5"/>
      <c r="AB17" s="6" cm="1">
        <f t="array" ref="AB17">SUM(IF(B17:I17&gt;B18:I18,1,-1))</f>
        <v>-4</v>
      </c>
      <c r="AC17" s="6" cm="1">
        <f t="array" ref="AC17">SUM(IF(J17:S17&gt;J18:S18,1,-1))</f>
        <v>-4</v>
      </c>
      <c r="AD17" s="6">
        <f t="shared" si="11"/>
        <v>-8</v>
      </c>
      <c r="AE17" s="6">
        <f t="shared" si="12"/>
        <v>-6</v>
      </c>
      <c r="AF17" s="6">
        <f t="shared" si="12"/>
        <v>-18</v>
      </c>
      <c r="AG17" s="6">
        <f t="shared" si="12"/>
        <v>-24</v>
      </c>
      <c r="AH17" s="5"/>
      <c r="AI17" s="8" t="str">
        <f t="shared" si="0"/>
        <v>Inside</v>
      </c>
      <c r="AJ17" s="7" t="str">
        <f t="shared" si="1"/>
        <v>Down</v>
      </c>
      <c r="AK17" s="7" t="str">
        <f t="shared" si="2"/>
        <v>POC Unchanged</v>
      </c>
      <c r="AL17" s="9" t="str">
        <f t="shared" si="3"/>
        <v>In. Val</v>
      </c>
      <c r="AM17" s="9" t="str">
        <f t="shared" si="4"/>
        <v>Inside Day</v>
      </c>
      <c r="AN17" s="9" t="str">
        <f t="shared" si="5"/>
        <v>In Val</v>
      </c>
      <c r="AO17" s="9" t="str">
        <f t="shared" si="6"/>
        <v>Gap Up - Failed</v>
      </c>
      <c r="AP17" s="9" t="str">
        <f t="shared" si="7"/>
        <v>Bottom-Weighted</v>
      </c>
      <c r="AQ17" s="9" t="str">
        <f t="shared" si="8"/>
        <v>Skewed Mid-Low</v>
      </c>
      <c r="AR17" s="9" t="str">
        <f t="shared" si="9"/>
        <v>Same</v>
      </c>
      <c r="AS17" s="5">
        <f t="shared" si="10"/>
        <v>0</v>
      </c>
    </row>
    <row r="18" spans="1:45" ht="15.5" x14ac:dyDescent="0.35">
      <c r="A18" s="13">
        <v>45632</v>
      </c>
      <c r="B18" s="15">
        <v>1.29148</v>
      </c>
      <c r="C18" s="15">
        <v>1.29254</v>
      </c>
      <c r="D18" s="15">
        <v>1.2486699999999999</v>
      </c>
      <c r="E18" s="15">
        <v>1.2747599999999999</v>
      </c>
      <c r="F18" s="15">
        <v>1.2674000000000001</v>
      </c>
      <c r="G18" s="15">
        <v>1.2763000000000002</v>
      </c>
      <c r="H18" s="15">
        <v>1.2608000000000001</v>
      </c>
      <c r="I18" s="5">
        <v>-58</v>
      </c>
      <c r="J18" s="5">
        <v>5411</v>
      </c>
      <c r="K18" s="5">
        <v>6157</v>
      </c>
      <c r="L18" s="5">
        <v>11679</v>
      </c>
      <c r="M18" s="14">
        <v>12.134270833333307</v>
      </c>
      <c r="N18" s="14">
        <v>438.70000000000073</v>
      </c>
      <c r="O18" s="5">
        <v>155.00000000000068</v>
      </c>
      <c r="P18" s="5">
        <v>1394467</v>
      </c>
      <c r="Q18" s="14">
        <v>1452.5697916666666</v>
      </c>
      <c r="R18" s="14">
        <v>26.621837246409804</v>
      </c>
      <c r="S18" s="5">
        <v>61</v>
      </c>
      <c r="T18" s="5" t="s">
        <v>33</v>
      </c>
      <c r="U18" s="14">
        <v>0.72676810756619614</v>
      </c>
      <c r="V18" s="5">
        <v>769</v>
      </c>
      <c r="W18" s="5">
        <v>2306</v>
      </c>
      <c r="X18" s="5">
        <v>6514</v>
      </c>
      <c r="Y18" s="5">
        <v>2090</v>
      </c>
      <c r="Z18" s="5" t="s">
        <v>32</v>
      </c>
      <c r="AA18" s="5"/>
      <c r="AB18" s="6" cm="1">
        <f t="array" ref="AB18">SUM(IF(B18:I18&gt;B19:I19,1,-1))</f>
        <v>-2</v>
      </c>
      <c r="AC18" s="6" cm="1">
        <f t="array" ref="AC18">SUM(IF(J18:S18&gt;J19:S19,1,-1))</f>
        <v>-8</v>
      </c>
      <c r="AD18" s="6">
        <f t="shared" si="11"/>
        <v>-10</v>
      </c>
      <c r="AE18" s="6">
        <f t="shared" si="12"/>
        <v>-4</v>
      </c>
      <c r="AF18" s="6">
        <f t="shared" si="12"/>
        <v>-18</v>
      </c>
      <c r="AG18" s="6">
        <f t="shared" si="12"/>
        <v>-22</v>
      </c>
      <c r="AH18" s="5"/>
      <c r="AI18" s="8" t="str">
        <f t="shared" si="0"/>
        <v>OL Higher</v>
      </c>
      <c r="AJ18" s="7" t="str">
        <f t="shared" si="1"/>
        <v>Down</v>
      </c>
      <c r="AK18" s="7" t="str">
        <f t="shared" si="2"/>
        <v>POC Unchanged</v>
      </c>
      <c r="AL18" s="9" t="str">
        <f t="shared" si="3"/>
        <v>In. Val</v>
      </c>
      <c r="AM18" s="9" t="str">
        <f t="shared" si="4"/>
        <v>Inside Day</v>
      </c>
      <c r="AN18" s="9" t="str">
        <f t="shared" si="5"/>
        <v>In Val</v>
      </c>
      <c r="AO18" s="9" t="str">
        <f t="shared" si="6"/>
        <v>Gap Up - Failed</v>
      </c>
      <c r="AP18" s="9" t="str">
        <f t="shared" si="7"/>
        <v>Bottom-Weighted</v>
      </c>
      <c r="AQ18" s="9" t="str">
        <f t="shared" si="8"/>
        <v>Skewed Mid-Low</v>
      </c>
      <c r="AR18" s="9" t="str">
        <f t="shared" si="9"/>
        <v>Same</v>
      </c>
      <c r="AS18" s="5">
        <f t="shared" si="10"/>
        <v>0</v>
      </c>
    </row>
    <row r="19" spans="1:45" ht="15.5" x14ac:dyDescent="0.35">
      <c r="A19" s="13">
        <v>45631</v>
      </c>
      <c r="B19" s="15">
        <v>1.29823</v>
      </c>
      <c r="C19" s="15">
        <v>1.2983899999999999</v>
      </c>
      <c r="D19" s="15">
        <v>1.2486699999999999</v>
      </c>
      <c r="E19" s="15">
        <v>1.27597</v>
      </c>
      <c r="F19" s="15">
        <v>1.2674000000000001</v>
      </c>
      <c r="G19" s="15">
        <v>1.2758</v>
      </c>
      <c r="H19" s="15">
        <v>1.2591000000000001</v>
      </c>
      <c r="I19" s="5">
        <v>-59</v>
      </c>
      <c r="J19" s="5">
        <v>5422</v>
      </c>
      <c r="K19" s="5">
        <v>6157</v>
      </c>
      <c r="L19" s="5">
        <v>11690</v>
      </c>
      <c r="M19" s="14">
        <v>12.147499999999971</v>
      </c>
      <c r="N19" s="14">
        <v>497.19999999999987</v>
      </c>
      <c r="O19" s="5">
        <v>166.99999999999937</v>
      </c>
      <c r="P19" s="5">
        <v>1397541</v>
      </c>
      <c r="Q19" s="14">
        <v>1455.7718749999999</v>
      </c>
      <c r="R19" s="14">
        <v>23.511665325824623</v>
      </c>
      <c r="S19" s="5">
        <v>66</v>
      </c>
      <c r="T19" s="5" t="s">
        <v>33</v>
      </c>
      <c r="U19" s="14">
        <v>0.71159379716992743</v>
      </c>
      <c r="V19" s="5">
        <v>1096</v>
      </c>
      <c r="W19" s="5">
        <v>1127</v>
      </c>
      <c r="X19" s="5">
        <v>7024</v>
      </c>
      <c r="Y19" s="5">
        <v>2435</v>
      </c>
      <c r="Z19" s="5" t="s">
        <v>32</v>
      </c>
      <c r="AA19" s="5"/>
      <c r="AB19" s="6" cm="1">
        <f t="array" ref="AB19">SUM(IF(B19:I19&gt;B20:I20,1,-1))</f>
        <v>0</v>
      </c>
      <c r="AC19" s="6" cm="1">
        <f t="array" ref="AC19">SUM(IF(J19:S19&gt;J20:S20,1,-1))</f>
        <v>-6</v>
      </c>
      <c r="AD19" s="6">
        <f t="shared" si="11"/>
        <v>-6</v>
      </c>
      <c r="AE19" s="6">
        <f t="shared" ref="AE19:AG34" si="13">SUM(AB19:AB21)</f>
        <v>-4</v>
      </c>
      <c r="AF19" s="6">
        <f t="shared" si="13"/>
        <v>-8</v>
      </c>
      <c r="AG19" s="6">
        <f t="shared" si="13"/>
        <v>-12</v>
      </c>
      <c r="AH19" s="5"/>
      <c r="AI19" s="8" t="str">
        <f t="shared" si="0"/>
        <v>OL Higher</v>
      </c>
      <c r="AJ19" s="7" t="str">
        <f t="shared" si="1"/>
        <v>Down</v>
      </c>
      <c r="AK19" s="7" t="str">
        <f t="shared" si="2"/>
        <v>POC Unchanged</v>
      </c>
      <c r="AL19" s="9" t="str">
        <f t="shared" si="3"/>
        <v>In. Val</v>
      </c>
      <c r="AM19" s="9" t="str">
        <f t="shared" si="4"/>
        <v>Inside Day</v>
      </c>
      <c r="AN19" s="9" t="str">
        <f t="shared" si="5"/>
        <v>Ab. Val</v>
      </c>
      <c r="AO19" s="9" t="str">
        <f t="shared" si="6"/>
        <v>Gap Up - Faded</v>
      </c>
      <c r="AP19" s="9" t="str">
        <f t="shared" si="7"/>
        <v>Bottom-Weighted</v>
      </c>
      <c r="AQ19" s="9" t="str">
        <f t="shared" si="8"/>
        <v>Skewed Mid-Low</v>
      </c>
      <c r="AR19" s="9" t="str">
        <f t="shared" si="9"/>
        <v>Closed Lower Quadrant</v>
      </c>
      <c r="AS19" s="5">
        <f t="shared" si="10"/>
        <v>-1</v>
      </c>
    </row>
    <row r="20" spans="1:45" ht="15.5" x14ac:dyDescent="0.35">
      <c r="A20" s="13">
        <v>45630</v>
      </c>
      <c r="B20" s="15">
        <v>1.2882</v>
      </c>
      <c r="C20" s="15">
        <v>1.30088</v>
      </c>
      <c r="D20" s="15">
        <v>1.2486699999999999</v>
      </c>
      <c r="E20" s="15">
        <v>1.27006</v>
      </c>
      <c r="F20" s="15">
        <v>1.2674000000000001</v>
      </c>
      <c r="G20" s="15">
        <v>1.2721000000000002</v>
      </c>
      <c r="H20" s="15">
        <v>1.2546000000000002</v>
      </c>
      <c r="I20" s="5">
        <v>-57</v>
      </c>
      <c r="J20" s="5">
        <v>5588</v>
      </c>
      <c r="K20" s="5">
        <v>6157</v>
      </c>
      <c r="L20" s="5">
        <v>11856</v>
      </c>
      <c r="M20" s="14">
        <v>12.322395833333333</v>
      </c>
      <c r="N20" s="14">
        <v>522.10000000000093</v>
      </c>
      <c r="O20" s="5">
        <v>175.00000000000071</v>
      </c>
      <c r="P20" s="5">
        <v>1423658</v>
      </c>
      <c r="Q20" s="14">
        <v>1482.9770833333334</v>
      </c>
      <c r="R20" s="14">
        <v>22.708293430377282</v>
      </c>
      <c r="S20" s="5">
        <v>65</v>
      </c>
      <c r="T20" s="5" t="s">
        <v>26</v>
      </c>
      <c r="U20" s="14">
        <v>0.61901243714997123</v>
      </c>
      <c r="V20" s="5">
        <v>1552</v>
      </c>
      <c r="W20" s="5">
        <v>781</v>
      </c>
      <c r="X20" s="5">
        <v>6959</v>
      </c>
      <c r="Y20" s="5">
        <v>2540</v>
      </c>
      <c r="Z20" s="5" t="s">
        <v>29</v>
      </c>
      <c r="AA20" s="5"/>
      <c r="AB20" s="6" cm="1">
        <f t="array" ref="AB20">SUM(IF(B20:I20&gt;B21:I21,1,-1))</f>
        <v>-2</v>
      </c>
      <c r="AC20" s="6" cm="1">
        <f t="array" ref="AC20">SUM(IF(J20:S20&gt;J21:S21,1,-1))</f>
        <v>-4</v>
      </c>
      <c r="AD20" s="6">
        <f t="shared" si="11"/>
        <v>-6</v>
      </c>
      <c r="AE20" s="6">
        <f t="shared" si="13"/>
        <v>-8</v>
      </c>
      <c r="AF20" s="6">
        <f t="shared" si="13"/>
        <v>2</v>
      </c>
      <c r="AG20" s="6">
        <f t="shared" si="13"/>
        <v>-6</v>
      </c>
      <c r="AH20" s="5"/>
      <c r="AI20" s="8" t="str">
        <f t="shared" si="0"/>
        <v>Inside</v>
      </c>
      <c r="AJ20" s="7" t="str">
        <f t="shared" si="1"/>
        <v>Down</v>
      </c>
      <c r="AK20" s="7" t="str">
        <f t="shared" si="2"/>
        <v>POC Unchanged</v>
      </c>
      <c r="AL20" s="9" t="str">
        <f t="shared" si="3"/>
        <v>In. Val</v>
      </c>
      <c r="AM20" s="9" t="str">
        <f t="shared" si="4"/>
        <v>Inside Day</v>
      </c>
      <c r="AN20" s="9" t="str">
        <f t="shared" si="5"/>
        <v>In Val</v>
      </c>
      <c r="AO20" s="9" t="str">
        <f t="shared" si="6"/>
        <v>Gap Up - Failed</v>
      </c>
      <c r="AP20" s="9" t="str">
        <f t="shared" si="7"/>
        <v>Bottom-Weighted</v>
      </c>
      <c r="AQ20" s="9" t="str">
        <f t="shared" si="8"/>
        <v>Skewed Mid-Low</v>
      </c>
      <c r="AR20" s="9" t="str">
        <f t="shared" si="9"/>
        <v>Same</v>
      </c>
      <c r="AS20" s="5">
        <f t="shared" si="10"/>
        <v>0</v>
      </c>
    </row>
    <row r="21" spans="1:45" ht="15.5" x14ac:dyDescent="0.35">
      <c r="A21" s="13">
        <v>45629</v>
      </c>
      <c r="B21" s="15">
        <v>1.3042100000000001</v>
      </c>
      <c r="C21" s="15">
        <v>1.3043400000000001</v>
      </c>
      <c r="D21" s="15">
        <v>1.2486699999999999</v>
      </c>
      <c r="E21" s="15">
        <v>1.26736</v>
      </c>
      <c r="F21" s="15">
        <v>1.2674000000000001</v>
      </c>
      <c r="G21" s="15">
        <v>1.2742000000000002</v>
      </c>
      <c r="H21" s="15">
        <v>1.2509000000000001</v>
      </c>
      <c r="I21" s="5">
        <v>-76</v>
      </c>
      <c r="J21" s="5">
        <v>6315</v>
      </c>
      <c r="K21" s="5">
        <v>5921</v>
      </c>
      <c r="L21" s="5">
        <v>12333</v>
      </c>
      <c r="M21" s="14">
        <v>12.814687499999998</v>
      </c>
      <c r="N21" s="14">
        <v>556.70000000000107</v>
      </c>
      <c r="O21" s="5">
        <v>233.00000000000099</v>
      </c>
      <c r="P21" s="5">
        <v>1505677</v>
      </c>
      <c r="Q21" s="14">
        <v>1568.4135416666666</v>
      </c>
      <c r="R21" s="14">
        <v>22.153763247709676</v>
      </c>
      <c r="S21" s="5">
        <v>51</v>
      </c>
      <c r="T21" s="5" t="s">
        <v>26</v>
      </c>
      <c r="U21" s="14">
        <v>0.6131618359596247</v>
      </c>
      <c r="V21" s="5">
        <v>1598</v>
      </c>
      <c r="W21" s="5">
        <v>1707</v>
      </c>
      <c r="X21" s="5">
        <v>6180</v>
      </c>
      <c r="Y21" s="5">
        <v>2814</v>
      </c>
      <c r="Z21" s="5" t="s">
        <v>29</v>
      </c>
      <c r="AA21" s="5"/>
      <c r="AB21" s="6" cm="1">
        <f t="array" ref="AB21">SUM(IF(B21:I21&gt;B22:I22,1,-1))</f>
        <v>-2</v>
      </c>
      <c r="AC21" s="6" cm="1">
        <f t="array" ref="AC21">SUM(IF(J21:S21&gt;J22:S22,1,-1))</f>
        <v>2</v>
      </c>
      <c r="AD21" s="6">
        <f t="shared" si="11"/>
        <v>0</v>
      </c>
      <c r="AE21" s="6">
        <f t="shared" si="13"/>
        <v>-8</v>
      </c>
      <c r="AF21" s="6">
        <f t="shared" si="13"/>
        <v>10</v>
      </c>
      <c r="AG21" s="6">
        <f t="shared" si="13"/>
        <v>2</v>
      </c>
      <c r="AH21" s="5"/>
      <c r="AI21" s="8" t="str">
        <f t="shared" si="0"/>
        <v>Inside</v>
      </c>
      <c r="AJ21" s="7" t="str">
        <f t="shared" si="1"/>
        <v>Down</v>
      </c>
      <c r="AK21" s="7" t="str">
        <f t="shared" si="2"/>
        <v>POC Unchanged</v>
      </c>
      <c r="AL21" s="9" t="str">
        <f t="shared" si="3"/>
        <v>In. Val</v>
      </c>
      <c r="AM21" s="9" t="str">
        <f t="shared" si="4"/>
        <v>Inside Day</v>
      </c>
      <c r="AN21" s="9" t="str">
        <f t="shared" si="5"/>
        <v>In Val</v>
      </c>
      <c r="AO21" s="9" t="str">
        <f t="shared" si="6"/>
        <v>Gap Up - Failed</v>
      </c>
      <c r="AP21" s="9" t="str">
        <f t="shared" si="7"/>
        <v>Top-Weighted</v>
      </c>
      <c r="AQ21" s="9" t="str">
        <f t="shared" si="8"/>
        <v>Skewed Mid-Low</v>
      </c>
      <c r="AR21" s="9" t="str">
        <f t="shared" si="9"/>
        <v>Same</v>
      </c>
      <c r="AS21" s="5">
        <f t="shared" si="10"/>
        <v>0</v>
      </c>
    </row>
    <row r="22" spans="1:45" ht="15.5" x14ac:dyDescent="0.35">
      <c r="A22" s="13">
        <v>45628</v>
      </c>
      <c r="B22" s="15">
        <v>1.2953699999999999</v>
      </c>
      <c r="C22" s="15">
        <v>1.30474</v>
      </c>
      <c r="D22" s="15">
        <v>1.2486699999999999</v>
      </c>
      <c r="E22" s="15">
        <v>1.2658100000000001</v>
      </c>
      <c r="F22" s="15">
        <v>1.2674000000000001</v>
      </c>
      <c r="G22" s="15">
        <v>1.2814000000000001</v>
      </c>
      <c r="H22" s="15">
        <v>1.2493000000000001</v>
      </c>
      <c r="I22" s="5">
        <v>-58</v>
      </c>
      <c r="J22" s="5">
        <v>6688</v>
      </c>
      <c r="K22" s="5">
        <v>5489</v>
      </c>
      <c r="L22" s="5">
        <v>12261</v>
      </c>
      <c r="M22" s="14">
        <v>12.733437499999994</v>
      </c>
      <c r="N22" s="14">
        <v>560.70000000000061</v>
      </c>
      <c r="O22" s="5">
        <v>321.00000000000017</v>
      </c>
      <c r="P22" s="5">
        <v>1488265</v>
      </c>
      <c r="Q22" s="14">
        <v>1550.2760416666667</v>
      </c>
      <c r="R22" s="14">
        <v>21.867308721241283</v>
      </c>
      <c r="S22" s="5">
        <v>70</v>
      </c>
      <c r="T22" s="5" t="s">
        <v>26</v>
      </c>
      <c r="U22" s="14">
        <v>0.63520015213017278</v>
      </c>
      <c r="V22" s="5">
        <v>2016</v>
      </c>
      <c r="W22" s="5">
        <v>1821</v>
      </c>
      <c r="X22" s="5">
        <v>5564</v>
      </c>
      <c r="Y22" s="5">
        <v>2860</v>
      </c>
      <c r="Z22" s="5" t="s">
        <v>29</v>
      </c>
      <c r="AA22" s="5"/>
      <c r="AB22" s="6" cm="1">
        <f t="array" ref="AB22">SUM(IF(B22:I22&gt;B23:I23,1,-1))</f>
        <v>-4</v>
      </c>
      <c r="AC22" s="6" cm="1">
        <f t="array" ref="AC22">SUM(IF(J22:S22&gt;J23:S23,1,-1))</f>
        <v>4</v>
      </c>
      <c r="AD22" s="6">
        <f t="shared" si="11"/>
        <v>0</v>
      </c>
      <c r="AE22" s="6">
        <f t="shared" si="13"/>
        <v>-12</v>
      </c>
      <c r="AF22" s="6">
        <f t="shared" si="13"/>
        <v>2</v>
      </c>
      <c r="AG22" s="6">
        <f t="shared" si="13"/>
        <v>-10</v>
      </c>
      <c r="AH22" s="5"/>
      <c r="AI22" s="8" t="str">
        <f t="shared" si="0"/>
        <v>OL Lower</v>
      </c>
      <c r="AJ22" s="7" t="str">
        <f t="shared" si="1"/>
        <v>Down</v>
      </c>
      <c r="AK22" s="7" t="str">
        <f t="shared" si="2"/>
        <v>POC Unchanged</v>
      </c>
      <c r="AL22" s="9" t="str">
        <f t="shared" si="3"/>
        <v>In. Val</v>
      </c>
      <c r="AM22" s="9" t="str">
        <f t="shared" si="4"/>
        <v>Inside Day</v>
      </c>
      <c r="AN22" s="9" t="str">
        <f t="shared" si="5"/>
        <v>In Val</v>
      </c>
      <c r="AO22" s="9" t="str">
        <f t="shared" si="6"/>
        <v>Gap Up - Failed</v>
      </c>
      <c r="AP22" s="9" t="str">
        <f t="shared" si="7"/>
        <v>Top-Weighted</v>
      </c>
      <c r="AQ22" s="9" t="str">
        <f t="shared" si="8"/>
        <v>Skewed Mid-Low</v>
      </c>
      <c r="AR22" s="9" t="str">
        <f t="shared" si="9"/>
        <v>Same</v>
      </c>
      <c r="AS22" s="5">
        <f t="shared" si="10"/>
        <v>0</v>
      </c>
    </row>
    <row r="23" spans="1:45" ht="15.5" x14ac:dyDescent="0.35">
      <c r="A23" s="13">
        <v>45625</v>
      </c>
      <c r="B23" s="15">
        <v>1.2951900000000001</v>
      </c>
      <c r="C23" s="15">
        <v>1.30474</v>
      </c>
      <c r="D23" s="15">
        <v>1.2486699999999999</v>
      </c>
      <c r="E23" s="15">
        <v>1.2701100000000001</v>
      </c>
      <c r="F23" s="15">
        <v>1.2674000000000001</v>
      </c>
      <c r="G23" s="15">
        <v>1.2867000000000002</v>
      </c>
      <c r="H23" s="15">
        <v>1.2493000000000001</v>
      </c>
      <c r="I23" s="5">
        <v>-68</v>
      </c>
      <c r="J23" s="5">
        <v>6871</v>
      </c>
      <c r="K23" s="5">
        <v>5209</v>
      </c>
      <c r="L23" s="5">
        <v>12160</v>
      </c>
      <c r="M23" s="14">
        <v>12.628541666666667</v>
      </c>
      <c r="N23" s="14">
        <v>560.70000000000061</v>
      </c>
      <c r="O23" s="5">
        <v>374.00000000000102</v>
      </c>
      <c r="P23" s="5">
        <v>1467844</v>
      </c>
      <c r="Q23" s="14">
        <v>1529.0041666666666</v>
      </c>
      <c r="R23" s="14">
        <v>21.687176743356495</v>
      </c>
      <c r="S23" s="5">
        <v>64</v>
      </c>
      <c r="T23" s="5" t="s">
        <v>26</v>
      </c>
      <c r="U23" s="14">
        <v>0.63986641544535672</v>
      </c>
      <c r="V23" s="5">
        <v>2568</v>
      </c>
      <c r="W23" s="5">
        <v>1821</v>
      </c>
      <c r="X23" s="5">
        <v>4934</v>
      </c>
      <c r="Y23" s="5">
        <v>2837</v>
      </c>
      <c r="Z23" s="5" t="s">
        <v>29</v>
      </c>
      <c r="AA23" s="5"/>
      <c r="AB23" s="6" cm="1">
        <f t="array" ref="AB23">SUM(IF(B23:I23&gt;B24:I24,1,-1))</f>
        <v>-2</v>
      </c>
      <c r="AC23" s="6" cm="1">
        <f t="array" ref="AC23">SUM(IF(J23:S23&gt;J24:S24,1,-1))</f>
        <v>4</v>
      </c>
      <c r="AD23" s="6">
        <f t="shared" si="11"/>
        <v>2</v>
      </c>
      <c r="AE23" s="6">
        <f t="shared" si="13"/>
        <v>-12</v>
      </c>
      <c r="AF23" s="6">
        <f t="shared" si="13"/>
        <v>-4</v>
      </c>
      <c r="AG23" s="6">
        <f t="shared" si="13"/>
        <v>-16</v>
      </c>
      <c r="AH23" s="5"/>
      <c r="AI23" s="8" t="str">
        <f t="shared" si="0"/>
        <v>OL Lower</v>
      </c>
      <c r="AJ23" s="7" t="str">
        <f t="shared" si="1"/>
        <v>Down</v>
      </c>
      <c r="AK23" s="7" t="str">
        <f t="shared" si="2"/>
        <v>POC Unchanged</v>
      </c>
      <c r="AL23" s="9" t="str">
        <f t="shared" si="3"/>
        <v>In. Val</v>
      </c>
      <c r="AM23" s="9" t="str">
        <f t="shared" si="4"/>
        <v>Inside Day</v>
      </c>
      <c r="AN23" s="9" t="str">
        <f t="shared" si="5"/>
        <v>In Val</v>
      </c>
      <c r="AO23" s="9" t="str">
        <f t="shared" si="6"/>
        <v>Gap Up - Failed</v>
      </c>
      <c r="AP23" s="9" t="str">
        <f t="shared" si="7"/>
        <v>Top-Weighted</v>
      </c>
      <c r="AQ23" s="9" t="str">
        <f t="shared" si="8"/>
        <v>Skewed Mid-Low</v>
      </c>
      <c r="AR23" s="9" t="str">
        <f t="shared" si="9"/>
        <v>Same</v>
      </c>
      <c r="AS23" s="5">
        <f t="shared" si="10"/>
        <v>0</v>
      </c>
    </row>
    <row r="24" spans="1:45" ht="15.5" x14ac:dyDescent="0.35">
      <c r="A24" s="13">
        <v>45624</v>
      </c>
      <c r="B24" s="15">
        <v>1.2896300000000001</v>
      </c>
      <c r="C24" s="15">
        <v>1.30474</v>
      </c>
      <c r="D24" s="15">
        <v>1.2486699999999999</v>
      </c>
      <c r="E24" s="15">
        <v>1.26949</v>
      </c>
      <c r="F24" s="15">
        <v>1.2674000000000001</v>
      </c>
      <c r="G24" s="15">
        <v>1.2889000000000002</v>
      </c>
      <c r="H24" s="15">
        <v>1.2493000000000001</v>
      </c>
      <c r="I24" s="5">
        <v>-96</v>
      </c>
      <c r="J24" s="5">
        <v>6807</v>
      </c>
      <c r="K24" s="5">
        <v>5207</v>
      </c>
      <c r="L24" s="5">
        <v>12093</v>
      </c>
      <c r="M24" s="14">
        <v>12.587160751565758</v>
      </c>
      <c r="N24" s="14">
        <v>560.70000000000061</v>
      </c>
      <c r="O24" s="5">
        <v>396.0000000000008</v>
      </c>
      <c r="P24" s="5">
        <v>1462333</v>
      </c>
      <c r="Q24" s="14">
        <v>1526.4436325678496</v>
      </c>
      <c r="R24" s="14">
        <v>21.567683253076488</v>
      </c>
      <c r="S24" s="5">
        <v>69</v>
      </c>
      <c r="T24" s="5" t="s">
        <v>26</v>
      </c>
      <c r="U24" s="14">
        <v>0.6331133758924764</v>
      </c>
      <c r="V24" s="5">
        <v>2951</v>
      </c>
      <c r="W24" s="5">
        <v>1982</v>
      </c>
      <c r="X24" s="5">
        <v>4323</v>
      </c>
      <c r="Y24" s="5">
        <v>2837</v>
      </c>
      <c r="Z24" s="5" t="s">
        <v>29</v>
      </c>
      <c r="AA24" s="5"/>
      <c r="AB24" s="6" cm="1">
        <f t="array" ref="AB24">SUM(IF(B24:I24&gt;B25:I25,1,-1))</f>
        <v>-6</v>
      </c>
      <c r="AC24" s="6" cm="1">
        <f t="array" ref="AC24">SUM(IF(J24:S24&gt;J25:S25,1,-1))</f>
        <v>-6</v>
      </c>
      <c r="AD24" s="6">
        <f t="shared" si="11"/>
        <v>-12</v>
      </c>
      <c r="AE24" s="6">
        <f t="shared" si="13"/>
        <v>-14</v>
      </c>
      <c r="AF24" s="6">
        <f t="shared" si="13"/>
        <v>-4</v>
      </c>
      <c r="AG24" s="6">
        <f t="shared" si="13"/>
        <v>-18</v>
      </c>
      <c r="AH24" s="5"/>
      <c r="AI24" s="8" t="str">
        <f t="shared" si="0"/>
        <v>OL Lower</v>
      </c>
      <c r="AJ24" s="7" t="str">
        <f t="shared" si="1"/>
        <v>Down</v>
      </c>
      <c r="AK24" s="7" t="str">
        <f t="shared" si="2"/>
        <v>POC Unchanged</v>
      </c>
      <c r="AL24" s="9" t="str">
        <f t="shared" si="3"/>
        <v>In. Val</v>
      </c>
      <c r="AM24" s="9" t="str">
        <f t="shared" si="4"/>
        <v>Inside Day</v>
      </c>
      <c r="AN24" s="9" t="str">
        <f t="shared" si="5"/>
        <v>In Val</v>
      </c>
      <c r="AO24" s="9" t="str">
        <f t="shared" si="6"/>
        <v>No Gap</v>
      </c>
      <c r="AP24" s="9" t="str">
        <f t="shared" si="7"/>
        <v>Top-Weighted</v>
      </c>
      <c r="AQ24" s="9" t="str">
        <f t="shared" si="8"/>
        <v>Skewed Mid-Low</v>
      </c>
      <c r="AR24" s="9" t="str">
        <f t="shared" si="9"/>
        <v>Same</v>
      </c>
      <c r="AS24" s="5">
        <f t="shared" si="10"/>
        <v>0</v>
      </c>
    </row>
    <row r="25" spans="1:45" ht="15.5" x14ac:dyDescent="0.35">
      <c r="A25" s="13">
        <v>45623</v>
      </c>
      <c r="B25" s="15">
        <v>1.29579</v>
      </c>
      <c r="C25" s="15">
        <v>1.30474</v>
      </c>
      <c r="D25" s="15">
        <v>1.2486699999999999</v>
      </c>
      <c r="E25" s="15">
        <v>1.26766</v>
      </c>
      <c r="F25" s="15">
        <v>1.2674000000000001</v>
      </c>
      <c r="G25" s="15">
        <v>1.2899</v>
      </c>
      <c r="H25" s="15">
        <v>1.2493000000000001</v>
      </c>
      <c r="I25" s="5">
        <v>-95</v>
      </c>
      <c r="J25" s="5">
        <v>7442</v>
      </c>
      <c r="K25" s="5">
        <v>4952</v>
      </c>
      <c r="L25" s="5">
        <v>12466</v>
      </c>
      <c r="M25" s="14">
        <v>12.974739039665973</v>
      </c>
      <c r="N25" s="14">
        <v>560.70000000000061</v>
      </c>
      <c r="O25" s="5">
        <v>405.99999999999972</v>
      </c>
      <c r="P25" s="5">
        <v>1489772</v>
      </c>
      <c r="Q25" s="14">
        <v>1555.0855949895615</v>
      </c>
      <c r="R25" s="14">
        <v>22.232923131799513</v>
      </c>
      <c r="S25" s="5">
        <v>60</v>
      </c>
      <c r="T25" s="5" t="s">
        <v>26</v>
      </c>
      <c r="U25" s="14">
        <v>0.60883854135028892</v>
      </c>
      <c r="V25" s="5">
        <v>3394</v>
      </c>
      <c r="W25" s="5">
        <v>2283</v>
      </c>
      <c r="X25" s="5">
        <v>3952</v>
      </c>
      <c r="Y25" s="5">
        <v>2837</v>
      </c>
      <c r="Z25" s="5" t="s">
        <v>29</v>
      </c>
      <c r="AA25" s="5"/>
      <c r="AB25" s="6" cm="1">
        <f t="array" ref="AB25">SUM(IF(B25:I25&gt;B26:I26,1,-1))</f>
        <v>-4</v>
      </c>
      <c r="AC25" s="6" cm="1">
        <f t="array" ref="AC25">SUM(IF(J25:S25&gt;J26:S26,1,-1))</f>
        <v>-2</v>
      </c>
      <c r="AD25" s="6">
        <f t="shared" si="11"/>
        <v>-6</v>
      </c>
      <c r="AE25" s="6">
        <f t="shared" si="13"/>
        <v>-10</v>
      </c>
      <c r="AF25" s="6">
        <f t="shared" si="13"/>
        <v>6</v>
      </c>
      <c r="AG25" s="6">
        <f t="shared" si="13"/>
        <v>-4</v>
      </c>
      <c r="AH25" s="5"/>
      <c r="AI25" s="8" t="str">
        <f t="shared" si="0"/>
        <v>OL Lower</v>
      </c>
      <c r="AJ25" s="7" t="str">
        <f t="shared" si="1"/>
        <v>Down</v>
      </c>
      <c r="AK25" s="7" t="str">
        <f t="shared" si="2"/>
        <v>POC Down</v>
      </c>
      <c r="AL25" s="9" t="str">
        <f t="shared" si="3"/>
        <v>In. Val</v>
      </c>
      <c r="AM25" s="9" t="str">
        <f t="shared" si="4"/>
        <v>Inside Day</v>
      </c>
      <c r="AN25" s="9" t="str">
        <f t="shared" si="5"/>
        <v>In Val</v>
      </c>
      <c r="AO25" s="9" t="str">
        <f t="shared" si="6"/>
        <v>No Gap</v>
      </c>
      <c r="AP25" s="9" t="str">
        <f t="shared" si="7"/>
        <v>Top-Weighted</v>
      </c>
      <c r="AQ25" s="9" t="str">
        <f t="shared" si="8"/>
        <v>Skewed Mid-Low</v>
      </c>
      <c r="AR25" s="9" t="str">
        <f t="shared" si="9"/>
        <v>Closed Lower Quadrant</v>
      </c>
      <c r="AS25" s="5">
        <f t="shared" si="10"/>
        <v>-1</v>
      </c>
    </row>
    <row r="26" spans="1:45" ht="15.5" x14ac:dyDescent="0.35">
      <c r="A26" s="13">
        <v>45622</v>
      </c>
      <c r="B26" s="15">
        <v>1.3010699999999999</v>
      </c>
      <c r="C26" s="15">
        <v>1.30474</v>
      </c>
      <c r="D26" s="15">
        <v>1.2486699999999999</v>
      </c>
      <c r="E26" s="15">
        <v>1.2573099999999999</v>
      </c>
      <c r="F26" s="15">
        <v>1.2956000000000001</v>
      </c>
      <c r="G26" s="15">
        <v>1.3047000000000002</v>
      </c>
      <c r="H26" s="15">
        <v>1.2656000000000001</v>
      </c>
      <c r="I26" s="5">
        <v>-130</v>
      </c>
      <c r="J26" s="5">
        <v>2523</v>
      </c>
      <c r="K26" s="5">
        <v>9923</v>
      </c>
      <c r="L26" s="5">
        <v>12510</v>
      </c>
      <c r="M26" s="14">
        <v>13.023068893528189</v>
      </c>
      <c r="N26" s="14">
        <v>560.70000000000061</v>
      </c>
      <c r="O26" s="5">
        <v>391.00000000000136</v>
      </c>
      <c r="P26" s="5">
        <v>1487301</v>
      </c>
      <c r="Q26" s="14">
        <v>1552.5062630480168</v>
      </c>
      <c r="R26" s="14">
        <v>22.311396468699815</v>
      </c>
      <c r="S26" s="5">
        <v>67</v>
      </c>
      <c r="T26" s="5" t="s">
        <v>28</v>
      </c>
      <c r="U26" s="14">
        <v>0.36728653233326092</v>
      </c>
      <c r="V26" s="5">
        <v>4024</v>
      </c>
      <c r="W26" s="5">
        <v>2283</v>
      </c>
      <c r="X26" s="5">
        <v>3646</v>
      </c>
      <c r="Y26" s="5">
        <v>2557</v>
      </c>
      <c r="Z26" s="5" t="s">
        <v>27</v>
      </c>
      <c r="AA26" s="5"/>
      <c r="AB26" s="6" cm="1">
        <f t="array" ref="AB26">SUM(IF(B26:I26&gt;B27:I27,1,-1))</f>
        <v>-4</v>
      </c>
      <c r="AC26" s="6" cm="1">
        <f t="array" ref="AC26">SUM(IF(J26:S26&gt;J27:S27,1,-1))</f>
        <v>4</v>
      </c>
      <c r="AD26" s="6">
        <f t="shared" si="11"/>
        <v>0</v>
      </c>
      <c r="AE26" s="6">
        <f t="shared" si="13"/>
        <v>-10</v>
      </c>
      <c r="AF26" s="6">
        <f t="shared" si="13"/>
        <v>12</v>
      </c>
      <c r="AG26" s="6">
        <f t="shared" si="13"/>
        <v>2</v>
      </c>
      <c r="AH26" s="5"/>
      <c r="AI26" s="8" t="str">
        <f t="shared" si="0"/>
        <v>Outside</v>
      </c>
      <c r="AJ26" s="7" t="str">
        <f t="shared" si="1"/>
        <v>Neutral</v>
      </c>
      <c r="AK26" s="7" t="str">
        <f t="shared" si="2"/>
        <v>POC Down</v>
      </c>
      <c r="AL26" s="9" t="str">
        <f t="shared" si="3"/>
        <v>In. Val</v>
      </c>
      <c r="AM26" s="9" t="str">
        <f t="shared" si="4"/>
        <v>Inside Day</v>
      </c>
      <c r="AN26" s="9" t="str">
        <f t="shared" si="5"/>
        <v>Bl. Val</v>
      </c>
      <c r="AO26" s="9" t="str">
        <f t="shared" si="6"/>
        <v>No Gap</v>
      </c>
      <c r="AP26" s="9" t="str">
        <f t="shared" si="7"/>
        <v>Bottom-Weighted</v>
      </c>
      <c r="AQ26" s="9" t="str">
        <f t="shared" si="8"/>
        <v>Skewed High</v>
      </c>
      <c r="AR26" s="9" t="str">
        <f t="shared" si="9"/>
        <v>Same</v>
      </c>
      <c r="AS26" s="5">
        <f t="shared" si="10"/>
        <v>0</v>
      </c>
    </row>
    <row r="27" spans="1:45" ht="15.5" x14ac:dyDescent="0.35">
      <c r="A27" s="13">
        <v>45621</v>
      </c>
      <c r="B27" s="15">
        <v>1.29741</v>
      </c>
      <c r="C27" s="15">
        <v>1.30474</v>
      </c>
      <c r="D27" s="15">
        <v>1.2486699999999999</v>
      </c>
      <c r="E27" s="15">
        <v>1.2532099999999999</v>
      </c>
      <c r="F27" s="15">
        <v>1.2970000000000002</v>
      </c>
      <c r="G27" s="15">
        <v>1.3047000000000002</v>
      </c>
      <c r="H27" s="15">
        <v>1.2671000000000001</v>
      </c>
      <c r="I27" s="5">
        <v>-117</v>
      </c>
      <c r="J27" s="5">
        <v>2096</v>
      </c>
      <c r="K27" s="5">
        <v>10107</v>
      </c>
      <c r="L27" s="5">
        <v>12274</v>
      </c>
      <c r="M27" s="14">
        <v>12.77223382045929</v>
      </c>
      <c r="N27" s="14">
        <v>560.70000000000061</v>
      </c>
      <c r="O27" s="5">
        <v>376.0000000000008</v>
      </c>
      <c r="P27" s="5">
        <v>1459212</v>
      </c>
      <c r="Q27" s="14">
        <v>1523.1858037578288</v>
      </c>
      <c r="R27" s="14">
        <v>21.890494025325463</v>
      </c>
      <c r="S27" s="5">
        <v>71</v>
      </c>
      <c r="T27" s="5" t="s">
        <v>28</v>
      </c>
      <c r="U27" s="14">
        <v>0.38933218126234853</v>
      </c>
      <c r="V27" s="5">
        <v>4470</v>
      </c>
      <c r="W27" s="5">
        <v>2283</v>
      </c>
      <c r="X27" s="5">
        <v>3646</v>
      </c>
      <c r="Y27" s="5">
        <v>1875</v>
      </c>
      <c r="Z27" s="5" t="s">
        <v>27</v>
      </c>
      <c r="AA27" s="5"/>
      <c r="AB27" s="6" cm="1">
        <f t="array" ref="AB27">SUM(IF(B27:I27&gt;B28:I28,1,-1))</f>
        <v>-2</v>
      </c>
      <c r="AC27" s="6" cm="1">
        <f t="array" ref="AC27">SUM(IF(J27:S27&gt;J28:S28,1,-1))</f>
        <v>4</v>
      </c>
      <c r="AD27" s="6">
        <f t="shared" si="11"/>
        <v>2</v>
      </c>
      <c r="AE27" s="6">
        <f t="shared" si="13"/>
        <v>-12</v>
      </c>
      <c r="AF27" s="6">
        <f t="shared" si="13"/>
        <v>14</v>
      </c>
      <c r="AG27" s="6">
        <f t="shared" si="13"/>
        <v>2</v>
      </c>
      <c r="AH27" s="5"/>
      <c r="AI27" s="8" t="str">
        <f t="shared" si="0"/>
        <v>Outside</v>
      </c>
      <c r="AJ27" s="7" t="str">
        <f t="shared" si="1"/>
        <v>Neutral</v>
      </c>
      <c r="AK27" s="7" t="str">
        <f t="shared" si="2"/>
        <v>POC Up</v>
      </c>
      <c r="AL27" s="9" t="str">
        <f t="shared" si="3"/>
        <v>In. Val</v>
      </c>
      <c r="AM27" s="9" t="str">
        <f t="shared" si="4"/>
        <v>Inside Day</v>
      </c>
      <c r="AN27" s="9" t="str">
        <f t="shared" si="5"/>
        <v>Bl. Val</v>
      </c>
      <c r="AO27" s="9" t="str">
        <f t="shared" si="6"/>
        <v>No Gap</v>
      </c>
      <c r="AP27" s="9" t="str">
        <f t="shared" si="7"/>
        <v>Bottom-Weighted</v>
      </c>
      <c r="AQ27" s="9" t="str">
        <f t="shared" si="8"/>
        <v>Skewed High</v>
      </c>
      <c r="AR27" s="9" t="str">
        <f t="shared" si="9"/>
        <v>Same</v>
      </c>
      <c r="AS27" s="5">
        <f t="shared" si="10"/>
        <v>0</v>
      </c>
    </row>
    <row r="28" spans="1:45" ht="15.5" x14ac:dyDescent="0.35">
      <c r="A28" s="13">
        <v>45618</v>
      </c>
      <c r="B28" s="15">
        <v>1.2957000000000001</v>
      </c>
      <c r="C28" s="15">
        <v>1.30474</v>
      </c>
      <c r="D28" s="15">
        <v>1.2486699999999999</v>
      </c>
      <c r="E28" s="15">
        <v>1.2592399999999999</v>
      </c>
      <c r="F28" s="15">
        <v>1.2969000000000002</v>
      </c>
      <c r="G28" s="15">
        <v>1.3047000000000002</v>
      </c>
      <c r="H28" s="15">
        <v>1.2683000000000002</v>
      </c>
      <c r="I28" s="5">
        <v>-122</v>
      </c>
      <c r="J28" s="5">
        <v>2411</v>
      </c>
      <c r="K28" s="5">
        <v>9573</v>
      </c>
      <c r="L28" s="5">
        <v>12069</v>
      </c>
      <c r="M28" s="14">
        <v>12.559916492693112</v>
      </c>
      <c r="N28" s="14">
        <v>560.70000000000061</v>
      </c>
      <c r="O28" s="5">
        <v>363.99999999999989</v>
      </c>
      <c r="P28" s="5">
        <v>1437570</v>
      </c>
      <c r="Q28" s="14">
        <v>1500.5949895615865</v>
      </c>
      <c r="R28" s="14">
        <v>21.524879614767233</v>
      </c>
      <c r="S28" s="5">
        <v>77</v>
      </c>
      <c r="T28" s="5" t="s">
        <v>28</v>
      </c>
      <c r="U28" s="14">
        <v>0.4000301815782254</v>
      </c>
      <c r="V28" s="5">
        <v>4898</v>
      </c>
      <c r="W28" s="5">
        <v>2283</v>
      </c>
      <c r="X28" s="5">
        <v>3646</v>
      </c>
      <c r="Y28" s="5">
        <v>1242</v>
      </c>
      <c r="Z28" s="5" t="s">
        <v>27</v>
      </c>
      <c r="AA28" s="5"/>
      <c r="AB28" s="6" cm="1">
        <f t="array" ref="AB28">SUM(IF(B28:I28&gt;B29:I29,1,-1))</f>
        <v>-4</v>
      </c>
      <c r="AC28" s="6" cm="1">
        <f t="array" ref="AC28">SUM(IF(J28:S28&gt;J29:S29,1,-1))</f>
        <v>4</v>
      </c>
      <c r="AD28" s="6">
        <f t="shared" si="11"/>
        <v>0</v>
      </c>
      <c r="AE28" s="6">
        <f t="shared" si="13"/>
        <v>-18</v>
      </c>
      <c r="AF28" s="6">
        <f t="shared" si="13"/>
        <v>14</v>
      </c>
      <c r="AG28" s="6">
        <f t="shared" si="13"/>
        <v>-4</v>
      </c>
      <c r="AH28" s="5"/>
      <c r="AI28" s="8" t="str">
        <f t="shared" si="0"/>
        <v>Outside</v>
      </c>
      <c r="AJ28" s="7" t="str">
        <f t="shared" si="1"/>
        <v>Neutral</v>
      </c>
      <c r="AK28" s="7" t="str">
        <f t="shared" si="2"/>
        <v>POC Unchanged</v>
      </c>
      <c r="AL28" s="9" t="str">
        <f t="shared" si="3"/>
        <v>In. Val</v>
      </c>
      <c r="AM28" s="9" t="str">
        <f t="shared" si="4"/>
        <v>Lower Break</v>
      </c>
      <c r="AN28" s="9" t="str">
        <f t="shared" si="5"/>
        <v>Bl. Val</v>
      </c>
      <c r="AO28" s="9" t="str">
        <f t="shared" si="6"/>
        <v>No Gap</v>
      </c>
      <c r="AP28" s="9" t="str">
        <f t="shared" si="7"/>
        <v>Bottom-Weighted</v>
      </c>
      <c r="AQ28" s="9" t="str">
        <f t="shared" si="8"/>
        <v>Skewed High</v>
      </c>
      <c r="AR28" s="9" t="str">
        <f t="shared" si="9"/>
        <v>Same</v>
      </c>
      <c r="AS28" s="5">
        <f t="shared" si="10"/>
        <v>0</v>
      </c>
    </row>
    <row r="29" spans="1:45" ht="15.5" x14ac:dyDescent="0.35">
      <c r="A29" s="13">
        <v>45617</v>
      </c>
      <c r="B29" s="15">
        <v>1.29714</v>
      </c>
      <c r="C29" s="15">
        <v>1.30474</v>
      </c>
      <c r="D29" s="15">
        <v>1.25756</v>
      </c>
      <c r="E29" s="15">
        <v>1.2584500000000001</v>
      </c>
      <c r="F29" s="15">
        <v>1.2969000000000002</v>
      </c>
      <c r="G29" s="15">
        <v>1.3047</v>
      </c>
      <c r="H29" s="15">
        <v>1.2707000000000002</v>
      </c>
      <c r="I29" s="5">
        <v>-127</v>
      </c>
      <c r="J29" s="5">
        <v>2628</v>
      </c>
      <c r="K29" s="5">
        <v>9075</v>
      </c>
      <c r="L29" s="5">
        <v>11801</v>
      </c>
      <c r="M29" s="14">
        <v>12.234237995824635</v>
      </c>
      <c r="N29" s="14">
        <v>471.8</v>
      </c>
      <c r="O29" s="5">
        <v>339.99999999999807</v>
      </c>
      <c r="P29" s="5">
        <v>1397869</v>
      </c>
      <c r="Q29" s="14">
        <v>1459.1534446764092</v>
      </c>
      <c r="R29" s="14">
        <v>25.012717253073337</v>
      </c>
      <c r="S29" s="5">
        <v>77</v>
      </c>
      <c r="T29" s="5" t="s">
        <v>28</v>
      </c>
      <c r="U29" s="14">
        <v>0.41169749716392801</v>
      </c>
      <c r="V29" s="5">
        <v>4602</v>
      </c>
      <c r="W29" s="5">
        <v>2842</v>
      </c>
      <c r="X29" s="5">
        <v>1076</v>
      </c>
      <c r="Y29" s="5">
        <v>3281</v>
      </c>
      <c r="Z29" s="5" t="s">
        <v>27</v>
      </c>
      <c r="AA29" s="5"/>
      <c r="AB29" s="6" cm="1">
        <f t="array" ref="AB29">SUM(IF(B29:I29&gt;B30:I30,1,-1))</f>
        <v>-6</v>
      </c>
      <c r="AC29" s="6" cm="1">
        <f t="array" ref="AC29">SUM(IF(J29:S29&gt;J30:S30,1,-1))</f>
        <v>6</v>
      </c>
      <c r="AD29" s="6">
        <f t="shared" si="11"/>
        <v>0</v>
      </c>
      <c r="AE29" s="6">
        <f t="shared" si="13"/>
        <v>-18</v>
      </c>
      <c r="AF29" s="6">
        <f t="shared" si="13"/>
        <v>16</v>
      </c>
      <c r="AG29" s="6">
        <f t="shared" si="13"/>
        <v>-2</v>
      </c>
      <c r="AH29" s="5"/>
      <c r="AI29" s="8" t="str">
        <f t="shared" si="0"/>
        <v>Outside</v>
      </c>
      <c r="AJ29" s="7" t="str">
        <f t="shared" si="1"/>
        <v>Neutral</v>
      </c>
      <c r="AK29" s="7" t="str">
        <f t="shared" si="2"/>
        <v>POC Unchanged</v>
      </c>
      <c r="AL29" s="9" t="str">
        <f t="shared" si="3"/>
        <v>In. Val</v>
      </c>
      <c r="AM29" s="9" t="str">
        <f t="shared" si="4"/>
        <v>Lower Break</v>
      </c>
      <c r="AN29" s="9" t="str">
        <f t="shared" si="5"/>
        <v>Bl. Val</v>
      </c>
      <c r="AO29" s="9" t="str">
        <f t="shared" si="6"/>
        <v>No Gap</v>
      </c>
      <c r="AP29" s="9" t="str">
        <f t="shared" si="7"/>
        <v>Bottom-Weighted</v>
      </c>
      <c r="AQ29" s="9" t="str">
        <f t="shared" si="8"/>
        <v>Skewed High</v>
      </c>
      <c r="AR29" s="9" t="str">
        <f t="shared" si="9"/>
        <v>Same</v>
      </c>
      <c r="AS29" s="5">
        <f t="shared" si="10"/>
        <v>0</v>
      </c>
    </row>
    <row r="30" spans="1:45" ht="15.5" x14ac:dyDescent="0.35">
      <c r="A30" s="13">
        <v>45616</v>
      </c>
      <c r="B30" s="15">
        <v>1.2915300000000001</v>
      </c>
      <c r="C30" s="15">
        <v>1.30474</v>
      </c>
      <c r="D30" s="15">
        <v>1.25966</v>
      </c>
      <c r="E30" s="15">
        <v>1.26549</v>
      </c>
      <c r="F30" s="15">
        <v>1.2969000000000002</v>
      </c>
      <c r="G30" s="15">
        <v>1.3047</v>
      </c>
      <c r="H30" s="15">
        <v>1.2746</v>
      </c>
      <c r="I30" s="5">
        <v>-92</v>
      </c>
      <c r="J30" s="5">
        <v>2787</v>
      </c>
      <c r="K30" s="5">
        <v>8822</v>
      </c>
      <c r="L30" s="5">
        <v>11723</v>
      </c>
      <c r="M30" s="14">
        <v>12.155532359081434</v>
      </c>
      <c r="N30" s="14">
        <v>450.80000000000007</v>
      </c>
      <c r="O30" s="5">
        <v>301.00000000000017</v>
      </c>
      <c r="P30" s="5">
        <v>1387897</v>
      </c>
      <c r="Q30" s="14">
        <v>1448.7442588726512</v>
      </c>
      <c r="R30" s="14">
        <v>26.004880212954742</v>
      </c>
      <c r="S30" s="5">
        <v>70</v>
      </c>
      <c r="T30" s="5" t="s">
        <v>28</v>
      </c>
      <c r="U30" s="14">
        <v>0.42618161377156794</v>
      </c>
      <c r="V30" s="5">
        <v>4871</v>
      </c>
      <c r="W30" s="5">
        <v>2912</v>
      </c>
      <c r="X30" s="5">
        <v>889</v>
      </c>
      <c r="Y30" s="5">
        <v>3051</v>
      </c>
      <c r="Z30" s="5" t="s">
        <v>27</v>
      </c>
      <c r="AA30" s="5"/>
      <c r="AB30" s="6" cm="1">
        <f t="array" ref="AB30">SUM(IF(B30:I30&gt;B31:I31,1,-1))</f>
        <v>-8</v>
      </c>
      <c r="AC30" s="6" cm="1">
        <f t="array" ref="AC30">SUM(IF(J30:S30&gt;J31:S31,1,-1))</f>
        <v>4</v>
      </c>
      <c r="AD30" s="6">
        <f t="shared" si="11"/>
        <v>-4</v>
      </c>
      <c r="AE30" s="6">
        <f t="shared" si="13"/>
        <v>-16</v>
      </c>
      <c r="AF30" s="6">
        <f t="shared" si="13"/>
        <v>16</v>
      </c>
      <c r="AG30" s="6">
        <f t="shared" si="13"/>
        <v>0</v>
      </c>
      <c r="AH30" s="5"/>
      <c r="AI30" s="8" t="str">
        <f t="shared" si="0"/>
        <v>Outside</v>
      </c>
      <c r="AJ30" s="7" t="str">
        <f t="shared" si="1"/>
        <v>Up</v>
      </c>
      <c r="AK30" s="7" t="str">
        <f t="shared" si="2"/>
        <v>POC Down</v>
      </c>
      <c r="AL30" s="9" t="str">
        <f t="shared" si="3"/>
        <v>In. Val</v>
      </c>
      <c r="AM30" s="9" t="str">
        <f t="shared" si="4"/>
        <v>Inside Day</v>
      </c>
      <c r="AN30" s="9" t="str">
        <f t="shared" si="5"/>
        <v>Bl. Val</v>
      </c>
      <c r="AO30" s="9" t="str">
        <f t="shared" si="6"/>
        <v>No Gap</v>
      </c>
      <c r="AP30" s="9" t="str">
        <f t="shared" si="7"/>
        <v>Bottom-Weighted</v>
      </c>
      <c r="AQ30" s="9" t="str">
        <f t="shared" si="8"/>
        <v>Skewed High</v>
      </c>
      <c r="AR30" s="9" t="str">
        <f t="shared" si="9"/>
        <v>Same</v>
      </c>
      <c r="AS30" s="5">
        <f t="shared" si="10"/>
        <v>0</v>
      </c>
    </row>
    <row r="31" spans="1:45" ht="15.5" x14ac:dyDescent="0.35">
      <c r="A31" s="13">
        <v>45615</v>
      </c>
      <c r="B31" s="15">
        <v>1.298</v>
      </c>
      <c r="C31" s="15">
        <v>1.30474</v>
      </c>
      <c r="D31" s="15">
        <v>1.25966</v>
      </c>
      <c r="E31" s="15">
        <v>1.2693700000000001</v>
      </c>
      <c r="F31" s="15">
        <v>1.2970000000000002</v>
      </c>
      <c r="G31" s="15">
        <v>1.3047</v>
      </c>
      <c r="H31" s="15">
        <v>1.2830000000000001</v>
      </c>
      <c r="I31" s="5">
        <v>-91</v>
      </c>
      <c r="J31" s="5">
        <v>2848</v>
      </c>
      <c r="K31" s="5">
        <v>8711</v>
      </c>
      <c r="L31" s="5">
        <v>11681</v>
      </c>
      <c r="M31" s="14">
        <v>12.110438413361186</v>
      </c>
      <c r="N31" s="14">
        <v>450.80000000000007</v>
      </c>
      <c r="O31" s="5">
        <v>216.99999999999829</v>
      </c>
      <c r="P31" s="5">
        <v>1379778</v>
      </c>
      <c r="Q31" s="14">
        <v>1440.2693110647181</v>
      </c>
      <c r="R31" s="14">
        <v>25.911712511091388</v>
      </c>
      <c r="S31" s="5">
        <v>73</v>
      </c>
      <c r="T31" s="5" t="s">
        <v>28</v>
      </c>
      <c r="U31" s="14">
        <v>0.4512097110281319</v>
      </c>
      <c r="V31" s="5">
        <v>5203</v>
      </c>
      <c r="W31" s="5">
        <v>3045</v>
      </c>
      <c r="X31" s="5">
        <v>884</v>
      </c>
      <c r="Y31" s="5">
        <v>2549</v>
      </c>
      <c r="Z31" s="5" t="s">
        <v>27</v>
      </c>
      <c r="AA31" s="5"/>
      <c r="AB31" s="6" cm="1">
        <f t="array" ref="AB31">SUM(IF(B31:I31&gt;B32:I32,1,-1))</f>
        <v>-4</v>
      </c>
      <c r="AC31" s="6" cm="1">
        <f t="array" ref="AC31">SUM(IF(J31:S31&gt;J32:S32,1,-1))</f>
        <v>6</v>
      </c>
      <c r="AD31" s="6">
        <f t="shared" si="11"/>
        <v>2</v>
      </c>
      <c r="AE31" s="6">
        <f t="shared" si="13"/>
        <v>-14</v>
      </c>
      <c r="AF31" s="6">
        <f t="shared" si="13"/>
        <v>18</v>
      </c>
      <c r="AG31" s="6">
        <f t="shared" si="13"/>
        <v>4</v>
      </c>
      <c r="AH31" s="5"/>
      <c r="AI31" s="8" t="str">
        <f t="shared" si="0"/>
        <v>Outside</v>
      </c>
      <c r="AJ31" s="7" t="str">
        <f t="shared" si="1"/>
        <v>Neutral</v>
      </c>
      <c r="AK31" s="7" t="str">
        <f t="shared" si="2"/>
        <v>POC Unchanged</v>
      </c>
      <c r="AL31" s="9" t="str">
        <f t="shared" si="3"/>
        <v>In. Val</v>
      </c>
      <c r="AM31" s="9" t="str">
        <f t="shared" si="4"/>
        <v>Inside Day</v>
      </c>
      <c r="AN31" s="9" t="str">
        <f t="shared" si="5"/>
        <v>Bl. Val</v>
      </c>
      <c r="AO31" s="9" t="str">
        <f t="shared" si="6"/>
        <v>No Gap</v>
      </c>
      <c r="AP31" s="9" t="str">
        <f t="shared" si="7"/>
        <v>Bottom-Weighted</v>
      </c>
      <c r="AQ31" s="9" t="str">
        <f t="shared" si="8"/>
        <v>Skewed High</v>
      </c>
      <c r="AR31" s="9" t="str">
        <f t="shared" si="9"/>
        <v>Same</v>
      </c>
      <c r="AS31" s="5">
        <f t="shared" si="10"/>
        <v>0</v>
      </c>
    </row>
    <row r="32" spans="1:45" ht="15.5" x14ac:dyDescent="0.35">
      <c r="A32" s="13">
        <v>45614</v>
      </c>
      <c r="B32" s="15">
        <v>1.29823</v>
      </c>
      <c r="C32" s="15">
        <v>1.30474</v>
      </c>
      <c r="D32" s="15">
        <v>1.25966</v>
      </c>
      <c r="E32" s="15">
        <v>1.2678100000000001</v>
      </c>
      <c r="F32" s="15">
        <v>1.2970000000000002</v>
      </c>
      <c r="G32" s="15">
        <v>1.3014000000000001</v>
      </c>
      <c r="H32" s="15">
        <v>1.2858000000000001</v>
      </c>
      <c r="I32" s="5">
        <v>-91</v>
      </c>
      <c r="J32" s="5">
        <v>3205</v>
      </c>
      <c r="K32" s="5">
        <v>8219</v>
      </c>
      <c r="L32" s="5">
        <v>11554</v>
      </c>
      <c r="M32" s="14">
        <v>11.975678496868492</v>
      </c>
      <c r="N32" s="14">
        <v>450.80000000000007</v>
      </c>
      <c r="O32" s="5">
        <v>156.00000000000057</v>
      </c>
      <c r="P32" s="5">
        <v>1361661</v>
      </c>
      <c r="Q32" s="14">
        <v>1421.3580375782881</v>
      </c>
      <c r="R32" s="14">
        <v>25.629991126885532</v>
      </c>
      <c r="S32" s="5">
        <v>70</v>
      </c>
      <c r="T32" s="5" t="s">
        <v>28</v>
      </c>
      <c r="U32" s="14">
        <v>0.43386990108722895</v>
      </c>
      <c r="V32" s="5">
        <v>5655</v>
      </c>
      <c r="W32" s="5">
        <v>3045</v>
      </c>
      <c r="X32" s="5">
        <v>884</v>
      </c>
      <c r="Y32" s="5">
        <v>1970</v>
      </c>
      <c r="Z32" s="5" t="s">
        <v>27</v>
      </c>
      <c r="AA32" s="5"/>
      <c r="AB32" s="6" cm="1">
        <f t="array" ref="AB32">SUM(IF(B32:I32&gt;B33:I33,1,-1))</f>
        <v>-4</v>
      </c>
      <c r="AC32" s="6" cm="1">
        <f t="array" ref="AC32">SUM(IF(J32:S32&gt;J33:S33,1,-1))</f>
        <v>6</v>
      </c>
      <c r="AD32" s="6">
        <f t="shared" si="11"/>
        <v>2</v>
      </c>
      <c r="AE32" s="6">
        <f t="shared" si="13"/>
        <v>-16</v>
      </c>
      <c r="AF32" s="6">
        <f t="shared" si="13"/>
        <v>18</v>
      </c>
      <c r="AG32" s="6">
        <f t="shared" si="13"/>
        <v>2</v>
      </c>
      <c r="AH32" s="5"/>
      <c r="AI32" s="8" t="str">
        <f t="shared" si="0"/>
        <v>Outside</v>
      </c>
      <c r="AJ32" s="7" t="str">
        <f t="shared" si="1"/>
        <v>Neutral</v>
      </c>
      <c r="AK32" s="7" t="str">
        <f t="shared" si="2"/>
        <v>POC Unchanged</v>
      </c>
      <c r="AL32" s="9" t="str">
        <f t="shared" si="3"/>
        <v>In. Val</v>
      </c>
      <c r="AM32" s="9" t="str">
        <f t="shared" si="4"/>
        <v>Inside Day</v>
      </c>
      <c r="AN32" s="9" t="str">
        <f t="shared" si="5"/>
        <v>Bl. Val</v>
      </c>
      <c r="AO32" s="9" t="str">
        <f t="shared" si="6"/>
        <v>No Gap</v>
      </c>
      <c r="AP32" s="9" t="str">
        <f t="shared" si="7"/>
        <v>Bottom-Weighted</v>
      </c>
      <c r="AQ32" s="9" t="str">
        <f t="shared" si="8"/>
        <v>Skewed High</v>
      </c>
      <c r="AR32" s="9" t="str">
        <f t="shared" si="9"/>
        <v>Same</v>
      </c>
      <c r="AS32" s="5">
        <f t="shared" si="10"/>
        <v>0</v>
      </c>
    </row>
    <row r="33" spans="1:45" ht="15.5" x14ac:dyDescent="0.35">
      <c r="A33" s="13">
        <v>45611</v>
      </c>
      <c r="B33" s="15">
        <v>1.30514</v>
      </c>
      <c r="C33" s="15">
        <v>1.30531</v>
      </c>
      <c r="D33" s="15">
        <v>1.25966</v>
      </c>
      <c r="E33" s="15">
        <v>1.26189</v>
      </c>
      <c r="F33" s="15">
        <v>1.2970000000000002</v>
      </c>
      <c r="G33" s="15">
        <v>1.3014000000000001</v>
      </c>
      <c r="H33" s="15">
        <v>1.2865</v>
      </c>
      <c r="I33" s="5">
        <v>-131</v>
      </c>
      <c r="J33" s="5">
        <v>3591</v>
      </c>
      <c r="K33" s="5">
        <v>7713</v>
      </c>
      <c r="L33" s="5">
        <v>11434</v>
      </c>
      <c r="M33" s="14">
        <v>11.850521920668076</v>
      </c>
      <c r="N33" s="14">
        <v>456.49999999999966</v>
      </c>
      <c r="O33" s="5">
        <v>149.00000000000136</v>
      </c>
      <c r="P33" s="5">
        <v>1350473</v>
      </c>
      <c r="Q33" s="14">
        <v>1409.679540709812</v>
      </c>
      <c r="R33" s="14">
        <v>25.047097480832438</v>
      </c>
      <c r="S33" s="5">
        <v>65</v>
      </c>
      <c r="T33" s="5" t="s">
        <v>28</v>
      </c>
      <c r="U33" s="14">
        <v>0.45202976022602759</v>
      </c>
      <c r="V33" s="5">
        <v>5948</v>
      </c>
      <c r="W33" s="5">
        <v>3103</v>
      </c>
      <c r="X33" s="5">
        <v>901</v>
      </c>
      <c r="Y33" s="5">
        <v>1482</v>
      </c>
      <c r="Z33" s="5" t="s">
        <v>27</v>
      </c>
      <c r="AA33" s="5"/>
      <c r="AB33" s="6" cm="1">
        <f t="array" ref="AB33">SUM(IF(B33:I33&gt;B34:I34,1,-1))</f>
        <v>-6</v>
      </c>
      <c r="AC33" s="6" cm="1">
        <f t="array" ref="AC33">SUM(IF(J33:S33&gt;J34:S34,1,-1))</f>
        <v>6</v>
      </c>
      <c r="AD33" s="6">
        <f t="shared" si="11"/>
        <v>0</v>
      </c>
      <c r="AE33" s="6">
        <f t="shared" si="13"/>
        <v>-20</v>
      </c>
      <c r="AF33" s="6">
        <f t="shared" si="13"/>
        <v>18</v>
      </c>
      <c r="AG33" s="6">
        <f t="shared" si="13"/>
        <v>-2</v>
      </c>
      <c r="AH33" s="5"/>
      <c r="AI33" s="8" t="str">
        <f t="shared" si="0"/>
        <v>OL Lower</v>
      </c>
      <c r="AJ33" s="7" t="str">
        <f t="shared" si="1"/>
        <v>Down</v>
      </c>
      <c r="AK33" s="7" t="str">
        <f t="shared" si="2"/>
        <v>POC Unchanged</v>
      </c>
      <c r="AL33" s="9" t="str">
        <f t="shared" si="3"/>
        <v>In. Val</v>
      </c>
      <c r="AM33" s="9" t="str">
        <f t="shared" si="4"/>
        <v>Lower Break</v>
      </c>
      <c r="AN33" s="9" t="str">
        <f t="shared" si="5"/>
        <v>Bl. Val</v>
      </c>
      <c r="AO33" s="9" t="str">
        <f t="shared" si="6"/>
        <v>Gap Up - Failed</v>
      </c>
      <c r="AP33" s="9" t="str">
        <f t="shared" si="7"/>
        <v>Bottom-Weighted</v>
      </c>
      <c r="AQ33" s="9" t="str">
        <f t="shared" si="8"/>
        <v>Skewed High</v>
      </c>
      <c r="AR33" s="9" t="str">
        <f t="shared" si="9"/>
        <v>Same</v>
      </c>
      <c r="AS33" s="5">
        <f t="shared" si="10"/>
        <v>0</v>
      </c>
    </row>
    <row r="34" spans="1:45" ht="15.5" x14ac:dyDescent="0.35">
      <c r="A34" s="13">
        <v>45610</v>
      </c>
      <c r="B34" s="15">
        <v>1.30141</v>
      </c>
      <c r="C34" s="15">
        <v>1.3070600000000001</v>
      </c>
      <c r="D34" s="15">
        <v>1.26291</v>
      </c>
      <c r="E34" s="15">
        <v>1.2666500000000001</v>
      </c>
      <c r="F34" s="15">
        <v>1.2970000000000002</v>
      </c>
      <c r="G34" s="15">
        <v>1.3030000000000002</v>
      </c>
      <c r="H34" s="15">
        <v>1.2886000000000002</v>
      </c>
      <c r="I34" s="5">
        <v>-99</v>
      </c>
      <c r="J34" s="5">
        <v>4024</v>
      </c>
      <c r="K34" s="5">
        <v>7030</v>
      </c>
      <c r="L34" s="5">
        <v>11184</v>
      </c>
      <c r="M34" s="14">
        <v>11.62870563674324</v>
      </c>
      <c r="N34" s="14">
        <v>441.50000000000136</v>
      </c>
      <c r="O34" s="5">
        <v>143.99999999999969</v>
      </c>
      <c r="P34" s="5">
        <v>1328081</v>
      </c>
      <c r="Q34" s="14">
        <v>1386.3058455114822</v>
      </c>
      <c r="R34" s="14">
        <v>25.331823329558247</v>
      </c>
      <c r="S34" s="5">
        <v>54</v>
      </c>
      <c r="T34" s="5" t="s">
        <v>26</v>
      </c>
      <c r="U34" s="14">
        <v>0.52111756328024705</v>
      </c>
      <c r="V34" s="5">
        <v>5105</v>
      </c>
      <c r="W34" s="5">
        <v>4221</v>
      </c>
      <c r="X34" s="5">
        <v>763</v>
      </c>
      <c r="Y34" s="5">
        <v>1095</v>
      </c>
      <c r="Z34" s="5" t="s">
        <v>27</v>
      </c>
      <c r="AA34" s="5"/>
      <c r="AB34" s="6" cm="1">
        <f t="array" ref="AB34">SUM(IF(B34:I34&gt;B35:I35,1,-1))</f>
        <v>-6</v>
      </c>
      <c r="AC34" s="6" cm="1">
        <f t="array" ref="AC34">SUM(IF(J34:S34&gt;J35:S35,1,-1))</f>
        <v>6</v>
      </c>
      <c r="AD34" s="6">
        <f t="shared" si="11"/>
        <v>0</v>
      </c>
      <c r="AE34" s="6">
        <f t="shared" si="13"/>
        <v>-22</v>
      </c>
      <c r="AF34" s="6">
        <f t="shared" si="13"/>
        <v>18</v>
      </c>
      <c r="AG34" s="6">
        <f t="shared" si="13"/>
        <v>-4</v>
      </c>
      <c r="AH34" s="5"/>
      <c r="AI34" s="8" t="str">
        <f t="shared" si="0"/>
        <v>Outside</v>
      </c>
      <c r="AJ34" s="7" t="str">
        <f t="shared" si="1"/>
        <v>Neutral</v>
      </c>
      <c r="AK34" s="7" t="str">
        <f t="shared" si="2"/>
        <v>POC Down</v>
      </c>
      <c r="AL34" s="9" t="str">
        <f t="shared" si="3"/>
        <v>In. Val</v>
      </c>
      <c r="AM34" s="9" t="str">
        <f t="shared" si="4"/>
        <v>Lower Break</v>
      </c>
      <c r="AN34" s="9" t="str">
        <f t="shared" si="5"/>
        <v>Bl. Val</v>
      </c>
      <c r="AO34" s="9" t="str">
        <f t="shared" si="6"/>
        <v>No Gap</v>
      </c>
      <c r="AP34" s="9" t="str">
        <f t="shared" si="7"/>
        <v>Bottom-Weighted</v>
      </c>
      <c r="AQ34" s="9" t="str">
        <f t="shared" si="8"/>
        <v>Skewed High</v>
      </c>
      <c r="AR34" s="9" t="str">
        <f t="shared" si="9"/>
        <v>Same</v>
      </c>
      <c r="AS34" s="5">
        <f t="shared" si="10"/>
        <v>0</v>
      </c>
    </row>
    <row r="35" spans="1:45" ht="15.5" x14ac:dyDescent="0.35">
      <c r="A35" s="13">
        <v>45609</v>
      </c>
      <c r="B35" s="15">
        <v>1.2990699999999999</v>
      </c>
      <c r="C35" s="15">
        <v>1.3070600000000001</v>
      </c>
      <c r="D35" s="15">
        <v>1.2685999999999999</v>
      </c>
      <c r="E35" s="15">
        <v>1.2706599999999999</v>
      </c>
      <c r="F35" s="15">
        <v>1.2982</v>
      </c>
      <c r="G35" s="15">
        <v>1.3029999999999999</v>
      </c>
      <c r="H35" s="15">
        <v>1.29</v>
      </c>
      <c r="I35" s="5">
        <v>-67</v>
      </c>
      <c r="J35" s="5">
        <v>3074</v>
      </c>
      <c r="K35" s="5">
        <v>7831</v>
      </c>
      <c r="L35" s="5">
        <v>11042</v>
      </c>
      <c r="M35" s="14">
        <v>11.43820459290191</v>
      </c>
      <c r="N35" s="14">
        <v>384.60000000000161</v>
      </c>
      <c r="O35" s="5">
        <v>129.99999999999901</v>
      </c>
      <c r="P35" s="5">
        <v>1312241</v>
      </c>
      <c r="Q35" s="14">
        <v>1369.7713987473903</v>
      </c>
      <c r="R35" s="14">
        <v>28.710348413936437</v>
      </c>
      <c r="S35" s="5">
        <v>48</v>
      </c>
      <c r="T35" s="5" t="s">
        <v>28</v>
      </c>
      <c r="U35" s="14">
        <v>0.46144524944165816</v>
      </c>
      <c r="V35" s="5">
        <v>3912</v>
      </c>
      <c r="W35" s="5">
        <v>5076</v>
      </c>
      <c r="X35" s="5">
        <v>1151</v>
      </c>
      <c r="Y35" s="5">
        <v>785</v>
      </c>
      <c r="Z35" s="5" t="s">
        <v>27</v>
      </c>
      <c r="AA35" s="5"/>
      <c r="AB35" s="6" cm="1">
        <f t="array" ref="AB35">SUM(IF(B35:I35&gt;B36:I36,1,-1))</f>
        <v>-8</v>
      </c>
      <c r="AC35" s="6" cm="1">
        <f t="array" ref="AC35">SUM(IF(J35:S35&gt;J36:S36,1,-1))</f>
        <v>6</v>
      </c>
      <c r="AD35" s="6">
        <f t="shared" si="11"/>
        <v>-2</v>
      </c>
      <c r="AE35" s="6">
        <f t="shared" ref="AE35:AG50" si="14">SUM(AB35:AB37)</f>
        <v>-22</v>
      </c>
      <c r="AF35" s="6">
        <f t="shared" si="14"/>
        <v>16</v>
      </c>
      <c r="AG35" s="6">
        <f t="shared" si="14"/>
        <v>-6</v>
      </c>
      <c r="AH35" s="5"/>
      <c r="AI35" s="8" t="str">
        <f t="shared" si="0"/>
        <v>OL Lower</v>
      </c>
      <c r="AJ35" s="7" t="str">
        <f t="shared" si="1"/>
        <v>Neutral</v>
      </c>
      <c r="AK35" s="7" t="str">
        <f t="shared" si="2"/>
        <v>POC Unchanged</v>
      </c>
      <c r="AL35" s="9" t="str">
        <f t="shared" si="3"/>
        <v>In. Val</v>
      </c>
      <c r="AM35" s="9" t="str">
        <f t="shared" si="4"/>
        <v>Lower Break</v>
      </c>
      <c r="AN35" s="9" t="str">
        <f t="shared" si="5"/>
        <v>Bl. Val</v>
      </c>
      <c r="AO35" s="9" t="str">
        <f t="shared" si="6"/>
        <v>No Gap</v>
      </c>
      <c r="AP35" s="9" t="str">
        <f t="shared" si="7"/>
        <v>Bottom-Weighted</v>
      </c>
      <c r="AQ35" s="9" t="str">
        <f t="shared" si="8"/>
        <v>Skewed Mid-High</v>
      </c>
      <c r="AR35" s="9" t="str">
        <f t="shared" si="9"/>
        <v>Same</v>
      </c>
      <c r="AS35" s="5">
        <f t="shared" si="10"/>
        <v>0</v>
      </c>
    </row>
    <row r="36" spans="1:45" ht="15.5" x14ac:dyDescent="0.35">
      <c r="A36" s="13">
        <v>45608</v>
      </c>
      <c r="B36" s="15">
        <v>1.3064499999999999</v>
      </c>
      <c r="C36" s="15">
        <v>1.30769</v>
      </c>
      <c r="D36" s="15">
        <v>1.2718499999999999</v>
      </c>
      <c r="E36" s="15">
        <v>1.27362</v>
      </c>
      <c r="F36" s="15">
        <v>1.2982</v>
      </c>
      <c r="G36" s="15">
        <v>1.3031000000000001</v>
      </c>
      <c r="H36" s="15">
        <v>1.2912000000000001</v>
      </c>
      <c r="I36" s="5">
        <v>-61</v>
      </c>
      <c r="J36" s="5">
        <v>3571</v>
      </c>
      <c r="K36" s="5">
        <v>7246</v>
      </c>
      <c r="L36" s="5">
        <v>10958</v>
      </c>
      <c r="M36" s="14">
        <v>11.349478079331963</v>
      </c>
      <c r="N36" s="14">
        <v>358.40000000000094</v>
      </c>
      <c r="O36" s="5">
        <v>119.00000000000021</v>
      </c>
      <c r="P36" s="5">
        <v>1293627</v>
      </c>
      <c r="Q36" s="14">
        <v>1350.3413361169103</v>
      </c>
      <c r="R36" s="14">
        <v>30.574776785714207</v>
      </c>
      <c r="S36" s="5">
        <v>43</v>
      </c>
      <c r="T36" s="5" t="s">
        <v>26</v>
      </c>
      <c r="U36" s="14">
        <v>0.52463097218394428</v>
      </c>
      <c r="V36" s="5">
        <v>2962</v>
      </c>
      <c r="W36" s="5">
        <v>5928</v>
      </c>
      <c r="X36" s="5">
        <v>1791</v>
      </c>
      <c r="Y36" s="5">
        <v>277</v>
      </c>
      <c r="Z36" s="5" t="s">
        <v>27</v>
      </c>
      <c r="AA36" s="5"/>
      <c r="AB36" s="6" cm="1">
        <f t="array" ref="AB36">SUM(IF(B36:I36&gt;B37:I37,1,-1))</f>
        <v>-8</v>
      </c>
      <c r="AC36" s="6" cm="1">
        <f t="array" ref="AC36">SUM(IF(J36:S36&gt;J37:S37,1,-1))</f>
        <v>6</v>
      </c>
      <c r="AD36" s="6">
        <f t="shared" si="11"/>
        <v>-2</v>
      </c>
      <c r="AE36" s="6">
        <f t="shared" si="14"/>
        <v>-22</v>
      </c>
      <c r="AF36" s="6">
        <f t="shared" si="14"/>
        <v>12</v>
      </c>
      <c r="AG36" s="6">
        <f t="shared" si="14"/>
        <v>-10</v>
      </c>
      <c r="AH36" s="5"/>
      <c r="AI36" s="8" t="str">
        <f t="shared" si="0"/>
        <v>Outside</v>
      </c>
      <c r="AJ36" s="7" t="str">
        <f t="shared" si="1"/>
        <v>Down</v>
      </c>
      <c r="AK36" s="7" t="str">
        <f t="shared" si="2"/>
        <v>POC Unchanged</v>
      </c>
      <c r="AL36" s="9" t="str">
        <f t="shared" si="3"/>
        <v>In. Val</v>
      </c>
      <c r="AM36" s="9" t="str">
        <f t="shared" si="4"/>
        <v>Lower Break</v>
      </c>
      <c r="AN36" s="9" t="str">
        <f t="shared" si="5"/>
        <v>Bl. Val</v>
      </c>
      <c r="AO36" s="9" t="str">
        <f t="shared" si="6"/>
        <v>Gap Up - Failed</v>
      </c>
      <c r="AP36" s="9" t="str">
        <f t="shared" si="7"/>
        <v>Bottom-Weighted</v>
      </c>
      <c r="AQ36" s="9" t="str">
        <f t="shared" si="8"/>
        <v>Skewed Mid-High</v>
      </c>
      <c r="AR36" s="9" t="str">
        <f t="shared" si="9"/>
        <v>Same</v>
      </c>
      <c r="AS36" s="5">
        <f t="shared" si="10"/>
        <v>0</v>
      </c>
    </row>
    <row r="37" spans="1:45" ht="15.5" x14ac:dyDescent="0.35">
      <c r="A37" s="13">
        <v>45607</v>
      </c>
      <c r="B37" s="15">
        <v>1.3066500000000001</v>
      </c>
      <c r="C37" s="15">
        <v>1.31023</v>
      </c>
      <c r="D37" s="15">
        <v>1.2833600000000001</v>
      </c>
      <c r="E37" s="15">
        <v>1.2873399999999999</v>
      </c>
      <c r="F37" s="15">
        <v>1.2982</v>
      </c>
      <c r="G37" s="15">
        <v>1.3031000000000001</v>
      </c>
      <c r="H37" s="15">
        <v>1.2914000000000001</v>
      </c>
      <c r="I37" s="5">
        <v>-33</v>
      </c>
      <c r="J37" s="5">
        <v>4026</v>
      </c>
      <c r="K37" s="5">
        <v>6621</v>
      </c>
      <c r="L37" s="5">
        <v>10788</v>
      </c>
      <c r="M37" s="14">
        <v>11.211795407098135</v>
      </c>
      <c r="N37" s="14">
        <v>268.69999999999948</v>
      </c>
      <c r="O37" s="5">
        <v>117.00000000000044</v>
      </c>
      <c r="P37" s="5">
        <v>1278955</v>
      </c>
      <c r="Q37" s="14">
        <v>1335.0260960334028</v>
      </c>
      <c r="R37" s="14">
        <v>40.148864905098698</v>
      </c>
      <c r="S37" s="5">
        <v>40</v>
      </c>
      <c r="T37" s="5" t="s">
        <v>26</v>
      </c>
      <c r="U37" s="14">
        <v>0.67623857935615195</v>
      </c>
      <c r="V37" s="5">
        <v>1036</v>
      </c>
      <c r="W37" s="5">
        <v>4842</v>
      </c>
      <c r="X37" s="5">
        <v>3217</v>
      </c>
      <c r="Y37" s="5">
        <v>1579</v>
      </c>
      <c r="Z37" s="5" t="s">
        <v>27</v>
      </c>
      <c r="AA37" s="5"/>
      <c r="AB37" s="6" cm="1">
        <f t="array" ref="AB37">SUM(IF(B37:I37&gt;B38:I38,1,-1))</f>
        <v>-6</v>
      </c>
      <c r="AC37" s="6" cm="1">
        <f t="array" ref="AC37">SUM(IF(J37:S37&gt;J38:S38,1,-1))</f>
        <v>4</v>
      </c>
      <c r="AD37" s="6">
        <f t="shared" si="11"/>
        <v>-2</v>
      </c>
      <c r="AE37" s="6">
        <f t="shared" si="14"/>
        <v>-18</v>
      </c>
      <c r="AF37" s="6">
        <f t="shared" si="14"/>
        <v>12</v>
      </c>
      <c r="AG37" s="6">
        <f t="shared" si="14"/>
        <v>-6</v>
      </c>
      <c r="AH37" s="5"/>
      <c r="AI37" s="8" t="str">
        <f t="shared" si="0"/>
        <v>OL Lower</v>
      </c>
      <c r="AJ37" s="7" t="str">
        <f t="shared" si="1"/>
        <v>Down</v>
      </c>
      <c r="AK37" s="7" t="str">
        <f t="shared" si="2"/>
        <v>POC Unchanged</v>
      </c>
      <c r="AL37" s="9" t="str">
        <f t="shared" si="3"/>
        <v>In. Val</v>
      </c>
      <c r="AM37" s="9" t="str">
        <f t="shared" si="4"/>
        <v>Inside Day</v>
      </c>
      <c r="AN37" s="9" t="str">
        <f t="shared" si="5"/>
        <v>Bl. Val</v>
      </c>
      <c r="AO37" s="9" t="str">
        <f t="shared" si="6"/>
        <v>Gap Up - Failed</v>
      </c>
      <c r="AP37" s="9" t="str">
        <f t="shared" si="7"/>
        <v>Bottom-Weighted</v>
      </c>
      <c r="AQ37" s="9" t="str">
        <f t="shared" si="8"/>
        <v>Skewed Mid-High</v>
      </c>
      <c r="AR37" s="9" t="str">
        <f t="shared" si="9"/>
        <v>Closed Higher Quadrant</v>
      </c>
      <c r="AS37" s="5">
        <f t="shared" si="10"/>
        <v>1</v>
      </c>
    </row>
    <row r="38" spans="1:45" ht="15.5" x14ac:dyDescent="0.35">
      <c r="A38" s="13">
        <v>45604</v>
      </c>
      <c r="B38" s="15">
        <v>1.3048</v>
      </c>
      <c r="C38" s="15">
        <v>1.31023</v>
      </c>
      <c r="D38" s="15">
        <v>1.2833600000000001</v>
      </c>
      <c r="E38" s="15">
        <v>1.29149</v>
      </c>
      <c r="F38" s="15">
        <v>1.2982</v>
      </c>
      <c r="G38" s="15">
        <v>1.3052000000000001</v>
      </c>
      <c r="H38" s="15">
        <v>1.2937000000000001</v>
      </c>
      <c r="I38" s="5">
        <v>-23</v>
      </c>
      <c r="J38" s="5">
        <v>4461</v>
      </c>
      <c r="K38" s="5">
        <v>6119</v>
      </c>
      <c r="L38" s="5">
        <v>10721</v>
      </c>
      <c r="M38" s="14">
        <v>11.140292275574131</v>
      </c>
      <c r="N38" s="14">
        <v>268.69999999999948</v>
      </c>
      <c r="O38" s="5">
        <v>115.00000000000065</v>
      </c>
      <c r="P38" s="5">
        <v>1276085</v>
      </c>
      <c r="Q38" s="14">
        <v>1332.0302713987473</v>
      </c>
      <c r="R38" s="14">
        <v>39.899516189058509</v>
      </c>
      <c r="S38" s="5">
        <v>42</v>
      </c>
      <c r="T38" s="5" t="s">
        <v>33</v>
      </c>
      <c r="U38" s="14">
        <v>0.70489222486904868</v>
      </c>
      <c r="V38" s="5">
        <v>1454</v>
      </c>
      <c r="W38" s="5">
        <v>4859</v>
      </c>
      <c r="X38" s="5">
        <v>3063</v>
      </c>
      <c r="Y38" s="5">
        <v>1231</v>
      </c>
      <c r="Z38" s="5" t="s">
        <v>29</v>
      </c>
      <c r="AA38" s="5"/>
      <c r="AB38" s="6" cm="1">
        <f t="array" ref="AB38">SUM(IF(B38:I38&gt;B39:I39,1,-1))</f>
        <v>-8</v>
      </c>
      <c r="AC38" s="6" cm="1">
        <f t="array" ref="AC38">SUM(IF(J38:S38&gt;J39:S39,1,-1))</f>
        <v>2</v>
      </c>
      <c r="AD38" s="6">
        <f t="shared" si="11"/>
        <v>-6</v>
      </c>
      <c r="AE38" s="6">
        <f t="shared" si="14"/>
        <v>-18</v>
      </c>
      <c r="AF38" s="6">
        <f t="shared" si="14"/>
        <v>16</v>
      </c>
      <c r="AG38" s="6">
        <f t="shared" si="14"/>
        <v>-2</v>
      </c>
      <c r="AH38" s="5"/>
      <c r="AI38" s="8" t="str">
        <f t="shared" si="0"/>
        <v>OL Lower</v>
      </c>
      <c r="AJ38" s="7" t="str">
        <f t="shared" si="1"/>
        <v>Down</v>
      </c>
      <c r="AK38" s="7" t="str">
        <f t="shared" si="2"/>
        <v>POC Unchanged</v>
      </c>
      <c r="AL38" s="9" t="str">
        <f t="shared" si="3"/>
        <v>In. Val</v>
      </c>
      <c r="AM38" s="9" t="str">
        <f t="shared" si="4"/>
        <v>Inside Day</v>
      </c>
      <c r="AN38" s="9" t="str">
        <f t="shared" si="5"/>
        <v>Bl. Val</v>
      </c>
      <c r="AO38" s="9" t="str">
        <f t="shared" si="6"/>
        <v>No Gap</v>
      </c>
      <c r="AP38" s="9" t="str">
        <f t="shared" si="7"/>
        <v>Bottom-Weighted</v>
      </c>
      <c r="AQ38" s="9" t="str">
        <f t="shared" si="8"/>
        <v>Skewed Mid-High</v>
      </c>
      <c r="AR38" s="9" t="str">
        <f t="shared" si="9"/>
        <v>Closed Higher Quadrant</v>
      </c>
      <c r="AS38" s="5">
        <f t="shared" si="10"/>
        <v>1</v>
      </c>
    </row>
    <row r="39" spans="1:45" ht="15.5" x14ac:dyDescent="0.35">
      <c r="A39" s="13">
        <v>45603</v>
      </c>
      <c r="B39" s="15">
        <v>1.30609</v>
      </c>
      <c r="C39" s="15">
        <v>1.31023</v>
      </c>
      <c r="D39" s="15">
        <v>1.2833600000000001</v>
      </c>
      <c r="E39" s="15">
        <v>1.29823</v>
      </c>
      <c r="F39" s="15">
        <v>1.2982</v>
      </c>
      <c r="G39" s="15">
        <v>1.3059000000000001</v>
      </c>
      <c r="H39" s="15">
        <v>1.2943</v>
      </c>
      <c r="I39" s="5">
        <v>-13</v>
      </c>
      <c r="J39" s="5">
        <v>4882</v>
      </c>
      <c r="K39" s="5">
        <v>5548</v>
      </c>
      <c r="L39" s="5">
        <v>10569</v>
      </c>
      <c r="M39" s="14">
        <v>10.985908141962438</v>
      </c>
      <c r="N39" s="14">
        <v>268.69999999999948</v>
      </c>
      <c r="O39" s="5">
        <v>116.00000000000054</v>
      </c>
      <c r="P39" s="5">
        <v>1257954</v>
      </c>
      <c r="Q39" s="14">
        <v>1313.1043841336118</v>
      </c>
      <c r="R39" s="14">
        <v>39.333829549683742</v>
      </c>
      <c r="S39" s="5">
        <v>47</v>
      </c>
      <c r="T39" s="5" t="s">
        <v>33</v>
      </c>
      <c r="U39" s="14">
        <v>0.71954746977127104</v>
      </c>
      <c r="V39" s="5">
        <v>1876</v>
      </c>
      <c r="W39" s="5">
        <v>4755</v>
      </c>
      <c r="X39" s="5">
        <v>2658</v>
      </c>
      <c r="Y39" s="5">
        <v>1182</v>
      </c>
      <c r="Z39" s="5" t="s">
        <v>32</v>
      </c>
      <c r="AA39" s="5"/>
      <c r="AB39" s="6" cm="1">
        <f t="array" ref="AB39">SUM(IF(B39:I39&gt;B40:I40,1,-1))</f>
        <v>-4</v>
      </c>
      <c r="AC39" s="6" cm="1">
        <f t="array" ref="AC39">SUM(IF(J39:S39&gt;J40:S40,1,-1))</f>
        <v>6</v>
      </c>
      <c r="AD39" s="6">
        <f t="shared" si="11"/>
        <v>2</v>
      </c>
      <c r="AE39" s="6">
        <f t="shared" si="14"/>
        <v>-10</v>
      </c>
      <c r="AF39" s="6">
        <f t="shared" si="14"/>
        <v>14</v>
      </c>
      <c r="AG39" s="6">
        <f t="shared" si="14"/>
        <v>4</v>
      </c>
      <c r="AH39" s="5"/>
      <c r="AI39" s="8" t="str">
        <f t="shared" si="0"/>
        <v>OL Lower</v>
      </c>
      <c r="AJ39" s="7" t="str">
        <f t="shared" si="1"/>
        <v>Down</v>
      </c>
      <c r="AK39" s="7" t="str">
        <f t="shared" si="2"/>
        <v>POC Unchanged</v>
      </c>
      <c r="AL39" s="9" t="str">
        <f t="shared" si="3"/>
        <v>In. Val</v>
      </c>
      <c r="AM39" s="9" t="str">
        <f t="shared" si="4"/>
        <v>Inside Day</v>
      </c>
      <c r="AN39" s="9" t="str">
        <f t="shared" si="5"/>
        <v>In Val</v>
      </c>
      <c r="AO39" s="9" t="str">
        <f t="shared" si="6"/>
        <v>Gap Up - Failed</v>
      </c>
      <c r="AP39" s="9" t="str">
        <f t="shared" si="7"/>
        <v>Bottom-Weighted</v>
      </c>
      <c r="AQ39" s="9" t="str">
        <f t="shared" si="8"/>
        <v>Skewed Mid-High</v>
      </c>
      <c r="AR39" s="9" t="str">
        <f t="shared" si="9"/>
        <v>Closed Lower Quadrant</v>
      </c>
      <c r="AS39" s="5">
        <f t="shared" si="10"/>
        <v>-2</v>
      </c>
    </row>
    <row r="40" spans="1:45" ht="15.5" x14ac:dyDescent="0.35">
      <c r="A40" s="13">
        <v>45602</v>
      </c>
      <c r="B40" s="15">
        <v>1.30663</v>
      </c>
      <c r="C40" s="15">
        <v>1.31023</v>
      </c>
      <c r="D40" s="15">
        <v>1.2833600000000001</v>
      </c>
      <c r="E40" s="15">
        <v>1.2882199999999999</v>
      </c>
      <c r="F40" s="15">
        <v>1.2982</v>
      </c>
      <c r="G40" s="15">
        <v>1.306</v>
      </c>
      <c r="H40" s="15">
        <v>1.2946000000000002</v>
      </c>
      <c r="I40" s="5">
        <v>-25</v>
      </c>
      <c r="J40" s="5">
        <v>5318</v>
      </c>
      <c r="K40" s="5">
        <v>5008</v>
      </c>
      <c r="L40" s="5">
        <v>10453</v>
      </c>
      <c r="M40" s="14">
        <v>10.863152400835082</v>
      </c>
      <c r="N40" s="14">
        <v>268.69999999999948</v>
      </c>
      <c r="O40" s="5">
        <v>113.99999999999855</v>
      </c>
      <c r="P40" s="5">
        <v>1242318</v>
      </c>
      <c r="Q40" s="14">
        <v>1296.7828810020876</v>
      </c>
      <c r="R40" s="14">
        <v>38.902121324897728</v>
      </c>
      <c r="S40" s="5">
        <v>38</v>
      </c>
      <c r="T40" s="5" t="s">
        <v>33</v>
      </c>
      <c r="U40" s="14">
        <v>0.70035263150190463</v>
      </c>
      <c r="V40" s="5">
        <v>2397</v>
      </c>
      <c r="W40" s="5">
        <v>4551</v>
      </c>
      <c r="X40" s="5">
        <v>2296</v>
      </c>
      <c r="Y40" s="5">
        <v>1117</v>
      </c>
      <c r="Z40" s="5" t="s">
        <v>27</v>
      </c>
      <c r="AA40" s="5"/>
      <c r="AB40" s="6" cm="1">
        <f t="array" ref="AB40">SUM(IF(B40:I40&gt;B41:I41,1,-1))</f>
        <v>-6</v>
      </c>
      <c r="AC40" s="6" cm="1">
        <f t="array" ref="AC40">SUM(IF(J40:S40&gt;J41:S41,1,-1))</f>
        <v>8</v>
      </c>
      <c r="AD40" s="6">
        <f t="shared" si="11"/>
        <v>2</v>
      </c>
      <c r="AE40" s="6">
        <f t="shared" si="14"/>
        <v>-12</v>
      </c>
      <c r="AF40" s="6">
        <f t="shared" si="14"/>
        <v>6</v>
      </c>
      <c r="AG40" s="6">
        <f t="shared" si="14"/>
        <v>-6</v>
      </c>
      <c r="AH40" s="5"/>
      <c r="AI40" s="8" t="str">
        <f t="shared" si="0"/>
        <v>Outside</v>
      </c>
      <c r="AJ40" s="7" t="str">
        <f t="shared" si="1"/>
        <v>Down</v>
      </c>
      <c r="AK40" s="7" t="str">
        <f t="shared" si="2"/>
        <v>POC Unchanged</v>
      </c>
      <c r="AL40" s="9" t="str">
        <f t="shared" si="3"/>
        <v>In. Val</v>
      </c>
      <c r="AM40" s="9" t="str">
        <f t="shared" si="4"/>
        <v>Lower Break</v>
      </c>
      <c r="AN40" s="9" t="str">
        <f t="shared" si="5"/>
        <v>Bl. Val</v>
      </c>
      <c r="AO40" s="9" t="str">
        <f t="shared" si="6"/>
        <v>Gap Up - Failed</v>
      </c>
      <c r="AP40" s="9" t="str">
        <f t="shared" si="7"/>
        <v>Top-Weighted</v>
      </c>
      <c r="AQ40" s="9" t="str">
        <f t="shared" si="8"/>
        <v>Skewed Mid-High</v>
      </c>
      <c r="AR40" s="9" t="str">
        <f t="shared" si="9"/>
        <v>Closed Higher Quadrant</v>
      </c>
      <c r="AS40" s="5">
        <f t="shared" si="10"/>
        <v>3</v>
      </c>
    </row>
    <row r="41" spans="1:45" ht="15.5" x14ac:dyDescent="0.35">
      <c r="A41" s="13">
        <v>45601</v>
      </c>
      <c r="B41" s="15">
        <v>1.3092699999999999</v>
      </c>
      <c r="C41" s="15">
        <v>1.3102799999999999</v>
      </c>
      <c r="D41" s="15">
        <v>1.2843</v>
      </c>
      <c r="E41" s="15">
        <v>1.3042</v>
      </c>
      <c r="F41" s="15">
        <v>1.2982</v>
      </c>
      <c r="G41" s="15">
        <v>1.3055000000000001</v>
      </c>
      <c r="H41" s="15">
        <v>1.2946</v>
      </c>
      <c r="I41" s="5">
        <v>-18</v>
      </c>
      <c r="J41" s="5">
        <v>5750</v>
      </c>
      <c r="K41" s="5">
        <v>3959</v>
      </c>
      <c r="L41" s="5">
        <v>9835</v>
      </c>
      <c r="M41" s="14">
        <v>10.162421711899794</v>
      </c>
      <c r="N41" s="14">
        <v>259.79999999999893</v>
      </c>
      <c r="O41" s="5">
        <v>109.00000000000132</v>
      </c>
      <c r="P41" s="5">
        <v>1140207</v>
      </c>
      <c r="Q41" s="14">
        <v>1190.1951983298538</v>
      </c>
      <c r="R41" s="14">
        <v>37.856043110084833</v>
      </c>
      <c r="S41" s="5">
        <v>34</v>
      </c>
      <c r="T41" s="5" t="s">
        <v>26</v>
      </c>
      <c r="U41" s="14">
        <v>0.59608926061225309</v>
      </c>
      <c r="V41" s="5">
        <v>2798</v>
      </c>
      <c r="W41" s="5">
        <v>3920</v>
      </c>
      <c r="X41" s="5">
        <v>2537</v>
      </c>
      <c r="Y41" s="5">
        <v>467</v>
      </c>
      <c r="Z41" s="5" t="s">
        <v>31</v>
      </c>
      <c r="AA41" s="5"/>
      <c r="AB41" s="6" cm="1">
        <f t="array" ref="AB41">SUM(IF(B41:I41&gt;B42:I42,1,-1))</f>
        <v>0</v>
      </c>
      <c r="AC41" s="6" cm="1">
        <f t="array" ref="AC41">SUM(IF(J41:S41&gt;J42:S42,1,-1))</f>
        <v>0</v>
      </c>
      <c r="AD41" s="6">
        <f t="shared" si="11"/>
        <v>0</v>
      </c>
      <c r="AE41" s="6">
        <f t="shared" si="14"/>
        <v>-12</v>
      </c>
      <c r="AF41" s="6">
        <f t="shared" si="14"/>
        <v>-8</v>
      </c>
      <c r="AG41" s="6">
        <f t="shared" si="14"/>
        <v>-20</v>
      </c>
      <c r="AH41" s="5"/>
      <c r="AI41" s="8" t="str">
        <f t="shared" si="0"/>
        <v>Inside</v>
      </c>
      <c r="AJ41" s="7" t="str">
        <f t="shared" si="1"/>
        <v>Down</v>
      </c>
      <c r="AK41" s="7" t="str">
        <f t="shared" si="2"/>
        <v>POC Unchanged</v>
      </c>
      <c r="AL41" s="9" t="str">
        <f t="shared" si="3"/>
        <v>In. Val</v>
      </c>
      <c r="AM41" s="9" t="str">
        <f t="shared" si="4"/>
        <v>Inside Day</v>
      </c>
      <c r="AN41" s="9" t="str">
        <f t="shared" si="5"/>
        <v>In Val</v>
      </c>
      <c r="AO41" s="9" t="str">
        <f t="shared" si="6"/>
        <v>Gap Up - Failed</v>
      </c>
      <c r="AP41" s="9" t="str">
        <f t="shared" si="7"/>
        <v>Top-Weighted</v>
      </c>
      <c r="AQ41" s="9" t="str">
        <f t="shared" si="8"/>
        <v>Skewed Mid-High</v>
      </c>
      <c r="AR41" s="9" t="str">
        <f t="shared" si="9"/>
        <v>Closed Lower Quadrant</v>
      </c>
      <c r="AS41" s="5">
        <f t="shared" si="10"/>
        <v>-2</v>
      </c>
    </row>
    <row r="42" spans="1:45" ht="15.5" x14ac:dyDescent="0.35">
      <c r="A42" s="13">
        <v>45600</v>
      </c>
      <c r="B42" s="15">
        <v>1.30837</v>
      </c>
      <c r="C42" s="15">
        <v>1.31131</v>
      </c>
      <c r="D42" s="15">
        <v>1.2843</v>
      </c>
      <c r="E42" s="15">
        <v>1.2953699999999999</v>
      </c>
      <c r="F42" s="15">
        <v>1.2982</v>
      </c>
      <c r="G42" s="15">
        <v>1.3063</v>
      </c>
      <c r="H42" s="15">
        <v>1.2945</v>
      </c>
      <c r="I42" s="5">
        <v>-24</v>
      </c>
      <c r="J42" s="5">
        <v>5889</v>
      </c>
      <c r="K42" s="5">
        <v>3802</v>
      </c>
      <c r="L42" s="5">
        <v>9808</v>
      </c>
      <c r="M42" s="14">
        <v>10.132463465553236</v>
      </c>
      <c r="N42" s="14">
        <v>270.0999999999998</v>
      </c>
      <c r="O42" s="5">
        <v>118.00000000000033</v>
      </c>
      <c r="P42" s="5">
        <v>1151141</v>
      </c>
      <c r="Q42" s="14">
        <v>1201.6085594989561</v>
      </c>
      <c r="R42" s="14">
        <v>36.312476860422095</v>
      </c>
      <c r="S42" s="5">
        <v>33</v>
      </c>
      <c r="T42" s="5" t="s">
        <v>26</v>
      </c>
      <c r="U42" s="14">
        <v>0.58087450315957811</v>
      </c>
      <c r="V42" s="5">
        <v>2927</v>
      </c>
      <c r="W42" s="5">
        <v>3389</v>
      </c>
      <c r="X42" s="5">
        <v>2972</v>
      </c>
      <c r="Y42" s="5">
        <v>504</v>
      </c>
      <c r="Z42" s="5" t="s">
        <v>29</v>
      </c>
      <c r="AA42" s="5"/>
      <c r="AB42" s="6" cm="1">
        <f t="array" ref="AB42">SUM(IF(B42:I42&gt;B43:I43,1,-1))</f>
        <v>-6</v>
      </c>
      <c r="AC42" s="6" cm="1">
        <f t="array" ref="AC42">SUM(IF(J42:S42&gt;J43:S43,1,-1))</f>
        <v>-2</v>
      </c>
      <c r="AD42" s="6">
        <f t="shared" si="11"/>
        <v>-8</v>
      </c>
      <c r="AE42" s="6">
        <f t="shared" si="14"/>
        <v>-18</v>
      </c>
      <c r="AF42" s="6">
        <f t="shared" si="14"/>
        <v>-10</v>
      </c>
      <c r="AG42" s="6">
        <f t="shared" si="14"/>
        <v>-28</v>
      </c>
      <c r="AH42" s="5"/>
      <c r="AI42" s="8" t="str">
        <f t="shared" si="0"/>
        <v>OL Lower</v>
      </c>
      <c r="AJ42" s="7" t="str">
        <f t="shared" si="1"/>
        <v>Down</v>
      </c>
      <c r="AK42" s="7" t="str">
        <f t="shared" si="2"/>
        <v>POC Unchanged</v>
      </c>
      <c r="AL42" s="9" t="str">
        <f t="shared" si="3"/>
        <v>In. Val</v>
      </c>
      <c r="AM42" s="9" t="str">
        <f t="shared" si="4"/>
        <v>Inside Day</v>
      </c>
      <c r="AN42" s="9" t="str">
        <f t="shared" si="5"/>
        <v>In Val</v>
      </c>
      <c r="AO42" s="9" t="str">
        <f t="shared" si="6"/>
        <v>Gap Up - Failed</v>
      </c>
      <c r="AP42" s="9" t="str">
        <f t="shared" si="7"/>
        <v>Top-Weighted</v>
      </c>
      <c r="AQ42" s="9" t="str">
        <f t="shared" si="8"/>
        <v>Skewed Mid-High</v>
      </c>
      <c r="AR42" s="9" t="str">
        <f t="shared" si="9"/>
        <v>Same</v>
      </c>
      <c r="AS42" s="5">
        <f t="shared" si="10"/>
        <v>0</v>
      </c>
    </row>
    <row r="43" spans="1:45" ht="15.5" x14ac:dyDescent="0.35">
      <c r="A43" s="13">
        <v>45597</v>
      </c>
      <c r="B43" s="15">
        <v>1.3122499999999999</v>
      </c>
      <c r="C43" s="15">
        <v>1.3134399999999999</v>
      </c>
      <c r="D43" s="15">
        <v>1.2843</v>
      </c>
      <c r="E43" s="15">
        <v>1.2951699999999999</v>
      </c>
      <c r="F43" s="15">
        <v>1.2982</v>
      </c>
      <c r="G43" s="15">
        <v>1.3070999999999999</v>
      </c>
      <c r="H43" s="15">
        <v>1.2946</v>
      </c>
      <c r="I43" s="5">
        <v>-17</v>
      </c>
      <c r="J43" s="5">
        <v>6337</v>
      </c>
      <c r="K43" s="5">
        <v>3339</v>
      </c>
      <c r="L43" s="5">
        <v>9787</v>
      </c>
      <c r="M43" s="14">
        <v>10.113674321503128</v>
      </c>
      <c r="N43" s="14">
        <v>291.39999999999941</v>
      </c>
      <c r="O43" s="5">
        <v>124.99999999999956</v>
      </c>
      <c r="P43" s="5">
        <v>1156035</v>
      </c>
      <c r="Q43" s="14">
        <v>1206.7171189979124</v>
      </c>
      <c r="R43" s="14">
        <v>33.586135895676115</v>
      </c>
      <c r="S43" s="5">
        <v>39</v>
      </c>
      <c r="T43" s="5" t="s">
        <v>26</v>
      </c>
      <c r="U43" s="14">
        <v>0.54747287162493485</v>
      </c>
      <c r="V43" s="5">
        <v>2543</v>
      </c>
      <c r="W43" s="5">
        <v>3177</v>
      </c>
      <c r="X43" s="5">
        <v>3411</v>
      </c>
      <c r="Y43" s="5">
        <v>583</v>
      </c>
      <c r="Z43" s="5" t="s">
        <v>29</v>
      </c>
      <c r="AA43" s="5"/>
      <c r="AB43" s="6" cm="1">
        <f t="array" ref="AB43">SUM(IF(B43:I43&gt;B44:I44,1,-1))</f>
        <v>-6</v>
      </c>
      <c r="AC43" s="6" cm="1">
        <f t="array" ref="AC43">SUM(IF(J43:S43&gt;J44:S44,1,-1))</f>
        <v>-6</v>
      </c>
      <c r="AD43" s="6">
        <f t="shared" si="11"/>
        <v>-12</v>
      </c>
      <c r="AE43" s="6">
        <f t="shared" si="14"/>
        <v>-20</v>
      </c>
      <c r="AF43" s="6">
        <f t="shared" si="14"/>
        <v>-6</v>
      </c>
      <c r="AG43" s="6">
        <f t="shared" si="14"/>
        <v>-26</v>
      </c>
      <c r="AH43" s="5"/>
      <c r="AI43" s="8" t="str">
        <f t="shared" si="0"/>
        <v>OL Lower</v>
      </c>
      <c r="AJ43" s="7" t="str">
        <f t="shared" si="1"/>
        <v>Down</v>
      </c>
      <c r="AK43" s="7" t="str">
        <f t="shared" si="2"/>
        <v>POC Unchanged</v>
      </c>
      <c r="AL43" s="9" t="str">
        <f t="shared" si="3"/>
        <v>In. Val</v>
      </c>
      <c r="AM43" s="9" t="str">
        <f t="shared" si="4"/>
        <v>Inside Day</v>
      </c>
      <c r="AN43" s="9" t="str">
        <f t="shared" si="5"/>
        <v>In Val</v>
      </c>
      <c r="AO43" s="9" t="str">
        <f t="shared" si="6"/>
        <v>Gap Up - Failed</v>
      </c>
      <c r="AP43" s="9" t="str">
        <f t="shared" si="7"/>
        <v>Top-Weighted</v>
      </c>
      <c r="AQ43" s="9" t="str">
        <f t="shared" si="8"/>
        <v>Skewed Mid-Low</v>
      </c>
      <c r="AR43" s="9" t="str">
        <f t="shared" si="9"/>
        <v>Closed Lower Quadrant</v>
      </c>
      <c r="AS43" s="5">
        <f t="shared" si="10"/>
        <v>-1</v>
      </c>
    </row>
    <row r="44" spans="1:45" ht="15.5" x14ac:dyDescent="0.35">
      <c r="A44" s="13">
        <v>45596</v>
      </c>
      <c r="B44" s="15">
        <v>1.3127899999999999</v>
      </c>
      <c r="C44" s="15">
        <v>1.31745</v>
      </c>
      <c r="D44" s="15">
        <v>1.2843</v>
      </c>
      <c r="E44" s="15">
        <v>1.2896300000000001</v>
      </c>
      <c r="F44" s="15">
        <v>1.2982</v>
      </c>
      <c r="G44" s="15">
        <v>1.3073999999999999</v>
      </c>
      <c r="H44" s="15">
        <v>1.2947</v>
      </c>
      <c r="I44" s="5">
        <v>16</v>
      </c>
      <c r="J44" s="5">
        <v>6979</v>
      </c>
      <c r="K44" s="5">
        <v>2792</v>
      </c>
      <c r="L44" s="5">
        <v>9882</v>
      </c>
      <c r="M44" s="14">
        <v>10.18510416666666</v>
      </c>
      <c r="N44" s="14">
        <v>331.50000000000011</v>
      </c>
      <c r="O44" s="5">
        <v>126.99999999999933</v>
      </c>
      <c r="P44" s="5">
        <v>1170547</v>
      </c>
      <c r="Q44" s="14">
        <v>1219.3197916666666</v>
      </c>
      <c r="R44" s="14">
        <v>29.809954751131212</v>
      </c>
      <c r="S44" s="5">
        <v>44</v>
      </c>
      <c r="T44" s="5" t="s">
        <v>28</v>
      </c>
      <c r="U44" s="14">
        <v>0.49986062016885124</v>
      </c>
      <c r="V44" s="5">
        <v>1172</v>
      </c>
      <c r="W44" s="5">
        <v>4090</v>
      </c>
      <c r="X44" s="5">
        <v>4037</v>
      </c>
      <c r="Y44" s="5">
        <v>476</v>
      </c>
      <c r="Z44" s="5" t="s">
        <v>27</v>
      </c>
      <c r="AA44" s="5"/>
      <c r="AB44" s="6" cm="1">
        <f t="array" ref="AB44">SUM(IF(B44:I44&gt;B45:I45,1,-1))</f>
        <v>-6</v>
      </c>
      <c r="AC44" s="6" cm="1">
        <f t="array" ref="AC44">SUM(IF(J44:S44&gt;J45:S45,1,-1))</f>
        <v>-2</v>
      </c>
      <c r="AD44" s="6">
        <f t="shared" si="11"/>
        <v>-8</v>
      </c>
      <c r="AE44" s="6">
        <f t="shared" si="14"/>
        <v>-18</v>
      </c>
      <c r="AF44" s="6">
        <f t="shared" si="14"/>
        <v>-6</v>
      </c>
      <c r="AG44" s="6">
        <f t="shared" si="14"/>
        <v>-24</v>
      </c>
      <c r="AH44" s="5"/>
      <c r="AI44" s="8" t="str">
        <f t="shared" si="0"/>
        <v>OL Lower</v>
      </c>
      <c r="AJ44" s="7" t="str">
        <f t="shared" si="1"/>
        <v>Down</v>
      </c>
      <c r="AK44" s="7" t="str">
        <f t="shared" si="2"/>
        <v>POC Unchanged</v>
      </c>
      <c r="AL44" s="9" t="str">
        <f t="shared" si="3"/>
        <v>In. Val</v>
      </c>
      <c r="AM44" s="9" t="str">
        <f t="shared" si="4"/>
        <v>Lower Break</v>
      </c>
      <c r="AN44" s="9" t="str">
        <f t="shared" si="5"/>
        <v>Bl. Val</v>
      </c>
      <c r="AO44" s="9" t="str">
        <f t="shared" si="6"/>
        <v>Gap Up - Failed</v>
      </c>
      <c r="AP44" s="9" t="str">
        <f t="shared" si="7"/>
        <v>Top-Weighted</v>
      </c>
      <c r="AQ44" s="9" t="str">
        <f t="shared" si="8"/>
        <v>Skewed Mid-High</v>
      </c>
      <c r="AR44" s="9" t="str">
        <f t="shared" si="9"/>
        <v>Same</v>
      </c>
      <c r="AS44" s="5">
        <f t="shared" si="10"/>
        <v>0</v>
      </c>
    </row>
    <row r="45" spans="1:45" ht="15.5" x14ac:dyDescent="0.35">
      <c r="A45" s="13">
        <v>45595</v>
      </c>
      <c r="B45" s="15">
        <v>1.3262</v>
      </c>
      <c r="C45" s="15">
        <v>1.3264899999999999</v>
      </c>
      <c r="D45" s="15">
        <v>1.29068</v>
      </c>
      <c r="E45" s="15">
        <v>1.29579</v>
      </c>
      <c r="F45" s="15">
        <v>1.2982</v>
      </c>
      <c r="G45" s="15">
        <v>1.3079000000000001</v>
      </c>
      <c r="H45" s="15">
        <v>1.2949999999999999</v>
      </c>
      <c r="I45" s="5">
        <v>-4</v>
      </c>
      <c r="J45" s="5">
        <v>7550</v>
      </c>
      <c r="K45" s="5">
        <v>2155</v>
      </c>
      <c r="L45" s="5">
        <v>9806</v>
      </c>
      <c r="M45" s="14">
        <v>10.118124999999996</v>
      </c>
      <c r="N45" s="14">
        <v>358.099999999999</v>
      </c>
      <c r="O45" s="5">
        <v>129.00000000000134</v>
      </c>
      <c r="P45" s="5">
        <v>1178882</v>
      </c>
      <c r="Q45" s="14">
        <v>1228.0020833333333</v>
      </c>
      <c r="R45" s="14">
        <v>27.383412454621691</v>
      </c>
      <c r="S45" s="5">
        <v>47</v>
      </c>
      <c r="T45" s="5" t="s">
        <v>28</v>
      </c>
      <c r="U45" s="14">
        <v>0.37725442430812112</v>
      </c>
      <c r="V45" s="5">
        <v>189</v>
      </c>
      <c r="W45" s="5">
        <v>2032</v>
      </c>
      <c r="X45" s="5">
        <v>4392</v>
      </c>
      <c r="Y45" s="5">
        <v>3189</v>
      </c>
      <c r="Z45" s="5" t="s">
        <v>27</v>
      </c>
      <c r="AA45" s="5"/>
      <c r="AB45" s="6" cm="1">
        <f t="array" ref="AB45">SUM(IF(B45:I45&gt;B46:I46,1,-1))</f>
        <v>-8</v>
      </c>
      <c r="AC45" s="6" cm="1">
        <f t="array" ref="AC45">SUM(IF(J45:S45&gt;J46:S46,1,-1))</f>
        <v>2</v>
      </c>
      <c r="AD45" s="6">
        <f t="shared" si="11"/>
        <v>-6</v>
      </c>
      <c r="AE45" s="6">
        <f t="shared" si="14"/>
        <v>-16</v>
      </c>
      <c r="AF45" s="6">
        <f t="shared" si="14"/>
        <v>-10</v>
      </c>
      <c r="AG45" s="6">
        <f t="shared" si="14"/>
        <v>-26</v>
      </c>
      <c r="AH45" s="5"/>
      <c r="AI45" s="8" t="str">
        <f t="shared" si="0"/>
        <v>OL Lower</v>
      </c>
      <c r="AJ45" s="7" t="str">
        <f t="shared" si="1"/>
        <v>Down</v>
      </c>
      <c r="AK45" s="7" t="str">
        <f t="shared" si="2"/>
        <v>POC Unchanged</v>
      </c>
      <c r="AL45" s="9" t="str">
        <f t="shared" si="3"/>
        <v>In. Val</v>
      </c>
      <c r="AM45" s="9" t="str">
        <f t="shared" si="4"/>
        <v>Inside Day</v>
      </c>
      <c r="AN45" s="9" t="str">
        <f t="shared" si="5"/>
        <v>In Val</v>
      </c>
      <c r="AO45" s="9" t="str">
        <f t="shared" si="6"/>
        <v>Gap Up - Failed</v>
      </c>
      <c r="AP45" s="9" t="str">
        <f t="shared" si="7"/>
        <v>Top-Weighted</v>
      </c>
      <c r="AQ45" s="9" t="str">
        <f t="shared" si="8"/>
        <v>Skewed Mid-Low</v>
      </c>
      <c r="AR45" s="9" t="str">
        <f t="shared" si="9"/>
        <v>Closed Higher Quadrant</v>
      </c>
      <c r="AS45" s="5">
        <f t="shared" si="10"/>
        <v>1</v>
      </c>
    </row>
    <row r="46" spans="1:45" ht="15.5" x14ac:dyDescent="0.35">
      <c r="A46" s="13">
        <v>45594</v>
      </c>
      <c r="B46" s="15">
        <v>1.32738</v>
      </c>
      <c r="C46" s="15">
        <v>1.3305</v>
      </c>
      <c r="D46" s="15">
        <v>1.29068</v>
      </c>
      <c r="E46" s="15">
        <v>1.30108</v>
      </c>
      <c r="F46" s="15">
        <v>1.2982</v>
      </c>
      <c r="G46" s="15">
        <v>1.3089</v>
      </c>
      <c r="H46" s="15">
        <v>1.2949999999999999</v>
      </c>
      <c r="I46" s="5">
        <v>5</v>
      </c>
      <c r="J46" s="5">
        <v>7693</v>
      </c>
      <c r="K46" s="5">
        <v>1928</v>
      </c>
      <c r="L46" s="5">
        <v>9716</v>
      </c>
      <c r="M46" s="14">
        <v>10.02333333333333</v>
      </c>
      <c r="N46" s="14">
        <v>398.19999999999965</v>
      </c>
      <c r="O46" s="5">
        <v>139.00000000000023</v>
      </c>
      <c r="P46" s="5">
        <v>1171940</v>
      </c>
      <c r="Q46" s="14">
        <v>1220.7708333333333</v>
      </c>
      <c r="R46" s="14">
        <v>24.399799095931716</v>
      </c>
      <c r="S46" s="5">
        <v>54</v>
      </c>
      <c r="T46" s="5" t="s">
        <v>28</v>
      </c>
      <c r="U46" s="14">
        <v>0.33573841002482674</v>
      </c>
      <c r="V46" s="5">
        <v>666</v>
      </c>
      <c r="W46" s="5">
        <v>1177</v>
      </c>
      <c r="X46" s="5">
        <v>4657</v>
      </c>
      <c r="Y46" s="5">
        <v>3216</v>
      </c>
      <c r="Z46" s="5" t="s">
        <v>29</v>
      </c>
      <c r="AA46" s="5"/>
      <c r="AB46" s="6" cm="1">
        <f t="array" ref="AB46">SUM(IF(B46:I46&gt;B47:I47,1,-1))</f>
        <v>-4</v>
      </c>
      <c r="AC46" s="6" cm="1">
        <f t="array" ref="AC46">SUM(IF(J46:S46&gt;J47:S47,1,-1))</f>
        <v>-6</v>
      </c>
      <c r="AD46" s="6">
        <f t="shared" si="11"/>
        <v>-10</v>
      </c>
      <c r="AE46" s="6">
        <f t="shared" si="14"/>
        <v>-12</v>
      </c>
      <c r="AF46" s="6">
        <f t="shared" si="14"/>
        <v>-18</v>
      </c>
      <c r="AG46" s="6">
        <f t="shared" si="14"/>
        <v>-30</v>
      </c>
      <c r="AH46" s="5"/>
      <c r="AI46" s="8" t="str">
        <f t="shared" si="0"/>
        <v>OL Lower</v>
      </c>
      <c r="AJ46" s="7" t="str">
        <f t="shared" si="1"/>
        <v>Down</v>
      </c>
      <c r="AK46" s="7" t="str">
        <f t="shared" si="2"/>
        <v>POC Down</v>
      </c>
      <c r="AL46" s="9" t="str">
        <f t="shared" si="3"/>
        <v>In. Val</v>
      </c>
      <c r="AM46" s="9" t="str">
        <f t="shared" si="4"/>
        <v>Inside Day</v>
      </c>
      <c r="AN46" s="9" t="str">
        <f t="shared" si="5"/>
        <v>In Val</v>
      </c>
      <c r="AO46" s="9" t="str">
        <f t="shared" si="6"/>
        <v>Gap Up - Failed</v>
      </c>
      <c r="AP46" s="9" t="str">
        <f t="shared" si="7"/>
        <v>Top-Weighted</v>
      </c>
      <c r="AQ46" s="9" t="str">
        <f t="shared" si="8"/>
        <v>Skewed Mid-Low</v>
      </c>
      <c r="AR46" s="9" t="str">
        <f t="shared" si="9"/>
        <v>Closed Lower Quadrant</v>
      </c>
      <c r="AS46" s="5">
        <f t="shared" si="10"/>
        <v>-1</v>
      </c>
    </row>
    <row r="47" spans="1:45" ht="15.5" x14ac:dyDescent="0.35">
      <c r="A47" s="13">
        <v>45593</v>
      </c>
      <c r="B47" s="15">
        <v>1.3376999999999999</v>
      </c>
      <c r="C47" s="15">
        <v>1.33893</v>
      </c>
      <c r="D47" s="15">
        <v>1.29068</v>
      </c>
      <c r="E47" s="15">
        <v>1.29741</v>
      </c>
      <c r="F47" s="15">
        <v>1.3073999999999999</v>
      </c>
      <c r="G47" s="15">
        <v>1.3130999999999999</v>
      </c>
      <c r="H47" s="15">
        <v>1.2973999999999999</v>
      </c>
      <c r="I47" s="5">
        <v>-22</v>
      </c>
      <c r="J47" s="5">
        <v>4096</v>
      </c>
      <c r="K47" s="5">
        <v>5725</v>
      </c>
      <c r="L47" s="5">
        <v>9904</v>
      </c>
      <c r="M47" s="14">
        <v>10.219791666666678</v>
      </c>
      <c r="N47" s="14">
        <v>482.49999999999903</v>
      </c>
      <c r="O47" s="5">
        <v>157.00000000000048</v>
      </c>
      <c r="P47" s="5">
        <v>1199562</v>
      </c>
      <c r="Q47" s="14">
        <v>1249.54375</v>
      </c>
      <c r="R47" s="14">
        <v>20.526424870466361</v>
      </c>
      <c r="S47" s="5">
        <v>56</v>
      </c>
      <c r="T47" s="5" t="s">
        <v>26</v>
      </c>
      <c r="U47" s="14">
        <v>0.63994365795363528</v>
      </c>
      <c r="V47" s="5">
        <v>944</v>
      </c>
      <c r="W47" s="5">
        <v>640</v>
      </c>
      <c r="X47" s="5">
        <v>4928</v>
      </c>
      <c r="Y47" s="5">
        <v>3392</v>
      </c>
      <c r="Z47" s="5" t="s">
        <v>27</v>
      </c>
      <c r="AA47" s="5"/>
      <c r="AB47" s="6" cm="1">
        <f t="array" ref="AB47">SUM(IF(B47:I47&gt;B48:I48,1,-1))</f>
        <v>-4</v>
      </c>
      <c r="AC47" s="6" cm="1">
        <f t="array" ref="AC47">SUM(IF(J47:S47&gt;J48:S48,1,-1))</f>
        <v>-6</v>
      </c>
      <c r="AD47" s="6">
        <f t="shared" si="11"/>
        <v>-10</v>
      </c>
      <c r="AE47" s="6">
        <f t="shared" si="14"/>
        <v>-8</v>
      </c>
      <c r="AF47" s="6">
        <f t="shared" si="14"/>
        <v>-20</v>
      </c>
      <c r="AG47" s="6">
        <f t="shared" si="14"/>
        <v>-28</v>
      </c>
      <c r="AH47" s="5"/>
      <c r="AI47" s="8" t="str">
        <f t="shared" si="0"/>
        <v>OL Higher</v>
      </c>
      <c r="AJ47" s="7" t="str">
        <f t="shared" si="1"/>
        <v>Down</v>
      </c>
      <c r="AK47" s="7" t="str">
        <f t="shared" si="2"/>
        <v>POC Unchanged</v>
      </c>
      <c r="AL47" s="9" t="str">
        <f t="shared" si="3"/>
        <v>In. Val</v>
      </c>
      <c r="AM47" s="9" t="str">
        <f t="shared" si="4"/>
        <v>Inside Day</v>
      </c>
      <c r="AN47" s="9" t="str">
        <f t="shared" si="5"/>
        <v>In Val</v>
      </c>
      <c r="AO47" s="9" t="str">
        <f t="shared" si="6"/>
        <v>Gap Up - Failed</v>
      </c>
      <c r="AP47" s="9" t="str">
        <f t="shared" si="7"/>
        <v>Bottom-Weighted</v>
      </c>
      <c r="AQ47" s="9" t="str">
        <f t="shared" si="8"/>
        <v>Skewed Mid-Low</v>
      </c>
      <c r="AR47" s="9" t="str">
        <f t="shared" si="9"/>
        <v>Same</v>
      </c>
      <c r="AS47" s="5">
        <f t="shared" si="10"/>
        <v>0</v>
      </c>
    </row>
    <row r="48" spans="1:45" ht="15.5" x14ac:dyDescent="0.35">
      <c r="A48" s="13">
        <v>45590</v>
      </c>
      <c r="B48" s="15">
        <v>1.3382000000000001</v>
      </c>
      <c r="C48" s="15">
        <v>1.3422499999999999</v>
      </c>
      <c r="D48" s="15">
        <v>1.29068</v>
      </c>
      <c r="E48" s="15">
        <v>1.29573</v>
      </c>
      <c r="F48" s="15">
        <v>1.3073999999999999</v>
      </c>
      <c r="G48" s="15">
        <v>1.3130999999999999</v>
      </c>
      <c r="H48" s="15">
        <v>1.2965</v>
      </c>
      <c r="I48" s="5">
        <v>-12</v>
      </c>
      <c r="J48" s="5">
        <v>4766</v>
      </c>
      <c r="K48" s="5">
        <v>5294</v>
      </c>
      <c r="L48" s="5">
        <v>10143</v>
      </c>
      <c r="M48" s="14">
        <v>10.469895833333334</v>
      </c>
      <c r="N48" s="14">
        <v>515.69999999999891</v>
      </c>
      <c r="O48" s="5">
        <v>165.99999999999949</v>
      </c>
      <c r="P48" s="5">
        <v>1220646</v>
      </c>
      <c r="Q48" s="14">
        <v>1271.5062499999999</v>
      </c>
      <c r="R48" s="14">
        <v>19.668411867364789</v>
      </c>
      <c r="S48" s="5">
        <v>65</v>
      </c>
      <c r="T48" s="5" t="s">
        <v>26</v>
      </c>
      <c r="U48" s="14">
        <v>0.62366402828480139</v>
      </c>
      <c r="V48" s="5">
        <v>1108</v>
      </c>
      <c r="W48" s="5">
        <v>1008</v>
      </c>
      <c r="X48" s="5">
        <v>4856</v>
      </c>
      <c r="Y48" s="5">
        <v>3134</v>
      </c>
      <c r="Z48" s="5" t="s">
        <v>27</v>
      </c>
      <c r="AA48" s="5"/>
      <c r="AB48" s="6" cm="1">
        <f t="array" ref="AB48">SUM(IF(B48:I48&gt;B49:I49,1,-1))</f>
        <v>-4</v>
      </c>
      <c r="AC48" s="6" cm="1">
        <f t="array" ref="AC48">SUM(IF(J48:S48&gt;J49:S49,1,-1))</f>
        <v>-6</v>
      </c>
      <c r="AD48" s="6">
        <f t="shared" si="11"/>
        <v>-10</v>
      </c>
      <c r="AE48" s="6">
        <f t="shared" si="14"/>
        <v>-10</v>
      </c>
      <c r="AF48" s="6">
        <f t="shared" si="14"/>
        <v>-18</v>
      </c>
      <c r="AG48" s="6">
        <f t="shared" si="14"/>
        <v>-28</v>
      </c>
      <c r="AH48" s="5"/>
      <c r="AI48" s="8" t="str">
        <f t="shared" si="0"/>
        <v>Inside</v>
      </c>
      <c r="AJ48" s="7" t="str">
        <f t="shared" si="1"/>
        <v>Down</v>
      </c>
      <c r="AK48" s="7" t="str">
        <f t="shared" si="2"/>
        <v>POC Unchanged</v>
      </c>
      <c r="AL48" s="9" t="str">
        <f t="shared" si="3"/>
        <v>In. Val</v>
      </c>
      <c r="AM48" s="9" t="str">
        <f t="shared" si="4"/>
        <v>Inside Day</v>
      </c>
      <c r="AN48" s="9" t="str">
        <f t="shared" si="5"/>
        <v>Bl. Val</v>
      </c>
      <c r="AO48" s="9" t="str">
        <f t="shared" si="6"/>
        <v>Gap Up - Failed</v>
      </c>
      <c r="AP48" s="9" t="str">
        <f t="shared" si="7"/>
        <v>Bottom-Weighted</v>
      </c>
      <c r="AQ48" s="9" t="str">
        <f t="shared" si="8"/>
        <v>Skewed Mid-Low</v>
      </c>
      <c r="AR48" s="9" t="str">
        <f t="shared" si="9"/>
        <v>Same</v>
      </c>
      <c r="AS48" s="5">
        <f t="shared" si="10"/>
        <v>0</v>
      </c>
    </row>
    <row r="49" spans="1:45" ht="15.5" x14ac:dyDescent="0.35">
      <c r="A49" s="13">
        <v>45589</v>
      </c>
      <c r="B49" s="15">
        <v>1.3410299999999999</v>
      </c>
      <c r="C49" s="15">
        <v>1.3427100000000001</v>
      </c>
      <c r="D49" s="15">
        <v>1.29068</v>
      </c>
      <c r="E49" s="15">
        <v>1.2970999999999999</v>
      </c>
      <c r="F49" s="15">
        <v>1.3073999999999999</v>
      </c>
      <c r="G49" s="15">
        <v>1.3144</v>
      </c>
      <c r="H49" s="15">
        <v>1.2945</v>
      </c>
      <c r="I49" s="5">
        <v>-13</v>
      </c>
      <c r="J49" s="5">
        <v>5316</v>
      </c>
      <c r="K49" s="5">
        <v>4919</v>
      </c>
      <c r="L49" s="5">
        <v>10318</v>
      </c>
      <c r="M49" s="14">
        <v>10.654062500000011</v>
      </c>
      <c r="N49" s="14">
        <v>520.30000000000018</v>
      </c>
      <c r="O49" s="5">
        <v>199.00000000000028</v>
      </c>
      <c r="P49" s="5">
        <v>1244232</v>
      </c>
      <c r="Q49" s="14">
        <v>1296.075</v>
      </c>
      <c r="R49" s="14">
        <v>19.830866807610988</v>
      </c>
      <c r="S49" s="5">
        <v>63</v>
      </c>
      <c r="T49" s="5" t="s">
        <v>26</v>
      </c>
      <c r="U49" s="14">
        <v>0.6169315023900277</v>
      </c>
      <c r="V49" s="5">
        <v>1624</v>
      </c>
      <c r="W49" s="5">
        <v>1030</v>
      </c>
      <c r="X49" s="5">
        <v>4875</v>
      </c>
      <c r="Y49" s="5">
        <v>2783</v>
      </c>
      <c r="Z49" s="5" t="s">
        <v>27</v>
      </c>
      <c r="AA49" s="5"/>
      <c r="AB49" s="6" cm="1">
        <f t="array" ref="AB49">SUM(IF(B49:I49&gt;B50:I50,1,-1))</f>
        <v>0</v>
      </c>
      <c r="AC49" s="6" cm="1">
        <f t="array" ref="AC49">SUM(IF(J49:S49&gt;J50:S50,1,-1))</f>
        <v>-8</v>
      </c>
      <c r="AD49" s="6">
        <f t="shared" si="11"/>
        <v>-8</v>
      </c>
      <c r="AE49" s="6">
        <f t="shared" si="14"/>
        <v>-12</v>
      </c>
      <c r="AF49" s="6">
        <f t="shared" si="14"/>
        <v>-18</v>
      </c>
      <c r="AG49" s="6">
        <f t="shared" si="14"/>
        <v>-30</v>
      </c>
      <c r="AH49" s="5"/>
      <c r="AI49" s="8" t="str">
        <f t="shared" si="0"/>
        <v>Inside</v>
      </c>
      <c r="AJ49" s="7" t="str">
        <f t="shared" si="1"/>
        <v>Down</v>
      </c>
      <c r="AK49" s="7" t="str">
        <f t="shared" si="2"/>
        <v>POC Unchanged</v>
      </c>
      <c r="AL49" s="9" t="str">
        <f t="shared" si="3"/>
        <v>In. Val</v>
      </c>
      <c r="AM49" s="9" t="str">
        <f t="shared" si="4"/>
        <v>Inside Day</v>
      </c>
      <c r="AN49" s="9" t="str">
        <f t="shared" si="5"/>
        <v>In Val</v>
      </c>
      <c r="AO49" s="9" t="str">
        <f t="shared" si="6"/>
        <v>Gap Up - Failed</v>
      </c>
      <c r="AP49" s="9" t="str">
        <f t="shared" si="7"/>
        <v>Top-Weighted</v>
      </c>
      <c r="AQ49" s="9" t="str">
        <f t="shared" si="8"/>
        <v>Skewed Mid-Low</v>
      </c>
      <c r="AR49" s="9" t="str">
        <f t="shared" si="9"/>
        <v>Same</v>
      </c>
      <c r="AS49" s="5">
        <f t="shared" si="10"/>
        <v>0</v>
      </c>
    </row>
    <row r="50" spans="1:45" ht="15.5" x14ac:dyDescent="0.35">
      <c r="A50" s="13">
        <v>45588</v>
      </c>
      <c r="B50" s="15">
        <v>1.3313200000000001</v>
      </c>
      <c r="C50" s="15">
        <v>1.3433900000000001</v>
      </c>
      <c r="D50" s="15">
        <v>1.29068</v>
      </c>
      <c r="E50" s="15">
        <v>1.2915000000000001</v>
      </c>
      <c r="F50" s="15">
        <v>1.3073999999999999</v>
      </c>
      <c r="G50" s="15">
        <v>1.3251999999999999</v>
      </c>
      <c r="H50" s="15">
        <v>1.2934999999999999</v>
      </c>
      <c r="I50" s="5">
        <v>-26</v>
      </c>
      <c r="J50" s="5">
        <v>5911</v>
      </c>
      <c r="K50" s="5">
        <v>4462</v>
      </c>
      <c r="L50" s="5">
        <v>10456</v>
      </c>
      <c r="M50" s="14">
        <v>10.79218750000001</v>
      </c>
      <c r="N50" s="14">
        <v>527.10000000000036</v>
      </c>
      <c r="O50" s="5">
        <v>317.00000000000063</v>
      </c>
      <c r="P50" s="5">
        <v>1260848</v>
      </c>
      <c r="Q50" s="14">
        <v>1313.3833333333334</v>
      </c>
      <c r="R50" s="14">
        <v>19.836843103775362</v>
      </c>
      <c r="S50" s="5">
        <v>64</v>
      </c>
      <c r="T50" s="5" t="s">
        <v>26</v>
      </c>
      <c r="U50" s="14">
        <v>0.61135866750997125</v>
      </c>
      <c r="V50" s="5">
        <v>2199</v>
      </c>
      <c r="W50" s="5">
        <v>1012</v>
      </c>
      <c r="X50" s="5">
        <v>4858</v>
      </c>
      <c r="Y50" s="5">
        <v>2378</v>
      </c>
      <c r="Z50" s="5" t="s">
        <v>27</v>
      </c>
      <c r="AA50" s="5"/>
      <c r="AB50" s="6" cm="1">
        <f t="array" ref="AB50">SUM(IF(B50:I50&gt;B51:I51,1,-1))</f>
        <v>-6</v>
      </c>
      <c r="AC50" s="6" cm="1">
        <f t="array" ref="AC50">SUM(IF(J50:S50&gt;J51:S51,1,-1))</f>
        <v>-4</v>
      </c>
      <c r="AD50" s="6">
        <f t="shared" si="11"/>
        <v>-10</v>
      </c>
      <c r="AE50" s="6">
        <f t="shared" si="14"/>
        <v>-18</v>
      </c>
      <c r="AF50" s="6">
        <f t="shared" si="14"/>
        <v>-18</v>
      </c>
      <c r="AG50" s="6">
        <f t="shared" si="14"/>
        <v>-36</v>
      </c>
      <c r="AH50" s="5"/>
      <c r="AI50" s="8" t="str">
        <f t="shared" si="0"/>
        <v>OL Lower</v>
      </c>
      <c r="AJ50" s="7" t="str">
        <f t="shared" si="1"/>
        <v>Down</v>
      </c>
      <c r="AK50" s="7" t="str">
        <f t="shared" si="2"/>
        <v>POC Unchanged</v>
      </c>
      <c r="AL50" s="9" t="str">
        <f t="shared" si="3"/>
        <v>In. Val</v>
      </c>
      <c r="AM50" s="9" t="str">
        <f t="shared" si="4"/>
        <v>Lower Break</v>
      </c>
      <c r="AN50" s="9" t="str">
        <f t="shared" si="5"/>
        <v>Bl. Val</v>
      </c>
      <c r="AO50" s="9" t="str">
        <f t="shared" si="6"/>
        <v>Gap Up - Failed</v>
      </c>
      <c r="AP50" s="9" t="str">
        <f t="shared" si="7"/>
        <v>Top-Weighted</v>
      </c>
      <c r="AQ50" s="9" t="str">
        <f t="shared" si="8"/>
        <v>Skewed Mid-Low</v>
      </c>
      <c r="AR50" s="9" t="str">
        <f t="shared" si="9"/>
        <v>Same</v>
      </c>
      <c r="AS50" s="5">
        <f t="shared" si="10"/>
        <v>0</v>
      </c>
    </row>
    <row r="51" spans="1:45" ht="15.5" x14ac:dyDescent="0.35">
      <c r="A51" s="13">
        <v>45587</v>
      </c>
      <c r="B51" s="15">
        <v>1.3426</v>
      </c>
      <c r="C51" s="15">
        <v>1.3433900000000001</v>
      </c>
      <c r="D51" s="15">
        <v>1.2944100000000001</v>
      </c>
      <c r="E51" s="15">
        <v>1.29803</v>
      </c>
      <c r="F51" s="15">
        <v>1.3073999999999999</v>
      </c>
      <c r="G51" s="15">
        <v>1.3277000000000001</v>
      </c>
      <c r="H51" s="15">
        <v>1.2949999999999999</v>
      </c>
      <c r="I51" s="5">
        <v>-41</v>
      </c>
      <c r="J51" s="5">
        <v>6470</v>
      </c>
      <c r="K51" s="5">
        <v>4004</v>
      </c>
      <c r="L51" s="5">
        <v>10557</v>
      </c>
      <c r="M51" s="14">
        <v>10.886770833333351</v>
      </c>
      <c r="N51" s="14">
        <v>489.80000000000024</v>
      </c>
      <c r="O51" s="5">
        <v>327.00000000000171</v>
      </c>
      <c r="P51" s="5">
        <v>1276994</v>
      </c>
      <c r="Q51" s="14">
        <v>1330.2020833333333</v>
      </c>
      <c r="R51" s="14">
        <v>21.553695385871773</v>
      </c>
      <c r="S51" s="5">
        <v>58</v>
      </c>
      <c r="T51" s="5" t="s">
        <v>26</v>
      </c>
      <c r="U51" s="14">
        <v>0.56368861266608938</v>
      </c>
      <c r="V51" s="5">
        <v>2723</v>
      </c>
      <c r="W51" s="5">
        <v>966</v>
      </c>
      <c r="X51" s="5">
        <v>3398</v>
      </c>
      <c r="Y51" s="5">
        <v>3463</v>
      </c>
      <c r="Z51" s="5" t="s">
        <v>27</v>
      </c>
      <c r="AA51" s="5"/>
      <c r="AB51" s="6" cm="1">
        <f t="array" ref="AB51">SUM(IF(B51:I51&gt;B52:I52,1,-1))</f>
        <v>-6</v>
      </c>
      <c r="AC51" s="6" cm="1">
        <f t="array" ref="AC51">SUM(IF(J51:S51&gt;J52:S52,1,-1))</f>
        <v>-6</v>
      </c>
      <c r="AD51" s="6">
        <f t="shared" si="11"/>
        <v>-12</v>
      </c>
      <c r="AE51" s="6">
        <f t="shared" ref="AE51:AG66" si="15">SUM(AB51:AB53)</f>
        <v>-12</v>
      </c>
      <c r="AF51" s="6">
        <f t="shared" si="15"/>
        <v>-18</v>
      </c>
      <c r="AG51" s="6">
        <f t="shared" si="15"/>
        <v>-30</v>
      </c>
      <c r="AH51" s="5"/>
      <c r="AI51" s="8" t="str">
        <f t="shared" si="0"/>
        <v>OL Lower</v>
      </c>
      <c r="AJ51" s="7" t="str">
        <f t="shared" si="1"/>
        <v>Down</v>
      </c>
      <c r="AK51" s="7" t="str">
        <f t="shared" si="2"/>
        <v>POC Unchanged</v>
      </c>
      <c r="AL51" s="9" t="str">
        <f t="shared" si="3"/>
        <v>In. Val</v>
      </c>
      <c r="AM51" s="9" t="str">
        <f t="shared" si="4"/>
        <v>Lower Break</v>
      </c>
      <c r="AN51" s="9" t="str">
        <f t="shared" si="5"/>
        <v>In Val</v>
      </c>
      <c r="AO51" s="9" t="str">
        <f t="shared" si="6"/>
        <v>Gap Up - Failed</v>
      </c>
      <c r="AP51" s="9" t="str">
        <f t="shared" si="7"/>
        <v>Top-Weighted</v>
      </c>
      <c r="AQ51" s="9" t="str">
        <f t="shared" si="8"/>
        <v>Skewed Low</v>
      </c>
      <c r="AR51" s="9" t="str">
        <f t="shared" si="9"/>
        <v>Same</v>
      </c>
      <c r="AS51" s="5">
        <f t="shared" si="10"/>
        <v>0</v>
      </c>
    </row>
    <row r="52" spans="1:45" ht="15.5" x14ac:dyDescent="0.35">
      <c r="A52" s="13">
        <v>45586</v>
      </c>
      <c r="B52" s="15">
        <v>1.3348199999999999</v>
      </c>
      <c r="C52" s="15">
        <v>1.3433900000000001</v>
      </c>
      <c r="D52" s="15">
        <v>1.29732</v>
      </c>
      <c r="E52" s="15">
        <v>1.2982199999999999</v>
      </c>
      <c r="F52" s="15">
        <v>1.3074000000000001</v>
      </c>
      <c r="G52" s="15">
        <v>1.3318000000000001</v>
      </c>
      <c r="H52" s="15">
        <v>1.2975000000000001</v>
      </c>
      <c r="I52" s="5">
        <v>-20</v>
      </c>
      <c r="J52" s="5">
        <v>6958</v>
      </c>
      <c r="K52" s="5">
        <v>3523</v>
      </c>
      <c r="L52" s="5">
        <v>10564</v>
      </c>
      <c r="M52" s="14">
        <v>10.967604166666685</v>
      </c>
      <c r="N52" s="14">
        <v>460.70000000000056</v>
      </c>
      <c r="O52" s="5">
        <v>343</v>
      </c>
      <c r="P52" s="5">
        <v>1286968</v>
      </c>
      <c r="Q52" s="14">
        <v>1340.5916666666667</v>
      </c>
      <c r="R52" s="14">
        <v>22.930323420881241</v>
      </c>
      <c r="S52" s="5">
        <v>60</v>
      </c>
      <c r="T52" s="5" t="s">
        <v>26</v>
      </c>
      <c r="U52" s="14">
        <v>0.51760148443382981</v>
      </c>
      <c r="V52" s="5">
        <v>3157</v>
      </c>
      <c r="W52" s="5">
        <v>1020</v>
      </c>
      <c r="X52" s="5">
        <v>1923</v>
      </c>
      <c r="Y52" s="5">
        <v>4407</v>
      </c>
      <c r="Z52" s="5" t="s">
        <v>27</v>
      </c>
      <c r="AA52" s="5"/>
      <c r="AB52" s="6" cm="1">
        <f t="array" ref="AB52">SUM(IF(B52:I52&gt;B53:I53,1,-1))</f>
        <v>-6</v>
      </c>
      <c r="AC52" s="6" cm="1">
        <f t="array" ref="AC52">SUM(IF(J52:S52&gt;J53:S53,1,-1))</f>
        <v>-8</v>
      </c>
      <c r="AD52" s="6">
        <f t="shared" si="11"/>
        <v>-14</v>
      </c>
      <c r="AE52" s="6">
        <f t="shared" si="15"/>
        <v>-8</v>
      </c>
      <c r="AF52" s="6">
        <f t="shared" si="15"/>
        <v>-14</v>
      </c>
      <c r="AG52" s="6">
        <f t="shared" si="15"/>
        <v>-22</v>
      </c>
      <c r="AH52" s="5"/>
      <c r="AI52" s="8" t="str">
        <f t="shared" si="0"/>
        <v>OL Lower</v>
      </c>
      <c r="AJ52" s="7" t="str">
        <f t="shared" si="1"/>
        <v>Down</v>
      </c>
      <c r="AK52" s="7" t="str">
        <f t="shared" si="2"/>
        <v>POC Unchanged</v>
      </c>
      <c r="AL52" s="9" t="str">
        <f t="shared" si="3"/>
        <v>In. Val</v>
      </c>
      <c r="AM52" s="9" t="str">
        <f t="shared" si="4"/>
        <v>Inside Day</v>
      </c>
      <c r="AN52" s="9" t="str">
        <f t="shared" si="5"/>
        <v>In Val</v>
      </c>
      <c r="AO52" s="9" t="str">
        <f t="shared" si="6"/>
        <v>Gap Up - Failed</v>
      </c>
      <c r="AP52" s="9" t="str">
        <f t="shared" si="7"/>
        <v>Top-Weighted</v>
      </c>
      <c r="AQ52" s="9" t="str">
        <f t="shared" si="8"/>
        <v>Skewed Low</v>
      </c>
      <c r="AR52" s="9" t="str">
        <f t="shared" si="9"/>
        <v>Same</v>
      </c>
      <c r="AS52" s="5">
        <f t="shared" si="10"/>
        <v>0</v>
      </c>
    </row>
    <row r="53" spans="1:45" ht="15.5" x14ac:dyDescent="0.35">
      <c r="A53" s="13">
        <v>45583</v>
      </c>
      <c r="B53" s="15">
        <v>1.33117</v>
      </c>
      <c r="C53" s="15">
        <v>1.3433900000000001</v>
      </c>
      <c r="D53" s="15">
        <v>1.29732</v>
      </c>
      <c r="E53" s="15">
        <v>1.3051200000000001</v>
      </c>
      <c r="F53" s="15">
        <v>1.3074000000000001</v>
      </c>
      <c r="G53" s="15">
        <v>1.3326000000000002</v>
      </c>
      <c r="H53" s="15">
        <v>1.2975000000000001</v>
      </c>
      <c r="I53" s="5">
        <v>16</v>
      </c>
      <c r="J53" s="5">
        <v>7487</v>
      </c>
      <c r="K53" s="5">
        <v>3138</v>
      </c>
      <c r="L53" s="5">
        <v>10708</v>
      </c>
      <c r="M53" s="14">
        <v>11.120625000000022</v>
      </c>
      <c r="N53" s="14">
        <v>460.70000000000056</v>
      </c>
      <c r="O53" s="5">
        <v>351.00000000000131</v>
      </c>
      <c r="P53" s="5">
        <v>1296679</v>
      </c>
      <c r="Q53" s="14">
        <v>1350.7072916666666</v>
      </c>
      <c r="R53" s="14">
        <v>23.242891252441908</v>
      </c>
      <c r="S53" s="5">
        <v>65</v>
      </c>
      <c r="T53" s="5" t="s">
        <v>26</v>
      </c>
      <c r="U53" s="14">
        <v>0.50319854906521766</v>
      </c>
      <c r="V53" s="5">
        <v>3376</v>
      </c>
      <c r="W53" s="5">
        <v>1330</v>
      </c>
      <c r="X53" s="5">
        <v>1923</v>
      </c>
      <c r="Y53" s="5">
        <v>4022</v>
      </c>
      <c r="Z53" s="5" t="s">
        <v>27</v>
      </c>
      <c r="AA53" s="5"/>
      <c r="AB53" s="6" cm="1">
        <f t="array" ref="AB53">SUM(IF(B53:I53&gt;B54:I54,1,-1))</f>
        <v>0</v>
      </c>
      <c r="AC53" s="6" cm="1">
        <f t="array" ref="AC53">SUM(IF(J53:S53&gt;J54:S54,1,-1))</f>
        <v>-4</v>
      </c>
      <c r="AD53" s="6">
        <f t="shared" si="11"/>
        <v>-4</v>
      </c>
      <c r="AE53" s="6">
        <f t="shared" si="15"/>
        <v>-6</v>
      </c>
      <c r="AF53" s="6">
        <f t="shared" si="15"/>
        <v>-10</v>
      </c>
      <c r="AG53" s="6">
        <f t="shared" si="15"/>
        <v>-16</v>
      </c>
      <c r="AH53" s="5"/>
      <c r="AI53" s="8" t="str">
        <f t="shared" si="0"/>
        <v>Outside</v>
      </c>
      <c r="AJ53" s="7" t="str">
        <f t="shared" si="1"/>
        <v>Down</v>
      </c>
      <c r="AK53" s="7" t="str">
        <f t="shared" si="2"/>
        <v>POC Unchanged</v>
      </c>
      <c r="AL53" s="9" t="str">
        <f t="shared" si="3"/>
        <v>In. Val</v>
      </c>
      <c r="AM53" s="9" t="str">
        <f t="shared" si="4"/>
        <v>Inside Day</v>
      </c>
      <c r="AN53" s="9" t="str">
        <f t="shared" si="5"/>
        <v>In Val</v>
      </c>
      <c r="AO53" s="9" t="str">
        <f t="shared" si="6"/>
        <v>No Gap</v>
      </c>
      <c r="AP53" s="9" t="str">
        <f t="shared" si="7"/>
        <v>Top-Weighted</v>
      </c>
      <c r="AQ53" s="9" t="str">
        <f t="shared" si="8"/>
        <v>Skewed Low</v>
      </c>
      <c r="AR53" s="9" t="str">
        <f t="shared" si="9"/>
        <v>Same</v>
      </c>
      <c r="AS53" s="5">
        <f t="shared" si="10"/>
        <v>0</v>
      </c>
    </row>
    <row r="54" spans="1:45" ht="15.5" x14ac:dyDescent="0.35">
      <c r="A54" s="13">
        <v>45582</v>
      </c>
      <c r="B54" s="15">
        <v>1.32805</v>
      </c>
      <c r="C54" s="15">
        <v>1.3433900000000001</v>
      </c>
      <c r="D54" s="15">
        <v>1.29732</v>
      </c>
      <c r="E54" s="15">
        <v>1.3013999999999999</v>
      </c>
      <c r="F54" s="15">
        <v>1.3074000000000001</v>
      </c>
      <c r="G54" s="15">
        <v>1.3325</v>
      </c>
      <c r="H54" s="15">
        <v>1.2975000000000001</v>
      </c>
      <c r="I54" s="5">
        <v>10</v>
      </c>
      <c r="J54" s="5">
        <v>8083</v>
      </c>
      <c r="K54" s="5">
        <v>2686</v>
      </c>
      <c r="L54" s="5">
        <v>10852</v>
      </c>
      <c r="M54" s="14">
        <v>11.270833333333339</v>
      </c>
      <c r="N54" s="14">
        <v>460.70000000000056</v>
      </c>
      <c r="O54" s="5">
        <v>349.9999999999992</v>
      </c>
      <c r="P54" s="5">
        <v>1306261</v>
      </c>
      <c r="Q54" s="14">
        <v>1360.6885416666667</v>
      </c>
      <c r="R54" s="14">
        <v>23.555459084002575</v>
      </c>
      <c r="S54" s="5">
        <v>60</v>
      </c>
      <c r="T54" s="5" t="s">
        <v>28</v>
      </c>
      <c r="U54" s="14">
        <v>0.48908647554894252</v>
      </c>
      <c r="V54" s="5">
        <v>3475</v>
      </c>
      <c r="W54" s="5">
        <v>1827</v>
      </c>
      <c r="X54" s="5">
        <v>1923</v>
      </c>
      <c r="Y54" s="5">
        <v>3570</v>
      </c>
      <c r="Z54" s="5" t="s">
        <v>27</v>
      </c>
      <c r="AA54" s="5"/>
      <c r="AB54" s="6" cm="1">
        <f t="array" ref="AB54">SUM(IF(B54:I54&gt;B55:I55,1,-1))</f>
        <v>-2</v>
      </c>
      <c r="AC54" s="6" cm="1">
        <f t="array" ref="AC54">SUM(IF(J54:S54&gt;J55:S55,1,-1))</f>
        <v>-2</v>
      </c>
      <c r="AD54" s="6">
        <f t="shared" si="11"/>
        <v>-4</v>
      </c>
      <c r="AE54" s="6">
        <f t="shared" si="15"/>
        <v>-14</v>
      </c>
      <c r="AF54" s="6">
        <f t="shared" si="15"/>
        <v>-4</v>
      </c>
      <c r="AG54" s="6">
        <f t="shared" si="15"/>
        <v>-18</v>
      </c>
      <c r="AH54" s="5"/>
      <c r="AI54" s="8" t="str">
        <f t="shared" si="0"/>
        <v>Outside</v>
      </c>
      <c r="AJ54" s="7" t="str">
        <f t="shared" si="1"/>
        <v>Down</v>
      </c>
      <c r="AK54" s="7" t="str">
        <f t="shared" si="2"/>
        <v>POC Unchanged</v>
      </c>
      <c r="AL54" s="9" t="str">
        <f t="shared" si="3"/>
        <v>In. Val</v>
      </c>
      <c r="AM54" s="9" t="str">
        <f t="shared" si="4"/>
        <v>Lower Break</v>
      </c>
      <c r="AN54" s="9" t="str">
        <f t="shared" si="5"/>
        <v>In Val</v>
      </c>
      <c r="AO54" s="9" t="str">
        <f t="shared" si="6"/>
        <v>No Gap</v>
      </c>
      <c r="AP54" s="9" t="str">
        <f t="shared" si="7"/>
        <v>Top-Weighted</v>
      </c>
      <c r="AQ54" s="9" t="str">
        <f t="shared" si="8"/>
        <v>Skewed Low</v>
      </c>
      <c r="AR54" s="9" t="str">
        <f t="shared" si="9"/>
        <v>Same</v>
      </c>
      <c r="AS54" s="5">
        <f t="shared" si="10"/>
        <v>0</v>
      </c>
    </row>
    <row r="55" spans="1:45" ht="15.5" x14ac:dyDescent="0.35">
      <c r="A55" s="13">
        <v>45581</v>
      </c>
      <c r="B55" s="15">
        <v>1.32029</v>
      </c>
      <c r="C55" s="15">
        <v>1.3433900000000001</v>
      </c>
      <c r="D55" s="15">
        <v>1.2976399999999999</v>
      </c>
      <c r="E55" s="15">
        <v>1.2990900000000001</v>
      </c>
      <c r="F55" s="15">
        <v>1.3074000000000001</v>
      </c>
      <c r="G55" s="15">
        <v>1.3323</v>
      </c>
      <c r="H55" s="15">
        <v>1.2981</v>
      </c>
      <c r="I55" s="5">
        <v>25</v>
      </c>
      <c r="J55" s="5">
        <v>8822</v>
      </c>
      <c r="K55" s="5">
        <v>2214</v>
      </c>
      <c r="L55" s="5">
        <v>11119</v>
      </c>
      <c r="M55" s="14">
        <v>11.523229166666663</v>
      </c>
      <c r="N55" s="14">
        <v>457.50000000000182</v>
      </c>
      <c r="O55" s="5">
        <v>342.00000000000006</v>
      </c>
      <c r="P55" s="5">
        <v>1320096</v>
      </c>
      <c r="Q55" s="14">
        <v>1375.1</v>
      </c>
      <c r="R55" s="14">
        <v>24.303825136611927</v>
      </c>
      <c r="S55" s="5">
        <v>56</v>
      </c>
      <c r="T55" s="5" t="s">
        <v>28</v>
      </c>
      <c r="U55" s="14">
        <v>0.45892101274868785</v>
      </c>
      <c r="V55" s="5">
        <v>3435</v>
      </c>
      <c r="W55" s="5">
        <v>2457</v>
      </c>
      <c r="X55" s="5">
        <v>1970</v>
      </c>
      <c r="Y55" s="5">
        <v>3257</v>
      </c>
      <c r="Z55" s="5" t="s">
        <v>27</v>
      </c>
      <c r="AA55" s="5"/>
      <c r="AB55" s="6" cm="1">
        <f t="array" ref="AB55">SUM(IF(B55:I55&gt;B56:I56,1,-1))</f>
        <v>-4</v>
      </c>
      <c r="AC55" s="6" cm="1">
        <f t="array" ref="AC55">SUM(IF(J55:S55&gt;J56:S56,1,-1))</f>
        <v>-4</v>
      </c>
      <c r="AD55" s="6">
        <f t="shared" si="11"/>
        <v>-8</v>
      </c>
      <c r="AE55" s="6">
        <f t="shared" si="15"/>
        <v>-14</v>
      </c>
      <c r="AF55" s="6">
        <f t="shared" si="15"/>
        <v>2</v>
      </c>
      <c r="AG55" s="6">
        <f t="shared" si="15"/>
        <v>-12</v>
      </c>
      <c r="AH55" s="5"/>
      <c r="AI55" s="8" t="str">
        <f t="shared" si="0"/>
        <v>Outside</v>
      </c>
      <c r="AJ55" s="7" t="str">
        <f t="shared" si="1"/>
        <v>Down</v>
      </c>
      <c r="AK55" s="7" t="str">
        <f t="shared" si="2"/>
        <v>POC Unchanged</v>
      </c>
      <c r="AL55" s="9" t="str">
        <f t="shared" si="3"/>
        <v>In. Val</v>
      </c>
      <c r="AM55" s="9" t="str">
        <f t="shared" si="4"/>
        <v>Lower Break</v>
      </c>
      <c r="AN55" s="9" t="str">
        <f t="shared" si="5"/>
        <v>In Val</v>
      </c>
      <c r="AO55" s="9" t="str">
        <f t="shared" si="6"/>
        <v>No Gap</v>
      </c>
      <c r="AP55" s="9" t="str">
        <f t="shared" si="7"/>
        <v>Top-Weighted</v>
      </c>
      <c r="AQ55" s="9" t="str">
        <f t="shared" si="8"/>
        <v>Skewed High</v>
      </c>
      <c r="AR55" s="9" t="str">
        <f t="shared" si="9"/>
        <v>Same</v>
      </c>
      <c r="AS55" s="5">
        <f t="shared" si="10"/>
        <v>0</v>
      </c>
    </row>
    <row r="56" spans="1:45" ht="15.5" x14ac:dyDescent="0.35">
      <c r="A56" s="13">
        <v>45580</v>
      </c>
      <c r="B56" s="15">
        <v>1.3166599999999999</v>
      </c>
      <c r="C56" s="15">
        <v>1.3433900000000001</v>
      </c>
      <c r="D56" s="15">
        <v>1.3021499999999999</v>
      </c>
      <c r="E56" s="15">
        <v>1.3064499999999999</v>
      </c>
      <c r="F56" s="15">
        <v>1.3074000000000001</v>
      </c>
      <c r="G56" s="15">
        <v>1.3321000000000001</v>
      </c>
      <c r="H56" s="15">
        <v>1.3029999999999999</v>
      </c>
      <c r="I56" s="5">
        <v>33</v>
      </c>
      <c r="J56" s="5">
        <v>9538</v>
      </c>
      <c r="K56" s="5">
        <v>1723</v>
      </c>
      <c r="L56" s="5">
        <v>11336</v>
      </c>
      <c r="M56" s="14">
        <v>11.724479166666656</v>
      </c>
      <c r="N56" s="14">
        <v>412.40000000000168</v>
      </c>
      <c r="O56" s="5">
        <v>291.00000000000125</v>
      </c>
      <c r="P56" s="5">
        <v>1352455</v>
      </c>
      <c r="Q56" s="14">
        <v>1408.8072916666667</v>
      </c>
      <c r="R56" s="14">
        <v>27.487875848690479</v>
      </c>
      <c r="S56" s="5">
        <v>59</v>
      </c>
      <c r="T56" s="5" t="s">
        <v>28</v>
      </c>
      <c r="U56" s="14">
        <v>0.39910071928594798</v>
      </c>
      <c r="V56" s="5">
        <v>3135</v>
      </c>
      <c r="W56" s="5">
        <v>2859</v>
      </c>
      <c r="X56" s="5">
        <v>1323</v>
      </c>
      <c r="Y56" s="5">
        <v>4001</v>
      </c>
      <c r="Z56" s="5" t="s">
        <v>27</v>
      </c>
      <c r="AA56" s="5"/>
      <c r="AB56" s="6" cm="1">
        <f t="array" ref="AB56">SUM(IF(B56:I56&gt;B57:I57,1,-1))</f>
        <v>-8</v>
      </c>
      <c r="AC56" s="6" cm="1">
        <f t="array" ref="AC56">SUM(IF(J56:S56&gt;J57:S57,1,-1))</f>
        <v>2</v>
      </c>
      <c r="AD56" s="6">
        <f t="shared" si="11"/>
        <v>-6</v>
      </c>
      <c r="AE56" s="6">
        <f t="shared" si="15"/>
        <v>-14</v>
      </c>
      <c r="AF56" s="6">
        <f t="shared" si="15"/>
        <v>-2</v>
      </c>
      <c r="AG56" s="6">
        <f t="shared" si="15"/>
        <v>-16</v>
      </c>
      <c r="AH56" s="5"/>
      <c r="AI56" s="8" t="str">
        <f t="shared" si="0"/>
        <v>OL Lower</v>
      </c>
      <c r="AJ56" s="7" t="str">
        <f t="shared" si="1"/>
        <v>Down</v>
      </c>
      <c r="AK56" s="7" t="str">
        <f t="shared" si="2"/>
        <v>POC Down</v>
      </c>
      <c r="AL56" s="9" t="str">
        <f t="shared" si="3"/>
        <v>Bel. Val</v>
      </c>
      <c r="AM56" s="9" t="str">
        <f t="shared" si="4"/>
        <v>Inside Day</v>
      </c>
      <c r="AN56" s="9" t="str">
        <f t="shared" si="5"/>
        <v>In Val</v>
      </c>
      <c r="AO56" s="9" t="str">
        <f t="shared" si="6"/>
        <v>No Gap</v>
      </c>
      <c r="AP56" s="9" t="str">
        <f t="shared" si="7"/>
        <v>Top-Weighted</v>
      </c>
      <c r="AQ56" s="9" t="str">
        <f t="shared" si="8"/>
        <v>Skewed Low</v>
      </c>
      <c r="AR56" s="9" t="str">
        <f t="shared" si="9"/>
        <v>Same</v>
      </c>
      <c r="AS56" s="5">
        <f t="shared" si="10"/>
        <v>0</v>
      </c>
    </row>
    <row r="57" spans="1:45" ht="15.5" x14ac:dyDescent="0.35">
      <c r="A57" s="13">
        <v>45579</v>
      </c>
      <c r="B57" s="15">
        <v>1.3209599999999999</v>
      </c>
      <c r="C57" s="15">
        <v>1.3433900000000001</v>
      </c>
      <c r="D57" s="15">
        <v>1.3021499999999999</v>
      </c>
      <c r="E57" s="15">
        <v>1.3066500000000001</v>
      </c>
      <c r="F57" s="15">
        <v>1.3381000000000001</v>
      </c>
      <c r="G57" s="15">
        <v>1.3427</v>
      </c>
      <c r="H57" s="15">
        <v>1.3120000000000001</v>
      </c>
      <c r="I57" s="5">
        <v>35</v>
      </c>
      <c r="J57" s="5">
        <v>1514</v>
      </c>
      <c r="K57" s="5">
        <v>9744</v>
      </c>
      <c r="L57" s="5">
        <v>11327</v>
      </c>
      <c r="M57" s="14">
        <v>11.707812499999992</v>
      </c>
      <c r="N57" s="14">
        <v>412.40000000000168</v>
      </c>
      <c r="O57" s="5">
        <v>306.99999999999949</v>
      </c>
      <c r="P57" s="5">
        <v>1348262</v>
      </c>
      <c r="Q57" s="14">
        <v>1404.4395833333333</v>
      </c>
      <c r="R57" s="14">
        <v>27.466052376333543</v>
      </c>
      <c r="S57" s="5">
        <v>60</v>
      </c>
      <c r="T57" s="5" t="s">
        <v>28</v>
      </c>
      <c r="U57" s="14">
        <v>0.38250541425086065</v>
      </c>
      <c r="V57" s="5">
        <v>3135</v>
      </c>
      <c r="W57" s="5">
        <v>2862</v>
      </c>
      <c r="X57" s="5">
        <v>1793</v>
      </c>
      <c r="Y57" s="5">
        <v>3519</v>
      </c>
      <c r="Z57" s="5" t="s">
        <v>27</v>
      </c>
      <c r="AA57" s="5"/>
      <c r="AB57" s="6" cm="1">
        <f t="array" ref="AB57">SUM(IF(B57:I57&gt;B58:I58,1,-1))</f>
        <v>-2</v>
      </c>
      <c r="AC57" s="6" cm="1">
        <f t="array" ref="AC57">SUM(IF(J57:S57&gt;J58:S58,1,-1))</f>
        <v>4</v>
      </c>
      <c r="AD57" s="6">
        <f t="shared" si="11"/>
        <v>2</v>
      </c>
      <c r="AE57" s="6">
        <f t="shared" si="15"/>
        <v>-12</v>
      </c>
      <c r="AF57" s="6">
        <f t="shared" si="15"/>
        <v>2</v>
      </c>
      <c r="AG57" s="6">
        <f t="shared" si="15"/>
        <v>-10</v>
      </c>
      <c r="AH57" s="5"/>
      <c r="AI57" s="8" t="str">
        <f t="shared" si="0"/>
        <v>Outside</v>
      </c>
      <c r="AJ57" s="7" t="str">
        <f t="shared" si="1"/>
        <v>Up</v>
      </c>
      <c r="AK57" s="7" t="str">
        <f t="shared" si="2"/>
        <v>POC Unchanged</v>
      </c>
      <c r="AL57" s="9" t="str">
        <f t="shared" si="3"/>
        <v>In. Val</v>
      </c>
      <c r="AM57" s="9" t="str">
        <f t="shared" si="4"/>
        <v>Inside Day</v>
      </c>
      <c r="AN57" s="9" t="str">
        <f t="shared" si="5"/>
        <v>Bl. Val</v>
      </c>
      <c r="AO57" s="9" t="str">
        <f t="shared" si="6"/>
        <v>No Gap</v>
      </c>
      <c r="AP57" s="9" t="str">
        <f t="shared" si="7"/>
        <v>Bottom-Weighted</v>
      </c>
      <c r="AQ57" s="9" t="str">
        <f t="shared" si="8"/>
        <v>Skewed Low</v>
      </c>
      <c r="AR57" s="9" t="str">
        <f t="shared" si="9"/>
        <v>Same</v>
      </c>
      <c r="AS57" s="5">
        <f t="shared" si="10"/>
        <v>0</v>
      </c>
    </row>
    <row r="58" spans="1:45" ht="15.5" x14ac:dyDescent="0.35">
      <c r="A58" s="13">
        <v>45576</v>
      </c>
      <c r="B58" s="15">
        <v>1.31345</v>
      </c>
      <c r="C58" s="15">
        <v>1.3433900000000001</v>
      </c>
      <c r="D58" s="15">
        <v>1.3021499999999999</v>
      </c>
      <c r="E58" s="15">
        <v>1.3048</v>
      </c>
      <c r="F58" s="15">
        <v>1.3381000000000001</v>
      </c>
      <c r="G58" s="15">
        <v>1.3424</v>
      </c>
      <c r="H58" s="15">
        <v>1.3142</v>
      </c>
      <c r="I58" s="5">
        <v>60</v>
      </c>
      <c r="J58" s="5">
        <v>1514</v>
      </c>
      <c r="K58" s="5">
        <v>9734</v>
      </c>
      <c r="L58" s="5">
        <v>11317</v>
      </c>
      <c r="M58" s="14">
        <v>11.700000000000006</v>
      </c>
      <c r="N58" s="14">
        <v>412.40000000000168</v>
      </c>
      <c r="O58" s="5">
        <v>282</v>
      </c>
      <c r="P58" s="5">
        <v>1339659</v>
      </c>
      <c r="Q58" s="14">
        <v>1395.4781250000001</v>
      </c>
      <c r="R58" s="14">
        <v>27.441804073714728</v>
      </c>
      <c r="S58" s="5">
        <v>66</v>
      </c>
      <c r="T58" s="5" t="s">
        <v>28</v>
      </c>
      <c r="U58" s="14">
        <v>0.38343312116735051</v>
      </c>
      <c r="V58" s="5">
        <v>3135</v>
      </c>
      <c r="W58" s="5">
        <v>2862</v>
      </c>
      <c r="X58" s="5">
        <v>2219</v>
      </c>
      <c r="Y58" s="5">
        <v>3083</v>
      </c>
      <c r="Z58" s="5" t="s">
        <v>27</v>
      </c>
      <c r="AA58" s="5"/>
      <c r="AB58" s="6" cm="1">
        <f t="array" ref="AB58">SUM(IF(B58:I58&gt;B59:I59,1,-1))</f>
        <v>-4</v>
      </c>
      <c r="AC58" s="6" cm="1">
        <f t="array" ref="AC58">SUM(IF(J58:S58&gt;J59:S59,1,-1))</f>
        <v>-8</v>
      </c>
      <c r="AD58" s="6">
        <f t="shared" si="11"/>
        <v>-12</v>
      </c>
      <c r="AE58" s="6">
        <f t="shared" si="15"/>
        <v>-14</v>
      </c>
      <c r="AF58" s="6">
        <f t="shared" si="15"/>
        <v>-8</v>
      </c>
      <c r="AG58" s="6">
        <f t="shared" si="15"/>
        <v>-22</v>
      </c>
      <c r="AH58" s="5"/>
      <c r="AI58" s="8" t="str">
        <f t="shared" si="0"/>
        <v>Outside</v>
      </c>
      <c r="AJ58" s="7" t="str">
        <f t="shared" si="1"/>
        <v>Up</v>
      </c>
      <c r="AK58" s="7" t="str">
        <f t="shared" si="2"/>
        <v>POC Unchanged</v>
      </c>
      <c r="AL58" s="9" t="str">
        <f t="shared" si="3"/>
        <v>In. Val</v>
      </c>
      <c r="AM58" s="9" t="str">
        <f t="shared" si="4"/>
        <v>Inside Day</v>
      </c>
      <c r="AN58" s="9" t="str">
        <f t="shared" si="5"/>
        <v>Bl. Val</v>
      </c>
      <c r="AO58" s="9" t="str">
        <f t="shared" si="6"/>
        <v>Gap Down - Follow Through</v>
      </c>
      <c r="AP58" s="9" t="str">
        <f t="shared" si="7"/>
        <v>Bottom-Weighted</v>
      </c>
      <c r="AQ58" s="9" t="str">
        <f t="shared" si="8"/>
        <v>Skewed High</v>
      </c>
      <c r="AR58" s="9" t="str">
        <f t="shared" si="9"/>
        <v>Same</v>
      </c>
      <c r="AS58" s="5">
        <f t="shared" si="10"/>
        <v>0</v>
      </c>
    </row>
    <row r="59" spans="1:45" ht="15.5" x14ac:dyDescent="0.35">
      <c r="A59" s="13">
        <v>45575</v>
      </c>
      <c r="B59" s="15">
        <v>1.3131900000000001</v>
      </c>
      <c r="C59" s="15">
        <v>1.3433900000000001</v>
      </c>
      <c r="D59" s="15">
        <v>1.3021499999999999</v>
      </c>
      <c r="E59" s="15">
        <v>1.3061</v>
      </c>
      <c r="F59" s="15">
        <v>1.3381000000000001</v>
      </c>
      <c r="G59" s="15">
        <v>1.3424</v>
      </c>
      <c r="H59" s="15">
        <v>1.3147</v>
      </c>
      <c r="I59" s="5">
        <v>46</v>
      </c>
      <c r="J59" s="5">
        <v>1514</v>
      </c>
      <c r="K59" s="5">
        <v>9774</v>
      </c>
      <c r="L59" s="5">
        <v>11357</v>
      </c>
      <c r="M59" s="14">
        <v>11.737812500000009</v>
      </c>
      <c r="N59" s="14">
        <v>412.40000000000168</v>
      </c>
      <c r="O59" s="5">
        <v>277.00000000000057</v>
      </c>
      <c r="P59" s="5">
        <v>1340445</v>
      </c>
      <c r="Q59" s="14">
        <v>1396.296875</v>
      </c>
      <c r="R59" s="14">
        <v>27.538797284189993</v>
      </c>
      <c r="S59" s="5">
        <v>75</v>
      </c>
      <c r="T59" s="5" t="s">
        <v>28</v>
      </c>
      <c r="U59" s="14">
        <v>0.3847104811020417</v>
      </c>
      <c r="V59" s="5">
        <v>3135</v>
      </c>
      <c r="W59" s="5">
        <v>2862</v>
      </c>
      <c r="X59" s="5">
        <v>2605</v>
      </c>
      <c r="Y59" s="5">
        <v>2737</v>
      </c>
      <c r="Z59" s="5" t="s">
        <v>27</v>
      </c>
      <c r="AA59" s="5"/>
      <c r="AB59" s="6" cm="1">
        <f t="array" ref="AB59">SUM(IF(B59:I59&gt;B60:I60,1,-1))</f>
        <v>-6</v>
      </c>
      <c r="AC59" s="6" cm="1">
        <f t="array" ref="AC59">SUM(IF(J59:S59&gt;J60:S60,1,-1))</f>
        <v>6</v>
      </c>
      <c r="AD59" s="6">
        <f t="shared" si="11"/>
        <v>0</v>
      </c>
      <c r="AE59" s="6">
        <f t="shared" si="15"/>
        <v>-14</v>
      </c>
      <c r="AF59" s="6">
        <f t="shared" si="15"/>
        <v>4</v>
      </c>
      <c r="AG59" s="6">
        <f t="shared" si="15"/>
        <v>-10</v>
      </c>
      <c r="AH59" s="5"/>
      <c r="AI59" s="8" t="str">
        <f t="shared" si="0"/>
        <v>Outside</v>
      </c>
      <c r="AJ59" s="7" t="str">
        <f t="shared" si="1"/>
        <v>Up</v>
      </c>
      <c r="AK59" s="7" t="str">
        <f t="shared" si="2"/>
        <v>POC Unchanged</v>
      </c>
      <c r="AL59" s="9" t="str">
        <f t="shared" si="3"/>
        <v>In. Val</v>
      </c>
      <c r="AM59" s="9" t="str">
        <f t="shared" si="4"/>
        <v>Lower Break</v>
      </c>
      <c r="AN59" s="9" t="str">
        <f t="shared" si="5"/>
        <v>Bl. Val</v>
      </c>
      <c r="AO59" s="9" t="str">
        <f t="shared" si="6"/>
        <v>Gap Down - Follow Through</v>
      </c>
      <c r="AP59" s="9" t="str">
        <f t="shared" si="7"/>
        <v>Bottom-Weighted</v>
      </c>
      <c r="AQ59" s="9" t="str">
        <f t="shared" si="8"/>
        <v>Skewed High</v>
      </c>
      <c r="AR59" s="9" t="str">
        <f t="shared" si="9"/>
        <v>Same</v>
      </c>
      <c r="AS59" s="5">
        <f t="shared" si="10"/>
        <v>0</v>
      </c>
    </row>
    <row r="60" spans="1:45" ht="15.5" x14ac:dyDescent="0.35">
      <c r="A60" s="13">
        <v>45574</v>
      </c>
      <c r="B60" s="15">
        <v>1.3037399999999999</v>
      </c>
      <c r="C60" s="15">
        <v>1.3433900000000001</v>
      </c>
      <c r="D60" s="15">
        <v>1.30315</v>
      </c>
      <c r="E60" s="15">
        <v>1.3066199999999999</v>
      </c>
      <c r="F60" s="15">
        <v>1.3381000000000001</v>
      </c>
      <c r="G60" s="15">
        <v>1.3424000000000003</v>
      </c>
      <c r="H60" s="15">
        <v>1.3150000000000002</v>
      </c>
      <c r="I60" s="5">
        <v>90</v>
      </c>
      <c r="J60" s="5">
        <v>1504</v>
      </c>
      <c r="K60" s="5">
        <v>9592</v>
      </c>
      <c r="L60" s="5">
        <v>11165</v>
      </c>
      <c r="M60" s="14">
        <v>11.60489583333333</v>
      </c>
      <c r="N60" s="14">
        <v>402.40000000000055</v>
      </c>
      <c r="O60" s="5">
        <v>274.00000000000091</v>
      </c>
      <c r="P60" s="5">
        <v>1321028</v>
      </c>
      <c r="Q60" s="14">
        <v>1376.0708333333334</v>
      </c>
      <c r="R60" s="14">
        <v>27.746023856858809</v>
      </c>
      <c r="S60" s="5">
        <v>86</v>
      </c>
      <c r="T60" s="5" t="s">
        <v>28</v>
      </c>
      <c r="U60" s="14">
        <v>0.38516629424438953</v>
      </c>
      <c r="V60" s="5">
        <v>3089</v>
      </c>
      <c r="W60" s="5">
        <v>2848</v>
      </c>
      <c r="X60" s="5">
        <v>2338</v>
      </c>
      <c r="Y60" s="5">
        <v>2890</v>
      </c>
      <c r="Z60" s="5" t="s">
        <v>27</v>
      </c>
      <c r="AA60" s="5"/>
      <c r="AB60" s="6" cm="1">
        <f t="array" ref="AB60">SUM(IF(B60:I60&gt;B61:I61,1,-1))</f>
        <v>-4</v>
      </c>
      <c r="AC60" s="6" cm="1">
        <f t="array" ref="AC60">SUM(IF(J60:S60&gt;J61:S61,1,-1))</f>
        <v>-6</v>
      </c>
      <c r="AD60" s="6">
        <f t="shared" si="11"/>
        <v>-10</v>
      </c>
      <c r="AE60" s="6">
        <f t="shared" si="15"/>
        <v>-14</v>
      </c>
      <c r="AF60" s="6">
        <f t="shared" si="15"/>
        <v>2</v>
      </c>
      <c r="AG60" s="6">
        <f t="shared" si="15"/>
        <v>-12</v>
      </c>
      <c r="AH60" s="5"/>
      <c r="AI60" s="8" t="str">
        <f t="shared" si="0"/>
        <v>OL Higher</v>
      </c>
      <c r="AJ60" s="7" t="str">
        <f t="shared" si="1"/>
        <v>Up</v>
      </c>
      <c r="AK60" s="7" t="str">
        <f t="shared" si="2"/>
        <v>POC Unchanged</v>
      </c>
      <c r="AL60" s="9" t="str">
        <f t="shared" si="3"/>
        <v>In. Val</v>
      </c>
      <c r="AM60" s="9" t="str">
        <f t="shared" si="4"/>
        <v>Inside Day</v>
      </c>
      <c r="AN60" s="9" t="str">
        <f t="shared" si="5"/>
        <v>Bl. Val</v>
      </c>
      <c r="AO60" s="9" t="str">
        <f t="shared" si="6"/>
        <v>Gap Down - Rejected</v>
      </c>
      <c r="AP60" s="9" t="str">
        <f t="shared" si="7"/>
        <v>Bottom-Weighted</v>
      </c>
      <c r="AQ60" s="9" t="str">
        <f t="shared" si="8"/>
        <v>Skewed High</v>
      </c>
      <c r="AR60" s="9" t="str">
        <f t="shared" si="9"/>
        <v>Same</v>
      </c>
      <c r="AS60" s="5">
        <f t="shared" si="10"/>
        <v>0</v>
      </c>
    </row>
    <row r="61" spans="1:45" ht="15.5" x14ac:dyDescent="0.35">
      <c r="A61" s="13">
        <v>45573</v>
      </c>
      <c r="B61" s="15">
        <v>1.3079000000000001</v>
      </c>
      <c r="C61" s="15">
        <v>1.3433900000000001</v>
      </c>
      <c r="D61" s="15">
        <v>1.3001499999999999</v>
      </c>
      <c r="E61" s="15">
        <v>1.3092900000000001</v>
      </c>
      <c r="F61" s="15">
        <v>1.3381000000000001</v>
      </c>
      <c r="G61" s="15">
        <v>1.3424</v>
      </c>
      <c r="H61" s="15">
        <v>1.3149</v>
      </c>
      <c r="I61" s="5">
        <v>101</v>
      </c>
      <c r="J61" s="5">
        <v>1514</v>
      </c>
      <c r="K61" s="5">
        <v>9702</v>
      </c>
      <c r="L61" s="5">
        <v>11285</v>
      </c>
      <c r="M61" s="14">
        <v>11.656874999999992</v>
      </c>
      <c r="N61" s="14">
        <v>432.40000000000168</v>
      </c>
      <c r="O61" s="5">
        <v>275.0000000000008</v>
      </c>
      <c r="P61" s="5">
        <v>1321304</v>
      </c>
      <c r="Q61" s="14">
        <v>1376.3583333333333</v>
      </c>
      <c r="R61" s="14">
        <v>26.098519888991571</v>
      </c>
      <c r="S61" s="5">
        <v>71</v>
      </c>
      <c r="T61" s="5" t="s">
        <v>28</v>
      </c>
      <c r="U61" s="14">
        <v>0.37906482446328893</v>
      </c>
      <c r="V61" s="5">
        <v>3264</v>
      </c>
      <c r="W61" s="5">
        <v>2927</v>
      </c>
      <c r="X61" s="5">
        <v>3000</v>
      </c>
      <c r="Y61" s="5">
        <v>2060</v>
      </c>
      <c r="Z61" s="5" t="s">
        <v>27</v>
      </c>
      <c r="AA61" s="5"/>
      <c r="AB61" s="6" cm="1">
        <f t="array" ref="AB61">SUM(IF(B61:I61&gt;B62:I62,1,-1))</f>
        <v>-4</v>
      </c>
      <c r="AC61" s="6" cm="1">
        <f t="array" ref="AC61">SUM(IF(J61:S61&gt;J62:S62,1,-1))</f>
        <v>4</v>
      </c>
      <c r="AD61" s="6">
        <f t="shared" si="11"/>
        <v>0</v>
      </c>
      <c r="AE61" s="6">
        <f t="shared" si="15"/>
        <v>-16</v>
      </c>
      <c r="AF61" s="6">
        <f t="shared" si="15"/>
        <v>6</v>
      </c>
      <c r="AG61" s="6">
        <f t="shared" si="15"/>
        <v>-10</v>
      </c>
      <c r="AH61" s="5"/>
      <c r="AI61" s="8" t="str">
        <f t="shared" si="0"/>
        <v>Outside</v>
      </c>
      <c r="AJ61" s="7" t="str">
        <f t="shared" si="1"/>
        <v>Up</v>
      </c>
      <c r="AK61" s="7" t="str">
        <f t="shared" si="2"/>
        <v>POC Unchanged</v>
      </c>
      <c r="AL61" s="9" t="str">
        <f t="shared" si="3"/>
        <v>In. Val</v>
      </c>
      <c r="AM61" s="9" t="str">
        <f t="shared" si="4"/>
        <v>Inside Day</v>
      </c>
      <c r="AN61" s="9" t="str">
        <f t="shared" si="5"/>
        <v>Bl. Val</v>
      </c>
      <c r="AO61" s="9" t="str">
        <f t="shared" si="6"/>
        <v>Gap Down - Rejected</v>
      </c>
      <c r="AP61" s="9" t="str">
        <f t="shared" si="7"/>
        <v>Bottom-Weighted</v>
      </c>
      <c r="AQ61" s="9" t="str">
        <f t="shared" si="8"/>
        <v>Skewed High</v>
      </c>
      <c r="AR61" s="9" t="str">
        <f t="shared" si="9"/>
        <v>Same</v>
      </c>
      <c r="AS61" s="5">
        <f t="shared" si="10"/>
        <v>0</v>
      </c>
    </row>
    <row r="62" spans="1:45" ht="15.5" x14ac:dyDescent="0.35">
      <c r="A62" s="13">
        <v>45572</v>
      </c>
      <c r="B62" s="15">
        <v>1.3070299999999999</v>
      </c>
      <c r="C62" s="15">
        <v>1.3433900000000001</v>
      </c>
      <c r="D62" s="15">
        <v>1.3001499999999999</v>
      </c>
      <c r="E62" s="15">
        <v>1.3083800000000001</v>
      </c>
      <c r="F62" s="15">
        <v>1.3381000000000001</v>
      </c>
      <c r="G62" s="15">
        <v>1.3424</v>
      </c>
      <c r="H62" s="15">
        <v>1.3149999999999999</v>
      </c>
      <c r="I62" s="5">
        <v>109</v>
      </c>
      <c r="J62" s="5">
        <v>1514</v>
      </c>
      <c r="K62" s="5">
        <v>9645</v>
      </c>
      <c r="L62" s="5">
        <v>11228</v>
      </c>
      <c r="M62" s="14">
        <v>11.595104166666658</v>
      </c>
      <c r="N62" s="14">
        <v>432.40000000000168</v>
      </c>
      <c r="O62" s="5">
        <v>274.00000000000091</v>
      </c>
      <c r="P62" s="5">
        <v>1306366</v>
      </c>
      <c r="Q62" s="14">
        <v>1360.7979166666667</v>
      </c>
      <c r="R62" s="14">
        <v>25.966697502312574</v>
      </c>
      <c r="S62" s="5">
        <v>77</v>
      </c>
      <c r="T62" s="5" t="s">
        <v>28</v>
      </c>
      <c r="U62" s="14">
        <v>0.37875917150963007</v>
      </c>
      <c r="V62" s="5">
        <v>3264</v>
      </c>
      <c r="W62" s="5">
        <v>2927</v>
      </c>
      <c r="X62" s="5">
        <v>2996</v>
      </c>
      <c r="Y62" s="5">
        <v>2010</v>
      </c>
      <c r="Z62" s="5" t="s">
        <v>27</v>
      </c>
      <c r="AA62" s="5"/>
      <c r="AB62" s="6" cm="1">
        <f t="array" ref="AB62">SUM(IF(B62:I62&gt;B63:I63,1,-1))</f>
        <v>-6</v>
      </c>
      <c r="AC62" s="6" cm="1">
        <f t="array" ref="AC62">SUM(IF(J62:S62&gt;J63:S63,1,-1))</f>
        <v>4</v>
      </c>
      <c r="AD62" s="6">
        <f t="shared" si="11"/>
        <v>-2</v>
      </c>
      <c r="AE62" s="6">
        <f t="shared" si="15"/>
        <v>-18</v>
      </c>
      <c r="AF62" s="6">
        <f t="shared" si="15"/>
        <v>6</v>
      </c>
      <c r="AG62" s="6">
        <f t="shared" si="15"/>
        <v>-12</v>
      </c>
      <c r="AH62" s="5"/>
      <c r="AI62" s="8" t="str">
        <f t="shared" si="0"/>
        <v>Outside</v>
      </c>
      <c r="AJ62" s="7" t="str">
        <f t="shared" si="1"/>
        <v>Up</v>
      </c>
      <c r="AK62" s="7" t="str">
        <f t="shared" si="2"/>
        <v>POC Unchanged</v>
      </c>
      <c r="AL62" s="9" t="str">
        <f t="shared" si="3"/>
        <v>In. Val</v>
      </c>
      <c r="AM62" s="9" t="str">
        <f t="shared" si="4"/>
        <v>Inside Day</v>
      </c>
      <c r="AN62" s="9" t="str">
        <f t="shared" si="5"/>
        <v>Bl. Val</v>
      </c>
      <c r="AO62" s="9" t="str">
        <f t="shared" si="6"/>
        <v>Gap Down - Rejected</v>
      </c>
      <c r="AP62" s="9" t="str">
        <f t="shared" si="7"/>
        <v>Bottom-Weighted</v>
      </c>
      <c r="AQ62" s="9" t="str">
        <f t="shared" si="8"/>
        <v>Skewed High</v>
      </c>
      <c r="AR62" s="9" t="str">
        <f t="shared" si="9"/>
        <v>Closed Higher Quadrant</v>
      </c>
      <c r="AS62" s="5">
        <f t="shared" si="10"/>
        <v>1</v>
      </c>
    </row>
    <row r="63" spans="1:45" ht="15.5" x14ac:dyDescent="0.35">
      <c r="A63" s="13">
        <v>45569</v>
      </c>
      <c r="B63" s="15">
        <v>1.3131299999999999</v>
      </c>
      <c r="C63" s="15">
        <v>1.3433900000000001</v>
      </c>
      <c r="D63" s="15">
        <v>1.3001499999999999</v>
      </c>
      <c r="E63" s="15">
        <v>1.3122499999999999</v>
      </c>
      <c r="F63" s="15">
        <v>1.3381000000000001</v>
      </c>
      <c r="G63" s="15">
        <v>1.3424</v>
      </c>
      <c r="H63" s="15">
        <v>1.3154000000000001</v>
      </c>
      <c r="I63" s="5">
        <v>83</v>
      </c>
      <c r="J63" s="5">
        <v>1514</v>
      </c>
      <c r="K63" s="5">
        <v>9556</v>
      </c>
      <c r="L63" s="5">
        <v>11139</v>
      </c>
      <c r="M63" s="14">
        <v>11.498333333333335</v>
      </c>
      <c r="N63" s="14">
        <v>432.40000000000168</v>
      </c>
      <c r="O63" s="5">
        <v>269.99999999999915</v>
      </c>
      <c r="P63" s="5">
        <v>1288743</v>
      </c>
      <c r="Q63" s="14">
        <v>1342.440625</v>
      </c>
      <c r="R63" s="14">
        <v>25.760869565217291</v>
      </c>
      <c r="S63" s="5">
        <v>78</v>
      </c>
      <c r="T63" s="5" t="s">
        <v>28</v>
      </c>
      <c r="U63" s="14">
        <v>0.3787577999104646</v>
      </c>
      <c r="V63" s="5">
        <v>3264</v>
      </c>
      <c r="W63" s="5">
        <v>2927</v>
      </c>
      <c r="X63" s="5">
        <v>2960</v>
      </c>
      <c r="Y63" s="5">
        <v>1962</v>
      </c>
      <c r="Z63" s="5" t="s">
        <v>29</v>
      </c>
      <c r="AA63" s="5"/>
      <c r="AB63" s="6" cm="1">
        <f t="array" ref="AB63">SUM(IF(B63:I63&gt;B64:I64,1,-1))</f>
        <v>-6</v>
      </c>
      <c r="AC63" s="6" cm="1">
        <f t="array" ref="AC63">SUM(IF(J63:S63&gt;J64:S64,1,-1))</f>
        <v>-2</v>
      </c>
      <c r="AD63" s="6">
        <f t="shared" si="11"/>
        <v>-8</v>
      </c>
      <c r="AE63" s="6">
        <f t="shared" si="15"/>
        <v>-16</v>
      </c>
      <c r="AF63" s="6">
        <f t="shared" si="15"/>
        <v>6</v>
      </c>
      <c r="AG63" s="6">
        <f t="shared" si="15"/>
        <v>-10</v>
      </c>
      <c r="AH63" s="5"/>
      <c r="AI63" s="8" t="str">
        <f t="shared" si="0"/>
        <v>Outside</v>
      </c>
      <c r="AJ63" s="7" t="str">
        <f t="shared" si="1"/>
        <v>Up</v>
      </c>
      <c r="AK63" s="7" t="str">
        <f t="shared" si="2"/>
        <v>POC Unchanged</v>
      </c>
      <c r="AL63" s="9" t="str">
        <f t="shared" si="3"/>
        <v>In. Val</v>
      </c>
      <c r="AM63" s="9" t="str">
        <f t="shared" si="4"/>
        <v>Inside Day</v>
      </c>
      <c r="AN63" s="9" t="str">
        <f t="shared" si="5"/>
        <v>Bl. Val</v>
      </c>
      <c r="AO63" s="9" t="str">
        <f t="shared" si="6"/>
        <v>Gap Down - Follow Through</v>
      </c>
      <c r="AP63" s="9" t="str">
        <f t="shared" si="7"/>
        <v>Bottom-Weighted</v>
      </c>
      <c r="AQ63" s="9" t="str">
        <f t="shared" si="8"/>
        <v>Skewed High</v>
      </c>
      <c r="AR63" s="9" t="str">
        <f t="shared" si="9"/>
        <v>Same</v>
      </c>
      <c r="AS63" s="5">
        <f t="shared" si="10"/>
        <v>0</v>
      </c>
    </row>
    <row r="64" spans="1:45" ht="15.5" x14ac:dyDescent="0.35">
      <c r="A64" s="13">
        <v>45568</v>
      </c>
      <c r="B64" s="15">
        <v>1.3175300000000001</v>
      </c>
      <c r="C64" s="15">
        <v>1.3433900000000001</v>
      </c>
      <c r="D64" s="15">
        <v>1.3001499999999999</v>
      </c>
      <c r="E64" s="15">
        <v>1.3128</v>
      </c>
      <c r="F64" s="15">
        <v>1.3381000000000001</v>
      </c>
      <c r="G64" s="15">
        <v>1.3424</v>
      </c>
      <c r="H64" s="15">
        <v>1.3166</v>
      </c>
      <c r="I64" s="5">
        <v>66</v>
      </c>
      <c r="J64" s="5">
        <v>1514</v>
      </c>
      <c r="K64" s="5">
        <v>9591</v>
      </c>
      <c r="L64" s="5">
        <v>11174</v>
      </c>
      <c r="M64" s="14">
        <v>11.538958333333341</v>
      </c>
      <c r="N64" s="14">
        <v>432.40000000000168</v>
      </c>
      <c r="O64" s="5">
        <v>258.00000000000045</v>
      </c>
      <c r="P64" s="5">
        <v>1287092</v>
      </c>
      <c r="Q64" s="14">
        <v>1340.7208333333333</v>
      </c>
      <c r="R64" s="14">
        <v>25.841813135985099</v>
      </c>
      <c r="S64" s="5">
        <v>60</v>
      </c>
      <c r="T64" s="5" t="s">
        <v>28</v>
      </c>
      <c r="U64" s="14">
        <v>0.38097355220535517</v>
      </c>
      <c r="V64" s="5">
        <v>3264</v>
      </c>
      <c r="W64" s="5">
        <v>2947</v>
      </c>
      <c r="X64" s="5">
        <v>3171</v>
      </c>
      <c r="Y64" s="5">
        <v>1773</v>
      </c>
      <c r="Z64" s="5" t="s">
        <v>29</v>
      </c>
      <c r="AA64" s="5"/>
      <c r="AB64" s="6" cm="1">
        <f t="array" ref="AB64">SUM(IF(B64:I64&gt;B65:I65,1,-1))</f>
        <v>-6</v>
      </c>
      <c r="AC64" s="6" cm="1">
        <f t="array" ref="AC64">SUM(IF(J64:S64&gt;J65:S65,1,-1))</f>
        <v>4</v>
      </c>
      <c r="AD64" s="6">
        <f t="shared" si="11"/>
        <v>-2</v>
      </c>
      <c r="AE64" s="6">
        <f t="shared" si="15"/>
        <v>-16</v>
      </c>
      <c r="AF64" s="6">
        <f t="shared" si="15"/>
        <v>12</v>
      </c>
      <c r="AG64" s="6">
        <f t="shared" si="15"/>
        <v>-4</v>
      </c>
      <c r="AH64" s="5"/>
      <c r="AI64" s="8" t="str">
        <f t="shared" si="0"/>
        <v>Outside</v>
      </c>
      <c r="AJ64" s="7" t="str">
        <f t="shared" si="1"/>
        <v>Up</v>
      </c>
      <c r="AK64" s="7" t="str">
        <f t="shared" si="2"/>
        <v>POC Unchanged</v>
      </c>
      <c r="AL64" s="9" t="str">
        <f t="shared" si="3"/>
        <v>In. Val</v>
      </c>
      <c r="AM64" s="9" t="str">
        <f t="shared" si="4"/>
        <v>Inside Day</v>
      </c>
      <c r="AN64" s="9" t="str">
        <f t="shared" si="5"/>
        <v>Bl. Val</v>
      </c>
      <c r="AO64" s="9" t="str">
        <f t="shared" si="6"/>
        <v>No Gap</v>
      </c>
      <c r="AP64" s="9" t="str">
        <f t="shared" si="7"/>
        <v>Bottom-Weighted</v>
      </c>
      <c r="AQ64" s="9" t="str">
        <f t="shared" si="8"/>
        <v>Skewed High</v>
      </c>
      <c r="AR64" s="9" t="str">
        <f t="shared" si="9"/>
        <v>Closed Higher Quadrant</v>
      </c>
      <c r="AS64" s="5">
        <f t="shared" si="10"/>
        <v>1</v>
      </c>
    </row>
    <row r="65" spans="1:45" ht="15.5" x14ac:dyDescent="0.35">
      <c r="A65" s="13">
        <v>45567</v>
      </c>
      <c r="B65" s="15">
        <v>1.31437</v>
      </c>
      <c r="C65" s="15">
        <v>1.3433900000000001</v>
      </c>
      <c r="D65" s="15">
        <v>1.3001499999999999</v>
      </c>
      <c r="E65" s="15">
        <v>1.32622</v>
      </c>
      <c r="F65" s="15">
        <v>1.3381000000000001</v>
      </c>
      <c r="G65" s="15">
        <v>1.3424</v>
      </c>
      <c r="H65" s="15">
        <v>1.3169</v>
      </c>
      <c r="I65" s="5">
        <v>85</v>
      </c>
      <c r="J65" s="5">
        <v>1514</v>
      </c>
      <c r="K65" s="5">
        <v>9361</v>
      </c>
      <c r="L65" s="5">
        <v>10944</v>
      </c>
      <c r="M65" s="14">
        <v>11.29979166666666</v>
      </c>
      <c r="N65" s="14">
        <v>432.40000000000168</v>
      </c>
      <c r="O65" s="5">
        <v>255.0000000000008</v>
      </c>
      <c r="P65" s="5">
        <v>1256024</v>
      </c>
      <c r="Q65" s="14">
        <v>1308.3583333333333</v>
      </c>
      <c r="R65" s="14">
        <v>25.309898242368078</v>
      </c>
      <c r="S65" s="5">
        <v>62</v>
      </c>
      <c r="T65" s="5" t="s">
        <v>28</v>
      </c>
      <c r="U65" s="14">
        <v>0.38268302226360351</v>
      </c>
      <c r="V65" s="5">
        <v>3264</v>
      </c>
      <c r="W65" s="5">
        <v>2838</v>
      </c>
      <c r="X65" s="5">
        <v>3166</v>
      </c>
      <c r="Y65" s="5">
        <v>1671</v>
      </c>
      <c r="Z65" s="5" t="s">
        <v>32</v>
      </c>
      <c r="AA65" s="5"/>
      <c r="AB65" s="6" cm="1">
        <f t="array" ref="AB65">SUM(IF(B65:I65&gt;B66:I66,1,-1))</f>
        <v>-4</v>
      </c>
      <c r="AC65" s="6" cm="1">
        <f t="array" ref="AC65">SUM(IF(J65:S65&gt;J66:S66,1,-1))</f>
        <v>4</v>
      </c>
      <c r="AD65" s="6">
        <f t="shared" si="11"/>
        <v>0</v>
      </c>
      <c r="AE65" s="6">
        <f t="shared" si="15"/>
        <v>-10</v>
      </c>
      <c r="AF65" s="6">
        <f t="shared" si="15"/>
        <v>12</v>
      </c>
      <c r="AG65" s="6">
        <f t="shared" si="15"/>
        <v>2</v>
      </c>
      <c r="AH65" s="5"/>
      <c r="AI65" s="8" t="str">
        <f t="shared" si="0"/>
        <v>OL Higher</v>
      </c>
      <c r="AJ65" s="7" t="str">
        <f t="shared" si="1"/>
        <v>Up</v>
      </c>
      <c r="AK65" s="7" t="str">
        <f t="shared" si="2"/>
        <v>POC Unchanged</v>
      </c>
      <c r="AL65" s="9" t="str">
        <f t="shared" si="3"/>
        <v>In. Val</v>
      </c>
      <c r="AM65" s="9" t="str">
        <f t="shared" si="4"/>
        <v>Inside Day</v>
      </c>
      <c r="AN65" s="9" t="str">
        <f t="shared" si="5"/>
        <v>In Val</v>
      </c>
      <c r="AO65" s="9" t="str">
        <f t="shared" si="6"/>
        <v>Gap Down - Failed</v>
      </c>
      <c r="AP65" s="9" t="str">
        <f t="shared" si="7"/>
        <v>Bottom-Weighted</v>
      </c>
      <c r="AQ65" s="9" t="str">
        <f t="shared" si="8"/>
        <v>Skewed High</v>
      </c>
      <c r="AR65" s="9" t="str">
        <f t="shared" si="9"/>
        <v>Same</v>
      </c>
      <c r="AS65" s="5">
        <f t="shared" si="10"/>
        <v>0</v>
      </c>
    </row>
    <row r="66" spans="1:45" ht="15.5" x14ac:dyDescent="0.35">
      <c r="A66" s="13">
        <v>45566</v>
      </c>
      <c r="B66" s="15">
        <v>1.3111900000000001</v>
      </c>
      <c r="C66" s="15">
        <v>1.3433900000000001</v>
      </c>
      <c r="D66" s="15">
        <v>1.3001499999999999</v>
      </c>
      <c r="E66" s="15">
        <v>1.32734</v>
      </c>
      <c r="F66" s="15">
        <v>1.3381000000000001</v>
      </c>
      <c r="G66" s="15">
        <v>1.3424</v>
      </c>
      <c r="H66" s="15">
        <v>1.3158000000000001</v>
      </c>
      <c r="I66" s="5">
        <v>100</v>
      </c>
      <c r="J66" s="5">
        <v>1514</v>
      </c>
      <c r="K66" s="5">
        <v>9283</v>
      </c>
      <c r="L66" s="5">
        <v>10866</v>
      </c>
      <c r="M66" s="14">
        <v>11.221249999999994</v>
      </c>
      <c r="N66" s="14">
        <v>432.40000000000168</v>
      </c>
      <c r="O66" s="5">
        <v>265.99999999999955</v>
      </c>
      <c r="P66" s="5">
        <v>1247699</v>
      </c>
      <c r="Q66" s="14">
        <v>1299.6864583333333</v>
      </c>
      <c r="R66" s="14">
        <v>25.129509713228394</v>
      </c>
      <c r="S66" s="5">
        <v>60</v>
      </c>
      <c r="T66" s="5" t="s">
        <v>28</v>
      </c>
      <c r="U66" s="14">
        <v>0.39422395401903271</v>
      </c>
      <c r="V66" s="5">
        <v>3264</v>
      </c>
      <c r="W66" s="5">
        <v>2297</v>
      </c>
      <c r="X66" s="5">
        <v>3552</v>
      </c>
      <c r="Y66" s="5">
        <v>1731</v>
      </c>
      <c r="Z66" s="5" t="s">
        <v>32</v>
      </c>
      <c r="AA66" s="5"/>
      <c r="AB66" s="6" cm="1">
        <f t="array" ref="AB66">SUM(IF(B66:I66&gt;B67:I67,1,-1))</f>
        <v>-6</v>
      </c>
      <c r="AC66" s="6" cm="1">
        <f t="array" ref="AC66">SUM(IF(J66:S66&gt;J67:S67,1,-1))</f>
        <v>4</v>
      </c>
      <c r="AD66" s="6">
        <f t="shared" si="11"/>
        <v>-2</v>
      </c>
      <c r="AE66" s="6">
        <f t="shared" si="15"/>
        <v>-12</v>
      </c>
      <c r="AF66" s="6">
        <f t="shared" si="15"/>
        <v>14</v>
      </c>
      <c r="AG66" s="6">
        <f t="shared" si="15"/>
        <v>2</v>
      </c>
      <c r="AH66" s="5"/>
      <c r="AI66" s="8" t="str">
        <f t="shared" ref="AI66:AI129" si="16">IF(AND(H66&gt;=G67,G66&gt;=G67),"Higher",
IF(AND(H66&lt;=H67,G66&lt;=H67),"Lower",
IF(AND(G66&gt;=G67,H66&lt;=G67,H66&gt;H67),"OL Higher",
IF(AND(H66&lt;=H67,G66&gt;=H67,G66&lt;G67),"OL Lower",
IF(AND(G66&lt;=G67,H66&gt;=H67),"Inside",
IF(AND(G66&gt;=G67,H66&lt;=H67),"Outside","Undefined"))))))</f>
        <v>OL Higher</v>
      </c>
      <c r="AJ66" s="7" t="str">
        <f t="shared" ref="AJ66:AJ129" si="17">IF(F66 &gt;= ((C66 - D66) * 10%) + B66, "Up", IF(F66 &lt;= (B66 - (C66 - D66) * 10%), "Down", "Neutral"))</f>
        <v>Up</v>
      </c>
      <c r="AK66" s="7" t="str">
        <f t="shared" ref="AK66:AK129" si="18">IF(F66 &gt; F67, "POC Up", IF(F66 &lt; F67, "POC Down", "POC Unchanged"))</f>
        <v>POC Unchanged</v>
      </c>
      <c r="AL66" s="9" t="str">
        <f t="shared" ref="AL66:AL129" si="19">IF(F66 &lt; H67, "Bel. Val",
IF(F66 &gt; G67, "Ab. Val",
"In. Val"))</f>
        <v>In. Val</v>
      </c>
      <c r="AM66" s="9" t="str">
        <f t="shared" ref="AM66:AM129" si="20">IF(AND(D66 &lt; D67, C66 &gt; C67), "Both Sides Expand",
IF(D66 &lt; D67, "Lower Break",
IF(C66 &gt; C67, "Upper Break", "Inside Day")))</f>
        <v>Inside Day</v>
      </c>
      <c r="AN66" s="9" t="str">
        <f t="shared" ref="AN66:AN129" si="21">IF(AND(E66 &lt; H66, E66 &lt; G66), "Bl. Val",
IF(AND(E66 &gt; G66, E66 &gt; H66), "Ab. Val",
"In Val"))</f>
        <v>In Val</v>
      </c>
      <c r="AO66" s="9" t="str">
        <f t="shared" ref="AO66:AO129" si="22">IF(AND(B66 &gt; G67, E66 &lt; G67), "Gap Up - Failed",
IF(AND(B66 &gt; G67, E66 &gt; B66), "Gap Up - Follow Through",
IF(AND(B66 &gt; G67, E66 &lt; B66), "Gap Up - Faded",
IF(AND(B66 &lt; H67, E66 &gt; H67), "Gap Down - Failed",
IF(AND(B66 &lt; H67, E66 &lt; B66), "Gap Down - Follow Through",
IF(AND(B66 &lt; H67, E66 &gt; B66), "Gap Down - Rejected",
"No Gap"))))))</f>
        <v>Gap Down - Failed</v>
      </c>
      <c r="AP66" s="9" t="str">
        <f t="shared" ref="AP66:AP129" si="23">IF(J66 &gt; K66, "Top-Weighted",
IF(K66 &gt; J66, "Bottom-Weighted",
"Balanced"))</f>
        <v>Bottom-Weighted</v>
      </c>
      <c r="AQ66" s="9" t="str">
        <f t="shared" ref="AQ66:AQ129" si="24">IF(COUNTIF(V66:Y66, MAX(V66, W66, X66, Y66)) &gt; 1, "Tie",
IF(V66 &gt; MAX(W66, X66, Y66), "Skewed High",
IF(W66 &gt; MAX(V66, X66, Y66), "Skewed Mid-High",
IF(X66 &gt; MAX(V66, W66, Y66), "Skewed Mid-Low",
IF(Y66 &gt; MAX(V66, W66, X66), "Skewed Low", "Evenly Distributed")))))</f>
        <v>Skewed Mid-Low</v>
      </c>
      <c r="AR66" s="9" t="str">
        <f t="shared" ref="AR66:AR129" si="25">IF(Z66 &lt; Z67, "Closed Lower Quadrant",
IF(Z66 &gt; Z67, "Closed Higher Quadrant",
"Same"))</f>
        <v>Closed Higher Quadrant</v>
      </c>
      <c r="AS66" s="5">
        <f t="shared" ref="AS66:AS129" si="26">_xlfn.NUMBERVALUE(SUBSTITUTE(Z66,"Q","")) - _xlfn.NUMBERVALUE(SUBSTITUTE(Z67,"Q",""))</f>
        <v>1</v>
      </c>
    </row>
    <row r="67" spans="1:45" ht="15.5" x14ac:dyDescent="0.35">
      <c r="A67" s="13">
        <v>45565</v>
      </c>
      <c r="B67" s="15">
        <v>1.31395</v>
      </c>
      <c r="C67" s="15">
        <v>1.3433900000000001</v>
      </c>
      <c r="D67" s="15">
        <v>1.3001499999999999</v>
      </c>
      <c r="E67" s="15">
        <v>1.33768</v>
      </c>
      <c r="F67" s="15">
        <v>1.3381000000000001</v>
      </c>
      <c r="G67" s="15">
        <v>1.3424</v>
      </c>
      <c r="H67" s="15">
        <v>1.3143</v>
      </c>
      <c r="I67" s="5">
        <v>117</v>
      </c>
      <c r="J67" s="5">
        <v>1488</v>
      </c>
      <c r="K67" s="5">
        <v>9182</v>
      </c>
      <c r="L67" s="5">
        <v>10731</v>
      </c>
      <c r="M67" s="14">
        <v>11.084062499999979</v>
      </c>
      <c r="N67" s="14">
        <v>432.40000000000168</v>
      </c>
      <c r="O67" s="5">
        <v>281.00000000000011</v>
      </c>
      <c r="P67" s="5">
        <v>1218899</v>
      </c>
      <c r="Q67" s="14">
        <v>1269.6864583333333</v>
      </c>
      <c r="R67" s="14">
        <v>24.817298797409709</v>
      </c>
      <c r="S67" s="5">
        <v>60</v>
      </c>
      <c r="T67" s="5" t="s">
        <v>28</v>
      </c>
      <c r="U67" s="14">
        <v>0.38505160803404886</v>
      </c>
      <c r="V67" s="5">
        <v>3010</v>
      </c>
      <c r="W67" s="5">
        <v>1916</v>
      </c>
      <c r="X67" s="5">
        <v>3882</v>
      </c>
      <c r="Y67" s="5">
        <v>1891</v>
      </c>
      <c r="Z67" s="5" t="s">
        <v>31</v>
      </c>
      <c r="AA67" s="5"/>
      <c r="AB67" s="6" cm="1">
        <f t="array" ref="AB67">SUM(IF(B67:I67&gt;B68:I68,1,-1))</f>
        <v>0</v>
      </c>
      <c r="AC67" s="6" cm="1">
        <f t="array" ref="AC67">SUM(IF(J67:S67&gt;J68:S68,1,-1))</f>
        <v>4</v>
      </c>
      <c r="AD67" s="6">
        <f t="shared" ref="AD67:AD130" si="27">SUM(AB67:AC67)</f>
        <v>4</v>
      </c>
      <c r="AE67" s="6">
        <f t="shared" ref="AE67:AG82" si="28">SUM(AB67:AB69)</f>
        <v>-6</v>
      </c>
      <c r="AF67" s="6">
        <f t="shared" si="28"/>
        <v>16</v>
      </c>
      <c r="AG67" s="6">
        <f t="shared" si="28"/>
        <v>10</v>
      </c>
      <c r="AH67" s="5"/>
      <c r="AI67" s="8" t="str">
        <f t="shared" si="16"/>
        <v>OL Higher</v>
      </c>
      <c r="AJ67" s="7" t="str">
        <f t="shared" si="17"/>
        <v>Up</v>
      </c>
      <c r="AK67" s="7" t="str">
        <f t="shared" si="18"/>
        <v>POC Up</v>
      </c>
      <c r="AL67" s="9" t="str">
        <f t="shared" si="19"/>
        <v>Ab. Val</v>
      </c>
      <c r="AM67" s="9" t="str">
        <f t="shared" si="20"/>
        <v>Inside Day</v>
      </c>
      <c r="AN67" s="9" t="str">
        <f t="shared" si="21"/>
        <v>In Val</v>
      </c>
      <c r="AO67" s="9" t="str">
        <f t="shared" si="22"/>
        <v>No Gap</v>
      </c>
      <c r="AP67" s="9" t="str">
        <f t="shared" si="23"/>
        <v>Bottom-Weighted</v>
      </c>
      <c r="AQ67" s="9" t="str">
        <f t="shared" si="24"/>
        <v>Skewed Mid-Low</v>
      </c>
      <c r="AR67" s="9" t="str">
        <f t="shared" si="25"/>
        <v>Same</v>
      </c>
      <c r="AS67" s="5">
        <f t="shared" si="26"/>
        <v>0</v>
      </c>
    </row>
    <row r="68" spans="1:45" ht="15.5" x14ac:dyDescent="0.35">
      <c r="A68" s="13">
        <v>45562</v>
      </c>
      <c r="B68" s="15">
        <v>1.31294</v>
      </c>
      <c r="C68" s="15">
        <v>1.3433900000000001</v>
      </c>
      <c r="D68" s="15">
        <v>1.3001499999999999</v>
      </c>
      <c r="E68" s="15">
        <v>1.3382000000000001</v>
      </c>
      <c r="F68" s="15">
        <v>1.3145</v>
      </c>
      <c r="G68" s="15">
        <v>1.3294000000000001</v>
      </c>
      <c r="H68" s="15">
        <v>1.3034000000000001</v>
      </c>
      <c r="I68" s="5">
        <v>118</v>
      </c>
      <c r="J68" s="5">
        <v>6783</v>
      </c>
      <c r="K68" s="5">
        <v>3546</v>
      </c>
      <c r="L68" s="5">
        <v>10396</v>
      </c>
      <c r="M68" s="14">
        <v>10.739374999999987</v>
      </c>
      <c r="N68" s="14">
        <v>432.40000000000168</v>
      </c>
      <c r="O68" s="5">
        <v>260.00000000000023</v>
      </c>
      <c r="P68" s="5">
        <v>1177449</v>
      </c>
      <c r="Q68" s="14">
        <v>1226.5093750000001</v>
      </c>
      <c r="R68" s="14">
        <v>24.042553191489269</v>
      </c>
      <c r="S68" s="5">
        <v>65</v>
      </c>
      <c r="T68" s="5" t="s">
        <v>26</v>
      </c>
      <c r="U68" s="14">
        <v>0.57738844570134751</v>
      </c>
      <c r="V68" s="5">
        <v>2340</v>
      </c>
      <c r="W68" s="5">
        <v>1916</v>
      </c>
      <c r="X68" s="5">
        <v>4217</v>
      </c>
      <c r="Y68" s="5">
        <v>1891</v>
      </c>
      <c r="Z68" s="5" t="s">
        <v>31</v>
      </c>
      <c r="AA68" s="5"/>
      <c r="AB68" s="6" cm="1">
        <f t="array" ref="AB68">SUM(IF(B68:I68&gt;B69:I69,1,-1))</f>
        <v>-6</v>
      </c>
      <c r="AC68" s="6" cm="1">
        <f t="array" ref="AC68">SUM(IF(J68:S68&gt;J69:S69,1,-1))</f>
        <v>6</v>
      </c>
      <c r="AD68" s="6">
        <f t="shared" si="27"/>
        <v>0</v>
      </c>
      <c r="AE68" s="6">
        <f t="shared" si="28"/>
        <v>-12</v>
      </c>
      <c r="AF68" s="6">
        <f t="shared" si="28"/>
        <v>18</v>
      </c>
      <c r="AG68" s="6">
        <f t="shared" si="28"/>
        <v>6</v>
      </c>
      <c r="AH68" s="5"/>
      <c r="AI68" s="8" t="str">
        <f t="shared" si="16"/>
        <v>Outside</v>
      </c>
      <c r="AJ68" s="7" t="str">
        <f t="shared" si="17"/>
        <v>Neutral</v>
      </c>
      <c r="AK68" s="7" t="str">
        <f t="shared" si="18"/>
        <v>POC Unchanged</v>
      </c>
      <c r="AL68" s="9" t="str">
        <f t="shared" si="19"/>
        <v>In. Val</v>
      </c>
      <c r="AM68" s="9" t="str">
        <f t="shared" si="20"/>
        <v>Inside Day</v>
      </c>
      <c r="AN68" s="9" t="str">
        <f t="shared" si="21"/>
        <v>Ab. Val</v>
      </c>
      <c r="AO68" s="9" t="str">
        <f t="shared" si="22"/>
        <v>No Gap</v>
      </c>
      <c r="AP68" s="9" t="str">
        <f t="shared" si="23"/>
        <v>Top-Weighted</v>
      </c>
      <c r="AQ68" s="9" t="str">
        <f t="shared" si="24"/>
        <v>Skewed Mid-Low</v>
      </c>
      <c r="AR68" s="9" t="str">
        <f t="shared" si="25"/>
        <v>Same</v>
      </c>
      <c r="AS68" s="5">
        <f t="shared" si="26"/>
        <v>0</v>
      </c>
    </row>
    <row r="69" spans="1:45" ht="15.5" x14ac:dyDescent="0.35">
      <c r="A69" s="13">
        <v>45561</v>
      </c>
      <c r="B69" s="15">
        <v>1.3165</v>
      </c>
      <c r="C69" s="15">
        <v>1.3433900000000001</v>
      </c>
      <c r="D69" s="15">
        <v>1.3001499999999999</v>
      </c>
      <c r="E69" s="15">
        <v>1.34104</v>
      </c>
      <c r="F69" s="15">
        <v>1.3145</v>
      </c>
      <c r="G69" s="15">
        <v>1.3271999999999999</v>
      </c>
      <c r="H69" s="15">
        <v>1.3034000000000001</v>
      </c>
      <c r="I69" s="5">
        <v>136</v>
      </c>
      <c r="J69" s="5">
        <v>6518</v>
      </c>
      <c r="K69" s="5">
        <v>3747</v>
      </c>
      <c r="L69" s="5">
        <v>10338</v>
      </c>
      <c r="M69" s="14">
        <v>10.679166666666639</v>
      </c>
      <c r="N69" s="14">
        <v>432.40000000000168</v>
      </c>
      <c r="O69" s="5">
        <v>237.99999999999821</v>
      </c>
      <c r="P69" s="5">
        <v>1148027</v>
      </c>
      <c r="Q69" s="14">
        <v>1195.8614583333333</v>
      </c>
      <c r="R69" s="14">
        <v>23.90841813135976</v>
      </c>
      <c r="S69" s="5">
        <v>63</v>
      </c>
      <c r="T69" s="5" t="s">
        <v>26</v>
      </c>
      <c r="U69" s="14">
        <v>0.59604243746635333</v>
      </c>
      <c r="V69" s="5">
        <v>1790</v>
      </c>
      <c r="W69" s="5">
        <v>1916</v>
      </c>
      <c r="X69" s="5">
        <v>4708</v>
      </c>
      <c r="Y69" s="5">
        <v>1891</v>
      </c>
      <c r="Z69" s="5" t="s">
        <v>31</v>
      </c>
      <c r="AA69" s="5"/>
      <c r="AB69" s="6" cm="1">
        <f t="array" ref="AB69">SUM(IF(B69:I69&gt;B70:I70,1,-1))</f>
        <v>0</v>
      </c>
      <c r="AC69" s="6" cm="1">
        <f t="array" ref="AC69">SUM(IF(J69:S69&gt;J70:S70,1,-1))</f>
        <v>6</v>
      </c>
      <c r="AD69" s="6">
        <f t="shared" si="27"/>
        <v>6</v>
      </c>
      <c r="AE69" s="6">
        <f t="shared" si="28"/>
        <v>-6</v>
      </c>
      <c r="AF69" s="6">
        <f t="shared" si="28"/>
        <v>18</v>
      </c>
      <c r="AG69" s="6">
        <f t="shared" si="28"/>
        <v>12</v>
      </c>
      <c r="AH69" s="5"/>
      <c r="AI69" s="8" t="str">
        <f t="shared" si="16"/>
        <v>Outside</v>
      </c>
      <c r="AJ69" s="7" t="str">
        <f t="shared" si="17"/>
        <v>Neutral</v>
      </c>
      <c r="AK69" s="7" t="str">
        <f t="shared" si="18"/>
        <v>POC Unchanged</v>
      </c>
      <c r="AL69" s="9" t="str">
        <f t="shared" si="19"/>
        <v>In. Val</v>
      </c>
      <c r="AM69" s="9" t="str">
        <f t="shared" si="20"/>
        <v>Upper Break</v>
      </c>
      <c r="AN69" s="9" t="str">
        <f t="shared" si="21"/>
        <v>Ab. Val</v>
      </c>
      <c r="AO69" s="9" t="str">
        <f t="shared" si="22"/>
        <v>No Gap</v>
      </c>
      <c r="AP69" s="9" t="str">
        <f t="shared" si="23"/>
        <v>Top-Weighted</v>
      </c>
      <c r="AQ69" s="9" t="str">
        <f t="shared" si="24"/>
        <v>Skewed Mid-Low</v>
      </c>
      <c r="AR69" s="9" t="str">
        <f t="shared" si="25"/>
        <v>Closed Lower Quadrant</v>
      </c>
      <c r="AS69" s="5">
        <f t="shared" si="26"/>
        <v>-1</v>
      </c>
    </row>
    <row r="70" spans="1:45" ht="15.5" x14ac:dyDescent="0.35">
      <c r="A70" s="13">
        <v>45560</v>
      </c>
      <c r="B70" s="15">
        <v>1.3192600000000001</v>
      </c>
      <c r="C70" s="15">
        <v>1.3429500000000001</v>
      </c>
      <c r="D70" s="15">
        <v>1.3001499999999999</v>
      </c>
      <c r="E70" s="15">
        <v>1.33134</v>
      </c>
      <c r="F70" s="15">
        <v>1.3145</v>
      </c>
      <c r="G70" s="15">
        <v>1.3228</v>
      </c>
      <c r="H70" s="15">
        <v>1.3039000000000001</v>
      </c>
      <c r="I70" s="5">
        <v>131</v>
      </c>
      <c r="J70" s="5">
        <v>6465</v>
      </c>
      <c r="K70" s="5">
        <v>3747</v>
      </c>
      <c r="L70" s="5">
        <v>10286</v>
      </c>
      <c r="M70" s="14">
        <v>10.632812499999968</v>
      </c>
      <c r="N70" s="14">
        <v>428.00000000000171</v>
      </c>
      <c r="O70" s="5">
        <v>188.99999999999918</v>
      </c>
      <c r="P70" s="5">
        <v>1122746</v>
      </c>
      <c r="Q70" s="14">
        <v>1169.5270833333334</v>
      </c>
      <c r="R70" s="14">
        <v>24.032710280373735</v>
      </c>
      <c r="S70" s="5">
        <v>60</v>
      </c>
      <c r="T70" s="5" t="s">
        <v>26</v>
      </c>
      <c r="U70" s="14">
        <v>0.58539128852573408</v>
      </c>
      <c r="V70" s="5">
        <v>1262</v>
      </c>
      <c r="W70" s="5">
        <v>1938</v>
      </c>
      <c r="X70" s="5">
        <v>5220</v>
      </c>
      <c r="Y70" s="5">
        <v>1866</v>
      </c>
      <c r="Z70" s="5" t="s">
        <v>32</v>
      </c>
      <c r="AA70" s="5"/>
      <c r="AB70" s="6" cm="1">
        <f t="array" ref="AB70">SUM(IF(B70:I70&gt;B71:I71,1,-1))</f>
        <v>-6</v>
      </c>
      <c r="AC70" s="6" cm="1">
        <f t="array" ref="AC70">SUM(IF(J70:S70&gt;J71:S71,1,-1))</f>
        <v>6</v>
      </c>
      <c r="AD70" s="6">
        <f t="shared" si="27"/>
        <v>0</v>
      </c>
      <c r="AE70" s="6">
        <f t="shared" si="28"/>
        <v>-8</v>
      </c>
      <c r="AF70" s="6">
        <f t="shared" si="28"/>
        <v>16</v>
      </c>
      <c r="AG70" s="6">
        <f t="shared" si="28"/>
        <v>8</v>
      </c>
      <c r="AH70" s="5"/>
      <c r="AI70" s="8" t="str">
        <f t="shared" si="16"/>
        <v>OL Lower</v>
      </c>
      <c r="AJ70" s="7" t="str">
        <f t="shared" si="17"/>
        <v>Down</v>
      </c>
      <c r="AK70" s="7" t="str">
        <f t="shared" si="18"/>
        <v>POC Unchanged</v>
      </c>
      <c r="AL70" s="9" t="str">
        <f t="shared" si="19"/>
        <v>In. Val</v>
      </c>
      <c r="AM70" s="9" t="str">
        <f t="shared" si="20"/>
        <v>Upper Break</v>
      </c>
      <c r="AN70" s="9" t="str">
        <f t="shared" si="21"/>
        <v>Ab. Val</v>
      </c>
      <c r="AO70" s="9" t="str">
        <f t="shared" si="22"/>
        <v>No Gap</v>
      </c>
      <c r="AP70" s="9" t="str">
        <f t="shared" si="23"/>
        <v>Top-Weighted</v>
      </c>
      <c r="AQ70" s="9" t="str">
        <f t="shared" si="24"/>
        <v>Skewed Mid-Low</v>
      </c>
      <c r="AR70" s="9" t="str">
        <f t="shared" si="25"/>
        <v>Closed Higher Quadrant</v>
      </c>
      <c r="AS70" s="5">
        <f t="shared" si="26"/>
        <v>1</v>
      </c>
    </row>
    <row r="71" spans="1:45" ht="15.5" x14ac:dyDescent="0.35">
      <c r="A71" s="13">
        <v>45559</v>
      </c>
      <c r="B71" s="15">
        <v>1.3254999999999999</v>
      </c>
      <c r="C71" s="15">
        <v>1.3427500000000001</v>
      </c>
      <c r="D71" s="15">
        <v>1.3001499999999999</v>
      </c>
      <c r="E71" s="15">
        <v>1.3426499999999999</v>
      </c>
      <c r="F71" s="15">
        <v>1.3145</v>
      </c>
      <c r="G71" s="15">
        <v>1.3234000000000001</v>
      </c>
      <c r="H71" s="15">
        <v>1.3069999999999999</v>
      </c>
      <c r="I71" s="5">
        <v>155</v>
      </c>
      <c r="J71" s="5">
        <v>6415</v>
      </c>
      <c r="K71" s="5">
        <v>3747</v>
      </c>
      <c r="L71" s="5">
        <v>10236</v>
      </c>
      <c r="M71" s="14">
        <v>10.578020833333296</v>
      </c>
      <c r="N71" s="14">
        <v>426.00000000000193</v>
      </c>
      <c r="O71" s="5">
        <v>164.00000000000193</v>
      </c>
      <c r="P71" s="5">
        <v>1093918</v>
      </c>
      <c r="Q71" s="14">
        <v>1139.4979166666667</v>
      </c>
      <c r="R71" s="14">
        <v>24.028169014084398</v>
      </c>
      <c r="S71" s="5">
        <v>68</v>
      </c>
      <c r="T71" s="5" t="s">
        <v>26</v>
      </c>
      <c r="U71" s="14">
        <v>0.59399470547479383</v>
      </c>
      <c r="V71" s="5">
        <v>809</v>
      </c>
      <c r="W71" s="5">
        <v>2124</v>
      </c>
      <c r="X71" s="5">
        <v>5457</v>
      </c>
      <c r="Y71" s="5">
        <v>1846</v>
      </c>
      <c r="Z71" s="5" t="s">
        <v>31</v>
      </c>
      <c r="AA71" s="5"/>
      <c r="AB71" s="6" cm="1">
        <f t="array" ref="AB71">SUM(IF(B71:I71&gt;B72:I72,1,-1))</f>
        <v>0</v>
      </c>
      <c r="AC71" s="6" cm="1">
        <f t="array" ref="AC71">SUM(IF(J71:S71&gt;J72:S72,1,-1))</f>
        <v>6</v>
      </c>
      <c r="AD71" s="6">
        <f t="shared" si="27"/>
        <v>6</v>
      </c>
      <c r="AE71" s="6">
        <f t="shared" si="28"/>
        <v>-2</v>
      </c>
      <c r="AF71" s="6">
        <f t="shared" si="28"/>
        <v>12</v>
      </c>
      <c r="AG71" s="6">
        <f t="shared" si="28"/>
        <v>10</v>
      </c>
      <c r="AH71" s="5"/>
      <c r="AI71" s="8" t="str">
        <f t="shared" si="16"/>
        <v>OL Lower</v>
      </c>
      <c r="AJ71" s="7" t="str">
        <f t="shared" si="17"/>
        <v>Down</v>
      </c>
      <c r="AK71" s="7" t="str">
        <f t="shared" si="18"/>
        <v>POC Unchanged</v>
      </c>
      <c r="AL71" s="9" t="str">
        <f t="shared" si="19"/>
        <v>In. Val</v>
      </c>
      <c r="AM71" s="9" t="str">
        <f t="shared" si="20"/>
        <v>Upper Break</v>
      </c>
      <c r="AN71" s="9" t="str">
        <f t="shared" si="21"/>
        <v>Ab. Val</v>
      </c>
      <c r="AO71" s="9" t="str">
        <f t="shared" si="22"/>
        <v>Gap Up - Follow Through</v>
      </c>
      <c r="AP71" s="9" t="str">
        <f t="shared" si="23"/>
        <v>Top-Weighted</v>
      </c>
      <c r="AQ71" s="9" t="str">
        <f t="shared" si="24"/>
        <v>Skewed Mid-Low</v>
      </c>
      <c r="AR71" s="9" t="str">
        <f t="shared" si="25"/>
        <v>Same</v>
      </c>
      <c r="AS71" s="5">
        <f t="shared" si="26"/>
        <v>0</v>
      </c>
    </row>
    <row r="72" spans="1:45" ht="15.5" x14ac:dyDescent="0.35">
      <c r="A72" s="13">
        <v>45558</v>
      </c>
      <c r="B72" s="15">
        <v>1.31915</v>
      </c>
      <c r="C72" s="15">
        <v>1.3359000000000001</v>
      </c>
      <c r="D72" s="15">
        <v>1.3001499999999999</v>
      </c>
      <c r="E72" s="15">
        <v>1.3348199999999999</v>
      </c>
      <c r="F72" s="15">
        <v>1.3145</v>
      </c>
      <c r="G72" s="15">
        <v>1.3243</v>
      </c>
      <c r="H72" s="15">
        <v>1.3088</v>
      </c>
      <c r="I72" s="5">
        <v>143</v>
      </c>
      <c r="J72" s="5">
        <v>6362</v>
      </c>
      <c r="K72" s="5">
        <v>3747</v>
      </c>
      <c r="L72" s="5">
        <v>10183</v>
      </c>
      <c r="M72" s="14">
        <v>10.526666666666628</v>
      </c>
      <c r="N72" s="14">
        <v>357.50000000000171</v>
      </c>
      <c r="O72" s="5">
        <v>155.00000000000068</v>
      </c>
      <c r="P72" s="5">
        <v>1068768</v>
      </c>
      <c r="Q72" s="14">
        <v>1113.3</v>
      </c>
      <c r="R72" s="14">
        <v>28.483916083915947</v>
      </c>
      <c r="S72" s="5">
        <v>50</v>
      </c>
      <c r="T72" s="5" t="s">
        <v>26</v>
      </c>
      <c r="U72" s="14">
        <v>0.62539524799913782</v>
      </c>
      <c r="V72" s="5">
        <v>1386</v>
      </c>
      <c r="W72" s="5">
        <v>3112</v>
      </c>
      <c r="X72" s="5">
        <v>4320</v>
      </c>
      <c r="Y72" s="5">
        <v>1324</v>
      </c>
      <c r="Z72" s="5" t="s">
        <v>31</v>
      </c>
      <c r="AA72" s="5"/>
      <c r="AB72" s="6" cm="1">
        <f t="array" ref="AB72">SUM(IF(B72:I72&gt;B73:I73,1,-1))</f>
        <v>-2</v>
      </c>
      <c r="AC72" s="6" cm="1">
        <f t="array" ref="AC72">SUM(IF(J72:S72&gt;J73:S73,1,-1))</f>
        <v>4</v>
      </c>
      <c r="AD72" s="6">
        <f t="shared" si="27"/>
        <v>2</v>
      </c>
      <c r="AE72" s="6">
        <f t="shared" si="28"/>
        <v>0</v>
      </c>
      <c r="AF72" s="6">
        <f t="shared" si="28"/>
        <v>12</v>
      </c>
      <c r="AG72" s="6">
        <f t="shared" si="28"/>
        <v>12</v>
      </c>
      <c r="AH72" s="5"/>
      <c r="AI72" s="8" t="str">
        <f t="shared" si="16"/>
        <v>Outside</v>
      </c>
      <c r="AJ72" s="7" t="str">
        <f t="shared" si="17"/>
        <v>Down</v>
      </c>
      <c r="AK72" s="7" t="str">
        <f t="shared" si="18"/>
        <v>POC Down</v>
      </c>
      <c r="AL72" s="9" t="str">
        <f t="shared" si="19"/>
        <v>In. Val</v>
      </c>
      <c r="AM72" s="9" t="str">
        <f t="shared" si="20"/>
        <v>Upper Break</v>
      </c>
      <c r="AN72" s="9" t="str">
        <f t="shared" si="21"/>
        <v>Ab. Val</v>
      </c>
      <c r="AO72" s="9" t="str">
        <f t="shared" si="22"/>
        <v>No Gap</v>
      </c>
      <c r="AP72" s="9" t="str">
        <f t="shared" si="23"/>
        <v>Top-Weighted</v>
      </c>
      <c r="AQ72" s="9" t="str">
        <f t="shared" si="24"/>
        <v>Skewed Mid-Low</v>
      </c>
      <c r="AR72" s="9" t="str">
        <f t="shared" si="25"/>
        <v>Same</v>
      </c>
      <c r="AS72" s="5">
        <f t="shared" si="26"/>
        <v>0</v>
      </c>
    </row>
    <row r="73" spans="1:45" ht="15.5" x14ac:dyDescent="0.35">
      <c r="A73" s="13">
        <v>45555</v>
      </c>
      <c r="B73" s="15">
        <v>1.3213999999999999</v>
      </c>
      <c r="C73" s="15">
        <v>1.3339799999999999</v>
      </c>
      <c r="D73" s="15">
        <v>1.3001499999999999</v>
      </c>
      <c r="E73" s="15">
        <v>1.33118</v>
      </c>
      <c r="F73" s="15">
        <v>1.3202</v>
      </c>
      <c r="G73" s="15">
        <v>1.3243</v>
      </c>
      <c r="H73" s="15">
        <v>1.3103</v>
      </c>
      <c r="I73" s="5">
        <v>110</v>
      </c>
      <c r="J73" s="5">
        <v>2984</v>
      </c>
      <c r="K73" s="5">
        <v>7035</v>
      </c>
      <c r="L73" s="5">
        <v>10098</v>
      </c>
      <c r="M73" s="14">
        <v>10.434166666666627</v>
      </c>
      <c r="N73" s="14">
        <v>338.3000000000003</v>
      </c>
      <c r="O73" s="5">
        <v>140.00000000000011</v>
      </c>
      <c r="P73" s="5">
        <v>1042410</v>
      </c>
      <c r="Q73" s="14">
        <v>1085.84375</v>
      </c>
      <c r="R73" s="14">
        <v>29.849246231155753</v>
      </c>
      <c r="S73" s="5">
        <v>53</v>
      </c>
      <c r="T73" s="5" t="s">
        <v>26</v>
      </c>
      <c r="U73" s="14">
        <v>0.56565926807555789</v>
      </c>
      <c r="V73" s="5">
        <v>1081</v>
      </c>
      <c r="W73" s="5">
        <v>3842</v>
      </c>
      <c r="X73" s="5">
        <v>3945</v>
      </c>
      <c r="Y73" s="5">
        <v>1169</v>
      </c>
      <c r="Z73" s="5" t="s">
        <v>31</v>
      </c>
      <c r="AA73" s="5"/>
      <c r="AB73" s="6" cm="1">
        <f t="array" ref="AB73">SUM(IF(B73:I73&gt;B74:I74,1,-1))</f>
        <v>0</v>
      </c>
      <c r="AC73" s="6" cm="1">
        <f t="array" ref="AC73">SUM(IF(J73:S73&gt;J74:S74,1,-1))</f>
        <v>2</v>
      </c>
      <c r="AD73" s="6">
        <f t="shared" si="27"/>
        <v>2</v>
      </c>
      <c r="AE73" s="6">
        <f t="shared" si="28"/>
        <v>6</v>
      </c>
      <c r="AF73" s="6">
        <f t="shared" si="28"/>
        <v>12</v>
      </c>
      <c r="AG73" s="6">
        <f t="shared" si="28"/>
        <v>18</v>
      </c>
      <c r="AH73" s="5"/>
      <c r="AI73" s="8" t="str">
        <f t="shared" si="16"/>
        <v>Outside</v>
      </c>
      <c r="AJ73" s="7" t="str">
        <f t="shared" si="17"/>
        <v>Neutral</v>
      </c>
      <c r="AK73" s="7" t="str">
        <f t="shared" si="18"/>
        <v>POC Unchanged</v>
      </c>
      <c r="AL73" s="9" t="str">
        <f t="shared" si="19"/>
        <v>In. Val</v>
      </c>
      <c r="AM73" s="9" t="str">
        <f t="shared" si="20"/>
        <v>Upper Break</v>
      </c>
      <c r="AN73" s="9" t="str">
        <f t="shared" si="21"/>
        <v>Ab. Val</v>
      </c>
      <c r="AO73" s="9" t="str">
        <f t="shared" si="22"/>
        <v>No Gap</v>
      </c>
      <c r="AP73" s="9" t="str">
        <f t="shared" si="23"/>
        <v>Bottom-Weighted</v>
      </c>
      <c r="AQ73" s="9" t="str">
        <f t="shared" si="24"/>
        <v>Skewed Mid-Low</v>
      </c>
      <c r="AR73" s="9" t="str">
        <f t="shared" si="25"/>
        <v>Same</v>
      </c>
      <c r="AS73" s="5">
        <f t="shared" si="26"/>
        <v>0</v>
      </c>
    </row>
    <row r="74" spans="1:45" ht="15.5" x14ac:dyDescent="0.35">
      <c r="A74" s="13">
        <v>45554</v>
      </c>
      <c r="B74" s="15">
        <v>1.3096099999999999</v>
      </c>
      <c r="C74" s="15">
        <v>1.33141</v>
      </c>
      <c r="D74" s="15">
        <v>1.3001499999999999</v>
      </c>
      <c r="E74" s="15">
        <v>1.32806</v>
      </c>
      <c r="F74" s="15">
        <v>1.3202</v>
      </c>
      <c r="G74" s="15">
        <v>1.3227</v>
      </c>
      <c r="H74" s="15">
        <v>1.3109</v>
      </c>
      <c r="I74" s="5">
        <v>122</v>
      </c>
      <c r="J74" s="5">
        <v>2571</v>
      </c>
      <c r="K74" s="5">
        <v>7463</v>
      </c>
      <c r="L74" s="5">
        <v>10120</v>
      </c>
      <c r="M74" s="14">
        <v>10.459166666666624</v>
      </c>
      <c r="N74" s="14">
        <v>312.60000000000065</v>
      </c>
      <c r="O74" s="5">
        <v>118.00000000000033</v>
      </c>
      <c r="P74" s="5">
        <v>1021405</v>
      </c>
      <c r="Q74" s="14">
        <v>1063.9635416666667</v>
      </c>
      <c r="R74" s="14">
        <v>32.373640435060715</v>
      </c>
      <c r="S74" s="5">
        <v>37</v>
      </c>
      <c r="T74" s="5" t="s">
        <v>28</v>
      </c>
      <c r="U74" s="14">
        <v>0.48121501335803946</v>
      </c>
      <c r="V74" s="5">
        <v>877</v>
      </c>
      <c r="W74" s="5">
        <v>4607</v>
      </c>
      <c r="X74" s="5">
        <v>3726</v>
      </c>
      <c r="Y74" s="5">
        <v>910</v>
      </c>
      <c r="Z74" s="5" t="s">
        <v>31</v>
      </c>
      <c r="AA74" s="5"/>
      <c r="AB74" s="6" cm="1">
        <f t="array" ref="AB74">SUM(IF(B74:I74&gt;B75:I75,1,-1))</f>
        <v>2</v>
      </c>
      <c r="AC74" s="6" cm="1">
        <f t="array" ref="AC74">SUM(IF(J74:S74&gt;J75:S75,1,-1))</f>
        <v>6</v>
      </c>
      <c r="AD74" s="6">
        <f t="shared" si="27"/>
        <v>8</v>
      </c>
      <c r="AE74" s="6">
        <f t="shared" si="28"/>
        <v>8</v>
      </c>
      <c r="AF74" s="6">
        <f t="shared" si="28"/>
        <v>12</v>
      </c>
      <c r="AG74" s="6">
        <f t="shared" si="28"/>
        <v>20</v>
      </c>
      <c r="AH74" s="5"/>
      <c r="AI74" s="8" t="str">
        <f t="shared" si="16"/>
        <v>Outside</v>
      </c>
      <c r="AJ74" s="7" t="str">
        <f t="shared" si="17"/>
        <v>Up</v>
      </c>
      <c r="AK74" s="7" t="str">
        <f t="shared" si="18"/>
        <v>POC Unchanged</v>
      </c>
      <c r="AL74" s="9" t="str">
        <f t="shared" si="19"/>
        <v>In. Val</v>
      </c>
      <c r="AM74" s="9" t="str">
        <f t="shared" si="20"/>
        <v>Upper Break</v>
      </c>
      <c r="AN74" s="9" t="str">
        <f t="shared" si="21"/>
        <v>Ab. Val</v>
      </c>
      <c r="AO74" s="9" t="str">
        <f t="shared" si="22"/>
        <v>Gap Down - Failed</v>
      </c>
      <c r="AP74" s="9" t="str">
        <f t="shared" si="23"/>
        <v>Bottom-Weighted</v>
      </c>
      <c r="AQ74" s="9" t="str">
        <f t="shared" si="24"/>
        <v>Skewed Mid-High</v>
      </c>
      <c r="AR74" s="9" t="str">
        <f t="shared" si="25"/>
        <v>Closed Lower Quadrant</v>
      </c>
      <c r="AS74" s="5">
        <f t="shared" si="26"/>
        <v>-1</v>
      </c>
    </row>
    <row r="75" spans="1:45" ht="15.5" x14ac:dyDescent="0.35">
      <c r="A75" s="13">
        <v>45553</v>
      </c>
      <c r="B75" s="15">
        <v>1.3091999999999999</v>
      </c>
      <c r="C75" s="15">
        <v>1.3297300000000001</v>
      </c>
      <c r="D75" s="15">
        <v>1.3001499999999999</v>
      </c>
      <c r="E75" s="15">
        <v>1.3202700000000001</v>
      </c>
      <c r="F75" s="15">
        <v>1.3202</v>
      </c>
      <c r="G75" s="15">
        <v>1.3223</v>
      </c>
      <c r="H75" s="15">
        <v>1.3109</v>
      </c>
      <c r="I75" s="5">
        <v>99</v>
      </c>
      <c r="J75" s="5">
        <v>1973</v>
      </c>
      <c r="K75" s="5">
        <v>7856</v>
      </c>
      <c r="L75" s="5">
        <v>9910</v>
      </c>
      <c r="M75" s="14">
        <v>10.236458333333301</v>
      </c>
      <c r="N75" s="14">
        <v>295.8000000000016</v>
      </c>
      <c r="O75" s="5">
        <v>114.00000000000077</v>
      </c>
      <c r="P75" s="5">
        <v>979380</v>
      </c>
      <c r="Q75" s="14">
        <v>1020.1875</v>
      </c>
      <c r="R75" s="14">
        <v>33.502366463826732</v>
      </c>
      <c r="S75" s="5">
        <v>35</v>
      </c>
      <c r="T75" s="5" t="s">
        <v>28</v>
      </c>
      <c r="U75" s="14">
        <v>0.4144746721900453</v>
      </c>
      <c r="V75" s="5">
        <v>673</v>
      </c>
      <c r="W75" s="5">
        <v>4368</v>
      </c>
      <c r="X75" s="5">
        <v>4031</v>
      </c>
      <c r="Y75" s="5">
        <v>799</v>
      </c>
      <c r="Z75" s="5" t="s">
        <v>32</v>
      </c>
      <c r="AA75" s="5"/>
      <c r="AB75" s="6" cm="1">
        <f t="array" ref="AB75">SUM(IF(B75:I75&gt;B76:I76,1,-1))</f>
        <v>4</v>
      </c>
      <c r="AC75" s="6" cm="1">
        <f t="array" ref="AC75">SUM(IF(J75:S75&gt;J76:S76,1,-1))</f>
        <v>4</v>
      </c>
      <c r="AD75" s="6">
        <f t="shared" si="27"/>
        <v>8</v>
      </c>
      <c r="AE75" s="6">
        <f t="shared" si="28"/>
        <v>8</v>
      </c>
      <c r="AF75" s="6">
        <f t="shared" si="28"/>
        <v>6</v>
      </c>
      <c r="AG75" s="6">
        <f t="shared" si="28"/>
        <v>14</v>
      </c>
      <c r="AH75" s="5"/>
      <c r="AI75" s="8" t="str">
        <f t="shared" si="16"/>
        <v>OL Higher</v>
      </c>
      <c r="AJ75" s="7" t="str">
        <f t="shared" si="17"/>
        <v>Up</v>
      </c>
      <c r="AK75" s="7" t="str">
        <f t="shared" si="18"/>
        <v>POC Up</v>
      </c>
      <c r="AL75" s="9" t="str">
        <f t="shared" si="19"/>
        <v>In. Val</v>
      </c>
      <c r="AM75" s="9" t="str">
        <f t="shared" si="20"/>
        <v>Upper Break</v>
      </c>
      <c r="AN75" s="9" t="str">
        <f t="shared" si="21"/>
        <v>In Val</v>
      </c>
      <c r="AO75" s="9" t="str">
        <f t="shared" si="22"/>
        <v>Gap Down - Failed</v>
      </c>
      <c r="AP75" s="9" t="str">
        <f t="shared" si="23"/>
        <v>Bottom-Weighted</v>
      </c>
      <c r="AQ75" s="9" t="str">
        <f t="shared" si="24"/>
        <v>Skewed Mid-High</v>
      </c>
      <c r="AR75" s="9" t="str">
        <f t="shared" si="25"/>
        <v>Same</v>
      </c>
      <c r="AS75" s="5">
        <f t="shared" si="26"/>
        <v>0</v>
      </c>
    </row>
    <row r="76" spans="1:45" ht="15.5" x14ac:dyDescent="0.35">
      <c r="A76" s="13">
        <v>45552</v>
      </c>
      <c r="B76" s="15">
        <v>1.3033300000000001</v>
      </c>
      <c r="C76" s="15">
        <v>1.3265899999999999</v>
      </c>
      <c r="D76" s="15">
        <v>1.3001499999999999</v>
      </c>
      <c r="E76" s="15">
        <v>1.3166899999999999</v>
      </c>
      <c r="F76" s="15">
        <v>1.3145</v>
      </c>
      <c r="G76" s="15">
        <v>1.3220000000000001</v>
      </c>
      <c r="H76" s="15">
        <v>1.31</v>
      </c>
      <c r="I76" s="5">
        <v>102</v>
      </c>
      <c r="J76" s="5">
        <v>4601</v>
      </c>
      <c r="K76" s="5">
        <v>4976</v>
      </c>
      <c r="L76" s="5">
        <v>9652</v>
      </c>
      <c r="M76" s="14">
        <v>9.9754166666666464</v>
      </c>
      <c r="N76" s="14">
        <v>264.4000000000002</v>
      </c>
      <c r="O76" s="5">
        <v>120.00000000000011</v>
      </c>
      <c r="P76" s="5">
        <v>928678</v>
      </c>
      <c r="Q76" s="14">
        <v>967.3729166666667</v>
      </c>
      <c r="R76" s="14">
        <v>36.505295007564271</v>
      </c>
      <c r="S76" s="5">
        <v>32</v>
      </c>
      <c r="T76" s="5" t="s">
        <v>33</v>
      </c>
      <c r="U76" s="14">
        <v>0.76031804835530759</v>
      </c>
      <c r="V76" s="5">
        <v>1677</v>
      </c>
      <c r="W76" s="5">
        <v>3714</v>
      </c>
      <c r="X76" s="5">
        <v>3352</v>
      </c>
      <c r="Y76" s="5">
        <v>909</v>
      </c>
      <c r="Z76" s="5" t="s">
        <v>32</v>
      </c>
      <c r="AA76" s="5"/>
      <c r="AB76" s="6" cm="1">
        <f t="array" ref="AB76">SUM(IF(B76:I76&gt;B77:I77,1,-1))</f>
        <v>2</v>
      </c>
      <c r="AC76" s="6" cm="1">
        <f t="array" ref="AC76">SUM(IF(J76:S76&gt;J77:S77,1,-1))</f>
        <v>2</v>
      </c>
      <c r="AD76" s="6">
        <f t="shared" si="27"/>
        <v>4</v>
      </c>
      <c r="AE76" s="6">
        <f t="shared" si="28"/>
        <v>4</v>
      </c>
      <c r="AF76" s="6">
        <f t="shared" si="28"/>
        <v>4</v>
      </c>
      <c r="AG76" s="6">
        <f t="shared" si="28"/>
        <v>8</v>
      </c>
      <c r="AH76" s="5"/>
      <c r="AI76" s="8" t="str">
        <f t="shared" si="16"/>
        <v>OL Higher</v>
      </c>
      <c r="AJ76" s="7" t="str">
        <f t="shared" si="17"/>
        <v>Up</v>
      </c>
      <c r="AK76" s="7" t="str">
        <f t="shared" si="18"/>
        <v>POC Up</v>
      </c>
      <c r="AL76" s="9" t="str">
        <f t="shared" si="19"/>
        <v>In. Val</v>
      </c>
      <c r="AM76" s="9" t="str">
        <f t="shared" si="20"/>
        <v>Inside Day</v>
      </c>
      <c r="AN76" s="9" t="str">
        <f t="shared" si="21"/>
        <v>In Val</v>
      </c>
      <c r="AO76" s="9" t="str">
        <f t="shared" si="22"/>
        <v>Gap Down - Failed</v>
      </c>
      <c r="AP76" s="9" t="str">
        <f t="shared" si="23"/>
        <v>Bottom-Weighted</v>
      </c>
      <c r="AQ76" s="9" t="str">
        <f t="shared" si="24"/>
        <v>Skewed Mid-High</v>
      </c>
      <c r="AR76" s="9" t="str">
        <f t="shared" si="25"/>
        <v>Closed Higher Quadrant</v>
      </c>
      <c r="AS76" s="5">
        <f t="shared" si="26"/>
        <v>1</v>
      </c>
    </row>
    <row r="77" spans="1:45" ht="15.5" x14ac:dyDescent="0.35">
      <c r="A77" s="13">
        <v>45551</v>
      </c>
      <c r="B77" s="15">
        <v>1.2988900000000001</v>
      </c>
      <c r="C77" s="15">
        <v>1.3265899999999999</v>
      </c>
      <c r="D77" s="15">
        <v>1.29738</v>
      </c>
      <c r="E77" s="15">
        <v>1.3209500000000001</v>
      </c>
      <c r="F77" s="15">
        <v>1.3123</v>
      </c>
      <c r="G77" s="15">
        <v>1.3202</v>
      </c>
      <c r="H77" s="15">
        <v>1.3078000000000001</v>
      </c>
      <c r="I77" s="5">
        <v>116</v>
      </c>
      <c r="J77" s="5">
        <v>5526</v>
      </c>
      <c r="K77" s="5">
        <v>3983</v>
      </c>
      <c r="L77" s="5">
        <v>9583</v>
      </c>
      <c r="M77" s="14">
        <v>9.9563541666666406</v>
      </c>
      <c r="N77" s="14">
        <v>292.09999999999957</v>
      </c>
      <c r="O77" s="5">
        <v>123.99999999999966</v>
      </c>
      <c r="P77" s="5">
        <v>910594</v>
      </c>
      <c r="Q77" s="14">
        <v>948.53541666666672</v>
      </c>
      <c r="R77" s="14">
        <v>32.807257788428672</v>
      </c>
      <c r="S77" s="5">
        <v>35</v>
      </c>
      <c r="T77" s="5" t="s">
        <v>26</v>
      </c>
      <c r="U77" s="14">
        <v>0.66911560051088315</v>
      </c>
      <c r="V77" s="5">
        <v>1820</v>
      </c>
      <c r="W77" s="5">
        <v>3972</v>
      </c>
      <c r="X77" s="5">
        <v>2828</v>
      </c>
      <c r="Y77" s="5">
        <v>943</v>
      </c>
      <c r="Z77" s="5" t="s">
        <v>31</v>
      </c>
      <c r="AA77" s="5"/>
      <c r="AB77" s="6" cm="1">
        <f t="array" ref="AB77">SUM(IF(B77:I77&gt;B78:I78,1,-1))</f>
        <v>2</v>
      </c>
      <c r="AC77" s="6" cm="1">
        <f t="array" ref="AC77">SUM(IF(J77:S77&gt;J78:S78,1,-1))</f>
        <v>0</v>
      </c>
      <c r="AD77" s="6">
        <f t="shared" si="27"/>
        <v>2</v>
      </c>
      <c r="AE77" s="6">
        <f t="shared" si="28"/>
        <v>4</v>
      </c>
      <c r="AF77" s="6">
        <f t="shared" si="28"/>
        <v>2</v>
      </c>
      <c r="AG77" s="6">
        <f t="shared" si="28"/>
        <v>6</v>
      </c>
      <c r="AH77" s="5"/>
      <c r="AI77" s="8" t="str">
        <f t="shared" si="16"/>
        <v>Inside</v>
      </c>
      <c r="AJ77" s="7" t="str">
        <f t="shared" si="17"/>
        <v>Up</v>
      </c>
      <c r="AK77" s="7" t="str">
        <f t="shared" si="18"/>
        <v>POC Unchanged</v>
      </c>
      <c r="AL77" s="9" t="str">
        <f t="shared" si="19"/>
        <v>In. Val</v>
      </c>
      <c r="AM77" s="9" t="str">
        <f t="shared" si="20"/>
        <v>Inside Day</v>
      </c>
      <c r="AN77" s="9" t="str">
        <f t="shared" si="21"/>
        <v>Ab. Val</v>
      </c>
      <c r="AO77" s="9" t="str">
        <f t="shared" si="22"/>
        <v>Gap Down - Failed</v>
      </c>
      <c r="AP77" s="9" t="str">
        <f t="shared" si="23"/>
        <v>Top-Weighted</v>
      </c>
      <c r="AQ77" s="9" t="str">
        <f t="shared" si="24"/>
        <v>Skewed Mid-High</v>
      </c>
      <c r="AR77" s="9" t="str">
        <f t="shared" si="25"/>
        <v>Closed Lower Quadrant</v>
      </c>
      <c r="AS77" s="5">
        <f t="shared" si="26"/>
        <v>-1</v>
      </c>
    </row>
    <row r="78" spans="1:45" ht="15.5" x14ac:dyDescent="0.35">
      <c r="A78" s="13">
        <v>45548</v>
      </c>
      <c r="B78" s="15">
        <v>1.29457</v>
      </c>
      <c r="C78" s="15">
        <v>1.3265899999999999</v>
      </c>
      <c r="D78" s="15">
        <v>1.2939499999999999</v>
      </c>
      <c r="E78" s="15">
        <v>1.31345</v>
      </c>
      <c r="F78" s="15">
        <v>1.3123</v>
      </c>
      <c r="G78" s="15">
        <v>1.3205</v>
      </c>
      <c r="H78" s="15">
        <v>1.3072000000000001</v>
      </c>
      <c r="I78" s="5">
        <v>86</v>
      </c>
      <c r="J78" s="5">
        <v>5126</v>
      </c>
      <c r="K78" s="5">
        <v>4411</v>
      </c>
      <c r="L78" s="5">
        <v>9611</v>
      </c>
      <c r="M78" s="14">
        <v>9.9513541666666363</v>
      </c>
      <c r="N78" s="14">
        <v>326.40000000000003</v>
      </c>
      <c r="O78" s="5">
        <v>132.99999999999866</v>
      </c>
      <c r="P78" s="5">
        <v>895946</v>
      </c>
      <c r="Q78" s="14">
        <v>933.27708333333328</v>
      </c>
      <c r="R78" s="14">
        <v>29.445465686274506</v>
      </c>
      <c r="S78" s="5">
        <v>39</v>
      </c>
      <c r="T78" s="5" t="s">
        <v>33</v>
      </c>
      <c r="U78" s="14">
        <v>0.71714865428438679</v>
      </c>
      <c r="V78" s="5">
        <v>2028</v>
      </c>
      <c r="W78" s="5">
        <v>4229</v>
      </c>
      <c r="X78" s="5">
        <v>2561</v>
      </c>
      <c r="Y78" s="5">
        <v>793</v>
      </c>
      <c r="Z78" s="5" t="s">
        <v>32</v>
      </c>
      <c r="AA78" s="5"/>
      <c r="AB78" s="6" cm="1">
        <f t="array" ref="AB78">SUM(IF(B78:I78&gt;B79:I79,1,-1))</f>
        <v>0</v>
      </c>
      <c r="AC78" s="6" cm="1">
        <f t="array" ref="AC78">SUM(IF(J78:S78&gt;J79:S79,1,-1))</f>
        <v>2</v>
      </c>
      <c r="AD78" s="6">
        <f t="shared" si="27"/>
        <v>2</v>
      </c>
      <c r="AE78" s="6">
        <f t="shared" si="28"/>
        <v>-6</v>
      </c>
      <c r="AF78" s="6">
        <f t="shared" si="28"/>
        <v>6</v>
      </c>
      <c r="AG78" s="6">
        <f t="shared" si="28"/>
        <v>0</v>
      </c>
      <c r="AH78" s="5"/>
      <c r="AI78" s="8" t="str">
        <f t="shared" si="16"/>
        <v>OL Lower</v>
      </c>
      <c r="AJ78" s="7" t="str">
        <f t="shared" si="17"/>
        <v>Up</v>
      </c>
      <c r="AK78" s="7" t="str">
        <f t="shared" si="18"/>
        <v>POC Up</v>
      </c>
      <c r="AL78" s="9" t="str">
        <f t="shared" si="19"/>
        <v>In. Val</v>
      </c>
      <c r="AM78" s="9" t="str">
        <f t="shared" si="20"/>
        <v>Inside Day</v>
      </c>
      <c r="AN78" s="9" t="str">
        <f t="shared" si="21"/>
        <v>In Val</v>
      </c>
      <c r="AO78" s="9" t="str">
        <f t="shared" si="22"/>
        <v>Gap Down - Failed</v>
      </c>
      <c r="AP78" s="9" t="str">
        <f t="shared" si="23"/>
        <v>Top-Weighted</v>
      </c>
      <c r="AQ78" s="9" t="str">
        <f t="shared" si="24"/>
        <v>Skewed Mid-High</v>
      </c>
      <c r="AR78" s="9" t="str">
        <f t="shared" si="25"/>
        <v>Same</v>
      </c>
      <c r="AS78" s="5">
        <f t="shared" si="26"/>
        <v>0</v>
      </c>
    </row>
    <row r="79" spans="1:45" ht="15.5" x14ac:dyDescent="0.35">
      <c r="A79" s="13">
        <v>45547</v>
      </c>
      <c r="B79" s="15">
        <v>1.2858499999999999</v>
      </c>
      <c r="C79" s="15">
        <v>1.3265899999999999</v>
      </c>
      <c r="D79" s="15">
        <v>1.2856799999999999</v>
      </c>
      <c r="E79" s="15">
        <v>1.3131900000000001</v>
      </c>
      <c r="F79" s="15">
        <v>1.3089000000000002</v>
      </c>
      <c r="G79" s="15">
        <v>1.3217000000000001</v>
      </c>
      <c r="H79" s="15">
        <v>1.3072000000000001</v>
      </c>
      <c r="I79" s="5">
        <v>129</v>
      </c>
      <c r="J79" s="5">
        <v>6478</v>
      </c>
      <c r="K79" s="5">
        <v>2985</v>
      </c>
      <c r="L79" s="5">
        <v>9531</v>
      </c>
      <c r="M79" s="14">
        <v>9.878541666666635</v>
      </c>
      <c r="N79" s="14">
        <v>409.1</v>
      </c>
      <c r="O79" s="5">
        <v>144.99999999999957</v>
      </c>
      <c r="P79" s="5">
        <v>880004</v>
      </c>
      <c r="Q79" s="14">
        <v>916.67083333333335</v>
      </c>
      <c r="R79" s="14">
        <v>23.297482278171596</v>
      </c>
      <c r="S79" s="5">
        <v>61</v>
      </c>
      <c r="T79" s="5" t="s">
        <v>28</v>
      </c>
      <c r="U79" s="14">
        <v>0.46769856738740517</v>
      </c>
      <c r="V79" s="5">
        <v>3068</v>
      </c>
      <c r="W79" s="5">
        <v>4406</v>
      </c>
      <c r="X79" s="5">
        <v>1488</v>
      </c>
      <c r="Y79" s="5">
        <v>569</v>
      </c>
      <c r="Z79" s="5" t="s">
        <v>32</v>
      </c>
      <c r="AA79" s="5"/>
      <c r="AB79" s="6" cm="1">
        <f t="array" ref="AB79">SUM(IF(B79:I79&gt;B80:I80,1,-1))</f>
        <v>2</v>
      </c>
      <c r="AC79" s="6" cm="1">
        <f t="array" ref="AC79">SUM(IF(J79:S79&gt;J80:S80,1,-1))</f>
        <v>0</v>
      </c>
      <c r="AD79" s="6">
        <f t="shared" si="27"/>
        <v>2</v>
      </c>
      <c r="AE79" s="6">
        <f t="shared" si="28"/>
        <v>-4</v>
      </c>
      <c r="AF79" s="6">
        <f t="shared" si="28"/>
        <v>2</v>
      </c>
      <c r="AG79" s="6">
        <f t="shared" si="28"/>
        <v>-2</v>
      </c>
      <c r="AH79" s="5"/>
      <c r="AI79" s="8" t="str">
        <f t="shared" si="16"/>
        <v>Inside</v>
      </c>
      <c r="AJ79" s="7" t="str">
        <f t="shared" si="17"/>
        <v>Up</v>
      </c>
      <c r="AK79" s="7" t="str">
        <f t="shared" si="18"/>
        <v>POC Unchanged</v>
      </c>
      <c r="AL79" s="9" t="str">
        <f t="shared" si="19"/>
        <v>In. Val</v>
      </c>
      <c r="AM79" s="9" t="str">
        <f t="shared" si="20"/>
        <v>Inside Day</v>
      </c>
      <c r="AN79" s="9" t="str">
        <f t="shared" si="21"/>
        <v>In Val</v>
      </c>
      <c r="AO79" s="9" t="str">
        <f t="shared" si="22"/>
        <v>Gap Down - Failed</v>
      </c>
      <c r="AP79" s="9" t="str">
        <f t="shared" si="23"/>
        <v>Top-Weighted</v>
      </c>
      <c r="AQ79" s="9" t="str">
        <f t="shared" si="24"/>
        <v>Skewed Mid-High</v>
      </c>
      <c r="AR79" s="9" t="str">
        <f t="shared" si="25"/>
        <v>Same</v>
      </c>
      <c r="AS79" s="5">
        <f t="shared" si="26"/>
        <v>0</v>
      </c>
    </row>
    <row r="80" spans="1:45" ht="15.5" x14ac:dyDescent="0.35">
      <c r="A80" s="13">
        <v>45546</v>
      </c>
      <c r="B80" s="15">
        <v>1.2824</v>
      </c>
      <c r="C80" s="15">
        <v>1.3265899999999999</v>
      </c>
      <c r="D80" s="15">
        <v>1.27983</v>
      </c>
      <c r="E80" s="15">
        <v>1.3037399999999999</v>
      </c>
      <c r="F80" s="15">
        <v>1.3089</v>
      </c>
      <c r="G80" s="15">
        <v>1.3221000000000001</v>
      </c>
      <c r="H80" s="15">
        <v>1.3069999999999999</v>
      </c>
      <c r="I80" s="5">
        <v>108</v>
      </c>
      <c r="J80" s="5">
        <v>6382</v>
      </c>
      <c r="K80" s="5">
        <v>3100</v>
      </c>
      <c r="L80" s="5">
        <v>9546</v>
      </c>
      <c r="M80" s="14">
        <v>9.8764583333333178</v>
      </c>
      <c r="N80" s="14">
        <v>467.59999999999911</v>
      </c>
      <c r="O80" s="5">
        <v>151.00000000000114</v>
      </c>
      <c r="P80" s="5">
        <v>870934</v>
      </c>
      <c r="Q80" s="14">
        <v>907.22291666666672</v>
      </c>
      <c r="R80" s="14">
        <v>20.414884516680964</v>
      </c>
      <c r="S80" s="5">
        <v>77</v>
      </c>
      <c r="T80" s="5" t="s">
        <v>28</v>
      </c>
      <c r="U80" s="14">
        <v>0.49618892471698356</v>
      </c>
      <c r="V80" s="5">
        <v>3518</v>
      </c>
      <c r="W80" s="5">
        <v>4122</v>
      </c>
      <c r="X80" s="5">
        <v>1169</v>
      </c>
      <c r="Y80" s="5">
        <v>737</v>
      </c>
      <c r="Z80" s="5" t="s">
        <v>32</v>
      </c>
      <c r="AA80" s="5"/>
      <c r="AB80" s="6" cm="1">
        <f t="array" ref="AB80">SUM(IF(B80:I80&gt;B81:I81,1,-1))</f>
        <v>-8</v>
      </c>
      <c r="AC80" s="6" cm="1">
        <f t="array" ref="AC80">SUM(IF(J80:S80&gt;J81:S81,1,-1))</f>
        <v>4</v>
      </c>
      <c r="AD80" s="6">
        <f t="shared" si="27"/>
        <v>-4</v>
      </c>
      <c r="AE80" s="6">
        <f t="shared" si="28"/>
        <v>-8</v>
      </c>
      <c r="AF80" s="6">
        <f t="shared" si="28"/>
        <v>4</v>
      </c>
      <c r="AG80" s="6">
        <f t="shared" si="28"/>
        <v>-4</v>
      </c>
      <c r="AH80" s="5"/>
      <c r="AI80" s="8" t="str">
        <f t="shared" si="16"/>
        <v>OL Lower</v>
      </c>
      <c r="AJ80" s="7" t="str">
        <f t="shared" si="17"/>
        <v>Up</v>
      </c>
      <c r="AK80" s="7" t="str">
        <f t="shared" si="18"/>
        <v>POC Down</v>
      </c>
      <c r="AL80" s="9" t="str">
        <f t="shared" si="19"/>
        <v>In. Val</v>
      </c>
      <c r="AM80" s="9" t="str">
        <f t="shared" si="20"/>
        <v>Inside Day</v>
      </c>
      <c r="AN80" s="9" t="str">
        <f t="shared" si="21"/>
        <v>Bl. Val</v>
      </c>
      <c r="AO80" s="9" t="str">
        <f t="shared" si="22"/>
        <v>Gap Down - Rejected</v>
      </c>
      <c r="AP80" s="9" t="str">
        <f t="shared" si="23"/>
        <v>Top-Weighted</v>
      </c>
      <c r="AQ80" s="9" t="str">
        <f t="shared" si="24"/>
        <v>Skewed Mid-High</v>
      </c>
      <c r="AR80" s="9" t="str">
        <f t="shared" si="25"/>
        <v>Same</v>
      </c>
      <c r="AS80" s="5">
        <f t="shared" si="26"/>
        <v>0</v>
      </c>
    </row>
    <row r="81" spans="1:45" ht="15.5" x14ac:dyDescent="0.35">
      <c r="A81" s="13">
        <v>45545</v>
      </c>
      <c r="B81" s="15">
        <v>1.28647</v>
      </c>
      <c r="C81" s="15">
        <v>1.3265899999999999</v>
      </c>
      <c r="D81" s="15">
        <v>1.27983</v>
      </c>
      <c r="E81" s="15">
        <v>1.3079099999999999</v>
      </c>
      <c r="F81" s="15">
        <v>1.3176000000000001</v>
      </c>
      <c r="G81" s="15">
        <v>1.3233000000000001</v>
      </c>
      <c r="H81" s="15">
        <v>1.3069999999999999</v>
      </c>
      <c r="I81" s="5">
        <v>110</v>
      </c>
      <c r="J81" s="5">
        <v>2437</v>
      </c>
      <c r="K81" s="5">
        <v>6995</v>
      </c>
      <c r="L81" s="5">
        <v>9492</v>
      </c>
      <c r="M81" s="14">
        <v>9.8168749999999925</v>
      </c>
      <c r="N81" s="14">
        <v>467.59999999999911</v>
      </c>
      <c r="O81" s="5">
        <v>163.00000000000205</v>
      </c>
      <c r="P81" s="5">
        <v>858584</v>
      </c>
      <c r="Q81" s="14">
        <v>894.35833333333335</v>
      </c>
      <c r="R81" s="14">
        <v>20.29940119760483</v>
      </c>
      <c r="S81" s="5">
        <v>69</v>
      </c>
      <c r="T81" s="5" t="s">
        <v>28</v>
      </c>
      <c r="U81" s="14">
        <v>0.36911422058717086</v>
      </c>
      <c r="V81" s="5">
        <v>3518</v>
      </c>
      <c r="W81" s="5">
        <v>3689</v>
      </c>
      <c r="X81" s="5">
        <v>1096</v>
      </c>
      <c r="Y81" s="5">
        <v>1189</v>
      </c>
      <c r="Z81" s="5" t="s">
        <v>32</v>
      </c>
      <c r="AA81" s="5"/>
      <c r="AB81" s="6" cm="1">
        <f t="array" ref="AB81">SUM(IF(B81:I81&gt;B82:I82,1,-1))</f>
        <v>2</v>
      </c>
      <c r="AC81" s="6" cm="1">
        <f t="array" ref="AC81">SUM(IF(J81:S81&gt;J82:S82,1,-1))</f>
        <v>-2</v>
      </c>
      <c r="AD81" s="6">
        <f t="shared" si="27"/>
        <v>0</v>
      </c>
      <c r="AE81" s="6">
        <f t="shared" si="28"/>
        <v>0</v>
      </c>
      <c r="AF81" s="6">
        <f t="shared" si="28"/>
        <v>4</v>
      </c>
      <c r="AG81" s="6">
        <f t="shared" si="28"/>
        <v>4</v>
      </c>
      <c r="AH81" s="5"/>
      <c r="AI81" s="8" t="str">
        <f t="shared" si="16"/>
        <v>Inside</v>
      </c>
      <c r="AJ81" s="7" t="str">
        <f t="shared" si="17"/>
        <v>Up</v>
      </c>
      <c r="AK81" s="7" t="str">
        <f t="shared" si="18"/>
        <v>POC Up</v>
      </c>
      <c r="AL81" s="9" t="str">
        <f t="shared" si="19"/>
        <v>In. Val</v>
      </c>
      <c r="AM81" s="9" t="str">
        <f t="shared" si="20"/>
        <v>Inside Day</v>
      </c>
      <c r="AN81" s="9" t="str">
        <f t="shared" si="21"/>
        <v>In Val</v>
      </c>
      <c r="AO81" s="9" t="str">
        <f t="shared" si="22"/>
        <v>Gap Down - Failed</v>
      </c>
      <c r="AP81" s="9" t="str">
        <f t="shared" si="23"/>
        <v>Bottom-Weighted</v>
      </c>
      <c r="AQ81" s="9" t="str">
        <f t="shared" si="24"/>
        <v>Skewed Mid-High</v>
      </c>
      <c r="AR81" s="9" t="str">
        <f t="shared" si="25"/>
        <v>Same</v>
      </c>
      <c r="AS81" s="5">
        <f t="shared" si="26"/>
        <v>0</v>
      </c>
    </row>
    <row r="82" spans="1:45" ht="15.5" x14ac:dyDescent="0.35">
      <c r="A82" s="13">
        <v>45544</v>
      </c>
      <c r="B82" s="15">
        <v>1.2769999999999999</v>
      </c>
      <c r="C82" s="15">
        <v>1.3265899999999999</v>
      </c>
      <c r="D82" s="15">
        <v>1.2762899999999999</v>
      </c>
      <c r="E82" s="15">
        <v>1.30705</v>
      </c>
      <c r="F82" s="15">
        <v>1.3130999999999999</v>
      </c>
      <c r="G82" s="15">
        <v>1.3264</v>
      </c>
      <c r="H82" s="15">
        <v>1.3048999999999999</v>
      </c>
      <c r="I82" s="5">
        <v>118</v>
      </c>
      <c r="J82" s="5">
        <v>4321</v>
      </c>
      <c r="K82" s="5">
        <v>5176</v>
      </c>
      <c r="L82" s="5">
        <v>9557</v>
      </c>
      <c r="M82" s="14">
        <v>9.861979166666675</v>
      </c>
      <c r="N82" s="14">
        <v>503.00000000000011</v>
      </c>
      <c r="O82" s="5">
        <v>215.00000000000074</v>
      </c>
      <c r="P82" s="5">
        <v>857516</v>
      </c>
      <c r="Q82" s="14">
        <v>893.24583333333328</v>
      </c>
      <c r="R82" s="14">
        <v>18.999999999999996</v>
      </c>
      <c r="S82" s="5">
        <v>76</v>
      </c>
      <c r="T82" s="5" t="s">
        <v>26</v>
      </c>
      <c r="U82" s="14">
        <v>0.57182307711364455</v>
      </c>
      <c r="V82" s="5">
        <v>3882</v>
      </c>
      <c r="W82" s="5">
        <v>3256</v>
      </c>
      <c r="X82" s="5">
        <v>913</v>
      </c>
      <c r="Y82" s="5">
        <v>1502</v>
      </c>
      <c r="Z82" s="5" t="s">
        <v>32</v>
      </c>
      <c r="AA82" s="5"/>
      <c r="AB82" s="6" cm="1">
        <f t="array" ref="AB82">SUM(IF(B82:I82&gt;B83:I83,1,-1))</f>
        <v>-2</v>
      </c>
      <c r="AC82" s="6" cm="1">
        <f t="array" ref="AC82">SUM(IF(J82:S82&gt;J83:S83,1,-1))</f>
        <v>2</v>
      </c>
      <c r="AD82" s="6">
        <f t="shared" si="27"/>
        <v>0</v>
      </c>
      <c r="AE82" s="6">
        <f t="shared" si="28"/>
        <v>-2</v>
      </c>
      <c r="AF82" s="6">
        <f t="shared" si="28"/>
        <v>-2</v>
      </c>
      <c r="AG82" s="6">
        <f t="shared" si="28"/>
        <v>-4</v>
      </c>
      <c r="AH82" s="5"/>
      <c r="AI82" s="8" t="str">
        <f t="shared" si="16"/>
        <v>OL Higher</v>
      </c>
      <c r="AJ82" s="7" t="str">
        <f t="shared" si="17"/>
        <v>Up</v>
      </c>
      <c r="AK82" s="7" t="str">
        <f t="shared" si="18"/>
        <v>POC Down</v>
      </c>
      <c r="AL82" s="9" t="str">
        <f t="shared" si="19"/>
        <v>In. Val</v>
      </c>
      <c r="AM82" s="9" t="str">
        <f t="shared" si="20"/>
        <v>Inside Day</v>
      </c>
      <c r="AN82" s="9" t="str">
        <f t="shared" si="21"/>
        <v>In Val</v>
      </c>
      <c r="AO82" s="9" t="str">
        <f t="shared" si="22"/>
        <v>Gap Down - Failed</v>
      </c>
      <c r="AP82" s="9" t="str">
        <f t="shared" si="23"/>
        <v>Bottom-Weighted</v>
      </c>
      <c r="AQ82" s="9" t="str">
        <f t="shared" si="24"/>
        <v>Skewed High</v>
      </c>
      <c r="AR82" s="9" t="str">
        <f t="shared" si="25"/>
        <v>Same</v>
      </c>
      <c r="AS82" s="5">
        <f t="shared" si="26"/>
        <v>0</v>
      </c>
    </row>
    <row r="83" spans="1:45" ht="15.5" x14ac:dyDescent="0.35">
      <c r="A83" s="13">
        <v>45541</v>
      </c>
      <c r="B83" s="15">
        <v>1.2748200000000001</v>
      </c>
      <c r="C83" s="15">
        <v>1.3265899999999999</v>
      </c>
      <c r="D83" s="15">
        <v>1.27464</v>
      </c>
      <c r="E83" s="15">
        <v>1.3130999999999999</v>
      </c>
      <c r="F83" s="15">
        <v>1.3188</v>
      </c>
      <c r="G83" s="15">
        <v>1.3264</v>
      </c>
      <c r="H83" s="15">
        <v>1.3017999999999998</v>
      </c>
      <c r="I83" s="5">
        <v>146</v>
      </c>
      <c r="J83" s="5">
        <v>1804</v>
      </c>
      <c r="K83" s="5">
        <v>7615</v>
      </c>
      <c r="L83" s="5">
        <v>9478</v>
      </c>
      <c r="M83" s="14">
        <v>9.8012500000000031</v>
      </c>
      <c r="N83" s="14">
        <v>519.49999999999943</v>
      </c>
      <c r="O83" s="5">
        <v>246.00000000000176</v>
      </c>
      <c r="P83" s="5">
        <v>850774</v>
      </c>
      <c r="Q83" s="14">
        <v>886.22291666666672</v>
      </c>
      <c r="R83" s="14">
        <v>18.244465832531301</v>
      </c>
      <c r="S83" s="5">
        <v>78</v>
      </c>
      <c r="T83" s="5" t="s">
        <v>28</v>
      </c>
      <c r="U83" s="14">
        <v>0.35409457343696732</v>
      </c>
      <c r="V83" s="5">
        <v>3998</v>
      </c>
      <c r="W83" s="5">
        <v>2691</v>
      </c>
      <c r="X83" s="5">
        <v>924</v>
      </c>
      <c r="Y83" s="5">
        <v>1822</v>
      </c>
      <c r="Z83" s="5" t="s">
        <v>32</v>
      </c>
      <c r="AA83" s="5"/>
      <c r="AB83" s="6" cm="1">
        <f t="array" ref="AB83">SUM(IF(B83:I83&gt;B84:I84,1,-1))</f>
        <v>0</v>
      </c>
      <c r="AC83" s="6" cm="1">
        <f t="array" ref="AC83">SUM(IF(J83:S83&gt;J84:S84,1,-1))</f>
        <v>4</v>
      </c>
      <c r="AD83" s="6">
        <f t="shared" si="27"/>
        <v>4</v>
      </c>
      <c r="AE83" s="6">
        <f t="shared" ref="AE83:AG98" si="29">SUM(AB83:AB85)</f>
        <v>-2</v>
      </c>
      <c r="AF83" s="6">
        <f t="shared" si="29"/>
        <v>-14</v>
      </c>
      <c r="AG83" s="6">
        <f t="shared" si="29"/>
        <v>-16</v>
      </c>
      <c r="AH83" s="5"/>
      <c r="AI83" s="8" t="str">
        <f t="shared" si="16"/>
        <v>OL Higher</v>
      </c>
      <c r="AJ83" s="7" t="str">
        <f t="shared" si="17"/>
        <v>Up</v>
      </c>
      <c r="AK83" s="7" t="str">
        <f t="shared" si="18"/>
        <v>POC Down</v>
      </c>
      <c r="AL83" s="9" t="str">
        <f t="shared" si="19"/>
        <v>In. Val</v>
      </c>
      <c r="AM83" s="9" t="str">
        <f t="shared" si="20"/>
        <v>Inside Day</v>
      </c>
      <c r="AN83" s="9" t="str">
        <f t="shared" si="21"/>
        <v>In Val</v>
      </c>
      <c r="AO83" s="9" t="str">
        <f t="shared" si="22"/>
        <v>Gap Down - Failed</v>
      </c>
      <c r="AP83" s="9" t="str">
        <f t="shared" si="23"/>
        <v>Bottom-Weighted</v>
      </c>
      <c r="AQ83" s="9" t="str">
        <f t="shared" si="24"/>
        <v>Skewed High</v>
      </c>
      <c r="AR83" s="9" t="str">
        <f t="shared" si="25"/>
        <v>Closed Higher Quadrant</v>
      </c>
      <c r="AS83" s="5">
        <f t="shared" si="26"/>
        <v>1</v>
      </c>
    </row>
    <row r="84" spans="1:45" ht="15.5" x14ac:dyDescent="0.35">
      <c r="A84" s="13">
        <v>45540</v>
      </c>
      <c r="B84" s="15">
        <v>1.2744899999999999</v>
      </c>
      <c r="C84" s="15">
        <v>1.3265899999999999</v>
      </c>
      <c r="D84" s="15">
        <v>1.2725500000000001</v>
      </c>
      <c r="E84" s="15">
        <v>1.3175300000000001</v>
      </c>
      <c r="F84" s="15">
        <v>1.319</v>
      </c>
      <c r="G84" s="15">
        <v>1.3264</v>
      </c>
      <c r="H84" s="15">
        <v>1.2962</v>
      </c>
      <c r="I84" s="5">
        <v>141</v>
      </c>
      <c r="J84" s="5">
        <v>1605</v>
      </c>
      <c r="K84" s="5">
        <v>7564</v>
      </c>
      <c r="L84" s="5">
        <v>9223</v>
      </c>
      <c r="M84" s="14">
        <v>9.5353125000000052</v>
      </c>
      <c r="N84" s="14">
        <v>540.39999999999861</v>
      </c>
      <c r="O84" s="5">
        <v>302.00000000000006</v>
      </c>
      <c r="P84" s="5">
        <v>819335</v>
      </c>
      <c r="Q84" s="14">
        <v>853.47395833333337</v>
      </c>
      <c r="R84" s="14">
        <v>17.066987416728391</v>
      </c>
      <c r="S84" s="5">
        <v>85</v>
      </c>
      <c r="T84" s="5" t="s">
        <v>28</v>
      </c>
      <c r="U84" s="14">
        <v>0.32489350792585275</v>
      </c>
      <c r="V84" s="5">
        <v>3706</v>
      </c>
      <c r="W84" s="5">
        <v>2384</v>
      </c>
      <c r="X84" s="5">
        <v>1062</v>
      </c>
      <c r="Y84" s="5">
        <v>2022</v>
      </c>
      <c r="Z84" s="5" t="s">
        <v>31</v>
      </c>
      <c r="AA84" s="5"/>
      <c r="AB84" s="6" cm="1">
        <f t="array" ref="AB84">SUM(IF(B84:I84&gt;B85:I85,1,-1))</f>
        <v>0</v>
      </c>
      <c r="AC84" s="6" cm="1">
        <f t="array" ref="AC84">SUM(IF(J84:S84&gt;J85:S85,1,-1))</f>
        <v>-8</v>
      </c>
      <c r="AD84" s="6">
        <f t="shared" si="27"/>
        <v>-8</v>
      </c>
      <c r="AE84" s="6">
        <f t="shared" si="29"/>
        <v>-6</v>
      </c>
      <c r="AF84" s="6">
        <f t="shared" si="29"/>
        <v>-26</v>
      </c>
      <c r="AG84" s="6">
        <f t="shared" si="29"/>
        <v>-32</v>
      </c>
      <c r="AH84" s="5"/>
      <c r="AI84" s="8" t="str">
        <f t="shared" si="16"/>
        <v>Inside</v>
      </c>
      <c r="AJ84" s="7" t="str">
        <f t="shared" si="17"/>
        <v>Up</v>
      </c>
      <c r="AK84" s="7" t="str">
        <f t="shared" si="18"/>
        <v>POC Unchanged</v>
      </c>
      <c r="AL84" s="9" t="str">
        <f t="shared" si="19"/>
        <v>In. Val</v>
      </c>
      <c r="AM84" s="9" t="str">
        <f t="shared" si="20"/>
        <v>Inside Day</v>
      </c>
      <c r="AN84" s="9" t="str">
        <f t="shared" si="21"/>
        <v>In Val</v>
      </c>
      <c r="AO84" s="9" t="str">
        <f t="shared" si="22"/>
        <v>Gap Down - Failed</v>
      </c>
      <c r="AP84" s="9" t="str">
        <f t="shared" si="23"/>
        <v>Bottom-Weighted</v>
      </c>
      <c r="AQ84" s="9" t="str">
        <f t="shared" si="24"/>
        <v>Skewed High</v>
      </c>
      <c r="AR84" s="9" t="str">
        <f t="shared" si="25"/>
        <v>Same</v>
      </c>
      <c r="AS84" s="5">
        <f t="shared" si="26"/>
        <v>0</v>
      </c>
    </row>
    <row r="85" spans="1:45" ht="15.5" x14ac:dyDescent="0.35">
      <c r="A85" s="13">
        <v>45539</v>
      </c>
      <c r="B85" s="15">
        <v>1.2682</v>
      </c>
      <c r="C85" s="15">
        <v>1.3265899999999999</v>
      </c>
      <c r="D85" s="15">
        <v>1.2664299999999999</v>
      </c>
      <c r="E85" s="15">
        <v>1.3143400000000001</v>
      </c>
      <c r="F85" s="15">
        <v>1.319</v>
      </c>
      <c r="G85" s="15">
        <v>1.3265</v>
      </c>
      <c r="H85" s="15">
        <v>1.2879</v>
      </c>
      <c r="I85" s="5">
        <v>152</v>
      </c>
      <c r="J85" s="5">
        <v>1605</v>
      </c>
      <c r="K85" s="5">
        <v>7651</v>
      </c>
      <c r="L85" s="5">
        <v>9310</v>
      </c>
      <c r="M85" s="14">
        <v>9.626875000000009</v>
      </c>
      <c r="N85" s="14">
        <v>601.59999999999991</v>
      </c>
      <c r="O85" s="5">
        <v>385.99999999999966</v>
      </c>
      <c r="P85" s="5">
        <v>826723</v>
      </c>
      <c r="Q85" s="14">
        <v>861.1697916666667</v>
      </c>
      <c r="R85" s="14">
        <v>15.475398936170215</v>
      </c>
      <c r="S85" s="5">
        <v>98</v>
      </c>
      <c r="T85" s="5" t="s">
        <v>28</v>
      </c>
      <c r="U85" s="14">
        <v>0.30125264938186452</v>
      </c>
      <c r="V85" s="5">
        <v>3918</v>
      </c>
      <c r="W85" s="5">
        <v>2010</v>
      </c>
      <c r="X85" s="5">
        <v>1698</v>
      </c>
      <c r="Y85" s="5">
        <v>1630</v>
      </c>
      <c r="Z85" s="5" t="s">
        <v>31</v>
      </c>
      <c r="AA85" s="5"/>
      <c r="AB85" s="6" cm="1">
        <f t="array" ref="AB85">SUM(IF(B85:I85&gt;B86:I86,1,-1))</f>
        <v>-2</v>
      </c>
      <c r="AC85" s="6" cm="1">
        <f t="array" ref="AC85">SUM(IF(J85:S85&gt;J86:S86,1,-1))</f>
        <v>-10</v>
      </c>
      <c r="AD85" s="6">
        <f t="shared" si="27"/>
        <v>-12</v>
      </c>
      <c r="AE85" s="6">
        <f t="shared" si="29"/>
        <v>-4</v>
      </c>
      <c r="AF85" s="6">
        <f t="shared" si="29"/>
        <v>-24</v>
      </c>
      <c r="AG85" s="6">
        <f t="shared" si="29"/>
        <v>-28</v>
      </c>
      <c r="AH85" s="5"/>
      <c r="AI85" s="8" t="str">
        <f t="shared" si="16"/>
        <v>OL Higher</v>
      </c>
      <c r="AJ85" s="7" t="str">
        <f t="shared" si="17"/>
        <v>Up</v>
      </c>
      <c r="AK85" s="7" t="str">
        <f t="shared" si="18"/>
        <v>POC Unchanged</v>
      </c>
      <c r="AL85" s="9" t="str">
        <f t="shared" si="19"/>
        <v>In. Val</v>
      </c>
      <c r="AM85" s="9" t="str">
        <f t="shared" si="20"/>
        <v>Inside Day</v>
      </c>
      <c r="AN85" s="9" t="str">
        <f t="shared" si="21"/>
        <v>In Val</v>
      </c>
      <c r="AO85" s="9" t="str">
        <f t="shared" si="22"/>
        <v>Gap Down - Failed</v>
      </c>
      <c r="AP85" s="9" t="str">
        <f t="shared" si="23"/>
        <v>Bottom-Weighted</v>
      </c>
      <c r="AQ85" s="9" t="str">
        <f t="shared" si="24"/>
        <v>Skewed High</v>
      </c>
      <c r="AR85" s="9" t="str">
        <f t="shared" si="25"/>
        <v>Closed Lower Quadrant</v>
      </c>
      <c r="AS85" s="5">
        <f t="shared" si="26"/>
        <v>-1</v>
      </c>
    </row>
    <row r="86" spans="1:45" ht="15.5" x14ac:dyDescent="0.35">
      <c r="A86" s="13">
        <v>45538</v>
      </c>
      <c r="B86" s="15">
        <v>1.2683899999999999</v>
      </c>
      <c r="C86" s="15">
        <v>1.3265899999999999</v>
      </c>
      <c r="D86" s="15">
        <v>1.2664299999999999</v>
      </c>
      <c r="E86" s="15">
        <v>1.31121</v>
      </c>
      <c r="F86" s="15">
        <v>1.319</v>
      </c>
      <c r="G86" s="15">
        <v>1.3265</v>
      </c>
      <c r="H86" s="15">
        <v>1.2850999999999999</v>
      </c>
      <c r="I86" s="5">
        <v>147</v>
      </c>
      <c r="J86" s="5">
        <v>1605</v>
      </c>
      <c r="K86" s="5">
        <v>7705</v>
      </c>
      <c r="L86" s="5">
        <v>9364</v>
      </c>
      <c r="M86" s="14">
        <v>9.6836458333333333</v>
      </c>
      <c r="N86" s="14">
        <v>601.59999999999991</v>
      </c>
      <c r="O86" s="5">
        <v>414.00000000000102</v>
      </c>
      <c r="P86" s="5">
        <v>835414</v>
      </c>
      <c r="Q86" s="14">
        <v>870.22291666666672</v>
      </c>
      <c r="R86" s="14">
        <v>15.565159574468087</v>
      </c>
      <c r="S86" s="5">
        <v>98</v>
      </c>
      <c r="T86" s="5" t="s">
        <v>28</v>
      </c>
      <c r="U86" s="14">
        <v>0.32980162152175058</v>
      </c>
      <c r="V86" s="5">
        <v>3626</v>
      </c>
      <c r="W86" s="5">
        <v>1853</v>
      </c>
      <c r="X86" s="5">
        <v>1698</v>
      </c>
      <c r="Y86" s="5">
        <v>2147</v>
      </c>
      <c r="Z86" s="5" t="s">
        <v>32</v>
      </c>
      <c r="AA86" s="5"/>
      <c r="AB86" s="6" cm="1">
        <f t="array" ref="AB86">SUM(IF(B86:I86&gt;B87:I87,1,-1))</f>
        <v>-4</v>
      </c>
      <c r="AC86" s="6" cm="1">
        <f t="array" ref="AC86">SUM(IF(J86:S86&gt;J87:S87,1,-1))</f>
        <v>-8</v>
      </c>
      <c r="AD86" s="6">
        <f t="shared" si="27"/>
        <v>-12</v>
      </c>
      <c r="AE86" s="6">
        <f t="shared" si="29"/>
        <v>-6</v>
      </c>
      <c r="AF86" s="6">
        <f t="shared" si="29"/>
        <v>-20</v>
      </c>
      <c r="AG86" s="6">
        <f t="shared" si="29"/>
        <v>-26</v>
      </c>
      <c r="AH86" s="5"/>
      <c r="AI86" s="8" t="str">
        <f t="shared" si="16"/>
        <v>OL Higher</v>
      </c>
      <c r="AJ86" s="7" t="str">
        <f t="shared" si="17"/>
        <v>Up</v>
      </c>
      <c r="AK86" s="7" t="str">
        <f t="shared" si="18"/>
        <v>POC Unchanged</v>
      </c>
      <c r="AL86" s="9" t="str">
        <f t="shared" si="19"/>
        <v>In. Val</v>
      </c>
      <c r="AM86" s="9" t="str">
        <f t="shared" si="20"/>
        <v>Inside Day</v>
      </c>
      <c r="AN86" s="9" t="str">
        <f t="shared" si="21"/>
        <v>In Val</v>
      </c>
      <c r="AO86" s="9" t="str">
        <f t="shared" si="22"/>
        <v>Gap Down - Failed</v>
      </c>
      <c r="AP86" s="9" t="str">
        <f t="shared" si="23"/>
        <v>Bottom-Weighted</v>
      </c>
      <c r="AQ86" s="9" t="str">
        <f t="shared" si="24"/>
        <v>Skewed High</v>
      </c>
      <c r="AR86" s="9" t="str">
        <f t="shared" si="25"/>
        <v>Closed Higher Quadrant</v>
      </c>
      <c r="AS86" s="5">
        <f t="shared" si="26"/>
        <v>1</v>
      </c>
    </row>
    <row r="87" spans="1:45" ht="15.5" x14ac:dyDescent="0.35">
      <c r="A87" s="13">
        <v>45537</v>
      </c>
      <c r="B87" s="15">
        <v>1.2787500000000001</v>
      </c>
      <c r="C87" s="15">
        <v>1.3265899999999999</v>
      </c>
      <c r="D87" s="15">
        <v>1.2664299999999999</v>
      </c>
      <c r="E87" s="15">
        <v>1.31395</v>
      </c>
      <c r="F87" s="15">
        <v>1.319</v>
      </c>
      <c r="G87" s="15">
        <v>1.3265</v>
      </c>
      <c r="H87" s="15">
        <v>1.2821</v>
      </c>
      <c r="I87" s="5">
        <v>123</v>
      </c>
      <c r="J87" s="5">
        <v>1605</v>
      </c>
      <c r="K87" s="5">
        <v>7875</v>
      </c>
      <c r="L87" s="5">
        <v>9534</v>
      </c>
      <c r="M87" s="14">
        <v>9.8637500000000031</v>
      </c>
      <c r="N87" s="14">
        <v>601.59999999999991</v>
      </c>
      <c r="O87" s="5">
        <v>443.99999999999994</v>
      </c>
      <c r="P87" s="5">
        <v>857878</v>
      </c>
      <c r="Q87" s="14">
        <v>893.6229166666667</v>
      </c>
      <c r="R87" s="14">
        <v>15.84773936170213</v>
      </c>
      <c r="S87" s="5">
        <v>87</v>
      </c>
      <c r="T87" s="5" t="s">
        <v>28</v>
      </c>
      <c r="U87" s="14">
        <v>0.37041901279242978</v>
      </c>
      <c r="V87" s="5">
        <v>3356</v>
      </c>
      <c r="W87" s="5">
        <v>1631</v>
      </c>
      <c r="X87" s="5">
        <v>1698</v>
      </c>
      <c r="Y87" s="5">
        <v>2818</v>
      </c>
      <c r="Z87" s="5" t="s">
        <v>31</v>
      </c>
      <c r="AA87" s="5"/>
      <c r="AB87" s="6" cm="1">
        <f t="array" ref="AB87">SUM(IF(B87:I87&gt;B88:I88,1,-1))</f>
        <v>2</v>
      </c>
      <c r="AC87" s="6" cm="1">
        <f t="array" ref="AC87">SUM(IF(J87:S87&gt;J88:S88,1,-1))</f>
        <v>-6</v>
      </c>
      <c r="AD87" s="6">
        <f t="shared" si="27"/>
        <v>-4</v>
      </c>
      <c r="AE87" s="6">
        <f t="shared" si="29"/>
        <v>-6</v>
      </c>
      <c r="AF87" s="6">
        <f t="shared" si="29"/>
        <v>-18</v>
      </c>
      <c r="AG87" s="6">
        <f t="shared" si="29"/>
        <v>-24</v>
      </c>
      <c r="AH87" s="5"/>
      <c r="AI87" s="8" t="str">
        <f t="shared" si="16"/>
        <v>OL Higher</v>
      </c>
      <c r="AJ87" s="7" t="str">
        <f t="shared" si="17"/>
        <v>Up</v>
      </c>
      <c r="AK87" s="7" t="str">
        <f t="shared" si="18"/>
        <v>POC Up</v>
      </c>
      <c r="AL87" s="9" t="str">
        <f t="shared" si="19"/>
        <v>Ab. Val</v>
      </c>
      <c r="AM87" s="9" t="str">
        <f t="shared" si="20"/>
        <v>Inside Day</v>
      </c>
      <c r="AN87" s="9" t="str">
        <f t="shared" si="21"/>
        <v>In Val</v>
      </c>
      <c r="AO87" s="9" t="str">
        <f t="shared" si="22"/>
        <v>No Gap</v>
      </c>
      <c r="AP87" s="9" t="str">
        <f t="shared" si="23"/>
        <v>Bottom-Weighted</v>
      </c>
      <c r="AQ87" s="9" t="str">
        <f t="shared" si="24"/>
        <v>Skewed High</v>
      </c>
      <c r="AR87" s="9" t="str">
        <f t="shared" si="25"/>
        <v>Same</v>
      </c>
      <c r="AS87" s="5">
        <f t="shared" si="26"/>
        <v>0</v>
      </c>
    </row>
    <row r="88" spans="1:45" ht="15.5" x14ac:dyDescent="0.35">
      <c r="A88" s="13">
        <v>45534</v>
      </c>
      <c r="B88" s="15">
        <v>1.27867</v>
      </c>
      <c r="C88" s="15">
        <v>1.3265899999999999</v>
      </c>
      <c r="D88" s="15">
        <v>1.2664299999999999</v>
      </c>
      <c r="E88" s="15">
        <v>1.31294</v>
      </c>
      <c r="F88" s="15">
        <v>1.2764</v>
      </c>
      <c r="G88" s="15">
        <v>1.3114999999999999</v>
      </c>
      <c r="H88" s="15">
        <v>1.2665</v>
      </c>
      <c r="I88" s="5">
        <v>130</v>
      </c>
      <c r="J88" s="5">
        <v>7607</v>
      </c>
      <c r="K88" s="5">
        <v>2495</v>
      </c>
      <c r="L88" s="5">
        <v>10168</v>
      </c>
      <c r="M88" s="14">
        <v>10.51666666666668</v>
      </c>
      <c r="N88" s="14">
        <v>601.59999999999991</v>
      </c>
      <c r="O88" s="5">
        <v>449.99999999999932</v>
      </c>
      <c r="P88" s="5">
        <v>944916</v>
      </c>
      <c r="Q88" s="14">
        <v>984.28750000000002</v>
      </c>
      <c r="R88" s="14">
        <v>16.901595744680854</v>
      </c>
      <c r="S88" s="5">
        <v>82</v>
      </c>
      <c r="T88" s="5" t="s">
        <v>28</v>
      </c>
      <c r="U88" s="14">
        <v>0.42998142070416845</v>
      </c>
      <c r="V88" s="5">
        <v>3019</v>
      </c>
      <c r="W88" s="5">
        <v>1631</v>
      </c>
      <c r="X88" s="5">
        <v>1699</v>
      </c>
      <c r="Y88" s="5">
        <v>3787</v>
      </c>
      <c r="Z88" s="5" t="s">
        <v>31</v>
      </c>
      <c r="AA88" s="5"/>
      <c r="AB88" s="6" cm="1">
        <f t="array" ref="AB88">SUM(IF(B88:I88&gt;B89:I89,1,-1))</f>
        <v>-4</v>
      </c>
      <c r="AC88" s="6" cm="1">
        <f t="array" ref="AC88">SUM(IF(J88:S88&gt;J89:S89,1,-1))</f>
        <v>-6</v>
      </c>
      <c r="AD88" s="6">
        <f t="shared" si="27"/>
        <v>-10</v>
      </c>
      <c r="AE88" s="6">
        <f t="shared" si="29"/>
        <v>-12</v>
      </c>
      <c r="AF88" s="6">
        <f t="shared" si="29"/>
        <v>-12</v>
      </c>
      <c r="AG88" s="6">
        <f t="shared" si="29"/>
        <v>-24</v>
      </c>
      <c r="AH88" s="5"/>
      <c r="AI88" s="8" t="str">
        <f t="shared" si="16"/>
        <v>Outside</v>
      </c>
      <c r="AJ88" s="7" t="str">
        <f t="shared" si="17"/>
        <v>Neutral</v>
      </c>
      <c r="AK88" s="7" t="str">
        <f t="shared" si="18"/>
        <v>POC Unchanged</v>
      </c>
      <c r="AL88" s="9" t="str">
        <f t="shared" si="19"/>
        <v>In. Val</v>
      </c>
      <c r="AM88" s="9" t="str">
        <f t="shared" si="20"/>
        <v>Inside Day</v>
      </c>
      <c r="AN88" s="9" t="str">
        <f t="shared" si="21"/>
        <v>Ab. Val</v>
      </c>
      <c r="AO88" s="9" t="str">
        <f t="shared" si="22"/>
        <v>No Gap</v>
      </c>
      <c r="AP88" s="9" t="str">
        <f t="shared" si="23"/>
        <v>Top-Weighted</v>
      </c>
      <c r="AQ88" s="9" t="str">
        <f t="shared" si="24"/>
        <v>Skewed Low</v>
      </c>
      <c r="AR88" s="9" t="str">
        <f t="shared" si="25"/>
        <v>Same</v>
      </c>
      <c r="AS88" s="5">
        <f t="shared" si="26"/>
        <v>0</v>
      </c>
    </row>
    <row r="89" spans="1:45" ht="15.5" x14ac:dyDescent="0.35">
      <c r="A89" s="13">
        <v>45533</v>
      </c>
      <c r="B89" s="15">
        <v>1.2727200000000001</v>
      </c>
      <c r="C89" s="15">
        <v>1.3265899999999999</v>
      </c>
      <c r="D89" s="15">
        <v>1.2664299999999999</v>
      </c>
      <c r="E89" s="15">
        <v>1.31646</v>
      </c>
      <c r="F89" s="15">
        <v>1.2764</v>
      </c>
      <c r="G89" s="15">
        <v>1.3088</v>
      </c>
      <c r="H89" s="15">
        <v>1.2665</v>
      </c>
      <c r="I89" s="5">
        <v>147</v>
      </c>
      <c r="J89" s="5">
        <v>7471</v>
      </c>
      <c r="K89" s="5">
        <v>2757</v>
      </c>
      <c r="L89" s="5">
        <v>10295</v>
      </c>
      <c r="M89" s="14">
        <v>10.647604166666675</v>
      </c>
      <c r="N89" s="14">
        <v>601.59999999999991</v>
      </c>
      <c r="O89" s="5">
        <v>423.00000000000006</v>
      </c>
      <c r="P89" s="5">
        <v>968727</v>
      </c>
      <c r="Q89" s="14">
        <v>1009.090625</v>
      </c>
      <c r="R89" s="14">
        <v>17.112699468085108</v>
      </c>
      <c r="S89" s="5">
        <v>87</v>
      </c>
      <c r="T89" s="5" t="s">
        <v>28</v>
      </c>
      <c r="U89" s="14">
        <v>0.42593482619699208</v>
      </c>
      <c r="V89" s="5">
        <v>2555</v>
      </c>
      <c r="W89" s="5">
        <v>1612</v>
      </c>
      <c r="X89" s="5">
        <v>1764</v>
      </c>
      <c r="Y89" s="5">
        <v>4335</v>
      </c>
      <c r="Z89" s="5" t="s">
        <v>31</v>
      </c>
      <c r="AA89" s="5"/>
      <c r="AB89" s="6" cm="1">
        <f t="array" ref="AB89">SUM(IF(B89:I89&gt;B90:I90,1,-1))</f>
        <v>-4</v>
      </c>
      <c r="AC89" s="6" cm="1">
        <f t="array" ref="AC89">SUM(IF(J89:S89&gt;J90:S90,1,-1))</f>
        <v>-6</v>
      </c>
      <c r="AD89" s="6">
        <f t="shared" si="27"/>
        <v>-10</v>
      </c>
      <c r="AE89" s="6">
        <f t="shared" si="29"/>
        <v>-8</v>
      </c>
      <c r="AF89" s="6">
        <f t="shared" si="29"/>
        <v>-4</v>
      </c>
      <c r="AG89" s="6">
        <f t="shared" si="29"/>
        <v>-12</v>
      </c>
      <c r="AH89" s="5"/>
      <c r="AI89" s="8" t="str">
        <f t="shared" si="16"/>
        <v>Outside</v>
      </c>
      <c r="AJ89" s="7" t="str">
        <f t="shared" si="17"/>
        <v>Neutral</v>
      </c>
      <c r="AK89" s="7" t="str">
        <f t="shared" si="18"/>
        <v>POC Down</v>
      </c>
      <c r="AL89" s="9" t="str">
        <f t="shared" si="19"/>
        <v>In. Val</v>
      </c>
      <c r="AM89" s="9" t="str">
        <f t="shared" si="20"/>
        <v>Inside Day</v>
      </c>
      <c r="AN89" s="9" t="str">
        <f t="shared" si="21"/>
        <v>Ab. Val</v>
      </c>
      <c r="AO89" s="9" t="str">
        <f t="shared" si="22"/>
        <v>No Gap</v>
      </c>
      <c r="AP89" s="9" t="str">
        <f t="shared" si="23"/>
        <v>Top-Weighted</v>
      </c>
      <c r="AQ89" s="9" t="str">
        <f t="shared" si="24"/>
        <v>Skewed Low</v>
      </c>
      <c r="AR89" s="9" t="str">
        <f t="shared" si="25"/>
        <v>Same</v>
      </c>
      <c r="AS89" s="5">
        <f t="shared" si="26"/>
        <v>0</v>
      </c>
    </row>
    <row r="90" spans="1:45" ht="15.5" x14ac:dyDescent="0.35">
      <c r="A90" s="13">
        <v>45532</v>
      </c>
      <c r="B90" s="15">
        <v>1.2851999999999999</v>
      </c>
      <c r="C90" s="15">
        <v>1.3265899999999999</v>
      </c>
      <c r="D90" s="15">
        <v>1.2664299999999999</v>
      </c>
      <c r="E90" s="15">
        <v>1.31925</v>
      </c>
      <c r="F90" s="15">
        <v>1.2766</v>
      </c>
      <c r="G90" s="15">
        <v>1.3021</v>
      </c>
      <c r="H90" s="15">
        <v>1.2665</v>
      </c>
      <c r="I90" s="5">
        <v>117</v>
      </c>
      <c r="J90" s="5">
        <v>7274</v>
      </c>
      <c r="K90" s="5">
        <v>3066</v>
      </c>
      <c r="L90" s="5">
        <v>10414</v>
      </c>
      <c r="M90" s="14">
        <v>10.772083333333343</v>
      </c>
      <c r="N90" s="14">
        <v>601.59999999999991</v>
      </c>
      <c r="O90" s="5">
        <v>356.00000000000074</v>
      </c>
      <c r="P90" s="5">
        <v>982663</v>
      </c>
      <c r="Q90" s="14">
        <v>1023.6072916666667</v>
      </c>
      <c r="R90" s="14">
        <v>17.310505319148938</v>
      </c>
      <c r="S90" s="5">
        <v>90</v>
      </c>
      <c r="T90" s="5" t="s">
        <v>28</v>
      </c>
      <c r="U90" s="14">
        <v>0.44944380008884188</v>
      </c>
      <c r="V90" s="5">
        <v>2012</v>
      </c>
      <c r="W90" s="5">
        <v>1612</v>
      </c>
      <c r="X90" s="5">
        <v>1913</v>
      </c>
      <c r="Y90" s="5">
        <v>4844</v>
      </c>
      <c r="Z90" s="5" t="s">
        <v>31</v>
      </c>
      <c r="AA90" s="5"/>
      <c r="AB90" s="6" cm="1">
        <f t="array" ref="AB90">SUM(IF(B90:I90&gt;B91:I91,1,-1))</f>
        <v>-4</v>
      </c>
      <c r="AC90" s="6" cm="1">
        <f t="array" ref="AC90">SUM(IF(J90:S90&gt;J91:S91,1,-1))</f>
        <v>0</v>
      </c>
      <c r="AD90" s="6">
        <f t="shared" si="27"/>
        <v>-4</v>
      </c>
      <c r="AE90" s="6">
        <f t="shared" si="29"/>
        <v>-10</v>
      </c>
      <c r="AF90" s="6">
        <f t="shared" si="29"/>
        <v>-4</v>
      </c>
      <c r="AG90" s="6">
        <f t="shared" si="29"/>
        <v>-14</v>
      </c>
      <c r="AH90" s="5"/>
      <c r="AI90" s="8" t="str">
        <f t="shared" si="16"/>
        <v>Outside</v>
      </c>
      <c r="AJ90" s="7" t="str">
        <f t="shared" si="17"/>
        <v>Down</v>
      </c>
      <c r="AK90" s="7" t="str">
        <f t="shared" si="18"/>
        <v>POC Unchanged</v>
      </c>
      <c r="AL90" s="9" t="str">
        <f t="shared" si="19"/>
        <v>In. Val</v>
      </c>
      <c r="AM90" s="9" t="str">
        <f t="shared" si="20"/>
        <v>Inside Day</v>
      </c>
      <c r="AN90" s="9" t="str">
        <f t="shared" si="21"/>
        <v>Ab. Val</v>
      </c>
      <c r="AO90" s="9" t="str">
        <f t="shared" si="22"/>
        <v>No Gap</v>
      </c>
      <c r="AP90" s="9" t="str">
        <f t="shared" si="23"/>
        <v>Top-Weighted</v>
      </c>
      <c r="AQ90" s="9" t="str">
        <f t="shared" si="24"/>
        <v>Skewed Low</v>
      </c>
      <c r="AR90" s="9" t="str">
        <f t="shared" si="25"/>
        <v>Same</v>
      </c>
      <c r="AS90" s="5">
        <f t="shared" si="26"/>
        <v>0</v>
      </c>
    </row>
    <row r="91" spans="1:45" ht="15.5" x14ac:dyDescent="0.35">
      <c r="A91" s="13">
        <v>45531</v>
      </c>
      <c r="B91" s="15">
        <v>1.28372</v>
      </c>
      <c r="C91" s="15">
        <v>1.3265899999999999</v>
      </c>
      <c r="D91" s="15">
        <v>1.2664299999999999</v>
      </c>
      <c r="E91" s="15">
        <v>1.3254900000000001</v>
      </c>
      <c r="F91" s="15">
        <v>1.2766</v>
      </c>
      <c r="G91" s="15">
        <v>1.2968</v>
      </c>
      <c r="H91" s="15">
        <v>1.2665</v>
      </c>
      <c r="I91" s="5">
        <v>130</v>
      </c>
      <c r="J91" s="5">
        <v>7263</v>
      </c>
      <c r="K91" s="5">
        <v>3066</v>
      </c>
      <c r="L91" s="5">
        <v>10403</v>
      </c>
      <c r="M91" s="14">
        <v>10.765312500000011</v>
      </c>
      <c r="N91" s="14">
        <v>601.59999999999991</v>
      </c>
      <c r="O91" s="5">
        <v>302.99999999999994</v>
      </c>
      <c r="P91" s="5">
        <v>1002611</v>
      </c>
      <c r="Q91" s="14">
        <v>1044.3864583333334</v>
      </c>
      <c r="R91" s="14">
        <v>17.292220744680854</v>
      </c>
      <c r="S91" s="5">
        <v>96</v>
      </c>
      <c r="T91" s="5" t="s">
        <v>28</v>
      </c>
      <c r="U91" s="14">
        <v>0.45416595879630939</v>
      </c>
      <c r="V91" s="5">
        <v>1505</v>
      </c>
      <c r="W91" s="5">
        <v>1612</v>
      </c>
      <c r="X91" s="5">
        <v>2409</v>
      </c>
      <c r="Y91" s="5">
        <v>4844</v>
      </c>
      <c r="Z91" s="5" t="s">
        <v>31</v>
      </c>
      <c r="AA91" s="5"/>
      <c r="AB91" s="6" cm="1">
        <f t="array" ref="AB91">SUM(IF(B91:I91&gt;B92:I92,1,-1))</f>
        <v>0</v>
      </c>
      <c r="AC91" s="6" cm="1">
        <f t="array" ref="AC91">SUM(IF(J91:S91&gt;J92:S92,1,-1))</f>
        <v>2</v>
      </c>
      <c r="AD91" s="6">
        <f t="shared" si="27"/>
        <v>2</v>
      </c>
      <c r="AE91" s="6">
        <f t="shared" si="29"/>
        <v>-6</v>
      </c>
      <c r="AF91" s="6">
        <f t="shared" si="29"/>
        <v>0</v>
      </c>
      <c r="AG91" s="6">
        <f t="shared" si="29"/>
        <v>-6</v>
      </c>
      <c r="AH91" s="5"/>
      <c r="AI91" s="8" t="str">
        <f t="shared" si="16"/>
        <v>Outside</v>
      </c>
      <c r="AJ91" s="7" t="str">
        <f t="shared" si="17"/>
        <v>Down</v>
      </c>
      <c r="AK91" s="7" t="str">
        <f t="shared" si="18"/>
        <v>POC Unchanged</v>
      </c>
      <c r="AL91" s="9" t="str">
        <f t="shared" si="19"/>
        <v>In. Val</v>
      </c>
      <c r="AM91" s="9" t="str">
        <f t="shared" si="20"/>
        <v>Upper Break</v>
      </c>
      <c r="AN91" s="9" t="str">
        <f t="shared" si="21"/>
        <v>Ab. Val</v>
      </c>
      <c r="AO91" s="9" t="str">
        <f t="shared" si="22"/>
        <v>No Gap</v>
      </c>
      <c r="AP91" s="9" t="str">
        <f t="shared" si="23"/>
        <v>Top-Weighted</v>
      </c>
      <c r="AQ91" s="9" t="str">
        <f t="shared" si="24"/>
        <v>Skewed Low</v>
      </c>
      <c r="AR91" s="9" t="str">
        <f t="shared" si="25"/>
        <v>Same</v>
      </c>
      <c r="AS91" s="5">
        <f t="shared" si="26"/>
        <v>0</v>
      </c>
    </row>
    <row r="92" spans="1:45" ht="15.5" x14ac:dyDescent="0.35">
      <c r="A92" s="13">
        <v>45530</v>
      </c>
      <c r="B92" s="15">
        <v>1.28592</v>
      </c>
      <c r="C92" s="15">
        <v>1.32301</v>
      </c>
      <c r="D92" s="15">
        <v>1.2664299999999999</v>
      </c>
      <c r="E92" s="15">
        <v>1.3191299999999999</v>
      </c>
      <c r="F92" s="15">
        <v>1.2766</v>
      </c>
      <c r="G92" s="15">
        <v>1.2904</v>
      </c>
      <c r="H92" s="15">
        <v>1.2675000000000001</v>
      </c>
      <c r="I92" s="5">
        <v>110</v>
      </c>
      <c r="J92" s="5">
        <v>7138</v>
      </c>
      <c r="K92" s="5">
        <v>3066</v>
      </c>
      <c r="L92" s="5">
        <v>10278</v>
      </c>
      <c r="M92" s="14">
        <v>10.634062500000001</v>
      </c>
      <c r="N92" s="14">
        <v>565.80000000000075</v>
      </c>
      <c r="O92" s="5">
        <v>228.9999999999992</v>
      </c>
      <c r="P92" s="5">
        <v>1006103</v>
      </c>
      <c r="Q92" s="14">
        <v>1048.0239583333334</v>
      </c>
      <c r="R92" s="14">
        <v>18.165429480381736</v>
      </c>
      <c r="S92" s="5">
        <v>92</v>
      </c>
      <c r="T92" s="5" t="s">
        <v>28</v>
      </c>
      <c r="U92" s="14">
        <v>0.46257552225850052</v>
      </c>
      <c r="V92" s="5">
        <v>1545</v>
      </c>
      <c r="W92" s="5">
        <v>1314</v>
      </c>
      <c r="X92" s="5">
        <v>2770</v>
      </c>
      <c r="Y92" s="5">
        <v>4649</v>
      </c>
      <c r="Z92" s="5" t="s">
        <v>31</v>
      </c>
      <c r="AA92" s="5"/>
      <c r="AB92" s="6" cm="1">
        <f t="array" ref="AB92">SUM(IF(B92:I92&gt;B93:I93,1,-1))</f>
        <v>-6</v>
      </c>
      <c r="AC92" s="6" cm="1">
        <f t="array" ref="AC92">SUM(IF(J92:S92&gt;J93:S93,1,-1))</f>
        <v>-6</v>
      </c>
      <c r="AD92" s="6">
        <f t="shared" si="27"/>
        <v>-12</v>
      </c>
      <c r="AE92" s="6">
        <f t="shared" si="29"/>
        <v>-8</v>
      </c>
      <c r="AF92" s="6">
        <f t="shared" si="29"/>
        <v>0</v>
      </c>
      <c r="AG92" s="6">
        <f t="shared" si="29"/>
        <v>-8</v>
      </c>
      <c r="AH92" s="5"/>
      <c r="AI92" s="8" t="str">
        <f t="shared" si="16"/>
        <v>Outside</v>
      </c>
      <c r="AJ92" s="7" t="str">
        <f t="shared" si="17"/>
        <v>Down</v>
      </c>
      <c r="AK92" s="7" t="str">
        <f t="shared" si="18"/>
        <v>POC Unchanged</v>
      </c>
      <c r="AL92" s="9" t="str">
        <f t="shared" si="19"/>
        <v>In. Val</v>
      </c>
      <c r="AM92" s="9" t="str">
        <f t="shared" si="20"/>
        <v>Inside Day</v>
      </c>
      <c r="AN92" s="9" t="str">
        <f t="shared" si="21"/>
        <v>Ab. Val</v>
      </c>
      <c r="AO92" s="9" t="str">
        <f t="shared" si="22"/>
        <v>No Gap</v>
      </c>
      <c r="AP92" s="9" t="str">
        <f t="shared" si="23"/>
        <v>Top-Weighted</v>
      </c>
      <c r="AQ92" s="9" t="str">
        <f t="shared" si="24"/>
        <v>Skewed Low</v>
      </c>
      <c r="AR92" s="9" t="str">
        <f t="shared" si="25"/>
        <v>Same</v>
      </c>
      <c r="AS92" s="5">
        <f t="shared" si="26"/>
        <v>0</v>
      </c>
    </row>
    <row r="93" spans="1:45" ht="15.5" x14ac:dyDescent="0.35">
      <c r="A93" s="13">
        <v>45527</v>
      </c>
      <c r="B93" s="15">
        <v>1.2866</v>
      </c>
      <c r="C93" s="15">
        <v>1.32301</v>
      </c>
      <c r="D93" s="15">
        <v>1.2664299999999999</v>
      </c>
      <c r="E93" s="15">
        <v>1.3213900000000001</v>
      </c>
      <c r="F93" s="15">
        <v>1.2766</v>
      </c>
      <c r="G93" s="15">
        <v>1.2865</v>
      </c>
      <c r="H93" s="15">
        <v>1.2681</v>
      </c>
      <c r="I93" s="5">
        <v>112</v>
      </c>
      <c r="J93" s="5">
        <v>7147</v>
      </c>
      <c r="K93" s="5">
        <v>3066</v>
      </c>
      <c r="L93" s="5">
        <v>10287</v>
      </c>
      <c r="M93" s="14">
        <v>10.642500000000005</v>
      </c>
      <c r="N93" s="14">
        <v>565.80000000000075</v>
      </c>
      <c r="O93" s="5">
        <v>183.99999999999972</v>
      </c>
      <c r="P93" s="5">
        <v>1014226</v>
      </c>
      <c r="Q93" s="14">
        <v>1056.4854166666667</v>
      </c>
      <c r="R93" s="14">
        <v>18.181336161187676</v>
      </c>
      <c r="S93" s="5">
        <v>79</v>
      </c>
      <c r="T93" s="5" t="s">
        <v>28</v>
      </c>
      <c r="U93" s="14">
        <v>0.4645892844215801</v>
      </c>
      <c r="V93" s="5">
        <v>1099</v>
      </c>
      <c r="W93" s="5">
        <v>1314</v>
      </c>
      <c r="X93" s="5">
        <v>3225</v>
      </c>
      <c r="Y93" s="5">
        <v>4649</v>
      </c>
      <c r="Z93" s="5" t="s">
        <v>31</v>
      </c>
      <c r="AA93" s="5"/>
      <c r="AB93" s="6" cm="1">
        <f t="array" ref="AB93">SUM(IF(B93:I93&gt;B94:I94,1,-1))</f>
        <v>0</v>
      </c>
      <c r="AC93" s="6" cm="1">
        <f t="array" ref="AC93">SUM(IF(J93:S93&gt;J94:S94,1,-1))</f>
        <v>4</v>
      </c>
      <c r="AD93" s="6">
        <f t="shared" si="27"/>
        <v>4</v>
      </c>
      <c r="AE93" s="6">
        <f t="shared" si="29"/>
        <v>-4</v>
      </c>
      <c r="AF93" s="6">
        <f t="shared" si="29"/>
        <v>8</v>
      </c>
      <c r="AG93" s="6">
        <f t="shared" si="29"/>
        <v>4</v>
      </c>
      <c r="AH93" s="5"/>
      <c r="AI93" s="8" t="str">
        <f t="shared" si="16"/>
        <v>OL Lower</v>
      </c>
      <c r="AJ93" s="7" t="str">
        <f t="shared" si="17"/>
        <v>Down</v>
      </c>
      <c r="AK93" s="7" t="str">
        <f t="shared" si="18"/>
        <v>POC Down</v>
      </c>
      <c r="AL93" s="9" t="str">
        <f t="shared" si="19"/>
        <v>In. Val</v>
      </c>
      <c r="AM93" s="9" t="str">
        <f t="shared" si="20"/>
        <v>Upper Break</v>
      </c>
      <c r="AN93" s="9" t="str">
        <f t="shared" si="21"/>
        <v>Ab. Val</v>
      </c>
      <c r="AO93" s="9" t="str">
        <f t="shared" si="22"/>
        <v>No Gap</v>
      </c>
      <c r="AP93" s="9" t="str">
        <f t="shared" si="23"/>
        <v>Top-Weighted</v>
      </c>
      <c r="AQ93" s="9" t="str">
        <f t="shared" si="24"/>
        <v>Skewed Low</v>
      </c>
      <c r="AR93" s="9" t="str">
        <f t="shared" si="25"/>
        <v>Same</v>
      </c>
      <c r="AS93" s="5">
        <f t="shared" si="26"/>
        <v>0</v>
      </c>
    </row>
    <row r="94" spans="1:45" ht="15.5" x14ac:dyDescent="0.35">
      <c r="A94" s="13">
        <v>45526</v>
      </c>
      <c r="B94" s="15">
        <v>1.2855099999999999</v>
      </c>
      <c r="C94" s="15">
        <v>1.3129999999999999</v>
      </c>
      <c r="D94" s="15">
        <v>1.2664299999999999</v>
      </c>
      <c r="E94" s="15">
        <v>1.3096399999999999</v>
      </c>
      <c r="F94" s="15">
        <v>1.2851999999999999</v>
      </c>
      <c r="G94" s="15">
        <v>1.2874999999999999</v>
      </c>
      <c r="H94" s="15">
        <v>1.2701</v>
      </c>
      <c r="I94" s="5">
        <v>98</v>
      </c>
      <c r="J94" s="5">
        <v>3361</v>
      </c>
      <c r="K94" s="5">
        <v>6602</v>
      </c>
      <c r="L94" s="5">
        <v>10039</v>
      </c>
      <c r="M94" s="14">
        <v>10.383437500000026</v>
      </c>
      <c r="N94" s="14">
        <v>465.7</v>
      </c>
      <c r="O94" s="5">
        <v>173.99999999999861</v>
      </c>
      <c r="P94" s="5">
        <v>1008903</v>
      </c>
      <c r="Q94" s="14">
        <v>1050.940625</v>
      </c>
      <c r="R94" s="14">
        <v>21.556796220742967</v>
      </c>
      <c r="S94" s="5">
        <v>90</v>
      </c>
      <c r="T94" s="5" t="s">
        <v>26</v>
      </c>
      <c r="U94" s="14">
        <v>0.50060149453633618</v>
      </c>
      <c r="V94" s="5">
        <v>1175</v>
      </c>
      <c r="W94" s="5">
        <v>858</v>
      </c>
      <c r="X94" s="5">
        <v>4239</v>
      </c>
      <c r="Y94" s="5">
        <v>3758</v>
      </c>
      <c r="Z94" s="5" t="s">
        <v>31</v>
      </c>
      <c r="AA94" s="5"/>
      <c r="AB94" s="6" cm="1">
        <f t="array" ref="AB94">SUM(IF(B94:I94&gt;B95:I95,1,-1))</f>
        <v>-2</v>
      </c>
      <c r="AC94" s="6" cm="1">
        <f t="array" ref="AC94">SUM(IF(J94:S94&gt;J95:S95,1,-1))</f>
        <v>2</v>
      </c>
      <c r="AD94" s="6">
        <f t="shared" si="27"/>
        <v>0</v>
      </c>
      <c r="AE94" s="6">
        <f t="shared" si="29"/>
        <v>-6</v>
      </c>
      <c r="AF94" s="6">
        <f t="shared" si="29"/>
        <v>4</v>
      </c>
      <c r="AG94" s="6">
        <f t="shared" si="29"/>
        <v>-2</v>
      </c>
      <c r="AH94" s="5"/>
      <c r="AI94" s="8" t="str">
        <f t="shared" si="16"/>
        <v>OL Lower</v>
      </c>
      <c r="AJ94" s="7" t="str">
        <f t="shared" si="17"/>
        <v>Neutral</v>
      </c>
      <c r="AK94" s="7" t="str">
        <f t="shared" si="18"/>
        <v>POC Unchanged</v>
      </c>
      <c r="AL94" s="9" t="str">
        <f t="shared" si="19"/>
        <v>In. Val</v>
      </c>
      <c r="AM94" s="9" t="str">
        <f t="shared" si="20"/>
        <v>Upper Break</v>
      </c>
      <c r="AN94" s="9" t="str">
        <f t="shared" si="21"/>
        <v>Ab. Val</v>
      </c>
      <c r="AO94" s="9" t="str">
        <f t="shared" si="22"/>
        <v>No Gap</v>
      </c>
      <c r="AP94" s="9" t="str">
        <f t="shared" si="23"/>
        <v>Bottom-Weighted</v>
      </c>
      <c r="AQ94" s="9" t="str">
        <f t="shared" si="24"/>
        <v>Skewed Mid-Low</v>
      </c>
      <c r="AR94" s="9" t="str">
        <f t="shared" si="25"/>
        <v>Same</v>
      </c>
      <c r="AS94" s="5">
        <f t="shared" si="26"/>
        <v>0</v>
      </c>
    </row>
    <row r="95" spans="1:45" ht="15.5" x14ac:dyDescent="0.35">
      <c r="A95" s="13">
        <v>45525</v>
      </c>
      <c r="B95" s="15">
        <v>1.28976</v>
      </c>
      <c r="C95" s="15">
        <v>1.31193</v>
      </c>
      <c r="D95" s="15">
        <v>1.2664299999999999</v>
      </c>
      <c r="E95" s="15">
        <v>1.3092200000000001</v>
      </c>
      <c r="F95" s="15">
        <v>1.2851999999999999</v>
      </c>
      <c r="G95" s="15">
        <v>1.2893999999999999</v>
      </c>
      <c r="H95" s="15">
        <v>1.2723</v>
      </c>
      <c r="I95" s="5">
        <v>81</v>
      </c>
      <c r="J95" s="5">
        <v>3257</v>
      </c>
      <c r="K95" s="5">
        <v>6623</v>
      </c>
      <c r="L95" s="5">
        <v>9960</v>
      </c>
      <c r="M95" s="14">
        <v>10.304375000000029</v>
      </c>
      <c r="N95" s="14">
        <v>455.00000000000097</v>
      </c>
      <c r="O95" s="5">
        <v>170.99999999999892</v>
      </c>
      <c r="P95" s="5">
        <v>1026559</v>
      </c>
      <c r="Q95" s="14">
        <v>1069.3322916666666</v>
      </c>
      <c r="R95" s="14">
        <v>21.890109890109844</v>
      </c>
      <c r="S95" s="5">
        <v>81</v>
      </c>
      <c r="T95" s="5" t="s">
        <v>28</v>
      </c>
      <c r="U95" s="14">
        <v>0.48533446840030448</v>
      </c>
      <c r="V95" s="5">
        <v>721</v>
      </c>
      <c r="W95" s="5">
        <v>897</v>
      </c>
      <c r="X95" s="5">
        <v>4629</v>
      </c>
      <c r="Y95" s="5">
        <v>3697</v>
      </c>
      <c r="Z95" s="5" t="s">
        <v>31</v>
      </c>
      <c r="AA95" s="5"/>
      <c r="AB95" s="6" cm="1">
        <f t="array" ref="AB95">SUM(IF(B95:I95&gt;B96:I96,1,-1))</f>
        <v>-2</v>
      </c>
      <c r="AC95" s="6" cm="1">
        <f t="array" ref="AC95">SUM(IF(J95:S95&gt;J96:S96,1,-1))</f>
        <v>2</v>
      </c>
      <c r="AD95" s="6">
        <f t="shared" si="27"/>
        <v>0</v>
      </c>
      <c r="AE95" s="6">
        <f t="shared" si="29"/>
        <v>-8</v>
      </c>
      <c r="AF95" s="6">
        <f t="shared" si="29"/>
        <v>2</v>
      </c>
      <c r="AG95" s="6">
        <f t="shared" si="29"/>
        <v>-6</v>
      </c>
      <c r="AH95" s="5"/>
      <c r="AI95" s="8" t="str">
        <f t="shared" si="16"/>
        <v>OL Lower</v>
      </c>
      <c r="AJ95" s="7" t="str">
        <f t="shared" si="17"/>
        <v>Down</v>
      </c>
      <c r="AK95" s="7" t="str">
        <f t="shared" si="18"/>
        <v>POC Unchanged</v>
      </c>
      <c r="AL95" s="9" t="str">
        <f t="shared" si="19"/>
        <v>In. Val</v>
      </c>
      <c r="AM95" s="9" t="str">
        <f t="shared" si="20"/>
        <v>Upper Break</v>
      </c>
      <c r="AN95" s="9" t="str">
        <f t="shared" si="21"/>
        <v>Ab. Val</v>
      </c>
      <c r="AO95" s="9" t="str">
        <f t="shared" si="22"/>
        <v>No Gap</v>
      </c>
      <c r="AP95" s="9" t="str">
        <f t="shared" si="23"/>
        <v>Bottom-Weighted</v>
      </c>
      <c r="AQ95" s="9" t="str">
        <f t="shared" si="24"/>
        <v>Skewed Mid-Low</v>
      </c>
      <c r="AR95" s="9" t="str">
        <f t="shared" si="25"/>
        <v>Same</v>
      </c>
      <c r="AS95" s="5">
        <f t="shared" si="26"/>
        <v>0</v>
      </c>
    </row>
    <row r="96" spans="1:45" ht="15.5" x14ac:dyDescent="0.35">
      <c r="A96" s="13">
        <v>45524</v>
      </c>
      <c r="B96" s="15">
        <v>1.29003</v>
      </c>
      <c r="C96" s="15">
        <v>1.3051900000000001</v>
      </c>
      <c r="D96" s="15">
        <v>1.2664299999999999</v>
      </c>
      <c r="E96" s="15">
        <v>1.3033399999999999</v>
      </c>
      <c r="F96" s="15">
        <v>1.2851999999999999</v>
      </c>
      <c r="G96" s="15">
        <v>1.2899</v>
      </c>
      <c r="H96" s="15">
        <v>1.2733999999999999</v>
      </c>
      <c r="I96" s="5">
        <v>56</v>
      </c>
      <c r="J96" s="5">
        <v>3181</v>
      </c>
      <c r="K96" s="5">
        <v>6623</v>
      </c>
      <c r="L96" s="5">
        <v>9884</v>
      </c>
      <c r="M96" s="14">
        <v>10.223229166666686</v>
      </c>
      <c r="N96" s="14">
        <v>387.60000000000127</v>
      </c>
      <c r="O96" s="5">
        <v>165.00000000000182</v>
      </c>
      <c r="P96" s="5">
        <v>1031795</v>
      </c>
      <c r="Q96" s="14">
        <v>1074.7864583333333</v>
      </c>
      <c r="R96" s="14">
        <v>25.50051599587195</v>
      </c>
      <c r="S96" s="5">
        <v>72</v>
      </c>
      <c r="T96" s="5" t="s">
        <v>26</v>
      </c>
      <c r="U96" s="14">
        <v>0.5058918435527292</v>
      </c>
      <c r="V96" s="5">
        <v>733</v>
      </c>
      <c r="W96" s="5">
        <v>2000</v>
      </c>
      <c r="X96" s="5">
        <v>4348</v>
      </c>
      <c r="Y96" s="5">
        <v>2793</v>
      </c>
      <c r="Z96" s="5" t="s">
        <v>31</v>
      </c>
      <c r="AA96" s="5"/>
      <c r="AB96" s="6" cm="1">
        <f t="array" ref="AB96">SUM(IF(B96:I96&gt;B97:I97,1,-1))</f>
        <v>-2</v>
      </c>
      <c r="AC96" s="6" cm="1">
        <f t="array" ref="AC96">SUM(IF(J96:S96&gt;J97:S97,1,-1))</f>
        <v>0</v>
      </c>
      <c r="AD96" s="6">
        <f t="shared" si="27"/>
        <v>-2</v>
      </c>
      <c r="AE96" s="6">
        <f t="shared" si="29"/>
        <v>-4</v>
      </c>
      <c r="AF96" s="6">
        <f t="shared" si="29"/>
        <v>2</v>
      </c>
      <c r="AG96" s="6">
        <f t="shared" si="29"/>
        <v>-2</v>
      </c>
      <c r="AH96" s="5"/>
      <c r="AI96" s="8" t="str">
        <f t="shared" si="16"/>
        <v>OL Lower</v>
      </c>
      <c r="AJ96" s="7" t="str">
        <f t="shared" si="17"/>
        <v>Down</v>
      </c>
      <c r="AK96" s="7" t="str">
        <f t="shared" si="18"/>
        <v>POC Unchanged</v>
      </c>
      <c r="AL96" s="9" t="str">
        <f t="shared" si="19"/>
        <v>In. Val</v>
      </c>
      <c r="AM96" s="9" t="str">
        <f t="shared" si="20"/>
        <v>Upper Break</v>
      </c>
      <c r="AN96" s="9" t="str">
        <f t="shared" si="21"/>
        <v>Ab. Val</v>
      </c>
      <c r="AO96" s="9" t="str">
        <f t="shared" si="22"/>
        <v>No Gap</v>
      </c>
      <c r="AP96" s="9" t="str">
        <f t="shared" si="23"/>
        <v>Bottom-Weighted</v>
      </c>
      <c r="AQ96" s="9" t="str">
        <f t="shared" si="24"/>
        <v>Skewed Mid-Low</v>
      </c>
      <c r="AR96" s="9" t="str">
        <f t="shared" si="25"/>
        <v>Same</v>
      </c>
      <c r="AS96" s="5">
        <f t="shared" si="26"/>
        <v>0</v>
      </c>
    </row>
    <row r="97" spans="1:45" ht="15.5" x14ac:dyDescent="0.35">
      <c r="A97" s="13">
        <v>45523</v>
      </c>
      <c r="B97" s="15">
        <v>1.2930200000000001</v>
      </c>
      <c r="C97" s="15">
        <v>1.2996700000000001</v>
      </c>
      <c r="D97" s="15">
        <v>1.2664299999999999</v>
      </c>
      <c r="E97" s="15">
        <v>1.29887</v>
      </c>
      <c r="F97" s="15">
        <v>1.2851999999999999</v>
      </c>
      <c r="G97" s="15">
        <v>1.2921</v>
      </c>
      <c r="H97" s="15">
        <v>1.2751999999999999</v>
      </c>
      <c r="I97" s="5">
        <v>30</v>
      </c>
      <c r="J97" s="5">
        <v>3078</v>
      </c>
      <c r="K97" s="5">
        <v>6623</v>
      </c>
      <c r="L97" s="5">
        <v>9781</v>
      </c>
      <c r="M97" s="14">
        <v>10.114270833333348</v>
      </c>
      <c r="N97" s="14">
        <v>332.40000000000157</v>
      </c>
      <c r="O97" s="5">
        <v>169.00000000000136</v>
      </c>
      <c r="P97" s="5">
        <v>1036622</v>
      </c>
      <c r="Q97" s="14">
        <v>1079.8145833333333</v>
      </c>
      <c r="R97" s="14">
        <v>29.425391095066047</v>
      </c>
      <c r="S97" s="5">
        <v>63</v>
      </c>
      <c r="T97" s="5" t="s">
        <v>26</v>
      </c>
      <c r="U97" s="14">
        <v>0.56740340430803193</v>
      </c>
      <c r="V97" s="5">
        <v>787</v>
      </c>
      <c r="W97" s="5">
        <v>3528</v>
      </c>
      <c r="X97" s="5">
        <v>3246</v>
      </c>
      <c r="Y97" s="5">
        <v>2106</v>
      </c>
      <c r="Z97" s="5" t="s">
        <v>31</v>
      </c>
      <c r="AA97" s="5"/>
      <c r="AB97" s="6" cm="1">
        <f t="array" ref="AB97">SUM(IF(B97:I97&gt;B98:I98,1,-1))</f>
        <v>-4</v>
      </c>
      <c r="AC97" s="6" cm="1">
        <f t="array" ref="AC97">SUM(IF(J97:S97&gt;J98:S98,1,-1))</f>
        <v>0</v>
      </c>
      <c r="AD97" s="6">
        <f t="shared" si="27"/>
        <v>-4</v>
      </c>
      <c r="AE97" s="6">
        <f t="shared" si="29"/>
        <v>0</v>
      </c>
      <c r="AF97" s="6">
        <f t="shared" si="29"/>
        <v>0</v>
      </c>
      <c r="AG97" s="6">
        <f t="shared" si="29"/>
        <v>0</v>
      </c>
      <c r="AH97" s="5"/>
      <c r="AI97" s="8" t="str">
        <f t="shared" si="16"/>
        <v>OL Lower</v>
      </c>
      <c r="AJ97" s="7" t="str">
        <f t="shared" si="17"/>
        <v>Down</v>
      </c>
      <c r="AK97" s="7" t="str">
        <f t="shared" si="18"/>
        <v>POC Unchanged</v>
      </c>
      <c r="AL97" s="9" t="str">
        <f t="shared" si="19"/>
        <v>In. Val</v>
      </c>
      <c r="AM97" s="9" t="str">
        <f t="shared" si="20"/>
        <v>Upper Break</v>
      </c>
      <c r="AN97" s="9" t="str">
        <f t="shared" si="21"/>
        <v>Ab. Val</v>
      </c>
      <c r="AO97" s="9" t="str">
        <f t="shared" si="22"/>
        <v>No Gap</v>
      </c>
      <c r="AP97" s="9" t="str">
        <f t="shared" si="23"/>
        <v>Bottom-Weighted</v>
      </c>
      <c r="AQ97" s="9" t="str">
        <f t="shared" si="24"/>
        <v>Skewed Mid-High</v>
      </c>
      <c r="AR97" s="9" t="str">
        <f t="shared" si="25"/>
        <v>Same</v>
      </c>
      <c r="AS97" s="5">
        <f t="shared" si="26"/>
        <v>0</v>
      </c>
    </row>
    <row r="98" spans="1:45" ht="15.5" x14ac:dyDescent="0.35">
      <c r="A98" s="13">
        <v>45520</v>
      </c>
      <c r="B98" s="15">
        <v>1.29318</v>
      </c>
      <c r="C98" s="15">
        <v>1.29504</v>
      </c>
      <c r="D98" s="15">
        <v>1.2664299999999999</v>
      </c>
      <c r="E98" s="15">
        <v>1.2945800000000001</v>
      </c>
      <c r="F98" s="15">
        <v>1.2851999999999999</v>
      </c>
      <c r="G98" s="15">
        <v>1.2931999999999999</v>
      </c>
      <c r="H98" s="15">
        <v>1.2762</v>
      </c>
      <c r="I98" s="5">
        <v>32</v>
      </c>
      <c r="J98" s="5">
        <v>3000</v>
      </c>
      <c r="K98" s="5">
        <v>6623</v>
      </c>
      <c r="L98" s="5">
        <v>9703</v>
      </c>
      <c r="M98" s="14">
        <v>10.028854166666678</v>
      </c>
      <c r="N98" s="14">
        <v>286.10000000000025</v>
      </c>
      <c r="O98" s="5">
        <v>169.99999999999903</v>
      </c>
      <c r="P98" s="5">
        <v>1047347</v>
      </c>
      <c r="Q98" s="14">
        <v>1090.9864583333333</v>
      </c>
      <c r="R98" s="14">
        <v>33.914715134568304</v>
      </c>
      <c r="S98" s="5">
        <v>58</v>
      </c>
      <c r="T98" s="5" t="s">
        <v>26</v>
      </c>
      <c r="U98" s="14">
        <v>0.56012962712965042</v>
      </c>
      <c r="V98" s="5">
        <v>1662</v>
      </c>
      <c r="W98" s="5">
        <v>3302</v>
      </c>
      <c r="X98" s="5">
        <v>3016</v>
      </c>
      <c r="Y98" s="5">
        <v>1693</v>
      </c>
      <c r="Z98" s="5" t="s">
        <v>31</v>
      </c>
      <c r="AA98" s="5"/>
      <c r="AB98" s="6" cm="1">
        <f t="array" ref="AB98">SUM(IF(B98:I98&gt;B99:I99,1,-1))</f>
        <v>2</v>
      </c>
      <c r="AC98" s="6" cm="1">
        <f t="array" ref="AC98">SUM(IF(J98:S98&gt;J99:S99,1,-1))</f>
        <v>2</v>
      </c>
      <c r="AD98" s="6">
        <f t="shared" si="27"/>
        <v>4</v>
      </c>
      <c r="AE98" s="6">
        <f t="shared" si="29"/>
        <v>-2</v>
      </c>
      <c r="AF98" s="6">
        <f t="shared" si="29"/>
        <v>-2</v>
      </c>
      <c r="AG98" s="6">
        <f t="shared" si="29"/>
        <v>-4</v>
      </c>
      <c r="AH98" s="5"/>
      <c r="AI98" s="8" t="str">
        <f t="shared" si="16"/>
        <v>OL Higher</v>
      </c>
      <c r="AJ98" s="7" t="str">
        <f t="shared" si="17"/>
        <v>Down</v>
      </c>
      <c r="AK98" s="7" t="str">
        <f t="shared" si="18"/>
        <v>POC Unchanged</v>
      </c>
      <c r="AL98" s="9" t="str">
        <f t="shared" si="19"/>
        <v>In. Val</v>
      </c>
      <c r="AM98" s="9" t="str">
        <f t="shared" si="20"/>
        <v>Upper Break</v>
      </c>
      <c r="AN98" s="9" t="str">
        <f t="shared" si="21"/>
        <v>Ab. Val</v>
      </c>
      <c r="AO98" s="9" t="str">
        <f t="shared" si="22"/>
        <v>Gap Up - Follow Through</v>
      </c>
      <c r="AP98" s="9" t="str">
        <f t="shared" si="23"/>
        <v>Bottom-Weighted</v>
      </c>
      <c r="AQ98" s="9" t="str">
        <f t="shared" si="24"/>
        <v>Skewed Mid-High</v>
      </c>
      <c r="AR98" s="9" t="str">
        <f t="shared" si="25"/>
        <v>Closed Lower Quadrant</v>
      </c>
      <c r="AS98" s="5">
        <f t="shared" si="26"/>
        <v>-1</v>
      </c>
    </row>
    <row r="99" spans="1:45" ht="15.5" x14ac:dyDescent="0.35">
      <c r="A99" s="13">
        <v>45519</v>
      </c>
      <c r="B99" s="15">
        <v>1.2948900000000001</v>
      </c>
      <c r="C99" s="15">
        <v>1.2948999999999999</v>
      </c>
      <c r="D99" s="15">
        <v>1.2664299999999999</v>
      </c>
      <c r="E99" s="15">
        <v>1.28583</v>
      </c>
      <c r="F99" s="15">
        <v>1.2851999999999999</v>
      </c>
      <c r="G99" s="15">
        <v>1.2898000000000001</v>
      </c>
      <c r="H99" s="15">
        <v>1.2731999999999999</v>
      </c>
      <c r="I99" s="5">
        <v>-11</v>
      </c>
      <c r="J99" s="5">
        <v>2987</v>
      </c>
      <c r="K99" s="5">
        <v>6623</v>
      </c>
      <c r="L99" s="5">
        <v>9690</v>
      </c>
      <c r="M99" s="14">
        <v>10.01416666666667</v>
      </c>
      <c r="N99" s="14">
        <v>284.69999999999993</v>
      </c>
      <c r="O99" s="5">
        <v>166.00000000000171</v>
      </c>
      <c r="P99" s="5">
        <v>1054246</v>
      </c>
      <c r="Q99" s="14">
        <v>1098.1729166666667</v>
      </c>
      <c r="R99" s="14">
        <v>34.03582718651213</v>
      </c>
      <c r="S99" s="5">
        <v>54</v>
      </c>
      <c r="T99" s="5" t="s">
        <v>26</v>
      </c>
      <c r="U99" s="14">
        <v>0.5068799451349616</v>
      </c>
      <c r="V99" s="5">
        <v>1753</v>
      </c>
      <c r="W99" s="5">
        <v>3228</v>
      </c>
      <c r="X99" s="5">
        <v>2986</v>
      </c>
      <c r="Y99" s="5">
        <v>1693</v>
      </c>
      <c r="Z99" s="5" t="s">
        <v>32</v>
      </c>
      <c r="AA99" s="5"/>
      <c r="AB99" s="6" cm="1">
        <f t="array" ref="AB99">SUM(IF(B99:I99&gt;B100:I100,1,-1))</f>
        <v>2</v>
      </c>
      <c r="AC99" s="6" cm="1">
        <f t="array" ref="AC99">SUM(IF(J99:S99&gt;J100:S100,1,-1))</f>
        <v>-2</v>
      </c>
      <c r="AD99" s="6">
        <f t="shared" si="27"/>
        <v>0</v>
      </c>
      <c r="AE99" s="6">
        <f t="shared" ref="AE99:AG114" si="30">SUM(AB99:AB101)</f>
        <v>-2</v>
      </c>
      <c r="AF99" s="6">
        <f t="shared" si="30"/>
        <v>0</v>
      </c>
      <c r="AG99" s="6">
        <f t="shared" si="30"/>
        <v>-2</v>
      </c>
      <c r="AH99" s="5"/>
      <c r="AI99" s="8" t="str">
        <f t="shared" si="16"/>
        <v>OL Higher</v>
      </c>
      <c r="AJ99" s="7" t="str">
        <f t="shared" si="17"/>
        <v>Down</v>
      </c>
      <c r="AK99" s="7" t="str">
        <f t="shared" si="18"/>
        <v>POC Up</v>
      </c>
      <c r="AL99" s="9" t="str">
        <f t="shared" si="19"/>
        <v>In. Val</v>
      </c>
      <c r="AM99" s="9" t="str">
        <f t="shared" si="20"/>
        <v>Inside Day</v>
      </c>
      <c r="AN99" s="9" t="str">
        <f t="shared" si="21"/>
        <v>In Val</v>
      </c>
      <c r="AO99" s="9" t="str">
        <f t="shared" si="22"/>
        <v>Gap Up - Failed</v>
      </c>
      <c r="AP99" s="9" t="str">
        <f t="shared" si="23"/>
        <v>Bottom-Weighted</v>
      </c>
      <c r="AQ99" s="9" t="str">
        <f t="shared" si="24"/>
        <v>Skewed Mid-High</v>
      </c>
      <c r="AR99" s="9" t="str">
        <f t="shared" si="25"/>
        <v>Closed Lower Quadrant</v>
      </c>
      <c r="AS99" s="5">
        <f t="shared" si="26"/>
        <v>-1</v>
      </c>
    </row>
    <row r="100" spans="1:45" ht="15.5" x14ac:dyDescent="0.35">
      <c r="A100" s="13">
        <v>45518</v>
      </c>
      <c r="B100" s="15">
        <v>1.3007500000000001</v>
      </c>
      <c r="C100" s="15">
        <v>1.30124</v>
      </c>
      <c r="D100" s="15">
        <v>1.2664299999999999</v>
      </c>
      <c r="E100" s="15">
        <v>1.28241</v>
      </c>
      <c r="F100" s="15">
        <v>1.2766</v>
      </c>
      <c r="G100" s="15">
        <v>1.2859</v>
      </c>
      <c r="H100" s="15">
        <v>1.2681</v>
      </c>
      <c r="I100" s="5">
        <v>-52</v>
      </c>
      <c r="J100" s="5">
        <v>6466</v>
      </c>
      <c r="K100" s="5">
        <v>3066</v>
      </c>
      <c r="L100" s="5">
        <v>9606</v>
      </c>
      <c r="M100" s="14">
        <v>9.9338541666666647</v>
      </c>
      <c r="N100" s="14">
        <v>348.10000000000008</v>
      </c>
      <c r="O100" s="5">
        <v>178.00000000000037</v>
      </c>
      <c r="P100" s="5">
        <v>1056920</v>
      </c>
      <c r="Q100" s="14">
        <v>1100.9583333333333</v>
      </c>
      <c r="R100" s="14">
        <v>27.59551852915828</v>
      </c>
      <c r="S100" s="5">
        <v>71</v>
      </c>
      <c r="T100" s="5" t="s">
        <v>26</v>
      </c>
      <c r="U100" s="14">
        <v>0.54366996605129925</v>
      </c>
      <c r="V100" s="5">
        <v>738</v>
      </c>
      <c r="W100" s="5">
        <v>3145</v>
      </c>
      <c r="X100" s="5">
        <v>3431</v>
      </c>
      <c r="Y100" s="5">
        <v>2254</v>
      </c>
      <c r="Z100" s="5" t="s">
        <v>29</v>
      </c>
      <c r="AA100" s="5"/>
      <c r="AB100" s="6" cm="1">
        <f t="array" ref="AB100">SUM(IF(B100:I100&gt;B101:I101,1,-1))</f>
        <v>-6</v>
      </c>
      <c r="AC100" s="6" cm="1">
        <f t="array" ref="AC100">SUM(IF(J100:S100&gt;J101:S101,1,-1))</f>
        <v>-2</v>
      </c>
      <c r="AD100" s="6">
        <f t="shared" si="27"/>
        <v>-8</v>
      </c>
      <c r="AE100" s="6">
        <f t="shared" si="30"/>
        <v>-6</v>
      </c>
      <c r="AF100" s="6">
        <f t="shared" si="30"/>
        <v>0</v>
      </c>
      <c r="AG100" s="6">
        <f t="shared" si="30"/>
        <v>-6</v>
      </c>
      <c r="AH100" s="5"/>
      <c r="AI100" s="8" t="str">
        <f t="shared" si="16"/>
        <v>OL Lower</v>
      </c>
      <c r="AJ100" s="7" t="str">
        <f t="shared" si="17"/>
        <v>Down</v>
      </c>
      <c r="AK100" s="7" t="str">
        <f t="shared" si="18"/>
        <v>POC Unchanged</v>
      </c>
      <c r="AL100" s="9" t="str">
        <f t="shared" si="19"/>
        <v>In. Val</v>
      </c>
      <c r="AM100" s="9" t="str">
        <f t="shared" si="20"/>
        <v>Inside Day</v>
      </c>
      <c r="AN100" s="9" t="str">
        <f t="shared" si="21"/>
        <v>In Val</v>
      </c>
      <c r="AO100" s="9" t="str">
        <f t="shared" si="22"/>
        <v>Gap Up - Failed</v>
      </c>
      <c r="AP100" s="9" t="str">
        <f t="shared" si="23"/>
        <v>Top-Weighted</v>
      </c>
      <c r="AQ100" s="9" t="str">
        <f t="shared" si="24"/>
        <v>Skewed Mid-Low</v>
      </c>
      <c r="AR100" s="9" t="str">
        <f t="shared" si="25"/>
        <v>Closed Higher Quadrant</v>
      </c>
      <c r="AS100" s="5">
        <f t="shared" si="26"/>
        <v>1</v>
      </c>
    </row>
    <row r="101" spans="1:45" ht="15.5" x14ac:dyDescent="0.35">
      <c r="A101" s="13">
        <v>45517</v>
      </c>
      <c r="B101" s="15">
        <v>1.2977099999999999</v>
      </c>
      <c r="C101" s="15">
        <v>1.3044</v>
      </c>
      <c r="D101" s="15">
        <v>1.2664299999999999</v>
      </c>
      <c r="E101" s="15">
        <v>1.2864800000000001</v>
      </c>
      <c r="F101" s="15">
        <v>1.2766</v>
      </c>
      <c r="G101" s="15">
        <v>1.2867999999999999</v>
      </c>
      <c r="H101" s="15">
        <v>1.2681</v>
      </c>
      <c r="I101" s="5">
        <v>-32</v>
      </c>
      <c r="J101" s="5">
        <v>6426</v>
      </c>
      <c r="K101" s="5">
        <v>3066</v>
      </c>
      <c r="L101" s="5">
        <v>9566</v>
      </c>
      <c r="M101" s="14">
        <v>9.8984374999999893</v>
      </c>
      <c r="N101" s="14">
        <v>379.70000000000061</v>
      </c>
      <c r="O101" s="5">
        <v>186.99999999999937</v>
      </c>
      <c r="P101" s="5">
        <v>1058604</v>
      </c>
      <c r="Q101" s="14">
        <v>1102.7125000000001</v>
      </c>
      <c r="R101" s="14">
        <v>25.193573874111099</v>
      </c>
      <c r="S101" s="5">
        <v>71</v>
      </c>
      <c r="T101" s="5" t="s">
        <v>26</v>
      </c>
      <c r="U101" s="14">
        <v>0.52137830083904402</v>
      </c>
      <c r="V101" s="5">
        <v>713</v>
      </c>
      <c r="W101" s="5">
        <v>2613</v>
      </c>
      <c r="X101" s="5">
        <v>3517</v>
      </c>
      <c r="Y101" s="5">
        <v>2670</v>
      </c>
      <c r="Z101" s="5" t="s">
        <v>32</v>
      </c>
      <c r="AA101" s="5"/>
      <c r="AB101" s="6" cm="1">
        <f t="array" ref="AB101">SUM(IF(B101:I101&gt;B102:I102,1,-1))</f>
        <v>2</v>
      </c>
      <c r="AC101" s="6" cm="1">
        <f t="array" ref="AC101">SUM(IF(J101:S101&gt;J102:S102,1,-1))</f>
        <v>4</v>
      </c>
      <c r="AD101" s="6">
        <f t="shared" si="27"/>
        <v>6</v>
      </c>
      <c r="AE101" s="6">
        <f t="shared" si="30"/>
        <v>-4</v>
      </c>
      <c r="AF101" s="6">
        <f t="shared" si="30"/>
        <v>4</v>
      </c>
      <c r="AG101" s="6">
        <f t="shared" si="30"/>
        <v>0</v>
      </c>
      <c r="AH101" s="5"/>
      <c r="AI101" s="8" t="str">
        <f t="shared" si="16"/>
        <v>Inside</v>
      </c>
      <c r="AJ101" s="7" t="str">
        <f t="shared" si="17"/>
        <v>Down</v>
      </c>
      <c r="AK101" s="7" t="str">
        <f t="shared" si="18"/>
        <v>POC Up</v>
      </c>
      <c r="AL101" s="9" t="str">
        <f t="shared" si="19"/>
        <v>In. Val</v>
      </c>
      <c r="AM101" s="9" t="str">
        <f t="shared" si="20"/>
        <v>Inside Day</v>
      </c>
      <c r="AN101" s="9" t="str">
        <f t="shared" si="21"/>
        <v>In Val</v>
      </c>
      <c r="AO101" s="9" t="str">
        <f t="shared" si="22"/>
        <v>Gap Up - Failed</v>
      </c>
      <c r="AP101" s="9" t="str">
        <f t="shared" si="23"/>
        <v>Top-Weighted</v>
      </c>
      <c r="AQ101" s="9" t="str">
        <f t="shared" si="24"/>
        <v>Skewed Mid-Low</v>
      </c>
      <c r="AR101" s="9" t="str">
        <f t="shared" si="25"/>
        <v>Closed Lower Quadrant</v>
      </c>
      <c r="AS101" s="5">
        <f t="shared" si="26"/>
        <v>-1</v>
      </c>
    </row>
    <row r="102" spans="1:45" ht="15.5" x14ac:dyDescent="0.35">
      <c r="A102" s="13">
        <v>45516</v>
      </c>
      <c r="B102" s="15">
        <v>1.29688</v>
      </c>
      <c r="C102" s="15">
        <v>1.3044</v>
      </c>
      <c r="D102" s="15">
        <v>1.2664299999999999</v>
      </c>
      <c r="E102" s="15">
        <v>1.2769999999999999</v>
      </c>
      <c r="F102" s="15">
        <v>1.2764</v>
      </c>
      <c r="G102" s="15">
        <v>1.2883</v>
      </c>
      <c r="H102" s="15">
        <v>1.2679</v>
      </c>
      <c r="I102" s="5">
        <v>-44</v>
      </c>
      <c r="J102" s="5">
        <v>6463</v>
      </c>
      <c r="K102" s="5">
        <v>2922</v>
      </c>
      <c r="L102" s="5">
        <v>9455</v>
      </c>
      <c r="M102" s="14">
        <v>9.7877083333333061</v>
      </c>
      <c r="N102" s="14">
        <v>379.70000000000061</v>
      </c>
      <c r="O102" s="5">
        <v>203.99999999999974</v>
      </c>
      <c r="P102" s="5">
        <v>1054290</v>
      </c>
      <c r="Q102" s="14">
        <v>1098.21875</v>
      </c>
      <c r="R102" s="14">
        <v>24.901237819331012</v>
      </c>
      <c r="S102" s="5">
        <v>70</v>
      </c>
      <c r="T102" s="5" t="s">
        <v>26</v>
      </c>
      <c r="U102" s="14">
        <v>0.51314908754175992</v>
      </c>
      <c r="V102" s="5">
        <v>1017</v>
      </c>
      <c r="W102" s="5">
        <v>2572</v>
      </c>
      <c r="X102" s="5">
        <v>3139</v>
      </c>
      <c r="Y102" s="5">
        <v>2670</v>
      </c>
      <c r="Z102" s="5" t="s">
        <v>29</v>
      </c>
      <c r="AA102" s="5"/>
      <c r="AB102" s="6" cm="1">
        <f t="array" ref="AB102">SUM(IF(B102:I102&gt;B103:I103,1,-1))</f>
        <v>-2</v>
      </c>
      <c r="AC102" s="6" cm="1">
        <f t="array" ref="AC102">SUM(IF(J102:S102&gt;J103:S103,1,-1))</f>
        <v>-2</v>
      </c>
      <c r="AD102" s="6">
        <f t="shared" si="27"/>
        <v>-4</v>
      </c>
      <c r="AE102" s="6">
        <f t="shared" si="30"/>
        <v>-6</v>
      </c>
      <c r="AF102" s="6">
        <f t="shared" si="30"/>
        <v>6</v>
      </c>
      <c r="AG102" s="6">
        <f t="shared" si="30"/>
        <v>0</v>
      </c>
      <c r="AH102" s="5"/>
      <c r="AI102" s="8" t="str">
        <f t="shared" si="16"/>
        <v>OL Lower</v>
      </c>
      <c r="AJ102" s="7" t="str">
        <f t="shared" si="17"/>
        <v>Down</v>
      </c>
      <c r="AK102" s="7" t="str">
        <f t="shared" si="18"/>
        <v>POC Down</v>
      </c>
      <c r="AL102" s="9" t="str">
        <f t="shared" si="19"/>
        <v>In. Val</v>
      </c>
      <c r="AM102" s="9" t="str">
        <f t="shared" si="20"/>
        <v>Inside Day</v>
      </c>
      <c r="AN102" s="9" t="str">
        <f t="shared" si="21"/>
        <v>In Val</v>
      </c>
      <c r="AO102" s="9" t="str">
        <f t="shared" si="22"/>
        <v>No Gap</v>
      </c>
      <c r="AP102" s="9" t="str">
        <f t="shared" si="23"/>
        <v>Top-Weighted</v>
      </c>
      <c r="AQ102" s="9" t="str">
        <f t="shared" si="24"/>
        <v>Skewed Mid-Low</v>
      </c>
      <c r="AR102" s="9" t="str">
        <f t="shared" si="25"/>
        <v>Closed Lower Quadrant</v>
      </c>
      <c r="AS102" s="5">
        <f t="shared" si="26"/>
        <v>-1</v>
      </c>
    </row>
    <row r="103" spans="1:45" ht="15.5" x14ac:dyDescent="0.35">
      <c r="A103" s="13">
        <v>45513</v>
      </c>
      <c r="B103" s="15">
        <v>1.29667</v>
      </c>
      <c r="C103" s="15">
        <v>1.3044</v>
      </c>
      <c r="D103" s="15">
        <v>1.2664299999999999</v>
      </c>
      <c r="E103" s="15">
        <v>1.2748299999999999</v>
      </c>
      <c r="F103" s="15">
        <v>1.2851999999999999</v>
      </c>
      <c r="G103" s="15">
        <v>1.2990999999999999</v>
      </c>
      <c r="H103" s="15">
        <v>1.2755000000000001</v>
      </c>
      <c r="I103" s="5">
        <v>-52</v>
      </c>
      <c r="J103" s="5">
        <v>4085</v>
      </c>
      <c r="K103" s="5">
        <v>5279</v>
      </c>
      <c r="L103" s="5">
        <v>9414</v>
      </c>
      <c r="M103" s="14">
        <v>9.7519791666666347</v>
      </c>
      <c r="N103" s="14">
        <v>379.70000000000061</v>
      </c>
      <c r="O103" s="5">
        <v>235.99999999999844</v>
      </c>
      <c r="P103" s="5">
        <v>1056255</v>
      </c>
      <c r="Q103" s="14">
        <v>1100.265625</v>
      </c>
      <c r="R103" s="14">
        <v>24.793257835132959</v>
      </c>
      <c r="S103" s="5">
        <v>78</v>
      </c>
      <c r="T103" s="5" t="s">
        <v>26</v>
      </c>
      <c r="U103" s="14">
        <v>0.66627594048171224</v>
      </c>
      <c r="V103" s="5">
        <v>1362</v>
      </c>
      <c r="W103" s="5">
        <v>2572</v>
      </c>
      <c r="X103" s="5">
        <v>2834</v>
      </c>
      <c r="Y103" s="5">
        <v>2589</v>
      </c>
      <c r="Z103" s="5" t="s">
        <v>27</v>
      </c>
      <c r="AA103" s="5"/>
      <c r="AB103" s="6" cm="1">
        <f t="array" ref="AB103">SUM(IF(B103:I103&gt;B104:I104,1,-1))</f>
        <v>-4</v>
      </c>
      <c r="AC103" s="6" cm="1">
        <f t="array" ref="AC103">SUM(IF(J103:S103&gt;J104:S104,1,-1))</f>
        <v>2</v>
      </c>
      <c r="AD103" s="6">
        <f t="shared" si="27"/>
        <v>-2</v>
      </c>
      <c r="AE103" s="6">
        <f t="shared" si="30"/>
        <v>-10</v>
      </c>
      <c r="AF103" s="6">
        <f t="shared" si="30"/>
        <v>12</v>
      </c>
      <c r="AG103" s="6">
        <f t="shared" si="30"/>
        <v>2</v>
      </c>
      <c r="AH103" s="5"/>
      <c r="AI103" s="8" t="str">
        <f t="shared" si="16"/>
        <v>Outside</v>
      </c>
      <c r="AJ103" s="7" t="str">
        <f t="shared" si="17"/>
        <v>Down</v>
      </c>
      <c r="AK103" s="7" t="str">
        <f t="shared" si="18"/>
        <v>POC Unchanged</v>
      </c>
      <c r="AL103" s="9" t="str">
        <f t="shared" si="19"/>
        <v>In. Val</v>
      </c>
      <c r="AM103" s="9" t="str">
        <f t="shared" si="20"/>
        <v>Inside Day</v>
      </c>
      <c r="AN103" s="9" t="str">
        <f t="shared" si="21"/>
        <v>Bl. Val</v>
      </c>
      <c r="AO103" s="9" t="str">
        <f t="shared" si="22"/>
        <v>No Gap</v>
      </c>
      <c r="AP103" s="9" t="str">
        <f t="shared" si="23"/>
        <v>Bottom-Weighted</v>
      </c>
      <c r="AQ103" s="9" t="str">
        <f t="shared" si="24"/>
        <v>Skewed Mid-Low</v>
      </c>
      <c r="AR103" s="9" t="str">
        <f t="shared" si="25"/>
        <v>Same</v>
      </c>
      <c r="AS103" s="5">
        <f t="shared" si="26"/>
        <v>0</v>
      </c>
    </row>
    <row r="104" spans="1:45" ht="15.5" x14ac:dyDescent="0.35">
      <c r="A104" s="13">
        <v>45512</v>
      </c>
      <c r="B104" s="15">
        <v>1.2923</v>
      </c>
      <c r="C104" s="15">
        <v>1.3044</v>
      </c>
      <c r="D104" s="15">
        <v>1.2664299999999999</v>
      </c>
      <c r="E104" s="15">
        <v>1.2744899999999999</v>
      </c>
      <c r="F104" s="15">
        <v>1.2851999999999999</v>
      </c>
      <c r="G104" s="15">
        <v>1.2990999999999999</v>
      </c>
      <c r="H104" s="15">
        <v>1.2763</v>
      </c>
      <c r="I104" s="5">
        <v>-27</v>
      </c>
      <c r="J104" s="5">
        <v>4492</v>
      </c>
      <c r="K104" s="5">
        <v>4859</v>
      </c>
      <c r="L104" s="5">
        <v>9401</v>
      </c>
      <c r="M104" s="14">
        <v>9.7357291666666264</v>
      </c>
      <c r="N104" s="14">
        <v>379.70000000000061</v>
      </c>
      <c r="O104" s="5">
        <v>227.99999999999932</v>
      </c>
      <c r="P104" s="5">
        <v>1058615</v>
      </c>
      <c r="Q104" s="14">
        <v>1102.7239583333333</v>
      </c>
      <c r="R104" s="14">
        <v>24.759020279167725</v>
      </c>
      <c r="S104" s="5">
        <v>75</v>
      </c>
      <c r="T104" s="5" t="s">
        <v>33</v>
      </c>
      <c r="U104" s="14">
        <v>0.71962996474995966</v>
      </c>
      <c r="V104" s="5">
        <v>1600</v>
      </c>
      <c r="W104" s="5">
        <v>2739</v>
      </c>
      <c r="X104" s="5">
        <v>2706</v>
      </c>
      <c r="Y104" s="5">
        <v>2297</v>
      </c>
      <c r="Z104" s="5" t="s">
        <v>27</v>
      </c>
      <c r="AA104" s="5"/>
      <c r="AB104" s="6" cm="1">
        <f t="array" ref="AB104">SUM(IF(B104:I104&gt;B105:I105,1,-1))</f>
        <v>0</v>
      </c>
      <c r="AC104" s="6" cm="1">
        <f t="array" ref="AC104">SUM(IF(J104:S104&gt;J105:S105,1,-1))</f>
        <v>6</v>
      </c>
      <c r="AD104" s="6">
        <f t="shared" si="27"/>
        <v>6</v>
      </c>
      <c r="AE104" s="6">
        <f t="shared" si="30"/>
        <v>-10</v>
      </c>
      <c r="AF104" s="6">
        <f t="shared" si="30"/>
        <v>16</v>
      </c>
      <c r="AG104" s="6">
        <f t="shared" si="30"/>
        <v>6</v>
      </c>
      <c r="AH104" s="5"/>
      <c r="AI104" s="8" t="str">
        <f t="shared" si="16"/>
        <v>Outside</v>
      </c>
      <c r="AJ104" s="7" t="str">
        <f t="shared" si="17"/>
        <v>Down</v>
      </c>
      <c r="AK104" s="7" t="str">
        <f t="shared" si="18"/>
        <v>POC Down</v>
      </c>
      <c r="AL104" s="9" t="str">
        <f t="shared" si="19"/>
        <v>In. Val</v>
      </c>
      <c r="AM104" s="9" t="str">
        <f t="shared" si="20"/>
        <v>Lower Break</v>
      </c>
      <c r="AN104" s="9" t="str">
        <f t="shared" si="21"/>
        <v>Bl. Val</v>
      </c>
      <c r="AO104" s="9" t="str">
        <f t="shared" si="22"/>
        <v>No Gap</v>
      </c>
      <c r="AP104" s="9" t="str">
        <f t="shared" si="23"/>
        <v>Bottom-Weighted</v>
      </c>
      <c r="AQ104" s="9" t="str">
        <f t="shared" si="24"/>
        <v>Skewed Mid-High</v>
      </c>
      <c r="AR104" s="9" t="str">
        <f t="shared" si="25"/>
        <v>Same</v>
      </c>
      <c r="AS104" s="5">
        <f t="shared" si="26"/>
        <v>0</v>
      </c>
    </row>
    <row r="105" spans="1:45" ht="15.5" x14ac:dyDescent="0.35">
      <c r="A105" s="13">
        <v>45511</v>
      </c>
      <c r="B105" s="15">
        <v>1.2853399999999999</v>
      </c>
      <c r="C105" s="15">
        <v>1.3044</v>
      </c>
      <c r="D105" s="15">
        <v>1.2672300000000001</v>
      </c>
      <c r="E105" s="15">
        <v>1.2682100000000001</v>
      </c>
      <c r="F105" s="15">
        <v>1.2912000000000001</v>
      </c>
      <c r="G105" s="15">
        <v>1.2990000000000002</v>
      </c>
      <c r="H105" s="15">
        <v>1.278</v>
      </c>
      <c r="I105" s="5">
        <v>-35</v>
      </c>
      <c r="J105" s="5">
        <v>2874</v>
      </c>
      <c r="K105" s="5">
        <v>6360</v>
      </c>
      <c r="L105" s="5">
        <v>9300</v>
      </c>
      <c r="M105" s="14">
        <v>9.6653124999999704</v>
      </c>
      <c r="N105" s="14">
        <v>371.69999999999925</v>
      </c>
      <c r="O105" s="5">
        <v>210.00000000000131</v>
      </c>
      <c r="P105" s="5">
        <v>1048987</v>
      </c>
      <c r="Q105" s="14">
        <v>1092.6947916666666</v>
      </c>
      <c r="R105" s="14">
        <v>25.020177562550494</v>
      </c>
      <c r="S105" s="5">
        <v>60</v>
      </c>
      <c r="T105" s="5" t="s">
        <v>26</v>
      </c>
      <c r="U105" s="14">
        <v>0.56084976024451894</v>
      </c>
      <c r="V105" s="5">
        <v>1574</v>
      </c>
      <c r="W105" s="5">
        <v>3040</v>
      </c>
      <c r="X105" s="5">
        <v>2740</v>
      </c>
      <c r="Y105" s="5">
        <v>1914</v>
      </c>
      <c r="Z105" s="5" t="s">
        <v>27</v>
      </c>
      <c r="AA105" s="5"/>
      <c r="AB105" s="6" cm="1">
        <f t="array" ref="AB105">SUM(IF(B105:I105&gt;B106:I106,1,-1))</f>
        <v>-6</v>
      </c>
      <c r="AC105" s="6" cm="1">
        <f t="array" ref="AC105">SUM(IF(J105:S105&gt;J106:S106,1,-1))</f>
        <v>4</v>
      </c>
      <c r="AD105" s="6">
        <f t="shared" si="27"/>
        <v>-2</v>
      </c>
      <c r="AE105" s="6">
        <f t="shared" si="30"/>
        <v>-10</v>
      </c>
      <c r="AF105" s="6">
        <f t="shared" si="30"/>
        <v>14</v>
      </c>
      <c r="AG105" s="6">
        <f t="shared" si="30"/>
        <v>4</v>
      </c>
      <c r="AH105" s="5"/>
      <c r="AI105" s="8" t="str">
        <f t="shared" si="16"/>
        <v>Outside</v>
      </c>
      <c r="AJ105" s="7" t="str">
        <f t="shared" si="17"/>
        <v>Up</v>
      </c>
      <c r="AK105" s="7" t="str">
        <f t="shared" si="18"/>
        <v>POC Unchanged</v>
      </c>
      <c r="AL105" s="9" t="str">
        <f t="shared" si="19"/>
        <v>In. Val</v>
      </c>
      <c r="AM105" s="9" t="str">
        <f t="shared" si="20"/>
        <v>Inside Day</v>
      </c>
      <c r="AN105" s="9" t="str">
        <f t="shared" si="21"/>
        <v>Bl. Val</v>
      </c>
      <c r="AO105" s="9" t="str">
        <f t="shared" si="22"/>
        <v>No Gap</v>
      </c>
      <c r="AP105" s="9" t="str">
        <f t="shared" si="23"/>
        <v>Bottom-Weighted</v>
      </c>
      <c r="AQ105" s="9" t="str">
        <f t="shared" si="24"/>
        <v>Skewed Mid-High</v>
      </c>
      <c r="AR105" s="9" t="str">
        <f t="shared" si="25"/>
        <v>Same</v>
      </c>
      <c r="AS105" s="5">
        <f t="shared" si="26"/>
        <v>0</v>
      </c>
    </row>
    <row r="106" spans="1:45" ht="15.5" x14ac:dyDescent="0.35">
      <c r="A106" s="13">
        <v>45510</v>
      </c>
      <c r="B106" s="15">
        <v>1.2787299999999999</v>
      </c>
      <c r="C106" s="15">
        <v>1.3044</v>
      </c>
      <c r="D106" s="15">
        <v>1.2672300000000001</v>
      </c>
      <c r="E106" s="15">
        <v>1.26841</v>
      </c>
      <c r="F106" s="15">
        <v>1.2912000000000001</v>
      </c>
      <c r="G106" s="15">
        <v>1.2990000000000002</v>
      </c>
      <c r="H106" s="15">
        <v>1.2793000000000001</v>
      </c>
      <c r="I106" s="5">
        <v>-11</v>
      </c>
      <c r="J106" s="5">
        <v>2874</v>
      </c>
      <c r="K106" s="5">
        <v>6162</v>
      </c>
      <c r="L106" s="5">
        <v>9102</v>
      </c>
      <c r="M106" s="14">
        <v>9.4563541666666371</v>
      </c>
      <c r="N106" s="14">
        <v>371.69999999999925</v>
      </c>
      <c r="O106" s="5">
        <v>197.00000000000051</v>
      </c>
      <c r="P106" s="5">
        <v>1020420</v>
      </c>
      <c r="Q106" s="14">
        <v>1062.9375</v>
      </c>
      <c r="R106" s="14">
        <v>24.487489911218773</v>
      </c>
      <c r="S106" s="5">
        <v>70</v>
      </c>
      <c r="T106" s="5" t="s">
        <v>26</v>
      </c>
      <c r="U106" s="14">
        <v>0.56667063794175432</v>
      </c>
      <c r="V106" s="5">
        <v>1574</v>
      </c>
      <c r="W106" s="5">
        <v>3040</v>
      </c>
      <c r="X106" s="5">
        <v>3062</v>
      </c>
      <c r="Y106" s="5">
        <v>1394</v>
      </c>
      <c r="Z106" s="5" t="s">
        <v>27</v>
      </c>
      <c r="AA106" s="5"/>
      <c r="AB106" s="6" cm="1">
        <f t="array" ref="AB106">SUM(IF(B106:I106&gt;B107:I107,1,-1))</f>
        <v>-4</v>
      </c>
      <c r="AC106" s="6" cm="1">
        <f t="array" ref="AC106">SUM(IF(J106:S106&gt;J107:S107,1,-1))</f>
        <v>6</v>
      </c>
      <c r="AD106" s="6">
        <f t="shared" si="27"/>
        <v>2</v>
      </c>
      <c r="AE106" s="6">
        <f t="shared" si="30"/>
        <v>-6</v>
      </c>
      <c r="AF106" s="6">
        <f t="shared" si="30"/>
        <v>16</v>
      </c>
      <c r="AG106" s="6">
        <f t="shared" si="30"/>
        <v>10</v>
      </c>
      <c r="AH106" s="5"/>
      <c r="AI106" s="8" t="str">
        <f t="shared" si="16"/>
        <v>OL Higher</v>
      </c>
      <c r="AJ106" s="7" t="str">
        <f t="shared" si="17"/>
        <v>Up</v>
      </c>
      <c r="AK106" s="7" t="str">
        <f t="shared" si="18"/>
        <v>POC Unchanged</v>
      </c>
      <c r="AL106" s="9" t="str">
        <f t="shared" si="19"/>
        <v>In. Val</v>
      </c>
      <c r="AM106" s="9" t="str">
        <f t="shared" si="20"/>
        <v>Lower Break</v>
      </c>
      <c r="AN106" s="9" t="str">
        <f t="shared" si="21"/>
        <v>Bl. Val</v>
      </c>
      <c r="AO106" s="9" t="str">
        <f t="shared" si="22"/>
        <v>No Gap</v>
      </c>
      <c r="AP106" s="9" t="str">
        <f t="shared" si="23"/>
        <v>Bottom-Weighted</v>
      </c>
      <c r="AQ106" s="9" t="str">
        <f t="shared" si="24"/>
        <v>Skewed Mid-Low</v>
      </c>
      <c r="AR106" s="9" t="str">
        <f t="shared" si="25"/>
        <v>Same</v>
      </c>
      <c r="AS106" s="5">
        <f t="shared" si="26"/>
        <v>0</v>
      </c>
    </row>
    <row r="107" spans="1:45" ht="15.5" x14ac:dyDescent="0.35">
      <c r="A107" s="13">
        <v>45509</v>
      </c>
      <c r="B107" s="15">
        <v>1.28149</v>
      </c>
      <c r="C107" s="15">
        <v>1.3044</v>
      </c>
      <c r="D107" s="15">
        <v>1.2706500000000001</v>
      </c>
      <c r="E107" s="15">
        <v>1.27871</v>
      </c>
      <c r="F107" s="15">
        <v>1.2911999999999999</v>
      </c>
      <c r="G107" s="15">
        <v>1.2950999999999999</v>
      </c>
      <c r="H107" s="15">
        <v>1.2770999999999999</v>
      </c>
      <c r="I107" s="5">
        <v>27</v>
      </c>
      <c r="J107" s="5">
        <v>2891</v>
      </c>
      <c r="K107" s="5">
        <v>5847</v>
      </c>
      <c r="L107" s="5">
        <v>8804</v>
      </c>
      <c r="M107" s="14">
        <v>9.1108333333332965</v>
      </c>
      <c r="N107" s="14">
        <v>337.49999999999949</v>
      </c>
      <c r="O107" s="5">
        <v>180.00000000000017</v>
      </c>
      <c r="P107" s="5">
        <v>979817</v>
      </c>
      <c r="Q107" s="14">
        <v>1020.6427083333333</v>
      </c>
      <c r="R107" s="14">
        <v>26.085925925925967</v>
      </c>
      <c r="S107" s="5">
        <v>66</v>
      </c>
      <c r="T107" s="5" t="s">
        <v>26</v>
      </c>
      <c r="U107" s="14">
        <v>0.50584584606288852</v>
      </c>
      <c r="V107" s="5">
        <v>1453</v>
      </c>
      <c r="W107" s="5">
        <v>2517</v>
      </c>
      <c r="X107" s="5">
        <v>3142</v>
      </c>
      <c r="Y107" s="5">
        <v>1625</v>
      </c>
      <c r="Z107" s="5" t="s">
        <v>27</v>
      </c>
      <c r="AA107" s="5"/>
      <c r="AB107" s="6" cm="1">
        <f t="array" ref="AB107">SUM(IF(B107:I107&gt;B108:I108,1,-1))</f>
        <v>0</v>
      </c>
      <c r="AC107" s="6" cm="1">
        <f t="array" ref="AC107">SUM(IF(J107:S107&gt;J108:S108,1,-1))</f>
        <v>4</v>
      </c>
      <c r="AD107" s="6">
        <f t="shared" si="27"/>
        <v>4</v>
      </c>
      <c r="AE107" s="6">
        <f t="shared" si="30"/>
        <v>-8</v>
      </c>
      <c r="AF107" s="6">
        <f t="shared" si="30"/>
        <v>14</v>
      </c>
      <c r="AG107" s="6">
        <f t="shared" si="30"/>
        <v>6</v>
      </c>
      <c r="AH107" s="5"/>
      <c r="AI107" s="8" t="str">
        <f t="shared" si="16"/>
        <v>Outside</v>
      </c>
      <c r="AJ107" s="7" t="str">
        <f t="shared" si="17"/>
        <v>Up</v>
      </c>
      <c r="AK107" s="7" t="str">
        <f t="shared" si="18"/>
        <v>POC Unchanged</v>
      </c>
      <c r="AL107" s="9" t="str">
        <f t="shared" si="19"/>
        <v>In. Val</v>
      </c>
      <c r="AM107" s="9" t="str">
        <f t="shared" si="20"/>
        <v>Inside Day</v>
      </c>
      <c r="AN107" s="9" t="str">
        <f t="shared" si="21"/>
        <v>In Val</v>
      </c>
      <c r="AO107" s="9" t="str">
        <f t="shared" si="22"/>
        <v>No Gap</v>
      </c>
      <c r="AP107" s="9" t="str">
        <f t="shared" si="23"/>
        <v>Bottom-Weighted</v>
      </c>
      <c r="AQ107" s="9" t="str">
        <f t="shared" si="24"/>
        <v>Skewed Mid-Low</v>
      </c>
      <c r="AR107" s="9" t="str">
        <f t="shared" si="25"/>
        <v>Same</v>
      </c>
      <c r="AS107" s="5">
        <f t="shared" si="26"/>
        <v>0</v>
      </c>
    </row>
    <row r="108" spans="1:45" ht="15.5" x14ac:dyDescent="0.35">
      <c r="A108" s="13">
        <v>45506</v>
      </c>
      <c r="B108" s="15">
        <v>1.28047</v>
      </c>
      <c r="C108" s="15">
        <v>1.3044</v>
      </c>
      <c r="D108" s="15">
        <v>1.2706500000000001</v>
      </c>
      <c r="E108" s="15">
        <v>1.27867</v>
      </c>
      <c r="F108" s="15">
        <v>1.2911999999999999</v>
      </c>
      <c r="G108" s="15">
        <v>1.2946</v>
      </c>
      <c r="H108" s="15">
        <v>1.2789999999999999</v>
      </c>
      <c r="I108" s="5">
        <v>5</v>
      </c>
      <c r="J108" s="5">
        <v>2891</v>
      </c>
      <c r="K108" s="5">
        <v>5172</v>
      </c>
      <c r="L108" s="5">
        <v>8129</v>
      </c>
      <c r="M108" s="14">
        <v>8.4115624999999579</v>
      </c>
      <c r="N108" s="14">
        <v>337.49999999999949</v>
      </c>
      <c r="O108" s="5">
        <v>156.00000000000057</v>
      </c>
      <c r="P108" s="5">
        <v>899420</v>
      </c>
      <c r="Q108" s="14">
        <v>936.89583333333337</v>
      </c>
      <c r="R108" s="14">
        <v>24.085925925925963</v>
      </c>
      <c r="S108" s="5">
        <v>75</v>
      </c>
      <c r="T108" s="5" t="s">
        <v>26</v>
      </c>
      <c r="U108" s="14">
        <v>0.54995771883992806</v>
      </c>
      <c r="V108" s="5">
        <v>1453</v>
      </c>
      <c r="W108" s="5">
        <v>2517</v>
      </c>
      <c r="X108" s="5">
        <v>3301</v>
      </c>
      <c r="Y108" s="5">
        <v>804</v>
      </c>
      <c r="Z108" s="5" t="s">
        <v>27</v>
      </c>
      <c r="AA108" s="5"/>
      <c r="AB108" s="6" cm="1">
        <f t="array" ref="AB108">SUM(IF(B108:I108&gt;B109:I109,1,-1))</f>
        <v>-2</v>
      </c>
      <c r="AC108" s="6" cm="1">
        <f t="array" ref="AC108">SUM(IF(J108:S108&gt;J109:S109,1,-1))</f>
        <v>6</v>
      </c>
      <c r="AD108" s="6">
        <f t="shared" si="27"/>
        <v>4</v>
      </c>
      <c r="AE108" s="6">
        <f t="shared" si="30"/>
        <v>-10</v>
      </c>
      <c r="AF108" s="6">
        <f t="shared" si="30"/>
        <v>14</v>
      </c>
      <c r="AG108" s="6">
        <f t="shared" si="30"/>
        <v>4</v>
      </c>
      <c r="AH108" s="5"/>
      <c r="AI108" s="8" t="str">
        <f t="shared" si="16"/>
        <v>Outside</v>
      </c>
      <c r="AJ108" s="7" t="str">
        <f t="shared" si="17"/>
        <v>Up</v>
      </c>
      <c r="AK108" s="7" t="str">
        <f t="shared" si="18"/>
        <v>POC Unchanged</v>
      </c>
      <c r="AL108" s="9" t="str">
        <f t="shared" si="19"/>
        <v>In. Val</v>
      </c>
      <c r="AM108" s="9" t="str">
        <f t="shared" si="20"/>
        <v>Lower Break</v>
      </c>
      <c r="AN108" s="9" t="str">
        <f t="shared" si="21"/>
        <v>Bl. Val</v>
      </c>
      <c r="AO108" s="9" t="str">
        <f t="shared" si="22"/>
        <v>No Gap</v>
      </c>
      <c r="AP108" s="9" t="str">
        <f t="shared" si="23"/>
        <v>Bottom-Weighted</v>
      </c>
      <c r="AQ108" s="9" t="str">
        <f t="shared" si="24"/>
        <v>Skewed Mid-Low</v>
      </c>
      <c r="AR108" s="9" t="str">
        <f t="shared" si="25"/>
        <v>Same</v>
      </c>
      <c r="AS108" s="5">
        <f t="shared" si="26"/>
        <v>0</v>
      </c>
    </row>
    <row r="109" spans="1:45" ht="15.5" x14ac:dyDescent="0.35">
      <c r="A109" s="13">
        <v>45505</v>
      </c>
      <c r="B109" s="15">
        <v>1.27546</v>
      </c>
      <c r="C109" s="15">
        <v>1.3044</v>
      </c>
      <c r="D109" s="15">
        <v>1.27261</v>
      </c>
      <c r="E109" s="15">
        <v>1.27274</v>
      </c>
      <c r="F109" s="15">
        <v>1.2911999999999999</v>
      </c>
      <c r="G109" s="15">
        <v>1.2946</v>
      </c>
      <c r="H109" s="15">
        <v>1.2790999999999999</v>
      </c>
      <c r="I109" s="5">
        <v>-1</v>
      </c>
      <c r="J109" s="5">
        <v>2891</v>
      </c>
      <c r="K109" s="5">
        <v>4960</v>
      </c>
      <c r="L109" s="5">
        <v>7917</v>
      </c>
      <c r="M109" s="14">
        <v>8.1880208333332885</v>
      </c>
      <c r="N109" s="14">
        <v>317.89999999999986</v>
      </c>
      <c r="O109" s="5">
        <v>155.00000000000068</v>
      </c>
      <c r="P109" s="5">
        <v>877495</v>
      </c>
      <c r="Q109" s="14">
        <v>914.05729166666663</v>
      </c>
      <c r="R109" s="14">
        <v>24.904057879836436</v>
      </c>
      <c r="S109" s="5">
        <v>70</v>
      </c>
      <c r="T109" s="5" t="s">
        <v>26</v>
      </c>
      <c r="U109" s="14">
        <v>0.55833101337885993</v>
      </c>
      <c r="V109" s="5">
        <v>1304</v>
      </c>
      <c r="W109" s="5">
        <v>2465</v>
      </c>
      <c r="X109" s="5">
        <v>2997</v>
      </c>
      <c r="Y109" s="5">
        <v>1151</v>
      </c>
      <c r="Z109" s="5" t="s">
        <v>27</v>
      </c>
      <c r="AA109" s="5"/>
      <c r="AB109" s="6" cm="1">
        <f t="array" ref="AB109">SUM(IF(B109:I109&gt;B110:I110,1,-1))</f>
        <v>-6</v>
      </c>
      <c r="AC109" s="6" cm="1">
        <f t="array" ref="AC109">SUM(IF(J109:S109&gt;J110:S110,1,-1))</f>
        <v>4</v>
      </c>
      <c r="AD109" s="6">
        <f t="shared" si="27"/>
        <v>-2</v>
      </c>
      <c r="AE109" s="6">
        <f t="shared" si="30"/>
        <v>-10</v>
      </c>
      <c r="AF109" s="6">
        <f t="shared" si="30"/>
        <v>12</v>
      </c>
      <c r="AG109" s="6">
        <f t="shared" si="30"/>
        <v>2</v>
      </c>
      <c r="AH109" s="5"/>
      <c r="AI109" s="8" t="str">
        <f t="shared" si="16"/>
        <v>OL Lower</v>
      </c>
      <c r="AJ109" s="7" t="str">
        <f t="shared" si="17"/>
        <v>Up</v>
      </c>
      <c r="AK109" s="7" t="str">
        <f t="shared" si="18"/>
        <v>POC Unchanged</v>
      </c>
      <c r="AL109" s="9" t="str">
        <f t="shared" si="19"/>
        <v>In. Val</v>
      </c>
      <c r="AM109" s="9" t="str">
        <f t="shared" si="20"/>
        <v>Lower Break</v>
      </c>
      <c r="AN109" s="9" t="str">
        <f t="shared" si="21"/>
        <v>Bl. Val</v>
      </c>
      <c r="AO109" s="9" t="str">
        <f t="shared" si="22"/>
        <v>Gap Down - Follow Through</v>
      </c>
      <c r="AP109" s="9" t="str">
        <f t="shared" si="23"/>
        <v>Bottom-Weighted</v>
      </c>
      <c r="AQ109" s="9" t="str">
        <f t="shared" si="24"/>
        <v>Skewed Mid-Low</v>
      </c>
      <c r="AR109" s="9" t="str">
        <f t="shared" si="25"/>
        <v>Closed Higher Quadrant</v>
      </c>
      <c r="AS109" s="5">
        <f t="shared" si="26"/>
        <v>1</v>
      </c>
    </row>
    <row r="110" spans="1:45" ht="15.5" x14ac:dyDescent="0.35">
      <c r="A110" s="13">
        <v>45504</v>
      </c>
      <c r="B110" s="15">
        <v>1.2746900000000001</v>
      </c>
      <c r="C110" s="15">
        <v>1.3044</v>
      </c>
      <c r="D110" s="15">
        <v>1.2740400000000001</v>
      </c>
      <c r="E110" s="15">
        <v>1.2852300000000001</v>
      </c>
      <c r="F110" s="15">
        <v>1.2912000000000001</v>
      </c>
      <c r="G110" s="15">
        <v>1.2975000000000001</v>
      </c>
      <c r="H110" s="15">
        <v>1.282</v>
      </c>
      <c r="I110" s="5">
        <v>10</v>
      </c>
      <c r="J110" s="5">
        <v>2894</v>
      </c>
      <c r="K110" s="5">
        <v>4546</v>
      </c>
      <c r="L110" s="5">
        <v>7506</v>
      </c>
      <c r="M110" s="14">
        <v>7.7529166666666187</v>
      </c>
      <c r="N110" s="14">
        <v>303.59999999999945</v>
      </c>
      <c r="O110" s="5">
        <v>155.00000000000068</v>
      </c>
      <c r="P110" s="5">
        <v>844561</v>
      </c>
      <c r="Q110" s="14">
        <v>879.75104166666665</v>
      </c>
      <c r="R110" s="14">
        <v>24.723320158102812</v>
      </c>
      <c r="S110" s="5">
        <v>73</v>
      </c>
      <c r="T110" s="5" t="s">
        <v>26</v>
      </c>
      <c r="U110" s="14">
        <v>0.63927301469252951</v>
      </c>
      <c r="V110" s="5">
        <v>1083</v>
      </c>
      <c r="W110" s="5">
        <v>2453</v>
      </c>
      <c r="X110" s="5">
        <v>2585</v>
      </c>
      <c r="Y110" s="5">
        <v>1340</v>
      </c>
      <c r="Z110" s="5" t="s">
        <v>29</v>
      </c>
      <c r="AA110" s="5"/>
      <c r="AB110" s="6" cm="1">
        <f t="array" ref="AB110">SUM(IF(B110:I110&gt;B111:I111,1,-1))</f>
        <v>-2</v>
      </c>
      <c r="AC110" s="6" cm="1">
        <f t="array" ref="AC110">SUM(IF(J110:S110&gt;J111:S111,1,-1))</f>
        <v>4</v>
      </c>
      <c r="AD110" s="6">
        <f t="shared" si="27"/>
        <v>2</v>
      </c>
      <c r="AE110" s="6">
        <f t="shared" si="30"/>
        <v>-10</v>
      </c>
      <c r="AF110" s="6">
        <f t="shared" si="30"/>
        <v>8</v>
      </c>
      <c r="AG110" s="6">
        <f t="shared" si="30"/>
        <v>-2</v>
      </c>
      <c r="AH110" s="5"/>
      <c r="AI110" s="8" t="str">
        <f t="shared" si="16"/>
        <v>OL Lower</v>
      </c>
      <c r="AJ110" s="7" t="str">
        <f t="shared" si="17"/>
        <v>Up</v>
      </c>
      <c r="AK110" s="7" t="str">
        <f t="shared" si="18"/>
        <v>POC Unchanged</v>
      </c>
      <c r="AL110" s="9" t="str">
        <f t="shared" si="19"/>
        <v>In. Val</v>
      </c>
      <c r="AM110" s="9" t="str">
        <f t="shared" si="20"/>
        <v>Inside Day</v>
      </c>
      <c r="AN110" s="9" t="str">
        <f t="shared" si="21"/>
        <v>In Val</v>
      </c>
      <c r="AO110" s="9" t="str">
        <f t="shared" si="22"/>
        <v>Gap Down - Failed</v>
      </c>
      <c r="AP110" s="9" t="str">
        <f t="shared" si="23"/>
        <v>Bottom-Weighted</v>
      </c>
      <c r="AQ110" s="9" t="str">
        <f t="shared" si="24"/>
        <v>Skewed Mid-Low</v>
      </c>
      <c r="AR110" s="9" t="str">
        <f t="shared" si="25"/>
        <v>Same</v>
      </c>
      <c r="AS110" s="5">
        <f t="shared" si="26"/>
        <v>0</v>
      </c>
    </row>
    <row r="111" spans="1:45" ht="15.5" x14ac:dyDescent="0.35">
      <c r="A111" s="13">
        <v>45503</v>
      </c>
      <c r="B111" s="15">
        <v>1.26867</v>
      </c>
      <c r="C111" s="15">
        <v>1.3044</v>
      </c>
      <c r="D111" s="15">
        <v>1.2677799999999999</v>
      </c>
      <c r="E111" s="15">
        <v>1.28372</v>
      </c>
      <c r="F111" s="15">
        <v>1.2912000000000001</v>
      </c>
      <c r="G111" s="15">
        <v>1.2990000000000002</v>
      </c>
      <c r="H111" s="15">
        <v>1.2821</v>
      </c>
      <c r="I111" s="5">
        <v>35</v>
      </c>
      <c r="J111" s="5">
        <v>2889</v>
      </c>
      <c r="K111" s="5">
        <v>4405</v>
      </c>
      <c r="L111" s="5">
        <v>7360</v>
      </c>
      <c r="M111" s="14">
        <v>7.6157291666666085</v>
      </c>
      <c r="N111" s="14">
        <v>366.20000000000095</v>
      </c>
      <c r="O111" s="5">
        <v>169.00000000000136</v>
      </c>
      <c r="P111" s="5">
        <v>823487</v>
      </c>
      <c r="Q111" s="14">
        <v>857.7989583333333</v>
      </c>
      <c r="R111" s="14">
        <v>20.098306936100439</v>
      </c>
      <c r="S111" s="5">
        <v>73</v>
      </c>
      <c r="T111" s="5" t="s">
        <v>26</v>
      </c>
      <c r="U111" s="14">
        <v>0.62159680375741866</v>
      </c>
      <c r="V111" s="5">
        <v>1571</v>
      </c>
      <c r="W111" s="5">
        <v>2944</v>
      </c>
      <c r="X111" s="5">
        <v>2172</v>
      </c>
      <c r="Y111" s="5">
        <v>673</v>
      </c>
      <c r="Z111" s="5" t="s">
        <v>29</v>
      </c>
      <c r="AA111" s="5"/>
      <c r="AB111" s="6" cm="1">
        <f t="array" ref="AB111">SUM(IF(B111:I111&gt;B112:I112,1,-1))</f>
        <v>-2</v>
      </c>
      <c r="AC111" s="6" cm="1">
        <f t="array" ref="AC111">SUM(IF(J111:S111&gt;J112:S112,1,-1))</f>
        <v>4</v>
      </c>
      <c r="AD111" s="6">
        <f t="shared" si="27"/>
        <v>2</v>
      </c>
      <c r="AE111" s="6">
        <f t="shared" si="30"/>
        <v>-8</v>
      </c>
      <c r="AF111" s="6">
        <f t="shared" si="30"/>
        <v>-6</v>
      </c>
      <c r="AG111" s="6">
        <f t="shared" si="30"/>
        <v>-14</v>
      </c>
      <c r="AH111" s="5"/>
      <c r="AI111" s="8" t="str">
        <f t="shared" si="16"/>
        <v>OL Higher</v>
      </c>
      <c r="AJ111" s="7" t="str">
        <f t="shared" si="17"/>
        <v>Up</v>
      </c>
      <c r="AK111" s="7" t="str">
        <f t="shared" si="18"/>
        <v>POC Unchanged</v>
      </c>
      <c r="AL111" s="9" t="str">
        <f t="shared" si="19"/>
        <v>In. Val</v>
      </c>
      <c r="AM111" s="9" t="str">
        <f t="shared" si="20"/>
        <v>Inside Day</v>
      </c>
      <c r="AN111" s="9" t="str">
        <f t="shared" si="21"/>
        <v>In Val</v>
      </c>
      <c r="AO111" s="9" t="str">
        <f t="shared" si="22"/>
        <v>Gap Down - Failed</v>
      </c>
      <c r="AP111" s="9" t="str">
        <f t="shared" si="23"/>
        <v>Bottom-Weighted</v>
      </c>
      <c r="AQ111" s="9" t="str">
        <f t="shared" si="24"/>
        <v>Skewed Mid-High</v>
      </c>
      <c r="AR111" s="9" t="str">
        <f t="shared" si="25"/>
        <v>Closed Higher Quadrant</v>
      </c>
      <c r="AS111" s="5">
        <f t="shared" si="26"/>
        <v>1</v>
      </c>
    </row>
    <row r="112" spans="1:45" ht="15.5" x14ac:dyDescent="0.35">
      <c r="A112" s="13">
        <v>45502</v>
      </c>
      <c r="B112" s="15">
        <v>1.26447</v>
      </c>
      <c r="C112" s="15">
        <v>1.3044</v>
      </c>
      <c r="D112" s="15">
        <v>1.2615099999999999</v>
      </c>
      <c r="E112" s="15">
        <v>1.28592</v>
      </c>
      <c r="F112" s="15">
        <v>1.2912000000000001</v>
      </c>
      <c r="G112" s="15">
        <v>1.2990000000000002</v>
      </c>
      <c r="H112" s="15">
        <v>1.2808000000000002</v>
      </c>
      <c r="I112" s="5">
        <v>58</v>
      </c>
      <c r="J112" s="5">
        <v>2880</v>
      </c>
      <c r="K112" s="5">
        <v>4388</v>
      </c>
      <c r="L112" s="5">
        <v>7334</v>
      </c>
      <c r="M112" s="14">
        <v>7.6027083333332772</v>
      </c>
      <c r="N112" s="14">
        <v>428.90000000000094</v>
      </c>
      <c r="O112" s="5">
        <v>181.99999999999994</v>
      </c>
      <c r="P112" s="5">
        <v>822668</v>
      </c>
      <c r="Q112" s="14">
        <v>856.94583333333333</v>
      </c>
      <c r="R112" s="14">
        <v>17.099557006295136</v>
      </c>
      <c r="S112" s="5">
        <v>88</v>
      </c>
      <c r="T112" s="5" t="s">
        <v>26</v>
      </c>
      <c r="U112" s="14">
        <v>0.56773180298665804</v>
      </c>
      <c r="V112" s="5">
        <v>1842</v>
      </c>
      <c r="W112" s="5">
        <v>3286</v>
      </c>
      <c r="X112" s="5">
        <v>1688</v>
      </c>
      <c r="Y112" s="5">
        <v>518</v>
      </c>
      <c r="Z112" s="5" t="s">
        <v>32</v>
      </c>
      <c r="AA112" s="5"/>
      <c r="AB112" s="6" cm="1">
        <f t="array" ref="AB112">SUM(IF(B112:I112&gt;B113:I113,1,-1))</f>
        <v>-6</v>
      </c>
      <c r="AC112" s="6" cm="1">
        <f t="array" ref="AC112">SUM(IF(J112:S112&gt;J113:S113,1,-1))</f>
        <v>0</v>
      </c>
      <c r="AD112" s="6">
        <f t="shared" si="27"/>
        <v>-6</v>
      </c>
      <c r="AE112" s="6">
        <f t="shared" si="30"/>
        <v>-8</v>
      </c>
      <c r="AF112" s="6">
        <f t="shared" si="30"/>
        <v>-6</v>
      </c>
      <c r="AG112" s="6">
        <f t="shared" si="30"/>
        <v>-14</v>
      </c>
      <c r="AH112" s="5"/>
      <c r="AI112" s="8" t="str">
        <f t="shared" si="16"/>
        <v>Inside</v>
      </c>
      <c r="AJ112" s="7" t="str">
        <f t="shared" si="17"/>
        <v>Up</v>
      </c>
      <c r="AK112" s="7" t="str">
        <f t="shared" si="18"/>
        <v>POC Unchanged</v>
      </c>
      <c r="AL112" s="9" t="str">
        <f t="shared" si="19"/>
        <v>In. Val</v>
      </c>
      <c r="AM112" s="9" t="str">
        <f t="shared" si="20"/>
        <v>Inside Day</v>
      </c>
      <c r="AN112" s="9" t="str">
        <f t="shared" si="21"/>
        <v>In Val</v>
      </c>
      <c r="AO112" s="9" t="str">
        <f t="shared" si="22"/>
        <v>Gap Down - Failed</v>
      </c>
      <c r="AP112" s="9" t="str">
        <f t="shared" si="23"/>
        <v>Bottom-Weighted</v>
      </c>
      <c r="AQ112" s="9" t="str">
        <f t="shared" si="24"/>
        <v>Skewed Mid-High</v>
      </c>
      <c r="AR112" s="9" t="str">
        <f t="shared" si="25"/>
        <v>Same</v>
      </c>
      <c r="AS112" s="5">
        <f t="shared" si="26"/>
        <v>0</v>
      </c>
    </row>
    <row r="113" spans="1:45" ht="15.5" x14ac:dyDescent="0.35">
      <c r="A113" s="13">
        <v>45499</v>
      </c>
      <c r="B113" s="15">
        <v>1.2647900000000001</v>
      </c>
      <c r="C113" s="15">
        <v>1.3044</v>
      </c>
      <c r="D113" s="15">
        <v>1.2615099999999999</v>
      </c>
      <c r="E113" s="15">
        <v>1.2866</v>
      </c>
      <c r="F113" s="15">
        <v>1.2912000000000001</v>
      </c>
      <c r="G113" s="15">
        <v>1.3011000000000001</v>
      </c>
      <c r="H113" s="15">
        <v>1.2804</v>
      </c>
      <c r="I113" s="5">
        <v>73</v>
      </c>
      <c r="J113" s="5">
        <v>2880</v>
      </c>
      <c r="K113" s="5">
        <v>4381</v>
      </c>
      <c r="L113" s="5">
        <v>7327</v>
      </c>
      <c r="M113" s="14">
        <v>7.5960416666666015</v>
      </c>
      <c r="N113" s="14">
        <v>428.90000000000094</v>
      </c>
      <c r="O113" s="5">
        <v>207.00000000000162</v>
      </c>
      <c r="P113" s="5">
        <v>827034</v>
      </c>
      <c r="Q113" s="14">
        <v>861.49374999999998</v>
      </c>
      <c r="R113" s="14">
        <v>17.083236185591009</v>
      </c>
      <c r="S113" s="5">
        <v>77</v>
      </c>
      <c r="T113" s="5" t="s">
        <v>26</v>
      </c>
      <c r="U113" s="14">
        <v>0.58210089940210497</v>
      </c>
      <c r="V113" s="5">
        <v>1842</v>
      </c>
      <c r="W113" s="5">
        <v>2910</v>
      </c>
      <c r="X113" s="5">
        <v>1610</v>
      </c>
      <c r="Y113" s="5">
        <v>965</v>
      </c>
      <c r="Z113" s="5" t="s">
        <v>32</v>
      </c>
      <c r="AA113" s="5"/>
      <c r="AB113" s="6" cm="1">
        <f t="array" ref="AB113">SUM(IF(B113:I113&gt;B114:I114,1,-1))</f>
        <v>0</v>
      </c>
      <c r="AC113" s="6" cm="1">
        <f t="array" ref="AC113">SUM(IF(J113:S113&gt;J114:S114,1,-1))</f>
        <v>-10</v>
      </c>
      <c r="AD113" s="6">
        <f t="shared" si="27"/>
        <v>-10</v>
      </c>
      <c r="AE113" s="6">
        <f t="shared" si="30"/>
        <v>-6</v>
      </c>
      <c r="AF113" s="6">
        <f t="shared" si="30"/>
        <v>-8</v>
      </c>
      <c r="AG113" s="6">
        <f t="shared" si="30"/>
        <v>-14</v>
      </c>
      <c r="AH113" s="5"/>
      <c r="AI113" s="8" t="str">
        <f t="shared" si="16"/>
        <v>Inside</v>
      </c>
      <c r="AJ113" s="7" t="str">
        <f t="shared" si="17"/>
        <v>Up</v>
      </c>
      <c r="AK113" s="7" t="str">
        <f t="shared" si="18"/>
        <v>POC Unchanged</v>
      </c>
      <c r="AL113" s="9" t="str">
        <f t="shared" si="19"/>
        <v>In. Val</v>
      </c>
      <c r="AM113" s="9" t="str">
        <f t="shared" si="20"/>
        <v>Inside Day</v>
      </c>
      <c r="AN113" s="9" t="str">
        <f t="shared" si="21"/>
        <v>In Val</v>
      </c>
      <c r="AO113" s="9" t="str">
        <f t="shared" si="22"/>
        <v>Gap Down - Failed</v>
      </c>
      <c r="AP113" s="9" t="str">
        <f t="shared" si="23"/>
        <v>Bottom-Weighted</v>
      </c>
      <c r="AQ113" s="9" t="str">
        <f t="shared" si="24"/>
        <v>Skewed Mid-High</v>
      </c>
      <c r="AR113" s="9" t="str">
        <f t="shared" si="25"/>
        <v>Same</v>
      </c>
      <c r="AS113" s="5">
        <f t="shared" si="26"/>
        <v>0</v>
      </c>
    </row>
    <row r="114" spans="1:45" ht="15.5" x14ac:dyDescent="0.35">
      <c r="A114" s="13">
        <v>45498</v>
      </c>
      <c r="B114" s="15">
        <v>1.2643500000000001</v>
      </c>
      <c r="C114" s="15">
        <v>1.3044</v>
      </c>
      <c r="D114" s="15">
        <v>1.2615099999999999</v>
      </c>
      <c r="E114" s="15">
        <v>1.2854699999999999</v>
      </c>
      <c r="F114" s="15">
        <v>1.2912000000000001</v>
      </c>
      <c r="G114" s="15">
        <v>1.3012000000000001</v>
      </c>
      <c r="H114" s="15">
        <v>1.2786</v>
      </c>
      <c r="I114" s="5">
        <v>67</v>
      </c>
      <c r="J114" s="5">
        <v>2880</v>
      </c>
      <c r="K114" s="5">
        <v>4441</v>
      </c>
      <c r="L114" s="5">
        <v>7387</v>
      </c>
      <c r="M114" s="14">
        <v>7.6613541666665919</v>
      </c>
      <c r="N114" s="14">
        <v>428.90000000000094</v>
      </c>
      <c r="O114" s="5">
        <v>226.00000000000176</v>
      </c>
      <c r="P114" s="5">
        <v>836819</v>
      </c>
      <c r="Q114" s="14">
        <v>871.68645833333335</v>
      </c>
      <c r="R114" s="14">
        <v>17.223128934483526</v>
      </c>
      <c r="S114" s="5">
        <v>78</v>
      </c>
      <c r="T114" s="5" t="s">
        <v>26</v>
      </c>
      <c r="U114" s="14">
        <v>0.56971262495994868</v>
      </c>
      <c r="V114" s="5">
        <v>1842</v>
      </c>
      <c r="W114" s="5">
        <v>2539</v>
      </c>
      <c r="X114" s="5">
        <v>1610</v>
      </c>
      <c r="Y114" s="5">
        <v>1396</v>
      </c>
      <c r="Z114" s="5" t="s">
        <v>32</v>
      </c>
      <c r="AA114" s="5"/>
      <c r="AB114" s="6" cm="1">
        <f t="array" ref="AB114">SUM(IF(B114:I114&gt;B115:I115,1,-1))</f>
        <v>-2</v>
      </c>
      <c r="AC114" s="6" cm="1">
        <f t="array" ref="AC114">SUM(IF(J114:S114&gt;J115:S115,1,-1))</f>
        <v>4</v>
      </c>
      <c r="AD114" s="6">
        <f t="shared" si="27"/>
        <v>2</v>
      </c>
      <c r="AE114" s="6">
        <f t="shared" si="30"/>
        <v>-6</v>
      </c>
      <c r="AF114" s="6">
        <f t="shared" si="30"/>
        <v>4</v>
      </c>
      <c r="AG114" s="6">
        <f t="shared" si="30"/>
        <v>-2</v>
      </c>
      <c r="AH114" s="5"/>
      <c r="AI114" s="8" t="str">
        <f t="shared" si="16"/>
        <v>Inside</v>
      </c>
      <c r="AJ114" s="7" t="str">
        <f t="shared" si="17"/>
        <v>Up</v>
      </c>
      <c r="AK114" s="7" t="str">
        <f t="shared" si="18"/>
        <v>POC Unchanged</v>
      </c>
      <c r="AL114" s="9" t="str">
        <f t="shared" si="19"/>
        <v>In. Val</v>
      </c>
      <c r="AM114" s="9" t="str">
        <f t="shared" si="20"/>
        <v>Inside Day</v>
      </c>
      <c r="AN114" s="9" t="str">
        <f t="shared" si="21"/>
        <v>In Val</v>
      </c>
      <c r="AO114" s="9" t="str">
        <f t="shared" si="22"/>
        <v>Gap Down - Failed</v>
      </c>
      <c r="AP114" s="9" t="str">
        <f t="shared" si="23"/>
        <v>Bottom-Weighted</v>
      </c>
      <c r="AQ114" s="9" t="str">
        <f t="shared" si="24"/>
        <v>Skewed Mid-High</v>
      </c>
      <c r="AR114" s="9" t="str">
        <f t="shared" si="25"/>
        <v>Same</v>
      </c>
      <c r="AS114" s="5">
        <f t="shared" si="26"/>
        <v>0</v>
      </c>
    </row>
    <row r="115" spans="1:45" ht="15.5" x14ac:dyDescent="0.35">
      <c r="A115" s="13">
        <v>45497</v>
      </c>
      <c r="B115" s="15">
        <v>1.2620499999999999</v>
      </c>
      <c r="C115" s="15">
        <v>1.3044</v>
      </c>
      <c r="D115" s="15">
        <v>1.2612300000000001</v>
      </c>
      <c r="E115" s="15">
        <v>1.2897400000000001</v>
      </c>
      <c r="F115" s="15">
        <v>1.2912000000000001</v>
      </c>
      <c r="G115" s="15">
        <v>1.3043</v>
      </c>
      <c r="H115" s="15">
        <v>1.2765000000000002</v>
      </c>
      <c r="I115" s="5">
        <v>112</v>
      </c>
      <c r="J115" s="5">
        <v>2874</v>
      </c>
      <c r="K115" s="5">
        <v>4361</v>
      </c>
      <c r="L115" s="5">
        <v>7300</v>
      </c>
      <c r="M115" s="14">
        <v>7.5841666666665821</v>
      </c>
      <c r="N115" s="14">
        <v>431.69999999999931</v>
      </c>
      <c r="O115" s="5">
        <v>277.99999999999824</v>
      </c>
      <c r="P115" s="5">
        <v>826137</v>
      </c>
      <c r="Q115" s="14">
        <v>860.55937500000005</v>
      </c>
      <c r="R115" s="14">
        <v>16.909891128098245</v>
      </c>
      <c r="S115" s="5">
        <v>84</v>
      </c>
      <c r="T115" s="5" t="s">
        <v>26</v>
      </c>
      <c r="U115" s="14">
        <v>0.58426230434229598</v>
      </c>
      <c r="V115" s="5">
        <v>1839</v>
      </c>
      <c r="W115" s="5">
        <v>2111</v>
      </c>
      <c r="X115" s="5">
        <v>1602</v>
      </c>
      <c r="Y115" s="5">
        <v>1748</v>
      </c>
      <c r="Z115" s="5" t="s">
        <v>32</v>
      </c>
      <c r="AA115" s="5"/>
      <c r="AB115" s="6" cm="1">
        <f t="array" ref="AB115">SUM(IF(B115:I115&gt;B116:I116,1,-1))</f>
        <v>-4</v>
      </c>
      <c r="AC115" s="6" cm="1">
        <f t="array" ref="AC115">SUM(IF(J115:S115&gt;J116:S116,1,-1))</f>
        <v>-2</v>
      </c>
      <c r="AD115" s="6">
        <f t="shared" si="27"/>
        <v>-6</v>
      </c>
      <c r="AE115" s="6">
        <f t="shared" ref="AE115:AG130" si="31">SUM(AB115:AB117)</f>
        <v>-8</v>
      </c>
      <c r="AF115" s="6">
        <f t="shared" si="31"/>
        <v>6</v>
      </c>
      <c r="AG115" s="6">
        <f t="shared" si="31"/>
        <v>-2</v>
      </c>
      <c r="AH115" s="5"/>
      <c r="AI115" s="8" t="str">
        <f t="shared" si="16"/>
        <v>Inside</v>
      </c>
      <c r="AJ115" s="7" t="str">
        <f t="shared" si="17"/>
        <v>Up</v>
      </c>
      <c r="AK115" s="7" t="str">
        <f t="shared" si="18"/>
        <v>POC Unchanged</v>
      </c>
      <c r="AL115" s="9" t="str">
        <f t="shared" si="19"/>
        <v>In. Val</v>
      </c>
      <c r="AM115" s="9" t="str">
        <f t="shared" si="20"/>
        <v>Inside Day</v>
      </c>
      <c r="AN115" s="9" t="str">
        <f t="shared" si="21"/>
        <v>In Val</v>
      </c>
      <c r="AO115" s="9" t="str">
        <f t="shared" si="22"/>
        <v>Gap Down - Failed</v>
      </c>
      <c r="AP115" s="9" t="str">
        <f t="shared" si="23"/>
        <v>Bottom-Weighted</v>
      </c>
      <c r="AQ115" s="9" t="str">
        <f t="shared" si="24"/>
        <v>Skewed Mid-High</v>
      </c>
      <c r="AR115" s="9" t="str">
        <f t="shared" si="25"/>
        <v>Same</v>
      </c>
      <c r="AS115" s="5">
        <f t="shared" si="26"/>
        <v>0</v>
      </c>
    </row>
    <row r="116" spans="1:45" ht="15.5" x14ac:dyDescent="0.35">
      <c r="A116" s="13">
        <v>45496</v>
      </c>
      <c r="B116" s="15">
        <v>1.2683500000000001</v>
      </c>
      <c r="C116" s="15">
        <v>1.3044</v>
      </c>
      <c r="D116" s="15">
        <v>1.2612300000000001</v>
      </c>
      <c r="E116" s="15">
        <v>1.29003</v>
      </c>
      <c r="F116" s="15">
        <v>1.2912000000000001</v>
      </c>
      <c r="G116" s="15">
        <v>1.3044</v>
      </c>
      <c r="H116" s="15">
        <v>1.274</v>
      </c>
      <c r="I116" s="5">
        <v>108</v>
      </c>
      <c r="J116" s="5">
        <v>2750</v>
      </c>
      <c r="K116" s="5">
        <v>4506</v>
      </c>
      <c r="L116" s="5">
        <v>7319</v>
      </c>
      <c r="M116" s="14">
        <v>7.5955208333332624</v>
      </c>
      <c r="N116" s="14">
        <v>431.69999999999931</v>
      </c>
      <c r="O116" s="5">
        <v>303.99999999999983</v>
      </c>
      <c r="P116" s="5">
        <v>825041</v>
      </c>
      <c r="Q116" s="14">
        <v>859.41770833333328</v>
      </c>
      <c r="R116" s="14">
        <v>16.953903173500144</v>
      </c>
      <c r="S116" s="5">
        <v>82</v>
      </c>
      <c r="T116" s="5" t="s">
        <v>26</v>
      </c>
      <c r="U116" s="14">
        <v>0.55364229229629525</v>
      </c>
      <c r="V116" s="5">
        <v>1838</v>
      </c>
      <c r="W116" s="5">
        <v>1738</v>
      </c>
      <c r="X116" s="5">
        <v>1602</v>
      </c>
      <c r="Y116" s="5">
        <v>2141</v>
      </c>
      <c r="Z116" s="5" t="s">
        <v>32</v>
      </c>
      <c r="AA116" s="5"/>
      <c r="AB116" s="6" cm="1">
        <f t="array" ref="AB116">SUM(IF(B116:I116&gt;B117:I117,1,-1))</f>
        <v>0</v>
      </c>
      <c r="AC116" s="6" cm="1">
        <f t="array" ref="AC116">SUM(IF(J116:S116&gt;J117:S117,1,-1))</f>
        <v>2</v>
      </c>
      <c r="AD116" s="6">
        <f t="shared" si="27"/>
        <v>2</v>
      </c>
      <c r="AE116" s="6">
        <f t="shared" si="31"/>
        <v>-8</v>
      </c>
      <c r="AF116" s="6">
        <f t="shared" si="31"/>
        <v>4</v>
      </c>
      <c r="AG116" s="6">
        <f t="shared" si="31"/>
        <v>-4</v>
      </c>
      <c r="AH116" s="5"/>
      <c r="AI116" s="8" t="str">
        <f t="shared" si="16"/>
        <v>OL Higher</v>
      </c>
      <c r="AJ116" s="7" t="str">
        <f t="shared" si="17"/>
        <v>Up</v>
      </c>
      <c r="AK116" s="7" t="str">
        <f t="shared" si="18"/>
        <v>POC Up</v>
      </c>
      <c r="AL116" s="9" t="str">
        <f t="shared" si="19"/>
        <v>In. Val</v>
      </c>
      <c r="AM116" s="9" t="str">
        <f t="shared" si="20"/>
        <v>Inside Day</v>
      </c>
      <c r="AN116" s="9" t="str">
        <f t="shared" si="21"/>
        <v>In Val</v>
      </c>
      <c r="AO116" s="9" t="str">
        <f t="shared" si="22"/>
        <v>No Gap</v>
      </c>
      <c r="AP116" s="9" t="str">
        <f t="shared" si="23"/>
        <v>Bottom-Weighted</v>
      </c>
      <c r="AQ116" s="9" t="str">
        <f t="shared" si="24"/>
        <v>Skewed Low</v>
      </c>
      <c r="AR116" s="9" t="str">
        <f t="shared" si="25"/>
        <v>Same</v>
      </c>
      <c r="AS116" s="5">
        <f t="shared" si="26"/>
        <v>0</v>
      </c>
    </row>
    <row r="117" spans="1:45" ht="15.5" x14ac:dyDescent="0.35">
      <c r="A117" s="13">
        <v>45495</v>
      </c>
      <c r="B117" s="15">
        <v>1.26813</v>
      </c>
      <c r="C117" s="15">
        <v>1.3044</v>
      </c>
      <c r="D117" s="15">
        <v>1.2612300000000001</v>
      </c>
      <c r="E117" s="15">
        <v>1.2930200000000001</v>
      </c>
      <c r="F117" s="15">
        <v>1.2643000000000002</v>
      </c>
      <c r="G117" s="15">
        <v>1.2923</v>
      </c>
      <c r="H117" s="15">
        <v>1.2614000000000001</v>
      </c>
      <c r="I117" s="5">
        <v>119</v>
      </c>
      <c r="J117" s="5">
        <v>6414</v>
      </c>
      <c r="K117" s="5">
        <v>816</v>
      </c>
      <c r="L117" s="5">
        <v>7287</v>
      </c>
      <c r="M117" s="14">
        <v>7.5704166666665982</v>
      </c>
      <c r="N117" s="14">
        <v>431.69999999999931</v>
      </c>
      <c r="O117" s="5">
        <v>308.99999999999926</v>
      </c>
      <c r="P117" s="5">
        <v>823046</v>
      </c>
      <c r="Q117" s="14">
        <v>857.33958333333328</v>
      </c>
      <c r="R117" s="14">
        <v>16.879777623349575</v>
      </c>
      <c r="S117" s="5">
        <v>91</v>
      </c>
      <c r="T117" s="5" t="s">
        <v>28</v>
      </c>
      <c r="U117" s="14">
        <v>0.33627903193491471</v>
      </c>
      <c r="V117" s="5">
        <v>1838</v>
      </c>
      <c r="W117" s="5">
        <v>1391</v>
      </c>
      <c r="X117" s="5">
        <v>1602</v>
      </c>
      <c r="Y117" s="5">
        <v>2456</v>
      </c>
      <c r="Z117" s="5" t="s">
        <v>32</v>
      </c>
      <c r="AA117" s="5"/>
      <c r="AB117" s="6" cm="1">
        <f t="array" ref="AB117">SUM(IF(B117:I117&gt;B118:I118,1,-1))</f>
        <v>-4</v>
      </c>
      <c r="AC117" s="6" cm="1">
        <f t="array" ref="AC117">SUM(IF(J117:S117&gt;J118:S118,1,-1))</f>
        <v>6</v>
      </c>
      <c r="AD117" s="6">
        <f t="shared" si="27"/>
        <v>2</v>
      </c>
      <c r="AE117" s="6">
        <f t="shared" si="31"/>
        <v>-12</v>
      </c>
      <c r="AF117" s="6">
        <f t="shared" si="31"/>
        <v>-2</v>
      </c>
      <c r="AG117" s="6">
        <f t="shared" si="31"/>
        <v>-14</v>
      </c>
      <c r="AH117" s="5"/>
      <c r="AI117" s="8" t="str">
        <f t="shared" si="16"/>
        <v>Outside</v>
      </c>
      <c r="AJ117" s="7" t="str">
        <f t="shared" si="17"/>
        <v>Neutral</v>
      </c>
      <c r="AK117" s="7" t="str">
        <f t="shared" si="18"/>
        <v>POC Unchanged</v>
      </c>
      <c r="AL117" s="9" t="str">
        <f t="shared" si="19"/>
        <v>In. Val</v>
      </c>
      <c r="AM117" s="9" t="str">
        <f t="shared" si="20"/>
        <v>Inside Day</v>
      </c>
      <c r="AN117" s="9" t="str">
        <f t="shared" si="21"/>
        <v>Ab. Val</v>
      </c>
      <c r="AO117" s="9" t="str">
        <f t="shared" si="22"/>
        <v>No Gap</v>
      </c>
      <c r="AP117" s="9" t="str">
        <f t="shared" si="23"/>
        <v>Top-Weighted</v>
      </c>
      <c r="AQ117" s="9" t="str">
        <f t="shared" si="24"/>
        <v>Skewed Low</v>
      </c>
      <c r="AR117" s="9" t="str">
        <f t="shared" si="25"/>
        <v>Same</v>
      </c>
      <c r="AS117" s="5">
        <f t="shared" si="26"/>
        <v>0</v>
      </c>
    </row>
    <row r="118" spans="1:45" ht="15.5" x14ac:dyDescent="0.35">
      <c r="A118" s="13">
        <v>45492</v>
      </c>
      <c r="B118" s="15">
        <v>1.2637499999999999</v>
      </c>
      <c r="C118" s="15">
        <v>1.3044</v>
      </c>
      <c r="D118" s="15">
        <v>1.2612300000000001</v>
      </c>
      <c r="E118" s="15">
        <v>1.2931699999999999</v>
      </c>
      <c r="F118" s="15">
        <v>1.2643000000000002</v>
      </c>
      <c r="G118" s="15">
        <v>1.2916000000000001</v>
      </c>
      <c r="H118" s="15">
        <v>1.2614000000000001</v>
      </c>
      <c r="I118" s="5">
        <v>134</v>
      </c>
      <c r="J118" s="5">
        <v>6341</v>
      </c>
      <c r="K118" s="5">
        <v>854</v>
      </c>
      <c r="L118" s="5">
        <v>7256</v>
      </c>
      <c r="M118" s="14">
        <v>7.5323958333332586</v>
      </c>
      <c r="N118" s="14">
        <v>431.69999999999931</v>
      </c>
      <c r="O118" s="5">
        <v>302.00000000000006</v>
      </c>
      <c r="P118" s="5">
        <v>822178</v>
      </c>
      <c r="Q118" s="14">
        <v>856.4354166666667</v>
      </c>
      <c r="R118" s="14">
        <v>16.807968496641212</v>
      </c>
      <c r="S118" s="5">
        <v>90</v>
      </c>
      <c r="T118" s="5" t="s">
        <v>28</v>
      </c>
      <c r="U118" s="14">
        <v>0.3288526686319026</v>
      </c>
      <c r="V118" s="5">
        <v>1829</v>
      </c>
      <c r="W118" s="5">
        <v>1063</v>
      </c>
      <c r="X118" s="5">
        <v>1602</v>
      </c>
      <c r="Y118" s="5">
        <v>2762</v>
      </c>
      <c r="Z118" s="5" t="s">
        <v>32</v>
      </c>
      <c r="AA118" s="5"/>
      <c r="AB118" s="6" cm="1">
        <f t="array" ref="AB118">SUM(IF(B118:I118&gt;B119:I119,1,-1))</f>
        <v>-4</v>
      </c>
      <c r="AC118" s="6" cm="1">
        <f t="array" ref="AC118">SUM(IF(J118:S118&gt;J119:S119,1,-1))</f>
        <v>-4</v>
      </c>
      <c r="AD118" s="6">
        <f t="shared" si="27"/>
        <v>-8</v>
      </c>
      <c r="AE118" s="6">
        <f t="shared" si="31"/>
        <v>-6</v>
      </c>
      <c r="AF118" s="6">
        <f t="shared" si="31"/>
        <v>-2</v>
      </c>
      <c r="AG118" s="6">
        <f t="shared" si="31"/>
        <v>-8</v>
      </c>
      <c r="AH118" s="5"/>
      <c r="AI118" s="8" t="str">
        <f t="shared" si="16"/>
        <v>Outside</v>
      </c>
      <c r="AJ118" s="7" t="str">
        <f t="shared" si="17"/>
        <v>Neutral</v>
      </c>
      <c r="AK118" s="7" t="str">
        <f t="shared" si="18"/>
        <v>POC Up</v>
      </c>
      <c r="AL118" s="9" t="str">
        <f t="shared" si="19"/>
        <v>In. Val</v>
      </c>
      <c r="AM118" s="9" t="str">
        <f t="shared" si="20"/>
        <v>Inside Day</v>
      </c>
      <c r="AN118" s="9" t="str">
        <f t="shared" si="21"/>
        <v>Ab. Val</v>
      </c>
      <c r="AO118" s="9" t="str">
        <f t="shared" si="22"/>
        <v>No Gap</v>
      </c>
      <c r="AP118" s="9" t="str">
        <f t="shared" si="23"/>
        <v>Top-Weighted</v>
      </c>
      <c r="AQ118" s="9" t="str">
        <f t="shared" si="24"/>
        <v>Skewed Low</v>
      </c>
      <c r="AR118" s="9" t="str">
        <f t="shared" si="25"/>
        <v>Closed Higher Quadrant</v>
      </c>
      <c r="AS118" s="5">
        <f t="shared" si="26"/>
        <v>1</v>
      </c>
    </row>
    <row r="119" spans="1:45" ht="15.5" x14ac:dyDescent="0.35">
      <c r="A119" s="13">
        <v>45491</v>
      </c>
      <c r="B119" s="15">
        <v>1.26596</v>
      </c>
      <c r="C119" s="15">
        <v>1.3044</v>
      </c>
      <c r="D119" s="15">
        <v>1.2612300000000001</v>
      </c>
      <c r="E119" s="15">
        <v>1.29488</v>
      </c>
      <c r="F119" s="15">
        <v>1.2639</v>
      </c>
      <c r="G119" s="15">
        <v>1.2876000000000001</v>
      </c>
      <c r="H119" s="15">
        <v>1.2614000000000001</v>
      </c>
      <c r="I119" s="5">
        <v>149</v>
      </c>
      <c r="J119" s="5">
        <v>6467</v>
      </c>
      <c r="K119" s="5">
        <v>763</v>
      </c>
      <c r="L119" s="5">
        <v>7309</v>
      </c>
      <c r="M119" s="14">
        <v>7.5903124999999276</v>
      </c>
      <c r="N119" s="14">
        <v>431.69999999999931</v>
      </c>
      <c r="O119" s="5">
        <v>262</v>
      </c>
      <c r="P119" s="5">
        <v>823642</v>
      </c>
      <c r="Q119" s="14">
        <v>857.96041666666667</v>
      </c>
      <c r="R119" s="14">
        <v>16.93073893907809</v>
      </c>
      <c r="S119" s="5">
        <v>86</v>
      </c>
      <c r="T119" s="5" t="s">
        <v>28</v>
      </c>
      <c r="U119" s="14">
        <v>0.32282292810388902</v>
      </c>
      <c r="V119" s="5">
        <v>1755</v>
      </c>
      <c r="W119" s="5">
        <v>755</v>
      </c>
      <c r="X119" s="5">
        <v>1602</v>
      </c>
      <c r="Y119" s="5">
        <v>3197</v>
      </c>
      <c r="Z119" s="5" t="s">
        <v>31</v>
      </c>
      <c r="AA119" s="5"/>
      <c r="AB119" s="6" cm="1">
        <f t="array" ref="AB119">SUM(IF(B119:I119&gt;B120:I120,1,-1))</f>
        <v>-4</v>
      </c>
      <c r="AC119" s="6" cm="1">
        <f t="array" ref="AC119">SUM(IF(J119:S119&gt;J120:S120,1,-1))</f>
        <v>-4</v>
      </c>
      <c r="AD119" s="6">
        <f t="shared" si="27"/>
        <v>-8</v>
      </c>
      <c r="AE119" s="6">
        <f t="shared" si="31"/>
        <v>-4</v>
      </c>
      <c r="AF119" s="6">
        <f t="shared" si="31"/>
        <v>-6</v>
      </c>
      <c r="AG119" s="6">
        <f t="shared" si="31"/>
        <v>-10</v>
      </c>
      <c r="AH119" s="5"/>
      <c r="AI119" s="8" t="str">
        <f t="shared" si="16"/>
        <v>Outside</v>
      </c>
      <c r="AJ119" s="7" t="str">
        <f t="shared" si="17"/>
        <v>Neutral</v>
      </c>
      <c r="AK119" s="7" t="str">
        <f t="shared" si="18"/>
        <v>POC Unchanged</v>
      </c>
      <c r="AL119" s="9" t="str">
        <f t="shared" si="19"/>
        <v>In. Val</v>
      </c>
      <c r="AM119" s="9" t="str">
        <f t="shared" si="20"/>
        <v>Inside Day</v>
      </c>
      <c r="AN119" s="9" t="str">
        <f t="shared" si="21"/>
        <v>Ab. Val</v>
      </c>
      <c r="AO119" s="9" t="str">
        <f t="shared" si="22"/>
        <v>No Gap</v>
      </c>
      <c r="AP119" s="9" t="str">
        <f t="shared" si="23"/>
        <v>Top-Weighted</v>
      </c>
      <c r="AQ119" s="9" t="str">
        <f t="shared" si="24"/>
        <v>Skewed Low</v>
      </c>
      <c r="AR119" s="9" t="str">
        <f t="shared" si="25"/>
        <v>Same</v>
      </c>
      <c r="AS119" s="5">
        <f t="shared" si="26"/>
        <v>0</v>
      </c>
    </row>
    <row r="120" spans="1:45" ht="15.5" x14ac:dyDescent="0.35">
      <c r="A120" s="13">
        <v>45490</v>
      </c>
      <c r="B120" s="15">
        <v>1.27193</v>
      </c>
      <c r="C120" s="15">
        <v>1.3044</v>
      </c>
      <c r="D120" s="15">
        <v>1.2612300000000001</v>
      </c>
      <c r="E120" s="15">
        <v>1.30077</v>
      </c>
      <c r="F120" s="15">
        <v>1.2639</v>
      </c>
      <c r="G120" s="15">
        <v>1.2821</v>
      </c>
      <c r="H120" s="15">
        <v>1.2614000000000001</v>
      </c>
      <c r="I120" s="5">
        <v>146</v>
      </c>
      <c r="J120" s="5">
        <v>6496</v>
      </c>
      <c r="K120" s="5">
        <v>763</v>
      </c>
      <c r="L120" s="5">
        <v>7338</v>
      </c>
      <c r="M120" s="14">
        <v>7.6161458333332615</v>
      </c>
      <c r="N120" s="14">
        <v>431.69999999999931</v>
      </c>
      <c r="O120" s="5">
        <v>206.9999999999994</v>
      </c>
      <c r="P120" s="5">
        <v>819949</v>
      </c>
      <c r="Q120" s="14">
        <v>854.11354166666672</v>
      </c>
      <c r="R120" s="14">
        <v>16.997915218902044</v>
      </c>
      <c r="S120" s="5">
        <v>92</v>
      </c>
      <c r="T120" s="5" t="s">
        <v>28</v>
      </c>
      <c r="U120" s="14">
        <v>0.31274607056106107</v>
      </c>
      <c r="V120" s="5">
        <v>1394</v>
      </c>
      <c r="W120" s="5">
        <v>754</v>
      </c>
      <c r="X120" s="5">
        <v>1602</v>
      </c>
      <c r="Y120" s="5">
        <v>3588</v>
      </c>
      <c r="Z120" s="5" t="s">
        <v>31</v>
      </c>
      <c r="AA120" s="5"/>
      <c r="AB120" s="6" cm="1">
        <f t="array" ref="AB120">SUM(IF(B120:I120&gt;B121:I121,1,-1))</f>
        <v>2</v>
      </c>
      <c r="AC120" s="6" cm="1">
        <f t="array" ref="AC120">SUM(IF(J120:S120&gt;J121:S121,1,-1))</f>
        <v>6</v>
      </c>
      <c r="AD120" s="6">
        <f t="shared" si="27"/>
        <v>8</v>
      </c>
      <c r="AE120" s="6">
        <f t="shared" si="31"/>
        <v>0</v>
      </c>
      <c r="AF120" s="6">
        <f t="shared" si="31"/>
        <v>4</v>
      </c>
      <c r="AG120" s="6">
        <f t="shared" si="31"/>
        <v>4</v>
      </c>
      <c r="AH120" s="5"/>
      <c r="AI120" s="8" t="str">
        <f t="shared" si="16"/>
        <v>Outside</v>
      </c>
      <c r="AJ120" s="7" t="str">
        <f t="shared" si="17"/>
        <v>Down</v>
      </c>
      <c r="AK120" s="7" t="str">
        <f t="shared" si="18"/>
        <v>POC Unchanged</v>
      </c>
      <c r="AL120" s="9" t="str">
        <f t="shared" si="19"/>
        <v>In. Val</v>
      </c>
      <c r="AM120" s="9" t="str">
        <f t="shared" si="20"/>
        <v>Upper Break</v>
      </c>
      <c r="AN120" s="9" t="str">
        <f t="shared" si="21"/>
        <v>Ab. Val</v>
      </c>
      <c r="AO120" s="9" t="str">
        <f t="shared" si="22"/>
        <v>No Gap</v>
      </c>
      <c r="AP120" s="9" t="str">
        <f t="shared" si="23"/>
        <v>Top-Weighted</v>
      </c>
      <c r="AQ120" s="9" t="str">
        <f t="shared" si="24"/>
        <v>Skewed Low</v>
      </c>
      <c r="AR120" s="9" t="str">
        <f t="shared" si="25"/>
        <v>Same</v>
      </c>
      <c r="AS120" s="5">
        <f t="shared" si="26"/>
        <v>0</v>
      </c>
    </row>
    <row r="121" spans="1:45" ht="15.5" x14ac:dyDescent="0.35">
      <c r="A121" s="13">
        <v>45489</v>
      </c>
      <c r="B121" s="15">
        <v>1.2706299999999999</v>
      </c>
      <c r="C121" s="15">
        <v>1.2994300000000001</v>
      </c>
      <c r="D121" s="15">
        <v>1.2612300000000001</v>
      </c>
      <c r="E121" s="15">
        <v>1.29769</v>
      </c>
      <c r="F121" s="15">
        <v>1.2639</v>
      </c>
      <c r="G121" s="15">
        <v>1.2807000000000002</v>
      </c>
      <c r="H121" s="15">
        <v>1.2616000000000001</v>
      </c>
      <c r="I121" s="5">
        <v>129</v>
      </c>
      <c r="J121" s="5">
        <v>6385</v>
      </c>
      <c r="K121" s="5">
        <v>763</v>
      </c>
      <c r="L121" s="5">
        <v>7227</v>
      </c>
      <c r="M121" s="14">
        <v>7.4913541666665937</v>
      </c>
      <c r="N121" s="14">
        <v>382.00000000000011</v>
      </c>
      <c r="O121" s="5">
        <v>191.00000000000117</v>
      </c>
      <c r="P121" s="5">
        <v>802663</v>
      </c>
      <c r="Q121" s="14">
        <v>836.1072916666667</v>
      </c>
      <c r="R121" s="14">
        <v>18.918848167539263</v>
      </c>
      <c r="S121" s="5">
        <v>85</v>
      </c>
      <c r="T121" s="5" t="s">
        <v>28</v>
      </c>
      <c r="U121" s="14">
        <v>0.32109731298986099</v>
      </c>
      <c r="V121" s="5">
        <v>1380</v>
      </c>
      <c r="W121" s="5">
        <v>914</v>
      </c>
      <c r="X121" s="5">
        <v>1408</v>
      </c>
      <c r="Y121" s="5">
        <v>3525</v>
      </c>
      <c r="Z121" s="5" t="s">
        <v>31</v>
      </c>
      <c r="AA121" s="5"/>
      <c r="AB121" s="6" cm="1">
        <f t="array" ref="AB121">SUM(IF(B121:I121&gt;B122:I122,1,-1))</f>
        <v>-2</v>
      </c>
      <c r="AC121" s="6" cm="1">
        <f t="array" ref="AC121">SUM(IF(J121:S121&gt;J122:S122,1,-1))</f>
        <v>-8</v>
      </c>
      <c r="AD121" s="6">
        <f t="shared" si="27"/>
        <v>-10</v>
      </c>
      <c r="AE121" s="6">
        <f t="shared" si="31"/>
        <v>-2</v>
      </c>
      <c r="AF121" s="6">
        <f t="shared" si="31"/>
        <v>-4</v>
      </c>
      <c r="AG121" s="6">
        <f t="shared" si="31"/>
        <v>-6</v>
      </c>
      <c r="AH121" s="5"/>
      <c r="AI121" s="8" t="str">
        <f t="shared" si="16"/>
        <v>Outside</v>
      </c>
      <c r="AJ121" s="7" t="str">
        <f t="shared" si="17"/>
        <v>Down</v>
      </c>
      <c r="AK121" s="7" t="str">
        <f t="shared" si="18"/>
        <v>POC Unchanged</v>
      </c>
      <c r="AL121" s="9" t="str">
        <f t="shared" si="19"/>
        <v>In. Val</v>
      </c>
      <c r="AM121" s="9" t="str">
        <f t="shared" si="20"/>
        <v>Inside Day</v>
      </c>
      <c r="AN121" s="9" t="str">
        <f t="shared" si="21"/>
        <v>Ab. Val</v>
      </c>
      <c r="AO121" s="9" t="str">
        <f t="shared" si="22"/>
        <v>No Gap</v>
      </c>
      <c r="AP121" s="9" t="str">
        <f t="shared" si="23"/>
        <v>Top-Weighted</v>
      </c>
      <c r="AQ121" s="9" t="str">
        <f t="shared" si="24"/>
        <v>Skewed Low</v>
      </c>
      <c r="AR121" s="9" t="str">
        <f t="shared" si="25"/>
        <v>Same</v>
      </c>
      <c r="AS121" s="5">
        <f t="shared" si="26"/>
        <v>0</v>
      </c>
    </row>
    <row r="122" spans="1:45" ht="15.5" x14ac:dyDescent="0.35">
      <c r="A122" s="13">
        <v>45488</v>
      </c>
      <c r="B122" s="15">
        <v>1.27128</v>
      </c>
      <c r="C122" s="15">
        <v>1.2994300000000001</v>
      </c>
      <c r="D122" s="15">
        <v>1.2612300000000001</v>
      </c>
      <c r="E122" s="15">
        <v>1.29688</v>
      </c>
      <c r="F122" s="15">
        <v>1.2639</v>
      </c>
      <c r="G122" s="15">
        <v>1.2793000000000001</v>
      </c>
      <c r="H122" s="15">
        <v>1.2616000000000001</v>
      </c>
      <c r="I122" s="5">
        <v>115</v>
      </c>
      <c r="J122" s="5">
        <v>6436</v>
      </c>
      <c r="K122" s="5">
        <v>763</v>
      </c>
      <c r="L122" s="5">
        <v>7278</v>
      </c>
      <c r="M122" s="14">
        <v>7.5406249999999257</v>
      </c>
      <c r="N122" s="14">
        <v>382.00000000000011</v>
      </c>
      <c r="O122" s="5">
        <v>177.00000000000048</v>
      </c>
      <c r="P122" s="5">
        <v>806482</v>
      </c>
      <c r="Q122" s="14">
        <v>840.08541666666667</v>
      </c>
      <c r="R122" s="14">
        <v>19.052356020942401</v>
      </c>
      <c r="S122" s="5">
        <v>92</v>
      </c>
      <c r="T122" s="5" t="s">
        <v>28</v>
      </c>
      <c r="U122" s="14">
        <v>0.30897631630554123</v>
      </c>
      <c r="V122" s="5">
        <v>1032</v>
      </c>
      <c r="W122" s="5">
        <v>914</v>
      </c>
      <c r="X122" s="5">
        <v>1469</v>
      </c>
      <c r="Y122" s="5">
        <v>3863</v>
      </c>
      <c r="Z122" s="5" t="s">
        <v>31</v>
      </c>
      <c r="AA122" s="5"/>
      <c r="AB122" s="6" cm="1">
        <f t="array" ref="AB122">SUM(IF(B122:I122&gt;B123:I123,1,-1))</f>
        <v>0</v>
      </c>
      <c r="AC122" s="6" cm="1">
        <f t="array" ref="AC122">SUM(IF(J122:S122&gt;J123:S123,1,-1))</f>
        <v>6</v>
      </c>
      <c r="AD122" s="6">
        <f t="shared" si="27"/>
        <v>6</v>
      </c>
      <c r="AE122" s="6">
        <f t="shared" si="31"/>
        <v>0</v>
      </c>
      <c r="AF122" s="6">
        <f t="shared" si="31"/>
        <v>10</v>
      </c>
      <c r="AG122" s="6">
        <f t="shared" si="31"/>
        <v>10</v>
      </c>
      <c r="AH122" s="5"/>
      <c r="AI122" s="8" t="str">
        <f t="shared" si="16"/>
        <v>Outside</v>
      </c>
      <c r="AJ122" s="7" t="str">
        <f t="shared" si="17"/>
        <v>Down</v>
      </c>
      <c r="AK122" s="7" t="str">
        <f t="shared" si="18"/>
        <v>POC Unchanged</v>
      </c>
      <c r="AL122" s="9" t="str">
        <f t="shared" si="19"/>
        <v>In. Val</v>
      </c>
      <c r="AM122" s="9" t="str">
        <f t="shared" si="20"/>
        <v>Upper Break</v>
      </c>
      <c r="AN122" s="9" t="str">
        <f t="shared" si="21"/>
        <v>Ab. Val</v>
      </c>
      <c r="AO122" s="9" t="str">
        <f t="shared" si="22"/>
        <v>No Gap</v>
      </c>
      <c r="AP122" s="9" t="str">
        <f t="shared" si="23"/>
        <v>Top-Weighted</v>
      </c>
      <c r="AQ122" s="9" t="str">
        <f t="shared" si="24"/>
        <v>Skewed Low</v>
      </c>
      <c r="AR122" s="9" t="str">
        <f t="shared" si="25"/>
        <v>Same</v>
      </c>
      <c r="AS122" s="5">
        <f t="shared" si="26"/>
        <v>0</v>
      </c>
    </row>
    <row r="123" spans="1:45" ht="15.5" x14ac:dyDescent="0.35">
      <c r="A123" s="13">
        <v>45485</v>
      </c>
      <c r="B123" s="15">
        <v>1.2682899999999999</v>
      </c>
      <c r="C123" s="15">
        <v>1.29901</v>
      </c>
      <c r="D123" s="15">
        <v>1.2612300000000001</v>
      </c>
      <c r="E123" s="15">
        <v>1.29667</v>
      </c>
      <c r="F123" s="15">
        <v>1.2639</v>
      </c>
      <c r="G123" s="15">
        <v>1.2769000000000001</v>
      </c>
      <c r="H123" s="15">
        <v>1.2617</v>
      </c>
      <c r="I123" s="5">
        <v>133</v>
      </c>
      <c r="J123" s="5">
        <v>6432</v>
      </c>
      <c r="K123" s="5">
        <v>763</v>
      </c>
      <c r="L123" s="5">
        <v>7274</v>
      </c>
      <c r="M123" s="14">
        <v>7.5321874999999281</v>
      </c>
      <c r="N123" s="14">
        <v>377.79999999999927</v>
      </c>
      <c r="O123" s="5">
        <v>152.00000000000102</v>
      </c>
      <c r="P123" s="5">
        <v>804340</v>
      </c>
      <c r="Q123" s="14">
        <v>837.85416666666663</v>
      </c>
      <c r="R123" s="14">
        <v>19.253573319216553</v>
      </c>
      <c r="S123" s="5">
        <v>88</v>
      </c>
      <c r="T123" s="5" t="s">
        <v>30</v>
      </c>
      <c r="U123" s="14">
        <v>0.29739875756141793</v>
      </c>
      <c r="V123" s="5">
        <v>692</v>
      </c>
      <c r="W123" s="5">
        <v>972</v>
      </c>
      <c r="X123" s="5">
        <v>1453</v>
      </c>
      <c r="Y123" s="5">
        <v>4157</v>
      </c>
      <c r="Z123" s="5" t="s">
        <v>31</v>
      </c>
      <c r="AA123" s="5"/>
      <c r="AB123" s="6" cm="1">
        <f t="array" ref="AB123">SUM(IF(B123:I123&gt;B124:I124,1,-1))</f>
        <v>0</v>
      </c>
      <c r="AC123" s="6" cm="1">
        <f t="array" ref="AC123">SUM(IF(J123:S123&gt;J124:S124,1,-1))</f>
        <v>-2</v>
      </c>
      <c r="AD123" s="6">
        <f t="shared" si="27"/>
        <v>-2</v>
      </c>
      <c r="AE123" s="6">
        <f t="shared" si="31"/>
        <v>-2</v>
      </c>
      <c r="AF123" s="6">
        <f t="shared" si="31"/>
        <v>-4</v>
      </c>
      <c r="AG123" s="6">
        <f t="shared" si="31"/>
        <v>-6</v>
      </c>
      <c r="AH123" s="5"/>
      <c r="AI123" s="8" t="str">
        <f t="shared" si="16"/>
        <v>Outside</v>
      </c>
      <c r="AJ123" s="7" t="str">
        <f t="shared" si="17"/>
        <v>Down</v>
      </c>
      <c r="AK123" s="7" t="str">
        <f t="shared" si="18"/>
        <v>POC Down</v>
      </c>
      <c r="AL123" s="9" t="str">
        <f t="shared" si="19"/>
        <v>In. Val</v>
      </c>
      <c r="AM123" s="9" t="str">
        <f t="shared" si="20"/>
        <v>Upper Break</v>
      </c>
      <c r="AN123" s="9" t="str">
        <f t="shared" si="21"/>
        <v>Ab. Val</v>
      </c>
      <c r="AO123" s="9" t="str">
        <f t="shared" si="22"/>
        <v>No Gap</v>
      </c>
      <c r="AP123" s="9" t="str">
        <f t="shared" si="23"/>
        <v>Top-Weighted</v>
      </c>
      <c r="AQ123" s="9" t="str">
        <f t="shared" si="24"/>
        <v>Skewed Low</v>
      </c>
      <c r="AR123" s="9" t="str">
        <f t="shared" si="25"/>
        <v>Same</v>
      </c>
      <c r="AS123" s="5">
        <f t="shared" si="26"/>
        <v>0</v>
      </c>
    </row>
    <row r="124" spans="1:45" ht="15.5" x14ac:dyDescent="0.35">
      <c r="A124" s="13">
        <v>45484</v>
      </c>
      <c r="B124" s="15">
        <v>1.2753399999999999</v>
      </c>
      <c r="C124" s="15">
        <v>1.2948999999999999</v>
      </c>
      <c r="D124" s="15">
        <v>1.2612300000000001</v>
      </c>
      <c r="E124" s="15">
        <v>1.2922899999999999</v>
      </c>
      <c r="F124" s="15">
        <v>1.2685000000000002</v>
      </c>
      <c r="G124" s="15">
        <v>1.2746000000000002</v>
      </c>
      <c r="H124" s="15">
        <v>1.2619</v>
      </c>
      <c r="I124" s="5">
        <v>100</v>
      </c>
      <c r="J124" s="5">
        <v>3866</v>
      </c>
      <c r="K124" s="5">
        <v>3382</v>
      </c>
      <c r="L124" s="5">
        <v>7341</v>
      </c>
      <c r="M124" s="14">
        <v>7.6003124999999443</v>
      </c>
      <c r="N124" s="14">
        <v>336.69999999999868</v>
      </c>
      <c r="O124" s="5">
        <v>127.00000000000156</v>
      </c>
      <c r="P124" s="5">
        <v>808698</v>
      </c>
      <c r="Q124" s="14">
        <v>842.39374999999995</v>
      </c>
      <c r="R124" s="14">
        <v>21.802791802791887</v>
      </c>
      <c r="S124" s="5">
        <v>67</v>
      </c>
      <c r="T124" s="5" t="s">
        <v>26</v>
      </c>
      <c r="U124" s="14">
        <v>0.60057014167700762</v>
      </c>
      <c r="V124" s="5">
        <v>382</v>
      </c>
      <c r="W124" s="5">
        <v>1286</v>
      </c>
      <c r="X124" s="5">
        <v>1595</v>
      </c>
      <c r="Y124" s="5">
        <v>4075</v>
      </c>
      <c r="Z124" s="5" t="s">
        <v>31</v>
      </c>
      <c r="AA124" s="5"/>
      <c r="AB124" s="6" cm="1">
        <f t="array" ref="AB124">SUM(IF(B124:I124&gt;B125:I125,1,-1))</f>
        <v>0</v>
      </c>
      <c r="AC124" s="6" cm="1">
        <f t="array" ref="AC124">SUM(IF(J124:S124&gt;J125:S125,1,-1))</f>
        <v>6</v>
      </c>
      <c r="AD124" s="6">
        <f t="shared" si="27"/>
        <v>6</v>
      </c>
      <c r="AE124" s="6">
        <f t="shared" si="31"/>
        <v>-6</v>
      </c>
      <c r="AF124" s="6">
        <f t="shared" si="31"/>
        <v>-10</v>
      </c>
      <c r="AG124" s="6">
        <f t="shared" si="31"/>
        <v>-16</v>
      </c>
      <c r="AH124" s="5"/>
      <c r="AI124" s="8" t="str">
        <f t="shared" si="16"/>
        <v>Outside</v>
      </c>
      <c r="AJ124" s="7" t="str">
        <f t="shared" si="17"/>
        <v>Down</v>
      </c>
      <c r="AK124" s="7" t="str">
        <f t="shared" si="18"/>
        <v>POC Unchanged</v>
      </c>
      <c r="AL124" s="9" t="str">
        <f t="shared" si="19"/>
        <v>In. Val</v>
      </c>
      <c r="AM124" s="9" t="str">
        <f t="shared" si="20"/>
        <v>Upper Break</v>
      </c>
      <c r="AN124" s="9" t="str">
        <f t="shared" si="21"/>
        <v>Ab. Val</v>
      </c>
      <c r="AO124" s="9" t="str">
        <f t="shared" si="22"/>
        <v>Gap Up - Follow Through</v>
      </c>
      <c r="AP124" s="9" t="str">
        <f t="shared" si="23"/>
        <v>Top-Weighted</v>
      </c>
      <c r="AQ124" s="9" t="str">
        <f t="shared" si="24"/>
        <v>Skewed Low</v>
      </c>
      <c r="AR124" s="9" t="str">
        <f t="shared" si="25"/>
        <v>Same</v>
      </c>
      <c r="AS124" s="5">
        <f t="shared" si="26"/>
        <v>0</v>
      </c>
    </row>
    <row r="125" spans="1:45" ht="15.5" x14ac:dyDescent="0.35">
      <c r="A125" s="13">
        <v>45483</v>
      </c>
      <c r="B125" s="15">
        <v>1.27959</v>
      </c>
      <c r="C125" s="15">
        <v>1.2853699999999999</v>
      </c>
      <c r="D125" s="15">
        <v>1.2612300000000001</v>
      </c>
      <c r="E125" s="15">
        <v>1.2853300000000001</v>
      </c>
      <c r="F125" s="15">
        <v>1.2685000000000002</v>
      </c>
      <c r="G125" s="15">
        <v>1.2744000000000002</v>
      </c>
      <c r="H125" s="15">
        <v>1.2619</v>
      </c>
      <c r="I125" s="5">
        <v>80</v>
      </c>
      <c r="J125" s="5">
        <v>3835</v>
      </c>
      <c r="K125" s="5">
        <v>3382</v>
      </c>
      <c r="L125" s="5">
        <v>7310</v>
      </c>
      <c r="M125" s="14">
        <v>7.5616666666666053</v>
      </c>
      <c r="N125" s="14">
        <v>241.39999999999827</v>
      </c>
      <c r="O125" s="5">
        <v>125.00000000000178</v>
      </c>
      <c r="P125" s="5">
        <v>805358</v>
      </c>
      <c r="Q125" s="14">
        <v>838.91458333333333</v>
      </c>
      <c r="R125" s="14">
        <v>30.281690140845289</v>
      </c>
      <c r="S125" s="5">
        <v>58</v>
      </c>
      <c r="T125" s="5" t="s">
        <v>26</v>
      </c>
      <c r="U125" s="14">
        <v>0.63506027127578124</v>
      </c>
      <c r="V125" s="5">
        <v>998</v>
      </c>
      <c r="W125" s="5">
        <v>1311</v>
      </c>
      <c r="X125" s="5">
        <v>2452</v>
      </c>
      <c r="Y125" s="5">
        <v>2549</v>
      </c>
      <c r="Z125" s="5" t="s">
        <v>31</v>
      </c>
      <c r="AA125" s="5"/>
      <c r="AB125" s="6" cm="1">
        <f t="array" ref="AB125">SUM(IF(B125:I125&gt;B126:I126,1,-1))</f>
        <v>-2</v>
      </c>
      <c r="AC125" s="6" cm="1">
        <f t="array" ref="AC125">SUM(IF(J125:S125&gt;J126:S126,1,-1))</f>
        <v>-8</v>
      </c>
      <c r="AD125" s="6">
        <f t="shared" si="27"/>
        <v>-10</v>
      </c>
      <c r="AE125" s="6">
        <f t="shared" si="31"/>
        <v>-10</v>
      </c>
      <c r="AF125" s="6">
        <f t="shared" si="31"/>
        <v>-24</v>
      </c>
      <c r="AG125" s="6">
        <f t="shared" si="31"/>
        <v>-34</v>
      </c>
      <c r="AH125" s="5"/>
      <c r="AI125" s="8" t="str">
        <f t="shared" si="16"/>
        <v>OL Lower</v>
      </c>
      <c r="AJ125" s="7" t="str">
        <f t="shared" si="17"/>
        <v>Down</v>
      </c>
      <c r="AK125" s="7" t="str">
        <f t="shared" si="18"/>
        <v>POC Unchanged</v>
      </c>
      <c r="AL125" s="9" t="str">
        <f t="shared" si="19"/>
        <v>In. Val</v>
      </c>
      <c r="AM125" s="9" t="str">
        <f t="shared" si="20"/>
        <v>Inside Day</v>
      </c>
      <c r="AN125" s="9" t="str">
        <f t="shared" si="21"/>
        <v>Ab. Val</v>
      </c>
      <c r="AO125" s="9" t="str">
        <f t="shared" si="22"/>
        <v>Gap Up - Follow Through</v>
      </c>
      <c r="AP125" s="9" t="str">
        <f t="shared" si="23"/>
        <v>Top-Weighted</v>
      </c>
      <c r="AQ125" s="9" t="str">
        <f t="shared" si="24"/>
        <v>Skewed Low</v>
      </c>
      <c r="AR125" s="9" t="str">
        <f t="shared" si="25"/>
        <v>Closed Lower Quadrant</v>
      </c>
      <c r="AS125" s="5">
        <f t="shared" si="26"/>
        <v>-1</v>
      </c>
    </row>
    <row r="126" spans="1:45" ht="15.5" x14ac:dyDescent="0.35">
      <c r="A126" s="13">
        <v>45482</v>
      </c>
      <c r="B126" s="15">
        <v>1.27389</v>
      </c>
      <c r="C126" s="15">
        <v>1.2859799999999999</v>
      </c>
      <c r="D126" s="15">
        <v>1.2612300000000001</v>
      </c>
      <c r="E126" s="15">
        <v>1.2787299999999999</v>
      </c>
      <c r="F126" s="15">
        <v>1.2685000000000002</v>
      </c>
      <c r="G126" s="15">
        <v>1.2748000000000002</v>
      </c>
      <c r="H126" s="15">
        <v>1.2619</v>
      </c>
      <c r="I126" s="5">
        <v>59</v>
      </c>
      <c r="J126" s="5">
        <v>4065</v>
      </c>
      <c r="K126" s="5">
        <v>3382</v>
      </c>
      <c r="L126" s="5">
        <v>7540</v>
      </c>
      <c r="M126" s="14">
        <v>7.800104166666606</v>
      </c>
      <c r="N126" s="14">
        <v>247.49999999999827</v>
      </c>
      <c r="O126" s="5">
        <v>129.00000000000134</v>
      </c>
      <c r="P126" s="5">
        <v>833545</v>
      </c>
      <c r="Q126" s="14">
        <v>868.27604166666663</v>
      </c>
      <c r="R126" s="14">
        <v>30.464646464646677</v>
      </c>
      <c r="S126" s="5">
        <v>36</v>
      </c>
      <c r="T126" s="5" t="s">
        <v>26</v>
      </c>
      <c r="U126" s="14">
        <v>0.62439319534348814</v>
      </c>
      <c r="V126" s="5">
        <v>985</v>
      </c>
      <c r="W126" s="5">
        <v>1503</v>
      </c>
      <c r="X126" s="5">
        <v>2397</v>
      </c>
      <c r="Y126" s="5">
        <v>2655</v>
      </c>
      <c r="Z126" s="5" t="s">
        <v>32</v>
      </c>
      <c r="AA126" s="5"/>
      <c r="AB126" s="6" cm="1">
        <f t="array" ref="AB126">SUM(IF(B126:I126&gt;B127:I127,1,-1))</f>
        <v>-4</v>
      </c>
      <c r="AC126" s="6" cm="1">
        <f t="array" ref="AC126">SUM(IF(J126:S126&gt;J127:S127,1,-1))</f>
        <v>-8</v>
      </c>
      <c r="AD126" s="6">
        <f t="shared" si="27"/>
        <v>-12</v>
      </c>
      <c r="AE126" s="6">
        <f t="shared" si="31"/>
        <v>-12</v>
      </c>
      <c r="AF126" s="6">
        <f t="shared" si="31"/>
        <v>-22</v>
      </c>
      <c r="AG126" s="6">
        <f t="shared" si="31"/>
        <v>-34</v>
      </c>
      <c r="AH126" s="5"/>
      <c r="AI126" s="8" t="str">
        <f t="shared" si="16"/>
        <v>Outside</v>
      </c>
      <c r="AJ126" s="7" t="str">
        <f t="shared" si="17"/>
        <v>Down</v>
      </c>
      <c r="AK126" s="7" t="str">
        <f t="shared" si="18"/>
        <v>POC Unchanged</v>
      </c>
      <c r="AL126" s="9" t="str">
        <f t="shared" si="19"/>
        <v>In. Val</v>
      </c>
      <c r="AM126" s="9" t="str">
        <f t="shared" si="20"/>
        <v>Inside Day</v>
      </c>
      <c r="AN126" s="9" t="str">
        <f t="shared" si="21"/>
        <v>Ab. Val</v>
      </c>
      <c r="AO126" s="9" t="str">
        <f t="shared" si="22"/>
        <v>No Gap</v>
      </c>
      <c r="AP126" s="9" t="str">
        <f t="shared" si="23"/>
        <v>Top-Weighted</v>
      </c>
      <c r="AQ126" s="9" t="str">
        <f t="shared" si="24"/>
        <v>Skewed Low</v>
      </c>
      <c r="AR126" s="9" t="str">
        <f t="shared" si="25"/>
        <v>Closed Higher Quadrant</v>
      </c>
      <c r="AS126" s="5">
        <f t="shared" si="26"/>
        <v>1</v>
      </c>
    </row>
    <row r="127" spans="1:45" ht="15.5" x14ac:dyDescent="0.35">
      <c r="A127" s="13">
        <v>45481</v>
      </c>
      <c r="B127" s="15">
        <v>1.2725200000000001</v>
      </c>
      <c r="C127" s="15">
        <v>1.2859799999999999</v>
      </c>
      <c r="D127" s="15">
        <v>1.2612300000000001</v>
      </c>
      <c r="E127" s="15">
        <v>1.28149</v>
      </c>
      <c r="F127" s="15">
        <v>1.2685000000000002</v>
      </c>
      <c r="G127" s="15">
        <v>1.274</v>
      </c>
      <c r="H127" s="15">
        <v>1.2625000000000002</v>
      </c>
      <c r="I127" s="5">
        <v>60</v>
      </c>
      <c r="J127" s="5">
        <v>4118</v>
      </c>
      <c r="K127" s="5">
        <v>3382</v>
      </c>
      <c r="L127" s="5">
        <v>7593</v>
      </c>
      <c r="M127" s="14">
        <v>7.8488541666666158</v>
      </c>
      <c r="N127" s="14">
        <v>247.49999999999827</v>
      </c>
      <c r="O127" s="5">
        <v>114.99999999999844</v>
      </c>
      <c r="P127" s="5">
        <v>837779</v>
      </c>
      <c r="Q127" s="14">
        <v>872.68645833333335</v>
      </c>
      <c r="R127" s="14">
        <v>30.678787878788093</v>
      </c>
      <c r="S127" s="5">
        <v>39</v>
      </c>
      <c r="T127" s="5" t="s">
        <v>26</v>
      </c>
      <c r="U127" s="14">
        <v>0.63091648180445525</v>
      </c>
      <c r="V127" s="5">
        <v>763</v>
      </c>
      <c r="W127" s="5">
        <v>1508</v>
      </c>
      <c r="X127" s="5">
        <v>2667</v>
      </c>
      <c r="Y127" s="5">
        <v>2655</v>
      </c>
      <c r="Z127" s="5" t="s">
        <v>31</v>
      </c>
      <c r="AA127" s="5"/>
      <c r="AB127" s="6" cm="1">
        <f t="array" ref="AB127">SUM(IF(B127:I127&gt;B128:I128,1,-1))</f>
        <v>-4</v>
      </c>
      <c r="AC127" s="6" cm="1">
        <f t="array" ref="AC127">SUM(IF(J127:S127&gt;J128:S128,1,-1))</f>
        <v>-8</v>
      </c>
      <c r="AD127" s="6">
        <f t="shared" si="27"/>
        <v>-12</v>
      </c>
      <c r="AE127" s="6">
        <f t="shared" si="31"/>
        <v>-8</v>
      </c>
      <c r="AF127" s="6">
        <f t="shared" si="31"/>
        <v>-22</v>
      </c>
      <c r="AG127" s="6">
        <f t="shared" si="31"/>
        <v>-30</v>
      </c>
      <c r="AH127" s="5"/>
      <c r="AI127" s="8" t="str">
        <f t="shared" si="16"/>
        <v>OL Lower</v>
      </c>
      <c r="AJ127" s="7" t="str">
        <f t="shared" si="17"/>
        <v>Down</v>
      </c>
      <c r="AK127" s="7" t="str">
        <f t="shared" si="18"/>
        <v>POC Unchanged</v>
      </c>
      <c r="AL127" s="9" t="str">
        <f t="shared" si="19"/>
        <v>In. Val</v>
      </c>
      <c r="AM127" s="9" t="str">
        <f t="shared" si="20"/>
        <v>Inside Day</v>
      </c>
      <c r="AN127" s="9" t="str">
        <f t="shared" si="21"/>
        <v>Ab. Val</v>
      </c>
      <c r="AO127" s="9" t="str">
        <f t="shared" si="22"/>
        <v>No Gap</v>
      </c>
      <c r="AP127" s="9" t="str">
        <f t="shared" si="23"/>
        <v>Top-Weighted</v>
      </c>
      <c r="AQ127" s="9" t="str">
        <f t="shared" si="24"/>
        <v>Skewed Mid-Low</v>
      </c>
      <c r="AR127" s="9" t="str">
        <f t="shared" si="25"/>
        <v>Same</v>
      </c>
      <c r="AS127" s="5">
        <f t="shared" si="26"/>
        <v>0</v>
      </c>
    </row>
    <row r="128" spans="1:45" ht="15.5" x14ac:dyDescent="0.35">
      <c r="A128" s="13">
        <v>45478</v>
      </c>
      <c r="B128" s="15">
        <v>1.27275</v>
      </c>
      <c r="C128" s="15">
        <v>1.2859799999999999</v>
      </c>
      <c r="D128" s="15">
        <v>1.2612300000000001</v>
      </c>
      <c r="E128" s="15">
        <v>1.28051</v>
      </c>
      <c r="F128" s="15">
        <v>1.2685000000000002</v>
      </c>
      <c r="G128" s="15">
        <v>1.2745000000000002</v>
      </c>
      <c r="H128" s="15">
        <v>1.2636000000000001</v>
      </c>
      <c r="I128" s="5">
        <v>53</v>
      </c>
      <c r="J128" s="5">
        <v>4200</v>
      </c>
      <c r="K128" s="5">
        <v>3382</v>
      </c>
      <c r="L128" s="5">
        <v>7675</v>
      </c>
      <c r="M128" s="14">
        <v>7.93093749999995</v>
      </c>
      <c r="N128" s="14">
        <v>247.49999999999827</v>
      </c>
      <c r="O128" s="5">
        <v>109.00000000000132</v>
      </c>
      <c r="P128" s="5">
        <v>841211</v>
      </c>
      <c r="Q128" s="14">
        <v>876.26145833333328</v>
      </c>
      <c r="R128" s="14">
        <v>31.010101010101227</v>
      </c>
      <c r="S128" s="5">
        <v>42</v>
      </c>
      <c r="T128" s="5" t="s">
        <v>26</v>
      </c>
      <c r="U128" s="14">
        <v>0.63167278434992702</v>
      </c>
      <c r="V128" s="5">
        <v>471</v>
      </c>
      <c r="W128" s="5">
        <v>1508</v>
      </c>
      <c r="X128" s="5">
        <v>3041</v>
      </c>
      <c r="Y128" s="5">
        <v>2655</v>
      </c>
      <c r="Z128" s="5" t="s">
        <v>31</v>
      </c>
      <c r="AA128" s="5"/>
      <c r="AB128" s="6" cm="1">
        <f t="array" ref="AB128">SUM(IF(B128:I128&gt;B129:I129,1,-1))</f>
        <v>-4</v>
      </c>
      <c r="AC128" s="6" cm="1">
        <f t="array" ref="AC128">SUM(IF(J128:S128&gt;J129:S129,1,-1))</f>
        <v>-6</v>
      </c>
      <c r="AD128" s="6">
        <f t="shared" si="27"/>
        <v>-10</v>
      </c>
      <c r="AE128" s="6">
        <f t="shared" si="31"/>
        <v>0</v>
      </c>
      <c r="AF128" s="6">
        <f t="shared" si="31"/>
        <v>-22</v>
      </c>
      <c r="AG128" s="6">
        <f t="shared" si="31"/>
        <v>-22</v>
      </c>
      <c r="AH128" s="5"/>
      <c r="AI128" s="8" t="str">
        <f t="shared" si="16"/>
        <v>OL Lower</v>
      </c>
      <c r="AJ128" s="7" t="str">
        <f t="shared" si="17"/>
        <v>Down</v>
      </c>
      <c r="AK128" s="7" t="str">
        <f t="shared" si="18"/>
        <v>POC Unchanged</v>
      </c>
      <c r="AL128" s="9" t="str">
        <f t="shared" si="19"/>
        <v>In. Val</v>
      </c>
      <c r="AM128" s="9" t="str">
        <f t="shared" si="20"/>
        <v>Inside Day</v>
      </c>
      <c r="AN128" s="9" t="str">
        <f t="shared" si="21"/>
        <v>Ab. Val</v>
      </c>
      <c r="AO128" s="9" t="str">
        <f t="shared" si="22"/>
        <v>No Gap</v>
      </c>
      <c r="AP128" s="9" t="str">
        <f t="shared" si="23"/>
        <v>Top-Weighted</v>
      </c>
      <c r="AQ128" s="9" t="str">
        <f t="shared" si="24"/>
        <v>Skewed Mid-Low</v>
      </c>
      <c r="AR128" s="9" t="str">
        <f t="shared" si="25"/>
        <v>Closed Lower Quadrant</v>
      </c>
      <c r="AS128" s="5">
        <f t="shared" si="26"/>
        <v>-1</v>
      </c>
    </row>
    <row r="129" spans="1:45" ht="15.5" x14ac:dyDescent="0.35">
      <c r="A129" s="13">
        <v>45477</v>
      </c>
      <c r="B129" s="15">
        <v>1.2791999999999999</v>
      </c>
      <c r="C129" s="15">
        <v>1.2859799999999999</v>
      </c>
      <c r="D129" s="15">
        <v>1.2612300000000001</v>
      </c>
      <c r="E129" s="15">
        <v>1.27546</v>
      </c>
      <c r="F129" s="15">
        <v>1.2685000000000002</v>
      </c>
      <c r="G129" s="15">
        <v>1.2746000000000002</v>
      </c>
      <c r="H129" s="15">
        <v>1.2639</v>
      </c>
      <c r="I129" s="5">
        <v>42</v>
      </c>
      <c r="J129" s="5">
        <v>4267</v>
      </c>
      <c r="K129" s="5">
        <v>3382</v>
      </c>
      <c r="L129" s="5">
        <v>7742</v>
      </c>
      <c r="M129" s="14">
        <v>8.0059374999999537</v>
      </c>
      <c r="N129" s="14">
        <v>247.49999999999827</v>
      </c>
      <c r="O129" s="5">
        <v>107.00000000000153</v>
      </c>
      <c r="P129" s="5">
        <v>850047</v>
      </c>
      <c r="Q129" s="14">
        <v>885.46562500000005</v>
      </c>
      <c r="R129" s="14">
        <v>31.280808080808299</v>
      </c>
      <c r="S129" s="5">
        <v>36</v>
      </c>
      <c r="T129" s="5" t="s">
        <v>26</v>
      </c>
      <c r="U129" s="14">
        <v>0.62628365753925697</v>
      </c>
      <c r="V129" s="5">
        <v>384</v>
      </c>
      <c r="W129" s="5">
        <v>1455</v>
      </c>
      <c r="X129" s="5">
        <v>3248</v>
      </c>
      <c r="Y129" s="5">
        <v>2655</v>
      </c>
      <c r="Z129" s="5" t="s">
        <v>32</v>
      </c>
      <c r="AA129" s="5"/>
      <c r="AB129" s="6" cm="1">
        <f t="array" ref="AB129">SUM(IF(B129:I129&gt;B130:I130,1,-1))</f>
        <v>0</v>
      </c>
      <c r="AC129" s="6" cm="1">
        <f t="array" ref="AC129">SUM(IF(J129:S129&gt;J130:S130,1,-1))</f>
        <v>-8</v>
      </c>
      <c r="AD129" s="6">
        <f t="shared" si="27"/>
        <v>-8</v>
      </c>
      <c r="AE129" s="6">
        <f t="shared" si="31"/>
        <v>2</v>
      </c>
      <c r="AF129" s="6">
        <f t="shared" si="31"/>
        <v>-22</v>
      </c>
      <c r="AG129" s="6">
        <f t="shared" si="31"/>
        <v>-20</v>
      </c>
      <c r="AH129" s="5"/>
      <c r="AI129" s="8" t="str">
        <f t="shared" si="16"/>
        <v>OL Higher</v>
      </c>
      <c r="AJ129" s="7" t="str">
        <f t="shared" si="17"/>
        <v>Down</v>
      </c>
      <c r="AK129" s="7" t="str">
        <f t="shared" si="18"/>
        <v>POC Unchanged</v>
      </c>
      <c r="AL129" s="9" t="str">
        <f t="shared" si="19"/>
        <v>In. Val</v>
      </c>
      <c r="AM129" s="9" t="str">
        <f t="shared" si="20"/>
        <v>Inside Day</v>
      </c>
      <c r="AN129" s="9" t="str">
        <f t="shared" si="21"/>
        <v>Ab. Val</v>
      </c>
      <c r="AO129" s="9" t="str">
        <f t="shared" si="22"/>
        <v>Gap Up - Faded</v>
      </c>
      <c r="AP129" s="9" t="str">
        <f t="shared" si="23"/>
        <v>Top-Weighted</v>
      </c>
      <c r="AQ129" s="9" t="str">
        <f t="shared" si="24"/>
        <v>Skewed Mid-Low</v>
      </c>
      <c r="AR129" s="9" t="str">
        <f t="shared" si="25"/>
        <v>Same</v>
      </c>
      <c r="AS129" s="5">
        <f t="shared" si="26"/>
        <v>0</v>
      </c>
    </row>
    <row r="130" spans="1:45" ht="15.5" x14ac:dyDescent="0.35">
      <c r="A130" s="13">
        <v>45476</v>
      </c>
      <c r="B130" s="15">
        <v>1.2793000000000001</v>
      </c>
      <c r="C130" s="15">
        <v>1.2859799999999999</v>
      </c>
      <c r="D130" s="15">
        <v>1.2612300000000001</v>
      </c>
      <c r="E130" s="15">
        <v>1.2746900000000001</v>
      </c>
      <c r="F130" s="15">
        <v>1.2685000000000002</v>
      </c>
      <c r="G130" s="15">
        <v>1.2742</v>
      </c>
      <c r="H130" s="15">
        <v>1.2636000000000001</v>
      </c>
      <c r="I130" s="5">
        <v>35</v>
      </c>
      <c r="J130" s="5">
        <v>4411</v>
      </c>
      <c r="K130" s="5">
        <v>3382</v>
      </c>
      <c r="L130" s="5">
        <v>7886</v>
      </c>
      <c r="M130" s="14">
        <v>8.1561458333332872</v>
      </c>
      <c r="N130" s="14">
        <v>247.49999999999827</v>
      </c>
      <c r="O130" s="5">
        <v>105.99999999999943</v>
      </c>
      <c r="P130" s="5">
        <v>865939</v>
      </c>
      <c r="Q130" s="14">
        <v>902.01979166666672</v>
      </c>
      <c r="R130" s="14">
        <v>31.862626262626485</v>
      </c>
      <c r="S130" s="5">
        <v>44</v>
      </c>
      <c r="T130" s="5" t="s">
        <v>26</v>
      </c>
      <c r="U130" s="14">
        <v>0.63686134324249122</v>
      </c>
      <c r="V130" s="5">
        <v>424</v>
      </c>
      <c r="W130" s="5">
        <v>1559</v>
      </c>
      <c r="X130" s="5">
        <v>3248</v>
      </c>
      <c r="Y130" s="5">
        <v>2655</v>
      </c>
      <c r="Z130" s="5" t="s">
        <v>32</v>
      </c>
      <c r="AA130" s="5"/>
      <c r="AB130" s="6" cm="1">
        <f t="array" ref="AB130">SUM(IF(B130:I130&gt;B131:I131,1,-1))</f>
        <v>4</v>
      </c>
      <c r="AC130" s="6" cm="1">
        <f t="array" ref="AC130">SUM(IF(J130:S130&gt;J131:S131,1,-1))</f>
        <v>-8</v>
      </c>
      <c r="AD130" s="6">
        <f t="shared" si="27"/>
        <v>-4</v>
      </c>
      <c r="AE130" s="6">
        <f t="shared" si="31"/>
        <v>-4</v>
      </c>
      <c r="AF130" s="6">
        <f t="shared" si="31"/>
        <v>-14</v>
      </c>
      <c r="AG130" s="6">
        <f t="shared" si="31"/>
        <v>-18</v>
      </c>
      <c r="AH130" s="5"/>
      <c r="AI130" s="8" t="str">
        <f t="shared" ref="AI130:AI193" si="32">IF(AND(H130&gt;=G131,G130&gt;=G131),"Higher",
IF(AND(H130&lt;=H131,G130&lt;=H131),"Lower",
IF(AND(G130&gt;=G131,H130&lt;=G131,H130&gt;H131),"OL Higher",
IF(AND(H130&lt;=H131,G130&gt;=H131,G130&lt;G131),"OL Lower",
IF(AND(G130&lt;=G131,H130&gt;=H131),"Inside",
IF(AND(G130&gt;=G131,H130&lt;=H131),"Outside","Undefined"))))))</f>
        <v>OL Higher</v>
      </c>
      <c r="AJ130" s="7" t="str">
        <f t="shared" ref="AJ130:AJ193" si="33">IF(F130 &gt;= ((C130 - D130) * 10%) + B130, "Up", IF(F130 &lt;= (B130 - (C130 - D130) * 10%), "Down", "Neutral"))</f>
        <v>Down</v>
      </c>
      <c r="AK130" s="7" t="str">
        <f t="shared" ref="AK130:AK193" si="34">IF(F130 &gt; F131, "POC Up", IF(F130 &lt; F131, "POC Down", "POC Unchanged"))</f>
        <v>POC Up</v>
      </c>
      <c r="AL130" s="9" t="str">
        <f t="shared" ref="AL130:AL193" si="35">IF(F130 &lt; H131, "Bel. Val",
IF(F130 &gt; G131, "Ab. Val",
"In. Val"))</f>
        <v>In. Val</v>
      </c>
      <c r="AM130" s="9" t="str">
        <f t="shared" ref="AM130:AM193" si="36">IF(AND(D130 &lt; D131, C130 &gt; C131), "Both Sides Expand",
IF(D130 &lt; D131, "Lower Break",
IF(C130 &gt; C131, "Upper Break", "Inside Day")))</f>
        <v>Inside Day</v>
      </c>
      <c r="AN130" s="9" t="str">
        <f t="shared" ref="AN130:AN193" si="37">IF(AND(E130 &lt; H130, E130 &lt; G130), "Bl. Val",
IF(AND(E130 &gt; G130, E130 &gt; H130), "Ab. Val",
"In Val"))</f>
        <v>Ab. Val</v>
      </c>
      <c r="AO130" s="9" t="str">
        <f t="shared" ref="AO130:AO193" si="38">IF(AND(B130 &gt; G131, E130 &lt; G131), "Gap Up - Failed",
IF(AND(B130 &gt; G131, E130 &gt; B130), "Gap Up - Follow Through",
IF(AND(B130 &gt; G131, E130 &lt; B130), "Gap Up - Faded",
IF(AND(B130 &lt; H131, E130 &gt; H131), "Gap Down - Failed",
IF(AND(B130 &lt; H131, E130 &lt; B130), "Gap Down - Follow Through",
IF(AND(B130 &lt; H131, E130 &gt; B130), "Gap Down - Rejected",
"No Gap"))))))</f>
        <v>Gap Up - Faded</v>
      </c>
      <c r="AP130" s="9" t="str">
        <f t="shared" ref="AP130:AP193" si="39">IF(J130 &gt; K130, "Top-Weighted",
IF(K130 &gt; J130, "Bottom-Weighted",
"Balanced"))</f>
        <v>Top-Weighted</v>
      </c>
      <c r="AQ130" s="9" t="str">
        <f t="shared" ref="AQ130:AQ193" si="40">IF(COUNTIF(V130:Y130, MAX(V130, W130, X130, Y130)) &gt; 1, "Tie",
IF(V130 &gt; MAX(W130, X130, Y130), "Skewed High",
IF(W130 &gt; MAX(V130, X130, Y130), "Skewed Mid-High",
IF(X130 &gt; MAX(V130, W130, Y130), "Skewed Mid-Low",
IF(Y130 &gt; MAX(V130, W130, X130), "Skewed Low", "Evenly Distributed")))))</f>
        <v>Skewed Mid-Low</v>
      </c>
      <c r="AR130" s="9" t="str">
        <f t="shared" ref="AR130:AR193" si="41">IF(Z130 &lt; Z131, "Closed Lower Quadrant",
IF(Z130 &gt; Z131, "Closed Higher Quadrant",
"Same"))</f>
        <v>Closed Lower Quadrant</v>
      </c>
      <c r="AS130" s="5">
        <f t="shared" ref="AS130:AS193" si="42">_xlfn.NUMBERVALUE(SUBSTITUTE(Z130,"Q","")) - _xlfn.NUMBERVALUE(SUBSTITUTE(Z131,"Q",""))</f>
        <v>-1</v>
      </c>
    </row>
    <row r="131" spans="1:45" ht="15.5" x14ac:dyDescent="0.35">
      <c r="A131" s="13">
        <v>45475</v>
      </c>
      <c r="B131" s="15">
        <v>1.27722</v>
      </c>
      <c r="C131" s="15">
        <v>1.2859799999999999</v>
      </c>
      <c r="D131" s="15">
        <v>1.2612300000000001</v>
      </c>
      <c r="E131" s="15">
        <v>1.26867</v>
      </c>
      <c r="F131" s="15">
        <v>1.2684000000000002</v>
      </c>
      <c r="G131" s="15">
        <v>1.2738</v>
      </c>
      <c r="H131" s="15">
        <v>1.2627000000000002</v>
      </c>
      <c r="I131" s="5">
        <v>24</v>
      </c>
      <c r="J131" s="5">
        <v>4571</v>
      </c>
      <c r="K131" s="5">
        <v>3266</v>
      </c>
      <c r="L131" s="5">
        <v>7923</v>
      </c>
      <c r="M131" s="14">
        <v>8.1959374999999639</v>
      </c>
      <c r="N131" s="14">
        <v>247.49999999999827</v>
      </c>
      <c r="O131" s="5">
        <v>110.99999999999888</v>
      </c>
      <c r="P131" s="5">
        <v>874587</v>
      </c>
      <c r="Q131" s="14">
        <v>911.02812500000005</v>
      </c>
      <c r="R131" s="14">
        <v>32.012121212121436</v>
      </c>
      <c r="S131" s="5">
        <v>47</v>
      </c>
      <c r="T131" s="5" t="s">
        <v>26</v>
      </c>
      <c r="U131" s="14">
        <v>0.63816503566783134</v>
      </c>
      <c r="V131" s="5">
        <v>424</v>
      </c>
      <c r="W131" s="5">
        <v>1801</v>
      </c>
      <c r="X131" s="5">
        <v>3043</v>
      </c>
      <c r="Y131" s="5">
        <v>2655</v>
      </c>
      <c r="Z131" s="5" t="s">
        <v>29</v>
      </c>
      <c r="AA131" s="5"/>
      <c r="AB131" s="6" cm="1">
        <f t="array" ref="AB131">SUM(IF(B131:I131&gt;B132:I132,1,-1))</f>
        <v>-2</v>
      </c>
      <c r="AC131" s="6" cm="1">
        <f t="array" ref="AC131">SUM(IF(J131:S131&gt;J132:S132,1,-1))</f>
        <v>-6</v>
      </c>
      <c r="AD131" s="6">
        <f t="shared" ref="AD131:AD194" si="43">SUM(AB131:AC131)</f>
        <v>-8</v>
      </c>
      <c r="AE131" s="6">
        <f t="shared" ref="AE131:AG146" si="44">SUM(AB131:AB133)</f>
        <v>-12</v>
      </c>
      <c r="AF131" s="6">
        <f t="shared" si="44"/>
        <v>-12</v>
      </c>
      <c r="AG131" s="6">
        <f t="shared" si="44"/>
        <v>-24</v>
      </c>
      <c r="AH131" s="5"/>
      <c r="AI131" s="8" t="str">
        <f t="shared" si="32"/>
        <v>Inside</v>
      </c>
      <c r="AJ131" s="7" t="str">
        <f t="shared" si="33"/>
        <v>Down</v>
      </c>
      <c r="AK131" s="7" t="str">
        <f t="shared" si="34"/>
        <v>POC Unchanged</v>
      </c>
      <c r="AL131" s="9" t="str">
        <f t="shared" si="35"/>
        <v>In. Val</v>
      </c>
      <c r="AM131" s="9" t="str">
        <f t="shared" si="36"/>
        <v>Inside Day</v>
      </c>
      <c r="AN131" s="9" t="str">
        <f t="shared" si="37"/>
        <v>In Val</v>
      </c>
      <c r="AO131" s="9" t="str">
        <f t="shared" si="38"/>
        <v>Gap Up - Failed</v>
      </c>
      <c r="AP131" s="9" t="str">
        <f t="shared" si="39"/>
        <v>Top-Weighted</v>
      </c>
      <c r="AQ131" s="9" t="str">
        <f t="shared" si="40"/>
        <v>Skewed Mid-Low</v>
      </c>
      <c r="AR131" s="9" t="str">
        <f t="shared" si="41"/>
        <v>Closed Lower Quadrant</v>
      </c>
      <c r="AS131" s="5">
        <f t="shared" si="42"/>
        <v>-1</v>
      </c>
    </row>
    <row r="132" spans="1:45" ht="15.5" x14ac:dyDescent="0.35">
      <c r="A132" s="13">
        <v>45474</v>
      </c>
      <c r="B132" s="15">
        <v>1.2808999999999999</v>
      </c>
      <c r="C132" s="15">
        <v>1.2859799999999999</v>
      </c>
      <c r="D132" s="15">
        <v>1.2612300000000001</v>
      </c>
      <c r="E132" s="15">
        <v>1.26447</v>
      </c>
      <c r="F132" s="15">
        <v>1.2684000000000002</v>
      </c>
      <c r="G132" s="15">
        <v>1.2748000000000002</v>
      </c>
      <c r="H132" s="15">
        <v>1.2619</v>
      </c>
      <c r="I132" s="5">
        <v>-7</v>
      </c>
      <c r="J132" s="5">
        <v>4957</v>
      </c>
      <c r="K132" s="5">
        <v>2955</v>
      </c>
      <c r="L132" s="5">
        <v>7992</v>
      </c>
      <c r="M132" s="14">
        <v>8.269270833333298</v>
      </c>
      <c r="N132" s="14">
        <v>247.49999999999827</v>
      </c>
      <c r="O132" s="5">
        <v>129.00000000000134</v>
      </c>
      <c r="P132" s="5">
        <v>886538</v>
      </c>
      <c r="Q132" s="14">
        <v>923.47708333333333</v>
      </c>
      <c r="R132" s="14">
        <v>32.290909090909317</v>
      </c>
      <c r="S132" s="5">
        <v>41</v>
      </c>
      <c r="T132" s="5" t="s">
        <v>26</v>
      </c>
      <c r="U132" s="14">
        <v>0.62287133630211766</v>
      </c>
      <c r="V132" s="5">
        <v>501</v>
      </c>
      <c r="W132" s="5">
        <v>2131</v>
      </c>
      <c r="X132" s="5">
        <v>2955</v>
      </c>
      <c r="Y132" s="5">
        <v>2405</v>
      </c>
      <c r="Z132" s="5" t="s">
        <v>27</v>
      </c>
      <c r="AA132" s="5"/>
      <c r="AB132" s="6" cm="1">
        <f t="array" ref="AB132">SUM(IF(B132:I132&gt;B133:I133,1,-1))</f>
        <v>-6</v>
      </c>
      <c r="AC132" s="6" cm="1">
        <f t="array" ref="AC132">SUM(IF(J132:S132&gt;J133:S133,1,-1))</f>
        <v>0</v>
      </c>
      <c r="AD132" s="6">
        <f t="shared" si="43"/>
        <v>-6</v>
      </c>
      <c r="AE132" s="6">
        <f t="shared" si="44"/>
        <v>-10</v>
      </c>
      <c r="AF132" s="6">
        <f t="shared" si="44"/>
        <v>-10</v>
      </c>
      <c r="AG132" s="6">
        <f t="shared" si="44"/>
        <v>-20</v>
      </c>
      <c r="AH132" s="5"/>
      <c r="AI132" s="8" t="str">
        <f t="shared" si="32"/>
        <v>OL Lower</v>
      </c>
      <c r="AJ132" s="7" t="str">
        <f t="shared" si="33"/>
        <v>Down</v>
      </c>
      <c r="AK132" s="7" t="str">
        <f t="shared" si="34"/>
        <v>POC Unchanged</v>
      </c>
      <c r="AL132" s="9" t="str">
        <f t="shared" si="35"/>
        <v>In. Val</v>
      </c>
      <c r="AM132" s="9" t="str">
        <f t="shared" si="36"/>
        <v>Inside Day</v>
      </c>
      <c r="AN132" s="9" t="str">
        <f t="shared" si="37"/>
        <v>In Val</v>
      </c>
      <c r="AO132" s="9" t="str">
        <f t="shared" si="38"/>
        <v>Gap Up - Failed</v>
      </c>
      <c r="AP132" s="9" t="str">
        <f t="shared" si="39"/>
        <v>Top-Weighted</v>
      </c>
      <c r="AQ132" s="9" t="str">
        <f t="shared" si="40"/>
        <v>Skewed Mid-Low</v>
      </c>
      <c r="AR132" s="9" t="str">
        <f t="shared" si="41"/>
        <v>Same</v>
      </c>
      <c r="AS132" s="5">
        <f t="shared" si="42"/>
        <v>0</v>
      </c>
    </row>
    <row r="133" spans="1:45" ht="15.5" x14ac:dyDescent="0.35">
      <c r="A133" s="13">
        <v>45471</v>
      </c>
      <c r="B133" s="15">
        <v>1.27434</v>
      </c>
      <c r="C133" s="15">
        <v>1.2859799999999999</v>
      </c>
      <c r="D133" s="15">
        <v>1.2612300000000001</v>
      </c>
      <c r="E133" s="15">
        <v>1.2647900000000001</v>
      </c>
      <c r="F133" s="15">
        <v>1.2684000000000002</v>
      </c>
      <c r="G133" s="15">
        <v>1.276</v>
      </c>
      <c r="H133" s="15">
        <v>1.2625000000000002</v>
      </c>
      <c r="I133" s="5">
        <v>4</v>
      </c>
      <c r="J133" s="5">
        <v>5364</v>
      </c>
      <c r="K133" s="5">
        <v>2546</v>
      </c>
      <c r="L133" s="5">
        <v>7986</v>
      </c>
      <c r="M133" s="14">
        <v>8.2657291666666364</v>
      </c>
      <c r="N133" s="14">
        <v>247.49999999999827</v>
      </c>
      <c r="O133" s="5">
        <v>134.99999999999847</v>
      </c>
      <c r="P133" s="5">
        <v>890448</v>
      </c>
      <c r="Q133" s="14">
        <v>927.55</v>
      </c>
      <c r="R133" s="14">
        <v>32.266666666666893</v>
      </c>
      <c r="S133" s="5">
        <v>40</v>
      </c>
      <c r="T133" s="5" t="s">
        <v>26</v>
      </c>
      <c r="U133" s="14">
        <v>0.58123993139611485</v>
      </c>
      <c r="V133" s="5">
        <v>542</v>
      </c>
      <c r="W133" s="5">
        <v>2364</v>
      </c>
      <c r="X133" s="5">
        <v>3022</v>
      </c>
      <c r="Y133" s="5">
        <v>2058</v>
      </c>
      <c r="Z133" s="5" t="s">
        <v>27</v>
      </c>
      <c r="AA133" s="5"/>
      <c r="AB133" s="6" cm="1">
        <f t="array" ref="AB133">SUM(IF(B133:I133&gt;B134:I134,1,-1))</f>
        <v>-4</v>
      </c>
      <c r="AC133" s="6" cm="1">
        <f t="array" ref="AC133">SUM(IF(J133:S133&gt;J134:S134,1,-1))</f>
        <v>-6</v>
      </c>
      <c r="AD133" s="6">
        <f t="shared" si="43"/>
        <v>-10</v>
      </c>
      <c r="AE133" s="6">
        <f t="shared" si="44"/>
        <v>-10</v>
      </c>
      <c r="AF133" s="6">
        <f t="shared" si="44"/>
        <v>-12</v>
      </c>
      <c r="AG133" s="6">
        <f t="shared" si="44"/>
        <v>-22</v>
      </c>
      <c r="AH133" s="5"/>
      <c r="AI133" s="8" t="str">
        <f t="shared" si="32"/>
        <v>OL Lower</v>
      </c>
      <c r="AJ133" s="7" t="str">
        <f t="shared" si="33"/>
        <v>Down</v>
      </c>
      <c r="AK133" s="7" t="str">
        <f t="shared" si="34"/>
        <v>POC Unchanged</v>
      </c>
      <c r="AL133" s="9" t="str">
        <f t="shared" si="35"/>
        <v>In. Val</v>
      </c>
      <c r="AM133" s="9" t="str">
        <f t="shared" si="36"/>
        <v>Inside Day</v>
      </c>
      <c r="AN133" s="9" t="str">
        <f t="shared" si="37"/>
        <v>In Val</v>
      </c>
      <c r="AO133" s="9" t="str">
        <f t="shared" si="38"/>
        <v>No Gap</v>
      </c>
      <c r="AP133" s="9" t="str">
        <f t="shared" si="39"/>
        <v>Top-Weighted</v>
      </c>
      <c r="AQ133" s="9" t="str">
        <f t="shared" si="40"/>
        <v>Skewed Mid-Low</v>
      </c>
      <c r="AR133" s="9" t="str">
        <f t="shared" si="41"/>
        <v>Same</v>
      </c>
      <c r="AS133" s="5">
        <f t="shared" si="42"/>
        <v>0</v>
      </c>
    </row>
    <row r="134" spans="1:45" ht="15.5" x14ac:dyDescent="0.35">
      <c r="A134" s="13">
        <v>45470</v>
      </c>
      <c r="B134" s="15">
        <v>1.2728299999999999</v>
      </c>
      <c r="C134" s="15">
        <v>1.2859799999999999</v>
      </c>
      <c r="D134" s="15">
        <v>1.2612300000000001</v>
      </c>
      <c r="E134" s="15">
        <v>1.2643500000000001</v>
      </c>
      <c r="F134" s="15">
        <v>1.2684000000000002</v>
      </c>
      <c r="G134" s="15">
        <v>1.2782</v>
      </c>
      <c r="H134" s="15">
        <v>1.2657</v>
      </c>
      <c r="I134" s="5">
        <v>11</v>
      </c>
      <c r="J134" s="5">
        <v>5817</v>
      </c>
      <c r="K134" s="5">
        <v>2115</v>
      </c>
      <c r="L134" s="5">
        <v>8008</v>
      </c>
      <c r="M134" s="14">
        <v>8.2831249999999716</v>
      </c>
      <c r="N134" s="14">
        <v>247.49999999999827</v>
      </c>
      <c r="O134" s="5">
        <v>124.99999999999956</v>
      </c>
      <c r="P134" s="5">
        <v>892353</v>
      </c>
      <c r="Q134" s="14">
        <v>929.53437499999995</v>
      </c>
      <c r="R134" s="14">
        <v>32.355555555555782</v>
      </c>
      <c r="S134" s="5">
        <v>43</v>
      </c>
      <c r="T134" s="5" t="s">
        <v>28</v>
      </c>
      <c r="U134" s="14">
        <v>0.467632604918087</v>
      </c>
      <c r="V134" s="5">
        <v>542</v>
      </c>
      <c r="W134" s="5">
        <v>2481</v>
      </c>
      <c r="X134" s="5">
        <v>3358</v>
      </c>
      <c r="Y134" s="5">
        <v>1627</v>
      </c>
      <c r="Z134" s="5" t="s">
        <v>27</v>
      </c>
      <c r="AA134" s="5"/>
      <c r="AB134" s="6" cm="1">
        <f t="array" ref="AB134">SUM(IF(B134:I134&gt;B135:I135,1,-1))</f>
        <v>0</v>
      </c>
      <c r="AC134" s="6" cm="1">
        <f t="array" ref="AC134">SUM(IF(J134:S134&gt;J135:S135,1,-1))</f>
        <v>-4</v>
      </c>
      <c r="AD134" s="6">
        <f t="shared" si="43"/>
        <v>-4</v>
      </c>
      <c r="AE134" s="6">
        <f t="shared" si="44"/>
        <v>-10</v>
      </c>
      <c r="AF134" s="6">
        <f t="shared" si="44"/>
        <v>-14</v>
      </c>
      <c r="AG134" s="6">
        <f t="shared" si="44"/>
        <v>-24</v>
      </c>
      <c r="AH134" s="5"/>
      <c r="AI134" s="8" t="str">
        <f t="shared" si="32"/>
        <v>Outside</v>
      </c>
      <c r="AJ134" s="7" t="str">
        <f t="shared" si="33"/>
        <v>Down</v>
      </c>
      <c r="AK134" s="7" t="str">
        <f t="shared" si="34"/>
        <v>POC Down</v>
      </c>
      <c r="AL134" s="9" t="str">
        <f t="shared" si="35"/>
        <v>In. Val</v>
      </c>
      <c r="AM134" s="9" t="str">
        <f t="shared" si="36"/>
        <v>Lower Break</v>
      </c>
      <c r="AN134" s="9" t="str">
        <f t="shared" si="37"/>
        <v>Bl. Val</v>
      </c>
      <c r="AO134" s="9" t="str">
        <f t="shared" si="38"/>
        <v>No Gap</v>
      </c>
      <c r="AP134" s="9" t="str">
        <f t="shared" si="39"/>
        <v>Top-Weighted</v>
      </c>
      <c r="AQ134" s="9" t="str">
        <f t="shared" si="40"/>
        <v>Skewed Mid-Low</v>
      </c>
      <c r="AR134" s="9" t="str">
        <f t="shared" si="41"/>
        <v>Same</v>
      </c>
      <c r="AS134" s="5">
        <f t="shared" si="42"/>
        <v>0</v>
      </c>
    </row>
    <row r="135" spans="1:45" ht="15.5" x14ac:dyDescent="0.35">
      <c r="A135" s="13">
        <v>45469</v>
      </c>
      <c r="B135" s="15">
        <v>1.26972</v>
      </c>
      <c r="C135" s="15">
        <v>1.2859799999999999</v>
      </c>
      <c r="D135" s="15">
        <v>1.2615000000000001</v>
      </c>
      <c r="E135" s="15">
        <v>1.26207</v>
      </c>
      <c r="F135" s="15">
        <v>1.2685</v>
      </c>
      <c r="G135" s="15">
        <v>1.2775000000000001</v>
      </c>
      <c r="H135" s="15">
        <v>1.2657</v>
      </c>
      <c r="I135" s="5">
        <v>-8</v>
      </c>
      <c r="J135" s="5">
        <v>6126</v>
      </c>
      <c r="K135" s="5">
        <v>1843</v>
      </c>
      <c r="L135" s="5">
        <v>8050</v>
      </c>
      <c r="M135" s="14">
        <v>8.3074999999999743</v>
      </c>
      <c r="N135" s="14">
        <v>244.79999999999836</v>
      </c>
      <c r="O135" s="5">
        <v>118.00000000000033</v>
      </c>
      <c r="P135" s="5">
        <v>899483</v>
      </c>
      <c r="Q135" s="14">
        <v>936.96145833333333</v>
      </c>
      <c r="R135" s="14">
        <v>32.883986928104797</v>
      </c>
      <c r="S135" s="5">
        <v>48</v>
      </c>
      <c r="T135" s="5" t="s">
        <v>28</v>
      </c>
      <c r="U135" s="14">
        <v>0.42459484876839493</v>
      </c>
      <c r="V135" s="5">
        <v>514</v>
      </c>
      <c r="W135" s="5">
        <v>2520</v>
      </c>
      <c r="X135" s="5">
        <v>3661</v>
      </c>
      <c r="Y135" s="5">
        <v>1355</v>
      </c>
      <c r="Z135" s="5" t="s">
        <v>27</v>
      </c>
      <c r="AA135" s="5"/>
      <c r="AB135" s="6" cm="1">
        <f t="array" ref="AB135">SUM(IF(B135:I135&gt;B136:I136,1,-1))</f>
        <v>-6</v>
      </c>
      <c r="AC135" s="6" cm="1">
        <f t="array" ref="AC135">SUM(IF(J135:S135&gt;J136:S136,1,-1))</f>
        <v>-2</v>
      </c>
      <c r="AD135" s="6">
        <f t="shared" si="43"/>
        <v>-8</v>
      </c>
      <c r="AE135" s="6">
        <f t="shared" si="44"/>
        <v>-14</v>
      </c>
      <c r="AF135" s="6">
        <f t="shared" si="44"/>
        <v>-4</v>
      </c>
      <c r="AG135" s="6">
        <f t="shared" si="44"/>
        <v>-18</v>
      </c>
      <c r="AH135" s="5"/>
      <c r="AI135" s="8" t="str">
        <f t="shared" si="32"/>
        <v>OL Lower</v>
      </c>
      <c r="AJ135" s="7" t="str">
        <f t="shared" si="33"/>
        <v>Neutral</v>
      </c>
      <c r="AK135" s="7" t="str">
        <f t="shared" si="34"/>
        <v>POC Down</v>
      </c>
      <c r="AL135" s="9" t="str">
        <f t="shared" si="35"/>
        <v>In. Val</v>
      </c>
      <c r="AM135" s="9" t="str">
        <f t="shared" si="36"/>
        <v>Lower Break</v>
      </c>
      <c r="AN135" s="9" t="str">
        <f t="shared" si="37"/>
        <v>Bl. Val</v>
      </c>
      <c r="AO135" s="9" t="str">
        <f t="shared" si="38"/>
        <v>No Gap</v>
      </c>
      <c r="AP135" s="9" t="str">
        <f t="shared" si="39"/>
        <v>Top-Weighted</v>
      </c>
      <c r="AQ135" s="9" t="str">
        <f t="shared" si="40"/>
        <v>Skewed Mid-Low</v>
      </c>
      <c r="AR135" s="9" t="str">
        <f t="shared" si="41"/>
        <v>Closed Higher Quadrant</v>
      </c>
      <c r="AS135" s="5">
        <f t="shared" si="42"/>
        <v>1</v>
      </c>
    </row>
    <row r="136" spans="1:45" ht="15.5" x14ac:dyDescent="0.35">
      <c r="A136" s="13">
        <v>45468</v>
      </c>
      <c r="B136" s="15">
        <v>1.27576</v>
      </c>
      <c r="C136" s="15">
        <v>1.2859799999999999</v>
      </c>
      <c r="D136" s="15">
        <v>1.2621800000000001</v>
      </c>
      <c r="E136" s="15">
        <v>1.2683500000000001</v>
      </c>
      <c r="F136" s="15">
        <v>1.2721</v>
      </c>
      <c r="G136" s="15">
        <v>1.278</v>
      </c>
      <c r="H136" s="15">
        <v>1.2674000000000001</v>
      </c>
      <c r="I136" s="5">
        <v>-16</v>
      </c>
      <c r="J136" s="5">
        <v>4355</v>
      </c>
      <c r="K136" s="5">
        <v>3622</v>
      </c>
      <c r="L136" s="5">
        <v>8059</v>
      </c>
      <c r="M136" s="14">
        <v>8.2865624999999685</v>
      </c>
      <c r="N136" s="14">
        <v>237.99999999999821</v>
      </c>
      <c r="O136" s="5">
        <v>105.99999999999943</v>
      </c>
      <c r="P136" s="5">
        <v>907174</v>
      </c>
      <c r="Q136" s="14">
        <v>944.97291666666672</v>
      </c>
      <c r="R136" s="14">
        <v>33.861344537815384</v>
      </c>
      <c r="S136" s="5">
        <v>50</v>
      </c>
      <c r="T136" s="5" t="s">
        <v>33</v>
      </c>
      <c r="U136" s="14">
        <v>0.70386793158106098</v>
      </c>
      <c r="V136" s="5">
        <v>471</v>
      </c>
      <c r="W136" s="5">
        <v>2634</v>
      </c>
      <c r="X136" s="5">
        <v>3658</v>
      </c>
      <c r="Y136" s="5">
        <v>1296</v>
      </c>
      <c r="Z136" s="5" t="s">
        <v>29</v>
      </c>
      <c r="AA136" s="5"/>
      <c r="AB136" s="6" cm="1">
        <f t="array" ref="AB136">SUM(IF(B136:I136&gt;B137:I137,1,-1))</f>
        <v>-4</v>
      </c>
      <c r="AC136" s="6" cm="1">
        <f t="array" ref="AC136">SUM(IF(J136:S136&gt;J137:S137,1,-1))</f>
        <v>-8</v>
      </c>
      <c r="AD136" s="6">
        <f t="shared" si="43"/>
        <v>-12</v>
      </c>
      <c r="AE136" s="6">
        <f t="shared" si="44"/>
        <v>-10</v>
      </c>
      <c r="AF136" s="6">
        <f t="shared" si="44"/>
        <v>4</v>
      </c>
      <c r="AG136" s="6">
        <f t="shared" si="44"/>
        <v>-6</v>
      </c>
      <c r="AH136" s="5"/>
      <c r="AI136" s="8" t="str">
        <f t="shared" si="32"/>
        <v>OL Lower</v>
      </c>
      <c r="AJ136" s="7" t="str">
        <f t="shared" si="33"/>
        <v>Down</v>
      </c>
      <c r="AK136" s="7" t="str">
        <f t="shared" si="34"/>
        <v>POC Unchanged</v>
      </c>
      <c r="AL136" s="9" t="str">
        <f t="shared" si="35"/>
        <v>In. Val</v>
      </c>
      <c r="AM136" s="9" t="str">
        <f t="shared" si="36"/>
        <v>Inside Day</v>
      </c>
      <c r="AN136" s="9" t="str">
        <f t="shared" si="37"/>
        <v>In Val</v>
      </c>
      <c r="AO136" s="9" t="str">
        <f t="shared" si="38"/>
        <v>No Gap</v>
      </c>
      <c r="AP136" s="9" t="str">
        <f t="shared" si="39"/>
        <v>Top-Weighted</v>
      </c>
      <c r="AQ136" s="9" t="str">
        <f t="shared" si="40"/>
        <v>Skewed Mid-Low</v>
      </c>
      <c r="AR136" s="9" t="str">
        <f t="shared" si="41"/>
        <v>Closed Higher Quadrant</v>
      </c>
      <c r="AS136" s="5">
        <f t="shared" si="42"/>
        <v>3</v>
      </c>
    </row>
    <row r="137" spans="1:45" ht="15.5" x14ac:dyDescent="0.35">
      <c r="A137" s="13">
        <v>45467</v>
      </c>
      <c r="B137" s="15">
        <v>1.2771399999999999</v>
      </c>
      <c r="C137" s="15">
        <v>1.2859799999999999</v>
      </c>
      <c r="D137" s="15">
        <v>1.2621800000000001</v>
      </c>
      <c r="E137" s="15">
        <v>1.2681199999999999</v>
      </c>
      <c r="F137" s="15">
        <v>1.2721</v>
      </c>
      <c r="G137" s="15">
        <v>1.2782</v>
      </c>
      <c r="H137" s="15">
        <v>1.2676000000000001</v>
      </c>
      <c r="I137" s="5">
        <v>-17</v>
      </c>
      <c r="J137" s="5">
        <v>4692</v>
      </c>
      <c r="K137" s="5">
        <v>3301</v>
      </c>
      <c r="L137" s="5">
        <v>8075</v>
      </c>
      <c r="M137" s="14">
        <v>8.3051041666666396</v>
      </c>
      <c r="N137" s="14">
        <v>237.99999999999821</v>
      </c>
      <c r="O137" s="5">
        <v>105.99999999999943</v>
      </c>
      <c r="P137" s="5">
        <v>915004</v>
      </c>
      <c r="Q137" s="14">
        <v>953.12916666666672</v>
      </c>
      <c r="R137" s="14">
        <v>33.928571428571686</v>
      </c>
      <c r="S137" s="5">
        <v>60</v>
      </c>
      <c r="T137" s="5" t="s">
        <v>26</v>
      </c>
      <c r="U137" s="14">
        <v>0.67766571887773119</v>
      </c>
      <c r="V137" s="5">
        <v>471</v>
      </c>
      <c r="W137" s="5">
        <v>2971</v>
      </c>
      <c r="X137" s="5">
        <v>3422</v>
      </c>
      <c r="Y137" s="5">
        <v>1211</v>
      </c>
      <c r="Z137" s="5" t="s">
        <v>34</v>
      </c>
      <c r="AA137" s="5"/>
      <c r="AB137" s="6" cm="1">
        <f t="array" ref="AB137">SUM(IF(B137:I137&gt;B138:I138,1,-1))</f>
        <v>-4</v>
      </c>
      <c r="AC137" s="6" cm="1">
        <f t="array" ref="AC137">SUM(IF(J137:S137&gt;J138:S138,1,-1))</f>
        <v>6</v>
      </c>
      <c r="AD137" s="6">
        <f t="shared" si="43"/>
        <v>2</v>
      </c>
      <c r="AE137" s="6">
        <f t="shared" si="44"/>
        <v>-12</v>
      </c>
      <c r="AF137" s="6">
        <f t="shared" si="44"/>
        <v>8</v>
      </c>
      <c r="AG137" s="6">
        <f t="shared" si="44"/>
        <v>-4</v>
      </c>
      <c r="AH137" s="5"/>
      <c r="AI137" s="8" t="str">
        <f t="shared" si="32"/>
        <v>OL Lower</v>
      </c>
      <c r="AJ137" s="7" t="str">
        <f t="shared" si="33"/>
        <v>Down</v>
      </c>
      <c r="AK137" s="7" t="str">
        <f t="shared" si="34"/>
        <v>POC Unchanged</v>
      </c>
      <c r="AL137" s="9" t="str">
        <f t="shared" si="35"/>
        <v>In. Val</v>
      </c>
      <c r="AM137" s="9" t="str">
        <f t="shared" si="36"/>
        <v>Inside Day</v>
      </c>
      <c r="AN137" s="9" t="str">
        <f t="shared" si="37"/>
        <v>In Val</v>
      </c>
      <c r="AO137" s="9" t="str">
        <f t="shared" si="38"/>
        <v>No Gap</v>
      </c>
      <c r="AP137" s="9" t="str">
        <f t="shared" si="39"/>
        <v>Top-Weighted</v>
      </c>
      <c r="AQ137" s="9" t="str">
        <f t="shared" si="40"/>
        <v>Skewed Mid-Low</v>
      </c>
      <c r="AR137" s="9" t="str">
        <f t="shared" si="41"/>
        <v>Closed Lower Quadrant</v>
      </c>
      <c r="AS137" s="5">
        <f t="shared" si="42"/>
        <v>-4</v>
      </c>
    </row>
    <row r="138" spans="1:45" ht="15.5" x14ac:dyDescent="0.35">
      <c r="A138" s="13">
        <v>45464</v>
      </c>
      <c r="B138" s="15">
        <v>1.27336</v>
      </c>
      <c r="C138" s="15">
        <v>1.2859799999999999</v>
      </c>
      <c r="D138" s="15">
        <v>1.2621800000000001</v>
      </c>
      <c r="E138" s="15">
        <v>1.2637400000000001</v>
      </c>
      <c r="F138" s="15">
        <v>1.2721</v>
      </c>
      <c r="G138" s="15">
        <v>1.2788999999999999</v>
      </c>
      <c r="H138" s="15">
        <v>1.2694000000000001</v>
      </c>
      <c r="I138" s="5">
        <v>-11</v>
      </c>
      <c r="J138" s="5">
        <v>4928</v>
      </c>
      <c r="K138" s="5">
        <v>2993</v>
      </c>
      <c r="L138" s="5">
        <v>8003</v>
      </c>
      <c r="M138" s="14">
        <v>8.2352083333333059</v>
      </c>
      <c r="N138" s="14">
        <v>237.99999999999821</v>
      </c>
      <c r="O138" s="5">
        <v>94.999999999998423</v>
      </c>
      <c r="P138" s="5">
        <v>902544</v>
      </c>
      <c r="Q138" s="14">
        <v>940.15</v>
      </c>
      <c r="R138" s="14">
        <v>33.626050420168319</v>
      </c>
      <c r="S138" s="5">
        <v>57</v>
      </c>
      <c r="T138" s="5" t="s">
        <v>26</v>
      </c>
      <c r="U138" s="14">
        <v>0.61321338089484378</v>
      </c>
      <c r="V138" s="5">
        <v>471</v>
      </c>
      <c r="W138" s="5">
        <v>3167</v>
      </c>
      <c r="X138" s="5">
        <v>3355</v>
      </c>
      <c r="Y138" s="5">
        <v>1010</v>
      </c>
      <c r="Z138" s="5" t="s">
        <v>27</v>
      </c>
      <c r="AA138" s="5"/>
      <c r="AB138" s="6" cm="1">
        <f t="array" ref="AB138">SUM(IF(B138:I138&gt;B139:I139,1,-1))</f>
        <v>-2</v>
      </c>
      <c r="AC138" s="6" cm="1">
        <f t="array" ref="AC138">SUM(IF(J138:S138&gt;J139:S139,1,-1))</f>
        <v>6</v>
      </c>
      <c r="AD138" s="6">
        <f t="shared" si="43"/>
        <v>4</v>
      </c>
      <c r="AE138" s="6">
        <f t="shared" si="44"/>
        <v>-10</v>
      </c>
      <c r="AF138" s="6">
        <f t="shared" si="44"/>
        <v>-4</v>
      </c>
      <c r="AG138" s="6">
        <f t="shared" si="44"/>
        <v>-14</v>
      </c>
      <c r="AH138" s="5"/>
      <c r="AI138" s="8" t="str">
        <f t="shared" si="32"/>
        <v>OL Higher</v>
      </c>
      <c r="AJ138" s="7" t="str">
        <f t="shared" si="33"/>
        <v>Neutral</v>
      </c>
      <c r="AK138" s="7" t="str">
        <f t="shared" si="34"/>
        <v>POC Unchanged</v>
      </c>
      <c r="AL138" s="9" t="str">
        <f t="shared" si="35"/>
        <v>In. Val</v>
      </c>
      <c r="AM138" s="9" t="str">
        <f t="shared" si="36"/>
        <v>Lower Break</v>
      </c>
      <c r="AN138" s="9" t="str">
        <f t="shared" si="37"/>
        <v>Bl. Val</v>
      </c>
      <c r="AO138" s="9" t="str">
        <f t="shared" si="38"/>
        <v>No Gap</v>
      </c>
      <c r="AP138" s="9" t="str">
        <f t="shared" si="39"/>
        <v>Top-Weighted</v>
      </c>
      <c r="AQ138" s="9" t="str">
        <f t="shared" si="40"/>
        <v>Skewed Mid-Low</v>
      </c>
      <c r="AR138" s="9" t="str">
        <f t="shared" si="41"/>
        <v>Same</v>
      </c>
      <c r="AS138" s="5">
        <f t="shared" si="42"/>
        <v>0</v>
      </c>
    </row>
    <row r="139" spans="1:45" ht="15.5" x14ac:dyDescent="0.35">
      <c r="A139" s="13">
        <v>45463</v>
      </c>
      <c r="B139" s="15">
        <v>1.2692600000000001</v>
      </c>
      <c r="C139" s="15">
        <v>1.2859799999999999</v>
      </c>
      <c r="D139" s="15">
        <v>1.26512</v>
      </c>
      <c r="E139" s="15">
        <v>1.2659400000000001</v>
      </c>
      <c r="F139" s="15">
        <v>1.2721</v>
      </c>
      <c r="G139" s="15">
        <v>1.2781</v>
      </c>
      <c r="H139" s="15">
        <v>1.2690000000000001</v>
      </c>
      <c r="I139" s="5">
        <v>-2</v>
      </c>
      <c r="J139" s="5">
        <v>5067</v>
      </c>
      <c r="K139" s="5">
        <v>2735</v>
      </c>
      <c r="L139" s="5">
        <v>7891</v>
      </c>
      <c r="M139" s="14">
        <v>8.1664583333333169</v>
      </c>
      <c r="N139" s="14">
        <v>208.59999999999877</v>
      </c>
      <c r="O139" s="5">
        <v>90.999999999998863</v>
      </c>
      <c r="P139" s="5">
        <v>900942</v>
      </c>
      <c r="Q139" s="14">
        <v>938.48125000000005</v>
      </c>
      <c r="R139" s="14">
        <v>37.828379674017484</v>
      </c>
      <c r="S139" s="5">
        <v>45</v>
      </c>
      <c r="T139" s="5" t="s">
        <v>26</v>
      </c>
      <c r="U139" s="14">
        <v>0.54376156895431838</v>
      </c>
      <c r="V139" s="5">
        <v>339</v>
      </c>
      <c r="W139" s="5">
        <v>2609</v>
      </c>
      <c r="X139" s="5">
        <v>3410</v>
      </c>
      <c r="Y139" s="5">
        <v>1479</v>
      </c>
      <c r="Z139" s="5" t="s">
        <v>27</v>
      </c>
      <c r="AA139" s="5"/>
      <c r="AB139" s="6" cm="1">
        <f t="array" ref="AB139">SUM(IF(B139:I139&gt;B140:I140,1,-1))</f>
        <v>-6</v>
      </c>
      <c r="AC139" s="6" cm="1">
        <f t="array" ref="AC139">SUM(IF(J139:S139&gt;J140:S140,1,-1))</f>
        <v>-4</v>
      </c>
      <c r="AD139" s="6">
        <f t="shared" si="43"/>
        <v>-10</v>
      </c>
      <c r="AE139" s="6">
        <f t="shared" si="44"/>
        <v>-14</v>
      </c>
      <c r="AF139" s="6">
        <f t="shared" si="44"/>
        <v>-6</v>
      </c>
      <c r="AG139" s="6">
        <f t="shared" si="44"/>
        <v>-20</v>
      </c>
      <c r="AH139" s="5"/>
      <c r="AI139" s="8" t="str">
        <f t="shared" si="32"/>
        <v>Outside</v>
      </c>
      <c r="AJ139" s="7" t="str">
        <f t="shared" si="33"/>
        <v>Up</v>
      </c>
      <c r="AK139" s="7" t="str">
        <f t="shared" si="34"/>
        <v>POC Unchanged</v>
      </c>
      <c r="AL139" s="9" t="str">
        <f t="shared" si="35"/>
        <v>In. Val</v>
      </c>
      <c r="AM139" s="9" t="str">
        <f t="shared" si="36"/>
        <v>Lower Break</v>
      </c>
      <c r="AN139" s="9" t="str">
        <f t="shared" si="37"/>
        <v>Bl. Val</v>
      </c>
      <c r="AO139" s="9" t="str">
        <f t="shared" si="38"/>
        <v>No Gap</v>
      </c>
      <c r="AP139" s="9" t="str">
        <f t="shared" si="39"/>
        <v>Top-Weighted</v>
      </c>
      <c r="AQ139" s="9" t="str">
        <f t="shared" si="40"/>
        <v>Skewed Mid-Low</v>
      </c>
      <c r="AR139" s="9" t="str">
        <f t="shared" si="41"/>
        <v>Closed Higher Quadrant</v>
      </c>
      <c r="AS139" s="5">
        <f t="shared" si="42"/>
        <v>1</v>
      </c>
    </row>
    <row r="140" spans="1:45" ht="15.5" x14ac:dyDescent="0.35">
      <c r="A140" s="13">
        <v>45462</v>
      </c>
      <c r="B140" s="15">
        <v>1.2719499999999999</v>
      </c>
      <c r="C140" s="15">
        <v>1.2859799999999999</v>
      </c>
      <c r="D140" s="15">
        <v>1.26562</v>
      </c>
      <c r="E140" s="15">
        <v>1.27193</v>
      </c>
      <c r="F140" s="15">
        <v>1.2721</v>
      </c>
      <c r="G140" s="15">
        <v>1.2778</v>
      </c>
      <c r="H140" s="15">
        <v>1.2690000000000001</v>
      </c>
      <c r="I140" s="5">
        <v>19</v>
      </c>
      <c r="J140" s="5">
        <v>5287</v>
      </c>
      <c r="K140" s="5">
        <v>2571</v>
      </c>
      <c r="L140" s="5">
        <v>7966</v>
      </c>
      <c r="M140" s="14">
        <v>8.2266666666666577</v>
      </c>
      <c r="N140" s="14">
        <v>203.59999999999934</v>
      </c>
      <c r="O140" s="5">
        <v>87.99999999999919</v>
      </c>
      <c r="P140" s="5">
        <v>912330</v>
      </c>
      <c r="Q140" s="14">
        <v>950.34375</v>
      </c>
      <c r="R140" s="14">
        <v>39.125736738703466</v>
      </c>
      <c r="S140" s="5">
        <v>47</v>
      </c>
      <c r="T140" s="5" t="s">
        <v>26</v>
      </c>
      <c r="U140" s="14">
        <v>0.53956670356590619</v>
      </c>
      <c r="V140" s="5">
        <v>321</v>
      </c>
      <c r="W140" s="5">
        <v>2542</v>
      </c>
      <c r="X140" s="5">
        <v>3530</v>
      </c>
      <c r="Y140" s="5">
        <v>1573</v>
      </c>
      <c r="Z140" s="5" t="s">
        <v>29</v>
      </c>
      <c r="AA140" s="5"/>
      <c r="AB140" s="6" cm="1">
        <f t="array" ref="AB140">SUM(IF(B140:I140&gt;B141:I141,1,-1))</f>
        <v>-2</v>
      </c>
      <c r="AC140" s="6" cm="1">
        <f t="array" ref="AC140">SUM(IF(J140:S140&gt;J141:S141,1,-1))</f>
        <v>-6</v>
      </c>
      <c r="AD140" s="6">
        <f t="shared" si="43"/>
        <v>-8</v>
      </c>
      <c r="AE140" s="6">
        <f t="shared" si="44"/>
        <v>-6</v>
      </c>
      <c r="AF140" s="6">
        <f t="shared" si="44"/>
        <v>4</v>
      </c>
      <c r="AG140" s="6">
        <f t="shared" si="44"/>
        <v>-2</v>
      </c>
      <c r="AH140" s="5"/>
      <c r="AI140" s="8" t="str">
        <f t="shared" si="32"/>
        <v>Outside</v>
      </c>
      <c r="AJ140" s="7" t="str">
        <f t="shared" si="33"/>
        <v>Neutral</v>
      </c>
      <c r="AK140" s="7" t="str">
        <f t="shared" si="34"/>
        <v>POC Unchanged</v>
      </c>
      <c r="AL140" s="9" t="str">
        <f t="shared" si="35"/>
        <v>In. Val</v>
      </c>
      <c r="AM140" s="9" t="str">
        <f t="shared" si="36"/>
        <v>Inside Day</v>
      </c>
      <c r="AN140" s="9" t="str">
        <f t="shared" si="37"/>
        <v>In Val</v>
      </c>
      <c r="AO140" s="9" t="str">
        <f t="shared" si="38"/>
        <v>No Gap</v>
      </c>
      <c r="AP140" s="9" t="str">
        <f t="shared" si="39"/>
        <v>Top-Weighted</v>
      </c>
      <c r="AQ140" s="9" t="str">
        <f t="shared" si="40"/>
        <v>Skewed Mid-Low</v>
      </c>
      <c r="AR140" s="9" t="str">
        <f t="shared" si="41"/>
        <v>Closed Lower Quadrant</v>
      </c>
      <c r="AS140" s="5">
        <f t="shared" si="42"/>
        <v>-1</v>
      </c>
    </row>
    <row r="141" spans="1:45" ht="15.5" x14ac:dyDescent="0.35">
      <c r="A141" s="13">
        <v>45461</v>
      </c>
      <c r="B141" s="15">
        <v>1.2709299999999999</v>
      </c>
      <c r="C141" s="15">
        <v>1.2859799999999999</v>
      </c>
      <c r="D141" s="15">
        <v>1.26562</v>
      </c>
      <c r="E141" s="15">
        <v>1.2706299999999999</v>
      </c>
      <c r="F141" s="15">
        <v>1.2721</v>
      </c>
      <c r="G141" s="15">
        <v>1.2778</v>
      </c>
      <c r="H141" s="15">
        <v>1.2692000000000001</v>
      </c>
      <c r="I141" s="5">
        <v>16</v>
      </c>
      <c r="J141" s="5">
        <v>5435</v>
      </c>
      <c r="K141" s="5">
        <v>2597</v>
      </c>
      <c r="L141" s="5">
        <v>8135</v>
      </c>
      <c r="M141" s="14">
        <v>8.4085416666666664</v>
      </c>
      <c r="N141" s="14">
        <v>203.59999999999934</v>
      </c>
      <c r="O141" s="5">
        <v>85.999999999999403</v>
      </c>
      <c r="P141" s="5">
        <v>930378</v>
      </c>
      <c r="Q141" s="14">
        <v>969.14374999999995</v>
      </c>
      <c r="R141" s="14">
        <v>39.955795677799735</v>
      </c>
      <c r="S141" s="5">
        <v>34</v>
      </c>
      <c r="T141" s="5" t="s">
        <v>26</v>
      </c>
      <c r="U141" s="14">
        <v>0.5357650356487863</v>
      </c>
      <c r="V141" s="5">
        <v>321</v>
      </c>
      <c r="W141" s="5">
        <v>2545</v>
      </c>
      <c r="X141" s="5">
        <v>3728</v>
      </c>
      <c r="Y141" s="5">
        <v>1541</v>
      </c>
      <c r="Z141" s="5" t="s">
        <v>27</v>
      </c>
      <c r="AA141" s="5"/>
      <c r="AB141" s="6" cm="1">
        <f t="array" ref="AB141">SUM(IF(B141:I141&gt;B142:I142,1,-1))</f>
        <v>-6</v>
      </c>
      <c r="AC141" s="6" cm="1">
        <f t="array" ref="AC141">SUM(IF(J141:S141&gt;J142:S142,1,-1))</f>
        <v>4</v>
      </c>
      <c r="AD141" s="6">
        <f t="shared" si="43"/>
        <v>-2</v>
      </c>
      <c r="AE141" s="6">
        <f t="shared" si="44"/>
        <v>-4</v>
      </c>
      <c r="AF141" s="6">
        <f t="shared" si="44"/>
        <v>12</v>
      </c>
      <c r="AG141" s="6">
        <f t="shared" si="44"/>
        <v>8</v>
      </c>
      <c r="AH141" s="5"/>
      <c r="AI141" s="8" t="str">
        <f t="shared" si="32"/>
        <v>OL Lower</v>
      </c>
      <c r="AJ141" s="7" t="str">
        <f t="shared" si="33"/>
        <v>Neutral</v>
      </c>
      <c r="AK141" s="7" t="str">
        <f t="shared" si="34"/>
        <v>POC Unchanged</v>
      </c>
      <c r="AL141" s="9" t="str">
        <f t="shared" si="35"/>
        <v>In. Val</v>
      </c>
      <c r="AM141" s="9" t="str">
        <f t="shared" si="36"/>
        <v>Inside Day</v>
      </c>
      <c r="AN141" s="9" t="str">
        <f t="shared" si="37"/>
        <v>In Val</v>
      </c>
      <c r="AO141" s="9" t="str">
        <f t="shared" si="38"/>
        <v>No Gap</v>
      </c>
      <c r="AP141" s="9" t="str">
        <f t="shared" si="39"/>
        <v>Top-Weighted</v>
      </c>
      <c r="AQ141" s="9" t="str">
        <f t="shared" si="40"/>
        <v>Skewed Mid-Low</v>
      </c>
      <c r="AR141" s="9" t="str">
        <f t="shared" si="41"/>
        <v>Closed Higher Quadrant</v>
      </c>
      <c r="AS141" s="5">
        <f t="shared" si="42"/>
        <v>1</v>
      </c>
    </row>
    <row r="142" spans="1:45" ht="15.5" x14ac:dyDescent="0.35">
      <c r="A142" s="13">
        <v>45460</v>
      </c>
      <c r="B142" s="15">
        <v>1.27091</v>
      </c>
      <c r="C142" s="15">
        <v>1.2859799999999999</v>
      </c>
      <c r="D142" s="15">
        <v>1.26562</v>
      </c>
      <c r="E142" s="15">
        <v>1.27128</v>
      </c>
      <c r="F142" s="15">
        <v>1.2721</v>
      </c>
      <c r="G142" s="15">
        <v>1.2783</v>
      </c>
      <c r="H142" s="15">
        <v>1.2703</v>
      </c>
      <c r="I142" s="5">
        <v>25</v>
      </c>
      <c r="J142" s="5">
        <v>5446</v>
      </c>
      <c r="K142" s="5">
        <v>2533</v>
      </c>
      <c r="L142" s="5">
        <v>8090</v>
      </c>
      <c r="M142" s="14">
        <v>8.3587500000000006</v>
      </c>
      <c r="N142" s="14">
        <v>203.59999999999934</v>
      </c>
      <c r="O142" s="5">
        <v>80.000000000000071</v>
      </c>
      <c r="P142" s="5">
        <v>925709</v>
      </c>
      <c r="Q142" s="14">
        <v>964.28020833333335</v>
      </c>
      <c r="R142" s="14">
        <v>39.734774066797769</v>
      </c>
      <c r="S142" s="5">
        <v>38</v>
      </c>
      <c r="T142" s="5" t="s">
        <v>26</v>
      </c>
      <c r="U142" s="14">
        <v>0.50121712511286909</v>
      </c>
      <c r="V142" s="5">
        <v>321</v>
      </c>
      <c r="W142" s="5">
        <v>2545</v>
      </c>
      <c r="X142" s="5">
        <v>3923</v>
      </c>
      <c r="Y142" s="5">
        <v>1301</v>
      </c>
      <c r="Z142" s="5" t="s">
        <v>29</v>
      </c>
      <c r="AA142" s="5"/>
      <c r="AB142" s="6" cm="1">
        <f t="array" ref="AB142">SUM(IF(B142:I142&gt;B143:I143,1,-1))</f>
        <v>2</v>
      </c>
      <c r="AC142" s="6" cm="1">
        <f t="array" ref="AC142">SUM(IF(J142:S142&gt;J143:S143,1,-1))</f>
        <v>6</v>
      </c>
      <c r="AD142" s="6">
        <f t="shared" si="43"/>
        <v>8</v>
      </c>
      <c r="AE142" s="6">
        <f t="shared" si="44"/>
        <v>0</v>
      </c>
      <c r="AF142" s="6">
        <f t="shared" si="44"/>
        <v>10</v>
      </c>
      <c r="AG142" s="6">
        <f t="shared" si="44"/>
        <v>10</v>
      </c>
      <c r="AH142" s="5"/>
      <c r="AI142" s="8" t="str">
        <f t="shared" si="32"/>
        <v>OL Higher</v>
      </c>
      <c r="AJ142" s="7" t="str">
        <f t="shared" si="33"/>
        <v>Neutral</v>
      </c>
      <c r="AK142" s="7" t="str">
        <f t="shared" si="34"/>
        <v>POC Unchanged</v>
      </c>
      <c r="AL142" s="9" t="str">
        <f t="shared" si="35"/>
        <v>In. Val</v>
      </c>
      <c r="AM142" s="9" t="str">
        <f t="shared" si="36"/>
        <v>Inside Day</v>
      </c>
      <c r="AN142" s="9" t="str">
        <f t="shared" si="37"/>
        <v>In Val</v>
      </c>
      <c r="AO142" s="9" t="str">
        <f t="shared" si="38"/>
        <v>No Gap</v>
      </c>
      <c r="AP142" s="9" t="str">
        <f t="shared" si="39"/>
        <v>Top-Weighted</v>
      </c>
      <c r="AQ142" s="9" t="str">
        <f t="shared" si="40"/>
        <v>Skewed Mid-Low</v>
      </c>
      <c r="AR142" s="9" t="str">
        <f t="shared" si="41"/>
        <v>Closed Lower Quadrant</v>
      </c>
      <c r="AS142" s="5">
        <f t="shared" si="42"/>
        <v>-1</v>
      </c>
    </row>
    <row r="143" spans="1:45" ht="15.5" x14ac:dyDescent="0.35">
      <c r="A143" s="13">
        <v>45457</v>
      </c>
      <c r="B143" s="15">
        <v>1.27051</v>
      </c>
      <c r="C143" s="15">
        <v>1.2859799999999999</v>
      </c>
      <c r="D143" s="15">
        <v>1.26562</v>
      </c>
      <c r="E143" s="15">
        <v>1.2683</v>
      </c>
      <c r="F143" s="15">
        <v>1.2721</v>
      </c>
      <c r="G143" s="15">
        <v>1.2777000000000001</v>
      </c>
      <c r="H143" s="15">
        <v>1.2699</v>
      </c>
      <c r="I143" s="5">
        <v>3</v>
      </c>
      <c r="J143" s="5">
        <v>5449</v>
      </c>
      <c r="K143" s="5">
        <v>2502</v>
      </c>
      <c r="L143" s="5">
        <v>8063</v>
      </c>
      <c r="M143" s="14">
        <v>8.3300000000000018</v>
      </c>
      <c r="N143" s="14">
        <v>203.59999999999934</v>
      </c>
      <c r="O143" s="5">
        <v>78.000000000000284</v>
      </c>
      <c r="P143" s="5">
        <v>922386</v>
      </c>
      <c r="Q143" s="14">
        <v>960.81875000000002</v>
      </c>
      <c r="R143" s="14">
        <v>39.602161100196589</v>
      </c>
      <c r="S143" s="5">
        <v>36</v>
      </c>
      <c r="T143" s="5" t="s">
        <v>26</v>
      </c>
      <c r="U143" s="14">
        <v>0.50722165222961002</v>
      </c>
      <c r="V143" s="5">
        <v>321</v>
      </c>
      <c r="W143" s="5">
        <v>2545</v>
      </c>
      <c r="X143" s="5">
        <v>3976</v>
      </c>
      <c r="Y143" s="5">
        <v>1221</v>
      </c>
      <c r="Z143" s="5" t="s">
        <v>27</v>
      </c>
      <c r="AA143" s="5"/>
      <c r="AB143" s="6" cm="1">
        <f t="array" ref="AB143">SUM(IF(B143:I143&gt;B144:I144,1,-1))</f>
        <v>0</v>
      </c>
      <c r="AC143" s="6" cm="1">
        <f t="array" ref="AC143">SUM(IF(J143:S143&gt;J144:S144,1,-1))</f>
        <v>2</v>
      </c>
      <c r="AD143" s="6">
        <f t="shared" si="43"/>
        <v>2</v>
      </c>
      <c r="AE143" s="6">
        <f t="shared" si="44"/>
        <v>0</v>
      </c>
      <c r="AF143" s="6">
        <f t="shared" si="44"/>
        <v>6</v>
      </c>
      <c r="AG143" s="6">
        <f t="shared" si="44"/>
        <v>6</v>
      </c>
      <c r="AH143" s="5"/>
      <c r="AI143" s="8" t="str">
        <f t="shared" si="32"/>
        <v>OL Higher</v>
      </c>
      <c r="AJ143" s="7" t="str">
        <f t="shared" si="33"/>
        <v>Neutral</v>
      </c>
      <c r="AK143" s="7" t="str">
        <f t="shared" si="34"/>
        <v>POC Unchanged</v>
      </c>
      <c r="AL143" s="9" t="str">
        <f t="shared" si="35"/>
        <v>In. Val</v>
      </c>
      <c r="AM143" s="9" t="str">
        <f t="shared" si="36"/>
        <v>Inside Day</v>
      </c>
      <c r="AN143" s="9" t="str">
        <f t="shared" si="37"/>
        <v>Bl. Val</v>
      </c>
      <c r="AO143" s="9" t="str">
        <f t="shared" si="38"/>
        <v>No Gap</v>
      </c>
      <c r="AP143" s="9" t="str">
        <f t="shared" si="39"/>
        <v>Top-Weighted</v>
      </c>
      <c r="AQ143" s="9" t="str">
        <f t="shared" si="40"/>
        <v>Skewed Mid-Low</v>
      </c>
      <c r="AR143" s="9" t="str">
        <f t="shared" si="41"/>
        <v>Closed Higher Quadrant</v>
      </c>
      <c r="AS143" s="5">
        <f t="shared" si="42"/>
        <v>2</v>
      </c>
    </row>
    <row r="144" spans="1:45" ht="15.5" x14ac:dyDescent="0.35">
      <c r="A144" s="13">
        <v>45456</v>
      </c>
      <c r="B144" s="15">
        <v>1.26709</v>
      </c>
      <c r="C144" s="15">
        <v>1.2859799999999999</v>
      </c>
      <c r="D144" s="15">
        <v>1.26444</v>
      </c>
      <c r="E144" s="15">
        <v>1.2753300000000001</v>
      </c>
      <c r="F144" s="15">
        <v>1.2721</v>
      </c>
      <c r="G144" s="15">
        <v>1.2773999999999999</v>
      </c>
      <c r="H144" s="15">
        <v>1.2692999999999999</v>
      </c>
      <c r="I144" s="5">
        <v>27</v>
      </c>
      <c r="J144" s="5">
        <v>5341</v>
      </c>
      <c r="K144" s="5">
        <v>2517</v>
      </c>
      <c r="L144" s="5">
        <v>7968</v>
      </c>
      <c r="M144" s="14">
        <v>8.21166666666665</v>
      </c>
      <c r="N144" s="14">
        <v>215.39999999999893</v>
      </c>
      <c r="O144" s="5">
        <v>80.999999999999957</v>
      </c>
      <c r="P144" s="5">
        <v>908544</v>
      </c>
      <c r="Q144" s="14">
        <v>946.4</v>
      </c>
      <c r="R144" s="14">
        <v>36.991643454039185</v>
      </c>
      <c r="S144" s="5">
        <v>37</v>
      </c>
      <c r="T144" s="5" t="s">
        <v>26</v>
      </c>
      <c r="U144" s="14">
        <v>0.54250385352263841</v>
      </c>
      <c r="V144" s="5">
        <v>376</v>
      </c>
      <c r="W144" s="5">
        <v>2663</v>
      </c>
      <c r="X144" s="5">
        <v>4220</v>
      </c>
      <c r="Y144" s="5">
        <v>668</v>
      </c>
      <c r="Z144" s="5" t="s">
        <v>32</v>
      </c>
      <c r="AA144" s="5"/>
      <c r="AB144" s="6" cm="1">
        <f t="array" ref="AB144">SUM(IF(B144:I144&gt;B145:I145,1,-1))</f>
        <v>-2</v>
      </c>
      <c r="AC144" s="6" cm="1">
        <f t="array" ref="AC144">SUM(IF(J144:S144&gt;J145:S145,1,-1))</f>
        <v>2</v>
      </c>
      <c r="AD144" s="6">
        <f t="shared" si="43"/>
        <v>0</v>
      </c>
      <c r="AE144" s="6">
        <f t="shared" si="44"/>
        <v>2</v>
      </c>
      <c r="AF144" s="6">
        <f t="shared" si="44"/>
        <v>-2</v>
      </c>
      <c r="AG144" s="6">
        <f t="shared" si="44"/>
        <v>0</v>
      </c>
      <c r="AH144" s="5"/>
      <c r="AI144" s="8" t="str">
        <f t="shared" si="32"/>
        <v>OL Higher</v>
      </c>
      <c r="AJ144" s="7" t="str">
        <f t="shared" si="33"/>
        <v>Up</v>
      </c>
      <c r="AK144" s="7" t="str">
        <f t="shared" si="34"/>
        <v>POC Unchanged</v>
      </c>
      <c r="AL144" s="9" t="str">
        <f t="shared" si="35"/>
        <v>In. Val</v>
      </c>
      <c r="AM144" s="9" t="str">
        <f t="shared" si="36"/>
        <v>Inside Day</v>
      </c>
      <c r="AN144" s="9" t="str">
        <f t="shared" si="37"/>
        <v>In Val</v>
      </c>
      <c r="AO144" s="9" t="str">
        <f t="shared" si="38"/>
        <v>Gap Down - Failed</v>
      </c>
      <c r="AP144" s="9" t="str">
        <f t="shared" si="39"/>
        <v>Top-Weighted</v>
      </c>
      <c r="AQ144" s="9" t="str">
        <f t="shared" si="40"/>
        <v>Skewed Mid-Low</v>
      </c>
      <c r="AR144" s="9" t="str">
        <f t="shared" si="41"/>
        <v>Same</v>
      </c>
      <c r="AS144" s="5">
        <f t="shared" si="42"/>
        <v>0</v>
      </c>
    </row>
    <row r="145" spans="1:45" ht="15.5" x14ac:dyDescent="0.35">
      <c r="A145" s="13">
        <v>45455</v>
      </c>
      <c r="B145" s="15">
        <v>1.2688299999999999</v>
      </c>
      <c r="C145" s="15">
        <v>1.2859799999999999</v>
      </c>
      <c r="D145" s="15">
        <v>1.2643</v>
      </c>
      <c r="E145" s="15">
        <v>1.27959</v>
      </c>
      <c r="F145" s="15">
        <v>1.2721</v>
      </c>
      <c r="G145" s="15">
        <v>1.2774000000000001</v>
      </c>
      <c r="H145" s="15">
        <v>1.2689999999999999</v>
      </c>
      <c r="I145" s="5">
        <v>12</v>
      </c>
      <c r="J145" s="5">
        <v>4908</v>
      </c>
      <c r="K145" s="5">
        <v>2879</v>
      </c>
      <c r="L145" s="5">
        <v>7897</v>
      </c>
      <c r="M145" s="14">
        <v>8.1309374999999839</v>
      </c>
      <c r="N145" s="14">
        <v>216.79999999999922</v>
      </c>
      <c r="O145" s="5">
        <v>84.000000000001847</v>
      </c>
      <c r="P145" s="5">
        <v>903577</v>
      </c>
      <c r="Q145" s="14">
        <v>941.22604166666667</v>
      </c>
      <c r="R145" s="14">
        <v>36.425276752767658</v>
      </c>
      <c r="S145" s="5">
        <v>47</v>
      </c>
      <c r="T145" s="5" t="s">
        <v>26</v>
      </c>
      <c r="U145" s="14">
        <v>0.59311322071365224</v>
      </c>
      <c r="V145" s="5">
        <v>374</v>
      </c>
      <c r="W145" s="5">
        <v>2303</v>
      </c>
      <c r="X145" s="5">
        <v>4198</v>
      </c>
      <c r="Y145" s="5">
        <v>985</v>
      </c>
      <c r="Z145" s="5" t="s">
        <v>32</v>
      </c>
      <c r="AA145" s="5"/>
      <c r="AB145" s="6" cm="1">
        <f t="array" ref="AB145">SUM(IF(B145:I145&gt;B146:I146,1,-1))</f>
        <v>2</v>
      </c>
      <c r="AC145" s="6" cm="1">
        <f t="array" ref="AC145">SUM(IF(J145:S145&gt;J146:S146,1,-1))</f>
        <v>2</v>
      </c>
      <c r="AD145" s="6">
        <f t="shared" si="43"/>
        <v>4</v>
      </c>
      <c r="AE145" s="6">
        <f t="shared" si="44"/>
        <v>-2</v>
      </c>
      <c r="AF145" s="6">
        <f t="shared" si="44"/>
        <v>-6</v>
      </c>
      <c r="AG145" s="6">
        <f t="shared" si="44"/>
        <v>-8</v>
      </c>
      <c r="AH145" s="5"/>
      <c r="AI145" s="8" t="str">
        <f t="shared" si="32"/>
        <v>Inside</v>
      </c>
      <c r="AJ145" s="7" t="str">
        <f t="shared" si="33"/>
        <v>Up</v>
      </c>
      <c r="AK145" s="7" t="str">
        <f t="shared" si="34"/>
        <v>POC Unchanged</v>
      </c>
      <c r="AL145" s="9" t="str">
        <f t="shared" si="35"/>
        <v>In. Val</v>
      </c>
      <c r="AM145" s="9" t="str">
        <f t="shared" si="36"/>
        <v>Upper Break</v>
      </c>
      <c r="AN145" s="9" t="str">
        <f t="shared" si="37"/>
        <v>Ab. Val</v>
      </c>
      <c r="AO145" s="9" t="str">
        <f t="shared" si="38"/>
        <v>Gap Down - Failed</v>
      </c>
      <c r="AP145" s="9" t="str">
        <f t="shared" si="39"/>
        <v>Top-Weighted</v>
      </c>
      <c r="AQ145" s="9" t="str">
        <f t="shared" si="40"/>
        <v>Skewed Mid-Low</v>
      </c>
      <c r="AR145" s="9" t="str">
        <f t="shared" si="41"/>
        <v>Same</v>
      </c>
      <c r="AS145" s="5">
        <f t="shared" si="42"/>
        <v>0</v>
      </c>
    </row>
    <row r="146" spans="1:45" ht="15.5" x14ac:dyDescent="0.35">
      <c r="A146" s="13">
        <v>45454</v>
      </c>
      <c r="B146" s="15">
        <v>1.25837</v>
      </c>
      <c r="C146" s="15">
        <v>1.2817099999999999</v>
      </c>
      <c r="D146" s="15">
        <v>1.2582899999999999</v>
      </c>
      <c r="E146" s="15">
        <v>1.27389</v>
      </c>
      <c r="F146" s="15">
        <v>1.2721</v>
      </c>
      <c r="G146" s="15">
        <v>1.2776000000000001</v>
      </c>
      <c r="H146" s="15">
        <v>1.2688999999999999</v>
      </c>
      <c r="I146" s="5">
        <v>44</v>
      </c>
      <c r="J146" s="5">
        <v>4356</v>
      </c>
      <c r="K146" s="5">
        <v>3371</v>
      </c>
      <c r="L146" s="5">
        <v>7837</v>
      </c>
      <c r="M146" s="14">
        <v>8.0708333333333133</v>
      </c>
      <c r="N146" s="14">
        <v>234.19999999999996</v>
      </c>
      <c r="O146" s="5">
        <v>87.000000000001521</v>
      </c>
      <c r="P146" s="5">
        <v>891487</v>
      </c>
      <c r="Q146" s="14">
        <v>928.63229166666667</v>
      </c>
      <c r="R146" s="14">
        <v>33.462852263023066</v>
      </c>
      <c r="S146" s="5">
        <v>51</v>
      </c>
      <c r="T146" s="5" t="s">
        <v>26</v>
      </c>
      <c r="U146" s="14">
        <v>0.64282474907581411</v>
      </c>
      <c r="V146" s="5">
        <v>2039</v>
      </c>
      <c r="W146" s="5">
        <v>4229</v>
      </c>
      <c r="X146" s="5">
        <v>1298</v>
      </c>
      <c r="Y146" s="5">
        <v>271</v>
      </c>
      <c r="Z146" s="5" t="s">
        <v>32</v>
      </c>
      <c r="AA146" s="5"/>
      <c r="AB146" s="6" cm="1">
        <f t="array" ref="AB146">SUM(IF(B146:I146&gt;B147:I147,1,-1))</f>
        <v>2</v>
      </c>
      <c r="AC146" s="6" cm="1">
        <f t="array" ref="AC146">SUM(IF(J146:S146&gt;J147:S147,1,-1))</f>
        <v>-6</v>
      </c>
      <c r="AD146" s="6">
        <f t="shared" si="43"/>
        <v>-4</v>
      </c>
      <c r="AE146" s="6">
        <f t="shared" si="44"/>
        <v>-4</v>
      </c>
      <c r="AF146" s="6">
        <f t="shared" si="44"/>
        <v>-4</v>
      </c>
      <c r="AG146" s="6">
        <f t="shared" si="44"/>
        <v>-8</v>
      </c>
      <c r="AH146" s="5"/>
      <c r="AI146" s="8" t="str">
        <f t="shared" si="32"/>
        <v>Inside</v>
      </c>
      <c r="AJ146" s="7" t="str">
        <f t="shared" si="33"/>
        <v>Up</v>
      </c>
      <c r="AK146" s="7" t="str">
        <f t="shared" si="34"/>
        <v>POC Unchanged</v>
      </c>
      <c r="AL146" s="9" t="str">
        <f t="shared" si="35"/>
        <v>In. Val</v>
      </c>
      <c r="AM146" s="9" t="str">
        <f t="shared" si="36"/>
        <v>Inside Day</v>
      </c>
      <c r="AN146" s="9" t="str">
        <f t="shared" si="37"/>
        <v>In Val</v>
      </c>
      <c r="AO146" s="9" t="str">
        <f t="shared" si="38"/>
        <v>Gap Down - Failed</v>
      </c>
      <c r="AP146" s="9" t="str">
        <f t="shared" si="39"/>
        <v>Top-Weighted</v>
      </c>
      <c r="AQ146" s="9" t="str">
        <f t="shared" si="40"/>
        <v>Skewed Mid-High</v>
      </c>
      <c r="AR146" s="9" t="str">
        <f t="shared" si="41"/>
        <v>Same</v>
      </c>
      <c r="AS146" s="5">
        <f t="shared" si="42"/>
        <v>0</v>
      </c>
    </row>
    <row r="147" spans="1:45" ht="15.5" x14ac:dyDescent="0.35">
      <c r="A147" s="13">
        <v>45453</v>
      </c>
      <c r="B147" s="15">
        <v>1.2559199999999999</v>
      </c>
      <c r="C147" s="15">
        <v>1.2817099999999999</v>
      </c>
      <c r="D147" s="15">
        <v>1.2508900000000001</v>
      </c>
      <c r="E147" s="15">
        <v>1.2725299999999999</v>
      </c>
      <c r="F147" s="15">
        <v>1.2721000000000002</v>
      </c>
      <c r="G147" s="15">
        <v>1.2783000000000002</v>
      </c>
      <c r="H147" s="15">
        <v>1.2688000000000001</v>
      </c>
      <c r="I147" s="5">
        <v>43</v>
      </c>
      <c r="J147" s="5">
        <v>4019</v>
      </c>
      <c r="K147" s="5">
        <v>3745</v>
      </c>
      <c r="L147" s="5">
        <v>7865</v>
      </c>
      <c r="M147" s="14">
        <v>8.139374999999994</v>
      </c>
      <c r="N147" s="14">
        <v>308.19999999999845</v>
      </c>
      <c r="O147" s="5">
        <v>95.000000000000639</v>
      </c>
      <c r="P147" s="5">
        <v>897705</v>
      </c>
      <c r="Q147" s="14">
        <v>935.109375</v>
      </c>
      <c r="R147" s="14">
        <v>25.51914341336807</v>
      </c>
      <c r="S147" s="5">
        <v>61</v>
      </c>
      <c r="T147" s="5" t="s">
        <v>26</v>
      </c>
      <c r="U147" s="14">
        <v>0.65226289633133527</v>
      </c>
      <c r="V147" s="5">
        <v>2699</v>
      </c>
      <c r="W147" s="5">
        <v>4058</v>
      </c>
      <c r="X147" s="5">
        <v>631</v>
      </c>
      <c r="Y147" s="5">
        <v>399</v>
      </c>
      <c r="Z147" s="5" t="s">
        <v>32</v>
      </c>
      <c r="AA147" s="5"/>
      <c r="AB147" s="6" cm="1">
        <f t="array" ref="AB147">SUM(IF(B147:I147&gt;B148:I148,1,-1))</f>
        <v>-6</v>
      </c>
      <c r="AC147" s="6" cm="1">
        <f t="array" ref="AC147">SUM(IF(J147:S147&gt;J148:S148,1,-1))</f>
        <v>-2</v>
      </c>
      <c r="AD147" s="6">
        <f t="shared" si="43"/>
        <v>-8</v>
      </c>
      <c r="AE147" s="6">
        <f t="shared" ref="AE147:AG162" si="45">SUM(AB147:AB149)</f>
        <v>-6</v>
      </c>
      <c r="AF147" s="6">
        <f t="shared" si="45"/>
        <v>-4</v>
      </c>
      <c r="AG147" s="6">
        <f t="shared" si="45"/>
        <v>-10</v>
      </c>
      <c r="AH147" s="5"/>
      <c r="AI147" s="8" t="str">
        <f t="shared" si="32"/>
        <v>OL Lower</v>
      </c>
      <c r="AJ147" s="7" t="str">
        <f t="shared" si="33"/>
        <v>Up</v>
      </c>
      <c r="AK147" s="7" t="str">
        <f t="shared" si="34"/>
        <v>POC Unchanged</v>
      </c>
      <c r="AL147" s="9" t="str">
        <f t="shared" si="35"/>
        <v>In. Val</v>
      </c>
      <c r="AM147" s="9" t="str">
        <f t="shared" si="36"/>
        <v>Inside Day</v>
      </c>
      <c r="AN147" s="9" t="str">
        <f t="shared" si="37"/>
        <v>In Val</v>
      </c>
      <c r="AO147" s="9" t="str">
        <f t="shared" si="38"/>
        <v>Gap Down - Failed</v>
      </c>
      <c r="AP147" s="9" t="str">
        <f t="shared" si="39"/>
        <v>Top-Weighted</v>
      </c>
      <c r="AQ147" s="9" t="str">
        <f t="shared" si="40"/>
        <v>Skewed Mid-High</v>
      </c>
      <c r="AR147" s="9" t="str">
        <f t="shared" si="41"/>
        <v>Same</v>
      </c>
      <c r="AS147" s="5">
        <f t="shared" si="42"/>
        <v>0</v>
      </c>
    </row>
    <row r="148" spans="1:45" ht="15.5" x14ac:dyDescent="0.35">
      <c r="A148" s="13">
        <v>45450</v>
      </c>
      <c r="B148" s="15">
        <v>1.2521</v>
      </c>
      <c r="C148" s="15">
        <v>1.2817099999999999</v>
      </c>
      <c r="D148" s="15">
        <v>1.2508900000000001</v>
      </c>
      <c r="E148" s="15">
        <v>1.2727599999999999</v>
      </c>
      <c r="F148" s="15">
        <v>1.2721000000000002</v>
      </c>
      <c r="G148" s="15">
        <v>1.2790000000000001</v>
      </c>
      <c r="H148" s="15">
        <v>1.2689000000000001</v>
      </c>
      <c r="I148" s="5">
        <v>73</v>
      </c>
      <c r="J148" s="5">
        <v>3871</v>
      </c>
      <c r="K148" s="5">
        <v>3857</v>
      </c>
      <c r="L148" s="5">
        <v>7817</v>
      </c>
      <c r="M148" s="14">
        <v>8.0837500000000002</v>
      </c>
      <c r="N148" s="14">
        <v>308.19999999999845</v>
      </c>
      <c r="O148" s="5">
        <v>100.99999999999997</v>
      </c>
      <c r="P148" s="5">
        <v>897896</v>
      </c>
      <c r="Q148" s="14">
        <v>935.30833333333328</v>
      </c>
      <c r="R148" s="14">
        <v>25.363400389357686</v>
      </c>
      <c r="S148" s="5">
        <v>71</v>
      </c>
      <c r="T148" s="5" t="s">
        <v>26</v>
      </c>
      <c r="U148" s="14">
        <v>0.63103177095221186</v>
      </c>
      <c r="V148" s="5">
        <v>2699</v>
      </c>
      <c r="W148" s="5">
        <v>3685</v>
      </c>
      <c r="X148" s="5">
        <v>631</v>
      </c>
      <c r="Y148" s="5">
        <v>724</v>
      </c>
      <c r="Z148" s="5" t="s">
        <v>32</v>
      </c>
      <c r="AA148" s="5"/>
      <c r="AB148" s="6" cm="1">
        <f t="array" ref="AB148">SUM(IF(B148:I148&gt;B149:I149,1,-1))</f>
        <v>0</v>
      </c>
      <c r="AC148" s="6" cm="1">
        <f t="array" ref="AC148">SUM(IF(J148:S148&gt;J149:S149,1,-1))</f>
        <v>4</v>
      </c>
      <c r="AD148" s="6">
        <f t="shared" si="43"/>
        <v>4</v>
      </c>
      <c r="AE148" s="6">
        <f t="shared" si="45"/>
        <v>-2</v>
      </c>
      <c r="AF148" s="6">
        <f t="shared" si="45"/>
        <v>0</v>
      </c>
      <c r="AG148" s="6">
        <f t="shared" si="45"/>
        <v>-2</v>
      </c>
      <c r="AH148" s="5"/>
      <c r="AI148" s="8" t="str">
        <f t="shared" si="32"/>
        <v>Inside</v>
      </c>
      <c r="AJ148" s="7" t="str">
        <f t="shared" si="33"/>
        <v>Up</v>
      </c>
      <c r="AK148" s="7" t="str">
        <f t="shared" si="34"/>
        <v>POC Up</v>
      </c>
      <c r="AL148" s="9" t="str">
        <f t="shared" si="35"/>
        <v>In. Val</v>
      </c>
      <c r="AM148" s="9" t="str">
        <f t="shared" si="36"/>
        <v>Inside Day</v>
      </c>
      <c r="AN148" s="9" t="str">
        <f t="shared" si="37"/>
        <v>In Val</v>
      </c>
      <c r="AO148" s="9" t="str">
        <f t="shared" si="38"/>
        <v>Gap Down - Failed</v>
      </c>
      <c r="AP148" s="9" t="str">
        <f t="shared" si="39"/>
        <v>Top-Weighted</v>
      </c>
      <c r="AQ148" s="9" t="str">
        <f t="shared" si="40"/>
        <v>Skewed Mid-High</v>
      </c>
      <c r="AR148" s="9" t="str">
        <f t="shared" si="41"/>
        <v>Closed Higher Quadrant</v>
      </c>
      <c r="AS148" s="5">
        <f t="shared" si="42"/>
        <v>1</v>
      </c>
    </row>
    <row r="149" spans="1:45" ht="15.5" x14ac:dyDescent="0.35">
      <c r="A149" s="13">
        <v>45449</v>
      </c>
      <c r="B149" s="15">
        <v>1.25241</v>
      </c>
      <c r="C149" s="15">
        <v>1.2817099999999999</v>
      </c>
      <c r="D149" s="15">
        <v>1.2501199999999999</v>
      </c>
      <c r="E149" s="15">
        <v>1.2791999999999999</v>
      </c>
      <c r="F149" s="15">
        <v>1.2710999999999999</v>
      </c>
      <c r="G149" s="15">
        <v>1.2795000000000001</v>
      </c>
      <c r="H149" s="15">
        <v>1.2682</v>
      </c>
      <c r="I149" s="5">
        <v>65</v>
      </c>
      <c r="J149" s="5">
        <v>4240</v>
      </c>
      <c r="K149" s="5">
        <v>3468</v>
      </c>
      <c r="L149" s="5">
        <v>7793</v>
      </c>
      <c r="M149" s="14">
        <v>8.0063541666666804</v>
      </c>
      <c r="N149" s="14">
        <v>315.90000000000009</v>
      </c>
      <c r="O149" s="5">
        <v>113.00000000000088</v>
      </c>
      <c r="P149" s="5">
        <v>889297</v>
      </c>
      <c r="Q149" s="14">
        <v>926.35104166666667</v>
      </c>
      <c r="R149" s="14">
        <v>24.66919911364355</v>
      </c>
      <c r="S149" s="5">
        <v>66</v>
      </c>
      <c r="T149" s="5" t="s">
        <v>26</v>
      </c>
      <c r="U149" s="14">
        <v>0.60359781403418711</v>
      </c>
      <c r="V149" s="5">
        <v>2590</v>
      </c>
      <c r="W149" s="5">
        <v>3476</v>
      </c>
      <c r="X149" s="5">
        <v>645</v>
      </c>
      <c r="Y149" s="5">
        <v>1082</v>
      </c>
      <c r="Z149" s="5" t="s">
        <v>31</v>
      </c>
      <c r="AA149" s="5"/>
      <c r="AB149" s="6" cm="1">
        <f t="array" ref="AB149">SUM(IF(B149:I149&gt;B150:I150,1,-1))</f>
        <v>0</v>
      </c>
      <c r="AC149" s="6" cm="1">
        <f t="array" ref="AC149">SUM(IF(J149:S149&gt;J150:S150,1,-1))</f>
        <v>-6</v>
      </c>
      <c r="AD149" s="6">
        <f t="shared" si="43"/>
        <v>-6</v>
      </c>
      <c r="AE149" s="6">
        <f t="shared" si="45"/>
        <v>-4</v>
      </c>
      <c r="AF149" s="6">
        <f t="shared" si="45"/>
        <v>0</v>
      </c>
      <c r="AG149" s="6">
        <f t="shared" si="45"/>
        <v>-4</v>
      </c>
      <c r="AH149" s="5"/>
      <c r="AI149" s="8" t="str">
        <f t="shared" si="32"/>
        <v>OL Higher</v>
      </c>
      <c r="AJ149" s="7" t="str">
        <f t="shared" si="33"/>
        <v>Up</v>
      </c>
      <c r="AK149" s="7" t="str">
        <f t="shared" si="34"/>
        <v>POC Unchanged</v>
      </c>
      <c r="AL149" s="9" t="str">
        <f t="shared" si="35"/>
        <v>In. Val</v>
      </c>
      <c r="AM149" s="9" t="str">
        <f t="shared" si="36"/>
        <v>Inside Day</v>
      </c>
      <c r="AN149" s="9" t="str">
        <f t="shared" si="37"/>
        <v>In Val</v>
      </c>
      <c r="AO149" s="9" t="str">
        <f t="shared" si="38"/>
        <v>Gap Down - Failed</v>
      </c>
      <c r="AP149" s="9" t="str">
        <f t="shared" si="39"/>
        <v>Top-Weighted</v>
      </c>
      <c r="AQ149" s="9" t="str">
        <f t="shared" si="40"/>
        <v>Skewed Mid-High</v>
      </c>
      <c r="AR149" s="9" t="str">
        <f t="shared" si="41"/>
        <v>Same</v>
      </c>
      <c r="AS149" s="5">
        <f t="shared" si="42"/>
        <v>0</v>
      </c>
    </row>
    <row r="150" spans="1:45" ht="15.5" x14ac:dyDescent="0.35">
      <c r="A150" s="13">
        <v>45448</v>
      </c>
      <c r="B150" s="15">
        <v>1.24926</v>
      </c>
      <c r="C150" s="15">
        <v>1.2817099999999999</v>
      </c>
      <c r="D150" s="15">
        <v>1.2441800000000001</v>
      </c>
      <c r="E150" s="15">
        <v>1.27929</v>
      </c>
      <c r="F150" s="15">
        <v>1.2710999999999999</v>
      </c>
      <c r="G150" s="15">
        <v>1.2792999999999999</v>
      </c>
      <c r="H150" s="15">
        <v>1.266</v>
      </c>
      <c r="I150" s="5">
        <v>73</v>
      </c>
      <c r="J150" s="5">
        <v>3846</v>
      </c>
      <c r="K150" s="5">
        <v>3938</v>
      </c>
      <c r="L150" s="5">
        <v>7869</v>
      </c>
      <c r="M150" s="14">
        <v>8.0842708333333579</v>
      </c>
      <c r="N150" s="14">
        <v>375.29999999999842</v>
      </c>
      <c r="O150" s="5">
        <v>132.99999999999866</v>
      </c>
      <c r="P150" s="5">
        <v>897125</v>
      </c>
      <c r="Q150" s="14">
        <v>934.50520833333337</v>
      </c>
      <c r="R150" s="14">
        <v>20.967226219024869</v>
      </c>
      <c r="S150" s="5">
        <v>81</v>
      </c>
      <c r="T150" s="5" t="s">
        <v>26</v>
      </c>
      <c r="U150" s="14">
        <v>0.62881001379881696</v>
      </c>
      <c r="V150" s="5">
        <v>3005</v>
      </c>
      <c r="W150" s="5">
        <v>2976</v>
      </c>
      <c r="X150" s="5">
        <v>808</v>
      </c>
      <c r="Y150" s="5">
        <v>1077</v>
      </c>
      <c r="Z150" s="5" t="s">
        <v>31</v>
      </c>
      <c r="AA150" s="5"/>
      <c r="AB150" s="6" cm="1">
        <f t="array" ref="AB150">SUM(IF(B150:I150&gt;B151:I151,1,-1))</f>
        <v>-2</v>
      </c>
      <c r="AC150" s="6" cm="1">
        <f t="array" ref="AC150">SUM(IF(J150:S150&gt;J151:S151,1,-1))</f>
        <v>2</v>
      </c>
      <c r="AD150" s="6">
        <f t="shared" si="43"/>
        <v>0</v>
      </c>
      <c r="AE150" s="6">
        <f t="shared" si="45"/>
        <v>0</v>
      </c>
      <c r="AF150" s="6">
        <f t="shared" si="45"/>
        <v>10</v>
      </c>
      <c r="AG150" s="6">
        <f t="shared" si="45"/>
        <v>10</v>
      </c>
      <c r="AH150" s="5"/>
      <c r="AI150" s="8" t="str">
        <f t="shared" si="32"/>
        <v>Inside</v>
      </c>
      <c r="AJ150" s="7" t="str">
        <f t="shared" si="33"/>
        <v>Up</v>
      </c>
      <c r="AK150" s="7" t="str">
        <f t="shared" si="34"/>
        <v>POC Unchanged</v>
      </c>
      <c r="AL150" s="9" t="str">
        <f t="shared" si="35"/>
        <v>In. Val</v>
      </c>
      <c r="AM150" s="9" t="str">
        <f t="shared" si="36"/>
        <v>Inside Day</v>
      </c>
      <c r="AN150" s="9" t="str">
        <f t="shared" si="37"/>
        <v>In Val</v>
      </c>
      <c r="AO150" s="9" t="str">
        <f t="shared" si="38"/>
        <v>Gap Down - Failed</v>
      </c>
      <c r="AP150" s="9" t="str">
        <f t="shared" si="39"/>
        <v>Bottom-Weighted</v>
      </c>
      <c r="AQ150" s="9" t="str">
        <f t="shared" si="40"/>
        <v>Skewed High</v>
      </c>
      <c r="AR150" s="9" t="str">
        <f t="shared" si="41"/>
        <v>Same</v>
      </c>
      <c r="AS150" s="5">
        <f t="shared" si="42"/>
        <v>0</v>
      </c>
    </row>
    <row r="151" spans="1:45" ht="15.5" x14ac:dyDescent="0.35">
      <c r="A151" s="13">
        <v>45447</v>
      </c>
      <c r="B151" s="15">
        <v>1.2501100000000001</v>
      </c>
      <c r="C151" s="15">
        <v>1.2817099999999999</v>
      </c>
      <c r="D151" s="15">
        <v>1.2441800000000001</v>
      </c>
      <c r="E151" s="15">
        <v>1.27721</v>
      </c>
      <c r="F151" s="15">
        <v>1.2710999999999999</v>
      </c>
      <c r="G151" s="15">
        <v>1.2807999999999999</v>
      </c>
      <c r="H151" s="15">
        <v>1.2645</v>
      </c>
      <c r="I151" s="5">
        <v>58</v>
      </c>
      <c r="J151" s="5">
        <v>3443</v>
      </c>
      <c r="K151" s="5">
        <v>4288</v>
      </c>
      <c r="L151" s="5">
        <v>7816</v>
      </c>
      <c r="M151" s="14">
        <v>8.0276041666666949</v>
      </c>
      <c r="N151" s="14">
        <v>375.29999999999842</v>
      </c>
      <c r="O151" s="5">
        <v>162.9999999999998</v>
      </c>
      <c r="P151" s="5">
        <v>894565</v>
      </c>
      <c r="Q151" s="14">
        <v>931.83854166666663</v>
      </c>
      <c r="R151" s="14">
        <v>20.826005861977173</v>
      </c>
      <c r="S151" s="5">
        <v>82</v>
      </c>
      <c r="T151" s="5" t="s">
        <v>26</v>
      </c>
      <c r="U151" s="14">
        <v>0.60771396113883247</v>
      </c>
      <c r="V151" s="5">
        <v>2602</v>
      </c>
      <c r="W151" s="5">
        <v>2976</v>
      </c>
      <c r="X151" s="5">
        <v>808</v>
      </c>
      <c r="Y151" s="5">
        <v>1427</v>
      </c>
      <c r="Z151" s="5" t="s">
        <v>31</v>
      </c>
      <c r="AA151" s="5"/>
      <c r="AB151" s="6" cm="1">
        <f t="array" ref="AB151">SUM(IF(B151:I151&gt;B152:I152,1,-1))</f>
        <v>-2</v>
      </c>
      <c r="AC151" s="6" cm="1">
        <f t="array" ref="AC151">SUM(IF(J151:S151&gt;J152:S152,1,-1))</f>
        <v>4</v>
      </c>
      <c r="AD151" s="6">
        <f t="shared" si="43"/>
        <v>2</v>
      </c>
      <c r="AE151" s="6">
        <f t="shared" si="45"/>
        <v>2</v>
      </c>
      <c r="AF151" s="6">
        <f t="shared" si="45"/>
        <v>2</v>
      </c>
      <c r="AG151" s="6">
        <f t="shared" si="45"/>
        <v>4</v>
      </c>
      <c r="AH151" s="5"/>
      <c r="AI151" s="8" t="str">
        <f t="shared" si="32"/>
        <v>Inside</v>
      </c>
      <c r="AJ151" s="7" t="str">
        <f t="shared" si="33"/>
        <v>Up</v>
      </c>
      <c r="AK151" s="7" t="str">
        <f t="shared" si="34"/>
        <v>POC Unchanged</v>
      </c>
      <c r="AL151" s="9" t="str">
        <f t="shared" si="35"/>
        <v>In. Val</v>
      </c>
      <c r="AM151" s="9" t="str">
        <f t="shared" si="36"/>
        <v>Upper Break</v>
      </c>
      <c r="AN151" s="9" t="str">
        <f t="shared" si="37"/>
        <v>In Val</v>
      </c>
      <c r="AO151" s="9" t="str">
        <f t="shared" si="38"/>
        <v>Gap Down - Failed</v>
      </c>
      <c r="AP151" s="9" t="str">
        <f t="shared" si="39"/>
        <v>Bottom-Weighted</v>
      </c>
      <c r="AQ151" s="9" t="str">
        <f t="shared" si="40"/>
        <v>Skewed Mid-High</v>
      </c>
      <c r="AR151" s="9" t="str">
        <f t="shared" si="41"/>
        <v>Same</v>
      </c>
      <c r="AS151" s="5">
        <f t="shared" si="42"/>
        <v>0</v>
      </c>
    </row>
    <row r="152" spans="1:45" ht="15.5" x14ac:dyDescent="0.35">
      <c r="A152" s="13">
        <v>45446</v>
      </c>
      <c r="B152" s="15">
        <v>1.25587</v>
      </c>
      <c r="C152" s="15">
        <v>1.2811699999999999</v>
      </c>
      <c r="D152" s="15">
        <v>1.2441800000000001</v>
      </c>
      <c r="E152" s="15">
        <v>1.2808999999999999</v>
      </c>
      <c r="F152" s="15">
        <v>1.2710999999999999</v>
      </c>
      <c r="G152" s="15">
        <v>1.2810999999999999</v>
      </c>
      <c r="H152" s="15">
        <v>1.2585999999999999</v>
      </c>
      <c r="I152" s="5">
        <v>49</v>
      </c>
      <c r="J152" s="5">
        <v>3031</v>
      </c>
      <c r="K152" s="5">
        <v>4661</v>
      </c>
      <c r="L152" s="5">
        <v>7777</v>
      </c>
      <c r="M152" s="14">
        <v>7.9873958333333643</v>
      </c>
      <c r="N152" s="14">
        <v>369.89999999999856</v>
      </c>
      <c r="O152" s="5">
        <v>224.99999999999966</v>
      </c>
      <c r="P152" s="5">
        <v>888612</v>
      </c>
      <c r="Q152" s="14">
        <v>925.63750000000005</v>
      </c>
      <c r="R152" s="14">
        <v>21.024601243579429</v>
      </c>
      <c r="S152" s="5">
        <v>80</v>
      </c>
      <c r="T152" s="5" t="s">
        <v>26</v>
      </c>
      <c r="U152" s="14">
        <v>0.59027356159721167</v>
      </c>
      <c r="V152" s="5">
        <v>2442</v>
      </c>
      <c r="W152" s="5">
        <v>2733</v>
      </c>
      <c r="X152" s="5">
        <v>1064</v>
      </c>
      <c r="Y152" s="5">
        <v>1535</v>
      </c>
      <c r="Z152" s="5" t="s">
        <v>31</v>
      </c>
      <c r="AA152" s="5"/>
      <c r="AB152" s="6" cm="1">
        <f t="array" ref="AB152">SUM(IF(B152:I152&gt;B153:I153,1,-1))</f>
        <v>4</v>
      </c>
      <c r="AC152" s="6" cm="1">
        <f t="array" ref="AC152">SUM(IF(J152:S152&gt;J153:S153,1,-1))</f>
        <v>4</v>
      </c>
      <c r="AD152" s="6">
        <f t="shared" si="43"/>
        <v>8</v>
      </c>
      <c r="AE152" s="6">
        <f t="shared" si="45"/>
        <v>2</v>
      </c>
      <c r="AF152" s="6">
        <f t="shared" si="45"/>
        <v>-8</v>
      </c>
      <c r="AG152" s="6">
        <f t="shared" si="45"/>
        <v>-6</v>
      </c>
      <c r="AH152" s="5"/>
      <c r="AI152" s="8" t="str">
        <f t="shared" si="32"/>
        <v>OL Higher</v>
      </c>
      <c r="AJ152" s="7" t="str">
        <f t="shared" si="33"/>
        <v>Up</v>
      </c>
      <c r="AK152" s="7" t="str">
        <f t="shared" si="34"/>
        <v>POC Unchanged</v>
      </c>
      <c r="AL152" s="9" t="str">
        <f t="shared" si="35"/>
        <v>In. Val</v>
      </c>
      <c r="AM152" s="9" t="str">
        <f t="shared" si="36"/>
        <v>Upper Break</v>
      </c>
      <c r="AN152" s="9" t="str">
        <f t="shared" si="37"/>
        <v>In Val</v>
      </c>
      <c r="AO152" s="9" t="str">
        <f t="shared" si="38"/>
        <v>Gap Down - Failed</v>
      </c>
      <c r="AP152" s="9" t="str">
        <f t="shared" si="39"/>
        <v>Bottom-Weighted</v>
      </c>
      <c r="AQ152" s="9" t="str">
        <f t="shared" si="40"/>
        <v>Skewed Mid-High</v>
      </c>
      <c r="AR152" s="9" t="str">
        <f t="shared" si="41"/>
        <v>Same</v>
      </c>
      <c r="AS152" s="5">
        <f t="shared" si="42"/>
        <v>0</v>
      </c>
    </row>
    <row r="153" spans="1:45" ht="15.5" x14ac:dyDescent="0.35">
      <c r="A153" s="13">
        <v>45443</v>
      </c>
      <c r="B153" s="15">
        <v>1.25404</v>
      </c>
      <c r="C153" s="15">
        <v>1.2800499999999999</v>
      </c>
      <c r="D153" s="15">
        <v>1.2441800000000001</v>
      </c>
      <c r="E153" s="15">
        <v>1.27433</v>
      </c>
      <c r="F153" s="15">
        <v>1.2710999999999999</v>
      </c>
      <c r="G153" s="15">
        <v>1.28</v>
      </c>
      <c r="H153" s="15">
        <v>1.2561</v>
      </c>
      <c r="I153" s="5">
        <v>30</v>
      </c>
      <c r="J153" s="5">
        <v>2642</v>
      </c>
      <c r="K153" s="5">
        <v>4940</v>
      </c>
      <c r="L153" s="5">
        <v>7664</v>
      </c>
      <c r="M153" s="14">
        <v>7.8682291666666986</v>
      </c>
      <c r="N153" s="14">
        <v>358.69999999999845</v>
      </c>
      <c r="O153" s="5">
        <v>239.00000000000031</v>
      </c>
      <c r="P153" s="5">
        <v>881591</v>
      </c>
      <c r="Q153" s="14">
        <v>918.32395833333328</v>
      </c>
      <c r="R153" s="14">
        <v>21.366044047951025</v>
      </c>
      <c r="S153" s="5">
        <v>76</v>
      </c>
      <c r="T153" s="5" t="s">
        <v>26</v>
      </c>
      <c r="U153" s="14">
        <v>0.55228576999767254</v>
      </c>
      <c r="V153" s="5">
        <v>2642</v>
      </c>
      <c r="W153" s="5">
        <v>2032</v>
      </c>
      <c r="X153" s="5">
        <v>1461</v>
      </c>
      <c r="Y153" s="5">
        <v>1447</v>
      </c>
      <c r="Z153" s="5" t="s">
        <v>31</v>
      </c>
      <c r="AA153" s="5"/>
      <c r="AB153" s="6" cm="1">
        <f t="array" ref="AB153">SUM(IF(B153:I153&gt;B154:I154,1,-1))</f>
        <v>0</v>
      </c>
      <c r="AC153" s="6" cm="1">
        <f t="array" ref="AC153">SUM(IF(J153:S153&gt;J154:S154,1,-1))</f>
        <v>-6</v>
      </c>
      <c r="AD153" s="6">
        <f t="shared" si="43"/>
        <v>-6</v>
      </c>
      <c r="AE153" s="6">
        <f t="shared" si="45"/>
        <v>-2</v>
      </c>
      <c r="AF153" s="6">
        <f t="shared" si="45"/>
        <v>-16</v>
      </c>
      <c r="AG153" s="6">
        <f t="shared" si="45"/>
        <v>-18</v>
      </c>
      <c r="AH153" s="5"/>
      <c r="AI153" s="8" t="str">
        <f t="shared" si="32"/>
        <v>OL Higher</v>
      </c>
      <c r="AJ153" s="7" t="str">
        <f t="shared" si="33"/>
        <v>Up</v>
      </c>
      <c r="AK153" s="7" t="str">
        <f t="shared" si="34"/>
        <v>POC Unchanged</v>
      </c>
      <c r="AL153" s="9" t="str">
        <f t="shared" si="35"/>
        <v>In. Val</v>
      </c>
      <c r="AM153" s="9" t="str">
        <f t="shared" si="36"/>
        <v>Inside Day</v>
      </c>
      <c r="AN153" s="9" t="str">
        <f t="shared" si="37"/>
        <v>In Val</v>
      </c>
      <c r="AO153" s="9" t="str">
        <f t="shared" si="38"/>
        <v>Gap Down - Failed</v>
      </c>
      <c r="AP153" s="9" t="str">
        <f t="shared" si="39"/>
        <v>Bottom-Weighted</v>
      </c>
      <c r="AQ153" s="9" t="str">
        <f t="shared" si="40"/>
        <v>Skewed High</v>
      </c>
      <c r="AR153" s="9" t="str">
        <f t="shared" si="41"/>
        <v>Same</v>
      </c>
      <c r="AS153" s="5">
        <f t="shared" si="42"/>
        <v>0</v>
      </c>
    </row>
    <row r="154" spans="1:45" ht="15.5" x14ac:dyDescent="0.35">
      <c r="A154" s="13">
        <v>45442</v>
      </c>
      <c r="B154" s="15">
        <v>1.25387</v>
      </c>
      <c r="C154" s="15">
        <v>1.2800499999999999</v>
      </c>
      <c r="D154" s="15">
        <v>1.2441800000000001</v>
      </c>
      <c r="E154" s="15">
        <v>1.2728299999999999</v>
      </c>
      <c r="F154" s="15">
        <v>1.2710999999999999</v>
      </c>
      <c r="G154" s="15">
        <v>1.2794000000000001</v>
      </c>
      <c r="H154" s="15">
        <v>1.2554000000000001</v>
      </c>
      <c r="I154" s="5">
        <v>31</v>
      </c>
      <c r="J154" s="5">
        <v>2225</v>
      </c>
      <c r="K154" s="5">
        <v>5482</v>
      </c>
      <c r="L154" s="5">
        <v>7782</v>
      </c>
      <c r="M154" s="14">
        <v>7.9932291666666986</v>
      </c>
      <c r="N154" s="14">
        <v>358.69999999999845</v>
      </c>
      <c r="O154" s="5">
        <v>240.00000000000023</v>
      </c>
      <c r="P154" s="5">
        <v>897903</v>
      </c>
      <c r="Q154" s="14">
        <v>935.31562499999995</v>
      </c>
      <c r="R154" s="14">
        <v>21.69500975745758</v>
      </c>
      <c r="S154" s="5">
        <v>63</v>
      </c>
      <c r="T154" s="5" t="s">
        <v>26</v>
      </c>
      <c r="U154" s="14">
        <v>0.53020035039542035</v>
      </c>
      <c r="V154" s="5">
        <v>2225</v>
      </c>
      <c r="W154" s="5">
        <v>2009</v>
      </c>
      <c r="X154" s="5">
        <v>2019</v>
      </c>
      <c r="Y154" s="5">
        <v>1454</v>
      </c>
      <c r="Z154" s="5" t="s">
        <v>31</v>
      </c>
      <c r="AA154" s="5"/>
      <c r="AB154" s="6" cm="1">
        <f t="array" ref="AB154">SUM(IF(B154:I154&gt;B155:I155,1,-1))</f>
        <v>-2</v>
      </c>
      <c r="AC154" s="6" cm="1">
        <f t="array" ref="AC154">SUM(IF(J154:S154&gt;J155:S155,1,-1))</f>
        <v>-6</v>
      </c>
      <c r="AD154" s="6">
        <f t="shared" si="43"/>
        <v>-8</v>
      </c>
      <c r="AE154" s="6">
        <f t="shared" si="45"/>
        <v>-2</v>
      </c>
      <c r="AF154" s="6">
        <f t="shared" si="45"/>
        <v>-14</v>
      </c>
      <c r="AG154" s="6">
        <f t="shared" si="45"/>
        <v>-16</v>
      </c>
      <c r="AH154" s="5"/>
      <c r="AI154" s="8" t="str">
        <f t="shared" si="32"/>
        <v>OL Higher</v>
      </c>
      <c r="AJ154" s="7" t="str">
        <f t="shared" si="33"/>
        <v>Up</v>
      </c>
      <c r="AK154" s="7" t="str">
        <f t="shared" si="34"/>
        <v>POC Unchanged</v>
      </c>
      <c r="AL154" s="9" t="str">
        <f t="shared" si="35"/>
        <v>In. Val</v>
      </c>
      <c r="AM154" s="9" t="str">
        <f t="shared" si="36"/>
        <v>Inside Day</v>
      </c>
      <c r="AN154" s="9" t="str">
        <f t="shared" si="37"/>
        <v>In Val</v>
      </c>
      <c r="AO154" s="9" t="str">
        <f t="shared" si="38"/>
        <v>Gap Down - Failed</v>
      </c>
      <c r="AP154" s="9" t="str">
        <f t="shared" si="39"/>
        <v>Bottom-Weighted</v>
      </c>
      <c r="AQ154" s="9" t="str">
        <f t="shared" si="40"/>
        <v>Skewed High</v>
      </c>
      <c r="AR154" s="9" t="str">
        <f t="shared" si="41"/>
        <v>Closed Lower Quadrant</v>
      </c>
      <c r="AS154" s="5">
        <f t="shared" si="42"/>
        <v>-1</v>
      </c>
    </row>
    <row r="155" spans="1:45" ht="15.5" x14ac:dyDescent="0.35">
      <c r="A155" s="13">
        <v>45441</v>
      </c>
      <c r="B155" s="15">
        <v>1.2535700000000001</v>
      </c>
      <c r="C155" s="15">
        <v>1.2800499999999999</v>
      </c>
      <c r="D155" s="15">
        <v>1.2441800000000001</v>
      </c>
      <c r="E155" s="15">
        <v>1.26973</v>
      </c>
      <c r="F155" s="15">
        <v>1.2710999999999999</v>
      </c>
      <c r="G155" s="15">
        <v>1.2794000000000001</v>
      </c>
      <c r="H155" s="15">
        <v>1.2544</v>
      </c>
      <c r="I155" s="5">
        <v>32</v>
      </c>
      <c r="J155" s="5">
        <v>2018</v>
      </c>
      <c r="K155" s="5">
        <v>5829</v>
      </c>
      <c r="L155" s="5">
        <v>7914</v>
      </c>
      <c r="M155" s="14">
        <v>8.1276041666666927</v>
      </c>
      <c r="N155" s="14">
        <v>358.69999999999845</v>
      </c>
      <c r="O155" s="5">
        <v>250.00000000000134</v>
      </c>
      <c r="P155" s="5">
        <v>910660</v>
      </c>
      <c r="Q155" s="14">
        <v>948.60416666666663</v>
      </c>
      <c r="R155" s="14">
        <v>22.063005296905587</v>
      </c>
      <c r="S155" s="5">
        <v>61</v>
      </c>
      <c r="T155" s="5" t="s">
        <v>26</v>
      </c>
      <c r="U155" s="14">
        <v>0.51971285280456547</v>
      </c>
      <c r="V155" s="5">
        <v>2018</v>
      </c>
      <c r="W155" s="5">
        <v>1838</v>
      </c>
      <c r="X155" s="5">
        <v>2157</v>
      </c>
      <c r="Y155" s="5">
        <v>1834</v>
      </c>
      <c r="Z155" s="5" t="s">
        <v>32</v>
      </c>
      <c r="AA155" s="5"/>
      <c r="AB155" s="6" cm="1">
        <f t="array" ref="AB155">SUM(IF(B155:I155&gt;B156:I156,1,-1))</f>
        <v>0</v>
      </c>
      <c r="AC155" s="6" cm="1">
        <f t="array" ref="AC155">SUM(IF(J155:S155&gt;J156:S156,1,-1))</f>
        <v>-4</v>
      </c>
      <c r="AD155" s="6">
        <f t="shared" si="43"/>
        <v>-4</v>
      </c>
      <c r="AE155" s="6">
        <f t="shared" si="45"/>
        <v>2</v>
      </c>
      <c r="AF155" s="6">
        <f t="shared" si="45"/>
        <v>-12</v>
      </c>
      <c r="AG155" s="6">
        <f t="shared" si="45"/>
        <v>-10</v>
      </c>
      <c r="AH155" s="5"/>
      <c r="AI155" s="8" t="str">
        <f t="shared" si="32"/>
        <v>OL Higher</v>
      </c>
      <c r="AJ155" s="7" t="str">
        <f t="shared" si="33"/>
        <v>Up</v>
      </c>
      <c r="AK155" s="7" t="str">
        <f t="shared" si="34"/>
        <v>POC Up</v>
      </c>
      <c r="AL155" s="9" t="str">
        <f t="shared" si="35"/>
        <v>Ab. Val</v>
      </c>
      <c r="AM155" s="9" t="str">
        <f t="shared" si="36"/>
        <v>Inside Day</v>
      </c>
      <c r="AN155" s="9" t="str">
        <f t="shared" si="37"/>
        <v>In Val</v>
      </c>
      <c r="AO155" s="9" t="str">
        <f t="shared" si="38"/>
        <v>No Gap</v>
      </c>
      <c r="AP155" s="9" t="str">
        <f t="shared" si="39"/>
        <v>Bottom-Weighted</v>
      </c>
      <c r="AQ155" s="9" t="str">
        <f t="shared" si="40"/>
        <v>Skewed Mid-Low</v>
      </c>
      <c r="AR155" s="9" t="str">
        <f t="shared" si="41"/>
        <v>Closed Higher Quadrant</v>
      </c>
      <c r="AS155" s="5">
        <f t="shared" si="42"/>
        <v>1</v>
      </c>
    </row>
    <row r="156" spans="1:45" ht="15.5" x14ac:dyDescent="0.35">
      <c r="A156" s="13">
        <v>45440</v>
      </c>
      <c r="B156" s="15">
        <v>1.2488600000000001</v>
      </c>
      <c r="C156" s="15">
        <v>1.2800499999999999</v>
      </c>
      <c r="D156" s="15">
        <v>1.2441800000000001</v>
      </c>
      <c r="E156" s="15">
        <v>1.27576</v>
      </c>
      <c r="F156" s="15">
        <v>1.2556</v>
      </c>
      <c r="G156" s="15">
        <v>1.2698</v>
      </c>
      <c r="H156" s="15">
        <v>1.2467999999999999</v>
      </c>
      <c r="I156" s="5">
        <v>56</v>
      </c>
      <c r="J156" s="5">
        <v>4546</v>
      </c>
      <c r="K156" s="5">
        <v>3508</v>
      </c>
      <c r="L156" s="5">
        <v>8116</v>
      </c>
      <c r="M156" s="14">
        <v>8.3365625000000243</v>
      </c>
      <c r="N156" s="14">
        <v>358.69999999999845</v>
      </c>
      <c r="O156" s="5">
        <v>230.00000000000131</v>
      </c>
      <c r="P156" s="5">
        <v>924775</v>
      </c>
      <c r="Q156" s="14">
        <v>963.30729166666663</v>
      </c>
      <c r="R156" s="14">
        <v>22.626149986060874</v>
      </c>
      <c r="S156" s="5">
        <v>53</v>
      </c>
      <c r="T156" s="5" t="s">
        <v>26</v>
      </c>
      <c r="U156" s="14">
        <v>0.58321469670207193</v>
      </c>
      <c r="V156" s="5">
        <v>1731</v>
      </c>
      <c r="W156" s="5">
        <v>1763</v>
      </c>
      <c r="X156" s="5">
        <v>2218</v>
      </c>
      <c r="Y156" s="5">
        <v>2346</v>
      </c>
      <c r="Z156" s="5" t="s">
        <v>31</v>
      </c>
      <c r="AA156" s="5"/>
      <c r="AB156" s="6" cm="1">
        <f t="array" ref="AB156">SUM(IF(B156:I156&gt;B157:I157,1,-1))</f>
        <v>0</v>
      </c>
      <c r="AC156" s="6" cm="1">
        <f t="array" ref="AC156">SUM(IF(J156:S156&gt;J157:S157,1,-1))</f>
        <v>-4</v>
      </c>
      <c r="AD156" s="6">
        <f t="shared" si="43"/>
        <v>-4</v>
      </c>
      <c r="AE156" s="6">
        <f t="shared" si="45"/>
        <v>2</v>
      </c>
      <c r="AF156" s="6">
        <f t="shared" si="45"/>
        <v>-12</v>
      </c>
      <c r="AG156" s="6">
        <f t="shared" si="45"/>
        <v>-10</v>
      </c>
      <c r="AH156" s="5"/>
      <c r="AI156" s="8" t="str">
        <f t="shared" si="32"/>
        <v>Outside</v>
      </c>
      <c r="AJ156" s="7" t="str">
        <f t="shared" si="33"/>
        <v>Up</v>
      </c>
      <c r="AK156" s="7" t="str">
        <f t="shared" si="34"/>
        <v>POC Up</v>
      </c>
      <c r="AL156" s="9" t="str">
        <f t="shared" si="35"/>
        <v>In. Val</v>
      </c>
      <c r="AM156" s="9" t="str">
        <f t="shared" si="36"/>
        <v>Upper Break</v>
      </c>
      <c r="AN156" s="9" t="str">
        <f t="shared" si="37"/>
        <v>Ab. Val</v>
      </c>
      <c r="AO156" s="9" t="str">
        <f t="shared" si="38"/>
        <v>No Gap</v>
      </c>
      <c r="AP156" s="9" t="str">
        <f t="shared" si="39"/>
        <v>Top-Weighted</v>
      </c>
      <c r="AQ156" s="9" t="str">
        <f t="shared" si="40"/>
        <v>Skewed Low</v>
      </c>
      <c r="AR156" s="9" t="str">
        <f t="shared" si="41"/>
        <v>Same</v>
      </c>
      <c r="AS156" s="5">
        <f t="shared" si="42"/>
        <v>0</v>
      </c>
    </row>
    <row r="157" spans="1:45" ht="15.5" x14ac:dyDescent="0.35">
      <c r="A157" s="13">
        <v>45439</v>
      </c>
      <c r="B157" s="15">
        <v>1.25589</v>
      </c>
      <c r="C157" s="15">
        <v>1.2777099999999999</v>
      </c>
      <c r="D157" s="15">
        <v>1.2441800000000001</v>
      </c>
      <c r="E157" s="15">
        <v>1.2771399999999999</v>
      </c>
      <c r="F157" s="15">
        <v>1.2532000000000001</v>
      </c>
      <c r="G157" s="15">
        <v>1.2683</v>
      </c>
      <c r="H157" s="15">
        <v>1.2467999999999999</v>
      </c>
      <c r="I157" s="5">
        <v>21</v>
      </c>
      <c r="J157" s="5">
        <v>5587</v>
      </c>
      <c r="K157" s="5">
        <v>2619</v>
      </c>
      <c r="L157" s="5">
        <v>8277</v>
      </c>
      <c r="M157" s="14">
        <v>8.4966666666666892</v>
      </c>
      <c r="N157" s="14">
        <v>335.29999999999836</v>
      </c>
      <c r="O157" s="5">
        <v>215.00000000000074</v>
      </c>
      <c r="P157" s="5">
        <v>935844</v>
      </c>
      <c r="Q157" s="14">
        <v>974.83749999999998</v>
      </c>
      <c r="R157" s="14">
        <v>24.68535639725631</v>
      </c>
      <c r="S157" s="5">
        <v>54</v>
      </c>
      <c r="T157" s="5" t="s">
        <v>26</v>
      </c>
      <c r="U157" s="14">
        <v>0.50953270435820697</v>
      </c>
      <c r="V157" s="5">
        <v>2190</v>
      </c>
      <c r="W157" s="5">
        <v>1101</v>
      </c>
      <c r="X157" s="5">
        <v>2693</v>
      </c>
      <c r="Y157" s="5">
        <v>2219</v>
      </c>
      <c r="Z157" s="5" t="s">
        <v>31</v>
      </c>
      <c r="AA157" s="5"/>
      <c r="AB157" s="6" cm="1">
        <f t="array" ref="AB157">SUM(IF(B157:I157&gt;B158:I158,1,-1))</f>
        <v>2</v>
      </c>
      <c r="AC157" s="6" cm="1">
        <f t="array" ref="AC157">SUM(IF(J157:S157&gt;J158:S158,1,-1))</f>
        <v>-4</v>
      </c>
      <c r="AD157" s="6">
        <f t="shared" si="43"/>
        <v>-2</v>
      </c>
      <c r="AE157" s="6">
        <f t="shared" si="45"/>
        <v>0</v>
      </c>
      <c r="AF157" s="6">
        <f t="shared" si="45"/>
        <v>-14</v>
      </c>
      <c r="AG157" s="6">
        <f t="shared" si="45"/>
        <v>-14</v>
      </c>
      <c r="AH157" s="5"/>
      <c r="AI157" s="8" t="str">
        <f t="shared" si="32"/>
        <v>Outside</v>
      </c>
      <c r="AJ157" s="7" t="str">
        <f t="shared" si="33"/>
        <v>Neutral</v>
      </c>
      <c r="AK157" s="7" t="str">
        <f t="shared" si="34"/>
        <v>POC Unchanged</v>
      </c>
      <c r="AL157" s="9" t="str">
        <f t="shared" si="35"/>
        <v>In. Val</v>
      </c>
      <c r="AM157" s="9" t="str">
        <f t="shared" si="36"/>
        <v>Upper Break</v>
      </c>
      <c r="AN157" s="9" t="str">
        <f t="shared" si="37"/>
        <v>Ab. Val</v>
      </c>
      <c r="AO157" s="9" t="str">
        <f t="shared" si="38"/>
        <v>No Gap</v>
      </c>
      <c r="AP157" s="9" t="str">
        <f t="shared" si="39"/>
        <v>Top-Weighted</v>
      </c>
      <c r="AQ157" s="9" t="str">
        <f t="shared" si="40"/>
        <v>Skewed Mid-Low</v>
      </c>
      <c r="AR157" s="9" t="str">
        <f t="shared" si="41"/>
        <v>Same</v>
      </c>
      <c r="AS157" s="5">
        <f t="shared" si="42"/>
        <v>0</v>
      </c>
    </row>
    <row r="158" spans="1:45" ht="15.5" x14ac:dyDescent="0.35">
      <c r="A158" s="13">
        <v>45436</v>
      </c>
      <c r="B158" s="15">
        <v>1.2508900000000001</v>
      </c>
      <c r="C158" s="15">
        <v>1.27607</v>
      </c>
      <c r="D158" s="15">
        <v>1.2441800000000001</v>
      </c>
      <c r="E158" s="15">
        <v>1.27336</v>
      </c>
      <c r="F158" s="15">
        <v>1.2532000000000001</v>
      </c>
      <c r="G158" s="15">
        <v>1.2665999999999999</v>
      </c>
      <c r="H158" s="15">
        <v>1.2467999999999999</v>
      </c>
      <c r="I158" s="5">
        <v>11</v>
      </c>
      <c r="J158" s="5">
        <v>5595</v>
      </c>
      <c r="K158" s="5">
        <v>2836</v>
      </c>
      <c r="L158" s="5">
        <v>8517</v>
      </c>
      <c r="M158" s="14">
        <v>8.7498958333333494</v>
      </c>
      <c r="N158" s="14">
        <v>318.89999999999975</v>
      </c>
      <c r="O158" s="5">
        <v>198.0000000000004</v>
      </c>
      <c r="P158" s="5">
        <v>963895</v>
      </c>
      <c r="Q158" s="14">
        <v>1004.0572916666666</v>
      </c>
      <c r="R158" s="14">
        <v>26.707431796801526</v>
      </c>
      <c r="S158" s="5">
        <v>49</v>
      </c>
      <c r="T158" s="5" t="s">
        <v>26</v>
      </c>
      <c r="U158" s="14">
        <v>0.52146960574489265</v>
      </c>
      <c r="V158" s="5">
        <v>2237</v>
      </c>
      <c r="W158" s="5">
        <v>872</v>
      </c>
      <c r="X158" s="5">
        <v>3344</v>
      </c>
      <c r="Y158" s="5">
        <v>2064</v>
      </c>
      <c r="Z158" s="5" t="s">
        <v>31</v>
      </c>
      <c r="AA158" s="5"/>
      <c r="AB158" s="6" cm="1">
        <f t="array" ref="AB158">SUM(IF(B158:I158&gt;B159:I159,1,-1))</f>
        <v>0</v>
      </c>
      <c r="AC158" s="6" cm="1">
        <f t="array" ref="AC158">SUM(IF(J158:S158&gt;J159:S159,1,-1))</f>
        <v>-4</v>
      </c>
      <c r="AD158" s="6">
        <f t="shared" si="43"/>
        <v>-4</v>
      </c>
      <c r="AE158" s="6">
        <f t="shared" si="45"/>
        <v>4</v>
      </c>
      <c r="AF158" s="6">
        <f t="shared" si="45"/>
        <v>-6</v>
      </c>
      <c r="AG158" s="6">
        <f t="shared" si="45"/>
        <v>-2</v>
      </c>
      <c r="AH158" s="5"/>
      <c r="AI158" s="8" t="str">
        <f t="shared" si="32"/>
        <v>OL Higher</v>
      </c>
      <c r="AJ158" s="7" t="str">
        <f t="shared" si="33"/>
        <v>Neutral</v>
      </c>
      <c r="AK158" s="7" t="str">
        <f t="shared" si="34"/>
        <v>POC Unchanged</v>
      </c>
      <c r="AL158" s="9" t="str">
        <f t="shared" si="35"/>
        <v>In. Val</v>
      </c>
      <c r="AM158" s="9" t="str">
        <f t="shared" si="36"/>
        <v>Inside Day</v>
      </c>
      <c r="AN158" s="9" t="str">
        <f t="shared" si="37"/>
        <v>Ab. Val</v>
      </c>
      <c r="AO158" s="9" t="str">
        <f t="shared" si="38"/>
        <v>No Gap</v>
      </c>
      <c r="AP158" s="9" t="str">
        <f t="shared" si="39"/>
        <v>Top-Weighted</v>
      </c>
      <c r="AQ158" s="9" t="str">
        <f t="shared" si="40"/>
        <v>Skewed Mid-Low</v>
      </c>
      <c r="AR158" s="9" t="str">
        <f t="shared" si="41"/>
        <v>Same</v>
      </c>
      <c r="AS158" s="5">
        <f t="shared" si="42"/>
        <v>0</v>
      </c>
    </row>
    <row r="159" spans="1:45" ht="15.5" x14ac:dyDescent="0.35">
      <c r="A159" s="13">
        <v>45435</v>
      </c>
      <c r="B159" s="15">
        <v>1.2506600000000001</v>
      </c>
      <c r="C159" s="15">
        <v>1.27607</v>
      </c>
      <c r="D159" s="15">
        <v>1.2441800000000001</v>
      </c>
      <c r="E159" s="15">
        <v>1.26928</v>
      </c>
      <c r="F159" s="15">
        <v>1.2532000000000001</v>
      </c>
      <c r="G159" s="15">
        <v>1.2630999999999999</v>
      </c>
      <c r="H159" s="15">
        <v>1.2458</v>
      </c>
      <c r="I159" s="5">
        <v>17</v>
      </c>
      <c r="J159" s="5">
        <v>5244</v>
      </c>
      <c r="K159" s="5">
        <v>3338</v>
      </c>
      <c r="L159" s="5">
        <v>8670</v>
      </c>
      <c r="M159" s="14">
        <v>8.9097916666666759</v>
      </c>
      <c r="N159" s="14">
        <v>318.89999999999975</v>
      </c>
      <c r="O159" s="5">
        <v>172.99999999999872</v>
      </c>
      <c r="P159" s="5">
        <v>977271</v>
      </c>
      <c r="Q159" s="14">
        <v>1017.990625</v>
      </c>
      <c r="R159" s="14">
        <v>27.187206020696163</v>
      </c>
      <c r="S159" s="5">
        <v>43</v>
      </c>
      <c r="T159" s="5" t="s">
        <v>26</v>
      </c>
      <c r="U159" s="14">
        <v>0.57731406313977429</v>
      </c>
      <c r="V159" s="5">
        <v>1875</v>
      </c>
      <c r="W159" s="5">
        <v>867</v>
      </c>
      <c r="X159" s="5">
        <v>3390</v>
      </c>
      <c r="Y159" s="5">
        <v>2538</v>
      </c>
      <c r="Z159" s="5" t="s">
        <v>31</v>
      </c>
      <c r="AA159" s="5"/>
      <c r="AB159" s="6" cm="1">
        <f t="array" ref="AB159">SUM(IF(B159:I159&gt;B160:I160,1,-1))</f>
        <v>-2</v>
      </c>
      <c r="AC159" s="6" cm="1">
        <f t="array" ref="AC159">SUM(IF(J159:S159&gt;J160:S160,1,-1))</f>
        <v>-6</v>
      </c>
      <c r="AD159" s="6">
        <f t="shared" si="43"/>
        <v>-8</v>
      </c>
      <c r="AE159" s="6">
        <f t="shared" si="45"/>
        <v>8</v>
      </c>
      <c r="AF159" s="6">
        <f t="shared" si="45"/>
        <v>-8</v>
      </c>
      <c r="AG159" s="6">
        <f t="shared" si="45"/>
        <v>0</v>
      </c>
      <c r="AH159" s="5"/>
      <c r="AI159" s="8" t="str">
        <f t="shared" si="32"/>
        <v>Outside</v>
      </c>
      <c r="AJ159" s="7" t="str">
        <f t="shared" si="33"/>
        <v>Neutral</v>
      </c>
      <c r="AK159" s="7" t="str">
        <f t="shared" si="34"/>
        <v>POC Unchanged</v>
      </c>
      <c r="AL159" s="9" t="str">
        <f t="shared" si="35"/>
        <v>In. Val</v>
      </c>
      <c r="AM159" s="9" t="str">
        <f t="shared" si="36"/>
        <v>Inside Day</v>
      </c>
      <c r="AN159" s="9" t="str">
        <f t="shared" si="37"/>
        <v>Ab. Val</v>
      </c>
      <c r="AO159" s="9" t="str">
        <f t="shared" si="38"/>
        <v>No Gap</v>
      </c>
      <c r="AP159" s="9" t="str">
        <f t="shared" si="39"/>
        <v>Top-Weighted</v>
      </c>
      <c r="AQ159" s="9" t="str">
        <f t="shared" si="40"/>
        <v>Skewed Mid-Low</v>
      </c>
      <c r="AR159" s="9" t="str">
        <f t="shared" si="41"/>
        <v>Same</v>
      </c>
      <c r="AS159" s="5">
        <f t="shared" si="42"/>
        <v>0</v>
      </c>
    </row>
    <row r="160" spans="1:45" ht="15.5" x14ac:dyDescent="0.35">
      <c r="A160" s="13">
        <v>45434</v>
      </c>
      <c r="B160" s="15">
        <v>1.2459100000000001</v>
      </c>
      <c r="C160" s="15">
        <v>1.27607</v>
      </c>
      <c r="D160" s="15">
        <v>1.2441800000000001</v>
      </c>
      <c r="E160" s="15">
        <v>1.2719499999999999</v>
      </c>
      <c r="F160" s="15">
        <v>1.2532000000000001</v>
      </c>
      <c r="G160" s="15">
        <v>1.2583</v>
      </c>
      <c r="H160" s="15">
        <v>1.246</v>
      </c>
      <c r="I160" s="5">
        <v>16</v>
      </c>
      <c r="J160" s="5">
        <v>4792</v>
      </c>
      <c r="K160" s="5">
        <v>3878</v>
      </c>
      <c r="L160" s="5">
        <v>8758</v>
      </c>
      <c r="M160" s="14">
        <v>9.009687500000009</v>
      </c>
      <c r="N160" s="14">
        <v>318.89999999999975</v>
      </c>
      <c r="O160" s="5">
        <v>122.99999999999977</v>
      </c>
      <c r="P160" s="5">
        <v>984098</v>
      </c>
      <c r="Q160" s="14">
        <v>1025.1020833333334</v>
      </c>
      <c r="R160" s="14">
        <v>27.46315459391661</v>
      </c>
      <c r="S160" s="5">
        <v>45</v>
      </c>
      <c r="T160" s="5" t="s">
        <v>26</v>
      </c>
      <c r="U160" s="14">
        <v>0.60385308021236495</v>
      </c>
      <c r="V160" s="5">
        <v>1423</v>
      </c>
      <c r="W160" s="5">
        <v>867</v>
      </c>
      <c r="X160" s="5">
        <v>3397</v>
      </c>
      <c r="Y160" s="5">
        <v>3071</v>
      </c>
      <c r="Z160" s="5" t="s">
        <v>31</v>
      </c>
      <c r="AA160" s="5"/>
      <c r="AB160" s="6" cm="1">
        <f t="array" ref="AB160">SUM(IF(B160:I160&gt;B161:I161,1,-1))</f>
        <v>6</v>
      </c>
      <c r="AC160" s="6" cm="1">
        <f t="array" ref="AC160">SUM(IF(J160:S160&gt;J161:S161,1,-1))</f>
        <v>4</v>
      </c>
      <c r="AD160" s="6">
        <f t="shared" si="43"/>
        <v>10</v>
      </c>
      <c r="AE160" s="6">
        <f t="shared" si="45"/>
        <v>10</v>
      </c>
      <c r="AF160" s="6">
        <f t="shared" si="45"/>
        <v>-8</v>
      </c>
      <c r="AG160" s="6">
        <f t="shared" si="45"/>
        <v>2</v>
      </c>
      <c r="AH160" s="5"/>
      <c r="AI160" s="8" t="str">
        <f t="shared" si="32"/>
        <v>OL Higher</v>
      </c>
      <c r="AJ160" s="7" t="str">
        <f t="shared" si="33"/>
        <v>Up</v>
      </c>
      <c r="AK160" s="7" t="str">
        <f t="shared" si="34"/>
        <v>POC Unchanged</v>
      </c>
      <c r="AL160" s="9" t="str">
        <f t="shared" si="35"/>
        <v>In. Val</v>
      </c>
      <c r="AM160" s="9" t="str">
        <f t="shared" si="36"/>
        <v>Upper Break</v>
      </c>
      <c r="AN160" s="9" t="str">
        <f t="shared" si="37"/>
        <v>Ab. Val</v>
      </c>
      <c r="AO160" s="9" t="str">
        <f t="shared" si="38"/>
        <v>No Gap</v>
      </c>
      <c r="AP160" s="9" t="str">
        <f t="shared" si="39"/>
        <v>Top-Weighted</v>
      </c>
      <c r="AQ160" s="9" t="str">
        <f t="shared" si="40"/>
        <v>Skewed Mid-Low</v>
      </c>
      <c r="AR160" s="9" t="str">
        <f t="shared" si="41"/>
        <v>Same</v>
      </c>
      <c r="AS160" s="5">
        <f t="shared" si="42"/>
        <v>0</v>
      </c>
    </row>
    <row r="161" spans="1:45" ht="15.5" x14ac:dyDescent="0.35">
      <c r="A161" s="13">
        <v>45433</v>
      </c>
      <c r="B161" s="15">
        <v>1.24535</v>
      </c>
      <c r="C161" s="15">
        <v>1.27264</v>
      </c>
      <c r="D161" s="15">
        <v>1.2422200000000001</v>
      </c>
      <c r="E161" s="15">
        <v>1.27092</v>
      </c>
      <c r="F161" s="15">
        <v>1.2531999999999999</v>
      </c>
      <c r="G161" s="15">
        <v>1.2568999999999999</v>
      </c>
      <c r="H161" s="15">
        <v>1.2453000000000001</v>
      </c>
      <c r="I161" s="5">
        <v>11</v>
      </c>
      <c r="J161" s="5">
        <v>4322</v>
      </c>
      <c r="K161" s="5">
        <v>4297</v>
      </c>
      <c r="L161" s="5">
        <v>8705</v>
      </c>
      <c r="M161" s="14">
        <v>8.9596875000000011</v>
      </c>
      <c r="N161" s="14">
        <v>304.19999999999891</v>
      </c>
      <c r="O161" s="5">
        <v>115.99999999999832</v>
      </c>
      <c r="P161" s="5">
        <v>977973</v>
      </c>
      <c r="Q161" s="14">
        <v>1018.721875</v>
      </c>
      <c r="R161" s="14">
        <v>28.616042077580641</v>
      </c>
      <c r="S161" s="5">
        <v>45</v>
      </c>
      <c r="T161" s="5" t="s">
        <v>26</v>
      </c>
      <c r="U161" s="14">
        <v>0.63706888381023752</v>
      </c>
      <c r="V161" s="5">
        <v>1508</v>
      </c>
      <c r="W161" s="5">
        <v>712</v>
      </c>
      <c r="X161" s="5">
        <v>4476</v>
      </c>
      <c r="Y161" s="5">
        <v>1993</v>
      </c>
      <c r="Z161" s="5" t="s">
        <v>31</v>
      </c>
      <c r="AA161" s="5"/>
      <c r="AB161" s="6" cm="1">
        <f t="array" ref="AB161">SUM(IF(B161:I161&gt;B162:I162,1,-1))</f>
        <v>4</v>
      </c>
      <c r="AC161" s="6" cm="1">
        <f t="array" ref="AC161">SUM(IF(J161:S161&gt;J162:S162,1,-1))</f>
        <v>-6</v>
      </c>
      <c r="AD161" s="6">
        <f t="shared" si="43"/>
        <v>-2</v>
      </c>
      <c r="AE161" s="6">
        <f t="shared" si="45"/>
        <v>6</v>
      </c>
      <c r="AF161" s="6">
        <f t="shared" si="45"/>
        <v>-16</v>
      </c>
      <c r="AG161" s="6">
        <f t="shared" si="45"/>
        <v>-10</v>
      </c>
      <c r="AH161" s="5"/>
      <c r="AI161" s="8" t="str">
        <f t="shared" si="32"/>
        <v>OL Higher</v>
      </c>
      <c r="AJ161" s="7" t="str">
        <f t="shared" si="33"/>
        <v>Up</v>
      </c>
      <c r="AK161" s="7" t="str">
        <f t="shared" si="34"/>
        <v>POC Unchanged</v>
      </c>
      <c r="AL161" s="9" t="str">
        <f t="shared" si="35"/>
        <v>In. Val</v>
      </c>
      <c r="AM161" s="9" t="str">
        <f t="shared" si="36"/>
        <v>Upper Break</v>
      </c>
      <c r="AN161" s="9" t="str">
        <f t="shared" si="37"/>
        <v>Ab. Val</v>
      </c>
      <c r="AO161" s="9" t="str">
        <f t="shared" si="38"/>
        <v>No Gap</v>
      </c>
      <c r="AP161" s="9" t="str">
        <f t="shared" si="39"/>
        <v>Top-Weighted</v>
      </c>
      <c r="AQ161" s="9" t="str">
        <f t="shared" si="40"/>
        <v>Skewed Mid-Low</v>
      </c>
      <c r="AR161" s="9" t="str">
        <f t="shared" si="41"/>
        <v>Same</v>
      </c>
      <c r="AS161" s="5">
        <f t="shared" si="42"/>
        <v>0</v>
      </c>
    </row>
    <row r="162" spans="1:45" ht="15.5" x14ac:dyDescent="0.35">
      <c r="A162" s="13">
        <v>45432</v>
      </c>
      <c r="B162" s="15">
        <v>1.2349300000000001</v>
      </c>
      <c r="C162" s="15">
        <v>1.2724899999999999</v>
      </c>
      <c r="D162" s="15">
        <v>1.2331300000000001</v>
      </c>
      <c r="E162" s="15">
        <v>1.2708999999999999</v>
      </c>
      <c r="F162" s="15">
        <v>1.2532000000000001</v>
      </c>
      <c r="G162" s="15">
        <v>1.2568000000000001</v>
      </c>
      <c r="H162" s="15">
        <v>1.2446000000000002</v>
      </c>
      <c r="I162" s="5">
        <v>19</v>
      </c>
      <c r="J162" s="5">
        <v>3952</v>
      </c>
      <c r="K162" s="5">
        <v>4857</v>
      </c>
      <c r="L162" s="5">
        <v>8897</v>
      </c>
      <c r="M162" s="14">
        <v>9.1911458333333371</v>
      </c>
      <c r="N162" s="14">
        <v>393.59999999999837</v>
      </c>
      <c r="O162" s="5">
        <v>121.99999999999989</v>
      </c>
      <c r="P162" s="5">
        <v>991698</v>
      </c>
      <c r="Q162" s="14">
        <v>1033.01875</v>
      </c>
      <c r="R162" s="14">
        <v>22.60416666666676</v>
      </c>
      <c r="S162" s="5">
        <v>55</v>
      </c>
      <c r="T162" s="5" t="s">
        <v>33</v>
      </c>
      <c r="U162" s="14">
        <v>0.72887992665067436</v>
      </c>
      <c r="V162" s="5">
        <v>1308</v>
      </c>
      <c r="W162" s="5">
        <v>2985</v>
      </c>
      <c r="X162" s="5">
        <v>4199</v>
      </c>
      <c r="Y162" s="5">
        <v>405</v>
      </c>
      <c r="Z162" s="5" t="s">
        <v>31</v>
      </c>
      <c r="AA162" s="5"/>
      <c r="AB162" s="6" cm="1">
        <f t="array" ref="AB162">SUM(IF(B162:I162&gt;B163:I163,1,-1))</f>
        <v>0</v>
      </c>
      <c r="AC162" s="6" cm="1">
        <f t="array" ref="AC162">SUM(IF(J162:S162&gt;J163:S163,1,-1))</f>
        <v>-6</v>
      </c>
      <c r="AD162" s="6">
        <f t="shared" si="43"/>
        <v>-6</v>
      </c>
      <c r="AE162" s="6">
        <f t="shared" si="45"/>
        <v>-2</v>
      </c>
      <c r="AF162" s="6">
        <f t="shared" si="45"/>
        <v>-14</v>
      </c>
      <c r="AG162" s="6">
        <f t="shared" si="45"/>
        <v>-16</v>
      </c>
      <c r="AH162" s="5"/>
      <c r="AI162" s="8" t="str">
        <f t="shared" si="32"/>
        <v>Inside</v>
      </c>
      <c r="AJ162" s="7" t="str">
        <f t="shared" si="33"/>
        <v>Up</v>
      </c>
      <c r="AK162" s="7" t="str">
        <f t="shared" si="34"/>
        <v>POC Unchanged</v>
      </c>
      <c r="AL162" s="9" t="str">
        <f t="shared" si="35"/>
        <v>In. Val</v>
      </c>
      <c r="AM162" s="9" t="str">
        <f t="shared" si="36"/>
        <v>Upper Break</v>
      </c>
      <c r="AN162" s="9" t="str">
        <f t="shared" si="37"/>
        <v>Ab. Val</v>
      </c>
      <c r="AO162" s="9" t="str">
        <f t="shared" si="38"/>
        <v>Gap Down - Failed</v>
      </c>
      <c r="AP162" s="9" t="str">
        <f t="shared" si="39"/>
        <v>Bottom-Weighted</v>
      </c>
      <c r="AQ162" s="9" t="str">
        <f t="shared" si="40"/>
        <v>Skewed Mid-Low</v>
      </c>
      <c r="AR162" s="9" t="str">
        <f t="shared" si="41"/>
        <v>Same</v>
      </c>
      <c r="AS162" s="5">
        <f t="shared" si="42"/>
        <v>0</v>
      </c>
    </row>
    <row r="163" spans="1:45" ht="15.5" x14ac:dyDescent="0.35">
      <c r="A163" s="13">
        <v>45429</v>
      </c>
      <c r="B163" s="15">
        <v>1.2375</v>
      </c>
      <c r="C163" s="15">
        <v>1.2711300000000001</v>
      </c>
      <c r="D163" s="15">
        <v>1.2298800000000001</v>
      </c>
      <c r="E163" s="15">
        <v>1.27051</v>
      </c>
      <c r="F163" s="15">
        <v>1.2532000000000001</v>
      </c>
      <c r="G163" s="15">
        <v>1.2568999999999999</v>
      </c>
      <c r="H163" s="15">
        <v>1.2441</v>
      </c>
      <c r="I163" s="5">
        <v>27</v>
      </c>
      <c r="J163" s="5">
        <v>3657</v>
      </c>
      <c r="K163" s="5">
        <v>5335</v>
      </c>
      <c r="L163" s="5">
        <v>9080</v>
      </c>
      <c r="M163" s="14">
        <v>9.3361458333333385</v>
      </c>
      <c r="N163" s="14">
        <v>412.50000000000011</v>
      </c>
      <c r="O163" s="5">
        <v>127.99999999999923</v>
      </c>
      <c r="P163" s="5">
        <v>999907</v>
      </c>
      <c r="Q163" s="14">
        <v>1041.5697916666666</v>
      </c>
      <c r="R163" s="14">
        <v>22.012121212121205</v>
      </c>
      <c r="S163" s="5">
        <v>55</v>
      </c>
      <c r="T163" s="5" t="s">
        <v>26</v>
      </c>
      <c r="U163" s="14">
        <v>0.65614114564841863</v>
      </c>
      <c r="V163" s="5">
        <v>1107</v>
      </c>
      <c r="W163" s="5">
        <v>4496</v>
      </c>
      <c r="X163" s="5">
        <v>2618</v>
      </c>
      <c r="Y163" s="5">
        <v>791</v>
      </c>
      <c r="Z163" s="5" t="s">
        <v>31</v>
      </c>
      <c r="AA163" s="5"/>
      <c r="AB163" s="6" cm="1">
        <f t="array" ref="AB163">SUM(IF(B163:I163&gt;B164:I164,1,-1))</f>
        <v>2</v>
      </c>
      <c r="AC163" s="6" cm="1">
        <f t="array" ref="AC163">SUM(IF(J163:S163&gt;J164:S164,1,-1))</f>
        <v>-4</v>
      </c>
      <c r="AD163" s="6">
        <f t="shared" si="43"/>
        <v>-2</v>
      </c>
      <c r="AE163" s="6">
        <f t="shared" ref="AE163:AG178" si="46">SUM(AB163:AB165)</f>
        <v>0</v>
      </c>
      <c r="AF163" s="6">
        <f t="shared" si="46"/>
        <v>-10</v>
      </c>
      <c r="AG163" s="6">
        <f t="shared" si="46"/>
        <v>-10</v>
      </c>
      <c r="AH163" s="5"/>
      <c r="AI163" s="8" t="str">
        <f t="shared" si="32"/>
        <v>OL Higher</v>
      </c>
      <c r="AJ163" s="7" t="str">
        <f t="shared" si="33"/>
        <v>Up</v>
      </c>
      <c r="AK163" s="7" t="str">
        <f t="shared" si="34"/>
        <v>POC Unchanged</v>
      </c>
      <c r="AL163" s="9" t="str">
        <f t="shared" si="35"/>
        <v>In. Val</v>
      </c>
      <c r="AM163" s="9" t="str">
        <f t="shared" si="36"/>
        <v>Upper Break</v>
      </c>
      <c r="AN163" s="9" t="str">
        <f t="shared" si="37"/>
        <v>Ab. Val</v>
      </c>
      <c r="AO163" s="9" t="str">
        <f t="shared" si="38"/>
        <v>Gap Down - Failed</v>
      </c>
      <c r="AP163" s="9" t="str">
        <f t="shared" si="39"/>
        <v>Bottom-Weighted</v>
      </c>
      <c r="AQ163" s="9" t="str">
        <f t="shared" si="40"/>
        <v>Skewed Mid-High</v>
      </c>
      <c r="AR163" s="9" t="str">
        <f t="shared" si="41"/>
        <v>Same</v>
      </c>
      <c r="AS163" s="5">
        <f t="shared" si="42"/>
        <v>0</v>
      </c>
    </row>
    <row r="164" spans="1:45" ht="15.5" x14ac:dyDescent="0.35">
      <c r="A164" s="13">
        <v>45428</v>
      </c>
      <c r="B164" s="15">
        <v>1.2434400000000001</v>
      </c>
      <c r="C164" s="15">
        <v>1.2698499999999999</v>
      </c>
      <c r="D164" s="15">
        <v>1.2298800000000001</v>
      </c>
      <c r="E164" s="15">
        <v>1.26709</v>
      </c>
      <c r="F164" s="15">
        <v>1.2532000000000001</v>
      </c>
      <c r="G164" s="15">
        <v>1.2567999999999999</v>
      </c>
      <c r="H164" s="15">
        <v>1.244</v>
      </c>
      <c r="I164" s="5">
        <v>18</v>
      </c>
      <c r="J164" s="5">
        <v>3293</v>
      </c>
      <c r="K164" s="5">
        <v>5966</v>
      </c>
      <c r="L164" s="5">
        <v>9347</v>
      </c>
      <c r="M164" s="14">
        <v>9.6155208333333544</v>
      </c>
      <c r="N164" s="14">
        <v>399.6999999999984</v>
      </c>
      <c r="O164" s="5">
        <v>127.99999999999923</v>
      </c>
      <c r="P164" s="5">
        <v>1032307</v>
      </c>
      <c r="Q164" s="14">
        <v>1075.3197916666666</v>
      </c>
      <c r="R164" s="14">
        <v>23.385038779084407</v>
      </c>
      <c r="S164" s="5">
        <v>51</v>
      </c>
      <c r="T164" s="5" t="s">
        <v>26</v>
      </c>
      <c r="U164" s="14">
        <v>0.59641174865928748</v>
      </c>
      <c r="V164" s="5">
        <v>806</v>
      </c>
      <c r="W164" s="5">
        <v>4879</v>
      </c>
      <c r="X164" s="5">
        <v>2699</v>
      </c>
      <c r="Y164" s="5">
        <v>963</v>
      </c>
      <c r="Z164" s="5" t="s">
        <v>31</v>
      </c>
      <c r="AA164" s="5"/>
      <c r="AB164" s="6" cm="1">
        <f t="array" ref="AB164">SUM(IF(B164:I164&gt;B165:I165,1,-1))</f>
        <v>-4</v>
      </c>
      <c r="AC164" s="6" cm="1">
        <f t="array" ref="AC164">SUM(IF(J164:S164&gt;J165:S165,1,-1))</f>
        <v>-4</v>
      </c>
      <c r="AD164" s="6">
        <f t="shared" si="43"/>
        <v>-8</v>
      </c>
      <c r="AE164" s="6">
        <f t="shared" si="46"/>
        <v>-2</v>
      </c>
      <c r="AF164" s="6">
        <f t="shared" si="46"/>
        <v>-14</v>
      </c>
      <c r="AG164" s="6">
        <f t="shared" si="46"/>
        <v>-16</v>
      </c>
      <c r="AH164" s="5"/>
      <c r="AI164" s="8" t="str">
        <f t="shared" si="32"/>
        <v>Outside</v>
      </c>
      <c r="AJ164" s="7" t="str">
        <f t="shared" si="33"/>
        <v>Up</v>
      </c>
      <c r="AK164" s="7" t="str">
        <f t="shared" si="34"/>
        <v>POC Unchanged</v>
      </c>
      <c r="AL164" s="9" t="str">
        <f t="shared" si="35"/>
        <v>In. Val</v>
      </c>
      <c r="AM164" s="9" t="str">
        <f t="shared" si="36"/>
        <v>Upper Break</v>
      </c>
      <c r="AN164" s="9" t="str">
        <f t="shared" si="37"/>
        <v>Ab. Val</v>
      </c>
      <c r="AO164" s="9" t="str">
        <f t="shared" si="38"/>
        <v>Gap Down - Failed</v>
      </c>
      <c r="AP164" s="9" t="str">
        <f t="shared" si="39"/>
        <v>Bottom-Weighted</v>
      </c>
      <c r="AQ164" s="9" t="str">
        <f t="shared" si="40"/>
        <v>Skewed Mid-High</v>
      </c>
      <c r="AR164" s="9" t="str">
        <f t="shared" si="41"/>
        <v>Same</v>
      </c>
      <c r="AS164" s="5">
        <f t="shared" si="42"/>
        <v>0</v>
      </c>
    </row>
    <row r="165" spans="1:45" ht="15.5" x14ac:dyDescent="0.35">
      <c r="A165" s="13">
        <v>45427</v>
      </c>
      <c r="B165" s="15">
        <v>1.2452799999999999</v>
      </c>
      <c r="C165" s="15">
        <v>1.26936</v>
      </c>
      <c r="D165" s="15">
        <v>1.2298800000000001</v>
      </c>
      <c r="E165" s="15">
        <v>1.26878</v>
      </c>
      <c r="F165" s="15">
        <v>1.2532000000000001</v>
      </c>
      <c r="G165" s="15">
        <v>1.2563</v>
      </c>
      <c r="H165" s="15">
        <v>1.2445999999999999</v>
      </c>
      <c r="I165" s="5">
        <v>39</v>
      </c>
      <c r="J165" s="5">
        <v>2935</v>
      </c>
      <c r="K165" s="5">
        <v>6413</v>
      </c>
      <c r="L165" s="5">
        <v>9436</v>
      </c>
      <c r="M165" s="14">
        <v>9.706770833333346</v>
      </c>
      <c r="N165" s="14">
        <v>394.79999999999961</v>
      </c>
      <c r="O165" s="5">
        <v>117.00000000000044</v>
      </c>
      <c r="P165" s="5">
        <v>1041129</v>
      </c>
      <c r="Q165" s="14">
        <v>1084.5093750000001</v>
      </c>
      <c r="R165" s="14">
        <v>23.900709219858179</v>
      </c>
      <c r="S165" s="5">
        <v>52</v>
      </c>
      <c r="T165" s="5" t="s">
        <v>26</v>
      </c>
      <c r="U165" s="14">
        <v>0.5513732859719318</v>
      </c>
      <c r="V165" s="5">
        <v>493</v>
      </c>
      <c r="W165" s="5">
        <v>4934</v>
      </c>
      <c r="X165" s="5">
        <v>3056</v>
      </c>
      <c r="Y165" s="5">
        <v>953</v>
      </c>
      <c r="Z165" s="5" t="s">
        <v>31</v>
      </c>
      <c r="AA165" s="5"/>
      <c r="AB165" s="6" cm="1">
        <f t="array" ref="AB165">SUM(IF(B165:I165&gt;B166:I166,1,-1))</f>
        <v>2</v>
      </c>
      <c r="AC165" s="6" cm="1">
        <f t="array" ref="AC165">SUM(IF(J165:S165&gt;J166:S166,1,-1))</f>
        <v>-2</v>
      </c>
      <c r="AD165" s="6">
        <f t="shared" si="43"/>
        <v>0</v>
      </c>
      <c r="AE165" s="6">
        <f t="shared" si="46"/>
        <v>2</v>
      </c>
      <c r="AF165" s="6">
        <f t="shared" si="46"/>
        <v>-16</v>
      </c>
      <c r="AG165" s="6">
        <f t="shared" si="46"/>
        <v>-14</v>
      </c>
      <c r="AH165" s="5"/>
      <c r="AI165" s="8" t="str">
        <f t="shared" si="32"/>
        <v>Outside</v>
      </c>
      <c r="AJ165" s="7" t="str">
        <f t="shared" si="33"/>
        <v>Up</v>
      </c>
      <c r="AK165" s="7" t="str">
        <f t="shared" si="34"/>
        <v>POC Unchanged</v>
      </c>
      <c r="AL165" s="9" t="str">
        <f t="shared" si="35"/>
        <v>In. Val</v>
      </c>
      <c r="AM165" s="9" t="str">
        <f t="shared" si="36"/>
        <v>Upper Break</v>
      </c>
      <c r="AN165" s="9" t="str">
        <f t="shared" si="37"/>
        <v>Ab. Val</v>
      </c>
      <c r="AO165" s="9" t="str">
        <f t="shared" si="38"/>
        <v>No Gap</v>
      </c>
      <c r="AP165" s="9" t="str">
        <f t="shared" si="39"/>
        <v>Bottom-Weighted</v>
      </c>
      <c r="AQ165" s="9" t="str">
        <f t="shared" si="40"/>
        <v>Skewed Mid-High</v>
      </c>
      <c r="AR165" s="9" t="str">
        <f t="shared" si="41"/>
        <v>Same</v>
      </c>
      <c r="AS165" s="5">
        <f t="shared" si="42"/>
        <v>0</v>
      </c>
    </row>
    <row r="166" spans="1:45" ht="15.5" x14ac:dyDescent="0.35">
      <c r="A166" s="13">
        <v>45426</v>
      </c>
      <c r="B166" s="15">
        <v>1.2430099999999999</v>
      </c>
      <c r="C166" s="15">
        <v>1.2630399999999999</v>
      </c>
      <c r="D166" s="15">
        <v>1.2298800000000001</v>
      </c>
      <c r="E166" s="15">
        <v>1.2583800000000001</v>
      </c>
      <c r="F166" s="15">
        <v>1.2532000000000001</v>
      </c>
      <c r="G166" s="15">
        <v>1.2562</v>
      </c>
      <c r="H166" s="15">
        <v>1.2452000000000001</v>
      </c>
      <c r="I166" s="5">
        <v>1</v>
      </c>
      <c r="J166" s="5">
        <v>2444</v>
      </c>
      <c r="K166" s="5">
        <v>6933</v>
      </c>
      <c r="L166" s="5">
        <v>9465</v>
      </c>
      <c r="M166" s="14">
        <v>9.7340625000000127</v>
      </c>
      <c r="N166" s="14">
        <v>331.59999999999854</v>
      </c>
      <c r="O166" s="5">
        <v>109.99999999999899</v>
      </c>
      <c r="P166" s="5">
        <v>1052029</v>
      </c>
      <c r="Q166" s="14">
        <v>1095.8635416666666</v>
      </c>
      <c r="R166" s="14">
        <v>28.543425814234141</v>
      </c>
      <c r="S166" s="5">
        <v>38</v>
      </c>
      <c r="T166" s="5" t="s">
        <v>28</v>
      </c>
      <c r="U166" s="14">
        <v>0.46064631286813179</v>
      </c>
      <c r="V166" s="5">
        <v>1401</v>
      </c>
      <c r="W166" s="5">
        <v>5044</v>
      </c>
      <c r="X166" s="5">
        <v>2160</v>
      </c>
      <c r="Y166" s="5">
        <v>755</v>
      </c>
      <c r="Z166" s="5" t="s">
        <v>31</v>
      </c>
      <c r="AA166" s="5"/>
      <c r="AB166" s="6" cm="1">
        <f t="array" ref="AB166">SUM(IF(B166:I166&gt;B167:I167,1,-1))</f>
        <v>0</v>
      </c>
      <c r="AC166" s="6" cm="1">
        <f t="array" ref="AC166">SUM(IF(J166:S166&gt;J167:S167,1,-1))</f>
        <v>-8</v>
      </c>
      <c r="AD166" s="6">
        <f t="shared" si="43"/>
        <v>-8</v>
      </c>
      <c r="AE166" s="6">
        <f t="shared" si="46"/>
        <v>0</v>
      </c>
      <c r="AF166" s="6">
        <f t="shared" si="46"/>
        <v>-20</v>
      </c>
      <c r="AG166" s="6">
        <f t="shared" si="46"/>
        <v>-20</v>
      </c>
      <c r="AH166" s="5"/>
      <c r="AI166" s="8" t="str">
        <f t="shared" si="32"/>
        <v>OL Higher</v>
      </c>
      <c r="AJ166" s="7" t="str">
        <f t="shared" si="33"/>
        <v>Up</v>
      </c>
      <c r="AK166" s="7" t="str">
        <f t="shared" si="34"/>
        <v>POC Unchanged</v>
      </c>
      <c r="AL166" s="9" t="str">
        <f t="shared" si="35"/>
        <v>In. Val</v>
      </c>
      <c r="AM166" s="9" t="str">
        <f t="shared" si="36"/>
        <v>Inside Day</v>
      </c>
      <c r="AN166" s="9" t="str">
        <f t="shared" si="37"/>
        <v>Ab. Val</v>
      </c>
      <c r="AO166" s="9" t="str">
        <f t="shared" si="38"/>
        <v>Gap Down - Failed</v>
      </c>
      <c r="AP166" s="9" t="str">
        <f t="shared" si="39"/>
        <v>Bottom-Weighted</v>
      </c>
      <c r="AQ166" s="9" t="str">
        <f t="shared" si="40"/>
        <v>Skewed Mid-High</v>
      </c>
      <c r="AR166" s="9" t="str">
        <f t="shared" si="41"/>
        <v>Same</v>
      </c>
      <c r="AS166" s="5">
        <f t="shared" si="42"/>
        <v>0</v>
      </c>
    </row>
    <row r="167" spans="1:45" ht="15.5" x14ac:dyDescent="0.35">
      <c r="A167" s="13">
        <v>45425</v>
      </c>
      <c r="B167" s="15">
        <v>1.2445999999999999</v>
      </c>
      <c r="C167" s="15">
        <v>1.2630399999999999</v>
      </c>
      <c r="D167" s="15">
        <v>1.2298800000000001</v>
      </c>
      <c r="E167" s="15">
        <v>1.2559199999999999</v>
      </c>
      <c r="F167" s="15">
        <v>1.2532000000000001</v>
      </c>
      <c r="G167" s="15">
        <v>1.2561</v>
      </c>
      <c r="H167" s="15">
        <v>1.2446999999999999</v>
      </c>
      <c r="I167" s="5">
        <v>-10</v>
      </c>
      <c r="J167" s="5">
        <v>2050</v>
      </c>
      <c r="K167" s="5">
        <v>7421</v>
      </c>
      <c r="L167" s="5">
        <v>9556</v>
      </c>
      <c r="M167" s="14">
        <v>9.829999999999993</v>
      </c>
      <c r="N167" s="14">
        <v>331.59999999999854</v>
      </c>
      <c r="O167" s="5">
        <v>114.00000000000077</v>
      </c>
      <c r="P167" s="5">
        <v>1069409</v>
      </c>
      <c r="Q167" s="14">
        <v>1113.9677083333333</v>
      </c>
      <c r="R167" s="14">
        <v>28.817852834740776</v>
      </c>
      <c r="S167" s="5">
        <v>42</v>
      </c>
      <c r="T167" s="5" t="s">
        <v>28</v>
      </c>
      <c r="U167" s="14">
        <v>0.43135375596269848</v>
      </c>
      <c r="V167" s="5">
        <v>1071</v>
      </c>
      <c r="W167" s="5">
        <v>4931</v>
      </c>
      <c r="X167" s="5">
        <v>2699</v>
      </c>
      <c r="Y167" s="5">
        <v>755</v>
      </c>
      <c r="Z167" s="5" t="s">
        <v>31</v>
      </c>
      <c r="AA167" s="5"/>
      <c r="AB167" s="6" cm="1">
        <f t="array" ref="AB167">SUM(IF(B167:I167&gt;B168:I168,1,-1))</f>
        <v>0</v>
      </c>
      <c r="AC167" s="6" cm="1">
        <f t="array" ref="AC167">SUM(IF(J167:S167&gt;J168:S168,1,-1))</f>
        <v>-6</v>
      </c>
      <c r="AD167" s="6">
        <f t="shared" si="43"/>
        <v>-6</v>
      </c>
      <c r="AE167" s="6">
        <f t="shared" si="46"/>
        <v>-2</v>
      </c>
      <c r="AF167" s="6">
        <f t="shared" si="46"/>
        <v>-20</v>
      </c>
      <c r="AG167" s="6">
        <f t="shared" si="46"/>
        <v>-22</v>
      </c>
      <c r="AH167" s="5"/>
      <c r="AI167" s="8" t="str">
        <f t="shared" si="32"/>
        <v>OL Higher</v>
      </c>
      <c r="AJ167" s="7" t="str">
        <f t="shared" si="33"/>
        <v>Up</v>
      </c>
      <c r="AK167" s="7" t="str">
        <f t="shared" si="34"/>
        <v>POC Unchanged</v>
      </c>
      <c r="AL167" s="9" t="str">
        <f t="shared" si="35"/>
        <v>In. Val</v>
      </c>
      <c r="AM167" s="9" t="str">
        <f t="shared" si="36"/>
        <v>Inside Day</v>
      </c>
      <c r="AN167" s="9" t="str">
        <f t="shared" si="37"/>
        <v>In Val</v>
      </c>
      <c r="AO167" s="9" t="str">
        <f t="shared" si="38"/>
        <v>No Gap</v>
      </c>
      <c r="AP167" s="9" t="str">
        <f t="shared" si="39"/>
        <v>Bottom-Weighted</v>
      </c>
      <c r="AQ167" s="9" t="str">
        <f t="shared" si="40"/>
        <v>Skewed Mid-High</v>
      </c>
      <c r="AR167" s="9" t="str">
        <f t="shared" si="41"/>
        <v>Closed Lower Quadrant</v>
      </c>
      <c r="AS167" s="5">
        <f t="shared" si="42"/>
        <v>-1</v>
      </c>
    </row>
    <row r="168" spans="1:45" ht="15.5" x14ac:dyDescent="0.35">
      <c r="A168" s="13">
        <v>45422</v>
      </c>
      <c r="B168" s="15">
        <v>1.2458899999999999</v>
      </c>
      <c r="C168" s="15">
        <v>1.2630399999999999</v>
      </c>
      <c r="D168" s="15">
        <v>1.2298800000000001</v>
      </c>
      <c r="E168" s="15">
        <v>1.25213</v>
      </c>
      <c r="F168" s="15">
        <v>1.2532000000000001</v>
      </c>
      <c r="G168" s="15">
        <v>1.254</v>
      </c>
      <c r="H168" s="15">
        <v>1.2432000000000001</v>
      </c>
      <c r="I168" s="5">
        <v>-31</v>
      </c>
      <c r="J168" s="5">
        <v>1854</v>
      </c>
      <c r="K168" s="5">
        <v>7767</v>
      </c>
      <c r="L168" s="5">
        <v>9700</v>
      </c>
      <c r="M168" s="14">
        <v>9.9839583333333195</v>
      </c>
      <c r="N168" s="14">
        <v>331.59999999999854</v>
      </c>
      <c r="O168" s="5">
        <v>107.9999999999992</v>
      </c>
      <c r="P168" s="5">
        <v>1088382</v>
      </c>
      <c r="Q168" s="14">
        <v>1133.73125</v>
      </c>
      <c r="R168" s="14">
        <v>29.25211097708095</v>
      </c>
      <c r="S168" s="5">
        <v>45</v>
      </c>
      <c r="T168" s="5" t="s">
        <v>28</v>
      </c>
      <c r="U168" s="14">
        <v>0.33753053562361807</v>
      </c>
      <c r="V168" s="5">
        <v>914</v>
      </c>
      <c r="W168" s="5">
        <v>4956</v>
      </c>
      <c r="X168" s="5">
        <v>2970</v>
      </c>
      <c r="Y168" s="5">
        <v>755</v>
      </c>
      <c r="Z168" s="5" t="s">
        <v>32</v>
      </c>
      <c r="AA168" s="5"/>
      <c r="AB168" s="6" cm="1">
        <f t="array" ref="AB168">SUM(IF(B168:I168&gt;B169:I169,1,-1))</f>
        <v>0</v>
      </c>
      <c r="AC168" s="6" cm="1">
        <f t="array" ref="AC168">SUM(IF(J168:S168&gt;J169:S169,1,-1))</f>
        <v>-6</v>
      </c>
      <c r="AD168" s="6">
        <f t="shared" si="43"/>
        <v>-6</v>
      </c>
      <c r="AE168" s="6">
        <f t="shared" si="46"/>
        <v>-10</v>
      </c>
      <c r="AF168" s="6">
        <f t="shared" si="46"/>
        <v>-20</v>
      </c>
      <c r="AG168" s="6">
        <f t="shared" si="46"/>
        <v>-30</v>
      </c>
      <c r="AH168" s="5"/>
      <c r="AI168" s="8" t="str">
        <f t="shared" si="32"/>
        <v>OL Higher</v>
      </c>
      <c r="AJ168" s="7" t="str">
        <f t="shared" si="33"/>
        <v>Up</v>
      </c>
      <c r="AK168" s="7" t="str">
        <f t="shared" si="34"/>
        <v>POC Up</v>
      </c>
      <c r="AL168" s="9" t="str">
        <f t="shared" si="35"/>
        <v>In. Val</v>
      </c>
      <c r="AM168" s="9" t="str">
        <f t="shared" si="36"/>
        <v>Inside Day</v>
      </c>
      <c r="AN168" s="9" t="str">
        <f t="shared" si="37"/>
        <v>In Val</v>
      </c>
      <c r="AO168" s="9" t="str">
        <f t="shared" si="38"/>
        <v>No Gap</v>
      </c>
      <c r="AP168" s="9" t="str">
        <f t="shared" si="39"/>
        <v>Bottom-Weighted</v>
      </c>
      <c r="AQ168" s="9" t="str">
        <f t="shared" si="40"/>
        <v>Skewed Mid-High</v>
      </c>
      <c r="AR168" s="9" t="str">
        <f t="shared" si="41"/>
        <v>Same</v>
      </c>
      <c r="AS168" s="5">
        <f t="shared" si="42"/>
        <v>0</v>
      </c>
    </row>
    <row r="169" spans="1:45" ht="15.5" x14ac:dyDescent="0.35">
      <c r="A169" s="13">
        <v>45421</v>
      </c>
      <c r="B169" s="15">
        <v>1.25543</v>
      </c>
      <c r="C169" s="15">
        <v>1.2630399999999999</v>
      </c>
      <c r="D169" s="15">
        <v>1.2298800000000001</v>
      </c>
      <c r="E169" s="15">
        <v>1.2524</v>
      </c>
      <c r="F169" s="15">
        <v>1.2454000000000001</v>
      </c>
      <c r="G169" s="15">
        <v>1.2537</v>
      </c>
      <c r="H169" s="15">
        <v>1.2427999999999999</v>
      </c>
      <c r="I169" s="5">
        <v>-39</v>
      </c>
      <c r="J169" s="5">
        <v>6584</v>
      </c>
      <c r="K169" s="5">
        <v>3139</v>
      </c>
      <c r="L169" s="5">
        <v>9812</v>
      </c>
      <c r="M169" s="14">
        <v>10.104999999999984</v>
      </c>
      <c r="N169" s="14">
        <v>331.59999999999854</v>
      </c>
      <c r="O169" s="5">
        <v>109.00000000000132</v>
      </c>
      <c r="P169" s="5">
        <v>1102661</v>
      </c>
      <c r="Q169" s="14">
        <v>1148.6052083333334</v>
      </c>
      <c r="R169" s="14">
        <v>29.589867310012192</v>
      </c>
      <c r="S169" s="5">
        <v>39</v>
      </c>
      <c r="T169" s="5" t="s">
        <v>26</v>
      </c>
      <c r="U169" s="14">
        <v>0.5430181452047731</v>
      </c>
      <c r="V169" s="5">
        <v>951</v>
      </c>
      <c r="W169" s="5">
        <v>4763</v>
      </c>
      <c r="X169" s="5">
        <v>3233</v>
      </c>
      <c r="Y169" s="5">
        <v>755</v>
      </c>
      <c r="Z169" s="5" t="s">
        <v>32</v>
      </c>
      <c r="AA169" s="5"/>
      <c r="AB169" s="6" cm="1">
        <f t="array" ref="AB169">SUM(IF(B169:I169&gt;B170:I170,1,-1))</f>
        <v>-2</v>
      </c>
      <c r="AC169" s="6" cm="1">
        <f t="array" ref="AC169">SUM(IF(J169:S169&gt;J170:S170,1,-1))</f>
        <v>-8</v>
      </c>
      <c r="AD169" s="6">
        <f t="shared" si="43"/>
        <v>-10</v>
      </c>
      <c r="AE169" s="6">
        <f t="shared" si="46"/>
        <v>-10</v>
      </c>
      <c r="AF169" s="6">
        <f t="shared" si="46"/>
        <v>-10</v>
      </c>
      <c r="AG169" s="6">
        <f t="shared" si="46"/>
        <v>-20</v>
      </c>
      <c r="AH169" s="5"/>
      <c r="AI169" s="8" t="str">
        <f t="shared" si="32"/>
        <v>Inside</v>
      </c>
      <c r="AJ169" s="7" t="str">
        <f t="shared" si="33"/>
        <v>Down</v>
      </c>
      <c r="AK169" s="7" t="str">
        <f t="shared" si="34"/>
        <v>POC Unchanged</v>
      </c>
      <c r="AL169" s="9" t="str">
        <f t="shared" si="35"/>
        <v>In. Val</v>
      </c>
      <c r="AM169" s="9" t="str">
        <f t="shared" si="36"/>
        <v>Inside Day</v>
      </c>
      <c r="AN169" s="9" t="str">
        <f t="shared" si="37"/>
        <v>In Val</v>
      </c>
      <c r="AO169" s="9" t="str">
        <f t="shared" si="38"/>
        <v>Gap Up - Failed</v>
      </c>
      <c r="AP169" s="9" t="str">
        <f t="shared" si="39"/>
        <v>Top-Weighted</v>
      </c>
      <c r="AQ169" s="9" t="str">
        <f t="shared" si="40"/>
        <v>Skewed Mid-High</v>
      </c>
      <c r="AR169" s="9" t="str">
        <f t="shared" si="41"/>
        <v>Same</v>
      </c>
      <c r="AS169" s="5">
        <f t="shared" si="42"/>
        <v>0</v>
      </c>
    </row>
    <row r="170" spans="1:45" ht="15.5" x14ac:dyDescent="0.35">
      <c r="A170" s="20">
        <v>45420</v>
      </c>
      <c r="B170" s="21">
        <v>1.25362</v>
      </c>
      <c r="C170" s="21">
        <v>1.2630399999999999</v>
      </c>
      <c r="D170" s="21">
        <v>1.2298800000000001</v>
      </c>
      <c r="E170" s="21">
        <v>1.24926</v>
      </c>
      <c r="F170" s="21">
        <v>1.2454000000000001</v>
      </c>
      <c r="G170" s="21">
        <v>1.2542</v>
      </c>
      <c r="H170" s="21">
        <v>1.2426999999999999</v>
      </c>
      <c r="I170" s="22">
        <v>-31</v>
      </c>
      <c r="J170" s="22">
        <v>6634</v>
      </c>
      <c r="K170" s="22">
        <v>3125</v>
      </c>
      <c r="L170" s="22">
        <v>9846</v>
      </c>
      <c r="M170" s="23">
        <v>10.140833333333308</v>
      </c>
      <c r="N170" s="23">
        <v>331.59999999999854</v>
      </c>
      <c r="O170" s="22">
        <v>115.00000000000065</v>
      </c>
      <c r="P170" s="22">
        <v>1108994</v>
      </c>
      <c r="Q170" s="23">
        <v>1155.2020833333333</v>
      </c>
      <c r="R170" s="23">
        <v>29.692400482509179</v>
      </c>
      <c r="S170" s="22">
        <v>43</v>
      </c>
      <c r="T170" s="22" t="s">
        <v>26</v>
      </c>
      <c r="U170" s="23">
        <v>0.52880988497204917</v>
      </c>
      <c r="V170" s="22">
        <v>1154</v>
      </c>
      <c r="W170" s="22">
        <v>4620</v>
      </c>
      <c r="X170" s="22">
        <v>3197</v>
      </c>
      <c r="Y170" s="22">
        <v>755</v>
      </c>
      <c r="Z170" s="22" t="s">
        <v>32</v>
      </c>
      <c r="AA170" s="5"/>
      <c r="AB170" s="6" cm="1">
        <f t="array" ref="AB170">SUM(IF(B170:I170&gt;B171:I171,1,-1))</f>
        <v>-8</v>
      </c>
      <c r="AC170" s="6" cm="1">
        <f t="array" ref="AC170">SUM(IF(J170:S170&gt;J171:S171,1,-1))</f>
        <v>-6</v>
      </c>
      <c r="AD170" s="6">
        <f t="shared" si="43"/>
        <v>-14</v>
      </c>
      <c r="AE170" s="6">
        <f t="shared" si="46"/>
        <v>-12</v>
      </c>
      <c r="AF170" s="6">
        <f t="shared" si="46"/>
        <v>-12</v>
      </c>
      <c r="AG170" s="6">
        <f t="shared" si="46"/>
        <v>-24</v>
      </c>
      <c r="AH170" s="5"/>
      <c r="AI170" s="8" t="str">
        <f t="shared" si="32"/>
        <v>OL Lower</v>
      </c>
      <c r="AJ170" s="7" t="str">
        <f t="shared" si="33"/>
        <v>Down</v>
      </c>
      <c r="AK170" s="7" t="str">
        <f t="shared" si="34"/>
        <v>POC Down</v>
      </c>
      <c r="AL170" s="9" t="str">
        <f t="shared" si="35"/>
        <v>In. Val</v>
      </c>
      <c r="AM170" s="9" t="str">
        <f t="shared" si="36"/>
        <v>Inside Day</v>
      </c>
      <c r="AN170" s="9" t="str">
        <f t="shared" si="37"/>
        <v>In Val</v>
      </c>
      <c r="AO170" s="9" t="str">
        <f t="shared" si="38"/>
        <v>No Gap</v>
      </c>
      <c r="AP170" s="9" t="str">
        <f t="shared" si="39"/>
        <v>Top-Weighted</v>
      </c>
      <c r="AQ170" s="9" t="str">
        <f t="shared" si="40"/>
        <v>Skewed Mid-High</v>
      </c>
      <c r="AR170" s="9" t="str">
        <f t="shared" si="41"/>
        <v>Closed Lower Quadrant</v>
      </c>
      <c r="AS170" s="5">
        <f t="shared" si="42"/>
        <v>-1</v>
      </c>
    </row>
    <row r="171" spans="1:45" ht="15.5" x14ac:dyDescent="0.35">
      <c r="A171" s="20">
        <v>45419</v>
      </c>
      <c r="B171" s="21">
        <v>1.26766</v>
      </c>
      <c r="C171" s="21">
        <v>1.27068</v>
      </c>
      <c r="D171" s="21">
        <v>1.2298800000000001</v>
      </c>
      <c r="E171" s="21">
        <v>1.25014</v>
      </c>
      <c r="F171" s="21">
        <v>1.2537</v>
      </c>
      <c r="G171" s="21">
        <v>1.2562</v>
      </c>
      <c r="H171" s="21">
        <v>1.2441</v>
      </c>
      <c r="I171" s="22">
        <v>-27</v>
      </c>
      <c r="J171" s="22">
        <v>2414</v>
      </c>
      <c r="K171" s="22">
        <v>7597</v>
      </c>
      <c r="L171" s="22">
        <v>10107</v>
      </c>
      <c r="M171" s="23">
        <v>10.411770833333319</v>
      </c>
      <c r="N171" s="23">
        <v>407.99999999999949</v>
      </c>
      <c r="O171" s="22">
        <v>121</v>
      </c>
      <c r="P171" s="22">
        <v>1128496</v>
      </c>
      <c r="Q171" s="23">
        <v>1175.5166666666667</v>
      </c>
      <c r="R171" s="23">
        <v>24.772058823529441</v>
      </c>
      <c r="S171" s="22">
        <v>53</v>
      </c>
      <c r="T171" s="22" t="s">
        <v>28</v>
      </c>
      <c r="U171" s="23">
        <v>0.44460672721483258</v>
      </c>
      <c r="V171" s="22">
        <v>306</v>
      </c>
      <c r="W171" s="22">
        <v>4249</v>
      </c>
      <c r="X171" s="22">
        <v>4570</v>
      </c>
      <c r="Y171" s="22">
        <v>982</v>
      </c>
      <c r="Z171" s="22" t="s">
        <v>29</v>
      </c>
      <c r="AA171" s="5"/>
      <c r="AB171" s="6" cm="1">
        <f t="array" ref="AB171">SUM(IF(B171:I171&gt;B172:I172,1,-1))</f>
        <v>0</v>
      </c>
      <c r="AC171" s="6" cm="1">
        <f t="array" ref="AC171">SUM(IF(J171:S171&gt;J172:S172,1,-1))</f>
        <v>4</v>
      </c>
      <c r="AD171" s="6">
        <f t="shared" si="43"/>
        <v>4</v>
      </c>
      <c r="AE171" s="6">
        <f t="shared" si="46"/>
        <v>-8</v>
      </c>
      <c r="AF171" s="6">
        <f t="shared" si="46"/>
        <v>-4</v>
      </c>
      <c r="AG171" s="6">
        <f t="shared" si="46"/>
        <v>-12</v>
      </c>
      <c r="AH171" s="5"/>
      <c r="AI171" s="8" t="str">
        <f t="shared" si="32"/>
        <v>OL Higher</v>
      </c>
      <c r="AJ171" s="7" t="str">
        <f t="shared" si="33"/>
        <v>Down</v>
      </c>
      <c r="AK171" s="7" t="str">
        <f t="shared" si="34"/>
        <v>POC Up</v>
      </c>
      <c r="AL171" s="9" t="str">
        <f t="shared" si="35"/>
        <v>In. Val</v>
      </c>
      <c r="AM171" s="9" t="str">
        <f t="shared" si="36"/>
        <v>Inside Day</v>
      </c>
      <c r="AN171" s="9" t="str">
        <f t="shared" si="37"/>
        <v>In Val</v>
      </c>
      <c r="AO171" s="9" t="str">
        <f t="shared" si="38"/>
        <v>Gap Up - Failed</v>
      </c>
      <c r="AP171" s="9" t="str">
        <f t="shared" si="39"/>
        <v>Bottom-Weighted</v>
      </c>
      <c r="AQ171" s="9" t="str">
        <f t="shared" si="40"/>
        <v>Skewed Mid-Low</v>
      </c>
      <c r="AR171" s="9" t="str">
        <f t="shared" si="41"/>
        <v>Closed Higher Quadrant</v>
      </c>
      <c r="AS171" s="5">
        <f t="shared" si="42"/>
        <v>1</v>
      </c>
    </row>
    <row r="172" spans="1:45" ht="15.5" x14ac:dyDescent="0.35">
      <c r="A172" s="20">
        <v>45418</v>
      </c>
      <c r="B172" s="21">
        <v>1.2656799999999999</v>
      </c>
      <c r="C172" s="21">
        <v>1.2708999999999999</v>
      </c>
      <c r="D172" s="21">
        <v>1.2298800000000001</v>
      </c>
      <c r="E172" s="21">
        <v>1.25587</v>
      </c>
      <c r="F172" s="21">
        <v>1.2454000000000001</v>
      </c>
      <c r="G172" s="21">
        <v>1.2550000000000001</v>
      </c>
      <c r="H172" s="21">
        <v>1.2425999999999999</v>
      </c>
      <c r="I172" s="22">
        <v>0</v>
      </c>
      <c r="J172" s="22">
        <v>6876</v>
      </c>
      <c r="K172" s="22">
        <v>3125</v>
      </c>
      <c r="L172" s="22">
        <v>10088</v>
      </c>
      <c r="M172" s="23">
        <v>10.392291666666651</v>
      </c>
      <c r="N172" s="23">
        <v>410.19999999999834</v>
      </c>
      <c r="O172" s="22">
        <v>124.00000000000189</v>
      </c>
      <c r="P172" s="22">
        <v>1124903</v>
      </c>
      <c r="Q172" s="23">
        <v>1171.7739583333334</v>
      </c>
      <c r="R172" s="23">
        <v>24.592881521209264</v>
      </c>
      <c r="S172" s="22">
        <v>49</v>
      </c>
      <c r="T172" s="22" t="s">
        <v>26</v>
      </c>
      <c r="U172" s="23">
        <v>0.51654365258362056</v>
      </c>
      <c r="V172" s="22">
        <v>648</v>
      </c>
      <c r="W172" s="22">
        <v>3864</v>
      </c>
      <c r="X172" s="22">
        <v>4582</v>
      </c>
      <c r="Y172" s="22">
        <v>990</v>
      </c>
      <c r="Z172" s="22" t="s">
        <v>32</v>
      </c>
      <c r="AA172" s="5"/>
      <c r="AB172" s="6" cm="1">
        <f t="array" ref="AB172">SUM(IF(B172:I172&gt;B173:I173,1,-1))</f>
        <v>-4</v>
      </c>
      <c r="AC172" s="6" cm="1">
        <f t="array" ref="AC172">SUM(IF(J172:S172&gt;J173:S173,1,-1))</f>
        <v>-10</v>
      </c>
      <c r="AD172" s="6">
        <f t="shared" si="43"/>
        <v>-14</v>
      </c>
      <c r="AE172" s="6">
        <f t="shared" si="46"/>
        <v>-10</v>
      </c>
      <c r="AF172" s="6">
        <f t="shared" si="46"/>
        <v>-6</v>
      </c>
      <c r="AG172" s="6">
        <f t="shared" si="46"/>
        <v>-16</v>
      </c>
      <c r="AH172" s="5"/>
      <c r="AI172" s="8" t="str">
        <f t="shared" si="32"/>
        <v>OL Lower</v>
      </c>
      <c r="AJ172" s="7" t="str">
        <f t="shared" si="33"/>
        <v>Down</v>
      </c>
      <c r="AK172" s="7" t="str">
        <f t="shared" si="34"/>
        <v>POC Unchanged</v>
      </c>
      <c r="AL172" s="9" t="str">
        <f t="shared" si="35"/>
        <v>In. Val</v>
      </c>
      <c r="AM172" s="9" t="str">
        <f t="shared" si="36"/>
        <v>Inside Day</v>
      </c>
      <c r="AN172" s="9" t="str">
        <f t="shared" si="37"/>
        <v>Ab. Val</v>
      </c>
      <c r="AO172" s="9" t="str">
        <f t="shared" si="38"/>
        <v>Gap Up - Faded</v>
      </c>
      <c r="AP172" s="9" t="str">
        <f t="shared" si="39"/>
        <v>Top-Weighted</v>
      </c>
      <c r="AQ172" s="9" t="str">
        <f t="shared" si="40"/>
        <v>Skewed Mid-Low</v>
      </c>
      <c r="AR172" s="9" t="str">
        <f t="shared" si="41"/>
        <v>Same</v>
      </c>
      <c r="AS172" s="5">
        <f t="shared" si="42"/>
        <v>0</v>
      </c>
    </row>
    <row r="173" spans="1:45" ht="15.5" x14ac:dyDescent="0.35">
      <c r="A173" s="20">
        <v>45415</v>
      </c>
      <c r="B173" s="21">
        <v>1.2623599999999999</v>
      </c>
      <c r="C173" s="21">
        <v>1.2708999999999999</v>
      </c>
      <c r="D173" s="21">
        <v>1.2298800000000001</v>
      </c>
      <c r="E173" s="21">
        <v>1.25404</v>
      </c>
      <c r="F173" s="21">
        <v>1.2454000000000001</v>
      </c>
      <c r="G173" s="21">
        <v>1.2551000000000001</v>
      </c>
      <c r="H173" s="21">
        <v>1.2425999999999999</v>
      </c>
      <c r="I173" s="22">
        <v>13</v>
      </c>
      <c r="J173" s="22">
        <v>6903</v>
      </c>
      <c r="K173" s="22">
        <v>3125</v>
      </c>
      <c r="L173" s="22">
        <v>10115</v>
      </c>
      <c r="M173" s="23">
        <v>10.41510416666666</v>
      </c>
      <c r="N173" s="23">
        <v>410.19999999999834</v>
      </c>
      <c r="O173" s="22">
        <v>125.00000000000178</v>
      </c>
      <c r="P173" s="22">
        <v>1128723</v>
      </c>
      <c r="Q173" s="23">
        <v>1175.753125</v>
      </c>
      <c r="R173" s="23">
        <v>24.658703071672456</v>
      </c>
      <c r="S173" s="22">
        <v>55</v>
      </c>
      <c r="T173" s="22" t="s">
        <v>26</v>
      </c>
      <c r="U173" s="23">
        <v>0.51476766763412063</v>
      </c>
      <c r="V173" s="22">
        <v>1004</v>
      </c>
      <c r="W173" s="22">
        <v>3535</v>
      </c>
      <c r="X173" s="22">
        <v>4582</v>
      </c>
      <c r="Y173" s="22">
        <v>990</v>
      </c>
      <c r="Z173" s="22" t="s">
        <v>32</v>
      </c>
      <c r="AA173" s="5"/>
      <c r="AB173" s="6" cm="1">
        <f t="array" ref="AB173">SUM(IF(B173:I173&gt;B174:I174,1,-1))</f>
        <v>-4</v>
      </c>
      <c r="AC173" s="6" cm="1">
        <f t="array" ref="AC173">SUM(IF(J173:S173&gt;J174:S174,1,-1))</f>
        <v>2</v>
      </c>
      <c r="AD173" s="6">
        <f t="shared" si="43"/>
        <v>-2</v>
      </c>
      <c r="AE173" s="6">
        <f t="shared" si="46"/>
        <v>-8</v>
      </c>
      <c r="AF173" s="6">
        <f t="shared" si="46"/>
        <v>6</v>
      </c>
      <c r="AG173" s="6">
        <f t="shared" si="46"/>
        <v>-2</v>
      </c>
      <c r="AH173" s="5"/>
      <c r="AI173" s="8" t="str">
        <f t="shared" si="32"/>
        <v>Inside</v>
      </c>
      <c r="AJ173" s="7" t="str">
        <f t="shared" si="33"/>
        <v>Down</v>
      </c>
      <c r="AK173" s="7" t="str">
        <f t="shared" si="34"/>
        <v>POC Unchanged</v>
      </c>
      <c r="AL173" s="9" t="str">
        <f t="shared" si="35"/>
        <v>In. Val</v>
      </c>
      <c r="AM173" s="9" t="str">
        <f t="shared" si="36"/>
        <v>Inside Day</v>
      </c>
      <c r="AN173" s="9" t="str">
        <f t="shared" si="37"/>
        <v>In Val</v>
      </c>
      <c r="AO173" s="9" t="str">
        <f t="shared" si="38"/>
        <v>Gap Up - Failed</v>
      </c>
      <c r="AP173" s="9" t="str">
        <f t="shared" si="39"/>
        <v>Top-Weighted</v>
      </c>
      <c r="AQ173" s="9" t="str">
        <f t="shared" si="40"/>
        <v>Skewed Mid-Low</v>
      </c>
      <c r="AR173" s="9" t="str">
        <f t="shared" si="41"/>
        <v>Same</v>
      </c>
      <c r="AS173" s="5">
        <f t="shared" si="42"/>
        <v>0</v>
      </c>
    </row>
    <row r="174" spans="1:45" ht="15.5" x14ac:dyDescent="0.35">
      <c r="A174" s="20">
        <v>45414</v>
      </c>
      <c r="B174" s="21">
        <v>1.26387</v>
      </c>
      <c r="C174" s="21">
        <v>1.2708999999999999</v>
      </c>
      <c r="D174" s="21">
        <v>1.2298800000000001</v>
      </c>
      <c r="E174" s="21">
        <v>1.2538800000000001</v>
      </c>
      <c r="F174" s="21">
        <v>1.2454000000000001</v>
      </c>
      <c r="G174" s="21">
        <v>1.2559</v>
      </c>
      <c r="H174" s="21">
        <v>1.2424999999999999</v>
      </c>
      <c r="I174" s="22">
        <v>19</v>
      </c>
      <c r="J174" s="22">
        <v>6818</v>
      </c>
      <c r="K174" s="22">
        <v>3125</v>
      </c>
      <c r="L174" s="22">
        <v>10030</v>
      </c>
      <c r="M174" s="23">
        <v>10.323125000000008</v>
      </c>
      <c r="N174" s="23">
        <v>410.19999999999834</v>
      </c>
      <c r="O174" s="22">
        <v>134.0000000000008</v>
      </c>
      <c r="P174" s="22">
        <v>1110472</v>
      </c>
      <c r="Q174" s="23">
        <v>1156.7416666666666</v>
      </c>
      <c r="R174" s="23">
        <v>24.451487079473527</v>
      </c>
      <c r="S174" s="22">
        <v>57</v>
      </c>
      <c r="T174" s="22" t="s">
        <v>26</v>
      </c>
      <c r="U174" s="23">
        <v>0.51388646127022053</v>
      </c>
      <c r="V174" s="22">
        <v>1378</v>
      </c>
      <c r="W174" s="22">
        <v>3076</v>
      </c>
      <c r="X174" s="22">
        <v>4582</v>
      </c>
      <c r="Y174" s="22">
        <v>990</v>
      </c>
      <c r="Z174" s="22" t="s">
        <v>32</v>
      </c>
      <c r="AA174" s="5"/>
      <c r="AB174" s="6" cm="1">
        <f t="array" ref="AB174">SUM(IF(B174:I174&gt;B175:I175,1,-1))</f>
        <v>-2</v>
      </c>
      <c r="AC174" s="6" cm="1">
        <f t="array" ref="AC174">SUM(IF(J174:S174&gt;J175:S175,1,-1))</f>
        <v>2</v>
      </c>
      <c r="AD174" s="6">
        <f t="shared" si="43"/>
        <v>0</v>
      </c>
      <c r="AE174" s="6">
        <f t="shared" si="46"/>
        <v>-8</v>
      </c>
      <c r="AF174" s="6">
        <f t="shared" si="46"/>
        <v>6</v>
      </c>
      <c r="AG174" s="6">
        <f t="shared" si="46"/>
        <v>-2</v>
      </c>
      <c r="AH174" s="5"/>
      <c r="AI174" s="8" t="str">
        <f t="shared" si="32"/>
        <v>Inside</v>
      </c>
      <c r="AJ174" s="7" t="str">
        <f t="shared" si="33"/>
        <v>Down</v>
      </c>
      <c r="AK174" s="7" t="str">
        <f t="shared" si="34"/>
        <v>POC Unchanged</v>
      </c>
      <c r="AL174" s="9" t="str">
        <f t="shared" si="35"/>
        <v>In. Val</v>
      </c>
      <c r="AM174" s="9" t="str">
        <f t="shared" si="36"/>
        <v>Inside Day</v>
      </c>
      <c r="AN174" s="9" t="str">
        <f t="shared" si="37"/>
        <v>In Val</v>
      </c>
      <c r="AO174" s="9" t="str">
        <f t="shared" si="38"/>
        <v>Gap Up - Failed</v>
      </c>
      <c r="AP174" s="9" t="str">
        <f t="shared" si="39"/>
        <v>Top-Weighted</v>
      </c>
      <c r="AQ174" s="9" t="str">
        <f t="shared" si="40"/>
        <v>Skewed Mid-Low</v>
      </c>
      <c r="AR174" s="9" t="str">
        <f t="shared" si="41"/>
        <v>Same</v>
      </c>
      <c r="AS174" s="5">
        <f t="shared" si="42"/>
        <v>0</v>
      </c>
    </row>
    <row r="175" spans="1:45" ht="15.5" x14ac:dyDescent="0.35">
      <c r="A175" s="20">
        <v>45413</v>
      </c>
      <c r="B175" s="21">
        <v>1.2650600000000001</v>
      </c>
      <c r="C175" s="21">
        <v>1.2708999999999999</v>
      </c>
      <c r="D175" s="21">
        <v>1.2298800000000001</v>
      </c>
      <c r="E175" s="21">
        <v>1.2535700000000001</v>
      </c>
      <c r="F175" s="21">
        <v>1.2454000000000001</v>
      </c>
      <c r="G175" s="21">
        <v>1.2568999999999999</v>
      </c>
      <c r="H175" s="21">
        <v>1.2405999999999999</v>
      </c>
      <c r="I175" s="22">
        <v>7</v>
      </c>
      <c r="J175" s="22">
        <v>6669</v>
      </c>
      <c r="K175" s="22">
        <v>3125</v>
      </c>
      <c r="L175" s="22">
        <v>9881</v>
      </c>
      <c r="M175" s="23">
        <v>10.167916666666688</v>
      </c>
      <c r="N175" s="23">
        <v>410.19999999999834</v>
      </c>
      <c r="O175" s="22">
        <v>162.9999999999998</v>
      </c>
      <c r="P175" s="22">
        <v>1088760</v>
      </c>
      <c r="Q175" s="23">
        <v>1134.125</v>
      </c>
      <c r="R175" s="23">
        <v>24.088249634324818</v>
      </c>
      <c r="S175" s="22">
        <v>58</v>
      </c>
      <c r="T175" s="22" t="s">
        <v>26</v>
      </c>
      <c r="U175" s="23">
        <v>0.54393615915159776</v>
      </c>
      <c r="V175" s="22">
        <v>1747</v>
      </c>
      <c r="W175" s="22">
        <v>2647</v>
      </c>
      <c r="X175" s="22">
        <v>4493</v>
      </c>
      <c r="Y175" s="22">
        <v>990</v>
      </c>
      <c r="Z175" s="22" t="s">
        <v>32</v>
      </c>
      <c r="AA175" s="5"/>
      <c r="AB175" s="6" cm="1">
        <f t="array" ref="AB175">SUM(IF(B175:I175&gt;B176:I176,1,-1))</f>
        <v>-2</v>
      </c>
      <c r="AC175" s="6" cm="1">
        <f t="array" ref="AC175">SUM(IF(J175:S175&gt;J176:S176,1,-1))</f>
        <v>2</v>
      </c>
      <c r="AD175" s="6">
        <f t="shared" si="43"/>
        <v>0</v>
      </c>
      <c r="AE175" s="6">
        <f t="shared" si="46"/>
        <v>-10</v>
      </c>
      <c r="AF175" s="6">
        <f t="shared" si="46"/>
        <v>8</v>
      </c>
      <c r="AG175" s="6">
        <f t="shared" si="46"/>
        <v>-2</v>
      </c>
      <c r="AH175" s="5"/>
      <c r="AI175" s="8" t="str">
        <f t="shared" si="32"/>
        <v>Inside</v>
      </c>
      <c r="AJ175" s="7" t="str">
        <f t="shared" si="33"/>
        <v>Down</v>
      </c>
      <c r="AK175" s="7" t="str">
        <f t="shared" si="34"/>
        <v>POC Unchanged</v>
      </c>
      <c r="AL175" s="9" t="str">
        <f t="shared" si="35"/>
        <v>In. Val</v>
      </c>
      <c r="AM175" s="9" t="str">
        <f t="shared" si="36"/>
        <v>Inside Day</v>
      </c>
      <c r="AN175" s="9" t="str">
        <f t="shared" si="37"/>
        <v>In Val</v>
      </c>
      <c r="AO175" s="9" t="str">
        <f t="shared" si="38"/>
        <v>Gap Up - Failed</v>
      </c>
      <c r="AP175" s="9" t="str">
        <f t="shared" si="39"/>
        <v>Top-Weighted</v>
      </c>
      <c r="AQ175" s="9" t="str">
        <f t="shared" si="40"/>
        <v>Skewed Mid-Low</v>
      </c>
      <c r="AR175" s="9" t="str">
        <f t="shared" si="41"/>
        <v>Closed Lower Quadrant</v>
      </c>
      <c r="AS175" s="5">
        <f t="shared" si="42"/>
        <v>-1</v>
      </c>
    </row>
    <row r="176" spans="1:45" ht="15.5" x14ac:dyDescent="0.35">
      <c r="A176" s="20">
        <v>45412</v>
      </c>
      <c r="B176" s="21">
        <v>1.2575400000000001</v>
      </c>
      <c r="C176" s="21">
        <v>1.2708999999999999</v>
      </c>
      <c r="D176" s="21">
        <v>1.2298800000000001</v>
      </c>
      <c r="E176" s="21">
        <v>1.2488600000000001</v>
      </c>
      <c r="F176" s="21">
        <v>1.2454000000000001</v>
      </c>
      <c r="G176" s="21">
        <v>1.2599</v>
      </c>
      <c r="H176" s="21">
        <v>1.2399</v>
      </c>
      <c r="I176" s="22">
        <v>16</v>
      </c>
      <c r="J176" s="22">
        <v>6504</v>
      </c>
      <c r="K176" s="22">
        <v>3125</v>
      </c>
      <c r="L176" s="22">
        <v>9716</v>
      </c>
      <c r="M176" s="23">
        <v>9.9979166666666863</v>
      </c>
      <c r="N176" s="23">
        <v>410.19999999999834</v>
      </c>
      <c r="O176" s="22">
        <v>200.00000000000017</v>
      </c>
      <c r="P176" s="22">
        <v>1067337</v>
      </c>
      <c r="Q176" s="23">
        <v>1111.809375</v>
      </c>
      <c r="R176" s="23">
        <v>23.686006825938662</v>
      </c>
      <c r="S176" s="22">
        <v>65</v>
      </c>
      <c r="T176" s="22" t="s">
        <v>26</v>
      </c>
      <c r="U176" s="23">
        <v>0.54602543669479997</v>
      </c>
      <c r="V176" s="22">
        <v>1898</v>
      </c>
      <c r="W176" s="22">
        <v>2698</v>
      </c>
      <c r="X176" s="22">
        <v>4124</v>
      </c>
      <c r="Y176" s="22">
        <v>990</v>
      </c>
      <c r="Z176" s="22" t="s">
        <v>29</v>
      </c>
      <c r="AA176" s="5"/>
      <c r="AB176" s="6" cm="1">
        <f t="array" ref="AB176">SUM(IF(B176:I176&gt;B177:I177,1,-1))</f>
        <v>-4</v>
      </c>
      <c r="AC176" s="6" cm="1">
        <f t="array" ref="AC176">SUM(IF(J176:S176&gt;J177:S177,1,-1))</f>
        <v>2</v>
      </c>
      <c r="AD176" s="6">
        <f t="shared" si="43"/>
        <v>-2</v>
      </c>
      <c r="AE176" s="6">
        <f t="shared" si="46"/>
        <v>-10</v>
      </c>
      <c r="AF176" s="6">
        <f t="shared" si="46"/>
        <v>10</v>
      </c>
      <c r="AG176" s="6">
        <f t="shared" si="46"/>
        <v>0</v>
      </c>
      <c r="AH176" s="5"/>
      <c r="AI176" s="8" t="str">
        <f t="shared" si="32"/>
        <v>OL Higher</v>
      </c>
      <c r="AJ176" s="7" t="str">
        <f t="shared" si="33"/>
        <v>Down</v>
      </c>
      <c r="AK176" s="7" t="str">
        <f t="shared" si="34"/>
        <v>POC Unchanged</v>
      </c>
      <c r="AL176" s="9" t="str">
        <f t="shared" si="35"/>
        <v>In. Val</v>
      </c>
      <c r="AM176" s="9" t="str">
        <f t="shared" si="36"/>
        <v>Inside Day</v>
      </c>
      <c r="AN176" s="9" t="str">
        <f t="shared" si="37"/>
        <v>In Val</v>
      </c>
      <c r="AO176" s="9" t="str">
        <f t="shared" si="38"/>
        <v>No Gap</v>
      </c>
      <c r="AP176" s="9" t="str">
        <f t="shared" si="39"/>
        <v>Top-Weighted</v>
      </c>
      <c r="AQ176" s="9" t="str">
        <f t="shared" si="40"/>
        <v>Skewed Mid-Low</v>
      </c>
      <c r="AR176" s="9" t="str">
        <f t="shared" si="41"/>
        <v>Closed Higher Quadrant</v>
      </c>
      <c r="AS176" s="5">
        <f t="shared" si="42"/>
        <v>1</v>
      </c>
    </row>
    <row r="177" spans="1:45" ht="15.5" x14ac:dyDescent="0.35">
      <c r="A177" s="20">
        <v>45411</v>
      </c>
      <c r="B177" s="21">
        <v>1.2545500000000001</v>
      </c>
      <c r="C177" s="21">
        <v>1.2708999999999999</v>
      </c>
      <c r="D177" s="21">
        <v>1.2298800000000001</v>
      </c>
      <c r="E177" s="21">
        <v>1.2559</v>
      </c>
      <c r="F177" s="21">
        <v>1.2454000000000001</v>
      </c>
      <c r="G177" s="21">
        <v>1.2599</v>
      </c>
      <c r="H177" s="21">
        <v>1.2395</v>
      </c>
      <c r="I177" s="22">
        <v>63</v>
      </c>
      <c r="J177" s="22">
        <v>6360</v>
      </c>
      <c r="K177" s="22">
        <v>3125</v>
      </c>
      <c r="L177" s="22">
        <v>9572</v>
      </c>
      <c r="M177" s="23">
        <v>9.8519791666666912</v>
      </c>
      <c r="N177" s="23">
        <v>410.19999999999834</v>
      </c>
      <c r="O177" s="22">
        <v>203.99999999999974</v>
      </c>
      <c r="P177" s="22">
        <v>1050854</v>
      </c>
      <c r="Q177" s="23">
        <v>1094.6395833333333</v>
      </c>
      <c r="R177" s="23">
        <v>23.334958556801656</v>
      </c>
      <c r="S177" s="22">
        <v>69</v>
      </c>
      <c r="T177" s="22" t="s">
        <v>26</v>
      </c>
      <c r="U177" s="23">
        <v>0.55508636058114524</v>
      </c>
      <c r="V177" s="22">
        <v>1898</v>
      </c>
      <c r="W177" s="22">
        <v>2635</v>
      </c>
      <c r="X177" s="22">
        <v>4043</v>
      </c>
      <c r="Y177" s="22">
        <v>990</v>
      </c>
      <c r="Z177" s="22" t="s">
        <v>32</v>
      </c>
      <c r="AA177" s="5"/>
      <c r="AB177" s="6" cm="1">
        <f t="array" ref="AB177">SUM(IF(B177:I177&gt;B178:I178,1,-1))</f>
        <v>-4</v>
      </c>
      <c r="AC177" s="6" cm="1">
        <f t="array" ref="AC177">SUM(IF(J177:S177&gt;J178:S178,1,-1))</f>
        <v>4</v>
      </c>
      <c r="AD177" s="6">
        <f t="shared" si="43"/>
        <v>0</v>
      </c>
      <c r="AE177" s="6">
        <f t="shared" si="46"/>
        <v>-4</v>
      </c>
      <c r="AF177" s="6">
        <f t="shared" si="46"/>
        <v>12</v>
      </c>
      <c r="AG177" s="6">
        <f t="shared" si="46"/>
        <v>8</v>
      </c>
      <c r="AH177" s="5"/>
      <c r="AI177" s="8" t="str">
        <f t="shared" si="32"/>
        <v>OL Lower</v>
      </c>
      <c r="AJ177" s="7" t="str">
        <f t="shared" si="33"/>
        <v>Down</v>
      </c>
      <c r="AK177" s="7" t="str">
        <f t="shared" si="34"/>
        <v>POC Unchanged</v>
      </c>
      <c r="AL177" s="9" t="str">
        <f t="shared" si="35"/>
        <v>In. Val</v>
      </c>
      <c r="AM177" s="9" t="str">
        <f t="shared" si="36"/>
        <v>Inside Day</v>
      </c>
      <c r="AN177" s="9" t="str">
        <f t="shared" si="37"/>
        <v>In Val</v>
      </c>
      <c r="AO177" s="9" t="str">
        <f t="shared" si="38"/>
        <v>No Gap</v>
      </c>
      <c r="AP177" s="9" t="str">
        <f t="shared" si="39"/>
        <v>Top-Weighted</v>
      </c>
      <c r="AQ177" s="9" t="str">
        <f t="shared" si="40"/>
        <v>Skewed Mid-Low</v>
      </c>
      <c r="AR177" s="9" t="str">
        <f t="shared" si="41"/>
        <v>Same</v>
      </c>
      <c r="AS177" s="5">
        <f t="shared" si="42"/>
        <v>0</v>
      </c>
    </row>
    <row r="178" spans="1:45" ht="15.5" x14ac:dyDescent="0.35">
      <c r="A178" s="20">
        <v>45408</v>
      </c>
      <c r="B178" s="21">
        <v>1.2637</v>
      </c>
      <c r="C178" s="21">
        <v>1.2708999999999999</v>
      </c>
      <c r="D178" s="21">
        <v>1.2298800000000001</v>
      </c>
      <c r="E178" s="21">
        <v>1.25088</v>
      </c>
      <c r="F178" s="21">
        <v>1.2454000000000001</v>
      </c>
      <c r="G178" s="21">
        <v>1.2622</v>
      </c>
      <c r="H178" s="21">
        <v>1.2405999999999999</v>
      </c>
      <c r="I178" s="22">
        <v>30</v>
      </c>
      <c r="J178" s="22">
        <v>6245</v>
      </c>
      <c r="K178" s="22">
        <v>3125</v>
      </c>
      <c r="L178" s="22">
        <v>9457</v>
      </c>
      <c r="M178" s="23">
        <v>9.7307291666666966</v>
      </c>
      <c r="N178" s="23">
        <v>410.19999999999834</v>
      </c>
      <c r="O178" s="22">
        <v>216.00000000000063</v>
      </c>
      <c r="P178" s="22">
        <v>1030482</v>
      </c>
      <c r="Q178" s="23">
        <v>1073.41875</v>
      </c>
      <c r="R178" s="23">
        <v>23.054607508532516</v>
      </c>
      <c r="S178" s="22">
        <v>66</v>
      </c>
      <c r="T178" s="22" t="s">
        <v>26</v>
      </c>
      <c r="U178" s="23">
        <v>0.53549773052328475</v>
      </c>
      <c r="V178" s="22">
        <v>2078</v>
      </c>
      <c r="W178" s="22">
        <v>2336</v>
      </c>
      <c r="X178" s="22">
        <v>4043</v>
      </c>
      <c r="Y178" s="22">
        <v>990</v>
      </c>
      <c r="Z178" s="22" t="s">
        <v>32</v>
      </c>
      <c r="AA178" s="5"/>
      <c r="AB178" s="6" cm="1">
        <f t="array" ref="AB178">SUM(IF(B178:I178&gt;B179:I179,1,-1))</f>
        <v>-2</v>
      </c>
      <c r="AC178" s="6" cm="1">
        <f t="array" ref="AC178">SUM(IF(J178:S178&gt;J179:S179,1,-1))</f>
        <v>4</v>
      </c>
      <c r="AD178" s="6">
        <f t="shared" si="43"/>
        <v>2</v>
      </c>
      <c r="AE178" s="6">
        <f t="shared" si="46"/>
        <v>-6</v>
      </c>
      <c r="AF178" s="6">
        <f t="shared" si="46"/>
        <v>12</v>
      </c>
      <c r="AG178" s="6">
        <f t="shared" si="46"/>
        <v>6</v>
      </c>
      <c r="AH178" s="5"/>
      <c r="AI178" s="8" t="str">
        <f t="shared" si="32"/>
        <v>OL Lower</v>
      </c>
      <c r="AJ178" s="7" t="str">
        <f t="shared" si="33"/>
        <v>Down</v>
      </c>
      <c r="AK178" s="7" t="str">
        <f t="shared" si="34"/>
        <v>POC Unchanged</v>
      </c>
      <c r="AL178" s="9" t="str">
        <f t="shared" si="35"/>
        <v>In. Val</v>
      </c>
      <c r="AM178" s="9" t="str">
        <f t="shared" si="36"/>
        <v>Inside Day</v>
      </c>
      <c r="AN178" s="9" t="str">
        <f t="shared" si="37"/>
        <v>In Val</v>
      </c>
      <c r="AO178" s="9" t="str">
        <f t="shared" si="38"/>
        <v>Gap Up - Failed</v>
      </c>
      <c r="AP178" s="9" t="str">
        <f t="shared" si="39"/>
        <v>Top-Weighted</v>
      </c>
      <c r="AQ178" s="9" t="str">
        <f t="shared" si="40"/>
        <v>Skewed Mid-Low</v>
      </c>
      <c r="AR178" s="9" t="str">
        <f t="shared" si="41"/>
        <v>Same</v>
      </c>
      <c r="AS178" s="5">
        <f t="shared" si="42"/>
        <v>0</v>
      </c>
    </row>
    <row r="179" spans="1:45" ht="15.5" x14ac:dyDescent="0.35">
      <c r="A179" s="20">
        <v>45407</v>
      </c>
      <c r="B179" s="21">
        <v>1.26213</v>
      </c>
      <c r="C179" s="21">
        <v>1.2708999999999999</v>
      </c>
      <c r="D179" s="21">
        <v>1.2298800000000001</v>
      </c>
      <c r="E179" s="21">
        <v>1.2506600000000001</v>
      </c>
      <c r="F179" s="21">
        <v>1.2454000000000001</v>
      </c>
      <c r="G179" s="21">
        <v>1.2625999999999999</v>
      </c>
      <c r="H179" s="21">
        <v>1.2405999999999999</v>
      </c>
      <c r="I179" s="22">
        <v>16</v>
      </c>
      <c r="J179" s="22">
        <v>6076</v>
      </c>
      <c r="K179" s="22">
        <v>3120</v>
      </c>
      <c r="L179" s="22">
        <v>9282</v>
      </c>
      <c r="M179" s="23">
        <v>9.5432291666667002</v>
      </c>
      <c r="N179" s="23">
        <v>410.19999999999834</v>
      </c>
      <c r="O179" s="22">
        <v>220.0000000000002</v>
      </c>
      <c r="P179" s="22">
        <v>990841</v>
      </c>
      <c r="Q179" s="23">
        <v>1032.1260416666667</v>
      </c>
      <c r="R179" s="23">
        <v>22.62798634812296</v>
      </c>
      <c r="S179" s="22">
        <v>69</v>
      </c>
      <c r="T179" s="22" t="s">
        <v>26</v>
      </c>
      <c r="U179" s="23">
        <v>0.53883273840077872</v>
      </c>
      <c r="V179" s="22">
        <v>2415</v>
      </c>
      <c r="W179" s="22">
        <v>2100</v>
      </c>
      <c r="X179" s="22">
        <v>3763</v>
      </c>
      <c r="Y179" s="22">
        <v>990</v>
      </c>
      <c r="Z179" s="22" t="s">
        <v>32</v>
      </c>
      <c r="AA179" s="5"/>
      <c r="AB179" s="6" cm="1">
        <f t="array" ref="AB179">SUM(IF(B179:I179&gt;B180:I180,1,-1))</f>
        <v>2</v>
      </c>
      <c r="AC179" s="6" cm="1">
        <f t="array" ref="AC179">SUM(IF(J179:S179&gt;J180:S180,1,-1))</f>
        <v>4</v>
      </c>
      <c r="AD179" s="6">
        <f t="shared" si="43"/>
        <v>6</v>
      </c>
      <c r="AE179" s="6">
        <f t="shared" ref="AE179:AG194" si="47">SUM(AB179:AB181)</f>
        <v>-8</v>
      </c>
      <c r="AF179" s="6">
        <f t="shared" si="47"/>
        <v>12</v>
      </c>
      <c r="AG179" s="6">
        <f t="shared" si="47"/>
        <v>4</v>
      </c>
      <c r="AH179" s="5"/>
      <c r="AI179" s="8" t="str">
        <f t="shared" si="32"/>
        <v>OL Higher</v>
      </c>
      <c r="AJ179" s="7" t="str">
        <f t="shared" si="33"/>
        <v>Down</v>
      </c>
      <c r="AK179" s="7" t="str">
        <f t="shared" si="34"/>
        <v>POC Unchanged</v>
      </c>
      <c r="AL179" s="9" t="str">
        <f t="shared" si="35"/>
        <v>In. Val</v>
      </c>
      <c r="AM179" s="9" t="str">
        <f t="shared" si="36"/>
        <v>Inside Day</v>
      </c>
      <c r="AN179" s="9" t="str">
        <f t="shared" si="37"/>
        <v>In Val</v>
      </c>
      <c r="AO179" s="9" t="str">
        <f t="shared" si="38"/>
        <v>Gap Up - Failed</v>
      </c>
      <c r="AP179" s="9" t="str">
        <f t="shared" si="39"/>
        <v>Top-Weighted</v>
      </c>
      <c r="AQ179" s="9" t="str">
        <f t="shared" si="40"/>
        <v>Skewed Mid-Low</v>
      </c>
      <c r="AR179" s="9" t="str">
        <f t="shared" si="41"/>
        <v>Closed Lower Quadrant</v>
      </c>
      <c r="AS179" s="5">
        <f t="shared" si="42"/>
        <v>-1</v>
      </c>
    </row>
    <row r="180" spans="1:45" ht="15.5" x14ac:dyDescent="0.35">
      <c r="A180" s="20">
        <v>45406</v>
      </c>
      <c r="B180" s="21">
        <v>1.2616499999999999</v>
      </c>
      <c r="C180" s="21">
        <v>1.2708999999999999</v>
      </c>
      <c r="D180" s="21">
        <v>1.2298800000000001</v>
      </c>
      <c r="E180" s="21">
        <v>1.2458800000000001</v>
      </c>
      <c r="F180" s="21">
        <v>1.2454000000000001</v>
      </c>
      <c r="G180" s="21">
        <v>1.2611000000000001</v>
      </c>
      <c r="H180" s="21">
        <v>1.2301</v>
      </c>
      <c r="I180" s="22">
        <v>7</v>
      </c>
      <c r="J180" s="22">
        <v>5995</v>
      </c>
      <c r="K180" s="22">
        <v>3120</v>
      </c>
      <c r="L180" s="22">
        <v>9200</v>
      </c>
      <c r="M180" s="23">
        <v>9.4563541666666975</v>
      </c>
      <c r="N180" s="23">
        <v>410.19999999999834</v>
      </c>
      <c r="O180" s="22">
        <v>310.00000000000136</v>
      </c>
      <c r="P180" s="22">
        <v>973070</v>
      </c>
      <c r="Q180" s="23">
        <v>1013.6145833333334</v>
      </c>
      <c r="R180" s="23">
        <v>22.42808386153105</v>
      </c>
      <c r="S180" s="22">
        <v>62</v>
      </c>
      <c r="T180" s="22" t="s">
        <v>26</v>
      </c>
      <c r="U180" s="23">
        <v>0.61062877111900449</v>
      </c>
      <c r="V180" s="22">
        <v>2823</v>
      </c>
      <c r="W180" s="22">
        <v>1919</v>
      </c>
      <c r="X180" s="22">
        <v>3451</v>
      </c>
      <c r="Y180" s="22">
        <v>990</v>
      </c>
      <c r="Z180" s="22" t="s">
        <v>29</v>
      </c>
      <c r="AA180" s="5"/>
      <c r="AB180" s="6" cm="1">
        <f t="array" ref="AB180">SUM(IF(B180:I180&gt;B181:I181,1,-1))</f>
        <v>-6</v>
      </c>
      <c r="AC180" s="6" cm="1">
        <f t="array" ref="AC180">SUM(IF(J180:S180&gt;J181:S181,1,-1))</f>
        <v>4</v>
      </c>
      <c r="AD180" s="6">
        <f t="shared" si="43"/>
        <v>-2</v>
      </c>
      <c r="AE180" s="6">
        <f t="shared" si="47"/>
        <v>-14</v>
      </c>
      <c r="AF180" s="6">
        <f t="shared" si="47"/>
        <v>14</v>
      </c>
      <c r="AG180" s="6">
        <f t="shared" si="47"/>
        <v>0</v>
      </c>
      <c r="AH180" s="5"/>
      <c r="AI180" s="8" t="str">
        <f t="shared" si="32"/>
        <v>OL Lower</v>
      </c>
      <c r="AJ180" s="7" t="str">
        <f t="shared" si="33"/>
        <v>Down</v>
      </c>
      <c r="AK180" s="7" t="str">
        <f t="shared" si="34"/>
        <v>POC Down</v>
      </c>
      <c r="AL180" s="9" t="str">
        <f t="shared" si="35"/>
        <v>In. Val</v>
      </c>
      <c r="AM180" s="9" t="str">
        <f t="shared" si="36"/>
        <v>Inside Day</v>
      </c>
      <c r="AN180" s="9" t="str">
        <f t="shared" si="37"/>
        <v>In Val</v>
      </c>
      <c r="AO180" s="9" t="str">
        <f t="shared" si="38"/>
        <v>No Gap</v>
      </c>
      <c r="AP180" s="9" t="str">
        <f t="shared" si="39"/>
        <v>Top-Weighted</v>
      </c>
      <c r="AQ180" s="9" t="str">
        <f t="shared" si="40"/>
        <v>Skewed Mid-Low</v>
      </c>
      <c r="AR180" s="9" t="str">
        <f t="shared" si="41"/>
        <v>Same</v>
      </c>
      <c r="AS180" s="5">
        <f t="shared" si="42"/>
        <v>0</v>
      </c>
    </row>
    <row r="181" spans="1:45" ht="15.5" x14ac:dyDescent="0.35">
      <c r="A181" s="20">
        <v>45405</v>
      </c>
      <c r="B181" s="21">
        <v>1.26274</v>
      </c>
      <c r="C181" s="21">
        <v>1.2708999999999999</v>
      </c>
      <c r="D181" s="21">
        <v>1.2298800000000001</v>
      </c>
      <c r="E181" s="21">
        <v>1.24533</v>
      </c>
      <c r="F181" s="21">
        <v>1.2624</v>
      </c>
      <c r="G181" s="21">
        <v>1.2708999999999999</v>
      </c>
      <c r="H181" s="21">
        <v>1.2453000000000001</v>
      </c>
      <c r="I181" s="22">
        <v>21</v>
      </c>
      <c r="J181" s="22">
        <v>2252</v>
      </c>
      <c r="K181" s="22">
        <v>6840</v>
      </c>
      <c r="L181" s="22">
        <v>9180</v>
      </c>
      <c r="M181" s="23">
        <v>9.4309375000000308</v>
      </c>
      <c r="N181" s="23">
        <v>410.19999999999834</v>
      </c>
      <c r="O181" s="22">
        <v>255.99999999999847</v>
      </c>
      <c r="P181" s="22">
        <v>967285</v>
      </c>
      <c r="Q181" s="23">
        <v>1007.5885416666666</v>
      </c>
      <c r="R181" s="23">
        <v>22.379327157484244</v>
      </c>
      <c r="S181" s="22">
        <v>68</v>
      </c>
      <c r="T181" s="22" t="s">
        <v>28</v>
      </c>
      <c r="U181" s="23">
        <v>0.47502193964157996</v>
      </c>
      <c r="V181" s="22">
        <v>3221</v>
      </c>
      <c r="W181" s="22">
        <v>1921</v>
      </c>
      <c r="X181" s="22">
        <v>3030</v>
      </c>
      <c r="Y181" s="22">
        <v>990</v>
      </c>
      <c r="Z181" s="22" t="s">
        <v>29</v>
      </c>
      <c r="AA181" s="5"/>
      <c r="AB181" s="6" cm="1">
        <f t="array" ref="AB181">SUM(IF(B181:I181&gt;B182:I182,1,-1))</f>
        <v>-4</v>
      </c>
      <c r="AC181" s="6" cm="1">
        <f t="array" ref="AC181">SUM(IF(J181:S181&gt;J182:S182,1,-1))</f>
        <v>4</v>
      </c>
      <c r="AD181" s="6">
        <f t="shared" si="43"/>
        <v>0</v>
      </c>
      <c r="AE181" s="6">
        <f t="shared" si="47"/>
        <v>-10</v>
      </c>
      <c r="AF181" s="6">
        <f t="shared" si="47"/>
        <v>16</v>
      </c>
      <c r="AG181" s="6">
        <f t="shared" si="47"/>
        <v>6</v>
      </c>
      <c r="AH181" s="5"/>
      <c r="AI181" s="8" t="str">
        <f t="shared" si="32"/>
        <v>Outside</v>
      </c>
      <c r="AJ181" s="7" t="str">
        <f t="shared" si="33"/>
        <v>Neutral</v>
      </c>
      <c r="AK181" s="7" t="str">
        <f t="shared" si="34"/>
        <v>POC Down</v>
      </c>
      <c r="AL181" s="9" t="str">
        <f t="shared" si="35"/>
        <v>In. Val</v>
      </c>
      <c r="AM181" s="9" t="str">
        <f t="shared" si="36"/>
        <v>Inside Day</v>
      </c>
      <c r="AN181" s="9" t="str">
        <f t="shared" si="37"/>
        <v>In Val</v>
      </c>
      <c r="AO181" s="9" t="str">
        <f t="shared" si="38"/>
        <v>No Gap</v>
      </c>
      <c r="AP181" s="9" t="str">
        <f t="shared" si="39"/>
        <v>Bottom-Weighted</v>
      </c>
      <c r="AQ181" s="9" t="str">
        <f t="shared" si="40"/>
        <v>Skewed High</v>
      </c>
      <c r="AR181" s="9" t="str">
        <f t="shared" si="41"/>
        <v>Closed Lower Quadrant</v>
      </c>
      <c r="AS181" s="5">
        <f t="shared" si="42"/>
        <v>-1</v>
      </c>
    </row>
    <row r="182" spans="1:45" ht="15.5" x14ac:dyDescent="0.35">
      <c r="A182" s="20">
        <v>45404</v>
      </c>
      <c r="B182" s="21">
        <v>1.2636000000000001</v>
      </c>
      <c r="C182" s="21">
        <v>1.2708999999999999</v>
      </c>
      <c r="D182" s="21">
        <v>1.2298800000000001</v>
      </c>
      <c r="E182" s="21">
        <v>1.2349300000000001</v>
      </c>
      <c r="F182" s="21">
        <v>1.2626999999999999</v>
      </c>
      <c r="G182" s="21">
        <v>1.2708999999999999</v>
      </c>
      <c r="H182" s="21">
        <v>1.2461</v>
      </c>
      <c r="I182" s="22">
        <v>4</v>
      </c>
      <c r="J182" s="22">
        <v>2326</v>
      </c>
      <c r="K182" s="22">
        <v>6557</v>
      </c>
      <c r="L182" s="22">
        <v>8983</v>
      </c>
      <c r="M182" s="23">
        <v>9.2281250000000377</v>
      </c>
      <c r="N182" s="23">
        <v>410.19999999999834</v>
      </c>
      <c r="O182" s="22">
        <v>247.99999999999932</v>
      </c>
      <c r="P182" s="22">
        <v>949934</v>
      </c>
      <c r="Q182" s="23">
        <v>989.51458333333335</v>
      </c>
      <c r="R182" s="23">
        <v>21.899073622623199</v>
      </c>
      <c r="S182" s="22">
        <v>69</v>
      </c>
      <c r="T182" s="22" t="s">
        <v>28</v>
      </c>
      <c r="U182" s="23">
        <v>0.46967511669174039</v>
      </c>
      <c r="V182" s="22">
        <v>3601</v>
      </c>
      <c r="W182" s="22">
        <v>1921</v>
      </c>
      <c r="X182" s="22">
        <v>2786</v>
      </c>
      <c r="Y182" s="22">
        <v>657</v>
      </c>
      <c r="Z182" s="22" t="s">
        <v>27</v>
      </c>
      <c r="AA182" s="5"/>
      <c r="AB182" s="6" cm="1">
        <f t="array" ref="AB182">SUM(IF(B182:I182&gt;B183:I183,1,-1))</f>
        <v>-4</v>
      </c>
      <c r="AC182" s="6" cm="1">
        <f t="array" ref="AC182">SUM(IF(J182:S182&gt;J183:S183,1,-1))</f>
        <v>6</v>
      </c>
      <c r="AD182" s="6">
        <f t="shared" si="43"/>
        <v>2</v>
      </c>
      <c r="AE182" s="6">
        <f t="shared" si="47"/>
        <v>-10</v>
      </c>
      <c r="AF182" s="6">
        <f t="shared" si="47"/>
        <v>8</v>
      </c>
      <c r="AG182" s="6">
        <f t="shared" si="47"/>
        <v>-2</v>
      </c>
      <c r="AH182" s="5"/>
      <c r="AI182" s="8" t="str">
        <f t="shared" si="32"/>
        <v>Outside</v>
      </c>
      <c r="AJ182" s="7" t="str">
        <f t="shared" si="33"/>
        <v>Neutral</v>
      </c>
      <c r="AK182" s="7" t="str">
        <f t="shared" si="34"/>
        <v>POC Unchanged</v>
      </c>
      <c r="AL182" s="9" t="str">
        <f t="shared" si="35"/>
        <v>In. Val</v>
      </c>
      <c r="AM182" s="9" t="str">
        <f t="shared" si="36"/>
        <v>Lower Break</v>
      </c>
      <c r="AN182" s="9" t="str">
        <f t="shared" si="37"/>
        <v>Bl. Val</v>
      </c>
      <c r="AO182" s="9" t="str">
        <f t="shared" si="38"/>
        <v>No Gap</v>
      </c>
      <c r="AP182" s="9" t="str">
        <f t="shared" si="39"/>
        <v>Bottom-Weighted</v>
      </c>
      <c r="AQ182" s="9" t="str">
        <f t="shared" si="40"/>
        <v>Skewed High</v>
      </c>
      <c r="AR182" s="9" t="str">
        <f t="shared" si="41"/>
        <v>Same</v>
      </c>
      <c r="AS182" s="5">
        <f t="shared" si="42"/>
        <v>0</v>
      </c>
    </row>
    <row r="183" spans="1:45" ht="15.5" x14ac:dyDescent="0.35">
      <c r="A183" s="20">
        <v>45401</v>
      </c>
      <c r="B183" s="21">
        <v>1.2597</v>
      </c>
      <c r="C183" s="21">
        <v>1.2708999999999999</v>
      </c>
      <c r="D183" s="21">
        <v>1.2355700000000001</v>
      </c>
      <c r="E183" s="21">
        <v>1.2375</v>
      </c>
      <c r="F183" s="21">
        <v>1.2626999999999999</v>
      </c>
      <c r="G183" s="21">
        <v>1.2708000000000002</v>
      </c>
      <c r="H183" s="21">
        <v>1.2472000000000001</v>
      </c>
      <c r="I183" s="22">
        <v>15</v>
      </c>
      <c r="J183" s="22">
        <v>2483</v>
      </c>
      <c r="K183" s="22">
        <v>6288</v>
      </c>
      <c r="L183" s="22">
        <v>8872</v>
      </c>
      <c r="M183" s="23">
        <v>9.1285416666667025</v>
      </c>
      <c r="N183" s="23">
        <v>353.29999999999859</v>
      </c>
      <c r="O183" s="22">
        <v>236.00000000000065</v>
      </c>
      <c r="P183" s="22">
        <v>937846</v>
      </c>
      <c r="Q183" s="23">
        <v>976.92291666666665</v>
      </c>
      <c r="R183" s="23">
        <v>25.111803000283146</v>
      </c>
      <c r="S183" s="22">
        <v>57</v>
      </c>
      <c r="T183" s="22" t="s">
        <v>28</v>
      </c>
      <c r="U183" s="23">
        <v>0.4850258368174914</v>
      </c>
      <c r="V183" s="22">
        <v>3135</v>
      </c>
      <c r="W183" s="22">
        <v>2551</v>
      </c>
      <c r="X183" s="22">
        <v>1854</v>
      </c>
      <c r="Y183" s="22">
        <v>1288</v>
      </c>
      <c r="Z183" s="22" t="s">
        <v>27</v>
      </c>
      <c r="AA183" s="5"/>
      <c r="AB183" s="6" cm="1">
        <f t="array" ref="AB183">SUM(IF(B183:I183&gt;B184:I184,1,-1))</f>
        <v>-2</v>
      </c>
      <c r="AC183" s="6" cm="1">
        <f t="array" ref="AC183">SUM(IF(J183:S183&gt;J184:S184,1,-1))</f>
        <v>6</v>
      </c>
      <c r="AD183" s="6">
        <f t="shared" si="43"/>
        <v>4</v>
      </c>
      <c r="AE183" s="6">
        <f t="shared" si="47"/>
        <v>-8</v>
      </c>
      <c r="AF183" s="6">
        <f t="shared" si="47"/>
        <v>6</v>
      </c>
      <c r="AG183" s="6">
        <f t="shared" si="47"/>
        <v>-2</v>
      </c>
      <c r="AH183" s="5"/>
      <c r="AI183" s="8" t="str">
        <f t="shared" si="32"/>
        <v>Outside</v>
      </c>
      <c r="AJ183" s="7" t="str">
        <f t="shared" si="33"/>
        <v>Neutral</v>
      </c>
      <c r="AK183" s="7" t="str">
        <f t="shared" si="34"/>
        <v>POC Up</v>
      </c>
      <c r="AL183" s="9" t="str">
        <f t="shared" si="35"/>
        <v>In. Val</v>
      </c>
      <c r="AM183" s="9" t="str">
        <f t="shared" si="36"/>
        <v>Lower Break</v>
      </c>
      <c r="AN183" s="9" t="str">
        <f t="shared" si="37"/>
        <v>Bl. Val</v>
      </c>
      <c r="AO183" s="9" t="str">
        <f t="shared" si="38"/>
        <v>No Gap</v>
      </c>
      <c r="AP183" s="9" t="str">
        <f t="shared" si="39"/>
        <v>Bottom-Weighted</v>
      </c>
      <c r="AQ183" s="9" t="str">
        <f t="shared" si="40"/>
        <v>Skewed High</v>
      </c>
      <c r="AR183" s="9" t="str">
        <f t="shared" si="41"/>
        <v>Same</v>
      </c>
      <c r="AS183" s="5">
        <f t="shared" si="42"/>
        <v>0</v>
      </c>
    </row>
    <row r="184" spans="1:45" ht="15.5" x14ac:dyDescent="0.35">
      <c r="A184" s="20">
        <v>45400</v>
      </c>
      <c r="B184" s="21">
        <v>1.2660100000000001</v>
      </c>
      <c r="C184" s="21">
        <v>1.2708999999999999</v>
      </c>
      <c r="D184" s="21">
        <v>1.24051</v>
      </c>
      <c r="E184" s="21">
        <v>1.2435</v>
      </c>
      <c r="F184" s="21">
        <v>1.2624000000000002</v>
      </c>
      <c r="G184" s="21">
        <v>1.2687000000000002</v>
      </c>
      <c r="H184" s="21">
        <v>1.2526000000000002</v>
      </c>
      <c r="I184" s="22">
        <v>5</v>
      </c>
      <c r="J184" s="22">
        <v>2883</v>
      </c>
      <c r="K184" s="22">
        <v>5686</v>
      </c>
      <c r="L184" s="22">
        <v>8669</v>
      </c>
      <c r="M184" s="23">
        <v>8.974166666666699</v>
      </c>
      <c r="N184" s="23">
        <v>303.89999999999918</v>
      </c>
      <c r="O184" s="22">
        <v>161.00000000000003</v>
      </c>
      <c r="P184" s="22">
        <v>912693</v>
      </c>
      <c r="Q184" s="23">
        <v>950.72187499999995</v>
      </c>
      <c r="R184" s="23">
        <v>28.525830865416332</v>
      </c>
      <c r="S184" s="22">
        <v>43</v>
      </c>
      <c r="T184" s="22" t="s">
        <v>26</v>
      </c>
      <c r="U184" s="23">
        <v>0.54332041421176647</v>
      </c>
      <c r="V184" s="22">
        <v>2039</v>
      </c>
      <c r="W184" s="22">
        <v>3313</v>
      </c>
      <c r="X184" s="22">
        <v>1091</v>
      </c>
      <c r="Y184" s="22">
        <v>2190</v>
      </c>
      <c r="Z184" s="22" t="s">
        <v>27</v>
      </c>
      <c r="AA184" s="5"/>
      <c r="AB184" s="6" cm="1">
        <f t="array" ref="AB184">SUM(IF(B184:I184&gt;B185:I185,1,-1))</f>
        <v>-4</v>
      </c>
      <c r="AC184" s="6" cm="1">
        <f t="array" ref="AC184">SUM(IF(J184:S184&gt;J185:S185,1,-1))</f>
        <v>-4</v>
      </c>
      <c r="AD184" s="6">
        <f t="shared" si="43"/>
        <v>-8</v>
      </c>
      <c r="AE184" s="6">
        <f t="shared" si="47"/>
        <v>-12</v>
      </c>
      <c r="AF184" s="6">
        <f t="shared" si="47"/>
        <v>2</v>
      </c>
      <c r="AG184" s="6">
        <f t="shared" si="47"/>
        <v>-10</v>
      </c>
      <c r="AH184" s="5"/>
      <c r="AI184" s="8" t="str">
        <f t="shared" si="32"/>
        <v>Outside</v>
      </c>
      <c r="AJ184" s="7" t="str">
        <f t="shared" si="33"/>
        <v>Down</v>
      </c>
      <c r="AK184" s="7" t="str">
        <f t="shared" si="34"/>
        <v>POC Unchanged</v>
      </c>
      <c r="AL184" s="9" t="str">
        <f t="shared" si="35"/>
        <v>In. Val</v>
      </c>
      <c r="AM184" s="9" t="str">
        <f t="shared" si="36"/>
        <v>Inside Day</v>
      </c>
      <c r="AN184" s="9" t="str">
        <f t="shared" si="37"/>
        <v>Bl. Val</v>
      </c>
      <c r="AO184" s="9" t="str">
        <f t="shared" si="38"/>
        <v>No Gap</v>
      </c>
      <c r="AP184" s="9" t="str">
        <f t="shared" si="39"/>
        <v>Bottom-Weighted</v>
      </c>
      <c r="AQ184" s="9" t="str">
        <f t="shared" si="40"/>
        <v>Skewed Mid-High</v>
      </c>
      <c r="AR184" s="9" t="str">
        <f t="shared" si="41"/>
        <v>Same</v>
      </c>
      <c r="AS184" s="5">
        <f t="shared" si="42"/>
        <v>0</v>
      </c>
    </row>
    <row r="185" spans="1:45" ht="15.5" x14ac:dyDescent="0.35">
      <c r="A185" s="20">
        <v>45399</v>
      </c>
      <c r="B185" s="21">
        <v>1.27972</v>
      </c>
      <c r="C185" s="21">
        <v>1.2802800000000001</v>
      </c>
      <c r="D185" s="21">
        <v>1.24051</v>
      </c>
      <c r="E185" s="21">
        <v>1.2452399999999999</v>
      </c>
      <c r="F185" s="21">
        <v>1.2624000000000002</v>
      </c>
      <c r="G185" s="21">
        <v>1.2682000000000002</v>
      </c>
      <c r="H185" s="21">
        <v>1.2530000000000001</v>
      </c>
      <c r="I185" s="22">
        <v>-18</v>
      </c>
      <c r="J185" s="22">
        <v>3383</v>
      </c>
      <c r="K185" s="22">
        <v>5244</v>
      </c>
      <c r="L185" s="22">
        <v>8727</v>
      </c>
      <c r="M185" s="23">
        <v>9.0327083333333853</v>
      </c>
      <c r="N185" s="23">
        <v>397.70000000000084</v>
      </c>
      <c r="O185" s="22">
        <v>152.00000000000102</v>
      </c>
      <c r="P185" s="22">
        <v>913341</v>
      </c>
      <c r="Q185" s="23">
        <v>951.39687500000002</v>
      </c>
      <c r="R185" s="23">
        <v>21.943676137792259</v>
      </c>
      <c r="S185" s="22">
        <v>53</v>
      </c>
      <c r="T185" s="22" t="s">
        <v>26</v>
      </c>
      <c r="U185" s="23">
        <v>0.6212007571117244</v>
      </c>
      <c r="V185" s="22">
        <v>329</v>
      </c>
      <c r="W185" s="22">
        <v>4342</v>
      </c>
      <c r="X185" s="22">
        <v>2137</v>
      </c>
      <c r="Y185" s="22">
        <v>1888</v>
      </c>
      <c r="Z185" s="22" t="s">
        <v>27</v>
      </c>
      <c r="AA185" s="5"/>
      <c r="AB185" s="6" cm="1">
        <f t="array" ref="AB185">SUM(IF(B185:I185&gt;B186:I186,1,-1))</f>
        <v>-2</v>
      </c>
      <c r="AC185" s="6" cm="1">
        <f t="array" ref="AC185">SUM(IF(J185:S185&gt;J186:S186,1,-1))</f>
        <v>4</v>
      </c>
      <c r="AD185" s="6">
        <f t="shared" si="43"/>
        <v>2</v>
      </c>
      <c r="AE185" s="6">
        <f t="shared" si="47"/>
        <v>-16</v>
      </c>
      <c r="AF185" s="6">
        <f t="shared" si="47"/>
        <v>10</v>
      </c>
      <c r="AG185" s="6">
        <f t="shared" si="47"/>
        <v>-6</v>
      </c>
      <c r="AH185" s="5"/>
      <c r="AI185" s="8" t="str">
        <f t="shared" si="32"/>
        <v>Outside</v>
      </c>
      <c r="AJ185" s="7" t="str">
        <f t="shared" si="33"/>
        <v>Down</v>
      </c>
      <c r="AK185" s="7" t="str">
        <f t="shared" si="34"/>
        <v>POC Unchanged</v>
      </c>
      <c r="AL185" s="9" t="str">
        <f t="shared" si="35"/>
        <v>In. Val</v>
      </c>
      <c r="AM185" s="9" t="str">
        <f t="shared" si="36"/>
        <v>Inside Day</v>
      </c>
      <c r="AN185" s="9" t="str">
        <f t="shared" si="37"/>
        <v>Bl. Val</v>
      </c>
      <c r="AO185" s="9" t="str">
        <f t="shared" si="38"/>
        <v>Gap Up - Failed</v>
      </c>
      <c r="AP185" s="9" t="str">
        <f t="shared" si="39"/>
        <v>Bottom-Weighted</v>
      </c>
      <c r="AQ185" s="9" t="str">
        <f t="shared" si="40"/>
        <v>Skewed Mid-High</v>
      </c>
      <c r="AR185" s="9" t="str">
        <f t="shared" si="41"/>
        <v>Same</v>
      </c>
      <c r="AS185" s="5">
        <f t="shared" si="42"/>
        <v>0</v>
      </c>
    </row>
    <row r="186" spans="1:45" ht="15.5" x14ac:dyDescent="0.35">
      <c r="A186" s="20">
        <v>45398</v>
      </c>
      <c r="B186" s="21">
        <v>1.2717400000000001</v>
      </c>
      <c r="C186" s="21">
        <v>1.2802800000000001</v>
      </c>
      <c r="D186" s="21">
        <v>1.24051</v>
      </c>
      <c r="E186" s="21">
        <v>1.2429300000000001</v>
      </c>
      <c r="F186" s="21">
        <v>1.2624000000000002</v>
      </c>
      <c r="G186" s="21">
        <v>1.2680000000000002</v>
      </c>
      <c r="H186" s="21">
        <v>1.2531000000000001</v>
      </c>
      <c r="I186" s="22">
        <v>13</v>
      </c>
      <c r="J186" s="22">
        <v>3841</v>
      </c>
      <c r="K186" s="22">
        <v>4727</v>
      </c>
      <c r="L186" s="22">
        <v>8668</v>
      </c>
      <c r="M186" s="23">
        <v>8.9750000000000529</v>
      </c>
      <c r="N186" s="23">
        <v>397.70000000000084</v>
      </c>
      <c r="O186" s="22">
        <v>149.00000000000136</v>
      </c>
      <c r="P186" s="22">
        <v>906039</v>
      </c>
      <c r="Q186" s="23">
        <v>943.79062499999998</v>
      </c>
      <c r="R186" s="23">
        <v>21.795323107870207</v>
      </c>
      <c r="S186" s="22">
        <v>62</v>
      </c>
      <c r="T186" s="22" t="s">
        <v>26</v>
      </c>
      <c r="U186" s="23">
        <v>0.67158557269313124</v>
      </c>
      <c r="V186" s="22">
        <v>674</v>
      </c>
      <c r="W186" s="22">
        <v>4449</v>
      </c>
      <c r="X186" s="22">
        <v>2137</v>
      </c>
      <c r="Y186" s="22">
        <v>1371</v>
      </c>
      <c r="Z186" s="22" t="s">
        <v>27</v>
      </c>
      <c r="AA186" s="5"/>
      <c r="AB186" s="6" cm="1">
        <f t="array" ref="AB186">SUM(IF(B186:I186&gt;B187:I187,1,-1))</f>
        <v>-6</v>
      </c>
      <c r="AC186" s="6" cm="1">
        <f t="array" ref="AC186">SUM(IF(J186:S186&gt;J187:S187,1,-1))</f>
        <v>2</v>
      </c>
      <c r="AD186" s="6">
        <f t="shared" si="43"/>
        <v>-4</v>
      </c>
      <c r="AE186" s="6">
        <f t="shared" si="47"/>
        <v>-18</v>
      </c>
      <c r="AF186" s="6">
        <f t="shared" si="47"/>
        <v>12</v>
      </c>
      <c r="AG186" s="6">
        <f t="shared" si="47"/>
        <v>-6</v>
      </c>
      <c r="AH186" s="5"/>
      <c r="AI186" s="8" t="str">
        <f t="shared" si="32"/>
        <v>OL Lower</v>
      </c>
      <c r="AJ186" s="7" t="str">
        <f t="shared" si="33"/>
        <v>Down</v>
      </c>
      <c r="AK186" s="7" t="str">
        <f t="shared" si="34"/>
        <v>POC Down</v>
      </c>
      <c r="AL186" s="9" t="str">
        <f t="shared" si="35"/>
        <v>In. Val</v>
      </c>
      <c r="AM186" s="9" t="str">
        <f t="shared" si="36"/>
        <v>Lower Break</v>
      </c>
      <c r="AN186" s="9" t="str">
        <f t="shared" si="37"/>
        <v>Bl. Val</v>
      </c>
      <c r="AO186" s="9" t="str">
        <f t="shared" si="38"/>
        <v>No Gap</v>
      </c>
      <c r="AP186" s="9" t="str">
        <f t="shared" si="39"/>
        <v>Bottom-Weighted</v>
      </c>
      <c r="AQ186" s="9" t="str">
        <f t="shared" si="40"/>
        <v>Skewed Mid-High</v>
      </c>
      <c r="AR186" s="9" t="str">
        <f t="shared" si="41"/>
        <v>Same</v>
      </c>
      <c r="AS186" s="5">
        <f t="shared" si="42"/>
        <v>0</v>
      </c>
    </row>
    <row r="187" spans="1:45" ht="15.5" x14ac:dyDescent="0.35">
      <c r="A187" s="20">
        <v>45397</v>
      </c>
      <c r="B187" s="21">
        <v>1.2726</v>
      </c>
      <c r="C187" s="21">
        <v>1.2802800000000001</v>
      </c>
      <c r="D187" s="21">
        <v>1.2415499999999999</v>
      </c>
      <c r="E187" s="21">
        <v>1.24457</v>
      </c>
      <c r="F187" s="21">
        <v>1.2625999999999999</v>
      </c>
      <c r="G187" s="21">
        <v>1.2725</v>
      </c>
      <c r="H187" s="21">
        <v>1.2569000000000001</v>
      </c>
      <c r="I187" s="22">
        <v>-5</v>
      </c>
      <c r="J187" s="22">
        <v>4054</v>
      </c>
      <c r="K187" s="22">
        <v>4402</v>
      </c>
      <c r="L187" s="22">
        <v>8558</v>
      </c>
      <c r="M187" s="23">
        <v>8.803541666666721</v>
      </c>
      <c r="N187" s="23">
        <v>387.30000000000155</v>
      </c>
      <c r="O187" s="22">
        <v>155.99999999999835</v>
      </c>
      <c r="P187" s="22">
        <v>882292</v>
      </c>
      <c r="Q187" s="23">
        <v>919.05416666666667</v>
      </c>
      <c r="R187" s="23">
        <v>22.096565969532573</v>
      </c>
      <c r="S187" s="22">
        <v>62</v>
      </c>
      <c r="T187" s="22" t="s">
        <v>33</v>
      </c>
      <c r="U187" s="23">
        <v>0.71461895790832586</v>
      </c>
      <c r="V187" s="22">
        <v>879</v>
      </c>
      <c r="W187" s="22">
        <v>4451</v>
      </c>
      <c r="X187" s="22">
        <v>2362</v>
      </c>
      <c r="Y187" s="22">
        <v>866</v>
      </c>
      <c r="Z187" s="22" t="s">
        <v>27</v>
      </c>
      <c r="AA187" s="5"/>
      <c r="AB187" s="6" cm="1">
        <f t="array" ref="AB187">SUM(IF(B187:I187&gt;B188:I188,1,-1))</f>
        <v>-8</v>
      </c>
      <c r="AC187" s="6" cm="1">
        <f t="array" ref="AC187">SUM(IF(J187:S187&gt;J188:S188,1,-1))</f>
        <v>4</v>
      </c>
      <c r="AD187" s="6">
        <f t="shared" si="43"/>
        <v>-4</v>
      </c>
      <c r="AE187" s="6">
        <f t="shared" si="47"/>
        <v>-14</v>
      </c>
      <c r="AF187" s="6">
        <f t="shared" si="47"/>
        <v>16</v>
      </c>
      <c r="AG187" s="6">
        <f t="shared" si="47"/>
        <v>2</v>
      </c>
      <c r="AH187" s="5"/>
      <c r="AI187" s="8" t="str">
        <f t="shared" si="32"/>
        <v>OL Lower</v>
      </c>
      <c r="AJ187" s="7" t="str">
        <f t="shared" si="33"/>
        <v>Down</v>
      </c>
      <c r="AK187" s="7" t="str">
        <f t="shared" si="34"/>
        <v>POC Unchanged</v>
      </c>
      <c r="AL187" s="9" t="str">
        <f t="shared" si="35"/>
        <v>In. Val</v>
      </c>
      <c r="AM187" s="9" t="str">
        <f t="shared" si="36"/>
        <v>Inside Day</v>
      </c>
      <c r="AN187" s="9" t="str">
        <f t="shared" si="37"/>
        <v>Bl. Val</v>
      </c>
      <c r="AO187" s="9" t="str">
        <f t="shared" si="38"/>
        <v>No Gap</v>
      </c>
      <c r="AP187" s="9" t="str">
        <f t="shared" si="39"/>
        <v>Bottom-Weighted</v>
      </c>
      <c r="AQ187" s="9" t="str">
        <f t="shared" si="40"/>
        <v>Skewed Mid-High</v>
      </c>
      <c r="AR187" s="9" t="str">
        <f t="shared" si="41"/>
        <v>Same</v>
      </c>
      <c r="AS187" s="5">
        <f t="shared" si="42"/>
        <v>0</v>
      </c>
    </row>
    <row r="188" spans="1:45" ht="15.5" x14ac:dyDescent="0.35">
      <c r="A188" s="20">
        <v>45394</v>
      </c>
      <c r="B188" s="21">
        <v>1.2730699999999999</v>
      </c>
      <c r="C188" s="21">
        <v>1.2802800000000001</v>
      </c>
      <c r="D188" s="21">
        <v>1.2415499999999999</v>
      </c>
      <c r="E188" s="21">
        <v>1.246</v>
      </c>
      <c r="F188" s="21">
        <v>1.2625999999999999</v>
      </c>
      <c r="G188" s="21">
        <v>1.2736000000000001</v>
      </c>
      <c r="H188" s="21">
        <v>1.2584</v>
      </c>
      <c r="I188" s="22">
        <v>3</v>
      </c>
      <c r="J188" s="22">
        <v>4344</v>
      </c>
      <c r="K188" s="22">
        <v>3933</v>
      </c>
      <c r="L188" s="22">
        <v>8379</v>
      </c>
      <c r="M188" s="23">
        <v>8.6215625000000564</v>
      </c>
      <c r="N188" s="23">
        <v>387.30000000000155</v>
      </c>
      <c r="O188" s="22">
        <v>152.00000000000102</v>
      </c>
      <c r="P188" s="22">
        <v>858524</v>
      </c>
      <c r="Q188" s="23">
        <v>894.29583333333335</v>
      </c>
      <c r="R188" s="23">
        <v>21.634391944229193</v>
      </c>
      <c r="S188" s="22">
        <v>72</v>
      </c>
      <c r="T188" s="22" t="s">
        <v>33</v>
      </c>
      <c r="U188" s="23">
        <v>0.70784066184668837</v>
      </c>
      <c r="V188" s="22">
        <v>1169</v>
      </c>
      <c r="W188" s="22">
        <v>4451</v>
      </c>
      <c r="X188" s="22">
        <v>2362</v>
      </c>
      <c r="Y188" s="22">
        <v>397</v>
      </c>
      <c r="Z188" s="22" t="s">
        <v>27</v>
      </c>
      <c r="AA188" s="5"/>
      <c r="AB188" s="6" cm="1">
        <f t="array" ref="AB188">SUM(IF(B188:I188&gt;B189:I189,1,-1))</f>
        <v>-4</v>
      </c>
      <c r="AC188" s="6" cm="1">
        <f t="array" ref="AC188">SUM(IF(J188:S188&gt;J189:S189,1,-1))</f>
        <v>6</v>
      </c>
      <c r="AD188" s="6">
        <f t="shared" si="43"/>
        <v>2</v>
      </c>
      <c r="AE188" s="6">
        <f t="shared" si="47"/>
        <v>-8</v>
      </c>
      <c r="AF188" s="6">
        <f t="shared" si="47"/>
        <v>14</v>
      </c>
      <c r="AG188" s="6">
        <f t="shared" si="47"/>
        <v>6</v>
      </c>
      <c r="AH188" s="5"/>
      <c r="AI188" s="8" t="str">
        <f t="shared" si="32"/>
        <v>Outside</v>
      </c>
      <c r="AJ188" s="7" t="str">
        <f t="shared" si="33"/>
        <v>Down</v>
      </c>
      <c r="AK188" s="7" t="str">
        <f t="shared" si="34"/>
        <v>POC Up</v>
      </c>
      <c r="AL188" s="9" t="str">
        <f t="shared" si="35"/>
        <v>In. Val</v>
      </c>
      <c r="AM188" s="9" t="str">
        <f t="shared" si="36"/>
        <v>Lower Break</v>
      </c>
      <c r="AN188" s="9" t="str">
        <f t="shared" si="37"/>
        <v>Bl. Val</v>
      </c>
      <c r="AO188" s="9" t="str">
        <f t="shared" si="38"/>
        <v>Gap Up - Failed</v>
      </c>
      <c r="AP188" s="9" t="str">
        <f t="shared" si="39"/>
        <v>Top-Weighted</v>
      </c>
      <c r="AQ188" s="9" t="str">
        <f t="shared" si="40"/>
        <v>Skewed Mid-High</v>
      </c>
      <c r="AR188" s="9" t="str">
        <f t="shared" si="41"/>
        <v>Same</v>
      </c>
      <c r="AS188" s="5">
        <f t="shared" si="42"/>
        <v>0</v>
      </c>
    </row>
    <row r="189" spans="1:45" ht="15.5" x14ac:dyDescent="0.35">
      <c r="A189" s="20">
        <v>45393</v>
      </c>
      <c r="B189" s="21">
        <v>1.2744800000000001</v>
      </c>
      <c r="C189" s="21">
        <v>1.2802800000000001</v>
      </c>
      <c r="D189" s="21">
        <v>1.25101</v>
      </c>
      <c r="E189" s="21">
        <v>1.2554000000000001</v>
      </c>
      <c r="F189" s="21">
        <v>1.2624000000000002</v>
      </c>
      <c r="G189" s="21">
        <v>1.2729000000000001</v>
      </c>
      <c r="H189" s="21">
        <v>1.2584000000000002</v>
      </c>
      <c r="I189" s="22">
        <v>11</v>
      </c>
      <c r="J189" s="22">
        <v>4875</v>
      </c>
      <c r="K189" s="22">
        <v>3215</v>
      </c>
      <c r="L189" s="22">
        <v>8190</v>
      </c>
      <c r="M189" s="23">
        <v>8.4487500000000519</v>
      </c>
      <c r="N189" s="23">
        <v>292.7000000000013</v>
      </c>
      <c r="O189" s="22">
        <v>144.99999999999957</v>
      </c>
      <c r="P189" s="22">
        <v>841984</v>
      </c>
      <c r="Q189" s="23">
        <v>877.06666666666672</v>
      </c>
      <c r="R189" s="23">
        <v>27.980867782712551</v>
      </c>
      <c r="S189" s="22">
        <v>56</v>
      </c>
      <c r="T189" s="22" t="s">
        <v>26</v>
      </c>
      <c r="U189" s="23">
        <v>0.60093624322125128</v>
      </c>
      <c r="V189" s="22">
        <v>895</v>
      </c>
      <c r="W189" s="22">
        <v>1844</v>
      </c>
      <c r="X189" s="22">
        <v>3899</v>
      </c>
      <c r="Y189" s="22">
        <v>1538</v>
      </c>
      <c r="Z189" s="22" t="s">
        <v>27</v>
      </c>
      <c r="AA189" s="5"/>
      <c r="AB189" s="6" cm="1">
        <f t="array" ref="AB189">SUM(IF(B189:I189&gt;B190:I190,1,-1))</f>
        <v>-2</v>
      </c>
      <c r="AC189" s="6" cm="1">
        <f t="array" ref="AC189">SUM(IF(J189:S189&gt;J190:S190,1,-1))</f>
        <v>6</v>
      </c>
      <c r="AD189" s="6">
        <f t="shared" si="43"/>
        <v>4</v>
      </c>
      <c r="AE189" s="6">
        <f t="shared" si="47"/>
        <v>-6</v>
      </c>
      <c r="AF189" s="6">
        <f t="shared" si="47"/>
        <v>0</v>
      </c>
      <c r="AG189" s="6">
        <f t="shared" si="47"/>
        <v>-6</v>
      </c>
      <c r="AH189" s="5"/>
      <c r="AI189" s="8" t="str">
        <f t="shared" si="32"/>
        <v>Outside</v>
      </c>
      <c r="AJ189" s="7" t="str">
        <f t="shared" si="33"/>
        <v>Down</v>
      </c>
      <c r="AK189" s="7" t="str">
        <f t="shared" si="34"/>
        <v>POC Down</v>
      </c>
      <c r="AL189" s="9" t="str">
        <f t="shared" si="35"/>
        <v>In. Val</v>
      </c>
      <c r="AM189" s="9" t="str">
        <f t="shared" si="36"/>
        <v>Lower Break</v>
      </c>
      <c r="AN189" s="9" t="str">
        <f t="shared" si="37"/>
        <v>Bl. Val</v>
      </c>
      <c r="AO189" s="9" t="str">
        <f t="shared" si="38"/>
        <v>Gap Up - Failed</v>
      </c>
      <c r="AP189" s="9" t="str">
        <f t="shared" si="39"/>
        <v>Top-Weighted</v>
      </c>
      <c r="AQ189" s="9" t="str">
        <f t="shared" si="40"/>
        <v>Skewed Mid-Low</v>
      </c>
      <c r="AR189" s="9" t="str">
        <f t="shared" si="41"/>
        <v>Same</v>
      </c>
      <c r="AS189" s="5">
        <f t="shared" si="42"/>
        <v>0</v>
      </c>
    </row>
    <row r="190" spans="1:45" ht="15.5" x14ac:dyDescent="0.35">
      <c r="A190" s="20">
        <v>45392</v>
      </c>
      <c r="B190" s="21">
        <v>1.2801</v>
      </c>
      <c r="C190" s="21">
        <v>1.28224</v>
      </c>
      <c r="D190" s="21">
        <v>1.25197</v>
      </c>
      <c r="E190" s="21">
        <v>1.2536</v>
      </c>
      <c r="F190" s="21">
        <v>1.2626999999999999</v>
      </c>
      <c r="G190" s="21">
        <v>1.2727999999999999</v>
      </c>
      <c r="H190" s="21">
        <v>1.2584</v>
      </c>
      <c r="I190" s="22">
        <v>-6</v>
      </c>
      <c r="J190" s="22">
        <v>5058</v>
      </c>
      <c r="K190" s="22">
        <v>3016</v>
      </c>
      <c r="L190" s="22">
        <v>8177</v>
      </c>
      <c r="M190" s="23">
        <v>8.3898958333333873</v>
      </c>
      <c r="N190" s="23">
        <v>302.70000000000022</v>
      </c>
      <c r="O190" s="22">
        <v>143.99999999999969</v>
      </c>
      <c r="P190" s="22">
        <v>834947</v>
      </c>
      <c r="Q190" s="23">
        <v>869.7364583333333</v>
      </c>
      <c r="R190" s="23">
        <v>27.013544763792513</v>
      </c>
      <c r="S190" s="22">
        <v>54</v>
      </c>
      <c r="T190" s="22" t="s">
        <v>26</v>
      </c>
      <c r="U190" s="23">
        <v>0.56875371515837869</v>
      </c>
      <c r="V190" s="22">
        <v>778</v>
      </c>
      <c r="W190" s="22">
        <v>1929</v>
      </c>
      <c r="X190" s="22">
        <v>4129</v>
      </c>
      <c r="Y190" s="22">
        <v>1315</v>
      </c>
      <c r="Z190" s="22" t="s">
        <v>27</v>
      </c>
      <c r="AA190" s="5"/>
      <c r="AB190" s="6" cm="1">
        <f t="array" ref="AB190">SUM(IF(B190:I190&gt;B191:I191,1,-1))</f>
        <v>-2</v>
      </c>
      <c r="AC190" s="6" cm="1">
        <f t="array" ref="AC190">SUM(IF(J190:S190&gt;J191:S191,1,-1))</f>
        <v>2</v>
      </c>
      <c r="AD190" s="6">
        <f t="shared" si="43"/>
        <v>0</v>
      </c>
      <c r="AE190" s="6">
        <f t="shared" si="47"/>
        <v>-8</v>
      </c>
      <c r="AF190" s="6">
        <f t="shared" si="47"/>
        <v>-8</v>
      </c>
      <c r="AG190" s="6">
        <f t="shared" si="47"/>
        <v>-16</v>
      </c>
      <c r="AH190" s="5"/>
      <c r="AI190" s="8" t="str">
        <f t="shared" si="32"/>
        <v>OL Higher</v>
      </c>
      <c r="AJ190" s="7" t="str">
        <f t="shared" si="33"/>
        <v>Down</v>
      </c>
      <c r="AK190" s="7" t="str">
        <f t="shared" si="34"/>
        <v>POC Unchanged</v>
      </c>
      <c r="AL190" s="9" t="str">
        <f t="shared" si="35"/>
        <v>In. Val</v>
      </c>
      <c r="AM190" s="9" t="str">
        <f t="shared" si="36"/>
        <v>Lower Break</v>
      </c>
      <c r="AN190" s="9" t="str">
        <f t="shared" si="37"/>
        <v>Bl. Val</v>
      </c>
      <c r="AO190" s="9" t="str">
        <f t="shared" si="38"/>
        <v>Gap Up - Failed</v>
      </c>
      <c r="AP190" s="9" t="str">
        <f t="shared" si="39"/>
        <v>Top-Weighted</v>
      </c>
      <c r="AQ190" s="9" t="str">
        <f t="shared" si="40"/>
        <v>Skewed Mid-Low</v>
      </c>
      <c r="AR190" s="9" t="str">
        <f t="shared" si="41"/>
        <v>Closed Higher Quadrant</v>
      </c>
      <c r="AS190" s="5">
        <f t="shared" si="42"/>
        <v>1</v>
      </c>
    </row>
    <row r="191" spans="1:45" ht="15.5" x14ac:dyDescent="0.35">
      <c r="A191" s="20">
        <v>45391</v>
      </c>
      <c r="B191" s="21">
        <v>1.27942</v>
      </c>
      <c r="C191" s="21">
        <v>1.28224</v>
      </c>
      <c r="D191" s="21">
        <v>1.2538400000000001</v>
      </c>
      <c r="E191" s="21">
        <v>1.26763</v>
      </c>
      <c r="F191" s="21">
        <v>1.2626999999999999</v>
      </c>
      <c r="G191" s="21">
        <v>1.2718</v>
      </c>
      <c r="H191" s="21">
        <v>1.2563</v>
      </c>
      <c r="I191" s="22">
        <v>-3</v>
      </c>
      <c r="J191" s="22">
        <v>5185</v>
      </c>
      <c r="K191" s="22">
        <v>2649</v>
      </c>
      <c r="L191" s="22">
        <v>7936</v>
      </c>
      <c r="M191" s="23">
        <v>8.1455208333333733</v>
      </c>
      <c r="N191" s="23">
        <v>283.99999999999983</v>
      </c>
      <c r="O191" s="22">
        <v>155.00000000000068</v>
      </c>
      <c r="P191" s="22">
        <v>816418</v>
      </c>
      <c r="Q191" s="23">
        <v>850.4354166666667</v>
      </c>
      <c r="R191" s="23">
        <v>27.943661971831002</v>
      </c>
      <c r="S191" s="22">
        <v>59</v>
      </c>
      <c r="T191" s="22" t="s">
        <v>26</v>
      </c>
      <c r="U191" s="23">
        <v>0.57133202740505251</v>
      </c>
      <c r="V191" s="22">
        <v>1044</v>
      </c>
      <c r="W191" s="22">
        <v>1721</v>
      </c>
      <c r="X191" s="22">
        <v>3778</v>
      </c>
      <c r="Y191" s="22">
        <v>1393</v>
      </c>
      <c r="Z191" s="22" t="s">
        <v>29</v>
      </c>
      <c r="AA191" s="5"/>
      <c r="AB191" s="6" cm="1">
        <f t="array" ref="AB191">SUM(IF(B191:I191&gt;B192:I192,1,-1))</f>
        <v>-2</v>
      </c>
      <c r="AC191" s="6" cm="1">
        <f t="array" ref="AC191">SUM(IF(J191:S191&gt;J192:S192,1,-1))</f>
        <v>-8</v>
      </c>
      <c r="AD191" s="6">
        <f t="shared" si="43"/>
        <v>-10</v>
      </c>
      <c r="AE191" s="6">
        <f t="shared" si="47"/>
        <v>-10</v>
      </c>
      <c r="AF191" s="6">
        <f t="shared" si="47"/>
        <v>-16</v>
      </c>
      <c r="AG191" s="6">
        <f t="shared" si="47"/>
        <v>-26</v>
      </c>
      <c r="AH191" s="5"/>
      <c r="AI191" s="8" t="str">
        <f t="shared" si="32"/>
        <v>Inside</v>
      </c>
      <c r="AJ191" s="7" t="str">
        <f t="shared" si="33"/>
        <v>Down</v>
      </c>
      <c r="AK191" s="7" t="str">
        <f t="shared" si="34"/>
        <v>POC Unchanged</v>
      </c>
      <c r="AL191" s="9" t="str">
        <f t="shared" si="35"/>
        <v>In. Val</v>
      </c>
      <c r="AM191" s="9" t="str">
        <f t="shared" si="36"/>
        <v>Inside Day</v>
      </c>
      <c r="AN191" s="9" t="str">
        <f t="shared" si="37"/>
        <v>In Val</v>
      </c>
      <c r="AO191" s="9" t="str">
        <f t="shared" si="38"/>
        <v>Gap Up - Failed</v>
      </c>
      <c r="AP191" s="9" t="str">
        <f t="shared" si="39"/>
        <v>Top-Weighted</v>
      </c>
      <c r="AQ191" s="9" t="str">
        <f t="shared" si="40"/>
        <v>Skewed Mid-Low</v>
      </c>
      <c r="AR191" s="9" t="str">
        <f t="shared" si="41"/>
        <v>Same</v>
      </c>
      <c r="AS191" s="5">
        <f t="shared" si="42"/>
        <v>0</v>
      </c>
    </row>
    <row r="192" spans="1:45" ht="15.5" x14ac:dyDescent="0.35">
      <c r="A192" s="20">
        <v>45390</v>
      </c>
      <c r="B192" s="21">
        <v>1.2817400000000001</v>
      </c>
      <c r="C192" s="21">
        <v>1.2823</v>
      </c>
      <c r="D192" s="21">
        <v>1.2538400000000001</v>
      </c>
      <c r="E192" s="21">
        <v>1.26566</v>
      </c>
      <c r="F192" s="21">
        <v>1.2626999999999999</v>
      </c>
      <c r="G192" s="21">
        <v>1.2722</v>
      </c>
      <c r="H192" s="21">
        <v>1.2541</v>
      </c>
      <c r="I192" s="22">
        <v>-4</v>
      </c>
      <c r="J192" s="22">
        <v>5275</v>
      </c>
      <c r="K192" s="22">
        <v>2649</v>
      </c>
      <c r="L192" s="22">
        <v>8026</v>
      </c>
      <c r="M192" s="23">
        <v>8.2428125000000438</v>
      </c>
      <c r="N192" s="23">
        <v>284.59999999999928</v>
      </c>
      <c r="O192" s="22">
        <v>181.00000000000006</v>
      </c>
      <c r="P192" s="22">
        <v>830278</v>
      </c>
      <c r="Q192" s="23">
        <v>864.8729166666667</v>
      </c>
      <c r="R192" s="23">
        <v>28.20098383696423</v>
      </c>
      <c r="S192" s="22">
        <v>49</v>
      </c>
      <c r="T192" s="22" t="s">
        <v>26</v>
      </c>
      <c r="U192" s="23">
        <v>0.59369796421453558</v>
      </c>
      <c r="V192" s="22">
        <v>1480</v>
      </c>
      <c r="W192" s="22">
        <v>1619</v>
      </c>
      <c r="X192" s="22">
        <v>3534</v>
      </c>
      <c r="Y192" s="22">
        <v>1393</v>
      </c>
      <c r="Z192" s="22" t="s">
        <v>29</v>
      </c>
      <c r="AA192" s="5"/>
      <c r="AB192" s="6" cm="1">
        <f t="array" ref="AB192">SUM(IF(B192:I192&gt;B193:I193,1,-1))</f>
        <v>-4</v>
      </c>
      <c r="AC192" s="6" cm="1">
        <f t="array" ref="AC192">SUM(IF(J192:S192&gt;J193:S193,1,-1))</f>
        <v>-2</v>
      </c>
      <c r="AD192" s="6">
        <f t="shared" si="43"/>
        <v>-6</v>
      </c>
      <c r="AE192" s="6">
        <f t="shared" si="47"/>
        <v>-14</v>
      </c>
      <c r="AF192" s="6">
        <f t="shared" si="47"/>
        <v>-18</v>
      </c>
      <c r="AG192" s="6">
        <f t="shared" si="47"/>
        <v>-32</v>
      </c>
      <c r="AH192" s="5"/>
      <c r="AI192" s="8" t="str">
        <f t="shared" si="32"/>
        <v>OL Lower</v>
      </c>
      <c r="AJ192" s="7" t="str">
        <f t="shared" si="33"/>
        <v>Down</v>
      </c>
      <c r="AK192" s="7" t="str">
        <f t="shared" si="34"/>
        <v>POC Unchanged</v>
      </c>
      <c r="AL192" s="9" t="str">
        <f t="shared" si="35"/>
        <v>In. Val</v>
      </c>
      <c r="AM192" s="9" t="str">
        <f t="shared" si="36"/>
        <v>Inside Day</v>
      </c>
      <c r="AN192" s="9" t="str">
        <f t="shared" si="37"/>
        <v>In Val</v>
      </c>
      <c r="AO192" s="9" t="str">
        <f t="shared" si="38"/>
        <v>Gap Up - Failed</v>
      </c>
      <c r="AP192" s="9" t="str">
        <f t="shared" si="39"/>
        <v>Top-Weighted</v>
      </c>
      <c r="AQ192" s="9" t="str">
        <f t="shared" si="40"/>
        <v>Skewed Mid-Low</v>
      </c>
      <c r="AR192" s="9" t="str">
        <f t="shared" si="41"/>
        <v>Same</v>
      </c>
      <c r="AS192" s="5">
        <f t="shared" si="42"/>
        <v>0</v>
      </c>
    </row>
    <row r="193" spans="1:45" ht="15.5" x14ac:dyDescent="0.35">
      <c r="A193" s="20">
        <v>45387</v>
      </c>
      <c r="B193" s="21">
        <v>1.28548</v>
      </c>
      <c r="C193" s="21">
        <v>1.28616</v>
      </c>
      <c r="D193" s="21">
        <v>1.2538400000000001</v>
      </c>
      <c r="E193" s="21">
        <v>1.26234</v>
      </c>
      <c r="F193" s="21">
        <v>1.2626999999999999</v>
      </c>
      <c r="G193" s="21">
        <v>1.2733000000000001</v>
      </c>
      <c r="H193" s="21">
        <v>1.2541</v>
      </c>
      <c r="I193" s="22">
        <v>-18</v>
      </c>
      <c r="J193" s="22">
        <v>5383</v>
      </c>
      <c r="K193" s="22">
        <v>2545</v>
      </c>
      <c r="L193" s="22">
        <v>8017</v>
      </c>
      <c r="M193" s="23">
        <v>8.2360416666667042</v>
      </c>
      <c r="N193" s="23">
        <v>323.19999999999902</v>
      </c>
      <c r="O193" s="22">
        <v>192.00000000000105</v>
      </c>
      <c r="P193" s="22">
        <v>830284</v>
      </c>
      <c r="Q193" s="23">
        <v>864.87916666666672</v>
      </c>
      <c r="R193" s="23">
        <v>24.805074257425819</v>
      </c>
      <c r="S193" s="22">
        <v>58</v>
      </c>
      <c r="T193" s="22" t="s">
        <v>26</v>
      </c>
      <c r="U193" s="23">
        <v>0.57649289362849543</v>
      </c>
      <c r="V193" s="22">
        <v>1401</v>
      </c>
      <c r="W193" s="22">
        <v>1825</v>
      </c>
      <c r="X193" s="22">
        <v>2818</v>
      </c>
      <c r="Y193" s="22">
        <v>1973</v>
      </c>
      <c r="Z193" s="22" t="s">
        <v>29</v>
      </c>
      <c r="AA193" s="5"/>
      <c r="AB193" s="6" cm="1">
        <f t="array" ref="AB193">SUM(IF(B193:I193&gt;B194:I194,1,-1))</f>
        <v>-4</v>
      </c>
      <c r="AC193" s="6" cm="1">
        <f t="array" ref="AC193">SUM(IF(J193:S193&gt;J194:S194,1,-1))</f>
        <v>-6</v>
      </c>
      <c r="AD193" s="6">
        <f t="shared" si="43"/>
        <v>-10</v>
      </c>
      <c r="AE193" s="6">
        <f t="shared" si="47"/>
        <v>-14</v>
      </c>
      <c r="AF193" s="6">
        <f t="shared" si="47"/>
        <v>-22</v>
      </c>
      <c r="AG193" s="6">
        <f t="shared" si="47"/>
        <v>-36</v>
      </c>
      <c r="AH193" s="5"/>
      <c r="AI193" s="8" t="str">
        <f t="shared" si="32"/>
        <v>OL Lower</v>
      </c>
      <c r="AJ193" s="7" t="str">
        <f t="shared" si="33"/>
        <v>Down</v>
      </c>
      <c r="AK193" s="7" t="str">
        <f t="shared" si="34"/>
        <v>POC Unchanged</v>
      </c>
      <c r="AL193" s="9" t="str">
        <f t="shared" si="35"/>
        <v>In. Val</v>
      </c>
      <c r="AM193" s="9" t="str">
        <f t="shared" si="36"/>
        <v>Inside Day</v>
      </c>
      <c r="AN193" s="9" t="str">
        <f t="shared" si="37"/>
        <v>In Val</v>
      </c>
      <c r="AO193" s="9" t="str">
        <f t="shared" si="38"/>
        <v>Gap Up - Failed</v>
      </c>
      <c r="AP193" s="9" t="str">
        <f t="shared" si="39"/>
        <v>Top-Weighted</v>
      </c>
      <c r="AQ193" s="9" t="str">
        <f t="shared" si="40"/>
        <v>Skewed Mid-Low</v>
      </c>
      <c r="AR193" s="9" t="str">
        <f t="shared" si="41"/>
        <v>Same</v>
      </c>
      <c r="AS193" s="5">
        <f t="shared" si="42"/>
        <v>0</v>
      </c>
    </row>
    <row r="194" spans="1:45" ht="15.5" x14ac:dyDescent="0.35">
      <c r="A194" s="20">
        <v>45386</v>
      </c>
      <c r="B194" s="21">
        <v>1.28128</v>
      </c>
      <c r="C194" s="21">
        <v>1.28932</v>
      </c>
      <c r="D194" s="21">
        <v>1.2538400000000001</v>
      </c>
      <c r="E194" s="21">
        <v>1.2639100000000001</v>
      </c>
      <c r="F194" s="21">
        <v>1.2626999999999999</v>
      </c>
      <c r="G194" s="21">
        <v>1.2750000000000001</v>
      </c>
      <c r="H194" s="21">
        <v>1.2541</v>
      </c>
      <c r="I194" s="22">
        <v>-27</v>
      </c>
      <c r="J194" s="22">
        <v>5704</v>
      </c>
      <c r="K194" s="22">
        <v>2277</v>
      </c>
      <c r="L194" s="22">
        <v>8056</v>
      </c>
      <c r="M194" s="23">
        <v>8.2630977130977445</v>
      </c>
      <c r="N194" s="23">
        <v>354.79999999999956</v>
      </c>
      <c r="O194" s="22">
        <v>209.00000000000142</v>
      </c>
      <c r="P194" s="22">
        <v>841765</v>
      </c>
      <c r="Q194" s="23">
        <v>875.01559251559252</v>
      </c>
      <c r="R194" s="23">
        <v>22.7057497181511</v>
      </c>
      <c r="S194" s="22">
        <v>58</v>
      </c>
      <c r="T194" s="22" t="s">
        <v>26</v>
      </c>
      <c r="U194" s="23">
        <v>0.54511313479827106</v>
      </c>
      <c r="V194" s="22">
        <v>1035</v>
      </c>
      <c r="W194" s="22">
        <v>2452</v>
      </c>
      <c r="X194" s="22">
        <v>2144</v>
      </c>
      <c r="Y194" s="22">
        <v>2352</v>
      </c>
      <c r="Z194" s="22" t="s">
        <v>29</v>
      </c>
      <c r="AA194" s="5"/>
      <c r="AB194" s="6" cm="1">
        <f t="array" ref="AB194">SUM(IF(B194:I194&gt;B195:I195,1,-1))</f>
        <v>-6</v>
      </c>
      <c r="AC194" s="6" cm="1">
        <f t="array" ref="AC194">SUM(IF(J194:S194&gt;J195:S195,1,-1))</f>
        <v>-10</v>
      </c>
      <c r="AD194" s="6">
        <f t="shared" si="43"/>
        <v>-16</v>
      </c>
      <c r="AE194" s="6">
        <f t="shared" si="47"/>
        <v>-12</v>
      </c>
      <c r="AF194" s="6">
        <f t="shared" si="47"/>
        <v>-20</v>
      </c>
      <c r="AG194" s="6">
        <f t="shared" si="47"/>
        <v>-32</v>
      </c>
      <c r="AH194" s="5"/>
      <c r="AI194" s="8" t="str">
        <f t="shared" ref="AI194:AI260" si="48">IF(AND(H194&gt;=G195,G194&gt;=G195),"Higher",
IF(AND(H194&lt;=H195,G194&lt;=H195),"Lower",
IF(AND(G194&gt;=G195,H194&lt;=G195,H194&gt;H195),"OL Higher",
IF(AND(H194&lt;=H195,G194&gt;=H195,G194&lt;G195),"OL Lower",
IF(AND(G194&lt;=G195,H194&gt;=H195),"Inside",
IF(AND(G194&gt;=G195,H194&lt;=H195),"Outside","Undefined"))))))</f>
        <v>OL Lower</v>
      </c>
      <c r="AJ194" s="7" t="str">
        <f t="shared" ref="AJ194:AJ261" si="49">IF(F194 &gt;= ((C194 - D194) * 10%) + B194, "Up", IF(F194 &lt;= (B194 - (C194 - D194) * 10%), "Down", "Neutral"))</f>
        <v>Down</v>
      </c>
      <c r="AK194" s="7" t="str">
        <f t="shared" ref="AK194:AK260" si="50">IF(F194 &gt; F195, "POC Up", IF(F194 &lt; F195, "POC Down", "POC Unchanged"))</f>
        <v>POC Unchanged</v>
      </c>
      <c r="AL194" s="9" t="str">
        <f t="shared" ref="AL194:AL260" si="51">IF(F194 &lt; H195, "Bel. Val",
IF(F194 &gt; G195, "Ab. Val",
"In. Val"))</f>
        <v>In. Val</v>
      </c>
      <c r="AM194" s="9" t="str">
        <f t="shared" ref="AM194:AM260" si="52">IF(AND(D194 &lt; D195, C194 &gt; C195), "Both Sides Expand",
IF(D194 &lt; D195, "Lower Break",
IF(C194 &gt; C195, "Upper Break", "Inside Day")))</f>
        <v>Inside Day</v>
      </c>
      <c r="AN194" s="9" t="str">
        <f t="shared" ref="AN194:AN261" si="53">IF(AND(E194 &lt; H194, E194 &lt; G194), "Bl. Val",
IF(AND(E194 &gt; G194, E194 &gt; H194), "Ab. Val",
"In Val"))</f>
        <v>In Val</v>
      </c>
      <c r="AO194" s="9" t="str">
        <f t="shared" ref="AO194:AO260" si="54">IF(AND(B194 &gt; G195, E194 &lt; G195), "Gap Up - Failed",
IF(AND(B194 &gt; G195, E194 &gt; B194), "Gap Up - Follow Through",
IF(AND(B194 &gt; G195, E194 &lt; B194), "Gap Up - Faded",
IF(AND(B194 &lt; H195, E194 &gt; H195), "Gap Down - Failed",
IF(AND(B194 &lt; H195, E194 &lt; B194), "Gap Down - Follow Through",
IF(AND(B194 &lt; H195, E194 &gt; B194), "Gap Down - Rejected",
"No Gap"))))))</f>
        <v>Gap Up - Failed</v>
      </c>
      <c r="AP194" s="9" t="str">
        <f t="shared" ref="AP194:AP261" si="55">IF(J194 &gt; K194, "Top-Weighted",
IF(K194 &gt; J194, "Bottom-Weighted",
"Balanced"))</f>
        <v>Top-Weighted</v>
      </c>
      <c r="AQ194" s="9" t="str">
        <f t="shared" ref="AQ194:AQ261" si="56">IF(COUNTIF(V194:Y194, MAX(V194, W194, X194, Y194)) &gt; 1, "Tie",
IF(V194 &gt; MAX(W194, X194, Y194), "Skewed High",
IF(W194 &gt; MAX(V194, X194, Y194), "Skewed Mid-High",
IF(X194 &gt; MAX(V194, W194, Y194), "Skewed Mid-Low",
IF(Y194 &gt; MAX(V194, W194, X194), "Skewed Low", "Evenly Distributed")))))</f>
        <v>Skewed Mid-High</v>
      </c>
      <c r="AR194" s="9" t="str">
        <f t="shared" ref="AR194:AR260" si="57">IF(Z194 &lt; Z195, "Closed Lower Quadrant",
IF(Z194 &gt; Z195, "Closed Higher Quadrant",
"Same"))</f>
        <v>Same</v>
      </c>
      <c r="AS194" s="5">
        <f t="shared" ref="AS194:AS260" si="58">_xlfn.NUMBERVALUE(SUBSTITUTE(Z194,"Q","")) - _xlfn.NUMBERVALUE(SUBSTITUTE(Z195,"Q",""))</f>
        <v>0</v>
      </c>
    </row>
    <row r="195" spans="1:45" ht="15.5" x14ac:dyDescent="0.35">
      <c r="A195" s="20">
        <v>45385</v>
      </c>
      <c r="B195" s="21">
        <v>1.2735300000000001</v>
      </c>
      <c r="C195" s="21">
        <v>1.28932</v>
      </c>
      <c r="D195" s="21">
        <v>1.2538400000000001</v>
      </c>
      <c r="E195" s="21">
        <v>1.26511</v>
      </c>
      <c r="F195" s="21">
        <v>1.2626999999999999</v>
      </c>
      <c r="G195" s="21">
        <v>1.2758</v>
      </c>
      <c r="H195" s="21">
        <v>1.2541</v>
      </c>
      <c r="I195" s="22">
        <v>1</v>
      </c>
      <c r="J195" s="22">
        <v>5746</v>
      </c>
      <c r="K195" s="22">
        <v>2277</v>
      </c>
      <c r="L195" s="22">
        <v>8098</v>
      </c>
      <c r="M195" s="23">
        <v>8.3106029106029453</v>
      </c>
      <c r="N195" s="23">
        <v>354.79999999999956</v>
      </c>
      <c r="O195" s="22">
        <v>217.00000000000051</v>
      </c>
      <c r="P195" s="22">
        <v>856102</v>
      </c>
      <c r="Q195" s="23">
        <v>889.91891891891896</v>
      </c>
      <c r="R195" s="23">
        <v>22.82412626832021</v>
      </c>
      <c r="S195" s="22">
        <v>63</v>
      </c>
      <c r="T195" s="22" t="s">
        <v>26</v>
      </c>
      <c r="U195" s="23">
        <v>0.5537596061786203</v>
      </c>
      <c r="V195" s="22">
        <v>1077</v>
      </c>
      <c r="W195" s="22">
        <v>2821</v>
      </c>
      <c r="X195" s="22">
        <v>1775</v>
      </c>
      <c r="Y195" s="22">
        <v>2352</v>
      </c>
      <c r="Z195" s="22" t="s">
        <v>29</v>
      </c>
      <c r="AA195" s="5"/>
      <c r="AB195" s="6" cm="1">
        <f t="array" ref="AB195">SUM(IF(B195:I195&gt;B196:I196,1,-1))</f>
        <v>-4</v>
      </c>
      <c r="AC195" s="6" cm="1">
        <f t="array" ref="AC195">SUM(IF(J195:S195&gt;J196:S196,1,-1))</f>
        <v>-6</v>
      </c>
      <c r="AD195" s="6">
        <f t="shared" ref="AD195:AD258" si="59">SUM(AB195:AC195)</f>
        <v>-10</v>
      </c>
      <c r="AE195" s="6">
        <f t="shared" ref="AE195:AG210" si="60">SUM(AB195:AB197)</f>
        <v>-12</v>
      </c>
      <c r="AF195" s="6">
        <f t="shared" si="60"/>
        <v>-10</v>
      </c>
      <c r="AG195" s="6">
        <f t="shared" si="60"/>
        <v>-22</v>
      </c>
      <c r="AH195" s="5"/>
      <c r="AI195" s="8" t="str">
        <f t="shared" si="48"/>
        <v>Inside</v>
      </c>
      <c r="AJ195" s="7" t="str">
        <f t="shared" si="49"/>
        <v>Down</v>
      </c>
      <c r="AK195" s="7" t="str">
        <f t="shared" si="50"/>
        <v>POC Unchanged</v>
      </c>
      <c r="AL195" s="9" t="str">
        <f t="shared" si="51"/>
        <v>In. Val</v>
      </c>
      <c r="AM195" s="9" t="str">
        <f t="shared" si="52"/>
        <v>Inside Day</v>
      </c>
      <c r="AN195" s="9" t="str">
        <f t="shared" si="53"/>
        <v>In Val</v>
      </c>
      <c r="AO195" s="9" t="str">
        <f t="shared" si="54"/>
        <v>No Gap</v>
      </c>
      <c r="AP195" s="9" t="str">
        <f t="shared" si="55"/>
        <v>Top-Weighted</v>
      </c>
      <c r="AQ195" s="9" t="str">
        <f t="shared" si="56"/>
        <v>Skewed Mid-High</v>
      </c>
      <c r="AR195" s="9" t="str">
        <f t="shared" si="57"/>
        <v>Closed Lower Quadrant</v>
      </c>
      <c r="AS195" s="5">
        <f t="shared" si="58"/>
        <v>-1</v>
      </c>
    </row>
    <row r="196" spans="1:45" ht="15.5" x14ac:dyDescent="0.35">
      <c r="A196" s="20">
        <v>45384</v>
      </c>
      <c r="B196" s="21">
        <v>1.27041</v>
      </c>
      <c r="C196" s="21">
        <v>1.28932</v>
      </c>
      <c r="D196" s="21">
        <v>1.2538400000000001</v>
      </c>
      <c r="E196" s="21">
        <v>1.2576000000000001</v>
      </c>
      <c r="F196" s="21">
        <v>1.2626999999999999</v>
      </c>
      <c r="G196" s="21">
        <v>1.2758</v>
      </c>
      <c r="H196" s="21">
        <v>1.2541</v>
      </c>
      <c r="I196" s="22">
        <v>5</v>
      </c>
      <c r="J196" s="22">
        <v>6061</v>
      </c>
      <c r="K196" s="22">
        <v>1988</v>
      </c>
      <c r="L196" s="22">
        <v>8122</v>
      </c>
      <c r="M196" s="23">
        <v>8.3353430353430795</v>
      </c>
      <c r="N196" s="23">
        <v>354.79999999999956</v>
      </c>
      <c r="O196" s="22">
        <v>217.00000000000051</v>
      </c>
      <c r="P196" s="22">
        <v>864870</v>
      </c>
      <c r="Q196" s="23">
        <v>899.033264033264</v>
      </c>
      <c r="R196" s="23">
        <v>22.891770011273987</v>
      </c>
      <c r="S196" s="22">
        <v>57</v>
      </c>
      <c r="T196" s="22" t="s">
        <v>26</v>
      </c>
      <c r="U196" s="23">
        <v>0.53041725850944799</v>
      </c>
      <c r="V196" s="22">
        <v>1077</v>
      </c>
      <c r="W196" s="22">
        <v>3140</v>
      </c>
      <c r="X196" s="22">
        <v>1773</v>
      </c>
      <c r="Y196" s="22">
        <v>2061</v>
      </c>
      <c r="Z196" s="22" t="s">
        <v>27</v>
      </c>
      <c r="AA196" s="5"/>
      <c r="AB196" s="6" cm="1">
        <f t="array" ref="AB196">SUM(IF(B196:I196&gt;B197:I197,1,-1))</f>
        <v>-2</v>
      </c>
      <c r="AC196" s="6" cm="1">
        <f t="array" ref="AC196">SUM(IF(J196:S196&gt;J197:S197,1,-1))</f>
        <v>-4</v>
      </c>
      <c r="AD196" s="6">
        <f t="shared" si="59"/>
        <v>-6</v>
      </c>
      <c r="AE196" s="6">
        <f t="shared" si="60"/>
        <v>-12</v>
      </c>
      <c r="AF196" s="6">
        <f t="shared" si="60"/>
        <v>-12</v>
      </c>
      <c r="AG196" s="6">
        <f t="shared" si="60"/>
        <v>-24</v>
      </c>
      <c r="AH196" s="5"/>
      <c r="AI196" s="8" t="str">
        <f t="shared" si="48"/>
        <v>OL Lower</v>
      </c>
      <c r="AJ196" s="7" t="str">
        <f t="shared" si="49"/>
        <v>Down</v>
      </c>
      <c r="AK196" s="7" t="str">
        <f t="shared" si="50"/>
        <v>POC Unchanged</v>
      </c>
      <c r="AL196" s="9" t="str">
        <f t="shared" si="51"/>
        <v>In. Val</v>
      </c>
      <c r="AM196" s="9" t="str">
        <f t="shared" si="52"/>
        <v>Inside Day</v>
      </c>
      <c r="AN196" s="9" t="str">
        <f t="shared" si="53"/>
        <v>In Val</v>
      </c>
      <c r="AO196" s="9" t="str">
        <f t="shared" si="54"/>
        <v>No Gap</v>
      </c>
      <c r="AP196" s="9" t="str">
        <f t="shared" si="55"/>
        <v>Top-Weighted</v>
      </c>
      <c r="AQ196" s="9" t="str">
        <f t="shared" si="56"/>
        <v>Skewed Mid-High</v>
      </c>
      <c r="AR196" s="9" t="str">
        <f t="shared" si="57"/>
        <v>Same</v>
      </c>
      <c r="AS196" s="5">
        <f t="shared" si="58"/>
        <v>0</v>
      </c>
    </row>
    <row r="197" spans="1:45" ht="15.5" x14ac:dyDescent="0.35">
      <c r="A197" s="20">
        <v>45383</v>
      </c>
      <c r="B197" s="21">
        <v>1.2688900000000001</v>
      </c>
      <c r="C197" s="21">
        <v>1.28932</v>
      </c>
      <c r="D197" s="21">
        <v>1.2538400000000001</v>
      </c>
      <c r="E197" s="21">
        <v>1.25454</v>
      </c>
      <c r="F197" s="21">
        <v>1.2626999999999999</v>
      </c>
      <c r="G197" s="21">
        <v>1.2767999999999999</v>
      </c>
      <c r="H197" s="21">
        <v>1.2584</v>
      </c>
      <c r="I197" s="22">
        <v>-26</v>
      </c>
      <c r="J197" s="22">
        <v>6462</v>
      </c>
      <c r="K197" s="22">
        <v>1634</v>
      </c>
      <c r="L197" s="22">
        <v>8169</v>
      </c>
      <c r="M197" s="23">
        <v>8.3793139293139678</v>
      </c>
      <c r="N197" s="23">
        <v>354.79999999999956</v>
      </c>
      <c r="O197" s="22">
        <v>183.99999999999972</v>
      </c>
      <c r="P197" s="22">
        <v>873246</v>
      </c>
      <c r="Q197" s="23">
        <v>907.74012474012477</v>
      </c>
      <c r="R197" s="23">
        <v>23.024239007891797</v>
      </c>
      <c r="S197" s="22">
        <v>55</v>
      </c>
      <c r="T197" s="22" t="s">
        <v>28</v>
      </c>
      <c r="U197" s="23">
        <v>0.4413377034389746</v>
      </c>
      <c r="V197" s="22">
        <v>1077</v>
      </c>
      <c r="W197" s="22">
        <v>3206</v>
      </c>
      <c r="X197" s="22">
        <v>2108</v>
      </c>
      <c r="Y197" s="22">
        <v>1707</v>
      </c>
      <c r="Z197" s="22" t="s">
        <v>27</v>
      </c>
      <c r="AA197" s="5"/>
      <c r="AB197" s="6" cm="1">
        <f t="array" ref="AB197">SUM(IF(B197:I197&gt;B198:I198,1,-1))</f>
        <v>-6</v>
      </c>
      <c r="AC197" s="6" cm="1">
        <f t="array" ref="AC197">SUM(IF(J197:S197&gt;J198:S198,1,-1))</f>
        <v>0</v>
      </c>
      <c r="AD197" s="6">
        <f t="shared" si="59"/>
        <v>-6</v>
      </c>
      <c r="AE197" s="6">
        <f t="shared" si="60"/>
        <v>-16</v>
      </c>
      <c r="AF197" s="6">
        <f t="shared" si="60"/>
        <v>-8</v>
      </c>
      <c r="AG197" s="6">
        <f t="shared" si="60"/>
        <v>-24</v>
      </c>
      <c r="AH197" s="5"/>
      <c r="AI197" s="8" t="str">
        <f t="shared" si="48"/>
        <v>OL Lower</v>
      </c>
      <c r="AJ197" s="7" t="str">
        <f t="shared" si="49"/>
        <v>Down</v>
      </c>
      <c r="AK197" s="7" t="str">
        <f t="shared" si="50"/>
        <v>POC Down</v>
      </c>
      <c r="AL197" s="9" t="str">
        <f t="shared" si="51"/>
        <v>Bel. Val</v>
      </c>
      <c r="AM197" s="9" t="str">
        <f t="shared" si="52"/>
        <v>Lower Break</v>
      </c>
      <c r="AN197" s="9" t="str">
        <f t="shared" si="53"/>
        <v>Bl. Val</v>
      </c>
      <c r="AO197" s="9" t="str">
        <f t="shared" si="54"/>
        <v>No Gap</v>
      </c>
      <c r="AP197" s="9" t="str">
        <f t="shared" si="55"/>
        <v>Top-Weighted</v>
      </c>
      <c r="AQ197" s="9" t="str">
        <f t="shared" si="56"/>
        <v>Skewed Mid-High</v>
      </c>
      <c r="AR197" s="9" t="str">
        <f t="shared" si="57"/>
        <v>Same</v>
      </c>
      <c r="AS197" s="5">
        <f t="shared" si="58"/>
        <v>0</v>
      </c>
    </row>
    <row r="198" spans="1:45" ht="15.5" x14ac:dyDescent="0.35">
      <c r="A198" s="20">
        <v>45380</v>
      </c>
      <c r="B198" s="21">
        <v>1.2660100000000001</v>
      </c>
      <c r="C198" s="21">
        <v>1.28932</v>
      </c>
      <c r="D198" s="21">
        <v>1.25746</v>
      </c>
      <c r="E198" s="21">
        <v>1.2635400000000001</v>
      </c>
      <c r="F198" s="21">
        <v>1.2794000000000001</v>
      </c>
      <c r="G198" s="21">
        <v>1.2821</v>
      </c>
      <c r="H198" s="21">
        <v>1.2636000000000001</v>
      </c>
      <c r="I198" s="22">
        <v>-2</v>
      </c>
      <c r="J198" s="22">
        <v>1485</v>
      </c>
      <c r="K198" s="22">
        <v>6556</v>
      </c>
      <c r="L198" s="22">
        <v>8112</v>
      </c>
      <c r="M198" s="23">
        <v>8.3360706860707321</v>
      </c>
      <c r="N198" s="23">
        <v>318.60000000000002</v>
      </c>
      <c r="O198" s="22">
        <v>184.9999999999996</v>
      </c>
      <c r="P198" s="22">
        <v>879044</v>
      </c>
      <c r="Q198" s="23">
        <v>913.76715176715174</v>
      </c>
      <c r="R198" s="23">
        <v>25.461393596986817</v>
      </c>
      <c r="S198" s="22">
        <v>48</v>
      </c>
      <c r="T198" s="22" t="s">
        <v>28</v>
      </c>
      <c r="U198" s="23">
        <v>0.35346069300201677</v>
      </c>
      <c r="V198" s="22">
        <v>769</v>
      </c>
      <c r="W198" s="22">
        <v>2619</v>
      </c>
      <c r="X198" s="22">
        <v>2373</v>
      </c>
      <c r="Y198" s="22">
        <v>2351</v>
      </c>
      <c r="Z198" s="22" t="s">
        <v>27</v>
      </c>
      <c r="AA198" s="5"/>
      <c r="AB198" s="6" cm="1">
        <f t="array" ref="AB198">SUM(IF(B198:I198&gt;B199:I199,1,-1))</f>
        <v>-4</v>
      </c>
      <c r="AC198" s="6" cm="1">
        <f t="array" ref="AC198">SUM(IF(J198:S198&gt;J199:S199,1,-1))</f>
        <v>-8</v>
      </c>
      <c r="AD198" s="6">
        <f t="shared" si="59"/>
        <v>-12</v>
      </c>
      <c r="AE198" s="6">
        <f t="shared" si="60"/>
        <v>-16</v>
      </c>
      <c r="AF198" s="6">
        <f t="shared" si="60"/>
        <v>-14</v>
      </c>
      <c r="AG198" s="6">
        <f t="shared" si="60"/>
        <v>-30</v>
      </c>
      <c r="AH198" s="5"/>
      <c r="AI198" s="8" t="str">
        <f t="shared" si="48"/>
        <v>Outside</v>
      </c>
      <c r="AJ198" s="7" t="str">
        <f t="shared" si="49"/>
        <v>Up</v>
      </c>
      <c r="AK198" s="7" t="str">
        <f t="shared" si="50"/>
        <v>POC Unchanged</v>
      </c>
      <c r="AL198" s="9" t="str">
        <f t="shared" si="51"/>
        <v>In. Val</v>
      </c>
      <c r="AM198" s="9" t="str">
        <f t="shared" si="52"/>
        <v>Inside Day</v>
      </c>
      <c r="AN198" s="9" t="str">
        <f t="shared" si="53"/>
        <v>Bl. Val</v>
      </c>
      <c r="AO198" s="9" t="str">
        <f t="shared" si="54"/>
        <v>No Gap</v>
      </c>
      <c r="AP198" s="9" t="str">
        <f t="shared" si="55"/>
        <v>Bottom-Weighted</v>
      </c>
      <c r="AQ198" s="9" t="str">
        <f t="shared" si="56"/>
        <v>Skewed Mid-High</v>
      </c>
      <c r="AR198" s="9" t="str">
        <f t="shared" si="57"/>
        <v>Same</v>
      </c>
      <c r="AS198" s="5">
        <f t="shared" si="58"/>
        <v>0</v>
      </c>
    </row>
    <row r="199" spans="1:45" ht="15.5" x14ac:dyDescent="0.35">
      <c r="A199" s="20">
        <v>45379</v>
      </c>
      <c r="B199" s="21">
        <v>1.2626200000000001</v>
      </c>
      <c r="C199" s="21">
        <v>1.28932</v>
      </c>
      <c r="D199" s="21">
        <v>1.25746</v>
      </c>
      <c r="E199" s="21">
        <v>1.26217</v>
      </c>
      <c r="F199" s="21">
        <v>1.2794000000000001</v>
      </c>
      <c r="G199" s="21">
        <v>1.2821</v>
      </c>
      <c r="H199" s="21">
        <v>1.2637</v>
      </c>
      <c r="I199" s="22">
        <v>9</v>
      </c>
      <c r="J199" s="22">
        <v>1485</v>
      </c>
      <c r="K199" s="22">
        <v>6669</v>
      </c>
      <c r="L199" s="22">
        <v>8225</v>
      </c>
      <c r="M199" s="23">
        <v>8.4551975051975532</v>
      </c>
      <c r="N199" s="23">
        <v>318.60000000000002</v>
      </c>
      <c r="O199" s="22">
        <v>183.99999999999972</v>
      </c>
      <c r="P199" s="22">
        <v>915368</v>
      </c>
      <c r="Q199" s="23">
        <v>951.52598752598749</v>
      </c>
      <c r="R199" s="23">
        <v>25.81607030759573</v>
      </c>
      <c r="S199" s="22">
        <v>52</v>
      </c>
      <c r="T199" s="22" t="s">
        <v>28</v>
      </c>
      <c r="U199" s="23">
        <v>0.35051394334779035</v>
      </c>
      <c r="V199" s="22">
        <v>769</v>
      </c>
      <c r="W199" s="22">
        <v>2619</v>
      </c>
      <c r="X199" s="22">
        <v>2425</v>
      </c>
      <c r="Y199" s="22">
        <v>2412</v>
      </c>
      <c r="Z199" s="22" t="s">
        <v>27</v>
      </c>
      <c r="AA199" s="5"/>
      <c r="AB199" s="6" cm="1">
        <f t="array" ref="AB199">SUM(IF(B199:I199&gt;B200:I200,1,-1))</f>
        <v>-6</v>
      </c>
      <c r="AC199" s="6" cm="1">
        <f t="array" ref="AC199">SUM(IF(J199:S199&gt;J200:S200,1,-1))</f>
        <v>0</v>
      </c>
      <c r="AD199" s="6">
        <f t="shared" si="59"/>
        <v>-6</v>
      </c>
      <c r="AE199" s="6">
        <f t="shared" si="60"/>
        <v>-20</v>
      </c>
      <c r="AF199" s="6">
        <f t="shared" si="60"/>
        <v>-14</v>
      </c>
      <c r="AG199" s="6">
        <f t="shared" si="60"/>
        <v>-34</v>
      </c>
      <c r="AH199" s="5"/>
      <c r="AI199" s="8" t="str">
        <f t="shared" si="48"/>
        <v>Outside</v>
      </c>
      <c r="AJ199" s="7" t="str">
        <f t="shared" si="49"/>
        <v>Up</v>
      </c>
      <c r="AK199" s="7" t="str">
        <f t="shared" si="50"/>
        <v>POC Unchanged</v>
      </c>
      <c r="AL199" s="9" t="str">
        <f t="shared" si="51"/>
        <v>In. Val</v>
      </c>
      <c r="AM199" s="9" t="str">
        <f t="shared" si="52"/>
        <v>Inside Day</v>
      </c>
      <c r="AN199" s="9" t="str">
        <f t="shared" si="53"/>
        <v>Bl. Val</v>
      </c>
      <c r="AO199" s="9" t="str">
        <f t="shared" si="54"/>
        <v>Gap Down - Follow Through</v>
      </c>
      <c r="AP199" s="9" t="str">
        <f t="shared" si="55"/>
        <v>Bottom-Weighted</v>
      </c>
      <c r="AQ199" s="9" t="str">
        <f t="shared" si="56"/>
        <v>Skewed Mid-High</v>
      </c>
      <c r="AR199" s="9" t="str">
        <f t="shared" si="57"/>
        <v>Same</v>
      </c>
      <c r="AS199" s="5">
        <f t="shared" si="58"/>
        <v>0</v>
      </c>
    </row>
    <row r="200" spans="1:45" ht="15.5" x14ac:dyDescent="0.35">
      <c r="A200" s="20">
        <v>45378</v>
      </c>
      <c r="B200" s="21">
        <v>1.26607</v>
      </c>
      <c r="C200" s="21">
        <v>1.28932</v>
      </c>
      <c r="D200" s="21">
        <v>1.25746</v>
      </c>
      <c r="E200" s="21">
        <v>1.26163</v>
      </c>
      <c r="F200" s="21">
        <v>1.2794000000000001</v>
      </c>
      <c r="G200" s="21">
        <v>1.2821</v>
      </c>
      <c r="H200" s="21">
        <v>1.2643</v>
      </c>
      <c r="I200" s="22">
        <v>10</v>
      </c>
      <c r="J200" s="22">
        <v>1485</v>
      </c>
      <c r="K200" s="22">
        <v>6658</v>
      </c>
      <c r="L200" s="22">
        <v>8214</v>
      </c>
      <c r="M200" s="23">
        <v>8.4409563409563813</v>
      </c>
      <c r="N200" s="23">
        <v>318.60000000000002</v>
      </c>
      <c r="O200" s="22">
        <v>178.00000000000037</v>
      </c>
      <c r="P200" s="22">
        <v>928377</v>
      </c>
      <c r="Q200" s="23">
        <v>965.04885654885652</v>
      </c>
      <c r="R200" s="23">
        <v>25.781544256120526</v>
      </c>
      <c r="S200" s="22">
        <v>53</v>
      </c>
      <c r="T200" s="22" t="s">
        <v>28</v>
      </c>
      <c r="U200" s="23">
        <v>0.35270168587785228</v>
      </c>
      <c r="V200" s="22">
        <v>769</v>
      </c>
      <c r="W200" s="22">
        <v>2619</v>
      </c>
      <c r="X200" s="22">
        <v>2668</v>
      </c>
      <c r="Y200" s="22">
        <v>2158</v>
      </c>
      <c r="Z200" s="22" t="s">
        <v>27</v>
      </c>
      <c r="AA200" s="5"/>
      <c r="AB200" s="6" cm="1">
        <f t="array" ref="AB200">SUM(IF(B200:I200&gt;B201:I201,1,-1))</f>
        <v>-6</v>
      </c>
      <c r="AC200" s="6" cm="1">
        <f t="array" ref="AC200">SUM(IF(J200:S200&gt;J201:S201,1,-1))</f>
        <v>-6</v>
      </c>
      <c r="AD200" s="6">
        <f t="shared" si="59"/>
        <v>-12</v>
      </c>
      <c r="AE200" s="6">
        <f t="shared" si="60"/>
        <v>-16</v>
      </c>
      <c r="AF200" s="6">
        <f t="shared" si="60"/>
        <v>-20</v>
      </c>
      <c r="AG200" s="6">
        <f t="shared" si="60"/>
        <v>-36</v>
      </c>
      <c r="AH200" s="5"/>
      <c r="AI200" s="8" t="str">
        <f t="shared" si="48"/>
        <v>Outside</v>
      </c>
      <c r="AJ200" s="7" t="str">
        <f t="shared" si="49"/>
        <v>Up</v>
      </c>
      <c r="AK200" s="7" t="str">
        <f t="shared" si="50"/>
        <v>POC Unchanged</v>
      </c>
      <c r="AL200" s="9" t="str">
        <f t="shared" si="51"/>
        <v>In. Val</v>
      </c>
      <c r="AM200" s="9" t="str">
        <f t="shared" si="52"/>
        <v>Inside Day</v>
      </c>
      <c r="AN200" s="9" t="str">
        <f t="shared" si="53"/>
        <v>Bl. Val</v>
      </c>
      <c r="AO200" s="9" t="str">
        <f t="shared" si="54"/>
        <v>No Gap</v>
      </c>
      <c r="AP200" s="9" t="str">
        <f t="shared" si="55"/>
        <v>Bottom-Weighted</v>
      </c>
      <c r="AQ200" s="9" t="str">
        <f t="shared" si="56"/>
        <v>Skewed Mid-Low</v>
      </c>
      <c r="AR200" s="9" t="str">
        <f t="shared" si="57"/>
        <v>Same</v>
      </c>
      <c r="AS200" s="5">
        <f t="shared" si="58"/>
        <v>0</v>
      </c>
    </row>
    <row r="201" spans="1:45" ht="15.5" x14ac:dyDescent="0.35">
      <c r="A201" s="20">
        <v>45377</v>
      </c>
      <c r="B201" s="21">
        <v>1.268</v>
      </c>
      <c r="C201" s="21">
        <v>1.28932</v>
      </c>
      <c r="D201" s="21">
        <v>1.25746</v>
      </c>
      <c r="E201" s="21">
        <v>1.2627299999999999</v>
      </c>
      <c r="F201" s="21">
        <v>1.2794000000000001</v>
      </c>
      <c r="G201" s="21">
        <v>1.2821</v>
      </c>
      <c r="H201" s="21">
        <v>1.2651000000000001</v>
      </c>
      <c r="I201" s="22">
        <v>-23</v>
      </c>
      <c r="J201" s="22">
        <v>1485</v>
      </c>
      <c r="K201" s="22">
        <v>6698</v>
      </c>
      <c r="L201" s="22">
        <v>8254</v>
      </c>
      <c r="M201" s="23">
        <v>8.4825363825364342</v>
      </c>
      <c r="N201" s="23">
        <v>318.60000000000002</v>
      </c>
      <c r="O201" s="22">
        <v>169.99999999999903</v>
      </c>
      <c r="P201" s="22">
        <v>938877</v>
      </c>
      <c r="Q201" s="23">
        <v>975.96361746361742</v>
      </c>
      <c r="R201" s="23">
        <v>25.907093534212176</v>
      </c>
      <c r="S201" s="22">
        <v>51</v>
      </c>
      <c r="T201" s="22" t="s">
        <v>28</v>
      </c>
      <c r="U201" s="23">
        <v>0.35408599059222046</v>
      </c>
      <c r="V201" s="22">
        <v>769</v>
      </c>
      <c r="W201" s="22">
        <v>2619</v>
      </c>
      <c r="X201" s="22">
        <v>2856</v>
      </c>
      <c r="Y201" s="22">
        <v>2010</v>
      </c>
      <c r="Z201" s="22" t="s">
        <v>27</v>
      </c>
      <c r="AA201" s="5"/>
      <c r="AB201" s="6" cm="1">
        <f t="array" ref="AB201">SUM(IF(B201:I201&gt;B202:I202,1,-1))</f>
        <v>-8</v>
      </c>
      <c r="AC201" s="6" cm="1">
        <f t="array" ref="AC201">SUM(IF(J201:S201&gt;J202:S202,1,-1))</f>
        <v>-8</v>
      </c>
      <c r="AD201" s="6">
        <f t="shared" si="59"/>
        <v>-16</v>
      </c>
      <c r="AE201" s="6">
        <f t="shared" si="60"/>
        <v>-10</v>
      </c>
      <c r="AF201" s="6">
        <f t="shared" si="60"/>
        <v>-12</v>
      </c>
      <c r="AG201" s="6">
        <f t="shared" si="60"/>
        <v>-22</v>
      </c>
      <c r="AH201" s="5"/>
      <c r="AI201" s="8" t="str">
        <f t="shared" si="48"/>
        <v>Outside</v>
      </c>
      <c r="AJ201" s="7" t="str">
        <f t="shared" si="49"/>
        <v>Up</v>
      </c>
      <c r="AK201" s="7" t="str">
        <f t="shared" si="50"/>
        <v>POC Unchanged</v>
      </c>
      <c r="AL201" s="9" t="str">
        <f t="shared" si="51"/>
        <v>In. Val</v>
      </c>
      <c r="AM201" s="9" t="str">
        <f t="shared" si="52"/>
        <v>Inside Day</v>
      </c>
      <c r="AN201" s="9" t="str">
        <f t="shared" si="53"/>
        <v>Bl. Val</v>
      </c>
      <c r="AO201" s="9" t="str">
        <f t="shared" si="54"/>
        <v>No Gap</v>
      </c>
      <c r="AP201" s="9" t="str">
        <f t="shared" si="55"/>
        <v>Bottom-Weighted</v>
      </c>
      <c r="AQ201" s="9" t="str">
        <f t="shared" si="56"/>
        <v>Skewed Mid-Low</v>
      </c>
      <c r="AR201" s="9" t="str">
        <f t="shared" si="57"/>
        <v>Same</v>
      </c>
      <c r="AS201" s="5">
        <f t="shared" si="58"/>
        <v>0</v>
      </c>
    </row>
    <row r="202" spans="1:45" ht="15.5" x14ac:dyDescent="0.35">
      <c r="A202" s="20">
        <v>45376</v>
      </c>
      <c r="B202" s="21">
        <v>1.26833</v>
      </c>
      <c r="C202" s="21">
        <v>1.28932</v>
      </c>
      <c r="D202" s="21">
        <v>1.25746</v>
      </c>
      <c r="E202" s="21">
        <v>1.26359</v>
      </c>
      <c r="F202" s="21">
        <v>1.2794000000000001</v>
      </c>
      <c r="G202" s="21">
        <v>1.2821</v>
      </c>
      <c r="H202" s="21">
        <v>1.2658</v>
      </c>
      <c r="I202" s="22">
        <v>-20</v>
      </c>
      <c r="J202" s="22">
        <v>1485</v>
      </c>
      <c r="K202" s="22">
        <v>6709</v>
      </c>
      <c r="L202" s="22">
        <v>8265</v>
      </c>
      <c r="M202" s="23">
        <v>8.4968814968815476</v>
      </c>
      <c r="N202" s="23">
        <v>318.60000000000002</v>
      </c>
      <c r="O202" s="22">
        <v>162.9999999999998</v>
      </c>
      <c r="P202" s="22">
        <v>949367</v>
      </c>
      <c r="Q202" s="23">
        <v>986.86798336798336</v>
      </c>
      <c r="R202" s="23">
        <v>25.941619585687381</v>
      </c>
      <c r="S202" s="22">
        <v>53</v>
      </c>
      <c r="T202" s="22" t="s">
        <v>28</v>
      </c>
      <c r="U202" s="23">
        <v>0.35589454447296776</v>
      </c>
      <c r="V202" s="22">
        <v>769</v>
      </c>
      <c r="W202" s="22">
        <v>2619</v>
      </c>
      <c r="X202" s="22">
        <v>3184</v>
      </c>
      <c r="Y202" s="22">
        <v>1693</v>
      </c>
      <c r="Z202" s="22" t="s">
        <v>27</v>
      </c>
      <c r="AA202" s="5"/>
      <c r="AB202" s="6" cm="1">
        <f t="array" ref="AB202">SUM(IF(B202:I202&gt;B203:I203,1,-1))</f>
        <v>-2</v>
      </c>
      <c r="AC202" s="6" cm="1">
        <f t="array" ref="AC202">SUM(IF(J202:S202&gt;J203:S203,1,-1))</f>
        <v>-6</v>
      </c>
      <c r="AD202" s="6">
        <f t="shared" si="59"/>
        <v>-8</v>
      </c>
      <c r="AE202" s="6">
        <f t="shared" si="60"/>
        <v>-4</v>
      </c>
      <c r="AF202" s="6">
        <f t="shared" si="60"/>
        <v>-8</v>
      </c>
      <c r="AG202" s="6">
        <f t="shared" si="60"/>
        <v>-12</v>
      </c>
      <c r="AH202" s="5"/>
      <c r="AI202" s="8" t="str">
        <f t="shared" si="48"/>
        <v>Outside</v>
      </c>
      <c r="AJ202" s="7" t="str">
        <f t="shared" si="49"/>
        <v>Up</v>
      </c>
      <c r="AK202" s="7" t="str">
        <f t="shared" si="50"/>
        <v>POC Unchanged</v>
      </c>
      <c r="AL202" s="9" t="str">
        <f t="shared" si="51"/>
        <v>In. Val</v>
      </c>
      <c r="AM202" s="9" t="str">
        <f t="shared" si="52"/>
        <v>Inside Day</v>
      </c>
      <c r="AN202" s="9" t="str">
        <f t="shared" si="53"/>
        <v>Bl. Val</v>
      </c>
      <c r="AO202" s="9" t="str">
        <f t="shared" si="54"/>
        <v>No Gap</v>
      </c>
      <c r="AP202" s="9" t="str">
        <f t="shared" si="55"/>
        <v>Bottom-Weighted</v>
      </c>
      <c r="AQ202" s="9" t="str">
        <f t="shared" si="56"/>
        <v>Skewed Mid-Low</v>
      </c>
      <c r="AR202" s="9" t="str">
        <f t="shared" si="57"/>
        <v>Same</v>
      </c>
      <c r="AS202" s="5">
        <f t="shared" si="58"/>
        <v>0</v>
      </c>
    </row>
    <row r="203" spans="1:45" ht="15.5" x14ac:dyDescent="0.35">
      <c r="A203" s="20">
        <v>45373</v>
      </c>
      <c r="B203" s="21">
        <v>1.26695</v>
      </c>
      <c r="C203" s="21">
        <v>1.28932</v>
      </c>
      <c r="D203" s="21">
        <v>1.25746</v>
      </c>
      <c r="E203" s="21">
        <v>1.25969</v>
      </c>
      <c r="F203" s="21">
        <v>1.2794000000000001</v>
      </c>
      <c r="G203" s="21">
        <v>1.2821</v>
      </c>
      <c r="H203" s="21">
        <v>1.2665000000000002</v>
      </c>
      <c r="I203" s="22">
        <v>-36</v>
      </c>
      <c r="J203" s="22">
        <v>1485</v>
      </c>
      <c r="K203" s="22">
        <v>6712</v>
      </c>
      <c r="L203" s="22">
        <v>8268</v>
      </c>
      <c r="M203" s="23">
        <v>8.5042619542619988</v>
      </c>
      <c r="N203" s="23">
        <v>318.60000000000002</v>
      </c>
      <c r="O203" s="22">
        <v>155.99999999999835</v>
      </c>
      <c r="P203" s="22">
        <v>958793</v>
      </c>
      <c r="Q203" s="23">
        <v>996.66632016632013</v>
      </c>
      <c r="R203" s="23">
        <v>25.951035781544253</v>
      </c>
      <c r="S203" s="22">
        <v>50</v>
      </c>
      <c r="T203" s="22" t="s">
        <v>28</v>
      </c>
      <c r="U203" s="23">
        <v>0.3573729155915284</v>
      </c>
      <c r="V203" s="22">
        <v>769</v>
      </c>
      <c r="W203" s="22">
        <v>2619</v>
      </c>
      <c r="X203" s="22">
        <v>3549</v>
      </c>
      <c r="Y203" s="22">
        <v>1331</v>
      </c>
      <c r="Z203" s="22" t="s">
        <v>27</v>
      </c>
      <c r="AA203" s="5"/>
      <c r="AB203" s="6" cm="1">
        <f t="array" ref="AB203">SUM(IF(B203:I203&gt;B204:I204,1,-1))</f>
        <v>0</v>
      </c>
      <c r="AC203" s="6" cm="1">
        <f t="array" ref="AC203">SUM(IF(J203:S203&gt;J204:S204,1,-1))</f>
        <v>2</v>
      </c>
      <c r="AD203" s="6">
        <f t="shared" si="59"/>
        <v>2</v>
      </c>
      <c r="AE203" s="6">
        <f t="shared" si="60"/>
        <v>0</v>
      </c>
      <c r="AF203" s="6">
        <f t="shared" si="60"/>
        <v>0</v>
      </c>
      <c r="AG203" s="6">
        <f t="shared" si="60"/>
        <v>0</v>
      </c>
      <c r="AH203" s="5"/>
      <c r="AI203" s="8" t="str">
        <f t="shared" si="48"/>
        <v>OL Higher</v>
      </c>
      <c r="AJ203" s="7" t="str">
        <f t="shared" si="49"/>
        <v>Up</v>
      </c>
      <c r="AK203" s="7" t="str">
        <f t="shared" si="50"/>
        <v>POC Up</v>
      </c>
      <c r="AL203" s="9" t="str">
        <f t="shared" si="51"/>
        <v>Ab. Val</v>
      </c>
      <c r="AM203" s="9" t="str">
        <f t="shared" si="52"/>
        <v>Lower Break</v>
      </c>
      <c r="AN203" s="9" t="str">
        <f t="shared" si="53"/>
        <v>Bl. Val</v>
      </c>
      <c r="AO203" s="9" t="str">
        <f t="shared" si="54"/>
        <v>No Gap</v>
      </c>
      <c r="AP203" s="9" t="str">
        <f t="shared" si="55"/>
        <v>Bottom-Weighted</v>
      </c>
      <c r="AQ203" s="9" t="str">
        <f t="shared" si="56"/>
        <v>Skewed Mid-Low</v>
      </c>
      <c r="AR203" s="9" t="str">
        <f t="shared" si="57"/>
        <v>Same</v>
      </c>
      <c r="AS203" s="5">
        <f t="shared" si="58"/>
        <v>0</v>
      </c>
    </row>
    <row r="204" spans="1:45" ht="15.5" x14ac:dyDescent="0.35">
      <c r="A204" s="20">
        <v>45372</v>
      </c>
      <c r="B204" s="21">
        <v>1.2661</v>
      </c>
      <c r="C204" s="21">
        <v>1.28932</v>
      </c>
      <c r="D204" s="21">
        <v>1.25993</v>
      </c>
      <c r="E204" s="21">
        <v>1.2660199999999999</v>
      </c>
      <c r="F204" s="21">
        <v>1.2681</v>
      </c>
      <c r="G204" s="21">
        <v>1.2762</v>
      </c>
      <c r="H204" s="21">
        <v>1.2621</v>
      </c>
      <c r="I204" s="22">
        <v>-18</v>
      </c>
      <c r="J204" s="22">
        <v>5701</v>
      </c>
      <c r="K204" s="22">
        <v>2446</v>
      </c>
      <c r="L204" s="22">
        <v>8220</v>
      </c>
      <c r="M204" s="23">
        <v>8.4253638253638723</v>
      </c>
      <c r="N204" s="23">
        <v>293.90000000000026</v>
      </c>
      <c r="O204" s="22">
        <v>141</v>
      </c>
      <c r="P204" s="22">
        <v>962441</v>
      </c>
      <c r="Q204" s="23">
        <v>1000.45841995842</v>
      </c>
      <c r="R204" s="23">
        <v>27.968696835658363</v>
      </c>
      <c r="S204" s="22">
        <v>40</v>
      </c>
      <c r="T204" s="22" t="s">
        <v>26</v>
      </c>
      <c r="U204" s="23">
        <v>0.5030563883563991</v>
      </c>
      <c r="V204" s="22">
        <v>649</v>
      </c>
      <c r="W204" s="22">
        <v>2128</v>
      </c>
      <c r="X204" s="22">
        <v>3478</v>
      </c>
      <c r="Y204" s="22">
        <v>1930</v>
      </c>
      <c r="Z204" s="22" t="s">
        <v>27</v>
      </c>
      <c r="AA204" s="5"/>
      <c r="AB204" s="6" cm="1">
        <f t="array" ref="AB204">SUM(IF(B204:I204&gt;B205:I205,1,-1))</f>
        <v>-2</v>
      </c>
      <c r="AC204" s="6" cm="1">
        <f t="array" ref="AC204">SUM(IF(J204:S204&gt;J205:S205,1,-1))</f>
        <v>-4</v>
      </c>
      <c r="AD204" s="6">
        <f t="shared" si="59"/>
        <v>-6</v>
      </c>
      <c r="AE204" s="6">
        <f t="shared" si="60"/>
        <v>-2</v>
      </c>
      <c r="AF204" s="6">
        <f t="shared" si="60"/>
        <v>-6</v>
      </c>
      <c r="AG204" s="6">
        <f t="shared" si="60"/>
        <v>-8</v>
      </c>
      <c r="AH204" s="5"/>
      <c r="AI204" s="8" t="str">
        <f t="shared" si="48"/>
        <v>Outside</v>
      </c>
      <c r="AJ204" s="7" t="str">
        <f t="shared" si="49"/>
        <v>Neutral</v>
      </c>
      <c r="AK204" s="7" t="str">
        <f t="shared" si="50"/>
        <v>POC Up</v>
      </c>
      <c r="AL204" s="9" t="str">
        <f t="shared" si="51"/>
        <v>In. Val</v>
      </c>
      <c r="AM204" s="9" t="str">
        <f t="shared" si="52"/>
        <v>Inside Day</v>
      </c>
      <c r="AN204" s="9" t="str">
        <f t="shared" si="53"/>
        <v>In Val</v>
      </c>
      <c r="AO204" s="9" t="str">
        <f t="shared" si="54"/>
        <v>No Gap</v>
      </c>
      <c r="AP204" s="9" t="str">
        <f t="shared" si="55"/>
        <v>Top-Weighted</v>
      </c>
      <c r="AQ204" s="9" t="str">
        <f t="shared" si="56"/>
        <v>Skewed Mid-Low</v>
      </c>
      <c r="AR204" s="9" t="str">
        <f t="shared" si="57"/>
        <v>Closed Higher Quadrant</v>
      </c>
      <c r="AS204" s="5">
        <f t="shared" si="58"/>
        <v>2</v>
      </c>
    </row>
    <row r="205" spans="1:45" ht="15.5" x14ac:dyDescent="0.35">
      <c r="A205" s="20">
        <v>45371</v>
      </c>
      <c r="B205" s="21">
        <v>1.2637700000000001</v>
      </c>
      <c r="C205" s="21">
        <v>1.28932</v>
      </c>
      <c r="D205" s="21">
        <v>1.25993</v>
      </c>
      <c r="E205" s="21">
        <v>1.27976</v>
      </c>
      <c r="F205" s="21">
        <v>1.2678</v>
      </c>
      <c r="G205" s="21">
        <v>1.2755000000000001</v>
      </c>
      <c r="H205" s="21">
        <v>1.2624</v>
      </c>
      <c r="I205" s="22">
        <v>24</v>
      </c>
      <c r="J205" s="22">
        <v>5649</v>
      </c>
      <c r="K205" s="22">
        <v>2524</v>
      </c>
      <c r="L205" s="22">
        <v>8251</v>
      </c>
      <c r="M205" s="23">
        <v>8.4558212058212376</v>
      </c>
      <c r="N205" s="23">
        <v>293.90000000000026</v>
      </c>
      <c r="O205" s="22">
        <v>131.00000000000111</v>
      </c>
      <c r="P205" s="22">
        <v>965430</v>
      </c>
      <c r="Q205" s="23">
        <v>1003.5654885654885</v>
      </c>
      <c r="R205" s="23">
        <v>28.074174889418146</v>
      </c>
      <c r="S205" s="22">
        <v>33</v>
      </c>
      <c r="T205" s="22" t="s">
        <v>26</v>
      </c>
      <c r="U205" s="23">
        <v>0.50996885048375007</v>
      </c>
      <c r="V205" s="22">
        <v>649</v>
      </c>
      <c r="W205" s="22">
        <v>1902</v>
      </c>
      <c r="X205" s="22">
        <v>3481</v>
      </c>
      <c r="Y205" s="22">
        <v>2187</v>
      </c>
      <c r="Z205" s="22" t="s">
        <v>32</v>
      </c>
      <c r="AA205" s="5"/>
      <c r="AB205" s="6" cm="1">
        <f t="array" ref="AB205">SUM(IF(B205:I205&gt;B206:I206,1,-1))</f>
        <v>2</v>
      </c>
      <c r="AC205" s="6" cm="1">
        <f t="array" ref="AC205">SUM(IF(J205:S205&gt;J206:S206,1,-1))</f>
        <v>2</v>
      </c>
      <c r="AD205" s="6">
        <f t="shared" si="59"/>
        <v>4</v>
      </c>
      <c r="AE205" s="6">
        <f t="shared" si="60"/>
        <v>-2</v>
      </c>
      <c r="AF205" s="6">
        <f t="shared" si="60"/>
        <v>-10</v>
      </c>
      <c r="AG205" s="6">
        <f t="shared" si="60"/>
        <v>-12</v>
      </c>
      <c r="AH205" s="5"/>
      <c r="AI205" s="8" t="str">
        <f t="shared" si="48"/>
        <v>OL Higher</v>
      </c>
      <c r="AJ205" s="7" t="str">
        <f t="shared" si="49"/>
        <v>Up</v>
      </c>
      <c r="AK205" s="7" t="str">
        <f t="shared" si="50"/>
        <v>POC Unchanged</v>
      </c>
      <c r="AL205" s="9" t="str">
        <f t="shared" si="51"/>
        <v>In. Val</v>
      </c>
      <c r="AM205" s="9" t="str">
        <f t="shared" si="52"/>
        <v>Inside Day</v>
      </c>
      <c r="AN205" s="9" t="str">
        <f t="shared" si="53"/>
        <v>Ab. Val</v>
      </c>
      <c r="AO205" s="9" t="str">
        <f t="shared" si="54"/>
        <v>No Gap</v>
      </c>
      <c r="AP205" s="9" t="str">
        <f t="shared" si="55"/>
        <v>Top-Weighted</v>
      </c>
      <c r="AQ205" s="9" t="str">
        <f t="shared" si="56"/>
        <v>Skewed Mid-Low</v>
      </c>
      <c r="AR205" s="9" t="str">
        <f t="shared" si="57"/>
        <v>Closed Lower Quadrant</v>
      </c>
      <c r="AS205" s="5">
        <f t="shared" si="58"/>
        <v>-1</v>
      </c>
    </row>
    <row r="206" spans="1:45" ht="15.5" x14ac:dyDescent="0.35">
      <c r="A206" s="20">
        <v>45370</v>
      </c>
      <c r="B206" s="21">
        <v>1.2624200000000001</v>
      </c>
      <c r="C206" s="21">
        <v>1.28932</v>
      </c>
      <c r="D206" s="21">
        <v>1.25993</v>
      </c>
      <c r="E206" s="21">
        <v>1.2717400000000001</v>
      </c>
      <c r="F206" s="21">
        <v>1.2678</v>
      </c>
      <c r="G206" s="21">
        <v>1.2749999999999999</v>
      </c>
      <c r="H206" s="21">
        <v>1.2613000000000001</v>
      </c>
      <c r="I206" s="22">
        <v>2</v>
      </c>
      <c r="J206" s="22">
        <v>5188</v>
      </c>
      <c r="K206" s="22">
        <v>2947</v>
      </c>
      <c r="L206" s="22">
        <v>8213</v>
      </c>
      <c r="M206" s="23">
        <v>8.4143451143451529</v>
      </c>
      <c r="N206" s="23">
        <v>293.90000000000026</v>
      </c>
      <c r="O206" s="22">
        <v>136.99999999999824</v>
      </c>
      <c r="P206" s="22">
        <v>964105</v>
      </c>
      <c r="Q206" s="23">
        <v>1002.1881496881497</v>
      </c>
      <c r="R206" s="23">
        <v>27.944879210615831</v>
      </c>
      <c r="S206" s="22">
        <v>41</v>
      </c>
      <c r="T206" s="22" t="s">
        <v>26</v>
      </c>
      <c r="U206" s="23">
        <v>0.5662029767212482</v>
      </c>
      <c r="V206" s="22">
        <v>649</v>
      </c>
      <c r="W206" s="22">
        <v>1805</v>
      </c>
      <c r="X206" s="22">
        <v>3119</v>
      </c>
      <c r="Y206" s="22">
        <v>2610</v>
      </c>
      <c r="Z206" s="22" t="s">
        <v>29</v>
      </c>
      <c r="AA206" s="5"/>
      <c r="AB206" s="6" cm="1">
        <f t="array" ref="AB206">SUM(IF(B206:I206&gt;B207:I207,1,-1))</f>
        <v>-2</v>
      </c>
      <c r="AC206" s="6" cm="1">
        <f t="array" ref="AC206">SUM(IF(J206:S206&gt;J207:S207,1,-1))</f>
        <v>-4</v>
      </c>
      <c r="AD206" s="6">
        <f t="shared" si="59"/>
        <v>-6</v>
      </c>
      <c r="AE206" s="6">
        <f t="shared" si="60"/>
        <v>-4</v>
      </c>
      <c r="AF206" s="6">
        <f t="shared" si="60"/>
        <v>-16</v>
      </c>
      <c r="AG206" s="6">
        <f t="shared" si="60"/>
        <v>-20</v>
      </c>
      <c r="AH206" s="5"/>
      <c r="AI206" s="8" t="str">
        <f t="shared" si="48"/>
        <v>Inside</v>
      </c>
      <c r="AJ206" s="7" t="str">
        <f t="shared" si="49"/>
        <v>Up</v>
      </c>
      <c r="AK206" s="7" t="str">
        <f t="shared" si="50"/>
        <v>POC Unchanged</v>
      </c>
      <c r="AL206" s="9" t="str">
        <f t="shared" si="51"/>
        <v>In. Val</v>
      </c>
      <c r="AM206" s="9" t="str">
        <f t="shared" si="52"/>
        <v>Inside Day</v>
      </c>
      <c r="AN206" s="9" t="str">
        <f t="shared" si="53"/>
        <v>In Val</v>
      </c>
      <c r="AO206" s="9" t="str">
        <f t="shared" si="54"/>
        <v>No Gap</v>
      </c>
      <c r="AP206" s="9" t="str">
        <f t="shared" si="55"/>
        <v>Top-Weighted</v>
      </c>
      <c r="AQ206" s="9" t="str">
        <f t="shared" si="56"/>
        <v>Skewed Mid-Low</v>
      </c>
      <c r="AR206" s="9" t="str">
        <f t="shared" si="57"/>
        <v>Same</v>
      </c>
      <c r="AS206" s="5">
        <f t="shared" si="58"/>
        <v>0</v>
      </c>
    </row>
    <row r="207" spans="1:45" ht="15.5" x14ac:dyDescent="0.35">
      <c r="A207" s="20">
        <v>45369</v>
      </c>
      <c r="B207" s="21">
        <v>1.2587299999999999</v>
      </c>
      <c r="C207" s="21">
        <v>1.28932</v>
      </c>
      <c r="D207" s="21">
        <v>1.2578499999999999</v>
      </c>
      <c r="E207" s="21">
        <v>1.2725900000000001</v>
      </c>
      <c r="F207" s="21">
        <v>1.2678</v>
      </c>
      <c r="G207" s="21">
        <v>1.2752000000000001</v>
      </c>
      <c r="H207" s="21">
        <v>1.2602</v>
      </c>
      <c r="I207" s="22">
        <v>22</v>
      </c>
      <c r="J207" s="22">
        <v>4818</v>
      </c>
      <c r="K207" s="22">
        <v>3399</v>
      </c>
      <c r="L207" s="22">
        <v>8292</v>
      </c>
      <c r="M207" s="23">
        <v>8.4992723492723989</v>
      </c>
      <c r="N207" s="23">
        <v>314.70000000000107</v>
      </c>
      <c r="O207" s="22">
        <v>150.00000000000125</v>
      </c>
      <c r="P207" s="22">
        <v>973030</v>
      </c>
      <c r="Q207" s="23">
        <v>1011.4656964656965</v>
      </c>
      <c r="R207" s="23">
        <v>26.348903717826413</v>
      </c>
      <c r="S207" s="22">
        <v>38</v>
      </c>
      <c r="T207" s="22" t="s">
        <v>26</v>
      </c>
      <c r="U207" s="23">
        <v>0.63110025182185125</v>
      </c>
      <c r="V207" s="22">
        <v>749</v>
      </c>
      <c r="W207" s="22">
        <v>2156</v>
      </c>
      <c r="X207" s="22">
        <v>3242</v>
      </c>
      <c r="Y207" s="22">
        <v>2145</v>
      </c>
      <c r="Z207" s="22" t="s">
        <v>29</v>
      </c>
      <c r="AA207" s="5"/>
      <c r="AB207" s="6" cm="1">
        <f t="array" ref="AB207">SUM(IF(B207:I207&gt;B208:I208,1,-1))</f>
        <v>-2</v>
      </c>
      <c r="AC207" s="6" cm="1">
        <f t="array" ref="AC207">SUM(IF(J207:S207&gt;J208:S208,1,-1))</f>
        <v>-8</v>
      </c>
      <c r="AD207" s="6">
        <f t="shared" si="59"/>
        <v>-10</v>
      </c>
      <c r="AE207" s="6">
        <f t="shared" si="60"/>
        <v>-2</v>
      </c>
      <c r="AF207" s="6">
        <f t="shared" si="60"/>
        <v>-14</v>
      </c>
      <c r="AG207" s="6">
        <f t="shared" si="60"/>
        <v>-16</v>
      </c>
      <c r="AH207" s="5"/>
      <c r="AI207" s="8" t="str">
        <f t="shared" si="48"/>
        <v>OL Higher</v>
      </c>
      <c r="AJ207" s="7" t="str">
        <f t="shared" si="49"/>
        <v>Up</v>
      </c>
      <c r="AK207" s="7" t="str">
        <f t="shared" si="50"/>
        <v>POC Unchanged</v>
      </c>
      <c r="AL207" s="9" t="str">
        <f t="shared" si="51"/>
        <v>In. Val</v>
      </c>
      <c r="AM207" s="9" t="str">
        <f t="shared" si="52"/>
        <v>Inside Day</v>
      </c>
      <c r="AN207" s="9" t="str">
        <f t="shared" si="53"/>
        <v>In Val</v>
      </c>
      <c r="AO207" s="9" t="str">
        <f t="shared" si="54"/>
        <v>No Gap</v>
      </c>
      <c r="AP207" s="9" t="str">
        <f t="shared" si="55"/>
        <v>Top-Weighted</v>
      </c>
      <c r="AQ207" s="9" t="str">
        <f t="shared" si="56"/>
        <v>Skewed Mid-Low</v>
      </c>
      <c r="AR207" s="9" t="str">
        <f t="shared" si="57"/>
        <v>Same</v>
      </c>
      <c r="AS207" s="5">
        <f t="shared" si="58"/>
        <v>0</v>
      </c>
    </row>
    <row r="208" spans="1:45" ht="15.5" x14ac:dyDescent="0.35">
      <c r="A208" s="20">
        <v>45366</v>
      </c>
      <c r="B208" s="21">
        <v>1.2609699999999999</v>
      </c>
      <c r="C208" s="21">
        <v>1.28932</v>
      </c>
      <c r="D208" s="21">
        <v>1.2578499999999999</v>
      </c>
      <c r="E208" s="21">
        <v>1.2730699999999999</v>
      </c>
      <c r="F208" s="21">
        <v>1.2678</v>
      </c>
      <c r="G208" s="21">
        <v>1.2746999999999999</v>
      </c>
      <c r="H208" s="21">
        <v>1.2583</v>
      </c>
      <c r="I208" s="22">
        <v>11</v>
      </c>
      <c r="J208" s="22">
        <v>4527</v>
      </c>
      <c r="K208" s="22">
        <v>3698</v>
      </c>
      <c r="L208" s="22">
        <v>8300</v>
      </c>
      <c r="M208" s="23">
        <v>8.5012474012474524</v>
      </c>
      <c r="N208" s="23">
        <v>314.70000000000107</v>
      </c>
      <c r="O208" s="22">
        <v>163.99999999999972</v>
      </c>
      <c r="P208" s="22">
        <v>974500</v>
      </c>
      <c r="Q208" s="23">
        <v>1012.993762993763</v>
      </c>
      <c r="R208" s="23">
        <v>26.374324753733625</v>
      </c>
      <c r="S208" s="22">
        <v>43</v>
      </c>
      <c r="T208" s="22" t="s">
        <v>26</v>
      </c>
      <c r="U208" s="23">
        <v>0.63525480932336764</v>
      </c>
      <c r="V208" s="22">
        <v>749</v>
      </c>
      <c r="W208" s="22">
        <v>2084</v>
      </c>
      <c r="X208" s="22">
        <v>3023</v>
      </c>
      <c r="Y208" s="22">
        <v>2444</v>
      </c>
      <c r="Z208" s="22" t="s">
        <v>29</v>
      </c>
      <c r="AA208" s="5"/>
      <c r="AB208" s="6" cm="1">
        <f t="array" ref="AB208">SUM(IF(B208:I208&gt;B209:I209,1,-1))</f>
        <v>0</v>
      </c>
      <c r="AC208" s="6" cm="1">
        <f t="array" ref="AC208">SUM(IF(J208:S208&gt;J209:S209,1,-1))</f>
        <v>-4</v>
      </c>
      <c r="AD208" s="6">
        <f t="shared" si="59"/>
        <v>-4</v>
      </c>
      <c r="AE208" s="6">
        <f t="shared" si="60"/>
        <v>0</v>
      </c>
      <c r="AF208" s="6">
        <f t="shared" si="60"/>
        <v>-8</v>
      </c>
      <c r="AG208" s="6">
        <f t="shared" si="60"/>
        <v>-8</v>
      </c>
      <c r="AH208" s="5"/>
      <c r="AI208" s="8" t="str">
        <f t="shared" si="48"/>
        <v>OL Higher</v>
      </c>
      <c r="AJ208" s="7" t="str">
        <f t="shared" si="49"/>
        <v>Up</v>
      </c>
      <c r="AK208" s="7" t="str">
        <f t="shared" si="50"/>
        <v>POC Unchanged</v>
      </c>
      <c r="AL208" s="9" t="str">
        <f t="shared" si="51"/>
        <v>In. Val</v>
      </c>
      <c r="AM208" s="9" t="str">
        <f t="shared" si="52"/>
        <v>Inside Day</v>
      </c>
      <c r="AN208" s="9" t="str">
        <f t="shared" si="53"/>
        <v>In Val</v>
      </c>
      <c r="AO208" s="9" t="str">
        <f t="shared" si="54"/>
        <v>No Gap</v>
      </c>
      <c r="AP208" s="9" t="str">
        <f t="shared" si="55"/>
        <v>Top-Weighted</v>
      </c>
      <c r="AQ208" s="9" t="str">
        <f t="shared" si="56"/>
        <v>Skewed Mid-Low</v>
      </c>
      <c r="AR208" s="9" t="str">
        <f t="shared" si="57"/>
        <v>Closed Higher Quadrant</v>
      </c>
      <c r="AS208" s="5">
        <f t="shared" si="58"/>
        <v>1</v>
      </c>
    </row>
    <row r="209" spans="1:45" ht="15.5" x14ac:dyDescent="0.35">
      <c r="A209" s="20">
        <v>45365</v>
      </c>
      <c r="B209" s="21">
        <v>1.2597799999999999</v>
      </c>
      <c r="C209" s="21">
        <v>1.28932</v>
      </c>
      <c r="D209" s="21">
        <v>1.2550300000000001</v>
      </c>
      <c r="E209" s="21">
        <v>1.2744800000000001</v>
      </c>
      <c r="F209" s="21">
        <v>1.2678</v>
      </c>
      <c r="G209" s="21">
        <v>1.2745000000000002</v>
      </c>
      <c r="H209" s="21">
        <v>1.2577</v>
      </c>
      <c r="I209" s="22">
        <v>13</v>
      </c>
      <c r="J209" s="22">
        <v>4162</v>
      </c>
      <c r="K209" s="22">
        <v>4157</v>
      </c>
      <c r="L209" s="22">
        <v>8394</v>
      </c>
      <c r="M209" s="23">
        <v>8.6399168399168946</v>
      </c>
      <c r="N209" s="23">
        <v>342.8999999999993</v>
      </c>
      <c r="O209" s="22">
        <v>168.00000000000148</v>
      </c>
      <c r="P209" s="22">
        <v>989391</v>
      </c>
      <c r="Q209" s="23">
        <v>1028.4729729729729</v>
      </c>
      <c r="R209" s="23">
        <v>24.479440069991302</v>
      </c>
      <c r="S209" s="22">
        <v>40</v>
      </c>
      <c r="T209" s="22" t="s">
        <v>26</v>
      </c>
      <c r="U209" s="23">
        <v>0.64384109155785851</v>
      </c>
      <c r="V209" s="22">
        <v>949</v>
      </c>
      <c r="W209" s="22">
        <v>1893</v>
      </c>
      <c r="X209" s="22">
        <v>3455</v>
      </c>
      <c r="Y209" s="22">
        <v>2097</v>
      </c>
      <c r="Z209" s="22" t="s">
        <v>32</v>
      </c>
      <c r="AA209" s="5"/>
      <c r="AB209" s="6" cm="1">
        <f t="array" ref="AB209">SUM(IF(B209:I209&gt;B210:I210,1,-1))</f>
        <v>0</v>
      </c>
      <c r="AC209" s="6" cm="1">
        <f t="array" ref="AC209">SUM(IF(J209:S209&gt;J210:S210,1,-1))</f>
        <v>-2</v>
      </c>
      <c r="AD209" s="6">
        <f t="shared" si="59"/>
        <v>-2</v>
      </c>
      <c r="AE209" s="6">
        <f t="shared" si="60"/>
        <v>-6</v>
      </c>
      <c r="AF209" s="6">
        <f t="shared" si="60"/>
        <v>-10</v>
      </c>
      <c r="AG209" s="6">
        <f t="shared" si="60"/>
        <v>-16</v>
      </c>
      <c r="AH209" s="5"/>
      <c r="AI209" s="8" t="str">
        <f t="shared" si="48"/>
        <v>OL Higher</v>
      </c>
      <c r="AJ209" s="7" t="str">
        <f t="shared" si="49"/>
        <v>Up</v>
      </c>
      <c r="AK209" s="7" t="str">
        <f t="shared" si="50"/>
        <v>POC Unchanged</v>
      </c>
      <c r="AL209" s="9" t="str">
        <f t="shared" si="51"/>
        <v>In. Val</v>
      </c>
      <c r="AM209" s="9" t="str">
        <f t="shared" si="52"/>
        <v>Inside Day</v>
      </c>
      <c r="AN209" s="9" t="str">
        <f t="shared" si="53"/>
        <v>In Val</v>
      </c>
      <c r="AO209" s="9" t="str">
        <f t="shared" si="54"/>
        <v>No Gap</v>
      </c>
      <c r="AP209" s="9" t="str">
        <f t="shared" si="55"/>
        <v>Top-Weighted</v>
      </c>
      <c r="AQ209" s="9" t="str">
        <f t="shared" si="56"/>
        <v>Skewed Mid-Low</v>
      </c>
      <c r="AR209" s="9" t="str">
        <f t="shared" si="57"/>
        <v>Same</v>
      </c>
      <c r="AS209" s="5">
        <f t="shared" si="58"/>
        <v>0</v>
      </c>
    </row>
    <row r="210" spans="1:45" ht="15.5" x14ac:dyDescent="0.35">
      <c r="A210" s="20">
        <v>45364</v>
      </c>
      <c r="B210" s="21">
        <v>1.25667</v>
      </c>
      <c r="C210" s="21">
        <v>1.28932</v>
      </c>
      <c r="D210" s="21">
        <v>1.2540100000000001</v>
      </c>
      <c r="E210" s="21">
        <v>1.28007</v>
      </c>
      <c r="F210" s="21">
        <v>1.2678</v>
      </c>
      <c r="G210" s="21">
        <v>1.2734000000000001</v>
      </c>
      <c r="H210" s="21">
        <v>1.2575000000000001</v>
      </c>
      <c r="I210" s="22">
        <v>30</v>
      </c>
      <c r="J210" s="22">
        <v>3731</v>
      </c>
      <c r="K210" s="22">
        <v>4626</v>
      </c>
      <c r="L210" s="22">
        <v>8432</v>
      </c>
      <c r="M210" s="23">
        <v>8.6303534303534839</v>
      </c>
      <c r="N210" s="23">
        <v>353.09999999999951</v>
      </c>
      <c r="O210" s="22">
        <v>159.00000000000026</v>
      </c>
      <c r="P210" s="22">
        <v>992991</v>
      </c>
      <c r="Q210" s="23">
        <v>1032.2151767151768</v>
      </c>
      <c r="R210" s="23">
        <v>23.879920702350642</v>
      </c>
      <c r="S210" s="22">
        <v>48</v>
      </c>
      <c r="T210" s="22" t="s">
        <v>26</v>
      </c>
      <c r="U210" s="23">
        <v>0.64378743887834766</v>
      </c>
      <c r="V210" s="22">
        <v>1000</v>
      </c>
      <c r="W210" s="22">
        <v>1482</v>
      </c>
      <c r="X210" s="22">
        <v>3738</v>
      </c>
      <c r="Y210" s="22">
        <v>2166</v>
      </c>
      <c r="Z210" s="22" t="s">
        <v>32</v>
      </c>
      <c r="AA210" s="5"/>
      <c r="AB210" s="6" cm="1">
        <f t="array" ref="AB210">SUM(IF(B210:I210&gt;B211:I211,1,-1))</f>
        <v>0</v>
      </c>
      <c r="AC210" s="6" cm="1">
        <f t="array" ref="AC210">SUM(IF(J210:S210&gt;J211:S211,1,-1))</f>
        <v>-2</v>
      </c>
      <c r="AD210" s="6">
        <f t="shared" si="59"/>
        <v>-2</v>
      </c>
      <c r="AE210" s="6">
        <f t="shared" si="60"/>
        <v>-8</v>
      </c>
      <c r="AF210" s="6">
        <f t="shared" si="60"/>
        <v>-10</v>
      </c>
      <c r="AG210" s="6">
        <f t="shared" si="60"/>
        <v>-18</v>
      </c>
      <c r="AH210" s="5"/>
      <c r="AI210" s="8" t="str">
        <f t="shared" si="48"/>
        <v>OL Higher</v>
      </c>
      <c r="AJ210" s="7" t="str">
        <f t="shared" si="49"/>
        <v>Up</v>
      </c>
      <c r="AK210" s="7" t="str">
        <f t="shared" si="50"/>
        <v>POC Unchanged</v>
      </c>
      <c r="AL210" s="9" t="str">
        <f t="shared" si="51"/>
        <v>In. Val</v>
      </c>
      <c r="AM210" s="9" t="str">
        <f t="shared" si="52"/>
        <v>Inside Day</v>
      </c>
      <c r="AN210" s="9" t="str">
        <f t="shared" si="53"/>
        <v>Ab. Val</v>
      </c>
      <c r="AO210" s="9" t="str">
        <f t="shared" si="54"/>
        <v>No Gap</v>
      </c>
      <c r="AP210" s="9" t="str">
        <f t="shared" si="55"/>
        <v>Bottom-Weighted</v>
      </c>
      <c r="AQ210" s="9" t="str">
        <f t="shared" si="56"/>
        <v>Skewed Mid-Low</v>
      </c>
      <c r="AR210" s="9" t="str">
        <f t="shared" si="57"/>
        <v>Same</v>
      </c>
      <c r="AS210" s="5">
        <f t="shared" si="58"/>
        <v>0</v>
      </c>
    </row>
    <row r="211" spans="1:45" ht="15.5" x14ac:dyDescent="0.35">
      <c r="A211" s="20">
        <v>45363</v>
      </c>
      <c r="B211" s="21">
        <v>1.2589699999999999</v>
      </c>
      <c r="C211" s="21">
        <v>1.28932</v>
      </c>
      <c r="D211" s="21">
        <v>1.25346</v>
      </c>
      <c r="E211" s="21">
        <v>1.27946</v>
      </c>
      <c r="F211" s="21">
        <v>1.2678</v>
      </c>
      <c r="G211" s="21">
        <v>1.2711000000000001</v>
      </c>
      <c r="H211" s="21">
        <v>1.256</v>
      </c>
      <c r="I211" s="22">
        <v>45</v>
      </c>
      <c r="J211" s="22">
        <v>3348</v>
      </c>
      <c r="K211" s="22">
        <v>5071</v>
      </c>
      <c r="L211" s="22">
        <v>8494</v>
      </c>
      <c r="M211" s="23">
        <v>8.7352390852391455</v>
      </c>
      <c r="N211" s="23">
        <v>358.6</v>
      </c>
      <c r="O211" s="22">
        <v>151.00000000000114</v>
      </c>
      <c r="P211" s="22">
        <v>1007721</v>
      </c>
      <c r="Q211" s="23">
        <v>1047.5270270270271</v>
      </c>
      <c r="R211" s="23">
        <v>23.68655883993307</v>
      </c>
      <c r="S211" s="22">
        <v>45</v>
      </c>
      <c r="T211" s="22" t="s">
        <v>26</v>
      </c>
      <c r="U211" s="23">
        <v>0.60610084698412114</v>
      </c>
      <c r="V211" s="22">
        <v>991</v>
      </c>
      <c r="W211" s="22">
        <v>1138</v>
      </c>
      <c r="X211" s="22">
        <v>3929</v>
      </c>
      <c r="Y211" s="22">
        <v>2436</v>
      </c>
      <c r="Z211" s="22" t="s">
        <v>32</v>
      </c>
      <c r="AA211" s="5"/>
      <c r="AB211" s="6" cm="1">
        <f t="array" ref="AB211">SUM(IF(B211:I211&gt;B212:I212,1,-1))</f>
        <v>-6</v>
      </c>
      <c r="AC211" s="6" cm="1">
        <f t="array" ref="AC211">SUM(IF(J211:S211&gt;J212:S212,1,-1))</f>
        <v>-6</v>
      </c>
      <c r="AD211" s="6">
        <f t="shared" si="59"/>
        <v>-12</v>
      </c>
      <c r="AE211" s="6">
        <f t="shared" ref="AE211:AG226" si="61">SUM(AB211:AB213)</f>
        <v>-8</v>
      </c>
      <c r="AF211" s="6">
        <f t="shared" si="61"/>
        <v>-2</v>
      </c>
      <c r="AG211" s="6">
        <f t="shared" si="61"/>
        <v>-10</v>
      </c>
      <c r="AH211" s="5"/>
      <c r="AI211" s="8" t="str">
        <f t="shared" si="48"/>
        <v>Outside</v>
      </c>
      <c r="AJ211" s="7" t="str">
        <f t="shared" si="49"/>
        <v>Up</v>
      </c>
      <c r="AK211" s="7" t="str">
        <f t="shared" si="50"/>
        <v>POC Unchanged</v>
      </c>
      <c r="AL211" s="9" t="str">
        <f t="shared" si="51"/>
        <v>In. Val</v>
      </c>
      <c r="AM211" s="9" t="str">
        <f t="shared" si="52"/>
        <v>Inside Day</v>
      </c>
      <c r="AN211" s="9" t="str">
        <f t="shared" si="53"/>
        <v>Ab. Val</v>
      </c>
      <c r="AO211" s="9" t="str">
        <f t="shared" si="54"/>
        <v>No Gap</v>
      </c>
      <c r="AP211" s="9" t="str">
        <f t="shared" si="55"/>
        <v>Bottom-Weighted</v>
      </c>
      <c r="AQ211" s="9" t="str">
        <f t="shared" si="56"/>
        <v>Skewed Mid-Low</v>
      </c>
      <c r="AR211" s="9" t="str">
        <f t="shared" si="57"/>
        <v>Closed Higher Quadrant</v>
      </c>
      <c r="AS211" s="5">
        <f t="shared" si="58"/>
        <v>1</v>
      </c>
    </row>
    <row r="212" spans="1:45" ht="15.5" x14ac:dyDescent="0.35">
      <c r="A212" s="20">
        <v>45362</v>
      </c>
      <c r="B212" s="21">
        <v>1.2626299999999999</v>
      </c>
      <c r="C212" s="21">
        <v>1.28932</v>
      </c>
      <c r="D212" s="21">
        <v>1.25346</v>
      </c>
      <c r="E212" s="21">
        <v>1.2818499999999999</v>
      </c>
      <c r="F212" s="21">
        <v>1.2678</v>
      </c>
      <c r="G212" s="21">
        <v>1.27</v>
      </c>
      <c r="H212" s="21">
        <v>1.2577</v>
      </c>
      <c r="I212" s="22">
        <v>47</v>
      </c>
      <c r="J212" s="22">
        <v>2923</v>
      </c>
      <c r="K212" s="22">
        <v>5616</v>
      </c>
      <c r="L212" s="22">
        <v>8616</v>
      </c>
      <c r="M212" s="23">
        <v>8.8612266112266518</v>
      </c>
      <c r="N212" s="23">
        <v>358.6</v>
      </c>
      <c r="O212" s="22">
        <v>122.99999999999977</v>
      </c>
      <c r="P212" s="22">
        <v>1013114</v>
      </c>
      <c r="Q212" s="23">
        <v>1053.1330561330562</v>
      </c>
      <c r="R212" s="23">
        <v>24.026770775237033</v>
      </c>
      <c r="S212" s="22">
        <v>45</v>
      </c>
      <c r="T212" s="22" t="s">
        <v>26</v>
      </c>
      <c r="U212" s="23">
        <v>0.52776636564384793</v>
      </c>
      <c r="V212" s="22">
        <v>893</v>
      </c>
      <c r="W212" s="22">
        <v>792</v>
      </c>
      <c r="X212" s="22">
        <v>4159</v>
      </c>
      <c r="Y212" s="22">
        <v>2772</v>
      </c>
      <c r="Z212" s="22" t="s">
        <v>31</v>
      </c>
      <c r="AA212" s="5"/>
      <c r="AB212" s="6" cm="1">
        <f t="array" ref="AB212">SUM(IF(B212:I212&gt;B213:I213,1,-1))</f>
        <v>-2</v>
      </c>
      <c r="AC212" s="6" cm="1">
        <f t="array" ref="AC212">SUM(IF(J212:S212&gt;J213:S213,1,-1))</f>
        <v>-2</v>
      </c>
      <c r="AD212" s="6">
        <f t="shared" si="59"/>
        <v>-4</v>
      </c>
      <c r="AE212" s="6">
        <f t="shared" si="61"/>
        <v>-2</v>
      </c>
      <c r="AF212" s="6">
        <f t="shared" si="61"/>
        <v>6</v>
      </c>
      <c r="AG212" s="6">
        <f t="shared" si="61"/>
        <v>4</v>
      </c>
      <c r="AH212" s="5"/>
      <c r="AI212" s="8" t="str">
        <f t="shared" si="48"/>
        <v>Outside</v>
      </c>
      <c r="AJ212" s="7" t="str">
        <f t="shared" si="49"/>
        <v>Up</v>
      </c>
      <c r="AK212" s="7" t="str">
        <f t="shared" si="50"/>
        <v>POC Up</v>
      </c>
      <c r="AL212" s="9" t="str">
        <f t="shared" si="51"/>
        <v>In. Val</v>
      </c>
      <c r="AM212" s="9" t="str">
        <f t="shared" si="52"/>
        <v>Inside Day</v>
      </c>
      <c r="AN212" s="9" t="str">
        <f t="shared" si="53"/>
        <v>Ab. Val</v>
      </c>
      <c r="AO212" s="9" t="str">
        <f t="shared" si="54"/>
        <v>No Gap</v>
      </c>
      <c r="AP212" s="9" t="str">
        <f t="shared" si="55"/>
        <v>Bottom-Weighted</v>
      </c>
      <c r="AQ212" s="9" t="str">
        <f t="shared" si="56"/>
        <v>Skewed Mid-Low</v>
      </c>
      <c r="AR212" s="9" t="str">
        <f t="shared" si="57"/>
        <v>Same</v>
      </c>
      <c r="AS212" s="5">
        <f t="shared" si="58"/>
        <v>0</v>
      </c>
    </row>
    <row r="213" spans="1:45" ht="15.5" x14ac:dyDescent="0.35">
      <c r="A213" s="20">
        <v>45359</v>
      </c>
      <c r="B213" s="21">
        <v>1.2635799999999999</v>
      </c>
      <c r="C213" s="21">
        <v>1.28932</v>
      </c>
      <c r="D213" s="21">
        <v>1.25346</v>
      </c>
      <c r="E213" s="21">
        <v>1.28548</v>
      </c>
      <c r="F213" s="21">
        <v>1.2621</v>
      </c>
      <c r="G213" s="21">
        <v>1.2696000000000001</v>
      </c>
      <c r="H213" s="21">
        <v>1.2585000000000002</v>
      </c>
      <c r="I213" s="22">
        <v>43</v>
      </c>
      <c r="J213" s="22">
        <v>5949</v>
      </c>
      <c r="K213" s="22">
        <v>2626</v>
      </c>
      <c r="L213" s="22">
        <v>8653</v>
      </c>
      <c r="M213" s="23">
        <v>8.8996881496881937</v>
      </c>
      <c r="N213" s="23">
        <v>358.6</v>
      </c>
      <c r="O213" s="22">
        <v>110.99999999999888</v>
      </c>
      <c r="P213" s="22">
        <v>1012862</v>
      </c>
      <c r="Q213" s="23">
        <v>1052.8711018711019</v>
      </c>
      <c r="R213" s="23">
        <v>24.129949804796428</v>
      </c>
      <c r="S213" s="22">
        <v>54</v>
      </c>
      <c r="T213" s="22" t="s">
        <v>28</v>
      </c>
      <c r="U213" s="23">
        <v>0.44483310433979256</v>
      </c>
      <c r="V213" s="22">
        <v>566</v>
      </c>
      <c r="W213" s="22">
        <v>772</v>
      </c>
      <c r="X213" s="22">
        <v>4382</v>
      </c>
      <c r="Y213" s="22">
        <v>2933</v>
      </c>
      <c r="Z213" s="22" t="s">
        <v>31</v>
      </c>
      <c r="AA213" s="5"/>
      <c r="AB213" s="6" cm="1">
        <f t="array" ref="AB213">SUM(IF(B213:I213&gt;B214:I214,1,-1))</f>
        <v>0</v>
      </c>
      <c r="AC213" s="6" cm="1">
        <f t="array" ref="AC213">SUM(IF(J213:S213&gt;J214:S214,1,-1))</f>
        <v>6</v>
      </c>
      <c r="AD213" s="6">
        <f t="shared" si="59"/>
        <v>6</v>
      </c>
      <c r="AE213" s="6">
        <f t="shared" si="61"/>
        <v>4</v>
      </c>
      <c r="AF213" s="6">
        <f t="shared" si="61"/>
        <v>4</v>
      </c>
      <c r="AG213" s="6">
        <f t="shared" si="61"/>
        <v>8</v>
      </c>
      <c r="AH213" s="5"/>
      <c r="AI213" s="8" t="str">
        <f t="shared" si="48"/>
        <v>Outside</v>
      </c>
      <c r="AJ213" s="7" t="str">
        <f t="shared" si="49"/>
        <v>Neutral</v>
      </c>
      <c r="AK213" s="7" t="str">
        <f t="shared" si="50"/>
        <v>POC Unchanged</v>
      </c>
      <c r="AL213" s="9" t="str">
        <f t="shared" si="51"/>
        <v>In. Val</v>
      </c>
      <c r="AM213" s="9" t="str">
        <f t="shared" si="52"/>
        <v>Upper Break</v>
      </c>
      <c r="AN213" s="9" t="str">
        <f t="shared" si="53"/>
        <v>Ab. Val</v>
      </c>
      <c r="AO213" s="9" t="str">
        <f t="shared" si="54"/>
        <v>No Gap</v>
      </c>
      <c r="AP213" s="9" t="str">
        <f t="shared" si="55"/>
        <v>Top-Weighted</v>
      </c>
      <c r="AQ213" s="9" t="str">
        <f t="shared" si="56"/>
        <v>Skewed Mid-Low</v>
      </c>
      <c r="AR213" s="9" t="str">
        <f t="shared" si="57"/>
        <v>Same</v>
      </c>
      <c r="AS213" s="5">
        <f t="shared" si="58"/>
        <v>0</v>
      </c>
    </row>
    <row r="214" spans="1:45" ht="15.5" x14ac:dyDescent="0.35">
      <c r="A214" s="20">
        <v>45358</v>
      </c>
      <c r="B214" s="21">
        <v>1.262</v>
      </c>
      <c r="C214" s="21">
        <v>1.2812600000000001</v>
      </c>
      <c r="D214" s="21">
        <v>1.25346</v>
      </c>
      <c r="E214" s="21">
        <v>1.28125</v>
      </c>
      <c r="F214" s="21">
        <v>1.2621</v>
      </c>
      <c r="G214" s="21">
        <v>1.2694000000000001</v>
      </c>
      <c r="H214" s="21">
        <v>1.2593000000000001</v>
      </c>
      <c r="I214" s="22">
        <v>43</v>
      </c>
      <c r="J214" s="22">
        <v>5627</v>
      </c>
      <c r="K214" s="22">
        <v>2811</v>
      </c>
      <c r="L214" s="22">
        <v>8528</v>
      </c>
      <c r="M214" s="23">
        <v>8.7830208333333708</v>
      </c>
      <c r="N214" s="23">
        <v>278.00000000000045</v>
      </c>
      <c r="O214" s="22">
        <v>100.99999999999997</v>
      </c>
      <c r="P214" s="22">
        <v>1003552</v>
      </c>
      <c r="Q214" s="23">
        <v>1045.3666666666666</v>
      </c>
      <c r="R214" s="23">
        <v>30.676258992805707</v>
      </c>
      <c r="S214" s="22">
        <v>47</v>
      </c>
      <c r="T214" s="22" t="s">
        <v>26</v>
      </c>
      <c r="U214" s="23">
        <v>0.50999540202715221</v>
      </c>
      <c r="V214" s="22">
        <v>344</v>
      </c>
      <c r="W214" s="22">
        <v>2066</v>
      </c>
      <c r="X214" s="22">
        <v>4211</v>
      </c>
      <c r="Y214" s="22">
        <v>1907</v>
      </c>
      <c r="Z214" s="22" t="s">
        <v>31</v>
      </c>
      <c r="AA214" s="5"/>
      <c r="AB214" s="6" cm="1">
        <f t="array" ref="AB214">SUM(IF(B214:I214&gt;B215:I215,1,-1))</f>
        <v>0</v>
      </c>
      <c r="AC214" s="6" cm="1">
        <f t="array" ref="AC214">SUM(IF(J214:S214&gt;J215:S215,1,-1))</f>
        <v>2</v>
      </c>
      <c r="AD214" s="6">
        <f t="shared" si="59"/>
        <v>2</v>
      </c>
      <c r="AE214" s="6">
        <f t="shared" si="61"/>
        <v>6</v>
      </c>
      <c r="AF214" s="6">
        <f t="shared" si="61"/>
        <v>-6</v>
      </c>
      <c r="AG214" s="6">
        <f t="shared" si="61"/>
        <v>0</v>
      </c>
      <c r="AH214" s="5"/>
      <c r="AI214" s="8" t="str">
        <f t="shared" si="48"/>
        <v>OL Higher</v>
      </c>
      <c r="AJ214" s="7" t="str">
        <f t="shared" si="49"/>
        <v>Neutral</v>
      </c>
      <c r="AK214" s="7" t="str">
        <f t="shared" si="50"/>
        <v>POC Down</v>
      </c>
      <c r="AL214" s="9" t="str">
        <f t="shared" si="51"/>
        <v>In. Val</v>
      </c>
      <c r="AM214" s="9" t="str">
        <f t="shared" si="52"/>
        <v>Upper Break</v>
      </c>
      <c r="AN214" s="9" t="str">
        <f t="shared" si="53"/>
        <v>Ab. Val</v>
      </c>
      <c r="AO214" s="9" t="str">
        <f t="shared" si="54"/>
        <v>No Gap</v>
      </c>
      <c r="AP214" s="9" t="str">
        <f t="shared" si="55"/>
        <v>Top-Weighted</v>
      </c>
      <c r="AQ214" s="9" t="str">
        <f t="shared" si="56"/>
        <v>Skewed Mid-Low</v>
      </c>
      <c r="AR214" s="9" t="str">
        <f t="shared" si="57"/>
        <v>Same</v>
      </c>
      <c r="AS214" s="5">
        <f t="shared" si="58"/>
        <v>0</v>
      </c>
    </row>
    <row r="215" spans="1:45" ht="15.5" x14ac:dyDescent="0.35">
      <c r="A215" s="20">
        <v>45357</v>
      </c>
      <c r="B215" s="21">
        <v>1.2626299999999999</v>
      </c>
      <c r="C215" s="21">
        <v>1.27613</v>
      </c>
      <c r="D215" s="21">
        <v>1.25346</v>
      </c>
      <c r="E215" s="21">
        <v>1.2733399999999999</v>
      </c>
      <c r="F215" s="21">
        <v>1.2632000000000001</v>
      </c>
      <c r="G215" s="21">
        <v>1.2678</v>
      </c>
      <c r="H215" s="21">
        <v>1.2582</v>
      </c>
      <c r="I215" s="22">
        <v>47</v>
      </c>
      <c r="J215" s="22">
        <v>4362</v>
      </c>
      <c r="K215" s="22">
        <v>4086</v>
      </c>
      <c r="L215" s="22">
        <v>8548</v>
      </c>
      <c r="M215" s="23">
        <v>8.8030208333333455</v>
      </c>
      <c r="N215" s="23">
        <v>226.69999999999968</v>
      </c>
      <c r="O215" s="22">
        <v>96.000000000000526</v>
      </c>
      <c r="P215" s="22">
        <v>1001917</v>
      </c>
      <c r="Q215" s="23">
        <v>1043.6635416666666</v>
      </c>
      <c r="R215" s="23">
        <v>37.706219673577472</v>
      </c>
      <c r="S215" s="22">
        <v>28</v>
      </c>
      <c r="T215" s="22" t="s">
        <v>33</v>
      </c>
      <c r="U215" s="23">
        <v>0.7496031041892165</v>
      </c>
      <c r="V215" s="22">
        <v>508</v>
      </c>
      <c r="W215" s="22">
        <v>3008</v>
      </c>
      <c r="X215" s="22">
        <v>3648</v>
      </c>
      <c r="Y215" s="22">
        <v>1384</v>
      </c>
      <c r="Z215" s="22" t="s">
        <v>31</v>
      </c>
      <c r="AA215" s="5"/>
      <c r="AB215" s="6" cm="1">
        <f t="array" ref="AB215">SUM(IF(B215:I215&gt;B216:I216,1,-1))</f>
        <v>4</v>
      </c>
      <c r="AC215" s="6" cm="1">
        <f t="array" ref="AC215">SUM(IF(J215:S215&gt;J216:S216,1,-1))</f>
        <v>-4</v>
      </c>
      <c r="AD215" s="6">
        <f t="shared" si="59"/>
        <v>0</v>
      </c>
      <c r="AE215" s="6">
        <f t="shared" si="61"/>
        <v>10</v>
      </c>
      <c r="AF215" s="6">
        <f t="shared" si="61"/>
        <v>-10</v>
      </c>
      <c r="AG215" s="6">
        <f t="shared" si="61"/>
        <v>0</v>
      </c>
      <c r="AH215" s="5"/>
      <c r="AI215" s="8" t="str">
        <f t="shared" si="48"/>
        <v>Outside</v>
      </c>
      <c r="AJ215" s="7" t="str">
        <f t="shared" si="49"/>
        <v>Neutral</v>
      </c>
      <c r="AK215" s="7" t="str">
        <f t="shared" si="50"/>
        <v>POC Up</v>
      </c>
      <c r="AL215" s="9" t="str">
        <f t="shared" si="51"/>
        <v>In. Val</v>
      </c>
      <c r="AM215" s="9" t="str">
        <f t="shared" si="52"/>
        <v>Upper Break</v>
      </c>
      <c r="AN215" s="9" t="str">
        <f t="shared" si="53"/>
        <v>Ab. Val</v>
      </c>
      <c r="AO215" s="9" t="str">
        <f t="shared" si="54"/>
        <v>No Gap</v>
      </c>
      <c r="AP215" s="9" t="str">
        <f t="shared" si="55"/>
        <v>Top-Weighted</v>
      </c>
      <c r="AQ215" s="9" t="str">
        <f t="shared" si="56"/>
        <v>Skewed Mid-Low</v>
      </c>
      <c r="AR215" s="9" t="str">
        <f t="shared" si="57"/>
        <v>Same</v>
      </c>
      <c r="AS215" s="5">
        <f t="shared" si="58"/>
        <v>0</v>
      </c>
    </row>
    <row r="216" spans="1:45" ht="15.5" x14ac:dyDescent="0.35">
      <c r="A216" s="20">
        <v>45356</v>
      </c>
      <c r="B216" s="21">
        <v>1.2603</v>
      </c>
      <c r="C216" s="21">
        <v>1.2734399999999999</v>
      </c>
      <c r="D216" s="21">
        <v>1.25346</v>
      </c>
      <c r="E216" s="21">
        <v>1.2703800000000001</v>
      </c>
      <c r="F216" s="21">
        <v>1.2626000000000002</v>
      </c>
      <c r="G216" s="21">
        <v>1.2671000000000001</v>
      </c>
      <c r="H216" s="21">
        <v>1.2582</v>
      </c>
      <c r="I216" s="22">
        <v>39</v>
      </c>
      <c r="J216" s="22">
        <v>4662</v>
      </c>
      <c r="K216" s="22">
        <v>3774</v>
      </c>
      <c r="L216" s="22">
        <v>8553</v>
      </c>
      <c r="M216" s="23">
        <v>8.8065624999999965</v>
      </c>
      <c r="N216" s="23">
        <v>199.79999999999887</v>
      </c>
      <c r="O216" s="22">
        <v>89.000000000001307</v>
      </c>
      <c r="P216" s="22">
        <v>1004307</v>
      </c>
      <c r="Q216" s="23">
        <v>1046.153125</v>
      </c>
      <c r="R216" s="23">
        <v>42.807807807808047</v>
      </c>
      <c r="S216" s="22">
        <v>29</v>
      </c>
      <c r="T216" s="22" t="s">
        <v>33</v>
      </c>
      <c r="U216" s="23">
        <v>0.75141607598205717</v>
      </c>
      <c r="V216" s="22">
        <v>778</v>
      </c>
      <c r="W216" s="22">
        <v>3006</v>
      </c>
      <c r="X216" s="22">
        <v>3775</v>
      </c>
      <c r="Y216" s="22">
        <v>994</v>
      </c>
      <c r="Z216" s="22" t="s">
        <v>31</v>
      </c>
      <c r="AA216" s="5"/>
      <c r="AB216" s="6" cm="1">
        <f t="array" ref="AB216">SUM(IF(B216:I216&gt;B217:I217,1,-1))</f>
        <v>2</v>
      </c>
      <c r="AC216" s="6" cm="1">
        <f t="array" ref="AC216">SUM(IF(J216:S216&gt;J217:S217,1,-1))</f>
        <v>-4</v>
      </c>
      <c r="AD216" s="6">
        <f t="shared" si="59"/>
        <v>-2</v>
      </c>
      <c r="AE216" s="6">
        <f t="shared" si="61"/>
        <v>4</v>
      </c>
      <c r="AF216" s="6">
        <f t="shared" si="61"/>
        <v>-10</v>
      </c>
      <c r="AG216" s="6">
        <f t="shared" si="61"/>
        <v>-6</v>
      </c>
      <c r="AH216" s="5"/>
      <c r="AI216" s="8" t="str">
        <f t="shared" si="48"/>
        <v>Outside</v>
      </c>
      <c r="AJ216" s="7" t="str">
        <f t="shared" si="49"/>
        <v>Up</v>
      </c>
      <c r="AK216" s="7" t="str">
        <f t="shared" si="50"/>
        <v>POC Unchanged</v>
      </c>
      <c r="AL216" s="9" t="str">
        <f t="shared" si="51"/>
        <v>In. Val</v>
      </c>
      <c r="AM216" s="9" t="str">
        <f t="shared" si="52"/>
        <v>Upper Break</v>
      </c>
      <c r="AN216" s="9" t="str">
        <f t="shared" si="53"/>
        <v>Ab. Val</v>
      </c>
      <c r="AO216" s="9" t="str">
        <f t="shared" si="54"/>
        <v>No Gap</v>
      </c>
      <c r="AP216" s="9" t="str">
        <f t="shared" si="55"/>
        <v>Top-Weighted</v>
      </c>
      <c r="AQ216" s="9" t="str">
        <f t="shared" si="56"/>
        <v>Skewed Mid-Low</v>
      </c>
      <c r="AR216" s="9" t="str">
        <f t="shared" si="57"/>
        <v>Same</v>
      </c>
      <c r="AS216" s="5">
        <f t="shared" si="58"/>
        <v>0</v>
      </c>
    </row>
    <row r="217" spans="1:45" ht="15.5" x14ac:dyDescent="0.35">
      <c r="A217" s="20">
        <v>45355</v>
      </c>
      <c r="B217" s="21">
        <v>1.2533300000000001</v>
      </c>
      <c r="C217" s="21">
        <v>1.27091</v>
      </c>
      <c r="D217" s="21">
        <v>1.2533000000000001</v>
      </c>
      <c r="E217" s="21">
        <v>1.2688699999999999</v>
      </c>
      <c r="F217" s="21">
        <v>1.2626000000000002</v>
      </c>
      <c r="G217" s="21">
        <v>1.2669000000000001</v>
      </c>
      <c r="H217" s="21">
        <v>1.2582</v>
      </c>
      <c r="I217" s="22">
        <v>80</v>
      </c>
      <c r="J217" s="22">
        <v>4256</v>
      </c>
      <c r="K217" s="22">
        <v>4208</v>
      </c>
      <c r="L217" s="22">
        <v>8581</v>
      </c>
      <c r="M217" s="23">
        <v>8.8518749999999997</v>
      </c>
      <c r="N217" s="23">
        <v>176.09999999999903</v>
      </c>
      <c r="O217" s="22">
        <v>87.000000000001521</v>
      </c>
      <c r="P217" s="22">
        <v>1016327</v>
      </c>
      <c r="Q217" s="23">
        <v>1058.6739583333333</v>
      </c>
      <c r="R217" s="23">
        <v>48.727995457126902</v>
      </c>
      <c r="S217" s="22">
        <v>41</v>
      </c>
      <c r="T217" s="22" t="s">
        <v>33</v>
      </c>
      <c r="U217" s="23">
        <v>0.80390437398513659</v>
      </c>
      <c r="V217" s="22">
        <v>1632</v>
      </c>
      <c r="W217" s="22">
        <v>3188</v>
      </c>
      <c r="X217" s="22">
        <v>2727</v>
      </c>
      <c r="Y217" s="22">
        <v>1034</v>
      </c>
      <c r="Z217" s="22" t="s">
        <v>31</v>
      </c>
      <c r="AA217" s="5"/>
      <c r="AB217" s="6" cm="1">
        <f t="array" ref="AB217">SUM(IF(B217:I217&gt;B218:I218,1,-1))</f>
        <v>4</v>
      </c>
      <c r="AC217" s="6" cm="1">
        <f t="array" ref="AC217">SUM(IF(J217:S217&gt;J218:S218,1,-1))</f>
        <v>-2</v>
      </c>
      <c r="AD217" s="6">
        <f t="shared" si="59"/>
        <v>2</v>
      </c>
      <c r="AE217" s="6">
        <f t="shared" si="61"/>
        <v>-2</v>
      </c>
      <c r="AF217" s="6">
        <f t="shared" si="61"/>
        <v>-14</v>
      </c>
      <c r="AG217" s="6">
        <f t="shared" si="61"/>
        <v>-16</v>
      </c>
      <c r="AH217" s="5"/>
      <c r="AI217" s="8" t="str">
        <f t="shared" si="48"/>
        <v>OL Higher</v>
      </c>
      <c r="AJ217" s="7" t="str">
        <f t="shared" si="49"/>
        <v>Up</v>
      </c>
      <c r="AK217" s="7" t="str">
        <f t="shared" si="50"/>
        <v>POC Up</v>
      </c>
      <c r="AL217" s="9" t="str">
        <f t="shared" si="51"/>
        <v>In. Val</v>
      </c>
      <c r="AM217" s="9" t="str">
        <f t="shared" si="52"/>
        <v>Inside Day</v>
      </c>
      <c r="AN217" s="9" t="str">
        <f t="shared" si="53"/>
        <v>Ab. Val</v>
      </c>
      <c r="AO217" s="9" t="str">
        <f t="shared" si="54"/>
        <v>Gap Down - Failed</v>
      </c>
      <c r="AP217" s="9" t="str">
        <f t="shared" si="55"/>
        <v>Top-Weighted</v>
      </c>
      <c r="AQ217" s="9" t="str">
        <f t="shared" si="56"/>
        <v>Skewed Mid-High</v>
      </c>
      <c r="AR217" s="9" t="str">
        <f t="shared" si="57"/>
        <v>Closed Lower Quadrant</v>
      </c>
      <c r="AS217" s="5">
        <f t="shared" si="58"/>
        <v>-1</v>
      </c>
    </row>
    <row r="218" spans="1:45" ht="15.5" x14ac:dyDescent="0.35">
      <c r="A218" s="20">
        <v>45352</v>
      </c>
      <c r="B218" s="21">
        <v>1.2620800000000001</v>
      </c>
      <c r="C218" s="21">
        <v>1.27091</v>
      </c>
      <c r="D218" s="21">
        <v>1.2517400000000001</v>
      </c>
      <c r="E218" s="21">
        <v>1.2658499999999999</v>
      </c>
      <c r="F218" s="21">
        <v>1.2625</v>
      </c>
      <c r="G218" s="21">
        <v>1.2667999999999999</v>
      </c>
      <c r="H218" s="21">
        <v>1.2581</v>
      </c>
      <c r="I218" s="22">
        <v>59</v>
      </c>
      <c r="J218" s="22">
        <v>4072</v>
      </c>
      <c r="K218" s="22">
        <v>4600</v>
      </c>
      <c r="L218" s="22">
        <v>8793</v>
      </c>
      <c r="M218" s="23">
        <v>9.0435416666666679</v>
      </c>
      <c r="N218" s="23">
        <v>191.69999999999908</v>
      </c>
      <c r="O218" s="22">
        <v>86.999999999999304</v>
      </c>
      <c r="P218" s="22">
        <v>1032038</v>
      </c>
      <c r="Q218" s="23">
        <v>1075.0395833333334</v>
      </c>
      <c r="R218" s="23">
        <v>45.868544600939188</v>
      </c>
      <c r="S218" s="22">
        <v>27</v>
      </c>
      <c r="T218" s="22" t="s">
        <v>33</v>
      </c>
      <c r="U218" s="23">
        <v>0.75936177872598554</v>
      </c>
      <c r="V218" s="22">
        <v>1632</v>
      </c>
      <c r="W218" s="22">
        <v>3707</v>
      </c>
      <c r="X218" s="22">
        <v>2383</v>
      </c>
      <c r="Y218" s="22">
        <v>1041</v>
      </c>
      <c r="Z218" s="22" t="s">
        <v>32</v>
      </c>
      <c r="AA218" s="5"/>
      <c r="AB218" s="6" cm="1">
        <f t="array" ref="AB218">SUM(IF(B218:I218&gt;B219:I219,1,-1))</f>
        <v>-2</v>
      </c>
      <c r="AC218" s="6" cm="1">
        <f t="array" ref="AC218">SUM(IF(J218:S218&gt;J219:S219,1,-1))</f>
        <v>-4</v>
      </c>
      <c r="AD218" s="6">
        <f t="shared" si="59"/>
        <v>-6</v>
      </c>
      <c r="AE218" s="6">
        <f t="shared" si="61"/>
        <v>-12</v>
      </c>
      <c r="AF218" s="6">
        <f t="shared" si="61"/>
        <v>-20</v>
      </c>
      <c r="AG218" s="6">
        <f t="shared" si="61"/>
        <v>-32</v>
      </c>
      <c r="AH218" s="5"/>
      <c r="AI218" s="8" t="str">
        <f t="shared" si="48"/>
        <v>OL Lower</v>
      </c>
      <c r="AJ218" s="7" t="str">
        <f t="shared" si="49"/>
        <v>Neutral</v>
      </c>
      <c r="AK218" s="7" t="str">
        <f t="shared" si="50"/>
        <v>POC Up</v>
      </c>
      <c r="AL218" s="9" t="str">
        <f t="shared" si="51"/>
        <v>In. Val</v>
      </c>
      <c r="AM218" s="9" t="str">
        <f t="shared" si="52"/>
        <v>Inside Day</v>
      </c>
      <c r="AN218" s="9" t="str">
        <f t="shared" si="53"/>
        <v>In Val</v>
      </c>
      <c r="AO218" s="9" t="str">
        <f t="shared" si="54"/>
        <v>No Gap</v>
      </c>
      <c r="AP218" s="9" t="str">
        <f t="shared" si="55"/>
        <v>Bottom-Weighted</v>
      </c>
      <c r="AQ218" s="9" t="str">
        <f t="shared" si="56"/>
        <v>Skewed Mid-High</v>
      </c>
      <c r="AR218" s="9" t="str">
        <f t="shared" si="57"/>
        <v>Closed Lower Quadrant</v>
      </c>
      <c r="AS218" s="5">
        <f t="shared" si="58"/>
        <v>-1</v>
      </c>
    </row>
    <row r="219" spans="1:45" ht="15.5" x14ac:dyDescent="0.35">
      <c r="A219" s="20">
        <v>45351</v>
      </c>
      <c r="B219" s="21">
        <v>1.2745599999999999</v>
      </c>
      <c r="C219" s="21">
        <v>1.2771699999999999</v>
      </c>
      <c r="D219" s="21">
        <v>1.2517400000000001</v>
      </c>
      <c r="E219" s="21">
        <v>1.26248</v>
      </c>
      <c r="F219" s="21">
        <v>1.2622</v>
      </c>
      <c r="G219" s="21">
        <v>1.2674000000000001</v>
      </c>
      <c r="H219" s="21">
        <v>1.2581</v>
      </c>
      <c r="I219" s="22">
        <v>48</v>
      </c>
      <c r="J219" s="22">
        <v>4612</v>
      </c>
      <c r="K219" s="22">
        <v>4266</v>
      </c>
      <c r="L219" s="22">
        <v>8999</v>
      </c>
      <c r="M219" s="23">
        <v>9.2583333333333346</v>
      </c>
      <c r="N219" s="23">
        <v>254.29999999999842</v>
      </c>
      <c r="O219" s="22">
        <v>93.000000000000853</v>
      </c>
      <c r="P219" s="22">
        <v>1045235</v>
      </c>
      <c r="Q219" s="23">
        <v>1088.7864583333333</v>
      </c>
      <c r="R219" s="23">
        <v>35.387337790012019</v>
      </c>
      <c r="S219" s="22">
        <v>26</v>
      </c>
      <c r="T219" s="22" t="s">
        <v>33</v>
      </c>
      <c r="U219" s="23">
        <v>0.73436365486518496</v>
      </c>
      <c r="V219" s="22">
        <v>314</v>
      </c>
      <c r="W219" s="22">
        <v>2516</v>
      </c>
      <c r="X219" s="22">
        <v>4796</v>
      </c>
      <c r="Y219" s="22">
        <v>1373</v>
      </c>
      <c r="Z219" s="22" t="s">
        <v>29</v>
      </c>
      <c r="AA219" s="5"/>
      <c r="AB219" s="6" cm="1">
        <f t="array" ref="AB219">SUM(IF(B219:I219&gt;B220:I220,1,-1))</f>
        <v>-4</v>
      </c>
      <c r="AC219" s="6" cm="1">
        <f t="array" ref="AC219">SUM(IF(J219:S219&gt;J220:S220,1,-1))</f>
        <v>-8</v>
      </c>
      <c r="AD219" s="6">
        <f t="shared" si="59"/>
        <v>-12</v>
      </c>
      <c r="AE219" s="6">
        <f t="shared" si="61"/>
        <v>-18</v>
      </c>
      <c r="AF219" s="6">
        <f t="shared" si="61"/>
        <v>-24</v>
      </c>
      <c r="AG219" s="6">
        <f t="shared" si="61"/>
        <v>-42</v>
      </c>
      <c r="AH219" s="5"/>
      <c r="AI219" s="8" t="str">
        <f t="shared" si="48"/>
        <v>OL Lower</v>
      </c>
      <c r="AJ219" s="7" t="str">
        <f t="shared" si="49"/>
        <v>Down</v>
      </c>
      <c r="AK219" s="7" t="str">
        <f t="shared" si="50"/>
        <v>POC Down</v>
      </c>
      <c r="AL219" s="9" t="str">
        <f t="shared" si="51"/>
        <v>In. Val</v>
      </c>
      <c r="AM219" s="9" t="str">
        <f t="shared" si="52"/>
        <v>Inside Day</v>
      </c>
      <c r="AN219" s="9" t="str">
        <f t="shared" si="53"/>
        <v>In Val</v>
      </c>
      <c r="AO219" s="9" t="str">
        <f t="shared" si="54"/>
        <v>Gap Up - Failed</v>
      </c>
      <c r="AP219" s="9" t="str">
        <f t="shared" si="55"/>
        <v>Top-Weighted</v>
      </c>
      <c r="AQ219" s="9" t="str">
        <f t="shared" si="56"/>
        <v>Skewed Mid-Low</v>
      </c>
      <c r="AR219" s="9" t="str">
        <f t="shared" si="57"/>
        <v>Closed Higher Quadrant</v>
      </c>
      <c r="AS219" s="5">
        <f t="shared" si="58"/>
        <v>1</v>
      </c>
    </row>
    <row r="220" spans="1:45" ht="15.5" x14ac:dyDescent="0.35">
      <c r="A220" s="20">
        <v>45350</v>
      </c>
      <c r="B220" s="21">
        <v>1.2679199999999999</v>
      </c>
      <c r="C220" s="21">
        <v>1.2771699999999999</v>
      </c>
      <c r="D220" s="21">
        <v>1.2517400000000001</v>
      </c>
      <c r="E220" s="21">
        <v>1.2659400000000001</v>
      </c>
      <c r="F220" s="21">
        <v>1.2625</v>
      </c>
      <c r="G220" s="21">
        <v>1.2677</v>
      </c>
      <c r="H220" s="21">
        <v>1.2581</v>
      </c>
      <c r="I220" s="22">
        <v>45</v>
      </c>
      <c r="J220" s="22">
        <v>4488</v>
      </c>
      <c r="K220" s="22">
        <v>4532</v>
      </c>
      <c r="L220" s="22">
        <v>9133</v>
      </c>
      <c r="M220" s="23">
        <v>9.4008333333333134</v>
      </c>
      <c r="N220" s="23">
        <v>254.29999999999842</v>
      </c>
      <c r="O220" s="22">
        <v>96.000000000000526</v>
      </c>
      <c r="P220" s="22">
        <v>1061914</v>
      </c>
      <c r="Q220" s="23">
        <v>1106.1604166666666</v>
      </c>
      <c r="R220" s="23">
        <v>35.914274478962078</v>
      </c>
      <c r="S220" s="22">
        <v>36</v>
      </c>
      <c r="T220" s="22" t="s">
        <v>33</v>
      </c>
      <c r="U220" s="23">
        <v>0.75385506846995054</v>
      </c>
      <c r="V220" s="22">
        <v>441</v>
      </c>
      <c r="W220" s="22">
        <v>2611</v>
      </c>
      <c r="X220" s="22">
        <v>4708</v>
      </c>
      <c r="Y220" s="22">
        <v>1373</v>
      </c>
      <c r="Z220" s="22" t="s">
        <v>32</v>
      </c>
      <c r="AA220" s="5"/>
      <c r="AB220" s="6" cm="1">
        <f t="array" ref="AB220">SUM(IF(B220:I220&gt;B221:I221,1,-1))</f>
        <v>-6</v>
      </c>
      <c r="AC220" s="6" cm="1">
        <f t="array" ref="AC220">SUM(IF(J220:S220&gt;J221:S221,1,-1))</f>
        <v>-8</v>
      </c>
      <c r="AD220" s="6">
        <f t="shared" si="59"/>
        <v>-14</v>
      </c>
      <c r="AE220" s="6">
        <f t="shared" si="61"/>
        <v>-18</v>
      </c>
      <c r="AF220" s="6">
        <f t="shared" si="61"/>
        <v>-26</v>
      </c>
      <c r="AG220" s="6">
        <f t="shared" si="61"/>
        <v>-44</v>
      </c>
      <c r="AH220" s="5"/>
      <c r="AI220" s="8" t="str">
        <f t="shared" si="48"/>
        <v>Inside</v>
      </c>
      <c r="AJ220" s="7" t="str">
        <f t="shared" si="49"/>
        <v>Down</v>
      </c>
      <c r="AK220" s="7" t="str">
        <f t="shared" si="50"/>
        <v>POC Unchanged</v>
      </c>
      <c r="AL220" s="9" t="str">
        <f t="shared" si="51"/>
        <v>In. Val</v>
      </c>
      <c r="AM220" s="9" t="str">
        <f t="shared" si="52"/>
        <v>Inside Day</v>
      </c>
      <c r="AN220" s="9" t="str">
        <f t="shared" si="53"/>
        <v>In Val</v>
      </c>
      <c r="AO220" s="9" t="str">
        <f t="shared" si="54"/>
        <v>No Gap</v>
      </c>
      <c r="AP220" s="9" t="str">
        <f t="shared" si="55"/>
        <v>Bottom-Weighted</v>
      </c>
      <c r="AQ220" s="9" t="str">
        <f t="shared" si="56"/>
        <v>Skewed Mid-Low</v>
      </c>
      <c r="AR220" s="9" t="str">
        <f t="shared" si="57"/>
        <v>Same</v>
      </c>
      <c r="AS220" s="5">
        <f t="shared" si="58"/>
        <v>0</v>
      </c>
    </row>
    <row r="221" spans="1:45" ht="15.5" x14ac:dyDescent="0.35">
      <c r="A221" s="20">
        <v>45349</v>
      </c>
      <c r="B221" s="21">
        <v>1.26942</v>
      </c>
      <c r="C221" s="21">
        <v>1.2771699999999999</v>
      </c>
      <c r="D221" s="21">
        <v>1.2517400000000001</v>
      </c>
      <c r="E221" s="21">
        <v>1.2679800000000001</v>
      </c>
      <c r="F221" s="21">
        <v>1.2625</v>
      </c>
      <c r="G221" s="21">
        <v>1.2682</v>
      </c>
      <c r="H221" s="21">
        <v>1.2579</v>
      </c>
      <c r="I221" s="22">
        <v>60</v>
      </c>
      <c r="J221" s="22">
        <v>4708</v>
      </c>
      <c r="K221" s="22">
        <v>4527</v>
      </c>
      <c r="L221" s="22">
        <v>9346</v>
      </c>
      <c r="M221" s="23">
        <v>9.6237499999999603</v>
      </c>
      <c r="N221" s="23">
        <v>254.29999999999842</v>
      </c>
      <c r="O221" s="22">
        <v>102.99999999999976</v>
      </c>
      <c r="P221" s="22">
        <v>1101169</v>
      </c>
      <c r="Q221" s="23">
        <v>1147.0510416666666</v>
      </c>
      <c r="R221" s="23">
        <v>36.751867872591653</v>
      </c>
      <c r="S221" s="22">
        <v>37</v>
      </c>
      <c r="T221" s="22" t="s">
        <v>33</v>
      </c>
      <c r="U221" s="23">
        <v>0.72470709103604369</v>
      </c>
      <c r="V221" s="22">
        <v>666</v>
      </c>
      <c r="W221" s="22">
        <v>2723</v>
      </c>
      <c r="X221" s="22">
        <v>4584</v>
      </c>
      <c r="Y221" s="22">
        <v>1373</v>
      </c>
      <c r="Z221" s="22" t="s">
        <v>32</v>
      </c>
      <c r="AA221" s="5"/>
      <c r="AB221" s="6" cm="1">
        <f t="array" ref="AB221">SUM(IF(B221:I221&gt;B222:I222,1,-1))</f>
        <v>-8</v>
      </c>
      <c r="AC221" s="6" cm="1">
        <f t="array" ref="AC221">SUM(IF(J221:S221&gt;J222:S222,1,-1))</f>
        <v>-8</v>
      </c>
      <c r="AD221" s="6">
        <f t="shared" si="59"/>
        <v>-16</v>
      </c>
      <c r="AE221" s="6">
        <f t="shared" si="61"/>
        <v>-14</v>
      </c>
      <c r="AF221" s="6">
        <f t="shared" si="61"/>
        <v>-26</v>
      </c>
      <c r="AG221" s="6">
        <f t="shared" si="61"/>
        <v>-40</v>
      </c>
      <c r="AH221" s="5"/>
      <c r="AI221" s="8" t="str">
        <f t="shared" si="48"/>
        <v>OL Lower</v>
      </c>
      <c r="AJ221" s="7" t="str">
        <f t="shared" si="49"/>
        <v>Down</v>
      </c>
      <c r="AK221" s="7" t="str">
        <f t="shared" si="50"/>
        <v>POC Unchanged</v>
      </c>
      <c r="AL221" s="9" t="str">
        <f t="shared" si="51"/>
        <v>In. Val</v>
      </c>
      <c r="AM221" s="9" t="str">
        <f t="shared" si="52"/>
        <v>Inside Day</v>
      </c>
      <c r="AN221" s="9" t="str">
        <f t="shared" si="53"/>
        <v>In Val</v>
      </c>
      <c r="AO221" s="9" t="str">
        <f t="shared" si="54"/>
        <v>Gap Up - Failed</v>
      </c>
      <c r="AP221" s="9" t="str">
        <f t="shared" si="55"/>
        <v>Top-Weighted</v>
      </c>
      <c r="AQ221" s="9" t="str">
        <f t="shared" si="56"/>
        <v>Skewed Mid-Low</v>
      </c>
      <c r="AR221" s="9" t="str">
        <f t="shared" si="57"/>
        <v>Same</v>
      </c>
      <c r="AS221" s="5">
        <f t="shared" si="58"/>
        <v>0</v>
      </c>
    </row>
    <row r="222" spans="1:45" ht="15.5" x14ac:dyDescent="0.35">
      <c r="A222" s="20">
        <v>45348</v>
      </c>
      <c r="B222" s="21">
        <v>1.2711399999999999</v>
      </c>
      <c r="C222" s="21">
        <v>1.2771699999999999</v>
      </c>
      <c r="D222" s="21">
        <v>1.2517400000000001</v>
      </c>
      <c r="E222" s="21">
        <v>1.26833</v>
      </c>
      <c r="F222" s="21">
        <v>1.2625</v>
      </c>
      <c r="G222" s="21">
        <v>1.2683</v>
      </c>
      <c r="H222" s="21">
        <v>1.258</v>
      </c>
      <c r="I222" s="22">
        <v>69</v>
      </c>
      <c r="J222" s="22">
        <v>4790</v>
      </c>
      <c r="K222" s="22">
        <v>4527</v>
      </c>
      <c r="L222" s="22">
        <v>9428</v>
      </c>
      <c r="M222" s="23">
        <v>9.7073958333333064</v>
      </c>
      <c r="N222" s="23">
        <v>254.29999999999842</v>
      </c>
      <c r="O222" s="22">
        <v>102.99999999999976</v>
      </c>
      <c r="P222" s="22">
        <v>1109197</v>
      </c>
      <c r="Q222" s="23">
        <v>1155.4135416666666</v>
      </c>
      <c r="R222" s="23">
        <v>37.074321667322288</v>
      </c>
      <c r="S222" s="22">
        <v>36</v>
      </c>
      <c r="T222" s="22" t="s">
        <v>33</v>
      </c>
      <c r="U222" s="23">
        <v>0.72317070827319818</v>
      </c>
      <c r="V222" s="22">
        <v>714</v>
      </c>
      <c r="W222" s="22">
        <v>2752</v>
      </c>
      <c r="X222" s="22">
        <v>4589</v>
      </c>
      <c r="Y222" s="22">
        <v>1373</v>
      </c>
      <c r="Z222" s="22" t="s">
        <v>32</v>
      </c>
      <c r="AA222" s="5"/>
      <c r="AB222" s="6" cm="1">
        <f t="array" ref="AB222">SUM(IF(B222:I222&gt;B223:I223,1,-1))</f>
        <v>-4</v>
      </c>
      <c r="AC222" s="6" cm="1">
        <f t="array" ref="AC222">SUM(IF(J222:S222&gt;J223:S223,1,-1))</f>
        <v>-10</v>
      </c>
      <c r="AD222" s="6">
        <f t="shared" si="59"/>
        <v>-14</v>
      </c>
      <c r="AE222" s="6">
        <f t="shared" si="61"/>
        <v>-8</v>
      </c>
      <c r="AF222" s="6">
        <f t="shared" si="61"/>
        <v>-26</v>
      </c>
      <c r="AG222" s="6">
        <f t="shared" si="61"/>
        <v>-34</v>
      </c>
      <c r="AH222" s="5"/>
      <c r="AI222" s="8" t="str">
        <f t="shared" si="48"/>
        <v>OL Lower</v>
      </c>
      <c r="AJ222" s="7" t="str">
        <f t="shared" si="49"/>
        <v>Down</v>
      </c>
      <c r="AK222" s="7" t="str">
        <f t="shared" si="50"/>
        <v>POC Unchanged</v>
      </c>
      <c r="AL222" s="9" t="str">
        <f t="shared" si="51"/>
        <v>In. Val</v>
      </c>
      <c r="AM222" s="9" t="str">
        <f t="shared" si="52"/>
        <v>Inside Day</v>
      </c>
      <c r="AN222" s="9" t="str">
        <f t="shared" si="53"/>
        <v>Ab. Val</v>
      </c>
      <c r="AO222" s="9" t="str">
        <f t="shared" si="54"/>
        <v>Gap Up - Failed</v>
      </c>
      <c r="AP222" s="9" t="str">
        <f t="shared" si="55"/>
        <v>Top-Weighted</v>
      </c>
      <c r="AQ222" s="9" t="str">
        <f t="shared" si="56"/>
        <v>Skewed Mid-Low</v>
      </c>
      <c r="AR222" s="9" t="str">
        <f t="shared" si="57"/>
        <v>Same</v>
      </c>
      <c r="AS222" s="5">
        <f t="shared" si="58"/>
        <v>0</v>
      </c>
    </row>
    <row r="223" spans="1:45" ht="15.5" x14ac:dyDescent="0.35">
      <c r="A223" s="20">
        <v>45345</v>
      </c>
      <c r="B223" s="21">
        <v>1.2696400000000001</v>
      </c>
      <c r="C223" s="21">
        <v>1.2771699999999999</v>
      </c>
      <c r="D223" s="21">
        <v>1.2517400000000001</v>
      </c>
      <c r="E223" s="21">
        <v>1.2669999999999999</v>
      </c>
      <c r="F223" s="21">
        <v>1.2625</v>
      </c>
      <c r="G223" s="21">
        <v>1.2686999999999999</v>
      </c>
      <c r="H223" s="21">
        <v>1.258</v>
      </c>
      <c r="I223" s="22">
        <v>79</v>
      </c>
      <c r="J223" s="22">
        <v>4839</v>
      </c>
      <c r="K223" s="22">
        <v>4527</v>
      </c>
      <c r="L223" s="22">
        <v>9477</v>
      </c>
      <c r="M223" s="23">
        <v>9.7634374999999896</v>
      </c>
      <c r="N223" s="23">
        <v>254.29999999999842</v>
      </c>
      <c r="O223" s="22">
        <v>106.99999999999932</v>
      </c>
      <c r="P223" s="22">
        <v>1118280</v>
      </c>
      <c r="Q223" s="23">
        <v>1164.875</v>
      </c>
      <c r="R223" s="23">
        <v>37.267007471490601</v>
      </c>
      <c r="S223" s="22">
        <v>38</v>
      </c>
      <c r="T223" s="22" t="s">
        <v>33</v>
      </c>
      <c r="U223" s="23">
        <v>0.7181151733576534</v>
      </c>
      <c r="V223" s="22">
        <v>777</v>
      </c>
      <c r="W223" s="22">
        <v>2738</v>
      </c>
      <c r="X223" s="22">
        <v>4589</v>
      </c>
      <c r="Y223" s="22">
        <v>1373</v>
      </c>
      <c r="Z223" s="22" t="s">
        <v>32</v>
      </c>
      <c r="AA223" s="5"/>
      <c r="AB223" s="6" cm="1">
        <f t="array" ref="AB223">SUM(IF(B223:I223&gt;B224:I224,1,-1))</f>
        <v>-2</v>
      </c>
      <c r="AC223" s="6" cm="1">
        <f t="array" ref="AC223">SUM(IF(J223:S223&gt;J224:S224,1,-1))</f>
        <v>-8</v>
      </c>
      <c r="AD223" s="6">
        <f t="shared" si="59"/>
        <v>-10</v>
      </c>
      <c r="AE223" s="6">
        <f t="shared" si="61"/>
        <v>-8</v>
      </c>
      <c r="AF223" s="6">
        <f t="shared" si="61"/>
        <v>-22</v>
      </c>
      <c r="AG223" s="6">
        <f t="shared" si="61"/>
        <v>-30</v>
      </c>
      <c r="AH223" s="5"/>
      <c r="AI223" s="8" t="str">
        <f t="shared" si="48"/>
        <v>Inside</v>
      </c>
      <c r="AJ223" s="7" t="str">
        <f t="shared" si="49"/>
        <v>Down</v>
      </c>
      <c r="AK223" s="7" t="str">
        <f t="shared" si="50"/>
        <v>POC Unchanged</v>
      </c>
      <c r="AL223" s="9" t="str">
        <f t="shared" si="51"/>
        <v>In. Val</v>
      </c>
      <c r="AM223" s="9" t="str">
        <f t="shared" si="52"/>
        <v>Inside Day</v>
      </c>
      <c r="AN223" s="9" t="str">
        <f t="shared" si="53"/>
        <v>In Val</v>
      </c>
      <c r="AO223" s="9" t="str">
        <f t="shared" si="54"/>
        <v>Gap Up - Failed</v>
      </c>
      <c r="AP223" s="9" t="str">
        <f t="shared" si="55"/>
        <v>Top-Weighted</v>
      </c>
      <c r="AQ223" s="9" t="str">
        <f t="shared" si="56"/>
        <v>Skewed Mid-Low</v>
      </c>
      <c r="AR223" s="9" t="str">
        <f t="shared" si="57"/>
        <v>Same</v>
      </c>
      <c r="AS223" s="5">
        <f t="shared" si="58"/>
        <v>0</v>
      </c>
    </row>
    <row r="224" spans="1:45" ht="15.5" x14ac:dyDescent="0.35">
      <c r="A224" s="20">
        <v>45344</v>
      </c>
      <c r="B224" s="21">
        <v>1.27054</v>
      </c>
      <c r="C224" s="21">
        <v>1.2771699999999999</v>
      </c>
      <c r="D224" s="21">
        <v>1.2517400000000001</v>
      </c>
      <c r="E224" s="21">
        <v>1.26606</v>
      </c>
      <c r="F224" s="21">
        <v>1.2625</v>
      </c>
      <c r="G224" s="21">
        <v>1.2696000000000001</v>
      </c>
      <c r="H224" s="21">
        <v>1.2579</v>
      </c>
      <c r="I224" s="22">
        <v>57</v>
      </c>
      <c r="J224" s="22">
        <v>4913</v>
      </c>
      <c r="K224" s="22">
        <v>4527</v>
      </c>
      <c r="L224" s="22">
        <v>9551</v>
      </c>
      <c r="M224" s="23">
        <v>9.8473958333333211</v>
      </c>
      <c r="N224" s="23">
        <v>254.29999999999842</v>
      </c>
      <c r="O224" s="22">
        <v>117.00000000000044</v>
      </c>
      <c r="P224" s="22">
        <v>1127156</v>
      </c>
      <c r="Q224" s="23">
        <v>1174.1208333333334</v>
      </c>
      <c r="R224" s="23">
        <v>37.558002359418246</v>
      </c>
      <c r="S224" s="22">
        <v>35</v>
      </c>
      <c r="T224" s="22" t="s">
        <v>26</v>
      </c>
      <c r="U224" s="23">
        <v>0.69724842047676439</v>
      </c>
      <c r="V224" s="22">
        <v>1050</v>
      </c>
      <c r="W224" s="22">
        <v>2539</v>
      </c>
      <c r="X224" s="22">
        <v>4589</v>
      </c>
      <c r="Y224" s="22">
        <v>1373</v>
      </c>
      <c r="Z224" s="22" t="s">
        <v>32</v>
      </c>
      <c r="AA224" s="5"/>
      <c r="AB224" s="6" cm="1">
        <f t="array" ref="AB224">SUM(IF(B224:I224&gt;B225:I225,1,-1))</f>
        <v>-2</v>
      </c>
      <c r="AC224" s="6" cm="1">
        <f t="array" ref="AC224">SUM(IF(J224:S224&gt;J225:S225,1,-1))</f>
        <v>-8</v>
      </c>
      <c r="AD224" s="6">
        <f t="shared" si="59"/>
        <v>-10</v>
      </c>
      <c r="AE224" s="6">
        <f t="shared" si="61"/>
        <v>-10</v>
      </c>
      <c r="AF224" s="6">
        <f t="shared" si="61"/>
        <v>-22</v>
      </c>
      <c r="AG224" s="6">
        <f t="shared" si="61"/>
        <v>-32</v>
      </c>
      <c r="AH224" s="5"/>
      <c r="AI224" s="8" t="str">
        <f t="shared" si="48"/>
        <v>Inside</v>
      </c>
      <c r="AJ224" s="7" t="str">
        <f t="shared" si="49"/>
        <v>Down</v>
      </c>
      <c r="AK224" s="7" t="str">
        <f t="shared" si="50"/>
        <v>POC Unchanged</v>
      </c>
      <c r="AL224" s="9" t="str">
        <f t="shared" si="51"/>
        <v>In. Val</v>
      </c>
      <c r="AM224" s="9" t="str">
        <f t="shared" si="52"/>
        <v>Inside Day</v>
      </c>
      <c r="AN224" s="9" t="str">
        <f t="shared" si="53"/>
        <v>In Val</v>
      </c>
      <c r="AO224" s="9" t="str">
        <f t="shared" si="54"/>
        <v>Gap Up - Failed</v>
      </c>
      <c r="AP224" s="9" t="str">
        <f t="shared" si="55"/>
        <v>Top-Weighted</v>
      </c>
      <c r="AQ224" s="9" t="str">
        <f t="shared" si="56"/>
        <v>Skewed Mid-Low</v>
      </c>
      <c r="AR224" s="9" t="str">
        <f t="shared" si="57"/>
        <v>Closed Lower Quadrant</v>
      </c>
      <c r="AS224" s="5">
        <f t="shared" si="58"/>
        <v>-1</v>
      </c>
    </row>
    <row r="225" spans="1:45" ht="15.5" x14ac:dyDescent="0.35">
      <c r="A225" s="20">
        <v>45343</v>
      </c>
      <c r="B225" s="21">
        <v>1.27179</v>
      </c>
      <c r="C225" s="21">
        <v>1.2771699999999999</v>
      </c>
      <c r="D225" s="21">
        <v>1.2517400000000001</v>
      </c>
      <c r="E225" s="21">
        <v>1.2637100000000001</v>
      </c>
      <c r="F225" s="21">
        <v>1.2625</v>
      </c>
      <c r="G225" s="21">
        <v>1.2705</v>
      </c>
      <c r="H225" s="21">
        <v>1.2577</v>
      </c>
      <c r="I225" s="22">
        <v>41</v>
      </c>
      <c r="J225" s="22">
        <v>4975</v>
      </c>
      <c r="K225" s="22">
        <v>4478</v>
      </c>
      <c r="L225" s="22">
        <v>9559</v>
      </c>
      <c r="M225" s="23">
        <v>9.8563541666666605</v>
      </c>
      <c r="N225" s="23">
        <v>254.29999999999842</v>
      </c>
      <c r="O225" s="22">
        <v>127.99999999999923</v>
      </c>
      <c r="P225" s="22">
        <v>1140556</v>
      </c>
      <c r="Q225" s="23">
        <v>1188.0791666666667</v>
      </c>
      <c r="R225" s="23">
        <v>37.589461266221235</v>
      </c>
      <c r="S225" s="22">
        <v>38</v>
      </c>
      <c r="T225" s="22" t="s">
        <v>26</v>
      </c>
      <c r="U225" s="23">
        <v>0.66504499355479585</v>
      </c>
      <c r="V225" s="22">
        <v>1383</v>
      </c>
      <c r="W225" s="22">
        <v>2406</v>
      </c>
      <c r="X225" s="22">
        <v>4397</v>
      </c>
      <c r="Y225" s="22">
        <v>1373</v>
      </c>
      <c r="Z225" s="22" t="s">
        <v>29</v>
      </c>
      <c r="AA225" s="5"/>
      <c r="AB225" s="6" cm="1">
        <f t="array" ref="AB225">SUM(IF(B225:I225&gt;B226:I226,1,-1))</f>
        <v>-4</v>
      </c>
      <c r="AC225" s="6" cm="1">
        <f t="array" ref="AC225">SUM(IF(J225:S225&gt;J226:S226,1,-1))</f>
        <v>-6</v>
      </c>
      <c r="AD225" s="6">
        <f t="shared" si="59"/>
        <v>-10</v>
      </c>
      <c r="AE225" s="6">
        <f t="shared" si="61"/>
        <v>-14</v>
      </c>
      <c r="AF225" s="6">
        <f t="shared" si="61"/>
        <v>-22</v>
      </c>
      <c r="AG225" s="6">
        <f t="shared" si="61"/>
        <v>-36</v>
      </c>
      <c r="AH225" s="5"/>
      <c r="AI225" s="8" t="str">
        <f t="shared" si="48"/>
        <v>OL Lower</v>
      </c>
      <c r="AJ225" s="7" t="str">
        <f t="shared" si="49"/>
        <v>Down</v>
      </c>
      <c r="AK225" s="7" t="str">
        <f t="shared" si="50"/>
        <v>POC Unchanged</v>
      </c>
      <c r="AL225" s="9" t="str">
        <f t="shared" si="51"/>
        <v>In. Val</v>
      </c>
      <c r="AM225" s="9" t="str">
        <f t="shared" si="52"/>
        <v>Inside Day</v>
      </c>
      <c r="AN225" s="9" t="str">
        <f t="shared" si="53"/>
        <v>In Val</v>
      </c>
      <c r="AO225" s="9" t="str">
        <f t="shared" si="54"/>
        <v>Gap Up - Failed</v>
      </c>
      <c r="AP225" s="9" t="str">
        <f t="shared" si="55"/>
        <v>Top-Weighted</v>
      </c>
      <c r="AQ225" s="9" t="str">
        <f t="shared" si="56"/>
        <v>Skewed Mid-Low</v>
      </c>
      <c r="AR225" s="9" t="str">
        <f t="shared" si="57"/>
        <v>Same</v>
      </c>
      <c r="AS225" s="5">
        <f t="shared" si="58"/>
        <v>0</v>
      </c>
    </row>
    <row r="226" spans="1:45" ht="15.5" x14ac:dyDescent="0.35">
      <c r="A226" s="20">
        <v>45342</v>
      </c>
      <c r="B226" s="21">
        <v>1.2690600000000001</v>
      </c>
      <c r="C226" s="21">
        <v>1.2774099999999999</v>
      </c>
      <c r="D226" s="21">
        <v>1.2517400000000001</v>
      </c>
      <c r="E226" s="21">
        <v>1.2625599999999999</v>
      </c>
      <c r="F226" s="21">
        <v>1.2625</v>
      </c>
      <c r="G226" s="21">
        <v>1.2712000000000001</v>
      </c>
      <c r="H226" s="21">
        <v>1.2577</v>
      </c>
      <c r="I226" s="22">
        <v>42</v>
      </c>
      <c r="J226" s="22">
        <v>5381</v>
      </c>
      <c r="K226" s="22">
        <v>4236</v>
      </c>
      <c r="L226" s="22">
        <v>9707</v>
      </c>
      <c r="M226" s="23">
        <v>10.012291666666666</v>
      </c>
      <c r="N226" s="23">
        <v>256.69999999999857</v>
      </c>
      <c r="O226" s="22">
        <v>135.00000000000068</v>
      </c>
      <c r="P226" s="22">
        <v>1151051</v>
      </c>
      <c r="Q226" s="23">
        <v>1199.0114583333334</v>
      </c>
      <c r="R226" s="23">
        <v>37.814569536424052</v>
      </c>
      <c r="S226" s="22">
        <v>33</v>
      </c>
      <c r="T226" s="22" t="s">
        <v>26</v>
      </c>
      <c r="U226" s="23">
        <v>0.61863493992394081</v>
      </c>
      <c r="V226" s="22">
        <v>1782</v>
      </c>
      <c r="W226" s="22">
        <v>2530</v>
      </c>
      <c r="X226" s="22">
        <v>3957</v>
      </c>
      <c r="Y226" s="22">
        <v>1414</v>
      </c>
      <c r="Z226" s="22" t="s">
        <v>29</v>
      </c>
      <c r="AA226" s="5"/>
      <c r="AB226" s="6" cm="1">
        <f t="array" ref="AB226">SUM(IF(B226:I226&gt;B227:I227,1,-1))</f>
        <v>-4</v>
      </c>
      <c r="AC226" s="6" cm="1">
        <f t="array" ref="AC226">SUM(IF(J226:S226&gt;J227:S227,1,-1))</f>
        <v>-8</v>
      </c>
      <c r="AD226" s="6">
        <f t="shared" si="59"/>
        <v>-12</v>
      </c>
      <c r="AE226" s="6">
        <f t="shared" si="61"/>
        <v>-16</v>
      </c>
      <c r="AF226" s="6">
        <f t="shared" si="61"/>
        <v>-22</v>
      </c>
      <c r="AG226" s="6">
        <f t="shared" si="61"/>
        <v>-38</v>
      </c>
      <c r="AH226" s="5"/>
      <c r="AI226" s="8" t="str">
        <f t="shared" si="48"/>
        <v>Inside</v>
      </c>
      <c r="AJ226" s="7" t="str">
        <f t="shared" si="49"/>
        <v>Down</v>
      </c>
      <c r="AK226" s="7" t="str">
        <f t="shared" si="50"/>
        <v>POC Unchanged</v>
      </c>
      <c r="AL226" s="9" t="str">
        <f t="shared" si="51"/>
        <v>In. Val</v>
      </c>
      <c r="AM226" s="9" t="str">
        <f t="shared" si="52"/>
        <v>Inside Day</v>
      </c>
      <c r="AN226" s="9" t="str">
        <f t="shared" si="53"/>
        <v>In Val</v>
      </c>
      <c r="AO226" s="9" t="str">
        <f t="shared" si="54"/>
        <v>No Gap</v>
      </c>
      <c r="AP226" s="9" t="str">
        <f t="shared" si="55"/>
        <v>Top-Weighted</v>
      </c>
      <c r="AQ226" s="9" t="str">
        <f t="shared" si="56"/>
        <v>Skewed Mid-Low</v>
      </c>
      <c r="AR226" s="9" t="str">
        <f t="shared" si="57"/>
        <v>Same</v>
      </c>
      <c r="AS226" s="5">
        <f t="shared" si="58"/>
        <v>0</v>
      </c>
    </row>
    <row r="227" spans="1:45" ht="15.5" x14ac:dyDescent="0.35">
      <c r="A227" s="20">
        <v>45341</v>
      </c>
      <c r="B227" s="21">
        <v>1.27058</v>
      </c>
      <c r="C227" s="21">
        <v>1.2774099999999999</v>
      </c>
      <c r="D227" s="21">
        <v>1.2517400000000001</v>
      </c>
      <c r="E227" s="21">
        <v>1.25871</v>
      </c>
      <c r="F227" s="21">
        <v>1.2625</v>
      </c>
      <c r="G227" s="21">
        <v>1.2715000000000001</v>
      </c>
      <c r="H227" s="21">
        <v>1.2575000000000001</v>
      </c>
      <c r="I227" s="22">
        <v>50</v>
      </c>
      <c r="J227" s="22">
        <v>5708</v>
      </c>
      <c r="K227" s="22">
        <v>3923</v>
      </c>
      <c r="L227" s="22">
        <v>9715</v>
      </c>
      <c r="M227" s="23">
        <v>10.023333333333333</v>
      </c>
      <c r="N227" s="23">
        <v>256.69999999999857</v>
      </c>
      <c r="O227" s="22">
        <v>140.00000000000011</v>
      </c>
      <c r="P227" s="22">
        <v>1154747</v>
      </c>
      <c r="Q227" s="23">
        <v>1202.8614583333333</v>
      </c>
      <c r="R227" s="23">
        <v>37.845734320218362</v>
      </c>
      <c r="S227" s="22">
        <v>37</v>
      </c>
      <c r="T227" s="22" t="s">
        <v>26</v>
      </c>
      <c r="U227" s="23">
        <v>0.59336339882659217</v>
      </c>
      <c r="V227" s="22">
        <v>1997</v>
      </c>
      <c r="W227" s="22">
        <v>2714</v>
      </c>
      <c r="X227" s="22">
        <v>3579</v>
      </c>
      <c r="Y227" s="22">
        <v>1405</v>
      </c>
      <c r="Z227" s="22" t="s">
        <v>29</v>
      </c>
      <c r="AA227" s="5"/>
      <c r="AB227" s="6" cm="1">
        <f t="array" ref="AB227">SUM(IF(B227:I227&gt;B228:I228,1,-1))</f>
        <v>-6</v>
      </c>
      <c r="AC227" s="6" cm="1">
        <f t="array" ref="AC227">SUM(IF(J227:S227&gt;J228:S228,1,-1))</f>
        <v>-8</v>
      </c>
      <c r="AD227" s="6">
        <f t="shared" si="59"/>
        <v>-14</v>
      </c>
      <c r="AE227" s="6">
        <f t="shared" ref="AE227:AG242" si="62">SUM(AB227:AB229)</f>
        <v>-14</v>
      </c>
      <c r="AF227" s="6">
        <f t="shared" si="62"/>
        <v>-22</v>
      </c>
      <c r="AG227" s="6">
        <f t="shared" si="62"/>
        <v>-36</v>
      </c>
      <c r="AH227" s="5"/>
      <c r="AI227" s="8" t="str">
        <f t="shared" si="48"/>
        <v>OL Lower</v>
      </c>
      <c r="AJ227" s="7" t="str">
        <f t="shared" si="49"/>
        <v>Down</v>
      </c>
      <c r="AK227" s="7" t="str">
        <f t="shared" si="50"/>
        <v>POC Down</v>
      </c>
      <c r="AL227" s="9" t="str">
        <f t="shared" si="51"/>
        <v>In. Val</v>
      </c>
      <c r="AM227" s="9" t="str">
        <f t="shared" si="52"/>
        <v>Inside Day</v>
      </c>
      <c r="AN227" s="9" t="str">
        <f t="shared" si="53"/>
        <v>In Val</v>
      </c>
      <c r="AO227" s="9" t="str">
        <f t="shared" si="54"/>
        <v>No Gap</v>
      </c>
      <c r="AP227" s="9" t="str">
        <f t="shared" si="55"/>
        <v>Top-Weighted</v>
      </c>
      <c r="AQ227" s="9" t="str">
        <f t="shared" si="56"/>
        <v>Skewed Mid-Low</v>
      </c>
      <c r="AR227" s="9" t="str">
        <f t="shared" si="57"/>
        <v>Same</v>
      </c>
      <c r="AS227" s="5">
        <f t="shared" si="58"/>
        <v>0</v>
      </c>
    </row>
    <row r="228" spans="1:45" ht="15.5" x14ac:dyDescent="0.35">
      <c r="A228" s="20">
        <v>45338</v>
      </c>
      <c r="B228" s="21">
        <v>1.26986</v>
      </c>
      <c r="C228" s="21">
        <v>1.2774099999999999</v>
      </c>
      <c r="D228" s="21">
        <v>1.2517400000000001</v>
      </c>
      <c r="E228" s="21">
        <v>1.2607699999999999</v>
      </c>
      <c r="F228" s="21">
        <v>1.2706999999999999</v>
      </c>
      <c r="G228" s="21">
        <v>1.2756000000000001</v>
      </c>
      <c r="H228" s="21">
        <v>1.2610000000000001</v>
      </c>
      <c r="I228" s="22">
        <v>69</v>
      </c>
      <c r="J228" s="22">
        <v>2423</v>
      </c>
      <c r="K228" s="22">
        <v>7357</v>
      </c>
      <c r="L228" s="22">
        <v>9874</v>
      </c>
      <c r="M228" s="23">
        <v>10.196145833333327</v>
      </c>
      <c r="N228" s="23">
        <v>256.69999999999857</v>
      </c>
      <c r="O228" s="22">
        <v>145.99999999999946</v>
      </c>
      <c r="P228" s="22">
        <v>1171666</v>
      </c>
      <c r="Q228" s="23">
        <v>1220.4854166666667</v>
      </c>
      <c r="R228" s="23">
        <v>38.465134398130324</v>
      </c>
      <c r="S228" s="22">
        <v>41</v>
      </c>
      <c r="T228" s="22" t="s">
        <v>26</v>
      </c>
      <c r="U228" s="23">
        <v>0.52138979654742112</v>
      </c>
      <c r="V228" s="22">
        <v>2251</v>
      </c>
      <c r="W228" s="22">
        <v>2918</v>
      </c>
      <c r="X228" s="22">
        <v>3280</v>
      </c>
      <c r="Y228" s="22">
        <v>1405</v>
      </c>
      <c r="Z228" s="22" t="s">
        <v>29</v>
      </c>
      <c r="AA228" s="5"/>
      <c r="AB228" s="6" cm="1">
        <f t="array" ref="AB228">SUM(IF(B228:I228&gt;B229:I229,1,-1))</f>
        <v>-6</v>
      </c>
      <c r="AC228" s="6" cm="1">
        <f t="array" ref="AC228">SUM(IF(J228:S228&gt;J229:S229,1,-1))</f>
        <v>-6</v>
      </c>
      <c r="AD228" s="6">
        <f t="shared" si="59"/>
        <v>-12</v>
      </c>
      <c r="AE228" s="6">
        <f t="shared" si="62"/>
        <v>-8</v>
      </c>
      <c r="AF228" s="6">
        <f t="shared" si="62"/>
        <v>-20</v>
      </c>
      <c r="AG228" s="6">
        <f t="shared" si="62"/>
        <v>-28</v>
      </c>
      <c r="AH228" s="5"/>
      <c r="AI228" s="8" t="str">
        <f t="shared" si="48"/>
        <v>Outside</v>
      </c>
      <c r="AJ228" s="7" t="str">
        <f t="shared" si="49"/>
        <v>Neutral</v>
      </c>
      <c r="AK228" s="7" t="str">
        <f t="shared" si="50"/>
        <v>POC Unchanged</v>
      </c>
      <c r="AL228" s="9" t="str">
        <f t="shared" si="51"/>
        <v>In. Val</v>
      </c>
      <c r="AM228" s="9" t="str">
        <f t="shared" si="52"/>
        <v>Inside Day</v>
      </c>
      <c r="AN228" s="9" t="str">
        <f t="shared" si="53"/>
        <v>Bl. Val</v>
      </c>
      <c r="AO228" s="9" t="str">
        <f t="shared" si="54"/>
        <v>No Gap</v>
      </c>
      <c r="AP228" s="9" t="str">
        <f t="shared" si="55"/>
        <v>Bottom-Weighted</v>
      </c>
      <c r="AQ228" s="9" t="str">
        <f t="shared" si="56"/>
        <v>Skewed Mid-Low</v>
      </c>
      <c r="AR228" s="9" t="str">
        <f t="shared" si="57"/>
        <v>Same</v>
      </c>
      <c r="AS228" s="5">
        <f t="shared" si="58"/>
        <v>0</v>
      </c>
    </row>
    <row r="229" spans="1:45" ht="15.5" x14ac:dyDescent="0.35">
      <c r="A229" s="20">
        <v>45337</v>
      </c>
      <c r="B229" s="21">
        <v>1.2710300000000001</v>
      </c>
      <c r="C229" s="21">
        <v>1.2774099999999999</v>
      </c>
      <c r="D229" s="21">
        <v>1.2517400000000001</v>
      </c>
      <c r="E229" s="21">
        <v>1.2598</v>
      </c>
      <c r="F229" s="21">
        <v>1.2706999999999999</v>
      </c>
      <c r="G229" s="21">
        <v>1.2756000000000001</v>
      </c>
      <c r="H229" s="21">
        <v>1.2619</v>
      </c>
      <c r="I229" s="22">
        <v>69</v>
      </c>
      <c r="J229" s="22">
        <v>2456</v>
      </c>
      <c r="K229" s="22">
        <v>7323</v>
      </c>
      <c r="L229" s="22">
        <v>9880</v>
      </c>
      <c r="M229" s="23">
        <v>10.210416666666651</v>
      </c>
      <c r="N229" s="23">
        <v>256.69999999999857</v>
      </c>
      <c r="O229" s="22">
        <v>137.00000000000045</v>
      </c>
      <c r="P229" s="22">
        <v>1177102</v>
      </c>
      <c r="Q229" s="23">
        <v>1226.1479166666666</v>
      </c>
      <c r="R229" s="23">
        <v>38.488507985976064</v>
      </c>
      <c r="S229" s="22">
        <v>45</v>
      </c>
      <c r="T229" s="22" t="s">
        <v>26</v>
      </c>
      <c r="U229" s="23">
        <v>0.51427513844017847</v>
      </c>
      <c r="V229" s="22">
        <v>2271</v>
      </c>
      <c r="W229" s="22">
        <v>3391</v>
      </c>
      <c r="X229" s="22">
        <v>2941</v>
      </c>
      <c r="Y229" s="22">
        <v>1257</v>
      </c>
      <c r="Z229" s="22" t="s">
        <v>29</v>
      </c>
      <c r="AA229" s="5"/>
      <c r="AB229" s="6" cm="1">
        <f t="array" ref="AB229">SUM(IF(B229:I229&gt;B230:I230,1,-1))</f>
        <v>-2</v>
      </c>
      <c r="AC229" s="6" cm="1">
        <f t="array" ref="AC229">SUM(IF(J229:S229&gt;J230:S230,1,-1))</f>
        <v>-8</v>
      </c>
      <c r="AD229" s="6">
        <f t="shared" si="59"/>
        <v>-10</v>
      </c>
      <c r="AE229" s="6">
        <f t="shared" si="62"/>
        <v>-6</v>
      </c>
      <c r="AF229" s="6">
        <f t="shared" si="62"/>
        <v>-18</v>
      </c>
      <c r="AG229" s="6">
        <f t="shared" si="62"/>
        <v>-24</v>
      </c>
      <c r="AH229" s="5"/>
      <c r="AI229" s="8" t="str">
        <f t="shared" si="48"/>
        <v>Outside</v>
      </c>
      <c r="AJ229" s="7" t="str">
        <f t="shared" si="49"/>
        <v>Neutral</v>
      </c>
      <c r="AK229" s="7" t="str">
        <f t="shared" si="50"/>
        <v>POC Unchanged</v>
      </c>
      <c r="AL229" s="9" t="str">
        <f t="shared" si="51"/>
        <v>In. Val</v>
      </c>
      <c r="AM229" s="9" t="str">
        <f t="shared" si="52"/>
        <v>Inside Day</v>
      </c>
      <c r="AN229" s="9" t="str">
        <f t="shared" si="53"/>
        <v>Bl. Val</v>
      </c>
      <c r="AO229" s="9" t="str">
        <f t="shared" si="54"/>
        <v>No Gap</v>
      </c>
      <c r="AP229" s="9" t="str">
        <f t="shared" si="55"/>
        <v>Bottom-Weighted</v>
      </c>
      <c r="AQ229" s="9" t="str">
        <f t="shared" si="56"/>
        <v>Skewed Mid-High</v>
      </c>
      <c r="AR229" s="9" t="str">
        <f t="shared" si="57"/>
        <v>Closed Lower Quadrant</v>
      </c>
      <c r="AS229" s="5">
        <f t="shared" si="58"/>
        <v>-1</v>
      </c>
    </row>
    <row r="230" spans="1:45" ht="15.5" x14ac:dyDescent="0.35">
      <c r="A230" s="20">
        <v>45336</v>
      </c>
      <c r="B230" s="21">
        <v>1.2676499999999999</v>
      </c>
      <c r="C230" s="21">
        <v>1.2774099999999999</v>
      </c>
      <c r="D230" s="21">
        <v>1.2517400000000001</v>
      </c>
      <c r="E230" s="21">
        <v>1.25661</v>
      </c>
      <c r="F230" s="21">
        <v>1.2706999999999999</v>
      </c>
      <c r="G230" s="21">
        <v>1.2756000000000001</v>
      </c>
      <c r="H230" s="21">
        <v>1.2625999999999999</v>
      </c>
      <c r="I230" s="22">
        <v>68</v>
      </c>
      <c r="J230" s="22">
        <v>2460</v>
      </c>
      <c r="K230" s="22">
        <v>7439</v>
      </c>
      <c r="L230" s="22">
        <v>10003</v>
      </c>
      <c r="M230" s="23">
        <v>10.338958333333302</v>
      </c>
      <c r="N230" s="23">
        <v>256.69999999999857</v>
      </c>
      <c r="O230" s="22">
        <v>130.00000000000122</v>
      </c>
      <c r="P230" s="22">
        <v>1196938</v>
      </c>
      <c r="Q230" s="23">
        <v>1246.8104166666667</v>
      </c>
      <c r="R230" s="23">
        <v>38.967666536813617</v>
      </c>
      <c r="S230" s="22">
        <v>47</v>
      </c>
      <c r="T230" s="22" t="s">
        <v>26</v>
      </c>
      <c r="U230" s="23">
        <v>0.50412694884699139</v>
      </c>
      <c r="V230" s="22">
        <v>2272</v>
      </c>
      <c r="W230" s="22">
        <v>3946</v>
      </c>
      <c r="X230" s="22">
        <v>2811</v>
      </c>
      <c r="Y230" s="22">
        <v>954</v>
      </c>
      <c r="Z230" s="22" t="s">
        <v>27</v>
      </c>
      <c r="AA230" s="5"/>
      <c r="AB230" s="6" cm="1">
        <f t="array" ref="AB230">SUM(IF(B230:I230&gt;B231:I231,1,-1))</f>
        <v>0</v>
      </c>
      <c r="AC230" s="6" cm="1">
        <f t="array" ref="AC230">SUM(IF(J230:S230&gt;J231:S231,1,-1))</f>
        <v>-6</v>
      </c>
      <c r="AD230" s="6">
        <f t="shared" si="59"/>
        <v>-6</v>
      </c>
      <c r="AE230" s="6">
        <f t="shared" si="62"/>
        <v>-12</v>
      </c>
      <c r="AF230" s="6">
        <f t="shared" si="62"/>
        <v>-10</v>
      </c>
      <c r="AG230" s="6">
        <f t="shared" si="62"/>
        <v>-22</v>
      </c>
      <c r="AH230" s="5"/>
      <c r="AI230" s="8" t="str">
        <f t="shared" si="48"/>
        <v>Outside</v>
      </c>
      <c r="AJ230" s="7" t="str">
        <f t="shared" si="49"/>
        <v>Up</v>
      </c>
      <c r="AK230" s="7" t="str">
        <f t="shared" si="50"/>
        <v>POC Up</v>
      </c>
      <c r="AL230" s="9" t="str">
        <f t="shared" si="51"/>
        <v>In. Val</v>
      </c>
      <c r="AM230" s="9" t="str">
        <f t="shared" si="52"/>
        <v>Inside Day</v>
      </c>
      <c r="AN230" s="9" t="str">
        <f t="shared" si="53"/>
        <v>Bl. Val</v>
      </c>
      <c r="AO230" s="9" t="str">
        <f t="shared" si="54"/>
        <v>No Gap</v>
      </c>
      <c r="AP230" s="9" t="str">
        <f t="shared" si="55"/>
        <v>Bottom-Weighted</v>
      </c>
      <c r="AQ230" s="9" t="str">
        <f t="shared" si="56"/>
        <v>Skewed Mid-High</v>
      </c>
      <c r="AR230" s="9" t="str">
        <f t="shared" si="57"/>
        <v>Closed Higher Quadrant</v>
      </c>
      <c r="AS230" s="5">
        <f t="shared" si="58"/>
        <v>1</v>
      </c>
    </row>
    <row r="231" spans="1:45" ht="15.5" x14ac:dyDescent="0.35">
      <c r="A231" s="20">
        <v>45335</v>
      </c>
      <c r="B231" s="21">
        <v>1.2637100000000001</v>
      </c>
      <c r="C231" s="21">
        <v>1.2774099999999999</v>
      </c>
      <c r="D231" s="21">
        <v>1.2517400000000001</v>
      </c>
      <c r="E231" s="21">
        <v>1.2589600000000001</v>
      </c>
      <c r="F231" s="21">
        <v>1.2681</v>
      </c>
      <c r="G231" s="21">
        <v>1.2754000000000001</v>
      </c>
      <c r="H231" s="21">
        <v>1.2631000000000001</v>
      </c>
      <c r="I231" s="22">
        <v>49</v>
      </c>
      <c r="J231" s="22">
        <v>4691</v>
      </c>
      <c r="K231" s="22">
        <v>5351</v>
      </c>
      <c r="L231" s="22">
        <v>10153</v>
      </c>
      <c r="M231" s="23">
        <v>10.486979166666641</v>
      </c>
      <c r="N231" s="23">
        <v>256.69999999999857</v>
      </c>
      <c r="O231" s="22">
        <v>122.99999999999977</v>
      </c>
      <c r="P231" s="22">
        <v>1211450</v>
      </c>
      <c r="Q231" s="23">
        <v>1261.9270833333333</v>
      </c>
      <c r="R231" s="23">
        <v>39.552006232956977</v>
      </c>
      <c r="S231" s="22">
        <v>48</v>
      </c>
      <c r="T231" s="22" t="s">
        <v>26</v>
      </c>
      <c r="U231" s="23">
        <v>0.64943917314675292</v>
      </c>
      <c r="V231" s="22">
        <v>2272</v>
      </c>
      <c r="W231" s="22">
        <v>4356</v>
      </c>
      <c r="X231" s="22">
        <v>2895</v>
      </c>
      <c r="Y231" s="22">
        <v>603</v>
      </c>
      <c r="Z231" s="22" t="s">
        <v>29</v>
      </c>
      <c r="AA231" s="5"/>
      <c r="AB231" s="6" cm="1">
        <f t="array" ref="AB231">SUM(IF(B231:I231&gt;B232:I232,1,-1))</f>
        <v>-4</v>
      </c>
      <c r="AC231" s="6" cm="1">
        <f t="array" ref="AC231">SUM(IF(J231:S231&gt;J232:S232,1,-1))</f>
        <v>-4</v>
      </c>
      <c r="AD231" s="6">
        <f t="shared" si="59"/>
        <v>-8</v>
      </c>
      <c r="AE231" s="6">
        <f t="shared" si="62"/>
        <v>-16</v>
      </c>
      <c r="AF231" s="6">
        <f t="shared" si="62"/>
        <v>-8</v>
      </c>
      <c r="AG231" s="6">
        <f t="shared" si="62"/>
        <v>-24</v>
      </c>
      <c r="AH231" s="5"/>
      <c r="AI231" s="8" t="str">
        <f t="shared" si="48"/>
        <v>Outside</v>
      </c>
      <c r="AJ231" s="7" t="str">
        <f t="shared" si="49"/>
        <v>Up</v>
      </c>
      <c r="AK231" s="7" t="str">
        <f t="shared" si="50"/>
        <v>POC Unchanged</v>
      </c>
      <c r="AL231" s="9" t="str">
        <f t="shared" si="51"/>
        <v>In. Val</v>
      </c>
      <c r="AM231" s="9" t="str">
        <f t="shared" si="52"/>
        <v>Inside Day</v>
      </c>
      <c r="AN231" s="9" t="str">
        <f t="shared" si="53"/>
        <v>Bl. Val</v>
      </c>
      <c r="AO231" s="9" t="str">
        <f t="shared" si="54"/>
        <v>No Gap</v>
      </c>
      <c r="AP231" s="9" t="str">
        <f t="shared" si="55"/>
        <v>Bottom-Weighted</v>
      </c>
      <c r="AQ231" s="9" t="str">
        <f t="shared" si="56"/>
        <v>Skewed Mid-High</v>
      </c>
      <c r="AR231" s="9" t="str">
        <f t="shared" si="57"/>
        <v>Same</v>
      </c>
      <c r="AS231" s="5">
        <f t="shared" si="58"/>
        <v>0</v>
      </c>
    </row>
    <row r="232" spans="1:45" ht="15.5" x14ac:dyDescent="0.35">
      <c r="A232" s="20">
        <v>45334</v>
      </c>
      <c r="B232" s="21">
        <v>1.2715000000000001</v>
      </c>
      <c r="C232" s="21">
        <v>1.2774099999999999</v>
      </c>
      <c r="D232" s="21">
        <v>1.2517400000000001</v>
      </c>
      <c r="E232" s="21">
        <v>1.2625599999999999</v>
      </c>
      <c r="F232" s="21">
        <v>1.2681</v>
      </c>
      <c r="G232" s="21">
        <v>1.2752000000000001</v>
      </c>
      <c r="H232" s="21">
        <v>1.2634000000000001</v>
      </c>
      <c r="I232" s="22">
        <v>29</v>
      </c>
      <c r="J232" s="22">
        <v>4764</v>
      </c>
      <c r="K232" s="22">
        <v>5340</v>
      </c>
      <c r="L232" s="22">
        <v>10224</v>
      </c>
      <c r="M232" s="23">
        <v>10.562604166666663</v>
      </c>
      <c r="N232" s="23">
        <v>256.69999999999857</v>
      </c>
      <c r="O232" s="22">
        <v>118.00000000000033</v>
      </c>
      <c r="P232" s="22">
        <v>1231298</v>
      </c>
      <c r="Q232" s="23">
        <v>1282.6020833333334</v>
      </c>
      <c r="R232" s="23">
        <v>39.828593689131502</v>
      </c>
      <c r="S232" s="22">
        <v>40</v>
      </c>
      <c r="T232" s="22" t="s">
        <v>26</v>
      </c>
      <c r="U232" s="23">
        <v>0.66253883026147375</v>
      </c>
      <c r="V232" s="22">
        <v>2279</v>
      </c>
      <c r="W232" s="22">
        <v>4582</v>
      </c>
      <c r="X232" s="22">
        <v>2759</v>
      </c>
      <c r="Y232" s="22">
        <v>572</v>
      </c>
      <c r="Z232" s="22" t="s">
        <v>29</v>
      </c>
      <c r="AA232" s="5"/>
      <c r="AB232" s="6" cm="1">
        <f t="array" ref="AB232">SUM(IF(B232:I232&gt;B233:I233,1,-1))</f>
        <v>-8</v>
      </c>
      <c r="AC232" s="6" cm="1">
        <f t="array" ref="AC232">SUM(IF(J232:S232&gt;J233:S233,1,-1))</f>
        <v>0</v>
      </c>
      <c r="AD232" s="6">
        <f t="shared" si="59"/>
        <v>-8</v>
      </c>
      <c r="AE232" s="6">
        <f t="shared" si="62"/>
        <v>-18</v>
      </c>
      <c r="AF232" s="6">
        <f t="shared" si="62"/>
        <v>-8</v>
      </c>
      <c r="AG232" s="6">
        <f t="shared" si="62"/>
        <v>-26</v>
      </c>
      <c r="AH232" s="5"/>
      <c r="AI232" s="8" t="str">
        <f t="shared" si="48"/>
        <v>OL Lower</v>
      </c>
      <c r="AJ232" s="7" t="str">
        <f t="shared" si="49"/>
        <v>Down</v>
      </c>
      <c r="AK232" s="7" t="str">
        <f t="shared" si="50"/>
        <v>POC Unchanged</v>
      </c>
      <c r="AL232" s="9" t="str">
        <f t="shared" si="51"/>
        <v>In. Val</v>
      </c>
      <c r="AM232" s="9" t="str">
        <f t="shared" si="52"/>
        <v>Inside Day</v>
      </c>
      <c r="AN232" s="9" t="str">
        <f t="shared" si="53"/>
        <v>Bl. Val</v>
      </c>
      <c r="AO232" s="9" t="str">
        <f t="shared" si="54"/>
        <v>No Gap</v>
      </c>
      <c r="AP232" s="9" t="str">
        <f t="shared" si="55"/>
        <v>Bottom-Weighted</v>
      </c>
      <c r="AQ232" s="9" t="str">
        <f t="shared" si="56"/>
        <v>Skewed Mid-High</v>
      </c>
      <c r="AR232" s="9" t="str">
        <f t="shared" si="57"/>
        <v>Same</v>
      </c>
      <c r="AS232" s="5">
        <f t="shared" si="58"/>
        <v>0</v>
      </c>
    </row>
    <row r="233" spans="1:45" ht="15.5" x14ac:dyDescent="0.35">
      <c r="A233" s="20">
        <v>45331</v>
      </c>
      <c r="B233" s="21">
        <v>1.27352</v>
      </c>
      <c r="C233" s="21">
        <v>1.2774099999999999</v>
      </c>
      <c r="D233" s="21">
        <v>1.2517400000000001</v>
      </c>
      <c r="E233" s="21">
        <v>1.2634099999999999</v>
      </c>
      <c r="F233" s="21">
        <v>1.2681</v>
      </c>
      <c r="G233" s="21">
        <v>1.2756000000000001</v>
      </c>
      <c r="H233" s="21">
        <v>1.2643</v>
      </c>
      <c r="I233" s="22">
        <v>44</v>
      </c>
      <c r="J233" s="22">
        <v>5196</v>
      </c>
      <c r="K233" s="22">
        <v>4955</v>
      </c>
      <c r="L233" s="22">
        <v>10271</v>
      </c>
      <c r="M233" s="23">
        <v>10.613437499999998</v>
      </c>
      <c r="N233" s="23">
        <v>256.69999999999857</v>
      </c>
      <c r="O233" s="22">
        <v>113.00000000000088</v>
      </c>
      <c r="P233" s="22">
        <v>1229502</v>
      </c>
      <c r="Q233" s="23">
        <v>1280.73125</v>
      </c>
      <c r="R233" s="23">
        <v>40.01168679392309</v>
      </c>
      <c r="S233" s="22">
        <v>36</v>
      </c>
      <c r="T233" s="22" t="s">
        <v>26</v>
      </c>
      <c r="U233" s="23">
        <v>0.6694531315077149</v>
      </c>
      <c r="V233" s="22">
        <v>2711</v>
      </c>
      <c r="W233" s="22">
        <v>4574</v>
      </c>
      <c r="X233" s="22">
        <v>2384</v>
      </c>
      <c r="Y233" s="22">
        <v>572</v>
      </c>
      <c r="Z233" s="22" t="s">
        <v>29</v>
      </c>
      <c r="AA233" s="5"/>
      <c r="AB233" s="6" cm="1">
        <f t="array" ref="AB233">SUM(IF(B233:I233&gt;B234:I234,1,-1))</f>
        <v>-4</v>
      </c>
      <c r="AC233" s="6" cm="1">
        <f t="array" ref="AC233">SUM(IF(J233:S233&gt;J234:S234,1,-1))</f>
        <v>-4</v>
      </c>
      <c r="AD233" s="6">
        <f t="shared" si="59"/>
        <v>-8</v>
      </c>
      <c r="AE233" s="6">
        <f t="shared" si="62"/>
        <v>-12</v>
      </c>
      <c r="AF233" s="6">
        <f t="shared" si="62"/>
        <v>-10</v>
      </c>
      <c r="AG233" s="6">
        <f t="shared" si="62"/>
        <v>-22</v>
      </c>
      <c r="AH233" s="5"/>
      <c r="AI233" s="8" t="str">
        <f t="shared" si="48"/>
        <v>Outside</v>
      </c>
      <c r="AJ233" s="7" t="str">
        <f t="shared" si="49"/>
        <v>Down</v>
      </c>
      <c r="AK233" s="7" t="str">
        <f t="shared" si="50"/>
        <v>POC Unchanged</v>
      </c>
      <c r="AL233" s="9" t="str">
        <f t="shared" si="51"/>
        <v>In. Val</v>
      </c>
      <c r="AM233" s="9" t="str">
        <f t="shared" si="52"/>
        <v>Inside Day</v>
      </c>
      <c r="AN233" s="9" t="str">
        <f t="shared" si="53"/>
        <v>Bl. Val</v>
      </c>
      <c r="AO233" s="9" t="str">
        <f t="shared" si="54"/>
        <v>No Gap</v>
      </c>
      <c r="AP233" s="9" t="str">
        <f t="shared" si="55"/>
        <v>Top-Weighted</v>
      </c>
      <c r="AQ233" s="9" t="str">
        <f t="shared" si="56"/>
        <v>Skewed Mid-High</v>
      </c>
      <c r="AR233" s="9" t="str">
        <f t="shared" si="57"/>
        <v>Same</v>
      </c>
      <c r="AS233" s="5">
        <f t="shared" si="58"/>
        <v>0</v>
      </c>
    </row>
    <row r="234" spans="1:45" ht="15.5" x14ac:dyDescent="0.35">
      <c r="A234" s="20">
        <v>45330</v>
      </c>
      <c r="B234" s="21">
        <v>1.27782</v>
      </c>
      <c r="C234" s="21">
        <v>1.2785200000000001</v>
      </c>
      <c r="D234" s="21">
        <v>1.2517400000000001</v>
      </c>
      <c r="E234" s="21">
        <v>1.2619</v>
      </c>
      <c r="F234" s="21">
        <v>1.2681</v>
      </c>
      <c r="G234" s="21">
        <v>1.2756000000000001</v>
      </c>
      <c r="H234" s="21">
        <v>1.2649000000000001</v>
      </c>
      <c r="I234" s="22">
        <v>24</v>
      </c>
      <c r="J234" s="22">
        <v>5758</v>
      </c>
      <c r="K234" s="22">
        <v>4555</v>
      </c>
      <c r="L234" s="22">
        <v>10433</v>
      </c>
      <c r="M234" s="23">
        <v>10.781250000000002</v>
      </c>
      <c r="N234" s="23">
        <v>267.80000000000024</v>
      </c>
      <c r="O234" s="22">
        <v>106.99999999999932</v>
      </c>
      <c r="P234" s="22">
        <v>1244260</v>
      </c>
      <c r="Q234" s="23">
        <v>1296.1041666666667</v>
      </c>
      <c r="R234" s="23">
        <v>38.958177744585477</v>
      </c>
      <c r="S234" s="22">
        <v>41</v>
      </c>
      <c r="T234" s="22" t="s">
        <v>26</v>
      </c>
      <c r="U234" s="23">
        <v>0.67594808075784529</v>
      </c>
      <c r="V234" s="22">
        <v>2639</v>
      </c>
      <c r="W234" s="22">
        <v>5047</v>
      </c>
      <c r="X234" s="22">
        <v>2156</v>
      </c>
      <c r="Y234" s="22">
        <v>591</v>
      </c>
      <c r="Z234" s="22" t="s">
        <v>29</v>
      </c>
      <c r="AA234" s="5"/>
      <c r="AB234" s="6" cm="1">
        <f t="array" ref="AB234">SUM(IF(B234:I234&gt;B235:I235,1,-1))</f>
        <v>-6</v>
      </c>
      <c r="AC234" s="6" cm="1">
        <f t="array" ref="AC234">SUM(IF(J234:S234&gt;J235:S235,1,-1))</f>
        <v>-4</v>
      </c>
      <c r="AD234" s="6">
        <f t="shared" si="59"/>
        <v>-10</v>
      </c>
      <c r="AE234" s="6">
        <f t="shared" si="62"/>
        <v>-10</v>
      </c>
      <c r="AF234" s="6">
        <f t="shared" si="62"/>
        <v>-6</v>
      </c>
      <c r="AG234" s="6">
        <f t="shared" si="62"/>
        <v>-16</v>
      </c>
      <c r="AH234" s="5"/>
      <c r="AI234" s="8" t="str">
        <f t="shared" si="48"/>
        <v>OL Lower</v>
      </c>
      <c r="AJ234" s="7" t="str">
        <f t="shared" si="49"/>
        <v>Down</v>
      </c>
      <c r="AK234" s="7" t="str">
        <f t="shared" si="50"/>
        <v>POC Unchanged</v>
      </c>
      <c r="AL234" s="9" t="str">
        <f t="shared" si="51"/>
        <v>In. Val</v>
      </c>
      <c r="AM234" s="9" t="str">
        <f t="shared" si="52"/>
        <v>Inside Day</v>
      </c>
      <c r="AN234" s="9" t="str">
        <f t="shared" si="53"/>
        <v>Bl. Val</v>
      </c>
      <c r="AO234" s="9" t="str">
        <f t="shared" si="54"/>
        <v>Gap Up - Failed</v>
      </c>
      <c r="AP234" s="9" t="str">
        <f t="shared" si="55"/>
        <v>Top-Weighted</v>
      </c>
      <c r="AQ234" s="9" t="str">
        <f t="shared" si="56"/>
        <v>Skewed Mid-High</v>
      </c>
      <c r="AR234" s="9" t="str">
        <f t="shared" si="57"/>
        <v>Same</v>
      </c>
      <c r="AS234" s="5">
        <f t="shared" si="58"/>
        <v>0</v>
      </c>
    </row>
    <row r="235" spans="1:45" ht="15.5" x14ac:dyDescent="0.35">
      <c r="A235" s="20">
        <v>45329</v>
      </c>
      <c r="B235" s="21">
        <v>1.2743899999999999</v>
      </c>
      <c r="C235" s="21">
        <v>1.2785200000000001</v>
      </c>
      <c r="D235" s="21">
        <v>1.2517400000000001</v>
      </c>
      <c r="E235" s="21">
        <v>1.26261</v>
      </c>
      <c r="F235" s="21">
        <v>1.2681</v>
      </c>
      <c r="G235" s="21">
        <v>1.2761</v>
      </c>
      <c r="H235" s="21">
        <v>1.2661</v>
      </c>
      <c r="I235" s="22">
        <v>24</v>
      </c>
      <c r="J235" s="22">
        <v>6454</v>
      </c>
      <c r="K235" s="22">
        <v>4125</v>
      </c>
      <c r="L235" s="22">
        <v>10699</v>
      </c>
      <c r="M235" s="23">
        <v>11.054791666666675</v>
      </c>
      <c r="N235" s="23">
        <v>267.80000000000024</v>
      </c>
      <c r="O235" s="22">
        <v>100.00000000000009</v>
      </c>
      <c r="P235" s="22">
        <v>1270439</v>
      </c>
      <c r="Q235" s="23">
        <v>1323.3739583333333</v>
      </c>
      <c r="R235" s="23">
        <v>39.951456310679575</v>
      </c>
      <c r="S235" s="22">
        <v>38</v>
      </c>
      <c r="T235" s="22" t="s">
        <v>26</v>
      </c>
      <c r="U235" s="23">
        <v>0.58557196598744954</v>
      </c>
      <c r="V235" s="22">
        <v>3197</v>
      </c>
      <c r="W235" s="22">
        <v>5185</v>
      </c>
      <c r="X235" s="22">
        <v>1746</v>
      </c>
      <c r="Y235" s="22">
        <v>571</v>
      </c>
      <c r="Z235" s="22" t="s">
        <v>29</v>
      </c>
      <c r="AA235" s="5"/>
      <c r="AB235" s="6" cm="1">
        <f t="array" ref="AB235">SUM(IF(B235:I235&gt;B236:I236,1,-1))</f>
        <v>-2</v>
      </c>
      <c r="AC235" s="6" cm="1">
        <f t="array" ref="AC235">SUM(IF(J235:S235&gt;J236:S236,1,-1))</f>
        <v>-2</v>
      </c>
      <c r="AD235" s="6">
        <f t="shared" si="59"/>
        <v>-4</v>
      </c>
      <c r="AE235" s="6">
        <f t="shared" si="62"/>
        <v>-8</v>
      </c>
      <c r="AF235" s="6">
        <f t="shared" si="62"/>
        <v>-2</v>
      </c>
      <c r="AG235" s="6">
        <f t="shared" si="62"/>
        <v>-10</v>
      </c>
      <c r="AH235" s="5"/>
      <c r="AI235" s="8" t="str">
        <f t="shared" si="48"/>
        <v>Outside</v>
      </c>
      <c r="AJ235" s="7" t="str">
        <f t="shared" si="49"/>
        <v>Down</v>
      </c>
      <c r="AK235" s="7" t="str">
        <f t="shared" si="50"/>
        <v>POC Unchanged</v>
      </c>
      <c r="AL235" s="9" t="str">
        <f t="shared" si="51"/>
        <v>In. Val</v>
      </c>
      <c r="AM235" s="9" t="str">
        <f t="shared" si="52"/>
        <v>Inside Day</v>
      </c>
      <c r="AN235" s="9" t="str">
        <f t="shared" si="53"/>
        <v>Bl. Val</v>
      </c>
      <c r="AO235" s="9" t="str">
        <f t="shared" si="54"/>
        <v>No Gap</v>
      </c>
      <c r="AP235" s="9" t="str">
        <f t="shared" si="55"/>
        <v>Top-Weighted</v>
      </c>
      <c r="AQ235" s="9" t="str">
        <f t="shared" si="56"/>
        <v>Skewed Mid-High</v>
      </c>
      <c r="AR235" s="9" t="str">
        <f t="shared" si="57"/>
        <v>Same</v>
      </c>
      <c r="AS235" s="5">
        <f t="shared" si="58"/>
        <v>0</v>
      </c>
    </row>
    <row r="236" spans="1:45" ht="15.5" x14ac:dyDescent="0.35">
      <c r="A236" s="20">
        <v>45328</v>
      </c>
      <c r="B236" s="21">
        <v>1.2710399999999999</v>
      </c>
      <c r="C236" s="21">
        <v>1.2785200000000001</v>
      </c>
      <c r="D236" s="21">
        <v>1.2517400000000001</v>
      </c>
      <c r="E236" s="21">
        <v>1.26023</v>
      </c>
      <c r="F236" s="21">
        <v>1.2681</v>
      </c>
      <c r="G236" s="21">
        <v>1.2755000000000001</v>
      </c>
      <c r="H236" s="21">
        <v>1.2665</v>
      </c>
      <c r="I236" s="22">
        <v>37</v>
      </c>
      <c r="J236" s="22">
        <v>6906</v>
      </c>
      <c r="K236" s="22">
        <v>3688</v>
      </c>
      <c r="L236" s="22">
        <v>10714</v>
      </c>
      <c r="M236" s="23">
        <v>11.063229166666689</v>
      </c>
      <c r="N236" s="23">
        <v>267.80000000000024</v>
      </c>
      <c r="O236" s="22">
        <v>90.000000000001194</v>
      </c>
      <c r="P236" s="22">
        <v>1267830</v>
      </c>
      <c r="Q236" s="23">
        <v>1320.65625</v>
      </c>
      <c r="R236" s="23">
        <v>40.007468259895411</v>
      </c>
      <c r="S236" s="22">
        <v>51</v>
      </c>
      <c r="T236" s="22" t="s">
        <v>26</v>
      </c>
      <c r="U236" s="23">
        <v>0.52560216202726739</v>
      </c>
      <c r="V236" s="22">
        <v>3490</v>
      </c>
      <c r="W236" s="22">
        <v>5344</v>
      </c>
      <c r="X236" s="22">
        <v>1309</v>
      </c>
      <c r="Y236" s="22">
        <v>571</v>
      </c>
      <c r="Z236" s="22" t="s">
        <v>29</v>
      </c>
      <c r="AA236" s="5"/>
      <c r="AB236" s="6" cm="1">
        <f t="array" ref="AB236">SUM(IF(B236:I236&gt;B237:I237,1,-1))</f>
        <v>-2</v>
      </c>
      <c r="AC236" s="6" cm="1">
        <f t="array" ref="AC236">SUM(IF(J236:S236&gt;J237:S237,1,-1))</f>
        <v>0</v>
      </c>
      <c r="AD236" s="6">
        <f t="shared" si="59"/>
        <v>-2</v>
      </c>
      <c r="AE236" s="6">
        <f t="shared" si="62"/>
        <v>-8</v>
      </c>
      <c r="AF236" s="6">
        <f t="shared" si="62"/>
        <v>2</v>
      </c>
      <c r="AG236" s="6">
        <f t="shared" si="62"/>
        <v>-6</v>
      </c>
      <c r="AH236" s="5"/>
      <c r="AI236" s="8" t="str">
        <f t="shared" si="48"/>
        <v>Outside</v>
      </c>
      <c r="AJ236" s="7" t="str">
        <f t="shared" si="49"/>
        <v>Down</v>
      </c>
      <c r="AK236" s="7" t="str">
        <f t="shared" si="50"/>
        <v>POC Down</v>
      </c>
      <c r="AL236" s="9" t="str">
        <f t="shared" si="51"/>
        <v>In. Val</v>
      </c>
      <c r="AM236" s="9" t="str">
        <f t="shared" si="52"/>
        <v>Inside Day</v>
      </c>
      <c r="AN236" s="9" t="str">
        <f t="shared" si="53"/>
        <v>Bl. Val</v>
      </c>
      <c r="AO236" s="9" t="str">
        <f t="shared" si="54"/>
        <v>No Gap</v>
      </c>
      <c r="AP236" s="9" t="str">
        <f t="shared" si="55"/>
        <v>Top-Weighted</v>
      </c>
      <c r="AQ236" s="9" t="str">
        <f t="shared" si="56"/>
        <v>Skewed Mid-High</v>
      </c>
      <c r="AR236" s="9" t="str">
        <f t="shared" si="57"/>
        <v>Closed Lower Quadrant</v>
      </c>
      <c r="AS236" s="5">
        <f t="shared" si="58"/>
        <v>-1</v>
      </c>
    </row>
    <row r="237" spans="1:45" ht="15.5" x14ac:dyDescent="0.35">
      <c r="A237" s="20">
        <v>45327</v>
      </c>
      <c r="B237" s="21">
        <v>1.27406</v>
      </c>
      <c r="C237" s="21">
        <v>1.2785200000000001</v>
      </c>
      <c r="D237" s="21">
        <v>1.2517400000000001</v>
      </c>
      <c r="E237" s="21">
        <v>1.25326</v>
      </c>
      <c r="F237" s="21">
        <v>1.2706999999999999</v>
      </c>
      <c r="G237" s="21">
        <v>1.2752000000000001</v>
      </c>
      <c r="H237" s="21">
        <v>1.2669000000000001</v>
      </c>
      <c r="I237" s="22">
        <v>-9</v>
      </c>
      <c r="J237" s="22">
        <v>4870</v>
      </c>
      <c r="K237" s="22">
        <v>5777</v>
      </c>
      <c r="L237" s="22">
        <v>10775</v>
      </c>
      <c r="M237" s="23">
        <v>11.120416666666687</v>
      </c>
      <c r="N237" s="23">
        <v>267.80000000000024</v>
      </c>
      <c r="O237" s="22">
        <v>82.999999999999744</v>
      </c>
      <c r="P237" s="22">
        <v>1265973</v>
      </c>
      <c r="Q237" s="23">
        <v>1318.721875</v>
      </c>
      <c r="R237" s="23">
        <v>40.235250186706459</v>
      </c>
      <c r="S237" s="22">
        <v>46</v>
      </c>
      <c r="T237" s="22" t="s">
        <v>26</v>
      </c>
      <c r="U237" s="23">
        <v>0.64840441617042843</v>
      </c>
      <c r="V237" s="22">
        <v>3782</v>
      </c>
      <c r="W237" s="22">
        <v>5551</v>
      </c>
      <c r="X237" s="22">
        <v>1186</v>
      </c>
      <c r="Y237" s="22">
        <v>256</v>
      </c>
      <c r="Z237" s="22" t="s">
        <v>27</v>
      </c>
      <c r="AA237" s="5"/>
      <c r="AB237" s="6" cm="1">
        <f t="array" ref="AB237">SUM(IF(B237:I237&gt;B238:I238,1,-1))</f>
        <v>-4</v>
      </c>
      <c r="AC237" s="6" cm="1">
        <f t="array" ref="AC237">SUM(IF(J237:S237&gt;J238:S238,1,-1))</f>
        <v>0</v>
      </c>
      <c r="AD237" s="6">
        <f t="shared" si="59"/>
        <v>-4</v>
      </c>
      <c r="AE237" s="6">
        <f t="shared" si="62"/>
        <v>-4</v>
      </c>
      <c r="AF237" s="6">
        <f t="shared" si="62"/>
        <v>6</v>
      </c>
      <c r="AG237" s="6">
        <f t="shared" si="62"/>
        <v>2</v>
      </c>
      <c r="AH237" s="5"/>
      <c r="AI237" s="8" t="str">
        <f t="shared" si="48"/>
        <v>Outside</v>
      </c>
      <c r="AJ237" s="7" t="str">
        <f t="shared" si="49"/>
        <v>Down</v>
      </c>
      <c r="AK237" s="7" t="str">
        <f t="shared" si="50"/>
        <v>POC Unchanged</v>
      </c>
      <c r="AL237" s="9" t="str">
        <f t="shared" si="51"/>
        <v>In. Val</v>
      </c>
      <c r="AM237" s="9" t="str">
        <f t="shared" si="52"/>
        <v>Lower Break</v>
      </c>
      <c r="AN237" s="9" t="str">
        <f t="shared" si="53"/>
        <v>Bl. Val</v>
      </c>
      <c r="AO237" s="9" t="str">
        <f t="shared" si="54"/>
        <v>No Gap</v>
      </c>
      <c r="AP237" s="9" t="str">
        <f t="shared" si="55"/>
        <v>Bottom-Weighted</v>
      </c>
      <c r="AQ237" s="9" t="str">
        <f t="shared" si="56"/>
        <v>Skewed Mid-High</v>
      </c>
      <c r="AR237" s="9" t="str">
        <f t="shared" si="57"/>
        <v>Same</v>
      </c>
      <c r="AS237" s="5">
        <f t="shared" si="58"/>
        <v>0</v>
      </c>
    </row>
    <row r="238" spans="1:45" ht="15.5" x14ac:dyDescent="0.35">
      <c r="A238" s="20">
        <v>45324</v>
      </c>
      <c r="B238" s="21">
        <v>1.27166</v>
      </c>
      <c r="C238" s="21">
        <v>1.2785200000000001</v>
      </c>
      <c r="D238" s="21">
        <v>1.2596099999999999</v>
      </c>
      <c r="E238" s="21">
        <v>1.2620400000000001</v>
      </c>
      <c r="F238" s="21">
        <v>1.2707000000000002</v>
      </c>
      <c r="G238" s="21">
        <v>1.2749000000000001</v>
      </c>
      <c r="H238" s="21">
        <v>1.2672000000000001</v>
      </c>
      <c r="I238" s="22">
        <v>9</v>
      </c>
      <c r="J238" s="22">
        <v>5191</v>
      </c>
      <c r="K238" s="22">
        <v>5435</v>
      </c>
      <c r="L238" s="22">
        <v>10762</v>
      </c>
      <c r="M238" s="23">
        <v>11.123125000000025</v>
      </c>
      <c r="N238" s="23">
        <v>189.10000000000204</v>
      </c>
      <c r="O238" s="22">
        <v>77.000000000000398</v>
      </c>
      <c r="P238" s="22">
        <v>1266950</v>
      </c>
      <c r="Q238" s="23">
        <v>1319.7395833333333</v>
      </c>
      <c r="R238" s="23">
        <v>56.91168693812736</v>
      </c>
      <c r="S238" s="22">
        <v>33</v>
      </c>
      <c r="T238" s="22" t="s">
        <v>33</v>
      </c>
      <c r="U238" s="23">
        <v>0.76022250391854451</v>
      </c>
      <c r="V238" s="22">
        <v>2200</v>
      </c>
      <c r="W238" s="22">
        <v>4790</v>
      </c>
      <c r="X238" s="22">
        <v>3085</v>
      </c>
      <c r="Y238" s="22">
        <v>687</v>
      </c>
      <c r="Z238" s="22" t="s">
        <v>27</v>
      </c>
      <c r="AA238" s="5"/>
      <c r="AB238" s="6" cm="1">
        <f t="array" ref="AB238">SUM(IF(B238:I238&gt;B239:I239,1,-1))</f>
        <v>-2</v>
      </c>
      <c r="AC238" s="6" cm="1">
        <f t="array" ref="AC238">SUM(IF(J238:S238&gt;J239:S239,1,-1))</f>
        <v>2</v>
      </c>
      <c r="AD238" s="6">
        <f t="shared" si="59"/>
        <v>0</v>
      </c>
      <c r="AE238" s="6">
        <f t="shared" si="62"/>
        <v>-4</v>
      </c>
      <c r="AF238" s="6">
        <f t="shared" si="62"/>
        <v>8</v>
      </c>
      <c r="AG238" s="6">
        <f t="shared" si="62"/>
        <v>4</v>
      </c>
      <c r="AH238" s="5"/>
      <c r="AI238" s="8" t="str">
        <f t="shared" si="48"/>
        <v>Outside</v>
      </c>
      <c r="AJ238" s="7" t="str">
        <f t="shared" si="49"/>
        <v>Neutral</v>
      </c>
      <c r="AK238" s="7" t="str">
        <f t="shared" si="50"/>
        <v>POC Unchanged</v>
      </c>
      <c r="AL238" s="9" t="str">
        <f t="shared" si="51"/>
        <v>In. Val</v>
      </c>
      <c r="AM238" s="9" t="str">
        <f t="shared" si="52"/>
        <v>Inside Day</v>
      </c>
      <c r="AN238" s="9" t="str">
        <f t="shared" si="53"/>
        <v>Bl. Val</v>
      </c>
      <c r="AO238" s="9" t="str">
        <f t="shared" si="54"/>
        <v>No Gap</v>
      </c>
      <c r="AP238" s="9" t="str">
        <f t="shared" si="55"/>
        <v>Bottom-Weighted</v>
      </c>
      <c r="AQ238" s="9" t="str">
        <f t="shared" si="56"/>
        <v>Skewed Mid-High</v>
      </c>
      <c r="AR238" s="9" t="str">
        <f t="shared" si="57"/>
        <v>Closed Higher Quadrant</v>
      </c>
      <c r="AS238" s="5">
        <f t="shared" si="58"/>
        <v>3</v>
      </c>
    </row>
    <row r="239" spans="1:45" ht="15.5" x14ac:dyDescent="0.35">
      <c r="A239" s="20">
        <v>45323</v>
      </c>
      <c r="B239" s="21">
        <v>1.2680499999999999</v>
      </c>
      <c r="C239" s="21">
        <v>1.2785200000000001</v>
      </c>
      <c r="D239" s="21">
        <v>1.2596099999999999</v>
      </c>
      <c r="E239" s="21">
        <v>1.27451</v>
      </c>
      <c r="F239" s="21">
        <v>1.2707000000000002</v>
      </c>
      <c r="G239" s="21">
        <v>1.2745</v>
      </c>
      <c r="H239" s="21">
        <v>1.2672000000000001</v>
      </c>
      <c r="I239" s="22">
        <v>0</v>
      </c>
      <c r="J239" s="22">
        <v>5137</v>
      </c>
      <c r="K239" s="22">
        <v>5469</v>
      </c>
      <c r="L239" s="22">
        <v>10745</v>
      </c>
      <c r="M239" s="23">
        <v>11.103229166666694</v>
      </c>
      <c r="N239" s="23">
        <v>189.10000000000204</v>
      </c>
      <c r="O239" s="22">
        <v>72.999999999998622</v>
      </c>
      <c r="P239" s="22">
        <v>1283123</v>
      </c>
      <c r="Q239" s="23">
        <v>1336.5864583333334</v>
      </c>
      <c r="R239" s="23">
        <v>56.821787414066016</v>
      </c>
      <c r="S239" s="22">
        <v>26</v>
      </c>
      <c r="T239" s="22" t="s">
        <v>33</v>
      </c>
      <c r="U239" s="23">
        <v>0.77015992524294541</v>
      </c>
      <c r="V239" s="22">
        <v>1998</v>
      </c>
      <c r="W239" s="22">
        <v>4969</v>
      </c>
      <c r="X239" s="22">
        <v>3271</v>
      </c>
      <c r="Y239" s="22">
        <v>507</v>
      </c>
      <c r="Z239" s="22" t="s">
        <v>31</v>
      </c>
      <c r="AA239" s="5"/>
      <c r="AB239" s="6" cm="1">
        <f t="array" ref="AB239">SUM(IF(B239:I239&gt;B240:I240,1,-1))</f>
        <v>2</v>
      </c>
      <c r="AC239" s="6" cm="1">
        <f t="array" ref="AC239">SUM(IF(J239:S239&gt;J240:S240,1,-1))</f>
        <v>4</v>
      </c>
      <c r="AD239" s="6">
        <f t="shared" si="59"/>
        <v>6</v>
      </c>
      <c r="AE239" s="6">
        <f t="shared" si="62"/>
        <v>-8</v>
      </c>
      <c r="AF239" s="6">
        <f t="shared" si="62"/>
        <v>0</v>
      </c>
      <c r="AG239" s="6">
        <f t="shared" si="62"/>
        <v>-8</v>
      </c>
      <c r="AH239" s="5"/>
      <c r="AI239" s="8" t="str">
        <f t="shared" si="48"/>
        <v>OL Higher</v>
      </c>
      <c r="AJ239" s="7" t="str">
        <f t="shared" si="49"/>
        <v>Up</v>
      </c>
      <c r="AK239" s="7" t="str">
        <f t="shared" si="50"/>
        <v>POC Unchanged</v>
      </c>
      <c r="AL239" s="9" t="str">
        <f t="shared" si="51"/>
        <v>In. Val</v>
      </c>
      <c r="AM239" s="9" t="str">
        <f t="shared" si="52"/>
        <v>Inside Day</v>
      </c>
      <c r="AN239" s="9" t="str">
        <f t="shared" si="53"/>
        <v>Ab. Val</v>
      </c>
      <c r="AO239" s="9" t="str">
        <f t="shared" si="54"/>
        <v>No Gap</v>
      </c>
      <c r="AP239" s="9" t="str">
        <f t="shared" si="55"/>
        <v>Bottom-Weighted</v>
      </c>
      <c r="AQ239" s="9" t="str">
        <f t="shared" si="56"/>
        <v>Skewed Mid-High</v>
      </c>
      <c r="AR239" s="9" t="str">
        <f t="shared" si="57"/>
        <v>Closed Lower Quadrant</v>
      </c>
      <c r="AS239" s="5">
        <f t="shared" si="58"/>
        <v>-2</v>
      </c>
    </row>
    <row r="240" spans="1:45" ht="15.5" x14ac:dyDescent="0.35">
      <c r="A240" s="20">
        <v>45322</v>
      </c>
      <c r="B240" s="21">
        <v>1.2672699999999999</v>
      </c>
      <c r="C240" s="21">
        <v>1.2785200000000001</v>
      </c>
      <c r="D240" s="21">
        <v>1.2596099999999999</v>
      </c>
      <c r="E240" s="21">
        <v>1.26789</v>
      </c>
      <c r="F240" s="21">
        <v>1.2707000000000002</v>
      </c>
      <c r="G240" s="21">
        <v>1.274</v>
      </c>
      <c r="H240" s="21">
        <v>1.2670000000000001</v>
      </c>
      <c r="I240" s="22">
        <v>-7</v>
      </c>
      <c r="J240" s="22">
        <v>5060</v>
      </c>
      <c r="K240" s="22">
        <v>5488</v>
      </c>
      <c r="L240" s="22">
        <v>10691</v>
      </c>
      <c r="M240" s="23">
        <v>11.048125000000054</v>
      </c>
      <c r="N240" s="23">
        <v>189.10000000000204</v>
      </c>
      <c r="O240" s="22">
        <v>69.999999999998948</v>
      </c>
      <c r="P240" s="22">
        <v>1277243</v>
      </c>
      <c r="Q240" s="23">
        <v>1330.4614583333334</v>
      </c>
      <c r="R240" s="23">
        <v>56.53622421998881</v>
      </c>
      <c r="S240" s="22">
        <v>28</v>
      </c>
      <c r="T240" s="22" t="s">
        <v>33</v>
      </c>
      <c r="U240" s="23">
        <v>0.76578113546285465</v>
      </c>
      <c r="V240" s="22">
        <v>1929</v>
      </c>
      <c r="W240" s="22">
        <v>5075</v>
      </c>
      <c r="X240" s="22">
        <v>3236</v>
      </c>
      <c r="Y240" s="22">
        <v>451</v>
      </c>
      <c r="Z240" s="22" t="s">
        <v>29</v>
      </c>
      <c r="AA240" s="5"/>
      <c r="AB240" s="6" cm="1">
        <f t="array" ref="AB240">SUM(IF(B240:I240&gt;B241:I241,1,-1))</f>
        <v>-4</v>
      </c>
      <c r="AC240" s="6" cm="1">
        <f t="array" ref="AC240">SUM(IF(J240:S240&gt;J241:S241,1,-1))</f>
        <v>2</v>
      </c>
      <c r="AD240" s="6">
        <f t="shared" si="59"/>
        <v>-2</v>
      </c>
      <c r="AE240" s="6">
        <f t="shared" si="62"/>
        <v>-14</v>
      </c>
      <c r="AF240" s="6">
        <f t="shared" si="62"/>
        <v>-2</v>
      </c>
      <c r="AG240" s="6">
        <f t="shared" si="62"/>
        <v>-16</v>
      </c>
      <c r="AH240" s="5"/>
      <c r="AI240" s="8" t="str">
        <f t="shared" si="48"/>
        <v>Inside</v>
      </c>
      <c r="AJ240" s="7" t="str">
        <f t="shared" si="49"/>
        <v>Up</v>
      </c>
      <c r="AK240" s="7" t="str">
        <f t="shared" si="50"/>
        <v>POC Unchanged</v>
      </c>
      <c r="AL240" s="9" t="str">
        <f t="shared" si="51"/>
        <v>In. Val</v>
      </c>
      <c r="AM240" s="9" t="str">
        <f t="shared" si="52"/>
        <v>Inside Day</v>
      </c>
      <c r="AN240" s="9" t="str">
        <f t="shared" si="53"/>
        <v>In Val</v>
      </c>
      <c r="AO240" s="9" t="str">
        <f t="shared" si="54"/>
        <v>No Gap</v>
      </c>
      <c r="AP240" s="9" t="str">
        <f t="shared" si="55"/>
        <v>Bottom-Weighted</v>
      </c>
      <c r="AQ240" s="9" t="str">
        <f t="shared" si="56"/>
        <v>Skewed Mid-High</v>
      </c>
      <c r="AR240" s="9" t="str">
        <f t="shared" si="57"/>
        <v>Closed Higher Quadrant</v>
      </c>
      <c r="AS240" s="5">
        <f t="shared" si="58"/>
        <v>1</v>
      </c>
    </row>
    <row r="241" spans="1:45" ht="15.5" x14ac:dyDescent="0.35">
      <c r="A241" s="20">
        <v>45321</v>
      </c>
      <c r="B241" s="21">
        <v>1.26224</v>
      </c>
      <c r="C241" s="21">
        <v>1.2785200000000001</v>
      </c>
      <c r="D241" s="21">
        <v>1.2596099999999999</v>
      </c>
      <c r="E241" s="21">
        <v>1.26935</v>
      </c>
      <c r="F241" s="21">
        <v>1.2707000000000002</v>
      </c>
      <c r="G241" s="21">
        <v>1.2745</v>
      </c>
      <c r="H241" s="21">
        <v>1.2667000000000002</v>
      </c>
      <c r="I241" s="22">
        <v>4</v>
      </c>
      <c r="J241" s="22">
        <v>4830</v>
      </c>
      <c r="K241" s="22">
        <v>5649</v>
      </c>
      <c r="L241" s="22">
        <v>10617</v>
      </c>
      <c r="M241" s="23">
        <v>10.975416666666723</v>
      </c>
      <c r="N241" s="23">
        <v>189.10000000000204</v>
      </c>
      <c r="O241" s="22">
        <v>77.999999999998067</v>
      </c>
      <c r="P241" s="22">
        <v>1265762</v>
      </c>
      <c r="Q241" s="23">
        <v>1318.5020833333333</v>
      </c>
      <c r="R241" s="23">
        <v>56.144896879957088</v>
      </c>
      <c r="S241" s="22">
        <v>32</v>
      </c>
      <c r="T241" s="22" t="s">
        <v>33</v>
      </c>
      <c r="U241" s="23">
        <v>0.74981235589724038</v>
      </c>
      <c r="V241" s="22">
        <v>1905</v>
      </c>
      <c r="W241" s="22">
        <v>4752</v>
      </c>
      <c r="X241" s="22">
        <v>3108</v>
      </c>
      <c r="Y241" s="22">
        <v>852</v>
      </c>
      <c r="Z241" s="22" t="s">
        <v>32</v>
      </c>
      <c r="AA241" s="5"/>
      <c r="AB241" s="6" cm="1">
        <f t="array" ref="AB241">SUM(IF(B241:I241&gt;B242:I242,1,-1))</f>
        <v>-6</v>
      </c>
      <c r="AC241" s="6" cm="1">
        <f t="array" ref="AC241">SUM(IF(J241:S241&gt;J242:S242,1,-1))</f>
        <v>-6</v>
      </c>
      <c r="AD241" s="6">
        <f t="shared" si="59"/>
        <v>-12</v>
      </c>
      <c r="AE241" s="6">
        <f t="shared" si="62"/>
        <v>-18</v>
      </c>
      <c r="AF241" s="6">
        <f t="shared" si="62"/>
        <v>-8</v>
      </c>
      <c r="AG241" s="6">
        <f t="shared" si="62"/>
        <v>-26</v>
      </c>
      <c r="AH241" s="5"/>
      <c r="AI241" s="8" t="str">
        <f t="shared" si="48"/>
        <v>OL Lower</v>
      </c>
      <c r="AJ241" s="7" t="str">
        <f t="shared" si="49"/>
        <v>Up</v>
      </c>
      <c r="AK241" s="7" t="str">
        <f t="shared" si="50"/>
        <v>POC Unchanged</v>
      </c>
      <c r="AL241" s="9" t="str">
        <f t="shared" si="51"/>
        <v>In. Val</v>
      </c>
      <c r="AM241" s="9" t="str">
        <f t="shared" si="52"/>
        <v>Inside Day</v>
      </c>
      <c r="AN241" s="9" t="str">
        <f t="shared" si="53"/>
        <v>In Val</v>
      </c>
      <c r="AO241" s="9" t="str">
        <f t="shared" si="54"/>
        <v>Gap Down - Failed</v>
      </c>
      <c r="AP241" s="9" t="str">
        <f t="shared" si="55"/>
        <v>Bottom-Weighted</v>
      </c>
      <c r="AQ241" s="9" t="str">
        <f t="shared" si="56"/>
        <v>Skewed Mid-High</v>
      </c>
      <c r="AR241" s="9" t="str">
        <f t="shared" si="57"/>
        <v>Same</v>
      </c>
      <c r="AS241" s="5">
        <f t="shared" si="58"/>
        <v>0</v>
      </c>
    </row>
    <row r="242" spans="1:45" ht="15.5" x14ac:dyDescent="0.35">
      <c r="A242" s="20">
        <v>45320</v>
      </c>
      <c r="B242" s="21">
        <v>1.2719400000000001</v>
      </c>
      <c r="C242" s="21">
        <v>1.2785200000000001</v>
      </c>
      <c r="D242" s="21">
        <v>1.2596099999999999</v>
      </c>
      <c r="E242" s="21">
        <v>1.2710900000000001</v>
      </c>
      <c r="F242" s="21">
        <v>1.2707000000000002</v>
      </c>
      <c r="G242" s="21">
        <v>1.2749000000000001</v>
      </c>
      <c r="H242" s="21">
        <v>1.2667000000000002</v>
      </c>
      <c r="I242" s="22">
        <v>-27</v>
      </c>
      <c r="J242" s="22">
        <v>4992</v>
      </c>
      <c r="K242" s="22">
        <v>5613</v>
      </c>
      <c r="L242" s="22">
        <v>10741</v>
      </c>
      <c r="M242" s="23">
        <v>11.108541666666707</v>
      </c>
      <c r="N242" s="23">
        <v>189.10000000000204</v>
      </c>
      <c r="O242" s="22">
        <v>81.999999999999858</v>
      </c>
      <c r="P242" s="22">
        <v>1274450</v>
      </c>
      <c r="Q242" s="23">
        <v>1327.5520833333333</v>
      </c>
      <c r="R242" s="23">
        <v>56.800634584875112</v>
      </c>
      <c r="S242" s="22">
        <v>31</v>
      </c>
      <c r="T242" s="22" t="s">
        <v>33</v>
      </c>
      <c r="U242" s="23">
        <v>0.7462677937200084</v>
      </c>
      <c r="V242" s="22">
        <v>1951</v>
      </c>
      <c r="W242" s="22">
        <v>4811</v>
      </c>
      <c r="X242" s="22">
        <v>2885</v>
      </c>
      <c r="Y242" s="22">
        <v>1094</v>
      </c>
      <c r="Z242" s="22" t="s">
        <v>32</v>
      </c>
      <c r="AA242" s="5"/>
      <c r="AB242" s="6" cm="1">
        <f t="array" ref="AB242">SUM(IF(B242:I242&gt;B243:I243,1,-1))</f>
        <v>-4</v>
      </c>
      <c r="AC242" s="6" cm="1">
        <f t="array" ref="AC242">SUM(IF(J242:S242&gt;J243:S243,1,-1))</f>
        <v>2</v>
      </c>
      <c r="AD242" s="6">
        <f t="shared" si="59"/>
        <v>-2</v>
      </c>
      <c r="AE242" s="6">
        <f t="shared" si="62"/>
        <v>-18</v>
      </c>
      <c r="AF242" s="6">
        <f t="shared" si="62"/>
        <v>0</v>
      </c>
      <c r="AG242" s="6">
        <f t="shared" si="62"/>
        <v>-18</v>
      </c>
      <c r="AH242" s="5"/>
      <c r="AI242" s="8" t="str">
        <f t="shared" si="48"/>
        <v>OL Lower</v>
      </c>
      <c r="AJ242" s="7" t="str">
        <f t="shared" si="49"/>
        <v>Neutral</v>
      </c>
      <c r="AK242" s="7" t="str">
        <f t="shared" si="50"/>
        <v>POC Unchanged</v>
      </c>
      <c r="AL242" s="9" t="str">
        <f t="shared" si="51"/>
        <v>In. Val</v>
      </c>
      <c r="AM242" s="9" t="str">
        <f t="shared" si="52"/>
        <v>Inside Day</v>
      </c>
      <c r="AN242" s="9" t="str">
        <f t="shared" si="53"/>
        <v>In Val</v>
      </c>
      <c r="AO242" s="9" t="str">
        <f t="shared" si="54"/>
        <v>No Gap</v>
      </c>
      <c r="AP242" s="9" t="str">
        <f t="shared" si="55"/>
        <v>Bottom-Weighted</v>
      </c>
      <c r="AQ242" s="9" t="str">
        <f t="shared" si="56"/>
        <v>Skewed Mid-High</v>
      </c>
      <c r="AR242" s="9" t="str">
        <f t="shared" si="57"/>
        <v>Same</v>
      </c>
      <c r="AS242" s="5">
        <f t="shared" si="58"/>
        <v>0</v>
      </c>
    </row>
    <row r="243" spans="1:45" ht="15.5" x14ac:dyDescent="0.35">
      <c r="A243" s="20">
        <v>45317</v>
      </c>
      <c r="B243" s="21">
        <v>1.2737700000000001</v>
      </c>
      <c r="C243" s="21">
        <v>1.2785200000000001</v>
      </c>
      <c r="D243" s="21">
        <v>1.2596099999999999</v>
      </c>
      <c r="E243" s="21">
        <v>1.2695399999999999</v>
      </c>
      <c r="F243" s="21">
        <v>1.2707000000000002</v>
      </c>
      <c r="G243" s="21">
        <v>1.2755000000000001</v>
      </c>
      <c r="H243" s="21">
        <v>1.2672000000000001</v>
      </c>
      <c r="I243" s="22">
        <v>-37</v>
      </c>
      <c r="J243" s="22">
        <v>4973</v>
      </c>
      <c r="K243" s="22">
        <v>5340</v>
      </c>
      <c r="L243" s="22">
        <v>10434</v>
      </c>
      <c r="M243" s="23">
        <v>11.306986899563345</v>
      </c>
      <c r="N243" s="23">
        <v>189.10000000000204</v>
      </c>
      <c r="O243" s="22">
        <v>82.999999999999744</v>
      </c>
      <c r="P243" s="22">
        <v>1224302</v>
      </c>
      <c r="Q243" s="23">
        <v>1336.5742358078603</v>
      </c>
      <c r="R243" s="23">
        <v>55.17715494447323</v>
      </c>
      <c r="S243" s="22">
        <v>23</v>
      </c>
      <c r="T243" s="22" t="s">
        <v>33</v>
      </c>
      <c r="U243" s="23">
        <v>0.7315582203942631</v>
      </c>
      <c r="V243" s="22">
        <v>1955</v>
      </c>
      <c r="W243" s="22">
        <v>4612</v>
      </c>
      <c r="X243" s="22">
        <v>2773</v>
      </c>
      <c r="Y243" s="22">
        <v>1094</v>
      </c>
      <c r="Z243" s="22" t="s">
        <v>32</v>
      </c>
      <c r="AA243" s="5"/>
      <c r="AB243" s="6" cm="1">
        <f t="array" ref="AB243">SUM(IF(B243:I243&gt;B244:I244,1,-1))</f>
        <v>-8</v>
      </c>
      <c r="AC243" s="6" cm="1">
        <f t="array" ref="AC243">SUM(IF(J243:S243&gt;J244:S244,1,-1))</f>
        <v>-4</v>
      </c>
      <c r="AD243" s="6">
        <f t="shared" si="59"/>
        <v>-12</v>
      </c>
      <c r="AE243" s="6">
        <f t="shared" ref="AE243:AG258" si="63">SUM(AB243:AB245)</f>
        <v>-14</v>
      </c>
      <c r="AF243" s="6">
        <f t="shared" si="63"/>
        <v>0</v>
      </c>
      <c r="AG243" s="6">
        <f t="shared" si="63"/>
        <v>-14</v>
      </c>
      <c r="AH243" s="5"/>
      <c r="AI243" s="8" t="str">
        <f t="shared" si="48"/>
        <v>OL Lower</v>
      </c>
      <c r="AJ243" s="7" t="str">
        <f t="shared" si="49"/>
        <v>Down</v>
      </c>
      <c r="AK243" s="7" t="str">
        <f t="shared" si="50"/>
        <v>POC Down</v>
      </c>
      <c r="AL243" s="9" t="str">
        <f t="shared" si="51"/>
        <v>In. Val</v>
      </c>
      <c r="AM243" s="9" t="str">
        <f t="shared" si="52"/>
        <v>Inside Day</v>
      </c>
      <c r="AN243" s="9" t="str">
        <f t="shared" si="53"/>
        <v>In Val</v>
      </c>
      <c r="AO243" s="9" t="str">
        <f t="shared" si="54"/>
        <v>No Gap</v>
      </c>
      <c r="AP243" s="9" t="str">
        <f t="shared" si="55"/>
        <v>Bottom-Weighted</v>
      </c>
      <c r="AQ243" s="9" t="str">
        <f t="shared" si="56"/>
        <v>Skewed Mid-High</v>
      </c>
      <c r="AR243" s="9" t="str">
        <f t="shared" si="57"/>
        <v>Closed Lower Quadrant</v>
      </c>
      <c r="AS243" s="5">
        <f t="shared" si="58"/>
        <v>-1</v>
      </c>
    </row>
    <row r="244" spans="1:45" ht="15.5" x14ac:dyDescent="0.35">
      <c r="A244" s="20">
        <v>45316</v>
      </c>
      <c r="B244" s="21">
        <v>1.2799700000000001</v>
      </c>
      <c r="C244" s="21">
        <v>1.2827200000000001</v>
      </c>
      <c r="D244" s="21">
        <v>1.2596099999999999</v>
      </c>
      <c r="E244" s="21">
        <v>1.27058</v>
      </c>
      <c r="F244" s="21">
        <v>1.2723</v>
      </c>
      <c r="G244" s="21">
        <v>1.2759</v>
      </c>
      <c r="H244" s="21">
        <v>1.2673000000000001</v>
      </c>
      <c r="I244" s="22">
        <v>-30</v>
      </c>
      <c r="J244" s="22">
        <v>4186</v>
      </c>
      <c r="K244" s="22">
        <v>6909</v>
      </c>
      <c r="L244" s="22">
        <v>11225</v>
      </c>
      <c r="M244" s="23">
        <v>11.609062500000011</v>
      </c>
      <c r="N244" s="23">
        <v>231.10000000000187</v>
      </c>
      <c r="O244" s="22">
        <v>85.999999999999403</v>
      </c>
      <c r="P244" s="22">
        <v>1280275</v>
      </c>
      <c r="Q244" s="23">
        <v>1333.6197916666667</v>
      </c>
      <c r="R244" s="23">
        <v>48.572046733015618</v>
      </c>
      <c r="S244" s="22">
        <v>35</v>
      </c>
      <c r="T244" s="22" t="s">
        <v>26</v>
      </c>
      <c r="U244" s="23">
        <v>0.67562492900155524</v>
      </c>
      <c r="V244" s="22">
        <v>498</v>
      </c>
      <c r="W244" s="22">
        <v>5008</v>
      </c>
      <c r="X244" s="22">
        <v>4296</v>
      </c>
      <c r="Y244" s="22">
        <v>1423</v>
      </c>
      <c r="Z244" s="22" t="s">
        <v>29</v>
      </c>
      <c r="AA244" s="5"/>
      <c r="AB244" s="6" cm="1">
        <f t="array" ref="AB244">SUM(IF(B244:I244&gt;B245:I245,1,-1))</f>
        <v>-6</v>
      </c>
      <c r="AC244" s="6" cm="1">
        <f t="array" ref="AC244">SUM(IF(J244:S244&gt;J245:S245,1,-1))</f>
        <v>2</v>
      </c>
      <c r="AD244" s="6">
        <f t="shared" si="59"/>
        <v>-4</v>
      </c>
      <c r="AE244" s="6">
        <f t="shared" si="63"/>
        <v>-10</v>
      </c>
      <c r="AF244" s="6">
        <f t="shared" si="63"/>
        <v>-2</v>
      </c>
      <c r="AG244" s="6">
        <f t="shared" si="63"/>
        <v>-12</v>
      </c>
      <c r="AH244" s="5"/>
      <c r="AI244" s="8" t="str">
        <f t="shared" si="48"/>
        <v>OL Lower</v>
      </c>
      <c r="AJ244" s="7" t="str">
        <f t="shared" si="49"/>
        <v>Down</v>
      </c>
      <c r="AK244" s="7" t="str">
        <f t="shared" si="50"/>
        <v>POC Unchanged</v>
      </c>
      <c r="AL244" s="9" t="str">
        <f t="shared" si="51"/>
        <v>In. Val</v>
      </c>
      <c r="AM244" s="9" t="str">
        <f t="shared" si="52"/>
        <v>Inside Day</v>
      </c>
      <c r="AN244" s="9" t="str">
        <f t="shared" si="53"/>
        <v>In Val</v>
      </c>
      <c r="AO244" s="9" t="str">
        <f t="shared" si="54"/>
        <v>Gap Up - Failed</v>
      </c>
      <c r="AP244" s="9" t="str">
        <f t="shared" si="55"/>
        <v>Bottom-Weighted</v>
      </c>
      <c r="AQ244" s="9" t="str">
        <f t="shared" si="56"/>
        <v>Skewed Mid-High</v>
      </c>
      <c r="AR244" s="9" t="str">
        <f t="shared" si="57"/>
        <v>Closed Higher Quadrant</v>
      </c>
      <c r="AS244" s="5">
        <f t="shared" si="58"/>
        <v>1</v>
      </c>
    </row>
    <row r="245" spans="1:45" ht="15.5" x14ac:dyDescent="0.35">
      <c r="A245" s="20">
        <v>45315</v>
      </c>
      <c r="B245" s="21">
        <v>1.2725500000000001</v>
      </c>
      <c r="C245" s="21">
        <v>1.2827200000000001</v>
      </c>
      <c r="D245" s="21">
        <v>1.2596099999999999</v>
      </c>
      <c r="E245" s="21">
        <v>1.2718499999999999</v>
      </c>
      <c r="F245" s="21">
        <v>1.2723</v>
      </c>
      <c r="G245" s="21">
        <v>1.2763</v>
      </c>
      <c r="H245" s="21">
        <v>1.2673000000000001</v>
      </c>
      <c r="I245" s="22">
        <v>-10</v>
      </c>
      <c r="J245" s="22">
        <v>4391</v>
      </c>
      <c r="K245" s="22">
        <v>6665</v>
      </c>
      <c r="L245" s="22">
        <v>11184</v>
      </c>
      <c r="M245" s="23">
        <v>11.56291666666668</v>
      </c>
      <c r="N245" s="23">
        <v>231.10000000000187</v>
      </c>
      <c r="O245" s="22">
        <v>89.999999999998977</v>
      </c>
      <c r="P245" s="22">
        <v>1263816</v>
      </c>
      <c r="Q245" s="23">
        <v>1316.4749999999999</v>
      </c>
      <c r="R245" s="23">
        <v>48.394634357420635</v>
      </c>
      <c r="S245" s="22">
        <v>42</v>
      </c>
      <c r="T245" s="22" t="s">
        <v>26</v>
      </c>
      <c r="U245" s="23">
        <v>0.69972637872789922</v>
      </c>
      <c r="V245" s="22">
        <v>664</v>
      </c>
      <c r="W245" s="22">
        <v>5019</v>
      </c>
      <c r="X245" s="22">
        <v>4078</v>
      </c>
      <c r="Y245" s="22">
        <v>1423</v>
      </c>
      <c r="Z245" s="22" t="s">
        <v>32</v>
      </c>
      <c r="AA245" s="5"/>
      <c r="AB245" s="6" cm="1">
        <f t="array" ref="AB245">SUM(IF(B245:I245&gt;B246:I246,1,-1))</f>
        <v>0</v>
      </c>
      <c r="AC245" s="6" cm="1">
        <f t="array" ref="AC245">SUM(IF(J245:S245&gt;J246:S246,1,-1))</f>
        <v>2</v>
      </c>
      <c r="AD245" s="6">
        <f t="shared" si="59"/>
        <v>2</v>
      </c>
      <c r="AE245" s="6">
        <f t="shared" si="63"/>
        <v>-2</v>
      </c>
      <c r="AF245" s="6">
        <f t="shared" si="63"/>
        <v>-12</v>
      </c>
      <c r="AG245" s="6">
        <f t="shared" si="63"/>
        <v>-14</v>
      </c>
      <c r="AH245" s="5"/>
      <c r="AI245" s="8" t="str">
        <f t="shared" si="48"/>
        <v>OL Higher</v>
      </c>
      <c r="AJ245" s="7" t="str">
        <f t="shared" si="49"/>
        <v>Neutral</v>
      </c>
      <c r="AK245" s="7" t="str">
        <f t="shared" si="50"/>
        <v>POC Down</v>
      </c>
      <c r="AL245" s="9" t="str">
        <f t="shared" si="51"/>
        <v>In. Val</v>
      </c>
      <c r="AM245" s="9" t="str">
        <f t="shared" si="52"/>
        <v>Inside Day</v>
      </c>
      <c r="AN245" s="9" t="str">
        <f t="shared" si="53"/>
        <v>In Val</v>
      </c>
      <c r="AO245" s="9" t="str">
        <f t="shared" si="54"/>
        <v>No Gap</v>
      </c>
      <c r="AP245" s="9" t="str">
        <f t="shared" si="55"/>
        <v>Bottom-Weighted</v>
      </c>
      <c r="AQ245" s="9" t="str">
        <f t="shared" si="56"/>
        <v>Skewed Mid-High</v>
      </c>
      <c r="AR245" s="9" t="str">
        <f t="shared" si="57"/>
        <v>Closed Lower Quadrant</v>
      </c>
      <c r="AS245" s="5">
        <f t="shared" si="58"/>
        <v>-1</v>
      </c>
    </row>
    <row r="246" spans="1:45" ht="15.5" x14ac:dyDescent="0.35">
      <c r="A246" s="20">
        <v>45314</v>
      </c>
      <c r="B246" s="21">
        <v>1.2695700000000001</v>
      </c>
      <c r="C246" s="21">
        <v>1.2827200000000001</v>
      </c>
      <c r="D246" s="21">
        <v>1.2596099999999999</v>
      </c>
      <c r="E246" s="21">
        <v>1.26902</v>
      </c>
      <c r="F246" s="21">
        <v>1.2724</v>
      </c>
      <c r="G246" s="21">
        <v>1.2759</v>
      </c>
      <c r="H246" s="21">
        <v>1.2669000000000001</v>
      </c>
      <c r="I246" s="22">
        <v>-5</v>
      </c>
      <c r="J246" s="22">
        <v>3930</v>
      </c>
      <c r="K246" s="22">
        <v>6927</v>
      </c>
      <c r="L246" s="22">
        <v>10982</v>
      </c>
      <c r="M246" s="23">
        <v>11.36093750000002</v>
      </c>
      <c r="N246" s="23">
        <v>231.10000000000187</v>
      </c>
      <c r="O246" s="22">
        <v>89.999999999998977</v>
      </c>
      <c r="P246" s="22">
        <v>1236574</v>
      </c>
      <c r="Q246" s="23">
        <v>1288.0979166666666</v>
      </c>
      <c r="R246" s="23">
        <v>47.52055387278196</v>
      </c>
      <c r="S246" s="22">
        <v>53</v>
      </c>
      <c r="T246" s="22" t="s">
        <v>26</v>
      </c>
      <c r="U246" s="23">
        <v>0.65465605457735698</v>
      </c>
      <c r="V246" s="22">
        <v>650</v>
      </c>
      <c r="W246" s="22">
        <v>4675</v>
      </c>
      <c r="X246" s="22">
        <v>4234</v>
      </c>
      <c r="Y246" s="22">
        <v>1423</v>
      </c>
      <c r="Z246" s="22" t="s">
        <v>29</v>
      </c>
      <c r="AA246" s="5"/>
      <c r="AB246" s="6" cm="1">
        <f t="array" ref="AB246">SUM(IF(B246:I246&gt;B247:I247,1,-1))</f>
        <v>-4</v>
      </c>
      <c r="AC246" s="6" cm="1">
        <f t="array" ref="AC246">SUM(IF(J246:S246&gt;J247:S247,1,-1))</f>
        <v>-6</v>
      </c>
      <c r="AD246" s="6">
        <f t="shared" si="59"/>
        <v>-10</v>
      </c>
      <c r="AE246" s="6">
        <f t="shared" si="63"/>
        <v>-4</v>
      </c>
      <c r="AF246" s="6">
        <f t="shared" si="63"/>
        <v>-22</v>
      </c>
      <c r="AG246" s="6">
        <f t="shared" si="63"/>
        <v>-26</v>
      </c>
      <c r="AH246" s="5"/>
      <c r="AI246" s="8" t="str">
        <f t="shared" si="48"/>
        <v>Outside</v>
      </c>
      <c r="AJ246" s="7" t="str">
        <f t="shared" si="49"/>
        <v>Up</v>
      </c>
      <c r="AK246" s="7" t="str">
        <f t="shared" si="50"/>
        <v>POC Unchanged</v>
      </c>
      <c r="AL246" s="9" t="str">
        <f t="shared" si="51"/>
        <v>In. Val</v>
      </c>
      <c r="AM246" s="9" t="str">
        <f t="shared" si="52"/>
        <v>Inside Day</v>
      </c>
      <c r="AN246" s="9" t="str">
        <f t="shared" si="53"/>
        <v>In Val</v>
      </c>
      <c r="AO246" s="9" t="str">
        <f t="shared" si="54"/>
        <v>No Gap</v>
      </c>
      <c r="AP246" s="9" t="str">
        <f t="shared" si="55"/>
        <v>Bottom-Weighted</v>
      </c>
      <c r="AQ246" s="9" t="str">
        <f t="shared" si="56"/>
        <v>Skewed Mid-High</v>
      </c>
      <c r="AR246" s="9" t="str">
        <f t="shared" si="57"/>
        <v>Same</v>
      </c>
      <c r="AS246" s="5">
        <f t="shared" si="58"/>
        <v>0</v>
      </c>
    </row>
    <row r="247" spans="1:45" ht="15.5" x14ac:dyDescent="0.35">
      <c r="A247" s="20">
        <v>45313</v>
      </c>
      <c r="B247" s="21">
        <v>1.2682500000000001</v>
      </c>
      <c r="C247" s="21">
        <v>1.2827200000000001</v>
      </c>
      <c r="D247" s="21">
        <v>1.2596099999999999</v>
      </c>
      <c r="E247" s="21">
        <v>1.2705299999999999</v>
      </c>
      <c r="F247" s="21">
        <v>1.2724</v>
      </c>
      <c r="G247" s="21">
        <v>1.2759</v>
      </c>
      <c r="H247" s="21">
        <v>1.2671000000000001</v>
      </c>
      <c r="I247" s="22">
        <v>-19</v>
      </c>
      <c r="J247" s="22">
        <v>3947</v>
      </c>
      <c r="K247" s="22">
        <v>7134</v>
      </c>
      <c r="L247" s="22">
        <v>11207</v>
      </c>
      <c r="M247" s="23">
        <v>11.60197916666668</v>
      </c>
      <c r="N247" s="23">
        <v>231.10000000000187</v>
      </c>
      <c r="O247" s="22">
        <v>87.99999999999919</v>
      </c>
      <c r="P247" s="22">
        <v>1250511</v>
      </c>
      <c r="Q247" s="23">
        <v>1302.6156249999999</v>
      </c>
      <c r="R247" s="23">
        <v>48.494158372998307</v>
      </c>
      <c r="S247" s="22">
        <v>38</v>
      </c>
      <c r="T247" s="22" t="s">
        <v>26</v>
      </c>
      <c r="U247" s="23">
        <v>0.65401662632177537</v>
      </c>
      <c r="V247" s="22">
        <v>650</v>
      </c>
      <c r="W247" s="22">
        <v>4722</v>
      </c>
      <c r="X247" s="22">
        <v>4415</v>
      </c>
      <c r="Y247" s="22">
        <v>1420</v>
      </c>
      <c r="Z247" s="22" t="s">
        <v>29</v>
      </c>
      <c r="AA247" s="5"/>
      <c r="AB247" s="6" cm="1">
        <f t="array" ref="AB247">SUM(IF(B247:I247&gt;B248:I248,1,-1))</f>
        <v>2</v>
      </c>
      <c r="AC247" s="6" cm="1">
        <f t="array" ref="AC247">SUM(IF(J247:S247&gt;J248:S248,1,-1))</f>
        <v>-8</v>
      </c>
      <c r="AD247" s="6">
        <f t="shared" si="59"/>
        <v>-6</v>
      </c>
      <c r="AE247" s="6">
        <f t="shared" si="63"/>
        <v>-4</v>
      </c>
      <c r="AF247" s="6">
        <f t="shared" si="63"/>
        <v>-20</v>
      </c>
      <c r="AG247" s="6">
        <f t="shared" si="63"/>
        <v>-24</v>
      </c>
      <c r="AH247" s="5"/>
      <c r="AI247" s="8" t="str">
        <f t="shared" si="48"/>
        <v>OL Higher</v>
      </c>
      <c r="AJ247" s="7" t="str">
        <f t="shared" si="49"/>
        <v>Up</v>
      </c>
      <c r="AK247" s="7" t="str">
        <f t="shared" si="50"/>
        <v>POC Up</v>
      </c>
      <c r="AL247" s="9" t="str">
        <f t="shared" si="51"/>
        <v>In. Val</v>
      </c>
      <c r="AM247" s="9" t="str">
        <f t="shared" si="52"/>
        <v>Inside Day</v>
      </c>
      <c r="AN247" s="9" t="str">
        <f t="shared" si="53"/>
        <v>In Val</v>
      </c>
      <c r="AO247" s="9" t="str">
        <f t="shared" si="54"/>
        <v>No Gap</v>
      </c>
      <c r="AP247" s="9" t="str">
        <f t="shared" si="55"/>
        <v>Bottom-Weighted</v>
      </c>
      <c r="AQ247" s="9" t="str">
        <f t="shared" si="56"/>
        <v>Skewed Mid-High</v>
      </c>
      <c r="AR247" s="9" t="str">
        <f t="shared" si="57"/>
        <v>Same</v>
      </c>
      <c r="AS247" s="5">
        <f t="shared" si="58"/>
        <v>0</v>
      </c>
    </row>
    <row r="248" spans="1:45" ht="15.5" x14ac:dyDescent="0.35">
      <c r="A248" s="20">
        <v>45310</v>
      </c>
      <c r="B248" s="21">
        <v>1.26396</v>
      </c>
      <c r="C248" s="21">
        <v>1.2827200000000001</v>
      </c>
      <c r="D248" s="21">
        <v>1.2596099999999999</v>
      </c>
      <c r="E248" s="21">
        <v>1.26976</v>
      </c>
      <c r="F248" s="21">
        <v>1.2683</v>
      </c>
      <c r="G248" s="21">
        <v>1.2757000000000001</v>
      </c>
      <c r="H248" s="21">
        <v>1.2664</v>
      </c>
      <c r="I248" s="22">
        <v>-19</v>
      </c>
      <c r="J248" s="22">
        <v>7573</v>
      </c>
      <c r="K248" s="22">
        <v>3691</v>
      </c>
      <c r="L248" s="22">
        <v>11382</v>
      </c>
      <c r="M248" s="23">
        <v>11.775729166666688</v>
      </c>
      <c r="N248" s="23">
        <v>231.10000000000187</v>
      </c>
      <c r="O248" s="22">
        <v>93.000000000000853</v>
      </c>
      <c r="P248" s="22">
        <v>1268860</v>
      </c>
      <c r="Q248" s="23">
        <v>1321.7291666666667</v>
      </c>
      <c r="R248" s="23">
        <v>49.251406317611028</v>
      </c>
      <c r="S248" s="22">
        <v>38</v>
      </c>
      <c r="T248" s="22" t="s">
        <v>26</v>
      </c>
      <c r="U248" s="23">
        <v>0.5520483222024466</v>
      </c>
      <c r="V248" s="22">
        <v>650</v>
      </c>
      <c r="W248" s="22">
        <v>4494</v>
      </c>
      <c r="X248" s="22">
        <v>4553</v>
      </c>
      <c r="Y248" s="22">
        <v>1685</v>
      </c>
      <c r="Z248" s="22" t="s">
        <v>29</v>
      </c>
      <c r="AA248" s="5"/>
      <c r="AB248" s="6" cm="1">
        <f t="array" ref="AB248">SUM(IF(B248:I248&gt;B249:I249,1,-1))</f>
        <v>-2</v>
      </c>
      <c r="AC248" s="6" cm="1">
        <f t="array" ref="AC248">SUM(IF(J248:S248&gt;J249:S249,1,-1))</f>
        <v>-8</v>
      </c>
      <c r="AD248" s="6">
        <f t="shared" si="59"/>
        <v>-10</v>
      </c>
      <c r="AE248" s="6">
        <f t="shared" si="63"/>
        <v>-10</v>
      </c>
      <c r="AF248" s="6">
        <f t="shared" si="63"/>
        <v>-10</v>
      </c>
      <c r="AG248" s="6">
        <f t="shared" si="63"/>
        <v>-20</v>
      </c>
      <c r="AH248" s="5"/>
      <c r="AI248" s="8" t="str">
        <f t="shared" si="48"/>
        <v>OL Higher</v>
      </c>
      <c r="AJ248" s="7" t="str">
        <f t="shared" si="49"/>
        <v>Up</v>
      </c>
      <c r="AK248" s="7" t="str">
        <f t="shared" si="50"/>
        <v>POC Down</v>
      </c>
      <c r="AL248" s="9" t="str">
        <f t="shared" si="51"/>
        <v>In. Val</v>
      </c>
      <c r="AM248" s="9" t="str">
        <f t="shared" si="52"/>
        <v>Inside Day</v>
      </c>
      <c r="AN248" s="9" t="str">
        <f t="shared" si="53"/>
        <v>In Val</v>
      </c>
      <c r="AO248" s="9" t="str">
        <f t="shared" si="54"/>
        <v>Gap Down - Failed</v>
      </c>
      <c r="AP248" s="9" t="str">
        <f t="shared" si="55"/>
        <v>Top-Weighted</v>
      </c>
      <c r="AQ248" s="9" t="str">
        <f t="shared" si="56"/>
        <v>Skewed Mid-Low</v>
      </c>
      <c r="AR248" s="9" t="str">
        <f t="shared" si="57"/>
        <v>Same</v>
      </c>
      <c r="AS248" s="5">
        <f t="shared" si="58"/>
        <v>0</v>
      </c>
    </row>
    <row r="249" spans="1:45" ht="15.5" x14ac:dyDescent="0.35">
      <c r="A249" s="20">
        <v>45309</v>
      </c>
      <c r="B249" s="21">
        <v>1.2729900000000001</v>
      </c>
      <c r="C249" s="21">
        <v>1.2827200000000001</v>
      </c>
      <c r="D249" s="21">
        <v>1.2596099999999999</v>
      </c>
      <c r="E249" s="21">
        <v>1.2709900000000001</v>
      </c>
      <c r="F249" s="21">
        <v>1.2724</v>
      </c>
      <c r="G249" s="21">
        <v>1.2756000000000001</v>
      </c>
      <c r="H249" s="21">
        <v>1.2659</v>
      </c>
      <c r="I249" s="22">
        <v>-33</v>
      </c>
      <c r="J249" s="22">
        <v>3903</v>
      </c>
      <c r="K249" s="22">
        <v>7464</v>
      </c>
      <c r="L249" s="22">
        <v>11488</v>
      </c>
      <c r="M249" s="23">
        <v>11.882083333333364</v>
      </c>
      <c r="N249" s="23">
        <v>231.10000000000187</v>
      </c>
      <c r="O249" s="22">
        <v>97.000000000000426</v>
      </c>
      <c r="P249" s="22">
        <v>1274979</v>
      </c>
      <c r="Q249" s="23">
        <v>1328.1031250000001</v>
      </c>
      <c r="R249" s="23">
        <v>49.710082215490729</v>
      </c>
      <c r="S249" s="22">
        <v>38</v>
      </c>
      <c r="T249" s="22" t="s">
        <v>26</v>
      </c>
      <c r="U249" s="23">
        <v>0.598182838535672</v>
      </c>
      <c r="V249" s="22">
        <v>650</v>
      </c>
      <c r="W249" s="22">
        <v>4560</v>
      </c>
      <c r="X249" s="22">
        <v>4410</v>
      </c>
      <c r="Y249" s="22">
        <v>1868</v>
      </c>
      <c r="Z249" s="22" t="s">
        <v>29</v>
      </c>
      <c r="AA249" s="5"/>
      <c r="AB249" s="6" cm="1">
        <f t="array" ref="AB249">SUM(IF(B249:I249&gt;B250:I250,1,-1))</f>
        <v>-4</v>
      </c>
      <c r="AC249" s="6" cm="1">
        <f t="array" ref="AC249">SUM(IF(J249:S249&gt;J250:S250,1,-1))</f>
        <v>-4</v>
      </c>
      <c r="AD249" s="6">
        <f t="shared" si="59"/>
        <v>-8</v>
      </c>
      <c r="AE249" s="6">
        <f t="shared" si="63"/>
        <v>-16</v>
      </c>
      <c r="AF249" s="6">
        <f t="shared" si="63"/>
        <v>-2</v>
      </c>
      <c r="AG249" s="6">
        <f t="shared" si="63"/>
        <v>-18</v>
      </c>
      <c r="AH249" s="5"/>
      <c r="AI249" s="8" t="str">
        <f t="shared" si="48"/>
        <v>OL Lower</v>
      </c>
      <c r="AJ249" s="7" t="str">
        <f t="shared" si="49"/>
        <v>Neutral</v>
      </c>
      <c r="AK249" s="7" t="str">
        <f t="shared" si="50"/>
        <v>POC Unchanged</v>
      </c>
      <c r="AL249" s="9" t="str">
        <f t="shared" si="51"/>
        <v>In. Val</v>
      </c>
      <c r="AM249" s="9" t="str">
        <f t="shared" si="52"/>
        <v>Inside Day</v>
      </c>
      <c r="AN249" s="9" t="str">
        <f t="shared" si="53"/>
        <v>In Val</v>
      </c>
      <c r="AO249" s="9" t="str">
        <f t="shared" si="54"/>
        <v>No Gap</v>
      </c>
      <c r="AP249" s="9" t="str">
        <f t="shared" si="55"/>
        <v>Bottom-Weighted</v>
      </c>
      <c r="AQ249" s="9" t="str">
        <f t="shared" si="56"/>
        <v>Skewed Mid-High</v>
      </c>
      <c r="AR249" s="9" t="str">
        <f t="shared" si="57"/>
        <v>Same</v>
      </c>
      <c r="AS249" s="5">
        <f t="shared" si="58"/>
        <v>0</v>
      </c>
    </row>
    <row r="250" spans="1:45" ht="15.5" x14ac:dyDescent="0.35">
      <c r="A250" s="20">
        <v>45308</v>
      </c>
      <c r="B250" s="21">
        <v>1.2652399999999999</v>
      </c>
      <c r="C250" s="21">
        <v>1.2827200000000001</v>
      </c>
      <c r="D250" s="21">
        <v>1.2596099999999999</v>
      </c>
      <c r="E250" s="21">
        <v>1.26755</v>
      </c>
      <c r="F250" s="21">
        <v>1.2724</v>
      </c>
      <c r="G250" s="21">
        <v>1.276</v>
      </c>
      <c r="H250" s="21">
        <v>1.2661</v>
      </c>
      <c r="I250" s="22">
        <v>-16</v>
      </c>
      <c r="J250" s="22">
        <v>4145</v>
      </c>
      <c r="K250" s="22">
        <v>7218</v>
      </c>
      <c r="L250" s="22">
        <v>11491</v>
      </c>
      <c r="M250" s="23">
        <v>11.883437500000031</v>
      </c>
      <c r="N250" s="23">
        <v>231.10000000000187</v>
      </c>
      <c r="O250" s="22">
        <v>99.000000000000199</v>
      </c>
      <c r="P250" s="22">
        <v>1268649</v>
      </c>
      <c r="Q250" s="23">
        <v>1321.5093750000001</v>
      </c>
      <c r="R250" s="23">
        <v>49.723063608826948</v>
      </c>
      <c r="S250" s="22">
        <v>44</v>
      </c>
      <c r="T250" s="22" t="s">
        <v>26</v>
      </c>
      <c r="U250" s="23">
        <v>0.6264933684644991</v>
      </c>
      <c r="V250" s="22">
        <v>650</v>
      </c>
      <c r="W250" s="22">
        <v>4849</v>
      </c>
      <c r="X250" s="22">
        <v>4112</v>
      </c>
      <c r="Y250" s="22">
        <v>1880</v>
      </c>
      <c r="Z250" s="22" t="s">
        <v>29</v>
      </c>
      <c r="AA250" s="5"/>
      <c r="AB250" s="6" cm="1">
        <f t="array" ref="AB250">SUM(IF(B250:I250&gt;B251:I251,1,-1))</f>
        <v>-4</v>
      </c>
      <c r="AC250" s="6" cm="1">
        <f t="array" ref="AC250">SUM(IF(J250:S250&gt;J251:S251,1,-1))</f>
        <v>2</v>
      </c>
      <c r="AD250" s="6">
        <f t="shared" si="59"/>
        <v>-2</v>
      </c>
      <c r="AE250" s="6">
        <f t="shared" si="63"/>
        <v>-16</v>
      </c>
      <c r="AF250" s="6">
        <f t="shared" si="63"/>
        <v>-4</v>
      </c>
      <c r="AG250" s="6">
        <f t="shared" si="63"/>
        <v>-20</v>
      </c>
      <c r="AH250" s="5"/>
      <c r="AI250" s="8" t="str">
        <f t="shared" si="48"/>
        <v>OL Lower</v>
      </c>
      <c r="AJ250" s="7" t="str">
        <f t="shared" si="49"/>
        <v>Up</v>
      </c>
      <c r="AK250" s="7" t="str">
        <f t="shared" si="50"/>
        <v>POC Up</v>
      </c>
      <c r="AL250" s="9" t="str">
        <f t="shared" si="51"/>
        <v>In. Val</v>
      </c>
      <c r="AM250" s="9" t="str">
        <f t="shared" si="52"/>
        <v>Lower Break</v>
      </c>
      <c r="AN250" s="9" t="str">
        <f t="shared" si="53"/>
        <v>In Val</v>
      </c>
      <c r="AO250" s="9" t="str">
        <f t="shared" si="54"/>
        <v>Gap Down - Failed</v>
      </c>
      <c r="AP250" s="9" t="str">
        <f t="shared" si="55"/>
        <v>Bottom-Weighted</v>
      </c>
      <c r="AQ250" s="9" t="str">
        <f t="shared" si="56"/>
        <v>Skewed Mid-High</v>
      </c>
      <c r="AR250" s="9" t="str">
        <f t="shared" si="57"/>
        <v>Closed Lower Quadrant</v>
      </c>
      <c r="AS250" s="5">
        <f t="shared" si="58"/>
        <v>-1</v>
      </c>
    </row>
    <row r="251" spans="1:45" ht="15.5" x14ac:dyDescent="0.35">
      <c r="A251" s="20">
        <v>45307</v>
      </c>
      <c r="B251" s="21">
        <v>1.2671300000000001</v>
      </c>
      <c r="C251" s="21">
        <v>1.2827200000000001</v>
      </c>
      <c r="D251" s="21">
        <v>1.26102</v>
      </c>
      <c r="E251" s="21">
        <v>1.26369</v>
      </c>
      <c r="F251" s="21">
        <v>1.2722000000000002</v>
      </c>
      <c r="G251" s="21">
        <v>1.2764000000000002</v>
      </c>
      <c r="H251" s="21">
        <v>1.2664000000000002</v>
      </c>
      <c r="I251" s="22">
        <v>-10</v>
      </c>
      <c r="J251" s="22">
        <v>4378</v>
      </c>
      <c r="K251" s="22">
        <v>6827</v>
      </c>
      <c r="L251" s="22">
        <v>11329</v>
      </c>
      <c r="M251" s="23">
        <v>11.755208333333341</v>
      </c>
      <c r="N251" s="23">
        <v>217.00000000000051</v>
      </c>
      <c r="O251" s="22">
        <v>100.00000000000009</v>
      </c>
      <c r="P251" s="22">
        <v>1257988</v>
      </c>
      <c r="Q251" s="23">
        <v>1310.4041666666667</v>
      </c>
      <c r="R251" s="23">
        <v>52.207373271889281</v>
      </c>
      <c r="S251" s="22">
        <v>44</v>
      </c>
      <c r="T251" s="22" t="s">
        <v>26</v>
      </c>
      <c r="U251" s="23">
        <v>0.65234258107215581</v>
      </c>
      <c r="V251" s="22">
        <v>559</v>
      </c>
      <c r="W251" s="22">
        <v>4287</v>
      </c>
      <c r="X251" s="22">
        <v>3910</v>
      </c>
      <c r="Y251" s="22">
        <v>2503</v>
      </c>
      <c r="Z251" s="22" t="s">
        <v>27</v>
      </c>
      <c r="AA251" s="5"/>
      <c r="AB251" s="6" cm="1">
        <f t="array" ref="AB251">SUM(IF(B251:I251&gt;B252:I252,1,-1))</f>
        <v>-8</v>
      </c>
      <c r="AC251" s="6" cm="1">
        <f t="array" ref="AC251">SUM(IF(J251:S251&gt;J252:S252,1,-1))</f>
        <v>0</v>
      </c>
      <c r="AD251" s="6">
        <f t="shared" si="59"/>
        <v>-8</v>
      </c>
      <c r="AE251" s="6">
        <f t="shared" si="63"/>
        <v>-12</v>
      </c>
      <c r="AF251" s="6">
        <f t="shared" si="63"/>
        <v>-12</v>
      </c>
      <c r="AG251" s="6">
        <f t="shared" si="63"/>
        <v>-24</v>
      </c>
      <c r="AH251" s="5"/>
      <c r="AI251" s="8" t="str">
        <f t="shared" si="48"/>
        <v>OL Lower</v>
      </c>
      <c r="AJ251" s="7" t="str">
        <f t="shared" si="49"/>
        <v>Up</v>
      </c>
      <c r="AK251" s="7" t="str">
        <f t="shared" si="50"/>
        <v>POC Unchanged</v>
      </c>
      <c r="AL251" s="9" t="str">
        <f t="shared" si="51"/>
        <v>In. Val</v>
      </c>
      <c r="AM251" s="9" t="str">
        <f t="shared" si="52"/>
        <v>Inside Day</v>
      </c>
      <c r="AN251" s="9" t="str">
        <f t="shared" si="53"/>
        <v>Bl. Val</v>
      </c>
      <c r="AO251" s="9" t="str">
        <f t="shared" si="54"/>
        <v>No Gap</v>
      </c>
      <c r="AP251" s="9" t="str">
        <f t="shared" si="55"/>
        <v>Bottom-Weighted</v>
      </c>
      <c r="AQ251" s="9" t="str">
        <f t="shared" si="56"/>
        <v>Skewed Mid-High</v>
      </c>
      <c r="AR251" s="9" t="str">
        <f t="shared" si="57"/>
        <v>Closed Higher Quadrant</v>
      </c>
      <c r="AS251" s="5">
        <f t="shared" si="58"/>
        <v>1</v>
      </c>
    </row>
    <row r="252" spans="1:45" ht="15.5" x14ac:dyDescent="0.35">
      <c r="A252" s="20">
        <v>45306</v>
      </c>
      <c r="B252" s="21">
        <v>1.2769699999999999</v>
      </c>
      <c r="C252" s="21">
        <v>1.2827200000000001</v>
      </c>
      <c r="D252" s="21">
        <v>1.26102</v>
      </c>
      <c r="E252" s="21">
        <v>1.2714799999999999</v>
      </c>
      <c r="F252" s="21">
        <v>1.2722000000000002</v>
      </c>
      <c r="G252" s="21">
        <v>1.2767000000000002</v>
      </c>
      <c r="H252" s="21">
        <v>1.2671000000000001</v>
      </c>
      <c r="I252" s="22">
        <v>-3</v>
      </c>
      <c r="J252" s="22">
        <v>4764</v>
      </c>
      <c r="K252" s="22">
        <v>6501</v>
      </c>
      <c r="L252" s="22">
        <v>11391</v>
      </c>
      <c r="M252" s="23">
        <v>11.814791666666657</v>
      </c>
      <c r="N252" s="23">
        <v>217.00000000000051</v>
      </c>
      <c r="O252" s="22">
        <v>96.000000000000526</v>
      </c>
      <c r="P252" s="22">
        <v>1256880</v>
      </c>
      <c r="Q252" s="23">
        <v>1309.25</v>
      </c>
      <c r="R252" s="23">
        <v>52.493087557603566</v>
      </c>
      <c r="S252" s="22">
        <v>36</v>
      </c>
      <c r="T252" s="22" t="s">
        <v>33</v>
      </c>
      <c r="U252" s="23">
        <v>0.71655904653488078</v>
      </c>
      <c r="V252" s="22">
        <v>614</v>
      </c>
      <c r="W252" s="22">
        <v>4630</v>
      </c>
      <c r="X252" s="22">
        <v>3997</v>
      </c>
      <c r="Y252" s="22">
        <v>2087</v>
      </c>
      <c r="Z252" s="22" t="s">
        <v>29</v>
      </c>
      <c r="AA252" s="5"/>
      <c r="AB252" s="6" cm="1">
        <f t="array" ref="AB252">SUM(IF(B252:I252&gt;B253:I253,1,-1))</f>
        <v>-4</v>
      </c>
      <c r="AC252" s="6" cm="1">
        <f t="array" ref="AC252">SUM(IF(J252:S252&gt;J253:S253,1,-1))</f>
        <v>-6</v>
      </c>
      <c r="AD252" s="6">
        <f t="shared" si="59"/>
        <v>-10</v>
      </c>
      <c r="AE252" s="6">
        <f t="shared" si="63"/>
        <v>-6</v>
      </c>
      <c r="AF252" s="6">
        <f t="shared" si="63"/>
        <v>-10</v>
      </c>
      <c r="AG252" s="6">
        <f t="shared" si="63"/>
        <v>-16</v>
      </c>
      <c r="AH252" s="5"/>
      <c r="AI252" s="8" t="str">
        <f t="shared" si="48"/>
        <v>Inside</v>
      </c>
      <c r="AJ252" s="7" t="str">
        <f t="shared" si="49"/>
        <v>Down</v>
      </c>
      <c r="AK252" s="7" t="str">
        <f t="shared" si="50"/>
        <v>POC Unchanged</v>
      </c>
      <c r="AL252" s="9" t="str">
        <f t="shared" si="51"/>
        <v>In. Val</v>
      </c>
      <c r="AM252" s="9" t="str">
        <f t="shared" si="52"/>
        <v>Inside Day</v>
      </c>
      <c r="AN252" s="9" t="str">
        <f t="shared" si="53"/>
        <v>In Val</v>
      </c>
      <c r="AO252" s="9" t="str">
        <f t="shared" si="54"/>
        <v>Gap Up - Failed</v>
      </c>
      <c r="AP252" s="9" t="str">
        <f t="shared" si="55"/>
        <v>Bottom-Weighted</v>
      </c>
      <c r="AQ252" s="9" t="str">
        <f t="shared" si="56"/>
        <v>Skewed Mid-High</v>
      </c>
      <c r="AR252" s="9" t="str">
        <f t="shared" si="57"/>
        <v>Closed Higher Quadrant</v>
      </c>
      <c r="AS252" s="5">
        <f t="shared" si="58"/>
        <v>1</v>
      </c>
    </row>
    <row r="253" spans="1:45" ht="15.5" x14ac:dyDescent="0.35">
      <c r="A253" s="20">
        <v>45303</v>
      </c>
      <c r="B253" s="21">
        <v>1.2620800000000001</v>
      </c>
      <c r="C253" s="21">
        <v>1.2827200000000001</v>
      </c>
      <c r="D253" s="21">
        <v>1.26102</v>
      </c>
      <c r="E253" s="21">
        <v>1.2733699999999999</v>
      </c>
      <c r="F253" s="21">
        <v>1.2722000000000002</v>
      </c>
      <c r="G253" s="21">
        <v>1.2769000000000001</v>
      </c>
      <c r="H253" s="21">
        <v>1.2669000000000001</v>
      </c>
      <c r="I253" s="22">
        <v>15</v>
      </c>
      <c r="J253" s="22">
        <v>4755</v>
      </c>
      <c r="K253" s="22">
        <v>6905</v>
      </c>
      <c r="L253" s="22">
        <v>11778</v>
      </c>
      <c r="M253" s="23">
        <v>12.218333333333314</v>
      </c>
      <c r="N253" s="23">
        <v>217.00000000000051</v>
      </c>
      <c r="O253" s="22">
        <v>100.00000000000009</v>
      </c>
      <c r="P253" s="22">
        <v>1311336</v>
      </c>
      <c r="Q253" s="23">
        <v>1365.9749999999999</v>
      </c>
      <c r="R253" s="23">
        <v>54.276497695852406</v>
      </c>
      <c r="S253" s="22">
        <v>31</v>
      </c>
      <c r="T253" s="22" t="s">
        <v>26</v>
      </c>
      <c r="U253" s="23">
        <v>0.697496530574648</v>
      </c>
      <c r="V253" s="22">
        <v>663</v>
      </c>
      <c r="W253" s="22">
        <v>4541</v>
      </c>
      <c r="X253" s="22">
        <v>4149</v>
      </c>
      <c r="Y253" s="22">
        <v>2357</v>
      </c>
      <c r="Z253" s="22" t="s">
        <v>32</v>
      </c>
      <c r="AA253" s="5"/>
      <c r="AB253" s="6" cm="1">
        <f t="array" ref="AB253">SUM(IF(B253:I253&gt;B254:I254,1,-1))</f>
        <v>0</v>
      </c>
      <c r="AC253" s="6" cm="1">
        <f t="array" ref="AC253">SUM(IF(J253:S253&gt;J254:S254,1,-1))</f>
        <v>-6</v>
      </c>
      <c r="AD253" s="6">
        <f t="shared" si="59"/>
        <v>-6</v>
      </c>
      <c r="AE253" s="6">
        <f t="shared" si="63"/>
        <v>-4</v>
      </c>
      <c r="AF253" s="6">
        <f t="shared" si="63"/>
        <v>-6</v>
      </c>
      <c r="AG253" s="6">
        <f t="shared" si="63"/>
        <v>-10</v>
      </c>
      <c r="AH253" s="5"/>
      <c r="AI253" s="8" t="str">
        <f t="shared" si="48"/>
        <v>OL Higher</v>
      </c>
      <c r="AJ253" s="7" t="str">
        <f t="shared" si="49"/>
        <v>Up</v>
      </c>
      <c r="AK253" s="7" t="str">
        <f t="shared" si="50"/>
        <v>POC Down</v>
      </c>
      <c r="AL253" s="9" t="str">
        <f t="shared" si="51"/>
        <v>In. Val</v>
      </c>
      <c r="AM253" s="9" t="str">
        <f t="shared" si="52"/>
        <v>Inside Day</v>
      </c>
      <c r="AN253" s="9" t="str">
        <f t="shared" si="53"/>
        <v>In Val</v>
      </c>
      <c r="AO253" s="9" t="str">
        <f t="shared" si="54"/>
        <v>Gap Down - Failed</v>
      </c>
      <c r="AP253" s="9" t="str">
        <f t="shared" si="55"/>
        <v>Bottom-Weighted</v>
      </c>
      <c r="AQ253" s="9" t="str">
        <f t="shared" si="56"/>
        <v>Skewed Mid-High</v>
      </c>
      <c r="AR253" s="9" t="str">
        <f t="shared" si="57"/>
        <v>Closed Higher Quadrant</v>
      </c>
      <c r="AS253" s="5">
        <f t="shared" si="58"/>
        <v>1</v>
      </c>
    </row>
    <row r="254" spans="1:45" ht="15.5" x14ac:dyDescent="0.35">
      <c r="A254" s="20">
        <v>45302</v>
      </c>
      <c r="B254" s="21">
        <v>1.25682</v>
      </c>
      <c r="C254" s="21">
        <v>1.2827200000000001</v>
      </c>
      <c r="D254" s="21">
        <v>1.24996</v>
      </c>
      <c r="E254" s="21">
        <v>1.2777700000000001</v>
      </c>
      <c r="F254" s="21">
        <v>1.2723</v>
      </c>
      <c r="G254" s="21">
        <v>1.2766</v>
      </c>
      <c r="H254" s="21">
        <v>1.266</v>
      </c>
      <c r="I254" s="22">
        <v>20</v>
      </c>
      <c r="J254" s="22">
        <v>4110</v>
      </c>
      <c r="K254" s="22">
        <v>7710</v>
      </c>
      <c r="L254" s="22">
        <v>11940</v>
      </c>
      <c r="M254" s="23">
        <v>12.336249999999973</v>
      </c>
      <c r="N254" s="23">
        <v>327.60000000000122</v>
      </c>
      <c r="O254" s="22">
        <v>105.99999999999943</v>
      </c>
      <c r="P254" s="22">
        <v>1320341</v>
      </c>
      <c r="Q254" s="23">
        <v>1375.3552083333334</v>
      </c>
      <c r="R254" s="23">
        <v>36.44688644688631</v>
      </c>
      <c r="S254" s="22">
        <v>46</v>
      </c>
      <c r="T254" s="22" t="s">
        <v>26</v>
      </c>
      <c r="U254" s="23">
        <v>0.55924992749189295</v>
      </c>
      <c r="V254" s="22">
        <v>2178</v>
      </c>
      <c r="W254" s="22">
        <v>6730</v>
      </c>
      <c r="X254" s="22">
        <v>2516</v>
      </c>
      <c r="Y254" s="22">
        <v>516</v>
      </c>
      <c r="Z254" s="22" t="s">
        <v>31</v>
      </c>
      <c r="AA254" s="5"/>
      <c r="AB254" s="6" cm="1">
        <f t="array" ref="AB254">SUM(IF(B254:I254&gt;B255:I255,1,-1))</f>
        <v>-2</v>
      </c>
      <c r="AC254" s="6" cm="1">
        <f t="array" ref="AC254">SUM(IF(J254:S254&gt;J255:S255,1,-1))</f>
        <v>2</v>
      </c>
      <c r="AD254" s="6">
        <f t="shared" si="59"/>
        <v>0</v>
      </c>
      <c r="AE254" s="6">
        <f>SUM(AB254:AB256)</f>
        <v>-10</v>
      </c>
      <c r="AF254" s="6">
        <f t="shared" si="63"/>
        <v>-6</v>
      </c>
      <c r="AG254" s="6">
        <f>SUM(AD254:AD256)</f>
        <v>-16</v>
      </c>
      <c r="AH254" s="5"/>
      <c r="AI254" s="8" t="str">
        <f t="shared" si="48"/>
        <v>OL Higher</v>
      </c>
      <c r="AJ254" s="7" t="str">
        <f t="shared" si="49"/>
        <v>Up</v>
      </c>
      <c r="AK254" s="7" t="str">
        <f t="shared" si="50"/>
        <v>POC Unchanged</v>
      </c>
      <c r="AL254" s="9" t="str">
        <f t="shared" si="51"/>
        <v>In. Val</v>
      </c>
      <c r="AM254" s="9" t="str">
        <f t="shared" si="52"/>
        <v>Inside Day</v>
      </c>
      <c r="AN254" s="9" t="str">
        <f t="shared" si="53"/>
        <v>Ab. Val</v>
      </c>
      <c r="AO254" s="9" t="str">
        <f t="shared" si="54"/>
        <v>Gap Down - Failed</v>
      </c>
      <c r="AP254" s="9" t="str">
        <f t="shared" si="55"/>
        <v>Bottom-Weighted</v>
      </c>
      <c r="AQ254" s="9" t="str">
        <f t="shared" si="56"/>
        <v>Skewed Mid-High</v>
      </c>
      <c r="AR254" s="9" t="str">
        <f t="shared" si="57"/>
        <v>Closed Lower Quadrant</v>
      </c>
      <c r="AS254" s="5">
        <f t="shared" si="58"/>
        <v>-1</v>
      </c>
    </row>
    <row r="255" spans="1:45" ht="15.5" x14ac:dyDescent="0.35">
      <c r="A255" s="20">
        <v>45301</v>
      </c>
      <c r="B255" s="21">
        <v>1.25529</v>
      </c>
      <c r="C255" s="21">
        <v>1.2827200000000001</v>
      </c>
      <c r="D255" s="21">
        <v>1.24996</v>
      </c>
      <c r="E255" s="21">
        <v>1.2743599999999999</v>
      </c>
      <c r="F255" s="21">
        <v>1.2723</v>
      </c>
      <c r="G255" s="21">
        <v>1.2766</v>
      </c>
      <c r="H255" s="21">
        <v>1.2649999999999999</v>
      </c>
      <c r="I255" s="22">
        <v>22</v>
      </c>
      <c r="J255" s="22">
        <v>3593</v>
      </c>
      <c r="K255" s="22">
        <v>8183</v>
      </c>
      <c r="L255" s="22">
        <v>11888</v>
      </c>
      <c r="M255" s="23">
        <v>12.295312499999982</v>
      </c>
      <c r="N255" s="23">
        <v>327.60000000000122</v>
      </c>
      <c r="O255" s="22">
        <v>116.00000000000054</v>
      </c>
      <c r="P255" s="22">
        <v>1310579</v>
      </c>
      <c r="Q255" s="23">
        <v>1365.1864583333333</v>
      </c>
      <c r="R255" s="23">
        <v>36.288156288156152</v>
      </c>
      <c r="S255" s="22">
        <v>49</v>
      </c>
      <c r="T255" s="22" t="s">
        <v>26</v>
      </c>
      <c r="U255" s="23">
        <v>0.52596522955924951</v>
      </c>
      <c r="V255" s="22">
        <v>1798</v>
      </c>
      <c r="W255" s="22">
        <v>6411</v>
      </c>
      <c r="X255" s="22">
        <v>2567</v>
      </c>
      <c r="Y255" s="22">
        <v>1112</v>
      </c>
      <c r="Z255" s="22" t="s">
        <v>32</v>
      </c>
      <c r="AA255" s="5"/>
      <c r="AB255" s="6" cm="1">
        <f t="array" ref="AB255">SUM(IF(B255:I255&gt;B256:I256,1,-1))</f>
        <v>-2</v>
      </c>
      <c r="AC255" s="6" cm="1">
        <f t="array" ref="AC255">SUM(IF(J255:S255&gt;J256:S256,1,-1))</f>
        <v>-2</v>
      </c>
      <c r="AD255" s="6">
        <f t="shared" si="59"/>
        <v>-4</v>
      </c>
      <c r="AE255" s="6">
        <f t="shared" ref="AE255:AG270" si="64">SUM(AB255:AB257)</f>
        <v>-8</v>
      </c>
      <c r="AF255" s="6">
        <f t="shared" si="63"/>
        <v>-16</v>
      </c>
      <c r="AG255" s="6">
        <f t="shared" si="64"/>
        <v>-24</v>
      </c>
      <c r="AH255" s="5"/>
      <c r="AI255" s="8" t="str">
        <f t="shared" si="48"/>
        <v>OL Higher</v>
      </c>
      <c r="AJ255" s="7" t="str">
        <f t="shared" si="49"/>
        <v>Up</v>
      </c>
      <c r="AK255" s="7" t="str">
        <f t="shared" si="50"/>
        <v>POC Unchanged</v>
      </c>
      <c r="AL255" s="9" t="str">
        <f t="shared" si="51"/>
        <v>In. Val</v>
      </c>
      <c r="AM255" s="9" t="str">
        <f t="shared" si="52"/>
        <v>Inside Day</v>
      </c>
      <c r="AN255" s="9" t="str">
        <f t="shared" si="53"/>
        <v>In Val</v>
      </c>
      <c r="AO255" s="9" t="str">
        <f t="shared" si="54"/>
        <v>Gap Down - Failed</v>
      </c>
      <c r="AP255" s="9" t="str">
        <f t="shared" si="55"/>
        <v>Bottom-Weighted</v>
      </c>
      <c r="AQ255" s="9" t="str">
        <f t="shared" si="56"/>
        <v>Skewed Mid-High</v>
      </c>
      <c r="AR255" s="9" t="str">
        <f t="shared" si="57"/>
        <v>Same</v>
      </c>
      <c r="AS255" s="5">
        <f t="shared" si="58"/>
        <v>0</v>
      </c>
    </row>
    <row r="256" spans="1:45" ht="15.5" x14ac:dyDescent="0.35">
      <c r="A256" s="20">
        <v>45300</v>
      </c>
      <c r="B256" s="21">
        <v>1.25536</v>
      </c>
      <c r="C256" s="21">
        <v>1.2827200000000001</v>
      </c>
      <c r="D256" s="21">
        <v>1.24996</v>
      </c>
      <c r="E256" s="21">
        <v>1.27101</v>
      </c>
      <c r="F256" s="21">
        <v>1.2723</v>
      </c>
      <c r="G256" s="21">
        <v>1.2766</v>
      </c>
      <c r="H256" s="21">
        <v>1.2641</v>
      </c>
      <c r="I256" s="22">
        <v>5</v>
      </c>
      <c r="J256" s="22">
        <v>3362</v>
      </c>
      <c r="K256" s="22">
        <v>8416</v>
      </c>
      <c r="L256" s="22">
        <v>11875</v>
      </c>
      <c r="M256" s="23">
        <v>12.291458333333319</v>
      </c>
      <c r="N256" s="23">
        <v>327.60000000000122</v>
      </c>
      <c r="O256" s="22">
        <v>124.99999999999956</v>
      </c>
      <c r="P256" s="22">
        <v>1314827</v>
      </c>
      <c r="Q256" s="23">
        <v>1369.6114583333333</v>
      </c>
      <c r="R256" s="23">
        <v>36.248473748473614</v>
      </c>
      <c r="S256" s="22">
        <v>52</v>
      </c>
      <c r="T256" s="22" t="s">
        <v>26</v>
      </c>
      <c r="U256" s="23">
        <v>0.50875200067492343</v>
      </c>
      <c r="V256" s="22">
        <v>1798</v>
      </c>
      <c r="W256" s="22">
        <v>5959</v>
      </c>
      <c r="X256" s="22">
        <v>2586</v>
      </c>
      <c r="Y256" s="22">
        <v>1532</v>
      </c>
      <c r="Z256" s="22" t="s">
        <v>32</v>
      </c>
      <c r="AA256" s="5"/>
      <c r="AB256" s="6" cm="1">
        <f t="array" ref="AB256">SUM(IF(B256:I256&gt;B257:I257,1,-1))</f>
        <v>-6</v>
      </c>
      <c r="AC256" s="6" cm="1">
        <f t="array" ref="AC256">SUM(IF(J256:S256&gt;J257:S257,1,-1))</f>
        <v>-6</v>
      </c>
      <c r="AD256" s="6">
        <f t="shared" si="59"/>
        <v>-12</v>
      </c>
      <c r="AE256" s="6">
        <f t="shared" si="64"/>
        <v>-10</v>
      </c>
      <c r="AF256" s="6">
        <f t="shared" si="63"/>
        <v>-10</v>
      </c>
      <c r="AG256" s="6">
        <f t="shared" si="64"/>
        <v>-20</v>
      </c>
      <c r="AH256" s="5"/>
      <c r="AI256" s="8" t="str">
        <f t="shared" si="48"/>
        <v>OL Higher</v>
      </c>
      <c r="AJ256" s="7" t="str">
        <f t="shared" si="49"/>
        <v>Up</v>
      </c>
      <c r="AK256" s="7" t="str">
        <f t="shared" si="50"/>
        <v>POC Unchanged</v>
      </c>
      <c r="AL256" s="9" t="str">
        <f t="shared" si="51"/>
        <v>In. Val</v>
      </c>
      <c r="AM256" s="9" t="str">
        <f t="shared" si="52"/>
        <v>Inside Day</v>
      </c>
      <c r="AN256" s="9" t="str">
        <f t="shared" si="53"/>
        <v>In Val</v>
      </c>
      <c r="AO256" s="9" t="str">
        <f t="shared" si="54"/>
        <v>Gap Down - Failed</v>
      </c>
      <c r="AP256" s="9" t="str">
        <f t="shared" si="55"/>
        <v>Bottom-Weighted</v>
      </c>
      <c r="AQ256" s="9" t="str">
        <f t="shared" si="56"/>
        <v>Skewed Mid-High</v>
      </c>
      <c r="AR256" s="9" t="str">
        <f t="shared" si="57"/>
        <v>Same</v>
      </c>
      <c r="AS256" s="5">
        <f t="shared" si="58"/>
        <v>0</v>
      </c>
    </row>
    <row r="257" spans="1:45" ht="15.5" x14ac:dyDescent="0.35">
      <c r="A257" s="20">
        <v>45299</v>
      </c>
      <c r="B257" s="21">
        <v>1.2586999999999999</v>
      </c>
      <c r="C257" s="21">
        <v>1.2827200000000001</v>
      </c>
      <c r="D257" s="21">
        <v>1.24996</v>
      </c>
      <c r="E257" s="21">
        <v>1.2740499999999999</v>
      </c>
      <c r="F257" s="21">
        <v>1.2723</v>
      </c>
      <c r="G257" s="21">
        <v>1.2766</v>
      </c>
      <c r="H257" s="21">
        <v>1.2631000000000001</v>
      </c>
      <c r="I257" s="22">
        <v>21</v>
      </c>
      <c r="J257" s="22">
        <v>3109</v>
      </c>
      <c r="K257" s="22">
        <v>8780</v>
      </c>
      <c r="L257" s="22">
        <v>11977</v>
      </c>
      <c r="M257" s="23">
        <v>12.405833333333325</v>
      </c>
      <c r="N257" s="23">
        <v>327.60000000000122</v>
      </c>
      <c r="O257" s="22">
        <v>134.99999999999847</v>
      </c>
      <c r="P257" s="22">
        <v>1337401</v>
      </c>
      <c r="Q257" s="23">
        <v>1393.1260416666667</v>
      </c>
      <c r="R257" s="23">
        <v>36.559829059828921</v>
      </c>
      <c r="S257" s="22">
        <v>44</v>
      </c>
      <c r="T257" s="22" t="s">
        <v>28</v>
      </c>
      <c r="U257" s="23">
        <v>0.48870946995937187</v>
      </c>
      <c r="V257" s="22">
        <v>1713</v>
      </c>
      <c r="W257" s="22">
        <v>5544</v>
      </c>
      <c r="X257" s="22">
        <v>2709</v>
      </c>
      <c r="Y257" s="22">
        <v>2011</v>
      </c>
      <c r="Z257" s="22" t="s">
        <v>32</v>
      </c>
      <c r="AA257" s="5"/>
      <c r="AB257" s="6" cm="1">
        <f t="array" ref="AB257">SUM(IF(B257:I257&gt;B258:I258,1,-1))</f>
        <v>0</v>
      </c>
      <c r="AC257" s="6" cm="1">
        <f t="array" ref="AC257">SUM(IF(J257:S257&gt;J258:S258,1,-1))</f>
        <v>-8</v>
      </c>
      <c r="AD257" s="6">
        <f t="shared" si="59"/>
        <v>-8</v>
      </c>
      <c r="AE257" s="6">
        <f t="shared" si="64"/>
        <v>-4</v>
      </c>
      <c r="AF257" s="6">
        <f t="shared" si="63"/>
        <v>-10</v>
      </c>
      <c r="AG257" s="6">
        <f t="shared" si="64"/>
        <v>-14</v>
      </c>
      <c r="AH257" s="5"/>
      <c r="AI257" s="8" t="str">
        <f t="shared" si="48"/>
        <v>Inside</v>
      </c>
      <c r="AJ257" s="7" t="str">
        <f t="shared" si="49"/>
        <v>Up</v>
      </c>
      <c r="AK257" s="7" t="str">
        <f t="shared" si="50"/>
        <v>POC Unchanged</v>
      </c>
      <c r="AL257" s="9" t="str">
        <f t="shared" si="51"/>
        <v>In. Val</v>
      </c>
      <c r="AM257" s="9" t="str">
        <f t="shared" si="52"/>
        <v>Inside Day</v>
      </c>
      <c r="AN257" s="9" t="str">
        <f t="shared" si="53"/>
        <v>In Val</v>
      </c>
      <c r="AO257" s="9" t="str">
        <f t="shared" si="54"/>
        <v>Gap Down - Failed</v>
      </c>
      <c r="AP257" s="9" t="str">
        <f t="shared" si="55"/>
        <v>Bottom-Weighted</v>
      </c>
      <c r="AQ257" s="9" t="str">
        <f t="shared" si="56"/>
        <v>Skewed Mid-High</v>
      </c>
      <c r="AR257" s="9" t="str">
        <f t="shared" si="57"/>
        <v>Same</v>
      </c>
      <c r="AS257" s="5">
        <f t="shared" si="58"/>
        <v>0</v>
      </c>
    </row>
    <row r="258" spans="1:45" ht="15.5" x14ac:dyDescent="0.35">
      <c r="A258" s="20">
        <v>45296</v>
      </c>
      <c r="B258" s="21">
        <v>1.25573</v>
      </c>
      <c r="C258" s="21">
        <v>1.2827200000000001</v>
      </c>
      <c r="D258" s="21">
        <v>1.24996</v>
      </c>
      <c r="E258" s="21">
        <v>1.27152</v>
      </c>
      <c r="F258" s="21">
        <v>1.2723</v>
      </c>
      <c r="G258" s="21">
        <v>1.2767999999999999</v>
      </c>
      <c r="H258" s="21">
        <v>1.262</v>
      </c>
      <c r="I258" s="22">
        <v>14</v>
      </c>
      <c r="J258" s="22">
        <v>2918</v>
      </c>
      <c r="K258" s="22">
        <v>9076</v>
      </c>
      <c r="L258" s="22">
        <v>12077</v>
      </c>
      <c r="M258" s="23">
        <v>12.511458333333325</v>
      </c>
      <c r="N258" s="23">
        <v>327.60000000000122</v>
      </c>
      <c r="O258" s="22">
        <v>147.99999999999923</v>
      </c>
      <c r="P258" s="22">
        <v>1350010</v>
      </c>
      <c r="Q258" s="23">
        <v>1406.2604166666667</v>
      </c>
      <c r="R258" s="23">
        <v>36.865079365079225</v>
      </c>
      <c r="S258" s="22">
        <v>52</v>
      </c>
      <c r="T258" s="22" t="s">
        <v>28</v>
      </c>
      <c r="U258" s="23">
        <v>0.46931209433805726</v>
      </c>
      <c r="V258" s="22">
        <v>1586</v>
      </c>
      <c r="W258" s="22">
        <v>5166</v>
      </c>
      <c r="X258" s="22">
        <v>2909</v>
      </c>
      <c r="Y258" s="22">
        <v>2416</v>
      </c>
      <c r="Z258" s="22" t="s">
        <v>32</v>
      </c>
      <c r="AA258" s="5"/>
      <c r="AB258" s="6" cm="1">
        <f t="array" ref="AB258">SUM(IF(B258:I258&gt;B259:I259,1,-1))</f>
        <v>-4</v>
      </c>
      <c r="AC258" s="6" cm="1">
        <f t="array" ref="AC258">SUM(IF(J258:S258&gt;J259:S259,1,-1))</f>
        <v>4</v>
      </c>
      <c r="AD258" s="6">
        <f t="shared" si="59"/>
        <v>0</v>
      </c>
      <c r="AE258" s="6">
        <f t="shared" si="64"/>
        <v>-4</v>
      </c>
      <c r="AF258" s="6">
        <f t="shared" si="63"/>
        <v>-2</v>
      </c>
      <c r="AG258" s="6">
        <f t="shared" si="64"/>
        <v>-6</v>
      </c>
      <c r="AH258" s="5"/>
      <c r="AI258" s="8" t="str">
        <f t="shared" si="48"/>
        <v>Inside</v>
      </c>
      <c r="AJ258" s="7" t="str">
        <f t="shared" si="49"/>
        <v>Up</v>
      </c>
      <c r="AK258" s="7" t="str">
        <f t="shared" si="50"/>
        <v>POC Unchanged</v>
      </c>
      <c r="AL258" s="9" t="str">
        <f t="shared" si="51"/>
        <v>In. Val</v>
      </c>
      <c r="AM258" s="9" t="str">
        <f t="shared" si="52"/>
        <v>Inside Day</v>
      </c>
      <c r="AN258" s="9" t="str">
        <f t="shared" si="53"/>
        <v>In Val</v>
      </c>
      <c r="AO258" s="9" t="str">
        <f t="shared" si="54"/>
        <v>Gap Down - Failed</v>
      </c>
      <c r="AP258" s="9" t="str">
        <f t="shared" si="55"/>
        <v>Bottom-Weighted</v>
      </c>
      <c r="AQ258" s="9" t="str">
        <f t="shared" si="56"/>
        <v>Skewed Mid-High</v>
      </c>
      <c r="AR258" s="9" t="str">
        <f t="shared" si="57"/>
        <v>Same</v>
      </c>
      <c r="AS258" s="5">
        <f t="shared" si="58"/>
        <v>0</v>
      </c>
    </row>
    <row r="259" spans="1:45" ht="15.5" x14ac:dyDescent="0.35">
      <c r="A259" s="20">
        <v>45295</v>
      </c>
      <c r="B259" s="21">
        <v>1.25935</v>
      </c>
      <c r="C259" s="21">
        <v>1.2827200000000001</v>
      </c>
      <c r="D259" s="21">
        <v>1.24996</v>
      </c>
      <c r="E259" s="21">
        <v>1.26803</v>
      </c>
      <c r="F259" s="21">
        <v>1.2723</v>
      </c>
      <c r="G259" s="21">
        <v>1.2777000000000001</v>
      </c>
      <c r="H259" s="21">
        <v>1.2598</v>
      </c>
      <c r="I259" s="22">
        <v>15</v>
      </c>
      <c r="J259" s="22">
        <v>2765</v>
      </c>
      <c r="K259" s="22">
        <v>9073</v>
      </c>
      <c r="L259" s="22">
        <v>11913</v>
      </c>
      <c r="M259" s="23">
        <v>12.341354166666651</v>
      </c>
      <c r="N259" s="23">
        <v>327.60000000000122</v>
      </c>
      <c r="O259" s="22">
        <v>179.00000000000028</v>
      </c>
      <c r="P259" s="22">
        <v>1331716</v>
      </c>
      <c r="Q259" s="23">
        <v>1387.2041666666667</v>
      </c>
      <c r="R259" s="23">
        <v>36.364468864468726</v>
      </c>
      <c r="S259" s="22">
        <v>55</v>
      </c>
      <c r="T259" s="22" t="s">
        <v>28</v>
      </c>
      <c r="U259" s="23">
        <v>0.47016509238168758</v>
      </c>
      <c r="V259" s="22">
        <v>1530</v>
      </c>
      <c r="W259" s="22">
        <v>4716</v>
      </c>
      <c r="X259" s="22">
        <v>3160</v>
      </c>
      <c r="Y259" s="22">
        <v>2507</v>
      </c>
      <c r="Z259" s="22" t="s">
        <v>32</v>
      </c>
      <c r="AA259" s="5"/>
      <c r="AB259" s="6" cm="1">
        <f t="array" ref="AB259">SUM(IF(B259:I259&gt;B260:I260,1,-1))</f>
        <v>0</v>
      </c>
      <c r="AC259" s="6" cm="1">
        <f t="array" ref="AC259">SUM(IF(J259:S259&gt;J260:S260,1,-1))</f>
        <v>-6</v>
      </c>
      <c r="AD259" s="6">
        <f>SUM(AB259:AC259)</f>
        <v>-6</v>
      </c>
      <c r="AE259" s="6">
        <f t="shared" si="64"/>
        <v>-4</v>
      </c>
      <c r="AF259" s="6">
        <f t="shared" si="64"/>
        <v>-8</v>
      </c>
      <c r="AG259" s="6">
        <f t="shared" si="64"/>
        <v>-12</v>
      </c>
      <c r="AH259" s="5"/>
      <c r="AI259" s="8" t="str">
        <f t="shared" si="48"/>
        <v>OL Higher</v>
      </c>
      <c r="AJ259" s="7" t="str">
        <f t="shared" si="49"/>
        <v>Up</v>
      </c>
      <c r="AK259" s="7" t="str">
        <f t="shared" si="50"/>
        <v>POC Up</v>
      </c>
      <c r="AL259" s="9" t="str">
        <f t="shared" si="51"/>
        <v>In. Val</v>
      </c>
      <c r="AM259" s="9" t="str">
        <f t="shared" si="52"/>
        <v>Inside Day</v>
      </c>
      <c r="AN259" s="9" t="str">
        <f t="shared" si="53"/>
        <v>In Val</v>
      </c>
      <c r="AO259" s="9" t="str">
        <f t="shared" si="54"/>
        <v>Gap Down - Failed</v>
      </c>
      <c r="AP259" s="9" t="str">
        <f t="shared" si="55"/>
        <v>Bottom-Weighted</v>
      </c>
      <c r="AQ259" s="9" t="str">
        <f t="shared" si="56"/>
        <v>Skewed Mid-High</v>
      </c>
      <c r="AR259" s="9" t="str">
        <f t="shared" si="57"/>
        <v>Same</v>
      </c>
      <c r="AS259" s="5">
        <f t="shared" si="58"/>
        <v>0</v>
      </c>
    </row>
    <row r="260" spans="1:45" ht="15.5" x14ac:dyDescent="0.35">
      <c r="A260" s="20">
        <v>45294</v>
      </c>
      <c r="B260" s="21">
        <v>1.2633000000000001</v>
      </c>
      <c r="C260" s="21">
        <v>1.2827200000000001</v>
      </c>
      <c r="D260" s="21">
        <v>1.24996</v>
      </c>
      <c r="E260" s="21">
        <v>1.2672399999999999</v>
      </c>
      <c r="F260" s="21">
        <v>1.2636000000000001</v>
      </c>
      <c r="G260" s="21">
        <v>1.2773000000000001</v>
      </c>
      <c r="H260" s="21">
        <v>1.2594000000000001</v>
      </c>
      <c r="I260" s="22">
        <v>44</v>
      </c>
      <c r="J260" s="22">
        <v>7185</v>
      </c>
      <c r="K260" s="22">
        <v>4697</v>
      </c>
      <c r="L260" s="22">
        <v>11958</v>
      </c>
      <c r="M260" s="23">
        <v>12.386041666666648</v>
      </c>
      <c r="N260" s="23">
        <v>327.60000000000122</v>
      </c>
      <c r="O260" s="22">
        <v>179.00000000000028</v>
      </c>
      <c r="P260" s="22">
        <v>1339332</v>
      </c>
      <c r="Q260" s="23">
        <v>1395.1375</v>
      </c>
      <c r="R260" s="23">
        <v>36.501831501831369</v>
      </c>
      <c r="S260" s="22">
        <v>51</v>
      </c>
      <c r="T260" s="22" t="s">
        <v>26</v>
      </c>
      <c r="U260" s="23">
        <v>0.61922722412025566</v>
      </c>
      <c r="V260" s="22">
        <v>1530</v>
      </c>
      <c r="W260" s="22">
        <v>4210</v>
      </c>
      <c r="X260" s="22">
        <v>3699</v>
      </c>
      <c r="Y260" s="22">
        <v>2519</v>
      </c>
      <c r="Z260" s="22" t="s">
        <v>32</v>
      </c>
      <c r="AA260" s="5"/>
      <c r="AB260" s="6" cm="1">
        <f t="array" ref="AB260">SUM(IF(B260:I260&gt;B261:I261,1,-1))</f>
        <v>0</v>
      </c>
      <c r="AC260" s="6" cm="1">
        <f t="array" ref="AC260">SUM(IF(J260:S260&gt;J261:S261,1,-1))</f>
        <v>0</v>
      </c>
      <c r="AD260" s="6">
        <f t="shared" ref="AD260:AD323" si="65">SUM(AB260:AC260)</f>
        <v>0</v>
      </c>
      <c r="AE260" s="6">
        <f t="shared" si="64"/>
        <v>-10</v>
      </c>
      <c r="AF260" s="6">
        <f t="shared" si="64"/>
        <v>-6</v>
      </c>
      <c r="AG260" s="6">
        <f t="shared" si="64"/>
        <v>-16</v>
      </c>
      <c r="AH260" s="5"/>
      <c r="AI260" s="8" t="str">
        <f t="shared" si="48"/>
        <v>OL Higher</v>
      </c>
      <c r="AJ260" s="7" t="str">
        <f t="shared" si="49"/>
        <v>Neutral</v>
      </c>
      <c r="AK260" s="7" t="str">
        <f t="shared" si="50"/>
        <v>POC Down</v>
      </c>
      <c r="AL260" s="9" t="str">
        <f t="shared" si="51"/>
        <v>In. Val</v>
      </c>
      <c r="AM260" s="9" t="str">
        <f t="shared" si="52"/>
        <v>Inside Day</v>
      </c>
      <c r="AN260" s="9" t="str">
        <f t="shared" si="53"/>
        <v>In Val</v>
      </c>
      <c r="AO260" s="9" t="str">
        <f t="shared" si="54"/>
        <v>No Gap</v>
      </c>
      <c r="AP260" s="9" t="str">
        <f t="shared" si="55"/>
        <v>Top-Weighted</v>
      </c>
      <c r="AQ260" s="9" t="str">
        <f t="shared" si="56"/>
        <v>Skewed Mid-High</v>
      </c>
      <c r="AR260" s="9" t="str">
        <f t="shared" si="57"/>
        <v>Closed Lower Quadrant</v>
      </c>
      <c r="AS260" s="5">
        <f t="shared" si="58"/>
        <v>-1</v>
      </c>
    </row>
    <row r="261" spans="1:45" ht="15.5" x14ac:dyDescent="0.35">
      <c r="A261" s="20">
        <v>45293</v>
      </c>
      <c r="B261" s="21">
        <v>1.27111</v>
      </c>
      <c r="C261" s="21">
        <v>1.2827200000000001</v>
      </c>
      <c r="D261" s="21">
        <v>1.24996</v>
      </c>
      <c r="E261" s="21">
        <v>1.2622</v>
      </c>
      <c r="F261" s="21">
        <v>1.2723</v>
      </c>
      <c r="G261" s="21">
        <v>1.2770999999999999</v>
      </c>
      <c r="H261" s="21">
        <v>1.2593000000000001</v>
      </c>
      <c r="I261" s="22">
        <v>35</v>
      </c>
      <c r="J261" s="22">
        <v>2756</v>
      </c>
      <c r="K261" s="22">
        <v>9141</v>
      </c>
      <c r="L261" s="22">
        <v>11969</v>
      </c>
      <c r="M261" s="23">
        <v>12.39729166666665</v>
      </c>
      <c r="N261" s="23">
        <v>327.60000000000122</v>
      </c>
      <c r="O261" s="22">
        <v>177.99999999999815</v>
      </c>
      <c r="P261" s="22">
        <v>1336881</v>
      </c>
      <c r="Q261" s="23">
        <v>1392.5843749999999</v>
      </c>
      <c r="R261" s="23">
        <v>36.535409035408897</v>
      </c>
      <c r="S261" s="22">
        <v>46</v>
      </c>
      <c r="T261" s="22" t="s">
        <v>28</v>
      </c>
      <c r="U261" s="23">
        <v>0.44936439283066887</v>
      </c>
      <c r="V261" s="22">
        <v>1530</v>
      </c>
      <c r="W261" s="22">
        <v>4447</v>
      </c>
      <c r="X261" s="22">
        <v>3473</v>
      </c>
      <c r="Y261" s="22">
        <v>2519</v>
      </c>
      <c r="Z261" s="22" t="s">
        <v>29</v>
      </c>
      <c r="AA261" s="5"/>
      <c r="AB261" s="6" cm="1">
        <f t="array" ref="AB261">SUM(IF(B261:I261&gt;B262:I262,1,-1))</f>
        <v>-4</v>
      </c>
      <c r="AC261" s="6" cm="1">
        <f t="array" ref="AC261">SUM(IF(J261:S261&gt;J262:S262,1,-1))</f>
        <v>-2</v>
      </c>
      <c r="AD261" s="6">
        <f t="shared" si="65"/>
        <v>-6</v>
      </c>
      <c r="AE261" s="6">
        <f t="shared" si="64"/>
        <v>-12</v>
      </c>
      <c r="AF261" s="6">
        <f t="shared" si="64"/>
        <v>-10</v>
      </c>
      <c r="AG261" s="6">
        <f t="shared" si="64"/>
        <v>-22</v>
      </c>
      <c r="AH261" s="5"/>
      <c r="AI261" s="8" t="str">
        <f>IF(AND(H261&gt;=G262,G261&gt;=G262),"Higher",
IF(AND(H261&lt;=H262,G261&lt;=H262),"Lower",
IF(AND(G261&gt;=G262,H261&lt;=G262,H261&gt;H262),"OL Higher",
IF(AND(H261&lt;=H262,G261&gt;=H262,G261&lt;G262),"OL Lower",
IF(AND(G261&lt;=G262,H261&gt;=H262),"Inside",
IF(AND(G261&gt;=G262,H261&lt;=H262),"Outside","Undefined"))))))</f>
        <v>Inside</v>
      </c>
      <c r="AJ261" s="7" t="str">
        <f t="shared" si="49"/>
        <v>Neutral</v>
      </c>
      <c r="AK261" s="7" t="str">
        <f>IF(F261 &gt; F262, "POC Up", IF(F261 &lt; F262, "POC Down", "POC Unchanged"))</f>
        <v>POC Up</v>
      </c>
      <c r="AL261" s="9" t="str">
        <f>IF(F261 &lt; H262, "Bel. Val",
IF(F261 &gt; G262, "Ab. Val",
"In. Val"))</f>
        <v>In. Val</v>
      </c>
      <c r="AM261" s="9" t="str">
        <f>IF(AND(D261 &lt; D262, C261 &gt; C262), "Both Sides Expand",
IF(D261 &lt; D262, "Lower Break",
IF(C261 &gt; C262, "Upper Break", "Inside Day")))</f>
        <v>Inside Day</v>
      </c>
      <c r="AN261" s="9" t="str">
        <f t="shared" si="53"/>
        <v>In Val</v>
      </c>
      <c r="AO261" s="9" t="str">
        <f>IF(AND(B261 &gt; G262, E261 &lt; G262), "Gap Up - Failed",
IF(AND(B261 &gt; G262, E261 &gt; B261), "Gap Up - Follow Through",
IF(AND(B261 &gt; G262, E261 &lt; B261), "Gap Up - Faded",
IF(AND(B261 &lt; H262, E261 &gt; H262), "Gap Down - Failed",
IF(AND(B261 &lt; H262, E261 &lt; B261), "Gap Down - Follow Through",
IF(AND(B261 &lt; H262, E261 &gt; B261), "Gap Down - Rejected",
"No Gap"))))))</f>
        <v>No Gap</v>
      </c>
      <c r="AP261" s="9" t="str">
        <f t="shared" si="55"/>
        <v>Bottom-Weighted</v>
      </c>
      <c r="AQ261" s="9" t="str">
        <f t="shared" si="56"/>
        <v>Skewed Mid-High</v>
      </c>
      <c r="AR261" s="9" t="str">
        <f>IF(Z261 &lt; Z262, "Closed Lower Quadrant",
IF(Z261 &gt; Z262, "Closed Higher Quadrant",
"Same"))</f>
        <v>Closed Higher Quadrant</v>
      </c>
      <c r="AS261" s="5">
        <f>_xlfn.NUMBERVALUE(SUBSTITUTE(Z261,"Q","")) - _xlfn.NUMBERVALUE(SUBSTITUTE(Z262,"Q",""))</f>
        <v>1</v>
      </c>
    </row>
    <row r="262" spans="1:45" ht="15.5" x14ac:dyDescent="0.35">
      <c r="A262" s="20">
        <v>45289</v>
      </c>
      <c r="B262" s="21">
        <v>1.2630300000000001</v>
      </c>
      <c r="C262" s="21">
        <v>1.2827200000000001</v>
      </c>
      <c r="D262" s="21">
        <v>1.24996</v>
      </c>
      <c r="E262" s="21">
        <v>1.27308</v>
      </c>
      <c r="F262" s="21">
        <v>1.2636000000000001</v>
      </c>
      <c r="G262" s="21">
        <v>1.2770999999999999</v>
      </c>
      <c r="H262" s="21">
        <v>1.2593000000000001</v>
      </c>
      <c r="I262" s="22">
        <v>70</v>
      </c>
      <c r="J262" s="22">
        <v>7262</v>
      </c>
      <c r="K262" s="22">
        <v>4571</v>
      </c>
      <c r="L262" s="22">
        <v>11905</v>
      </c>
      <c r="M262" s="23">
        <v>12.382217573221752</v>
      </c>
      <c r="N262" s="23">
        <v>327.60000000000122</v>
      </c>
      <c r="O262" s="22">
        <v>177.99999999999815</v>
      </c>
      <c r="P262" s="22">
        <v>1344320</v>
      </c>
      <c r="Q262" s="23">
        <v>1406.1924686192469</v>
      </c>
      <c r="R262" s="23">
        <v>36.340048840048702</v>
      </c>
      <c r="S262" s="22">
        <v>56</v>
      </c>
      <c r="T262" s="22" t="s">
        <v>26</v>
      </c>
      <c r="U262" s="23">
        <v>0.6278249154028166</v>
      </c>
      <c r="V262" s="22">
        <v>1516</v>
      </c>
      <c r="W262" s="22">
        <v>4284</v>
      </c>
      <c r="X262" s="22">
        <v>3586</v>
      </c>
      <c r="Y262" s="22">
        <v>2519</v>
      </c>
      <c r="Z262" s="22" t="s">
        <v>32</v>
      </c>
      <c r="AA262" s="5"/>
      <c r="AB262" s="6" cm="1">
        <f t="array" ref="AB262">SUM(IF(B262:I262&gt;B263:I263,1,-1))</f>
        <v>-6</v>
      </c>
      <c r="AC262" s="6" cm="1">
        <f t="array" ref="AC262">SUM(IF(J262:S262&gt;J263:S263,1,-1))</f>
        <v>-4</v>
      </c>
      <c r="AD262" s="6">
        <f t="shared" si="65"/>
        <v>-10</v>
      </c>
      <c r="AE262" s="6">
        <f t="shared" si="64"/>
        <v>-8</v>
      </c>
      <c r="AF262" s="6">
        <f t="shared" si="64"/>
        <v>-12</v>
      </c>
      <c r="AG262" s="6">
        <f t="shared" si="64"/>
        <v>-20</v>
      </c>
      <c r="AH262" s="5"/>
      <c r="AI262" s="8" t="str">
        <f t="shared" ref="AI262:AI325" si="66">IF(AND(H262&gt;=G263,G262&gt;=G263),"Higher",
IF(AND(H262&lt;=H263,G262&lt;=H263),"Lower",
IF(AND(G262&gt;=G263,H262&lt;=G263,H262&gt;H263),"OL Higher",
IF(AND(H262&lt;=H263,G262&gt;=H263,G262&lt;G263),"OL Lower",
IF(AND(G262&lt;=G263,H262&gt;=H263),"Inside",
IF(AND(G262&gt;=G263,H262&lt;=H263),"Outside","Undefined"))))))</f>
        <v>Inside</v>
      </c>
      <c r="AJ262" s="24" t="str">
        <f t="shared" ref="AJ262:AJ325" si="67">IF(F262 &gt;= ((C262 - D262) * 10%) + B262, "Up", IF(F262 &lt;= (B262 - (C262 - D262) * 10%), "Down", "Neutral"))</f>
        <v>Neutral</v>
      </c>
      <c r="AK262" s="25" t="str">
        <f t="shared" ref="AK262:AK325" si="68">IF(F262 &gt; F263, "POC Up", IF(F262 &lt; F263, "POC Down", "POC Unchanged"))</f>
        <v>POC Unchanged</v>
      </c>
      <c r="AL262" s="26" t="str">
        <f t="shared" ref="AL262:AL325" si="69">IF(F262 &lt; H263, "Bel. Val",
IF(F262 &gt; G263, "Ab. Val",
"In. Val"))</f>
        <v>In. Val</v>
      </c>
      <c r="AM262" s="26" t="str">
        <f t="shared" ref="AM262:AM325" si="70">IF(AND(D262 &lt; D263, C262 &gt; C263), "Both Sides Expand",
IF(D262 &lt; D263, "Lower Break",
IF(C262 &gt; C263, "Upper Break", "Inside Day")))</f>
        <v>Inside Day</v>
      </c>
      <c r="AN262" s="26" t="str">
        <f t="shared" ref="AN262:AN325" si="71">IF(AND(E262 &lt; H262, E262 &lt; G262), "Bl. Val",
IF(AND(E262 &gt; G262, E262 &gt; H262), "Ab. Val",
"In Val"))</f>
        <v>In Val</v>
      </c>
      <c r="AO262" s="26" t="str">
        <f t="shared" ref="AO262:AO325" si="72">IF(AND(B262 &gt; G263, E262 &lt; G263), "Gap Up - Failed",
IF(AND(B262 &gt; G263, E262 &gt; B262), "Gap Up - Follow Through",
IF(AND(B262 &gt; G263, E262 &lt; B262), "Gap Up - Faded",
IF(AND(B262 &lt; H263, E262 &gt; H263), "Gap Down - Failed",
IF(AND(B262 &lt; H263, E262 &lt; B262), "Gap Down - Follow Through",
IF(AND(B262 &lt; H263, E262 &gt; B262), "Gap Down - Rejected",
"No Gap"))))))</f>
        <v>No Gap</v>
      </c>
      <c r="AP262" s="26" t="str">
        <f t="shared" ref="AP262:AP325" si="73">IF(J262 &gt; K262, "Top-Weighted",
IF(K262 &gt; J262, "Bottom-Weighted",
"Balanced"))</f>
        <v>Top-Weighted</v>
      </c>
      <c r="AQ262" s="26" t="str">
        <f t="shared" ref="AQ262:AQ325" si="74">IF(COUNTIF(V262:Y262, MAX(V262, W262, X262, Y262)) &gt; 1, "Tie",
IF(V262 &gt; MAX(W262, X262, Y262), "Skewed High",
IF(W262 &gt; MAX(V262, X262, Y262), "Skewed Mid-High",
IF(X262 &gt; MAX(V262, W262, Y262), "Skewed Mid-Low",
IF(Y262 &gt; MAX(V262, W262, X262), "Skewed Low", "Evenly Distributed")))))</f>
        <v>Skewed Mid-High</v>
      </c>
      <c r="AR262" s="26" t="str">
        <f t="shared" ref="AR262:AR325" si="75">IF(Z262 &lt; Z263, "Closed Lower Quadrant",
IF(Z262 &gt; Z263, "Closed Higher Quadrant",
"Same"))</f>
        <v>Same</v>
      </c>
      <c r="AS262" s="27">
        <f t="shared" ref="AS262:AS325" si="76">_xlfn.NUMBERVALUE(SUBSTITUTE(Z262,"Q","")) - _xlfn.NUMBERVALUE(SUBSTITUTE(Z263,"Q",""))</f>
        <v>0</v>
      </c>
    </row>
    <row r="263" spans="1:45" ht="15.5" x14ac:dyDescent="0.35">
      <c r="A263" s="20">
        <v>45288</v>
      </c>
      <c r="B263" s="21">
        <v>1.2694099999999999</v>
      </c>
      <c r="C263" s="21">
        <v>1.2827200000000001</v>
      </c>
      <c r="D263" s="21">
        <v>1.24996</v>
      </c>
      <c r="E263" s="21">
        <v>1.2733699999999999</v>
      </c>
      <c r="F263" s="21">
        <v>1.2636000000000001</v>
      </c>
      <c r="G263" s="21">
        <v>1.2770999999999999</v>
      </c>
      <c r="H263" s="21">
        <v>1.2593000000000001</v>
      </c>
      <c r="I263" s="22">
        <v>60</v>
      </c>
      <c r="J263" s="22">
        <v>7033</v>
      </c>
      <c r="K263" s="22">
        <v>4818</v>
      </c>
      <c r="L263" s="22">
        <v>11932</v>
      </c>
      <c r="M263" s="23">
        <v>12.363333333333339</v>
      </c>
      <c r="N263" s="23">
        <v>327.60000000000122</v>
      </c>
      <c r="O263" s="22">
        <v>177.99999999999815</v>
      </c>
      <c r="P263" s="22">
        <v>1361838</v>
      </c>
      <c r="Q263" s="23">
        <v>1418.58125</v>
      </c>
      <c r="R263" s="23">
        <v>36.422466422466286</v>
      </c>
      <c r="S263" s="22">
        <v>54</v>
      </c>
      <c r="T263" s="22" t="s">
        <v>26</v>
      </c>
      <c r="U263" s="23">
        <v>0.63910286562267848</v>
      </c>
      <c r="V263" s="22">
        <v>1297</v>
      </c>
      <c r="W263" s="22">
        <v>4066</v>
      </c>
      <c r="X263" s="22">
        <v>4050</v>
      </c>
      <c r="Y263" s="22">
        <v>2519</v>
      </c>
      <c r="Z263" s="22" t="s">
        <v>32</v>
      </c>
      <c r="AA263" s="5"/>
      <c r="AB263" s="6" cm="1">
        <f t="array" ref="AB263">SUM(IF(B263:I263&gt;B264:I264,1,-1))</f>
        <v>-2</v>
      </c>
      <c r="AC263" s="6" cm="1">
        <f t="array" ref="AC263">SUM(IF(J263:S263&gt;J264:S264,1,-1))</f>
        <v>-4</v>
      </c>
      <c r="AD263" s="6">
        <f t="shared" si="65"/>
        <v>-6</v>
      </c>
      <c r="AE263" s="6">
        <f t="shared" si="64"/>
        <v>0</v>
      </c>
      <c r="AF263" s="6">
        <f t="shared" si="64"/>
        <v>-12</v>
      </c>
      <c r="AG263" s="6">
        <f t="shared" si="64"/>
        <v>-12</v>
      </c>
      <c r="AH263" s="5"/>
      <c r="AI263" s="8" t="str">
        <f t="shared" si="66"/>
        <v>OL Higher</v>
      </c>
      <c r="AJ263" s="24" t="str">
        <f t="shared" si="67"/>
        <v>Down</v>
      </c>
      <c r="AK263" s="25" t="str">
        <f t="shared" si="68"/>
        <v>POC Unchanged</v>
      </c>
      <c r="AL263" s="26" t="str">
        <f t="shared" si="69"/>
        <v>In. Val</v>
      </c>
      <c r="AM263" s="26" t="str">
        <f t="shared" si="70"/>
        <v>Upper Break</v>
      </c>
      <c r="AN263" s="26" t="str">
        <f t="shared" si="71"/>
        <v>In Val</v>
      </c>
      <c r="AO263" s="26" t="str">
        <f t="shared" si="72"/>
        <v>No Gap</v>
      </c>
      <c r="AP263" s="26" t="str">
        <f t="shared" si="73"/>
        <v>Top-Weighted</v>
      </c>
      <c r="AQ263" s="26" t="str">
        <f t="shared" si="74"/>
        <v>Skewed Mid-High</v>
      </c>
      <c r="AR263" s="26" t="str">
        <f t="shared" si="75"/>
        <v>Closed Higher Quadrant</v>
      </c>
      <c r="AS263" s="27">
        <f t="shared" si="76"/>
        <v>1</v>
      </c>
    </row>
    <row r="264" spans="1:45" ht="15.5" x14ac:dyDescent="0.35">
      <c r="A264" s="20">
        <v>45287</v>
      </c>
      <c r="B264" s="21">
        <v>1.27119</v>
      </c>
      <c r="C264" s="21">
        <v>1.2802199999999999</v>
      </c>
      <c r="D264" s="21">
        <v>1.24996</v>
      </c>
      <c r="E264" s="21">
        <v>1.27993</v>
      </c>
      <c r="F264" s="21">
        <v>1.2636000000000001</v>
      </c>
      <c r="G264" s="21">
        <v>1.2738</v>
      </c>
      <c r="H264" s="21">
        <v>1.2583</v>
      </c>
      <c r="I264" s="22">
        <v>76</v>
      </c>
      <c r="J264" s="22">
        <v>7052</v>
      </c>
      <c r="K264" s="22">
        <v>4818</v>
      </c>
      <c r="L264" s="22">
        <v>11951</v>
      </c>
      <c r="M264" s="23">
        <v>12.378541666666681</v>
      </c>
      <c r="N264" s="23">
        <v>302.59999999999951</v>
      </c>
      <c r="O264" s="22">
        <v>155.00000000000068</v>
      </c>
      <c r="P264" s="22">
        <v>1377409</v>
      </c>
      <c r="Q264" s="23">
        <v>1434.8010416666666</v>
      </c>
      <c r="R264" s="23">
        <v>39.494382022471974</v>
      </c>
      <c r="S264" s="22">
        <v>41</v>
      </c>
      <c r="T264" s="22" t="s">
        <v>26</v>
      </c>
      <c r="U264" s="23">
        <v>0.69284617357957412</v>
      </c>
      <c r="V264" s="22">
        <v>1352</v>
      </c>
      <c r="W264" s="22">
        <v>4778</v>
      </c>
      <c r="X264" s="22">
        <v>3501</v>
      </c>
      <c r="Y264" s="22">
        <v>2278</v>
      </c>
      <c r="Z264" s="22" t="s">
        <v>31</v>
      </c>
      <c r="AA264" s="5"/>
      <c r="AB264" s="6" cm="1">
        <f t="array" ref="AB264">SUM(IF(B264:I264&gt;B265:I265,1,-1))</f>
        <v>0</v>
      </c>
      <c r="AC264" s="6" cm="1">
        <f t="array" ref="AC264">SUM(IF(J264:S264&gt;J265:S265,1,-1))</f>
        <v>-4</v>
      </c>
      <c r="AD264" s="6">
        <f t="shared" si="65"/>
        <v>-4</v>
      </c>
      <c r="AE264" s="6">
        <f t="shared" si="64"/>
        <v>2</v>
      </c>
      <c r="AF264" s="6">
        <f t="shared" si="64"/>
        <v>-4</v>
      </c>
      <c r="AG264" s="6">
        <f t="shared" si="64"/>
        <v>-2</v>
      </c>
      <c r="AH264" s="5"/>
      <c r="AI264" s="8" t="str">
        <f t="shared" si="66"/>
        <v>Outside</v>
      </c>
      <c r="AJ264" s="24" t="str">
        <f t="shared" si="67"/>
        <v>Down</v>
      </c>
      <c r="AK264" s="25" t="str">
        <f t="shared" si="68"/>
        <v>POC Unchanged</v>
      </c>
      <c r="AL264" s="26" t="str">
        <f t="shared" si="69"/>
        <v>In. Val</v>
      </c>
      <c r="AM264" s="26" t="str">
        <f t="shared" si="70"/>
        <v>Upper Break</v>
      </c>
      <c r="AN264" s="26" t="str">
        <f t="shared" si="71"/>
        <v>Ab. Val</v>
      </c>
      <c r="AO264" s="26" t="str">
        <f t="shared" si="72"/>
        <v>No Gap</v>
      </c>
      <c r="AP264" s="26" t="str">
        <f t="shared" si="73"/>
        <v>Top-Weighted</v>
      </c>
      <c r="AQ264" s="26" t="str">
        <f t="shared" si="74"/>
        <v>Skewed Mid-High</v>
      </c>
      <c r="AR264" s="26" t="str">
        <f t="shared" si="75"/>
        <v>Same</v>
      </c>
      <c r="AS264" s="27">
        <f t="shared" si="76"/>
        <v>0</v>
      </c>
    </row>
    <row r="265" spans="1:45" ht="15.5" x14ac:dyDescent="0.35">
      <c r="A265" s="20">
        <v>45286</v>
      </c>
      <c r="B265" s="21">
        <v>1.26335</v>
      </c>
      <c r="C265" s="21">
        <v>1.2794000000000001</v>
      </c>
      <c r="D265" s="21">
        <v>1.24996</v>
      </c>
      <c r="E265" s="21">
        <v>1.2725</v>
      </c>
      <c r="F265" s="21">
        <v>1.2636000000000001</v>
      </c>
      <c r="G265" s="21">
        <v>1.2732000000000001</v>
      </c>
      <c r="H265" s="21">
        <v>1.2586999999999999</v>
      </c>
      <c r="I265" s="22">
        <v>77</v>
      </c>
      <c r="J265" s="22">
        <v>6893</v>
      </c>
      <c r="K265" s="22">
        <v>5043</v>
      </c>
      <c r="L265" s="22">
        <v>12028</v>
      </c>
      <c r="M265" s="23">
        <v>12.467187500000007</v>
      </c>
      <c r="N265" s="23">
        <v>294.40000000000134</v>
      </c>
      <c r="O265" s="22">
        <v>145.00000000000179</v>
      </c>
      <c r="P265" s="22">
        <v>1391815</v>
      </c>
      <c r="Q265" s="23">
        <v>1449.8072916666667</v>
      </c>
      <c r="R265" s="23">
        <v>40.855978260869378</v>
      </c>
      <c r="S265" s="22">
        <v>44</v>
      </c>
      <c r="T265" s="22" t="s">
        <v>33</v>
      </c>
      <c r="U265" s="23">
        <v>0.70529555081113915</v>
      </c>
      <c r="V265" s="22">
        <v>1279</v>
      </c>
      <c r="W265" s="22">
        <v>4845</v>
      </c>
      <c r="X265" s="22">
        <v>3657</v>
      </c>
      <c r="Y265" s="22">
        <v>2190</v>
      </c>
      <c r="Z265" s="22" t="s">
        <v>31</v>
      </c>
      <c r="AA265" s="5"/>
      <c r="AB265" s="6" cm="1">
        <f t="array" ref="AB265">SUM(IF(B265:I265&gt;B266:I266,1,-1))</f>
        <v>2</v>
      </c>
      <c r="AC265" s="6" cm="1">
        <f t="array" ref="AC265">SUM(IF(J265:S265&gt;J266:S266,1,-1))</f>
        <v>-4</v>
      </c>
      <c r="AD265" s="6">
        <f t="shared" si="65"/>
        <v>-2</v>
      </c>
      <c r="AE265" s="6">
        <f t="shared" si="64"/>
        <v>4</v>
      </c>
      <c r="AF265" s="6">
        <f t="shared" si="64"/>
        <v>4</v>
      </c>
      <c r="AG265" s="6">
        <f t="shared" si="64"/>
        <v>8</v>
      </c>
      <c r="AH265" s="5"/>
      <c r="AI265" s="8" t="str">
        <f t="shared" si="66"/>
        <v>OL Higher</v>
      </c>
      <c r="AJ265" s="24" t="str">
        <f t="shared" si="67"/>
        <v>Neutral</v>
      </c>
      <c r="AK265" s="25" t="str">
        <f t="shared" si="68"/>
        <v>POC Unchanged</v>
      </c>
      <c r="AL265" s="26" t="str">
        <f t="shared" si="69"/>
        <v>In. Val</v>
      </c>
      <c r="AM265" s="26" t="str">
        <f t="shared" si="70"/>
        <v>Inside Day</v>
      </c>
      <c r="AN265" s="26" t="str">
        <f t="shared" si="71"/>
        <v>In Val</v>
      </c>
      <c r="AO265" s="26" t="str">
        <f t="shared" si="72"/>
        <v>No Gap</v>
      </c>
      <c r="AP265" s="26" t="str">
        <f t="shared" si="73"/>
        <v>Top-Weighted</v>
      </c>
      <c r="AQ265" s="26" t="str">
        <f t="shared" si="74"/>
        <v>Skewed Mid-High</v>
      </c>
      <c r="AR265" s="26" t="str">
        <f t="shared" si="75"/>
        <v>Closed Lower Quadrant</v>
      </c>
      <c r="AS265" s="27">
        <f t="shared" si="76"/>
        <v>-1</v>
      </c>
    </row>
    <row r="266" spans="1:45" ht="15.5" x14ac:dyDescent="0.35">
      <c r="A266" s="20">
        <v>45282</v>
      </c>
      <c r="B266" s="21">
        <v>1.2599499999999999</v>
      </c>
      <c r="C266" s="21">
        <v>1.2794000000000001</v>
      </c>
      <c r="D266" s="21">
        <v>1.24996</v>
      </c>
      <c r="E266" s="21">
        <v>1.26963</v>
      </c>
      <c r="F266" s="21">
        <v>1.2636000000000001</v>
      </c>
      <c r="G266" s="21">
        <v>1.2715000000000001</v>
      </c>
      <c r="H266" s="21">
        <v>1.2574000000000001</v>
      </c>
      <c r="I266" s="22">
        <v>74</v>
      </c>
      <c r="J266" s="22">
        <v>6539</v>
      </c>
      <c r="K266" s="22">
        <v>5519</v>
      </c>
      <c r="L266" s="22">
        <v>12154</v>
      </c>
      <c r="M266" s="23">
        <v>12.588229166666668</v>
      </c>
      <c r="N266" s="23">
        <v>294.40000000000134</v>
      </c>
      <c r="O266" s="22">
        <v>141</v>
      </c>
      <c r="P266" s="22">
        <v>1415111</v>
      </c>
      <c r="Q266" s="23">
        <v>1474.0739583333334</v>
      </c>
      <c r="R266" s="23">
        <v>41.283967391304159</v>
      </c>
      <c r="S266" s="22">
        <v>41</v>
      </c>
      <c r="T266" s="22" t="s">
        <v>33</v>
      </c>
      <c r="U266" s="23">
        <v>0.76131458170526733</v>
      </c>
      <c r="V266" s="22">
        <v>1239</v>
      </c>
      <c r="W266" s="22">
        <v>4515</v>
      </c>
      <c r="X266" s="22">
        <v>4153</v>
      </c>
      <c r="Y266" s="22">
        <v>2190</v>
      </c>
      <c r="Z266" s="22" t="s">
        <v>32</v>
      </c>
      <c r="AA266" s="5"/>
      <c r="AB266" s="6" cm="1">
        <f t="array" ref="AB266">SUM(IF(B266:I266&gt;B267:I267,1,-1))</f>
        <v>0</v>
      </c>
      <c r="AC266" s="6" cm="1">
        <f t="array" ref="AC266">SUM(IF(J266:S266&gt;J267:S267,1,-1))</f>
        <v>4</v>
      </c>
      <c r="AD266" s="6">
        <f t="shared" si="65"/>
        <v>4</v>
      </c>
      <c r="AE266" s="6">
        <f t="shared" si="64"/>
        <v>0</v>
      </c>
      <c r="AF266" s="6">
        <f t="shared" si="64"/>
        <v>10</v>
      </c>
      <c r="AG266" s="6">
        <f t="shared" si="64"/>
        <v>10</v>
      </c>
      <c r="AH266" s="5"/>
      <c r="AI266" s="8" t="str">
        <f t="shared" si="66"/>
        <v>OL Higher</v>
      </c>
      <c r="AJ266" s="24" t="str">
        <f t="shared" si="67"/>
        <v>Up</v>
      </c>
      <c r="AK266" s="25" t="str">
        <f t="shared" si="68"/>
        <v>POC Unchanged</v>
      </c>
      <c r="AL266" s="26" t="str">
        <f t="shared" si="69"/>
        <v>In. Val</v>
      </c>
      <c r="AM266" s="26" t="str">
        <f t="shared" si="70"/>
        <v>Inside Day</v>
      </c>
      <c r="AN266" s="26" t="str">
        <f t="shared" si="71"/>
        <v>In Val</v>
      </c>
      <c r="AO266" s="26" t="str">
        <f t="shared" si="72"/>
        <v>No Gap</v>
      </c>
      <c r="AP266" s="26" t="str">
        <f t="shared" si="73"/>
        <v>Top-Weighted</v>
      </c>
      <c r="AQ266" s="26" t="str">
        <f t="shared" si="74"/>
        <v>Skewed Mid-High</v>
      </c>
      <c r="AR266" s="26" t="str">
        <f t="shared" si="75"/>
        <v>Same</v>
      </c>
      <c r="AS266" s="27">
        <f t="shared" si="76"/>
        <v>0</v>
      </c>
    </row>
    <row r="267" spans="1:45" ht="15.5" x14ac:dyDescent="0.35">
      <c r="A267" s="20">
        <v>45281</v>
      </c>
      <c r="B267" s="21">
        <v>1.2531300000000001</v>
      </c>
      <c r="C267" s="21">
        <v>1.2794000000000001</v>
      </c>
      <c r="D267" s="21">
        <v>1.24996</v>
      </c>
      <c r="E267" s="21">
        <v>1.26824</v>
      </c>
      <c r="F267" s="21">
        <v>1.2636000000000001</v>
      </c>
      <c r="G267" s="21">
        <v>1.2713000000000001</v>
      </c>
      <c r="H267" s="21">
        <v>1.2570000000000001</v>
      </c>
      <c r="I267" s="22">
        <v>86</v>
      </c>
      <c r="J267" s="22">
        <v>5833</v>
      </c>
      <c r="K267" s="22">
        <v>5994</v>
      </c>
      <c r="L267" s="22">
        <v>11923</v>
      </c>
      <c r="M267" s="23">
        <v>12.339999999999998</v>
      </c>
      <c r="N267" s="23">
        <v>294.40000000000134</v>
      </c>
      <c r="O267" s="22">
        <v>142.9999999999998</v>
      </c>
      <c r="P267" s="22">
        <v>1392773</v>
      </c>
      <c r="Q267" s="23">
        <v>1450.8052083333334</v>
      </c>
      <c r="R267" s="23">
        <v>40.499320652173729</v>
      </c>
      <c r="S267" s="22">
        <v>36</v>
      </c>
      <c r="T267" s="22" t="s">
        <v>33</v>
      </c>
      <c r="U267" s="23">
        <v>0.78742319763417468</v>
      </c>
      <c r="V267" s="22">
        <v>1075</v>
      </c>
      <c r="W267" s="22">
        <v>3973</v>
      </c>
      <c r="X267" s="22">
        <v>4361</v>
      </c>
      <c r="Y267" s="22">
        <v>2457</v>
      </c>
      <c r="Z267" s="22" t="s">
        <v>32</v>
      </c>
      <c r="AA267" s="5"/>
      <c r="AB267" s="6" cm="1">
        <f t="array" ref="AB267">SUM(IF(B267:I267&gt;B268:I268,1,-1))</f>
        <v>2</v>
      </c>
      <c r="AC267" s="6" cm="1">
        <f t="array" ref="AC267">SUM(IF(J267:S267&gt;J268:S268,1,-1))</f>
        <v>4</v>
      </c>
      <c r="AD267" s="6">
        <f t="shared" si="65"/>
        <v>6</v>
      </c>
      <c r="AE267" s="6">
        <f t="shared" si="64"/>
        <v>4</v>
      </c>
      <c r="AF267" s="6">
        <f t="shared" si="64"/>
        <v>4</v>
      </c>
      <c r="AG267" s="6">
        <f t="shared" si="64"/>
        <v>8</v>
      </c>
      <c r="AH267" s="5"/>
      <c r="AI267" s="8" t="str">
        <f t="shared" si="66"/>
        <v>OL Higher</v>
      </c>
      <c r="AJ267" s="24" t="str">
        <f t="shared" si="67"/>
        <v>Up</v>
      </c>
      <c r="AK267" s="25" t="str">
        <f t="shared" si="68"/>
        <v>POC Up</v>
      </c>
      <c r="AL267" s="26" t="str">
        <f t="shared" si="69"/>
        <v>In. Val</v>
      </c>
      <c r="AM267" s="26" t="str">
        <f t="shared" si="70"/>
        <v>Inside Day</v>
      </c>
      <c r="AN267" s="26" t="str">
        <f t="shared" si="71"/>
        <v>In Val</v>
      </c>
      <c r="AO267" s="26" t="str">
        <f t="shared" si="72"/>
        <v>Gap Down - Failed</v>
      </c>
      <c r="AP267" s="26" t="str">
        <f t="shared" si="73"/>
        <v>Bottom-Weighted</v>
      </c>
      <c r="AQ267" s="26" t="str">
        <f t="shared" si="74"/>
        <v>Skewed Mid-Low</v>
      </c>
      <c r="AR267" s="26" t="str">
        <f t="shared" si="75"/>
        <v>Closed Lower Quadrant</v>
      </c>
      <c r="AS267" s="27">
        <f t="shared" si="76"/>
        <v>-1</v>
      </c>
    </row>
    <row r="268" spans="1:45" ht="15.5" x14ac:dyDescent="0.35">
      <c r="A268" s="20">
        <v>45280</v>
      </c>
      <c r="B268" s="21">
        <v>1.2488600000000001</v>
      </c>
      <c r="C268" s="21">
        <v>1.2794000000000001</v>
      </c>
      <c r="D268" s="21">
        <v>1.24882</v>
      </c>
      <c r="E268" s="21">
        <v>1.2639499999999999</v>
      </c>
      <c r="F268" s="21">
        <v>1.2630000000000001</v>
      </c>
      <c r="G268" s="21">
        <v>1.2713000000000001</v>
      </c>
      <c r="H268" s="21">
        <v>1.2561000000000002</v>
      </c>
      <c r="I268" s="22">
        <v>91</v>
      </c>
      <c r="J268" s="22">
        <v>5793</v>
      </c>
      <c r="K268" s="22">
        <v>5829</v>
      </c>
      <c r="L268" s="22">
        <v>11708</v>
      </c>
      <c r="M268" s="23">
        <v>12.163854166666678</v>
      </c>
      <c r="N268" s="23">
        <v>305.80000000000052</v>
      </c>
      <c r="O268" s="22">
        <v>151.99999999999881</v>
      </c>
      <c r="P268" s="22">
        <v>1363606</v>
      </c>
      <c r="Q268" s="23">
        <v>1420.4229166666667</v>
      </c>
      <c r="R268" s="23">
        <v>38.286461739699085</v>
      </c>
      <c r="S268" s="22">
        <v>37</v>
      </c>
      <c r="T268" s="22" t="s">
        <v>33</v>
      </c>
      <c r="U268" s="23">
        <v>0.79671596270615463</v>
      </c>
      <c r="V268" s="22">
        <v>1156</v>
      </c>
      <c r="W268" s="22">
        <v>3781</v>
      </c>
      <c r="X268" s="22">
        <v>4282</v>
      </c>
      <c r="Y268" s="22">
        <v>2373</v>
      </c>
      <c r="Z268" s="22" t="s">
        <v>29</v>
      </c>
      <c r="AA268" s="5"/>
      <c r="AB268" s="6" cm="1">
        <f t="array" ref="AB268">SUM(IF(B268:I268&gt;B269:I269,1,-1))</f>
        <v>-2</v>
      </c>
      <c r="AC268" s="6" cm="1">
        <f t="array" ref="AC268">SUM(IF(J268:S268&gt;J269:S269,1,-1))</f>
        <v>2</v>
      </c>
      <c r="AD268" s="6">
        <f t="shared" si="65"/>
        <v>0</v>
      </c>
      <c r="AE268" s="6">
        <f t="shared" si="64"/>
        <v>0</v>
      </c>
      <c r="AF268" s="6">
        <f t="shared" si="64"/>
        <v>-2</v>
      </c>
      <c r="AG268" s="6">
        <f t="shared" si="64"/>
        <v>-2</v>
      </c>
      <c r="AH268" s="5"/>
      <c r="AI268" s="8" t="str">
        <f t="shared" si="66"/>
        <v>OL Higher</v>
      </c>
      <c r="AJ268" s="24" t="str">
        <f t="shared" si="67"/>
        <v>Up</v>
      </c>
      <c r="AK268" s="25" t="str">
        <f t="shared" si="68"/>
        <v>POC Unchanged</v>
      </c>
      <c r="AL268" s="26" t="str">
        <f t="shared" si="69"/>
        <v>In. Val</v>
      </c>
      <c r="AM268" s="26" t="str">
        <f t="shared" si="70"/>
        <v>Inside Day</v>
      </c>
      <c r="AN268" s="26" t="str">
        <f t="shared" si="71"/>
        <v>In Val</v>
      </c>
      <c r="AO268" s="26" t="str">
        <f t="shared" si="72"/>
        <v>Gap Down - Failed</v>
      </c>
      <c r="AP268" s="26" t="str">
        <f t="shared" si="73"/>
        <v>Bottom-Weighted</v>
      </c>
      <c r="AQ268" s="26" t="str">
        <f t="shared" si="74"/>
        <v>Skewed Mid-Low</v>
      </c>
      <c r="AR268" s="26" t="str">
        <f t="shared" si="75"/>
        <v>Closed Higher Quadrant</v>
      </c>
      <c r="AS268" s="27">
        <f t="shared" si="76"/>
        <v>2</v>
      </c>
    </row>
    <row r="269" spans="1:45" ht="15.5" x14ac:dyDescent="0.35">
      <c r="A269" s="20">
        <v>45279</v>
      </c>
      <c r="B269" s="21">
        <v>1.2542500000000001</v>
      </c>
      <c r="C269" s="21">
        <v>1.2794000000000001</v>
      </c>
      <c r="D269" s="21">
        <v>1.24481</v>
      </c>
      <c r="E269" s="21">
        <v>1.2729699999999999</v>
      </c>
      <c r="F269" s="21">
        <v>1.2630000000000001</v>
      </c>
      <c r="G269" s="21">
        <v>1.2681000000000002</v>
      </c>
      <c r="H269" s="21">
        <v>1.2524000000000002</v>
      </c>
      <c r="I269" s="22">
        <v>103</v>
      </c>
      <c r="J269" s="22">
        <v>5225</v>
      </c>
      <c r="K269" s="22">
        <v>6338</v>
      </c>
      <c r="L269" s="22">
        <v>11644</v>
      </c>
      <c r="M269" s="23">
        <v>12.089270833333348</v>
      </c>
      <c r="N269" s="23">
        <v>345.90000000000123</v>
      </c>
      <c r="O269" s="22">
        <v>157.00000000000048</v>
      </c>
      <c r="P269" s="22">
        <v>1351846</v>
      </c>
      <c r="Q269" s="23">
        <v>1408.1729166666667</v>
      </c>
      <c r="R269" s="23">
        <v>33.66290835501578</v>
      </c>
      <c r="S269" s="22">
        <v>37</v>
      </c>
      <c r="T269" s="22" t="s">
        <v>33</v>
      </c>
      <c r="U269" s="23">
        <v>0.73458212542914969</v>
      </c>
      <c r="V269" s="22">
        <v>1436</v>
      </c>
      <c r="W269" s="22">
        <v>4428</v>
      </c>
      <c r="X269" s="22">
        <v>4449</v>
      </c>
      <c r="Y269" s="22">
        <v>1265</v>
      </c>
      <c r="Z269" s="22" t="s">
        <v>31</v>
      </c>
      <c r="AA269" s="5"/>
      <c r="AB269" s="6" cm="1">
        <f t="array" ref="AB269">SUM(IF(B269:I269&gt;B270:I270,1,-1))</f>
        <v>4</v>
      </c>
      <c r="AC269" s="6" cm="1">
        <f t="array" ref="AC269">SUM(IF(J269:S269&gt;J270:S270,1,-1))</f>
        <v>-2</v>
      </c>
      <c r="AD269" s="6">
        <f t="shared" si="65"/>
        <v>2</v>
      </c>
      <c r="AE269" s="6">
        <f t="shared" si="64"/>
        <v>2</v>
      </c>
      <c r="AF269" s="6">
        <f t="shared" si="64"/>
        <v>0</v>
      </c>
      <c r="AG269" s="6">
        <f t="shared" si="64"/>
        <v>2</v>
      </c>
      <c r="AH269" s="5"/>
      <c r="AI269" s="8" t="str">
        <f t="shared" si="66"/>
        <v>OL Higher</v>
      </c>
      <c r="AJ269" s="24" t="str">
        <f t="shared" si="67"/>
        <v>Up</v>
      </c>
      <c r="AK269" s="25" t="str">
        <f t="shared" si="68"/>
        <v>POC Up</v>
      </c>
      <c r="AL269" s="26" t="str">
        <f t="shared" si="69"/>
        <v>In. Val</v>
      </c>
      <c r="AM269" s="26" t="str">
        <f t="shared" si="70"/>
        <v>Inside Day</v>
      </c>
      <c r="AN269" s="26" t="str">
        <f t="shared" si="71"/>
        <v>Ab. Val</v>
      </c>
      <c r="AO269" s="26" t="str">
        <f t="shared" si="72"/>
        <v>No Gap</v>
      </c>
      <c r="AP269" s="26" t="str">
        <f t="shared" si="73"/>
        <v>Bottom-Weighted</v>
      </c>
      <c r="AQ269" s="26" t="str">
        <f t="shared" si="74"/>
        <v>Skewed Mid-Low</v>
      </c>
      <c r="AR269" s="26" t="str">
        <f t="shared" si="75"/>
        <v>Closed Lower Quadrant</v>
      </c>
      <c r="AS269" s="27">
        <f t="shared" si="76"/>
        <v>-1</v>
      </c>
    </row>
    <row r="270" spans="1:45" ht="15.5" x14ac:dyDescent="0.35">
      <c r="A270" s="20">
        <v>45278</v>
      </c>
      <c r="B270" s="21">
        <v>1.2507299999999999</v>
      </c>
      <c r="C270" s="21">
        <v>1.2794000000000001</v>
      </c>
      <c r="D270" s="21">
        <v>1.24481</v>
      </c>
      <c r="E270" s="21">
        <v>1.26515</v>
      </c>
      <c r="F270" s="21">
        <v>1.2534000000000001</v>
      </c>
      <c r="G270" s="21">
        <v>1.2665000000000002</v>
      </c>
      <c r="H270" s="21">
        <v>1.2514000000000001</v>
      </c>
      <c r="I270" s="22">
        <v>88</v>
      </c>
      <c r="J270" s="22">
        <v>10100</v>
      </c>
      <c r="K270" s="22">
        <v>1495</v>
      </c>
      <c r="L270" s="22">
        <v>11686</v>
      </c>
      <c r="M270" s="23">
        <v>12.124583333333359</v>
      </c>
      <c r="N270" s="23">
        <v>345.90000000000123</v>
      </c>
      <c r="O270" s="22">
        <v>151.00000000000114</v>
      </c>
      <c r="P270" s="22">
        <v>1347834</v>
      </c>
      <c r="Q270" s="23">
        <v>1403.9937500000001</v>
      </c>
      <c r="R270" s="23">
        <v>33.78433073142515</v>
      </c>
      <c r="S270" s="22">
        <v>39</v>
      </c>
      <c r="T270" s="22" t="s">
        <v>28</v>
      </c>
      <c r="U270" s="23">
        <v>0.36952419754153404</v>
      </c>
      <c r="V270" s="22">
        <v>1139</v>
      </c>
      <c r="W270" s="22">
        <v>4170</v>
      </c>
      <c r="X270" s="22">
        <v>4725</v>
      </c>
      <c r="Y270" s="22">
        <v>1586</v>
      </c>
      <c r="Z270" s="22" t="s">
        <v>32</v>
      </c>
      <c r="AA270" s="5"/>
      <c r="AB270" s="6" cm="1">
        <f t="array" ref="AB270">SUM(IF(B270:I270&gt;B271:I271,1,-1))</f>
        <v>-2</v>
      </c>
      <c r="AC270" s="6" cm="1">
        <f t="array" ref="AC270">SUM(IF(J270:S270&gt;J271:S271,1,-1))</f>
        <v>-2</v>
      </c>
      <c r="AD270" s="6">
        <f t="shared" si="65"/>
        <v>-4</v>
      </c>
      <c r="AE270" s="6">
        <f t="shared" si="64"/>
        <v>-2</v>
      </c>
      <c r="AF270" s="6">
        <f t="shared" si="64"/>
        <v>6</v>
      </c>
      <c r="AG270" s="6">
        <f t="shared" si="64"/>
        <v>4</v>
      </c>
      <c r="AH270" s="5"/>
      <c r="AI270" s="8" t="str">
        <f t="shared" si="66"/>
        <v>Inside</v>
      </c>
      <c r="AJ270" s="24" t="str">
        <f t="shared" si="67"/>
        <v>Neutral</v>
      </c>
      <c r="AK270" s="25" t="str">
        <f t="shared" si="68"/>
        <v>POC Unchanged</v>
      </c>
      <c r="AL270" s="26" t="str">
        <f t="shared" si="69"/>
        <v>In. Val</v>
      </c>
      <c r="AM270" s="26" t="str">
        <f t="shared" si="70"/>
        <v>Inside Day</v>
      </c>
      <c r="AN270" s="26" t="str">
        <f t="shared" si="71"/>
        <v>In Val</v>
      </c>
      <c r="AO270" s="26" t="str">
        <f t="shared" si="72"/>
        <v>No Gap</v>
      </c>
      <c r="AP270" s="26" t="str">
        <f t="shared" si="73"/>
        <v>Top-Weighted</v>
      </c>
      <c r="AQ270" s="26" t="str">
        <f t="shared" si="74"/>
        <v>Skewed Mid-Low</v>
      </c>
      <c r="AR270" s="26" t="str">
        <f t="shared" si="75"/>
        <v>Same</v>
      </c>
      <c r="AS270" s="27">
        <f t="shared" si="76"/>
        <v>0</v>
      </c>
    </row>
    <row r="271" spans="1:45" ht="15.5" x14ac:dyDescent="0.35">
      <c r="A271" s="20">
        <v>45275</v>
      </c>
      <c r="B271" s="21">
        <v>1.24525</v>
      </c>
      <c r="C271" s="21">
        <v>1.2794000000000001</v>
      </c>
      <c r="D271" s="21">
        <v>1.24455</v>
      </c>
      <c r="E271" s="21">
        <v>1.2670600000000001</v>
      </c>
      <c r="F271" s="21">
        <v>1.2534000000000001</v>
      </c>
      <c r="G271" s="21">
        <v>1.2668000000000001</v>
      </c>
      <c r="H271" s="21">
        <v>1.2506000000000002</v>
      </c>
      <c r="I271" s="22">
        <v>89</v>
      </c>
      <c r="J271" s="22">
        <v>9594</v>
      </c>
      <c r="K271" s="22">
        <v>2034</v>
      </c>
      <c r="L271" s="22">
        <v>11719</v>
      </c>
      <c r="M271" s="23">
        <v>12.175104166666701</v>
      </c>
      <c r="N271" s="23">
        <v>348.50000000000045</v>
      </c>
      <c r="O271" s="22">
        <v>161.99999999999991</v>
      </c>
      <c r="P271" s="22">
        <v>1336997</v>
      </c>
      <c r="Q271" s="23">
        <v>1392.7052083333333</v>
      </c>
      <c r="R271" s="23">
        <v>33.626972740315594</v>
      </c>
      <c r="S271" s="22">
        <v>45</v>
      </c>
      <c r="T271" s="22" t="s">
        <v>28</v>
      </c>
      <c r="U271" s="23">
        <v>0.39130608875510159</v>
      </c>
      <c r="V271" s="22">
        <v>1181</v>
      </c>
      <c r="W271" s="22">
        <v>3762</v>
      </c>
      <c r="X271" s="22">
        <v>4762</v>
      </c>
      <c r="Y271" s="22">
        <v>1949</v>
      </c>
      <c r="Z271" s="22" t="s">
        <v>32</v>
      </c>
      <c r="AA271" s="5"/>
      <c r="AB271" s="6" cm="1">
        <f t="array" ref="AB271">SUM(IF(B271:I271&gt;B272:I272,1,-1))</f>
        <v>0</v>
      </c>
      <c r="AC271" s="6" cm="1">
        <f t="array" ref="AC271">SUM(IF(J271:S271&gt;J272:S272,1,-1))</f>
        <v>4</v>
      </c>
      <c r="AD271" s="6">
        <f t="shared" si="65"/>
        <v>4</v>
      </c>
      <c r="AE271" s="6">
        <f t="shared" ref="AE271:AG286" si="77">SUM(AB271:AB273)</f>
        <v>-6</v>
      </c>
      <c r="AF271" s="6">
        <f t="shared" si="77"/>
        <v>12</v>
      </c>
      <c r="AG271" s="6">
        <f t="shared" si="77"/>
        <v>6</v>
      </c>
      <c r="AH271" s="5"/>
      <c r="AI271" s="8" t="str">
        <f t="shared" si="66"/>
        <v>OL Higher</v>
      </c>
      <c r="AJ271" s="24" t="str">
        <f t="shared" si="67"/>
        <v>Up</v>
      </c>
      <c r="AK271" s="25" t="str">
        <f t="shared" si="68"/>
        <v>POC Unchanged</v>
      </c>
      <c r="AL271" s="26" t="str">
        <f t="shared" si="69"/>
        <v>In. Val</v>
      </c>
      <c r="AM271" s="26" t="str">
        <f t="shared" si="70"/>
        <v>Inside Day</v>
      </c>
      <c r="AN271" s="26" t="str">
        <f t="shared" si="71"/>
        <v>Ab. Val</v>
      </c>
      <c r="AO271" s="26" t="str">
        <f t="shared" si="72"/>
        <v>Gap Down - Failed</v>
      </c>
      <c r="AP271" s="26" t="str">
        <f t="shared" si="73"/>
        <v>Top-Weighted</v>
      </c>
      <c r="AQ271" s="26" t="str">
        <f t="shared" si="74"/>
        <v>Skewed Mid-Low</v>
      </c>
      <c r="AR271" s="26" t="str">
        <f t="shared" si="75"/>
        <v>Closed Higher Quadrant</v>
      </c>
      <c r="AS271" s="27">
        <f t="shared" si="76"/>
        <v>1</v>
      </c>
    </row>
    <row r="272" spans="1:45" ht="15.5" x14ac:dyDescent="0.35">
      <c r="A272" s="20">
        <v>45274</v>
      </c>
      <c r="B272" s="21">
        <v>1.24139</v>
      </c>
      <c r="C272" s="21">
        <v>1.2794000000000001</v>
      </c>
      <c r="D272" s="21">
        <v>1.2373499999999999</v>
      </c>
      <c r="E272" s="21">
        <v>1.27695</v>
      </c>
      <c r="F272" s="21">
        <v>1.2534000000000001</v>
      </c>
      <c r="G272" s="21">
        <v>1.2663</v>
      </c>
      <c r="H272" s="21">
        <v>1.2504000000000002</v>
      </c>
      <c r="I272" s="22">
        <v>107</v>
      </c>
      <c r="J272" s="22">
        <v>8925</v>
      </c>
      <c r="K272" s="22">
        <v>2590</v>
      </c>
      <c r="L272" s="22">
        <v>11606</v>
      </c>
      <c r="M272" s="23">
        <v>12.020104166666712</v>
      </c>
      <c r="N272" s="23">
        <v>420.50000000000142</v>
      </c>
      <c r="O272" s="22">
        <v>158.99999999999804</v>
      </c>
      <c r="P272" s="22">
        <v>1311308</v>
      </c>
      <c r="Q272" s="23">
        <v>1365.9458333333334</v>
      </c>
      <c r="R272" s="23">
        <v>27.600475624256745</v>
      </c>
      <c r="S272" s="22">
        <v>59</v>
      </c>
      <c r="T272" s="22" t="s">
        <v>28</v>
      </c>
      <c r="U272" s="23">
        <v>0.45669654930545389</v>
      </c>
      <c r="V272" s="22">
        <v>1404</v>
      </c>
      <c r="W272" s="22">
        <v>4631</v>
      </c>
      <c r="X272" s="22">
        <v>4738</v>
      </c>
      <c r="Y272" s="22">
        <v>833</v>
      </c>
      <c r="Z272" s="22" t="s">
        <v>31</v>
      </c>
      <c r="AA272" s="5"/>
      <c r="AB272" s="6" cm="1">
        <f t="array" ref="AB272">SUM(IF(B272:I272&gt;B273:I273,1,-1))</f>
        <v>0</v>
      </c>
      <c r="AC272" s="6" cm="1">
        <f t="array" ref="AC272">SUM(IF(J272:S272&gt;J273:S273,1,-1))</f>
        <v>4</v>
      </c>
      <c r="AD272" s="6">
        <f t="shared" si="65"/>
        <v>4</v>
      </c>
      <c r="AE272" s="6">
        <f t="shared" si="77"/>
        <v>-6</v>
      </c>
      <c r="AF272" s="6">
        <f t="shared" si="77"/>
        <v>8</v>
      </c>
      <c r="AG272" s="6">
        <f t="shared" si="77"/>
        <v>2</v>
      </c>
      <c r="AH272" s="5"/>
      <c r="AI272" s="8" t="str">
        <f t="shared" si="66"/>
        <v>Inside</v>
      </c>
      <c r="AJ272" s="24" t="str">
        <f t="shared" si="67"/>
        <v>Up</v>
      </c>
      <c r="AK272" s="25" t="str">
        <f t="shared" si="68"/>
        <v>POC Unchanged</v>
      </c>
      <c r="AL272" s="26" t="str">
        <f t="shared" si="69"/>
        <v>In. Val</v>
      </c>
      <c r="AM272" s="26" t="str">
        <f t="shared" si="70"/>
        <v>Upper Break</v>
      </c>
      <c r="AN272" s="26" t="str">
        <f t="shared" si="71"/>
        <v>Ab. Val</v>
      </c>
      <c r="AO272" s="26" t="str">
        <f t="shared" si="72"/>
        <v>Gap Down - Failed</v>
      </c>
      <c r="AP272" s="26" t="str">
        <f t="shared" si="73"/>
        <v>Top-Weighted</v>
      </c>
      <c r="AQ272" s="26" t="str">
        <f t="shared" si="74"/>
        <v>Skewed Mid-Low</v>
      </c>
      <c r="AR272" s="26" t="str">
        <f t="shared" si="75"/>
        <v>Closed Lower Quadrant</v>
      </c>
      <c r="AS272" s="27">
        <f t="shared" si="76"/>
        <v>-1</v>
      </c>
    </row>
    <row r="273" spans="1:45" ht="15.5" x14ac:dyDescent="0.35">
      <c r="A273" s="20">
        <v>45273</v>
      </c>
      <c r="B273" s="21">
        <v>1.24213</v>
      </c>
      <c r="C273" s="21">
        <v>1.27329</v>
      </c>
      <c r="D273" s="21">
        <v>1.2373499999999999</v>
      </c>
      <c r="E273" s="21">
        <v>1.2620499999999999</v>
      </c>
      <c r="F273" s="21">
        <v>1.2534000000000001</v>
      </c>
      <c r="G273" s="21">
        <v>1.2666000000000002</v>
      </c>
      <c r="H273" s="21">
        <v>1.2503</v>
      </c>
      <c r="I273" s="22">
        <v>88</v>
      </c>
      <c r="J273" s="22">
        <v>8106</v>
      </c>
      <c r="K273" s="22">
        <v>3152</v>
      </c>
      <c r="L273" s="22">
        <v>11349</v>
      </c>
      <c r="M273" s="23">
        <v>11.759062500000033</v>
      </c>
      <c r="N273" s="23">
        <v>359.40000000000083</v>
      </c>
      <c r="O273" s="22">
        <v>163.00000000000205</v>
      </c>
      <c r="P273" s="22">
        <v>1264640</v>
      </c>
      <c r="Q273" s="23">
        <v>1317.3333333333333</v>
      </c>
      <c r="R273" s="23">
        <v>31.577629382303765</v>
      </c>
      <c r="S273" s="22">
        <v>51</v>
      </c>
      <c r="T273" s="22" t="s">
        <v>28</v>
      </c>
      <c r="U273" s="23">
        <v>0.48614699609342032</v>
      </c>
      <c r="V273" s="22">
        <v>2058</v>
      </c>
      <c r="W273" s="22">
        <v>4764</v>
      </c>
      <c r="X273" s="22">
        <v>3339</v>
      </c>
      <c r="Y273" s="22">
        <v>1188</v>
      </c>
      <c r="Z273" s="22" t="s">
        <v>32</v>
      </c>
      <c r="AA273" s="5"/>
      <c r="AB273" s="6" cm="1">
        <f t="array" ref="AB273">SUM(IF(B273:I273&gt;B274:I274,1,-1))</f>
        <v>-6</v>
      </c>
      <c r="AC273" s="6" cm="1">
        <f t="array" ref="AC273">SUM(IF(J273:S273&gt;J274:S274,1,-1))</f>
        <v>4</v>
      </c>
      <c r="AD273" s="6">
        <f t="shared" si="65"/>
        <v>-2</v>
      </c>
      <c r="AE273" s="6">
        <f t="shared" si="77"/>
        <v>-4</v>
      </c>
      <c r="AF273" s="6">
        <f t="shared" si="77"/>
        <v>2</v>
      </c>
      <c r="AG273" s="6">
        <f t="shared" si="77"/>
        <v>-2</v>
      </c>
      <c r="AH273" s="5"/>
      <c r="AI273" s="8" t="str">
        <f t="shared" si="66"/>
        <v>OL Lower</v>
      </c>
      <c r="AJ273" s="24" t="str">
        <f t="shared" si="67"/>
        <v>Up</v>
      </c>
      <c r="AK273" s="25" t="str">
        <f t="shared" si="68"/>
        <v>POC Down</v>
      </c>
      <c r="AL273" s="26" t="str">
        <f t="shared" si="69"/>
        <v>In. Val</v>
      </c>
      <c r="AM273" s="26" t="str">
        <f t="shared" si="70"/>
        <v>Inside Day</v>
      </c>
      <c r="AN273" s="26" t="str">
        <f t="shared" si="71"/>
        <v>In Val</v>
      </c>
      <c r="AO273" s="26" t="str">
        <f t="shared" si="72"/>
        <v>Gap Down - Failed</v>
      </c>
      <c r="AP273" s="26" t="str">
        <f t="shared" si="73"/>
        <v>Top-Weighted</v>
      </c>
      <c r="AQ273" s="26" t="str">
        <f t="shared" si="74"/>
        <v>Skewed Mid-High</v>
      </c>
      <c r="AR273" s="26" t="str">
        <f t="shared" si="75"/>
        <v>Same</v>
      </c>
      <c r="AS273" s="27">
        <f t="shared" si="76"/>
        <v>0</v>
      </c>
    </row>
    <row r="274" spans="1:45" ht="15.5" x14ac:dyDescent="0.35">
      <c r="A274" s="20">
        <v>45272</v>
      </c>
      <c r="B274" s="21">
        <v>1.24929</v>
      </c>
      <c r="C274" s="21">
        <v>1.27329</v>
      </c>
      <c r="D274" s="21">
        <v>1.2373499999999999</v>
      </c>
      <c r="E274" s="21">
        <v>1.25675</v>
      </c>
      <c r="F274" s="21">
        <v>1.2535000000000001</v>
      </c>
      <c r="G274" s="21">
        <v>1.2687000000000002</v>
      </c>
      <c r="H274" s="21">
        <v>1.2503</v>
      </c>
      <c r="I274" s="22">
        <v>90</v>
      </c>
      <c r="J274" s="22">
        <v>7680</v>
      </c>
      <c r="K274" s="22">
        <v>3498</v>
      </c>
      <c r="L274" s="22">
        <v>11263</v>
      </c>
      <c r="M274" s="23">
        <v>11.668854166666708</v>
      </c>
      <c r="N274" s="23">
        <v>359.40000000000083</v>
      </c>
      <c r="O274" s="22">
        <v>184.00000000000193</v>
      </c>
      <c r="P274" s="22">
        <v>1243972</v>
      </c>
      <c r="Q274" s="23">
        <v>1295.8041666666666</v>
      </c>
      <c r="R274" s="23">
        <v>31.338341680578669</v>
      </c>
      <c r="S274" s="22">
        <v>50</v>
      </c>
      <c r="T274" s="22" t="s">
        <v>26</v>
      </c>
      <c r="U274" s="23">
        <v>0.50485777619310934</v>
      </c>
      <c r="V274" s="22">
        <v>2058</v>
      </c>
      <c r="W274" s="22">
        <v>4529</v>
      </c>
      <c r="X274" s="22">
        <v>3142</v>
      </c>
      <c r="Y274" s="22">
        <v>1534</v>
      </c>
      <c r="Z274" s="22" t="s">
        <v>32</v>
      </c>
      <c r="AA274" s="5"/>
      <c r="AB274" s="6" cm="1">
        <f t="array" ref="AB274">SUM(IF(B274:I274&gt;B275:I275,1,-1))</f>
        <v>0</v>
      </c>
      <c r="AC274" s="6" cm="1">
        <f t="array" ref="AC274">SUM(IF(J274:S274&gt;J275:S275,1,-1))</f>
        <v>0</v>
      </c>
      <c r="AD274" s="6">
        <f t="shared" si="65"/>
        <v>0</v>
      </c>
      <c r="AE274" s="6">
        <f t="shared" si="77"/>
        <v>0</v>
      </c>
      <c r="AF274" s="6">
        <f t="shared" si="77"/>
        <v>0</v>
      </c>
      <c r="AG274" s="6">
        <f t="shared" si="77"/>
        <v>0</v>
      </c>
      <c r="AH274" s="5"/>
      <c r="AI274" s="8" t="str">
        <f t="shared" si="66"/>
        <v>OL Lower</v>
      </c>
      <c r="AJ274" s="24" t="str">
        <f t="shared" si="67"/>
        <v>Up</v>
      </c>
      <c r="AK274" s="25" t="str">
        <f t="shared" si="68"/>
        <v>POC Unchanged</v>
      </c>
      <c r="AL274" s="26" t="str">
        <f t="shared" si="69"/>
        <v>In. Val</v>
      </c>
      <c r="AM274" s="26" t="str">
        <f t="shared" si="70"/>
        <v>Inside Day</v>
      </c>
      <c r="AN274" s="26" t="str">
        <f t="shared" si="71"/>
        <v>In Val</v>
      </c>
      <c r="AO274" s="26" t="str">
        <f t="shared" si="72"/>
        <v>Gap Down - Failed</v>
      </c>
      <c r="AP274" s="26" t="str">
        <f t="shared" si="73"/>
        <v>Top-Weighted</v>
      </c>
      <c r="AQ274" s="26" t="str">
        <f t="shared" si="74"/>
        <v>Skewed Mid-High</v>
      </c>
      <c r="AR274" s="26" t="str">
        <f t="shared" si="75"/>
        <v>Same</v>
      </c>
      <c r="AS274" s="27">
        <f t="shared" si="76"/>
        <v>0</v>
      </c>
    </row>
    <row r="275" spans="1:45" ht="15.5" x14ac:dyDescent="0.35">
      <c r="A275" s="20">
        <v>45271</v>
      </c>
      <c r="B275" s="21">
        <v>1.22787</v>
      </c>
      <c r="C275" s="21">
        <v>1.27329</v>
      </c>
      <c r="D275" s="21">
        <v>1.2264900000000001</v>
      </c>
      <c r="E275" s="21">
        <v>1.2552700000000001</v>
      </c>
      <c r="F275" s="21">
        <v>1.2535000000000001</v>
      </c>
      <c r="G275" s="21">
        <v>1.2706000000000002</v>
      </c>
      <c r="H275" s="21">
        <v>1.2503000000000002</v>
      </c>
      <c r="I275" s="22">
        <v>78</v>
      </c>
      <c r="J275" s="22">
        <v>7048</v>
      </c>
      <c r="K275" s="22">
        <v>4127</v>
      </c>
      <c r="L275" s="22">
        <v>11258</v>
      </c>
      <c r="M275" s="23">
        <v>11.699375000000032</v>
      </c>
      <c r="N275" s="23">
        <v>467.99999999999955</v>
      </c>
      <c r="O275" s="22">
        <v>202.99999999999986</v>
      </c>
      <c r="P275" s="22">
        <v>1224651</v>
      </c>
      <c r="Q275" s="23">
        <v>1275.6781249999999</v>
      </c>
      <c r="R275" s="23">
        <v>24.055555555555578</v>
      </c>
      <c r="S275" s="22">
        <v>54</v>
      </c>
      <c r="T275" s="22" t="s">
        <v>26</v>
      </c>
      <c r="U275" s="23">
        <v>0.53052013277649357</v>
      </c>
      <c r="V275" s="22">
        <v>3578</v>
      </c>
      <c r="W275" s="22">
        <v>4680</v>
      </c>
      <c r="X275" s="22">
        <v>2611</v>
      </c>
      <c r="Y275" s="22">
        <v>363</v>
      </c>
      <c r="Z275" s="22" t="s">
        <v>32</v>
      </c>
      <c r="AA275" s="5"/>
      <c r="AB275" s="6" cm="1">
        <f t="array" ref="AB275">SUM(IF(B275:I275&gt;B276:I276,1,-1))</f>
        <v>2</v>
      </c>
      <c r="AC275" s="6" cm="1">
        <f t="array" ref="AC275">SUM(IF(J275:S275&gt;J276:S276,1,-1))</f>
        <v>-2</v>
      </c>
      <c r="AD275" s="6">
        <f t="shared" si="65"/>
        <v>0</v>
      </c>
      <c r="AE275" s="6">
        <f t="shared" si="77"/>
        <v>0</v>
      </c>
      <c r="AF275" s="6">
        <f t="shared" si="77"/>
        <v>4</v>
      </c>
      <c r="AG275" s="6">
        <f t="shared" si="77"/>
        <v>4</v>
      </c>
      <c r="AH275" s="5"/>
      <c r="AI275" s="8" t="str">
        <f t="shared" si="66"/>
        <v>Inside</v>
      </c>
      <c r="AJ275" s="24" t="str">
        <f t="shared" si="67"/>
        <v>Up</v>
      </c>
      <c r="AK275" s="25" t="str">
        <f t="shared" si="68"/>
        <v>POC Up</v>
      </c>
      <c r="AL275" s="26" t="str">
        <f t="shared" si="69"/>
        <v>In. Val</v>
      </c>
      <c r="AM275" s="26" t="str">
        <f t="shared" si="70"/>
        <v>Inside Day</v>
      </c>
      <c r="AN275" s="26" t="str">
        <f t="shared" si="71"/>
        <v>In Val</v>
      </c>
      <c r="AO275" s="26" t="str">
        <f t="shared" si="72"/>
        <v>Gap Down - Failed</v>
      </c>
      <c r="AP275" s="26" t="str">
        <f t="shared" si="73"/>
        <v>Top-Weighted</v>
      </c>
      <c r="AQ275" s="26" t="str">
        <f t="shared" si="74"/>
        <v>Skewed Mid-High</v>
      </c>
      <c r="AR275" s="26" t="str">
        <f t="shared" si="75"/>
        <v>Same</v>
      </c>
      <c r="AS275" s="27">
        <f t="shared" si="76"/>
        <v>0</v>
      </c>
    </row>
    <row r="276" spans="1:45" ht="15.5" x14ac:dyDescent="0.35">
      <c r="A276" s="20">
        <v>45268</v>
      </c>
      <c r="B276" s="21">
        <v>1.2228600000000001</v>
      </c>
      <c r="C276" s="21">
        <v>1.27329</v>
      </c>
      <c r="D276" s="21">
        <v>1.2222500000000001</v>
      </c>
      <c r="E276" s="21">
        <v>1.25519</v>
      </c>
      <c r="F276" s="21">
        <v>1.2533999999999998</v>
      </c>
      <c r="G276" s="21">
        <v>1.2712999999999999</v>
      </c>
      <c r="H276" s="21">
        <v>1.2491999999999999</v>
      </c>
      <c r="I276" s="22">
        <v>98</v>
      </c>
      <c r="J276" s="22">
        <v>6721</v>
      </c>
      <c r="K276" s="22">
        <v>4508</v>
      </c>
      <c r="L276" s="22">
        <v>11309</v>
      </c>
      <c r="M276" s="23">
        <v>11.705937500000026</v>
      </c>
      <c r="N276" s="23">
        <v>510.39999999999975</v>
      </c>
      <c r="O276" s="22">
        <v>221.00000000000009</v>
      </c>
      <c r="P276" s="22">
        <v>1207530</v>
      </c>
      <c r="Q276" s="23">
        <v>1257.84375</v>
      </c>
      <c r="R276" s="23">
        <v>22.157131661442016</v>
      </c>
      <c r="S276" s="22">
        <v>68</v>
      </c>
      <c r="T276" s="22" t="s">
        <v>26</v>
      </c>
      <c r="U276" s="23">
        <v>0.57499402348376205</v>
      </c>
      <c r="V276" s="22">
        <v>3990</v>
      </c>
      <c r="W276" s="22">
        <v>4460</v>
      </c>
      <c r="X276" s="22">
        <v>2053</v>
      </c>
      <c r="Y276" s="22">
        <v>759</v>
      </c>
      <c r="Z276" s="22" t="s">
        <v>32</v>
      </c>
      <c r="AA276" s="5"/>
      <c r="AB276" s="6" cm="1">
        <f t="array" ref="AB276">SUM(IF(B276:I276&gt;B277:I277,1,-1))</f>
        <v>-2</v>
      </c>
      <c r="AC276" s="6" cm="1">
        <f t="array" ref="AC276">SUM(IF(J276:S276&gt;J277:S277,1,-1))</f>
        <v>2</v>
      </c>
      <c r="AD276" s="6">
        <f t="shared" si="65"/>
        <v>0</v>
      </c>
      <c r="AE276" s="6">
        <f t="shared" si="77"/>
        <v>-8</v>
      </c>
      <c r="AF276" s="6">
        <f t="shared" si="77"/>
        <v>2</v>
      </c>
      <c r="AG276" s="6">
        <f t="shared" si="77"/>
        <v>-6</v>
      </c>
      <c r="AH276" s="5"/>
      <c r="AI276" s="8" t="str">
        <f t="shared" si="66"/>
        <v>OL Higher</v>
      </c>
      <c r="AJ276" s="24" t="str">
        <f t="shared" si="67"/>
        <v>Up</v>
      </c>
      <c r="AK276" s="25" t="str">
        <f t="shared" si="68"/>
        <v>POC Unchanged</v>
      </c>
      <c r="AL276" s="26" t="str">
        <f t="shared" si="69"/>
        <v>In. Val</v>
      </c>
      <c r="AM276" s="26" t="str">
        <f t="shared" si="70"/>
        <v>Inside Day</v>
      </c>
      <c r="AN276" s="26" t="str">
        <f t="shared" si="71"/>
        <v>In Val</v>
      </c>
      <c r="AO276" s="26" t="str">
        <f t="shared" si="72"/>
        <v>Gap Down - Failed</v>
      </c>
      <c r="AP276" s="26" t="str">
        <f t="shared" si="73"/>
        <v>Top-Weighted</v>
      </c>
      <c r="AQ276" s="26" t="str">
        <f t="shared" si="74"/>
        <v>Skewed Mid-High</v>
      </c>
      <c r="AR276" s="26" t="str">
        <f t="shared" si="75"/>
        <v>Same</v>
      </c>
      <c r="AS276" s="27">
        <f t="shared" si="76"/>
        <v>0</v>
      </c>
    </row>
    <row r="277" spans="1:45" ht="15.5" x14ac:dyDescent="0.35">
      <c r="A277" s="20">
        <v>45267</v>
      </c>
      <c r="B277" s="21">
        <v>1.22157</v>
      </c>
      <c r="C277" s="21">
        <v>1.27329</v>
      </c>
      <c r="D277" s="21">
        <v>1.2186399999999999</v>
      </c>
      <c r="E277" s="21">
        <v>1.25861</v>
      </c>
      <c r="F277" s="21">
        <v>1.2534000000000001</v>
      </c>
      <c r="G277" s="21">
        <v>1.2713000000000001</v>
      </c>
      <c r="H277" s="21">
        <v>1.2474000000000001</v>
      </c>
      <c r="I277" s="22">
        <v>101</v>
      </c>
      <c r="J277" s="22">
        <v>6228</v>
      </c>
      <c r="K277" s="22">
        <v>4938</v>
      </c>
      <c r="L277" s="22">
        <v>11239</v>
      </c>
      <c r="M277" s="23">
        <v>11.651666666666685</v>
      </c>
      <c r="N277" s="23">
        <v>546.50000000000091</v>
      </c>
      <c r="O277" s="22">
        <v>239.00000000000031</v>
      </c>
      <c r="P277" s="22">
        <v>1171377</v>
      </c>
      <c r="Q277" s="23">
        <v>1220.184375</v>
      </c>
      <c r="R277" s="23">
        <v>20.565416285452848</v>
      </c>
      <c r="S277" s="22">
        <v>76</v>
      </c>
      <c r="T277" s="22" t="s">
        <v>26</v>
      </c>
      <c r="U277" s="23">
        <v>0.61563942702661678</v>
      </c>
      <c r="V277" s="22">
        <v>4407</v>
      </c>
      <c r="W277" s="22">
        <v>3906</v>
      </c>
      <c r="X277" s="22">
        <v>1621</v>
      </c>
      <c r="Y277" s="22">
        <v>1285</v>
      </c>
      <c r="Z277" s="22" t="s">
        <v>32</v>
      </c>
      <c r="AA277" s="5"/>
      <c r="AB277" s="6" cm="1">
        <f t="array" ref="AB277">SUM(IF(B277:I277&gt;B278:I278,1,-1))</f>
        <v>0</v>
      </c>
      <c r="AC277" s="6" cm="1">
        <f t="array" ref="AC277">SUM(IF(J277:S277&gt;J278:S278,1,-1))</f>
        <v>4</v>
      </c>
      <c r="AD277" s="6">
        <f t="shared" si="65"/>
        <v>4</v>
      </c>
      <c r="AE277" s="6">
        <f t="shared" si="77"/>
        <v>-10</v>
      </c>
      <c r="AF277" s="6">
        <f t="shared" si="77"/>
        <v>2</v>
      </c>
      <c r="AG277" s="6">
        <f t="shared" si="77"/>
        <v>-8</v>
      </c>
      <c r="AH277" s="5"/>
      <c r="AI277" s="8" t="str">
        <f t="shared" si="66"/>
        <v>OL Higher</v>
      </c>
      <c r="AJ277" s="24" t="str">
        <f t="shared" si="67"/>
        <v>Up</v>
      </c>
      <c r="AK277" s="25" t="str">
        <f t="shared" si="68"/>
        <v>POC Unchanged</v>
      </c>
      <c r="AL277" s="26" t="str">
        <f t="shared" si="69"/>
        <v>In. Val</v>
      </c>
      <c r="AM277" s="26" t="str">
        <f t="shared" si="70"/>
        <v>Inside Day</v>
      </c>
      <c r="AN277" s="26" t="str">
        <f t="shared" si="71"/>
        <v>In Val</v>
      </c>
      <c r="AO277" s="26" t="str">
        <f t="shared" si="72"/>
        <v>Gap Down - Failed</v>
      </c>
      <c r="AP277" s="26" t="str">
        <f t="shared" si="73"/>
        <v>Top-Weighted</v>
      </c>
      <c r="AQ277" s="26" t="str">
        <f t="shared" si="74"/>
        <v>Skewed High</v>
      </c>
      <c r="AR277" s="26" t="str">
        <f t="shared" si="75"/>
        <v>Same</v>
      </c>
      <c r="AS277" s="27">
        <f t="shared" si="76"/>
        <v>0</v>
      </c>
    </row>
    <row r="278" spans="1:45" ht="15.5" x14ac:dyDescent="0.35">
      <c r="A278" s="20">
        <v>45266</v>
      </c>
      <c r="B278" s="21">
        <v>1.22848</v>
      </c>
      <c r="C278" s="21">
        <v>1.27329</v>
      </c>
      <c r="D278" s="21">
        <v>1.2186399999999999</v>
      </c>
      <c r="E278" s="21">
        <v>1.2556799999999999</v>
      </c>
      <c r="F278" s="21">
        <v>1.2534000000000001</v>
      </c>
      <c r="G278" s="21">
        <v>1.2672000000000001</v>
      </c>
      <c r="H278" s="21">
        <v>1.2379000000000002</v>
      </c>
      <c r="I278" s="22">
        <v>97</v>
      </c>
      <c r="J278" s="22">
        <v>5625</v>
      </c>
      <c r="K278" s="22">
        <v>5522</v>
      </c>
      <c r="L278" s="22">
        <v>11220</v>
      </c>
      <c r="M278" s="23">
        <v>11.63375000000001</v>
      </c>
      <c r="N278" s="23">
        <v>546.50000000000091</v>
      </c>
      <c r="O278" s="22">
        <v>292.99999999999881</v>
      </c>
      <c r="P278" s="22">
        <v>1153752</v>
      </c>
      <c r="Q278" s="23">
        <v>1201.825</v>
      </c>
      <c r="R278" s="23">
        <v>20.53064958828908</v>
      </c>
      <c r="S278" s="22">
        <v>63</v>
      </c>
      <c r="T278" s="22" t="s">
        <v>26</v>
      </c>
      <c r="U278" s="23">
        <v>0.68330972589684169</v>
      </c>
      <c r="V278" s="22">
        <v>4379</v>
      </c>
      <c r="W278" s="22">
        <v>3331</v>
      </c>
      <c r="X278" s="22">
        <v>1621</v>
      </c>
      <c r="Y278" s="22">
        <v>1869</v>
      </c>
      <c r="Z278" s="22" t="s">
        <v>32</v>
      </c>
      <c r="AA278" s="5"/>
      <c r="AB278" s="6" cm="1">
        <f t="array" ref="AB278">SUM(IF(B278:I278&gt;B279:I279,1,-1))</f>
        <v>-6</v>
      </c>
      <c r="AC278" s="6" cm="1">
        <f t="array" ref="AC278">SUM(IF(J278:S278&gt;J279:S279,1,-1))</f>
        <v>-4</v>
      </c>
      <c r="AD278" s="6">
        <f t="shared" si="65"/>
        <v>-10</v>
      </c>
      <c r="AE278" s="6">
        <f t="shared" si="77"/>
        <v>-14</v>
      </c>
      <c r="AF278" s="6">
        <f t="shared" si="77"/>
        <v>0</v>
      </c>
      <c r="AG278" s="6">
        <f t="shared" si="77"/>
        <v>-14</v>
      </c>
      <c r="AH278" s="5"/>
      <c r="AI278" s="8" t="str">
        <f t="shared" si="66"/>
        <v>OL Lower</v>
      </c>
      <c r="AJ278" s="24" t="str">
        <f t="shared" si="67"/>
        <v>Up</v>
      </c>
      <c r="AK278" s="25" t="str">
        <f t="shared" si="68"/>
        <v>POC Unchanged</v>
      </c>
      <c r="AL278" s="26" t="str">
        <f t="shared" si="69"/>
        <v>In. Val</v>
      </c>
      <c r="AM278" s="26" t="str">
        <f t="shared" si="70"/>
        <v>Inside Day</v>
      </c>
      <c r="AN278" s="26" t="str">
        <f t="shared" si="71"/>
        <v>In Val</v>
      </c>
      <c r="AO278" s="26" t="str">
        <f t="shared" si="72"/>
        <v>Gap Down - Failed</v>
      </c>
      <c r="AP278" s="26" t="str">
        <f t="shared" si="73"/>
        <v>Top-Weighted</v>
      </c>
      <c r="AQ278" s="26" t="str">
        <f t="shared" si="74"/>
        <v>Skewed High</v>
      </c>
      <c r="AR278" s="26" t="str">
        <f t="shared" si="75"/>
        <v>Same</v>
      </c>
      <c r="AS278" s="27">
        <f t="shared" si="76"/>
        <v>0</v>
      </c>
    </row>
    <row r="279" spans="1:45" ht="15.5" x14ac:dyDescent="0.35">
      <c r="A279" s="20">
        <v>45265</v>
      </c>
      <c r="B279" s="21">
        <v>1.22906</v>
      </c>
      <c r="C279" s="21">
        <v>1.27329</v>
      </c>
      <c r="D279" s="21">
        <v>1.2186399999999999</v>
      </c>
      <c r="E279" s="21">
        <v>1.2593000000000001</v>
      </c>
      <c r="F279" s="21">
        <v>1.2534000000000001</v>
      </c>
      <c r="G279" s="21">
        <v>1.2688000000000001</v>
      </c>
      <c r="H279" s="21">
        <v>1.2379000000000002</v>
      </c>
      <c r="I279" s="22">
        <v>95</v>
      </c>
      <c r="J279" s="22">
        <v>5148</v>
      </c>
      <c r="K279" s="22">
        <v>6027</v>
      </c>
      <c r="L279" s="22">
        <v>11248</v>
      </c>
      <c r="M279" s="23">
        <v>11.665937500000002</v>
      </c>
      <c r="N279" s="23">
        <v>546.50000000000091</v>
      </c>
      <c r="O279" s="22">
        <v>308.99999999999926</v>
      </c>
      <c r="P279" s="22">
        <v>1135869</v>
      </c>
      <c r="Q279" s="23">
        <v>1183.1968750000001</v>
      </c>
      <c r="R279" s="23">
        <v>20.581884720951475</v>
      </c>
      <c r="S279" s="22">
        <v>70</v>
      </c>
      <c r="T279" s="22" t="s">
        <v>26</v>
      </c>
      <c r="U279" s="23">
        <v>0.66604186036264945</v>
      </c>
      <c r="V279" s="22">
        <v>4169</v>
      </c>
      <c r="W279" s="22">
        <v>3064</v>
      </c>
      <c r="X279" s="22">
        <v>1621</v>
      </c>
      <c r="Y279" s="22">
        <v>2374</v>
      </c>
      <c r="Z279" s="22" t="s">
        <v>32</v>
      </c>
      <c r="AA279" s="5"/>
      <c r="AB279" s="6" cm="1">
        <f t="array" ref="AB279">SUM(IF(B279:I279&gt;B280:I280,1,-1))</f>
        <v>-4</v>
      </c>
      <c r="AC279" s="6" cm="1">
        <f t="array" ref="AC279">SUM(IF(J279:S279&gt;J280:S280,1,-1))</f>
        <v>2</v>
      </c>
      <c r="AD279" s="6">
        <f t="shared" si="65"/>
        <v>-2</v>
      </c>
      <c r="AE279" s="6">
        <f t="shared" si="77"/>
        <v>-8</v>
      </c>
      <c r="AF279" s="6">
        <f t="shared" si="77"/>
        <v>10</v>
      </c>
      <c r="AG279" s="6">
        <f t="shared" si="77"/>
        <v>2</v>
      </c>
      <c r="AH279" s="5"/>
      <c r="AI279" s="8" t="str">
        <f t="shared" si="66"/>
        <v>Inside</v>
      </c>
      <c r="AJ279" s="24" t="str">
        <f t="shared" si="67"/>
        <v>Up</v>
      </c>
      <c r="AK279" s="25" t="str">
        <f t="shared" si="68"/>
        <v>POC Unchanged</v>
      </c>
      <c r="AL279" s="26" t="str">
        <f t="shared" si="69"/>
        <v>In. Val</v>
      </c>
      <c r="AM279" s="26" t="str">
        <f t="shared" si="70"/>
        <v>Inside Day</v>
      </c>
      <c r="AN279" s="26" t="str">
        <f t="shared" si="71"/>
        <v>In Val</v>
      </c>
      <c r="AO279" s="26" t="str">
        <f t="shared" si="72"/>
        <v>Gap Down - Failed</v>
      </c>
      <c r="AP279" s="26" t="str">
        <f t="shared" si="73"/>
        <v>Bottom-Weighted</v>
      </c>
      <c r="AQ279" s="26" t="str">
        <f t="shared" si="74"/>
        <v>Skewed High</v>
      </c>
      <c r="AR279" s="26" t="str">
        <f t="shared" si="75"/>
        <v>Closed Higher Quadrant</v>
      </c>
      <c r="AS279" s="27">
        <f t="shared" si="76"/>
        <v>1</v>
      </c>
    </row>
    <row r="280" spans="1:45" ht="15.5" x14ac:dyDescent="0.35">
      <c r="A280" s="20">
        <v>45264</v>
      </c>
      <c r="B280" s="21">
        <v>1.23434</v>
      </c>
      <c r="C280" s="21">
        <v>1.27329</v>
      </c>
      <c r="D280" s="21">
        <v>1.2186399999999999</v>
      </c>
      <c r="E280" s="21">
        <v>1.26326</v>
      </c>
      <c r="F280" s="21">
        <v>1.2534000000000001</v>
      </c>
      <c r="G280" s="21">
        <v>1.2703000000000002</v>
      </c>
      <c r="H280" s="21">
        <v>1.2374000000000001</v>
      </c>
      <c r="I280" s="22">
        <v>72</v>
      </c>
      <c r="J280" s="22">
        <v>4575</v>
      </c>
      <c r="K280" s="22">
        <v>6584</v>
      </c>
      <c r="L280" s="22">
        <v>11232</v>
      </c>
      <c r="M280" s="23">
        <v>11.65104166666667</v>
      </c>
      <c r="N280" s="23">
        <v>546.50000000000091</v>
      </c>
      <c r="O280" s="22">
        <v>329.00000000000153</v>
      </c>
      <c r="P280" s="22">
        <v>1104814</v>
      </c>
      <c r="Q280" s="23">
        <v>1150.8479166666666</v>
      </c>
      <c r="R280" s="23">
        <v>20.552607502287248</v>
      </c>
      <c r="S280" s="22">
        <v>78</v>
      </c>
      <c r="T280" s="22" t="s">
        <v>26</v>
      </c>
      <c r="U280" s="23">
        <v>0.63257854948177183</v>
      </c>
      <c r="V280" s="22">
        <v>3731</v>
      </c>
      <c r="W280" s="22">
        <v>2929</v>
      </c>
      <c r="X280" s="22">
        <v>1727</v>
      </c>
      <c r="Y280" s="22">
        <v>2825</v>
      </c>
      <c r="Z280" s="22" t="s">
        <v>31</v>
      </c>
      <c r="AA280" s="5"/>
      <c r="AB280" s="6" cm="1">
        <f t="array" ref="AB280">SUM(IF(B280:I280&gt;B281:I281,1,-1))</f>
        <v>-4</v>
      </c>
      <c r="AC280" s="6" cm="1">
        <f t="array" ref="AC280">SUM(IF(J280:S280&gt;J281:S281,1,-1))</f>
        <v>2</v>
      </c>
      <c r="AD280" s="6">
        <f t="shared" si="65"/>
        <v>-2</v>
      </c>
      <c r="AE280" s="6">
        <f t="shared" si="77"/>
        <v>-8</v>
      </c>
      <c r="AF280" s="6">
        <f t="shared" si="77"/>
        <v>12</v>
      </c>
      <c r="AG280" s="6">
        <f t="shared" si="77"/>
        <v>4</v>
      </c>
      <c r="AH280" s="5"/>
      <c r="AI280" s="8" t="str">
        <f t="shared" si="66"/>
        <v>OL Higher</v>
      </c>
      <c r="AJ280" s="24" t="str">
        <f t="shared" si="67"/>
        <v>Up</v>
      </c>
      <c r="AK280" s="25" t="str">
        <f t="shared" si="68"/>
        <v>POC Unchanged</v>
      </c>
      <c r="AL280" s="26" t="str">
        <f t="shared" si="69"/>
        <v>In. Val</v>
      </c>
      <c r="AM280" s="26" t="str">
        <f t="shared" si="70"/>
        <v>Inside Day</v>
      </c>
      <c r="AN280" s="26" t="str">
        <f t="shared" si="71"/>
        <v>In Val</v>
      </c>
      <c r="AO280" s="26" t="str">
        <f t="shared" si="72"/>
        <v>No Gap</v>
      </c>
      <c r="AP280" s="26" t="str">
        <f t="shared" si="73"/>
        <v>Bottom-Weighted</v>
      </c>
      <c r="AQ280" s="26" t="str">
        <f t="shared" si="74"/>
        <v>Skewed High</v>
      </c>
      <c r="AR280" s="26" t="str">
        <f t="shared" si="75"/>
        <v>Same</v>
      </c>
      <c r="AS280" s="27">
        <f t="shared" si="76"/>
        <v>0</v>
      </c>
    </row>
    <row r="281" spans="1:45" ht="15.5" x14ac:dyDescent="0.35">
      <c r="A281" s="20">
        <v>45261</v>
      </c>
      <c r="B281" s="21">
        <v>1.2371300000000001</v>
      </c>
      <c r="C281" s="21">
        <v>1.27329</v>
      </c>
      <c r="D281" s="21">
        <v>1.2186399999999999</v>
      </c>
      <c r="E281" s="21">
        <v>1.27098</v>
      </c>
      <c r="F281" s="21">
        <v>1.2534000000000001</v>
      </c>
      <c r="G281" s="21">
        <v>1.2579000000000002</v>
      </c>
      <c r="H281" s="21">
        <v>1.2209000000000001</v>
      </c>
      <c r="I281" s="22">
        <v>79</v>
      </c>
      <c r="J281" s="22">
        <v>3987</v>
      </c>
      <c r="K281" s="22">
        <v>7098</v>
      </c>
      <c r="L281" s="22">
        <v>11158</v>
      </c>
      <c r="M281" s="23">
        <v>11.564895833333345</v>
      </c>
      <c r="N281" s="23">
        <v>546.50000000000091</v>
      </c>
      <c r="O281" s="22">
        <v>370.00000000000142</v>
      </c>
      <c r="P281" s="22">
        <v>1071653</v>
      </c>
      <c r="Q281" s="23">
        <v>1116.3052083333334</v>
      </c>
      <c r="R281" s="23">
        <v>20.417200365965201</v>
      </c>
      <c r="S281" s="22">
        <v>89</v>
      </c>
      <c r="T281" s="22" t="s">
        <v>26</v>
      </c>
      <c r="U281" s="23">
        <v>0.50578267317595826</v>
      </c>
      <c r="V281" s="22">
        <v>3143</v>
      </c>
      <c r="W281" s="22">
        <v>2929</v>
      </c>
      <c r="X281" s="22">
        <v>2238</v>
      </c>
      <c r="Y281" s="22">
        <v>2828</v>
      </c>
      <c r="Z281" s="22" t="s">
        <v>31</v>
      </c>
      <c r="AA281" s="5"/>
      <c r="AB281" s="6" cm="1">
        <f t="array" ref="AB281">SUM(IF(B281:I281&gt;B282:I282,1,-1))</f>
        <v>0</v>
      </c>
      <c r="AC281" s="6" cm="1">
        <f t="array" ref="AC281">SUM(IF(J281:S281&gt;J282:S282,1,-1))</f>
        <v>6</v>
      </c>
      <c r="AD281" s="6">
        <f t="shared" si="65"/>
        <v>6</v>
      </c>
      <c r="AE281" s="6">
        <f t="shared" si="77"/>
        <v>-4</v>
      </c>
      <c r="AF281" s="6">
        <f t="shared" si="77"/>
        <v>8</v>
      </c>
      <c r="AG281" s="6">
        <f t="shared" si="77"/>
        <v>4</v>
      </c>
      <c r="AH281" s="5"/>
      <c r="AI281" s="8" t="str">
        <f t="shared" si="66"/>
        <v>Outside</v>
      </c>
      <c r="AJ281" s="24" t="str">
        <f t="shared" si="67"/>
        <v>Up</v>
      </c>
      <c r="AK281" s="25" t="str">
        <f t="shared" si="68"/>
        <v>POC Unchanged</v>
      </c>
      <c r="AL281" s="26" t="str">
        <f t="shared" si="69"/>
        <v>In. Val</v>
      </c>
      <c r="AM281" s="26" t="str">
        <f t="shared" si="70"/>
        <v>Inside Day</v>
      </c>
      <c r="AN281" s="26" t="str">
        <f t="shared" si="71"/>
        <v>Ab. Val</v>
      </c>
      <c r="AO281" s="26" t="str">
        <f t="shared" si="72"/>
        <v>No Gap</v>
      </c>
      <c r="AP281" s="26" t="str">
        <f t="shared" si="73"/>
        <v>Bottom-Weighted</v>
      </c>
      <c r="AQ281" s="26" t="str">
        <f t="shared" si="74"/>
        <v>Skewed High</v>
      </c>
      <c r="AR281" s="26" t="str">
        <f t="shared" si="75"/>
        <v>Same</v>
      </c>
      <c r="AS281" s="27">
        <f t="shared" si="76"/>
        <v>0</v>
      </c>
    </row>
    <row r="282" spans="1:45" ht="15.5" x14ac:dyDescent="0.35">
      <c r="A282" s="20">
        <v>45260</v>
      </c>
      <c r="B282" s="21">
        <v>1.2189099999999999</v>
      </c>
      <c r="C282" s="21">
        <v>1.27329</v>
      </c>
      <c r="D282" s="21">
        <v>1.2183900000000001</v>
      </c>
      <c r="E282" s="21">
        <v>1.2629600000000001</v>
      </c>
      <c r="F282" s="21">
        <v>1.2534000000000001</v>
      </c>
      <c r="G282" s="21">
        <v>1.2577000000000003</v>
      </c>
      <c r="H282" s="21">
        <v>1.2225000000000001</v>
      </c>
      <c r="I282" s="22">
        <v>97</v>
      </c>
      <c r="J282" s="22">
        <v>3344</v>
      </c>
      <c r="K282" s="22">
        <v>7686</v>
      </c>
      <c r="L282" s="22">
        <v>11103</v>
      </c>
      <c r="M282" s="23">
        <v>11.547599164926943</v>
      </c>
      <c r="N282" s="23">
        <v>548.99999999999955</v>
      </c>
      <c r="O282" s="22">
        <v>352.00000000000119</v>
      </c>
      <c r="P282" s="22">
        <v>1046258</v>
      </c>
      <c r="Q282" s="23">
        <v>1092.1273486430064</v>
      </c>
      <c r="R282" s="23">
        <v>20.22404371584701</v>
      </c>
      <c r="S282" s="22">
        <v>73</v>
      </c>
      <c r="T282" s="22" t="s">
        <v>28</v>
      </c>
      <c r="U282" s="23">
        <v>0.4735986512663809</v>
      </c>
      <c r="V282" s="22">
        <v>2514</v>
      </c>
      <c r="W282" s="22">
        <v>2932</v>
      </c>
      <c r="X282" s="22">
        <v>2488</v>
      </c>
      <c r="Y282" s="22">
        <v>3143</v>
      </c>
      <c r="Z282" s="22" t="s">
        <v>31</v>
      </c>
      <c r="AA282" s="5"/>
      <c r="AB282" s="6" cm="1">
        <f t="array" ref="AB282">SUM(IF(B282:I282&gt;B283:I283,1,-1))</f>
        <v>-4</v>
      </c>
      <c r="AC282" s="6" cm="1">
        <f t="array" ref="AC282">SUM(IF(J282:S282&gt;J283:S283,1,-1))</f>
        <v>4</v>
      </c>
      <c r="AD282" s="6">
        <f t="shared" si="65"/>
        <v>0</v>
      </c>
      <c r="AE282" s="6">
        <f t="shared" si="77"/>
        <v>-6</v>
      </c>
      <c r="AF282" s="6">
        <f t="shared" si="77"/>
        <v>8</v>
      </c>
      <c r="AG282" s="6">
        <f t="shared" si="77"/>
        <v>2</v>
      </c>
      <c r="AH282" s="5"/>
      <c r="AI282" s="8" t="str">
        <f t="shared" si="66"/>
        <v>Outside</v>
      </c>
      <c r="AJ282" s="24" t="str">
        <f t="shared" si="67"/>
        <v>Up</v>
      </c>
      <c r="AK282" s="25" t="str">
        <f t="shared" si="68"/>
        <v>POC Unchanged</v>
      </c>
      <c r="AL282" s="26" t="str">
        <f t="shared" si="69"/>
        <v>In. Val</v>
      </c>
      <c r="AM282" s="26" t="str">
        <f t="shared" si="70"/>
        <v>Inside Day</v>
      </c>
      <c r="AN282" s="26" t="str">
        <f t="shared" si="71"/>
        <v>Ab. Val</v>
      </c>
      <c r="AO282" s="26" t="str">
        <f t="shared" si="72"/>
        <v>Gap Down - Failed</v>
      </c>
      <c r="AP282" s="26" t="str">
        <f t="shared" si="73"/>
        <v>Bottom-Weighted</v>
      </c>
      <c r="AQ282" s="26" t="str">
        <f t="shared" si="74"/>
        <v>Skewed Low</v>
      </c>
      <c r="AR282" s="26" t="str">
        <f t="shared" si="75"/>
        <v>Same</v>
      </c>
      <c r="AS282" s="27">
        <f t="shared" si="76"/>
        <v>0</v>
      </c>
    </row>
    <row r="283" spans="1:45" ht="15.5" x14ac:dyDescent="0.35">
      <c r="A283" s="20">
        <v>45259</v>
      </c>
      <c r="B283" s="21">
        <v>1.21804</v>
      </c>
      <c r="C283" s="21">
        <v>1.27329</v>
      </c>
      <c r="D283" s="21">
        <v>1.2154700000000001</v>
      </c>
      <c r="E283" s="21">
        <v>1.2694000000000001</v>
      </c>
      <c r="F283" s="21">
        <v>1.2534000000000001</v>
      </c>
      <c r="G283" s="21">
        <v>1.2577</v>
      </c>
      <c r="H283" s="21">
        <v>1.2228000000000001</v>
      </c>
      <c r="I283" s="22">
        <v>103</v>
      </c>
      <c r="J283" s="22">
        <v>2666</v>
      </c>
      <c r="K283" s="22">
        <v>8289</v>
      </c>
      <c r="L283" s="22">
        <v>11028</v>
      </c>
      <c r="M283" s="23">
        <v>11.419728601252608</v>
      </c>
      <c r="N283" s="23">
        <v>578.19999999999982</v>
      </c>
      <c r="O283" s="22">
        <v>348.99999999999932</v>
      </c>
      <c r="P283" s="22">
        <v>1017097</v>
      </c>
      <c r="Q283" s="23">
        <v>1061.6878914405011</v>
      </c>
      <c r="R283" s="23">
        <v>19.072985126253897</v>
      </c>
      <c r="S283" s="22">
        <v>74</v>
      </c>
      <c r="T283" s="22" t="s">
        <v>28</v>
      </c>
      <c r="U283" s="23">
        <v>0.41821217219366441</v>
      </c>
      <c r="V283" s="22">
        <v>1866</v>
      </c>
      <c r="W283" s="22">
        <v>3158</v>
      </c>
      <c r="X283" s="22">
        <v>2523</v>
      </c>
      <c r="Y283" s="22">
        <v>3481</v>
      </c>
      <c r="Z283" s="22" t="s">
        <v>31</v>
      </c>
      <c r="AA283" s="5"/>
      <c r="AB283" s="6" cm="1">
        <f t="array" ref="AB283">SUM(IF(B283:I283&gt;B284:I284,1,-1))</f>
        <v>0</v>
      </c>
      <c r="AC283" s="6" cm="1">
        <f t="array" ref="AC283">SUM(IF(J283:S283&gt;J284:S284,1,-1))</f>
        <v>-2</v>
      </c>
      <c r="AD283" s="6">
        <f t="shared" si="65"/>
        <v>-2</v>
      </c>
      <c r="AE283" s="6">
        <f t="shared" si="77"/>
        <v>-2</v>
      </c>
      <c r="AF283" s="6">
        <f t="shared" si="77"/>
        <v>4</v>
      </c>
      <c r="AG283" s="6">
        <f t="shared" si="77"/>
        <v>2</v>
      </c>
      <c r="AH283" s="5"/>
      <c r="AI283" s="8" t="str">
        <f t="shared" si="66"/>
        <v>Inside</v>
      </c>
      <c r="AJ283" s="24" t="str">
        <f t="shared" si="67"/>
        <v>Up</v>
      </c>
      <c r="AK283" s="25" t="str">
        <f t="shared" si="68"/>
        <v>POC Unchanged</v>
      </c>
      <c r="AL283" s="26" t="str">
        <f t="shared" si="69"/>
        <v>In. Val</v>
      </c>
      <c r="AM283" s="26" t="str">
        <f t="shared" si="70"/>
        <v>Upper Break</v>
      </c>
      <c r="AN283" s="26" t="str">
        <f t="shared" si="71"/>
        <v>Ab. Val</v>
      </c>
      <c r="AO283" s="26" t="str">
        <f t="shared" si="72"/>
        <v>Gap Down - Failed</v>
      </c>
      <c r="AP283" s="26" t="str">
        <f t="shared" si="73"/>
        <v>Bottom-Weighted</v>
      </c>
      <c r="AQ283" s="26" t="str">
        <f t="shared" si="74"/>
        <v>Skewed Low</v>
      </c>
      <c r="AR283" s="26" t="str">
        <f t="shared" si="75"/>
        <v>Same</v>
      </c>
      <c r="AS283" s="27">
        <f t="shared" si="76"/>
        <v>0</v>
      </c>
    </row>
    <row r="284" spans="1:45" ht="15.5" x14ac:dyDescent="0.35">
      <c r="A284" s="20">
        <v>45258</v>
      </c>
      <c r="B284" s="21">
        <v>1.2150099999999999</v>
      </c>
      <c r="C284" s="21">
        <v>1.27146</v>
      </c>
      <c r="D284" s="21">
        <v>1.20953</v>
      </c>
      <c r="E284" s="21">
        <v>1.2711399999999999</v>
      </c>
      <c r="F284" s="21">
        <v>1.2534000000000001</v>
      </c>
      <c r="G284" s="21">
        <v>1.2577</v>
      </c>
      <c r="H284" s="21">
        <v>1.2228000000000001</v>
      </c>
      <c r="I284" s="22">
        <v>91</v>
      </c>
      <c r="J284" s="22">
        <v>2040</v>
      </c>
      <c r="K284" s="22">
        <v>8936</v>
      </c>
      <c r="L284" s="22">
        <v>11049</v>
      </c>
      <c r="M284" s="23">
        <v>11.444989561586629</v>
      </c>
      <c r="N284" s="23">
        <v>619.30000000000041</v>
      </c>
      <c r="O284" s="22">
        <v>348.99999999999932</v>
      </c>
      <c r="P284" s="22">
        <v>1010555</v>
      </c>
      <c r="Q284" s="23">
        <v>1054.8590814196243</v>
      </c>
      <c r="R284" s="23">
        <v>17.841110931697067</v>
      </c>
      <c r="S284" s="22">
        <v>79</v>
      </c>
      <c r="T284" s="22" t="s">
        <v>28</v>
      </c>
      <c r="U284" s="23">
        <v>0.38660924691519333</v>
      </c>
      <c r="V284" s="22">
        <v>1364</v>
      </c>
      <c r="W284" s="22">
        <v>4061</v>
      </c>
      <c r="X284" s="22">
        <v>3162</v>
      </c>
      <c r="Y284" s="22">
        <v>2439</v>
      </c>
      <c r="Z284" s="22" t="s">
        <v>31</v>
      </c>
      <c r="AA284" s="5"/>
      <c r="AB284" s="6" cm="1">
        <f t="array" ref="AB284">SUM(IF(B284:I284&gt;B285:I285,1,-1))</f>
        <v>-2</v>
      </c>
      <c r="AC284" s="6" cm="1">
        <f t="array" ref="AC284">SUM(IF(J284:S284&gt;J285:S285,1,-1))</f>
        <v>6</v>
      </c>
      <c r="AD284" s="6">
        <f t="shared" si="65"/>
        <v>4</v>
      </c>
      <c r="AE284" s="6">
        <f t="shared" si="77"/>
        <v>0</v>
      </c>
      <c r="AF284" s="6">
        <f t="shared" si="77"/>
        <v>4</v>
      </c>
      <c r="AG284" s="6">
        <f t="shared" si="77"/>
        <v>4</v>
      </c>
      <c r="AH284" s="5"/>
      <c r="AI284" s="8" t="str">
        <f t="shared" si="66"/>
        <v>Outside</v>
      </c>
      <c r="AJ284" s="24" t="str">
        <f t="shared" si="67"/>
        <v>Up</v>
      </c>
      <c r="AK284" s="25" t="str">
        <f t="shared" si="68"/>
        <v>POC Unchanged</v>
      </c>
      <c r="AL284" s="26" t="str">
        <f t="shared" si="69"/>
        <v>In. Val</v>
      </c>
      <c r="AM284" s="26" t="str">
        <f t="shared" si="70"/>
        <v>Upper Break</v>
      </c>
      <c r="AN284" s="26" t="str">
        <f t="shared" si="71"/>
        <v>Ab. Val</v>
      </c>
      <c r="AO284" s="26" t="str">
        <f t="shared" si="72"/>
        <v>Gap Down - Failed</v>
      </c>
      <c r="AP284" s="26" t="str">
        <f t="shared" si="73"/>
        <v>Bottom-Weighted</v>
      </c>
      <c r="AQ284" s="26" t="str">
        <f t="shared" si="74"/>
        <v>Skewed Mid-High</v>
      </c>
      <c r="AR284" s="26" t="str">
        <f t="shared" si="75"/>
        <v>Same</v>
      </c>
      <c r="AS284" s="27">
        <f t="shared" si="76"/>
        <v>0</v>
      </c>
    </row>
    <row r="285" spans="1:45" ht="15.5" x14ac:dyDescent="0.35">
      <c r="A285" s="20">
        <v>45257</v>
      </c>
      <c r="B285" s="21">
        <v>1.21634</v>
      </c>
      <c r="C285" s="21">
        <v>1.2643800000000001</v>
      </c>
      <c r="D285" s="21">
        <v>1.20953</v>
      </c>
      <c r="E285" s="21">
        <v>1.26335</v>
      </c>
      <c r="F285" s="21">
        <v>1.2534000000000001</v>
      </c>
      <c r="G285" s="21">
        <v>1.2577</v>
      </c>
      <c r="H285" s="21">
        <v>1.2229000000000001</v>
      </c>
      <c r="I285" s="22">
        <v>71</v>
      </c>
      <c r="J285" s="22">
        <v>1464</v>
      </c>
      <c r="K285" s="22">
        <v>9463</v>
      </c>
      <c r="L285" s="22">
        <v>11000</v>
      </c>
      <c r="M285" s="23">
        <v>11.396764091858039</v>
      </c>
      <c r="N285" s="23">
        <v>548.50000000000068</v>
      </c>
      <c r="O285" s="22">
        <v>347.99999999999943</v>
      </c>
      <c r="P285" s="22">
        <v>995145</v>
      </c>
      <c r="Q285" s="23">
        <v>1038.7734864300626</v>
      </c>
      <c r="R285" s="23">
        <v>20.054694621695507</v>
      </c>
      <c r="S285" s="22">
        <v>73</v>
      </c>
      <c r="T285" s="22" t="s">
        <v>28</v>
      </c>
      <c r="U285" s="23">
        <v>0.36249554885954821</v>
      </c>
      <c r="V285" s="22">
        <v>2302</v>
      </c>
      <c r="W285" s="22">
        <v>3335</v>
      </c>
      <c r="X285" s="22">
        <v>2676</v>
      </c>
      <c r="Y285" s="22">
        <v>2667</v>
      </c>
      <c r="Z285" s="22" t="s">
        <v>31</v>
      </c>
      <c r="AA285" s="5"/>
      <c r="AB285" s="6" cm="1">
        <f t="array" ref="AB285">SUM(IF(B285:I285&gt;B286:I286,1,-1))</f>
        <v>0</v>
      </c>
      <c r="AC285" s="6" cm="1">
        <f t="array" ref="AC285">SUM(IF(J285:S285&gt;J286:S286,1,-1))</f>
        <v>0</v>
      </c>
      <c r="AD285" s="6">
        <f t="shared" si="65"/>
        <v>0</v>
      </c>
      <c r="AE285" s="6">
        <f t="shared" si="77"/>
        <v>10</v>
      </c>
      <c r="AF285" s="6">
        <f t="shared" si="77"/>
        <v>-6</v>
      </c>
      <c r="AG285" s="6">
        <f t="shared" si="77"/>
        <v>4</v>
      </c>
      <c r="AH285" s="5"/>
      <c r="AI285" s="8" t="str">
        <f t="shared" si="66"/>
        <v>Inside</v>
      </c>
      <c r="AJ285" s="24" t="str">
        <f t="shared" si="67"/>
        <v>Up</v>
      </c>
      <c r="AK285" s="25" t="str">
        <f t="shared" si="68"/>
        <v>POC Unchanged</v>
      </c>
      <c r="AL285" s="26" t="str">
        <f t="shared" si="69"/>
        <v>In. Val</v>
      </c>
      <c r="AM285" s="26" t="str">
        <f t="shared" si="70"/>
        <v>Upper Break</v>
      </c>
      <c r="AN285" s="26" t="str">
        <f t="shared" si="71"/>
        <v>Ab. Val</v>
      </c>
      <c r="AO285" s="26" t="str">
        <f t="shared" si="72"/>
        <v>Gap Down - Failed</v>
      </c>
      <c r="AP285" s="26" t="str">
        <f t="shared" si="73"/>
        <v>Bottom-Weighted</v>
      </c>
      <c r="AQ285" s="26" t="str">
        <f t="shared" si="74"/>
        <v>Skewed Mid-High</v>
      </c>
      <c r="AR285" s="26" t="str">
        <f t="shared" si="75"/>
        <v>Same</v>
      </c>
      <c r="AS285" s="27">
        <f t="shared" si="76"/>
        <v>0</v>
      </c>
    </row>
    <row r="286" spans="1:45" ht="15.5" x14ac:dyDescent="0.35">
      <c r="A286" s="20">
        <v>45254</v>
      </c>
      <c r="B286" s="21">
        <v>1.2112700000000001</v>
      </c>
      <c r="C286" s="21">
        <v>1.2615000000000001</v>
      </c>
      <c r="D286" s="21">
        <v>1.2089700000000001</v>
      </c>
      <c r="E286" s="21">
        <v>1.2597</v>
      </c>
      <c r="F286" s="21">
        <v>1.2534000000000001</v>
      </c>
      <c r="G286" s="21">
        <v>1.2577</v>
      </c>
      <c r="H286" s="21">
        <v>1.2229000000000001</v>
      </c>
      <c r="I286" s="22">
        <v>81</v>
      </c>
      <c r="J286" s="22">
        <v>965</v>
      </c>
      <c r="K286" s="22">
        <v>9947</v>
      </c>
      <c r="L286" s="22">
        <v>10985</v>
      </c>
      <c r="M286" s="23">
        <v>11.407828810020863</v>
      </c>
      <c r="N286" s="23">
        <v>525.29999999999961</v>
      </c>
      <c r="O286" s="22">
        <v>347.99999999999943</v>
      </c>
      <c r="P286" s="22">
        <v>981453</v>
      </c>
      <c r="Q286" s="23">
        <v>1024.4812108559499</v>
      </c>
      <c r="R286" s="23">
        <v>20.911859889586918</v>
      </c>
      <c r="S286" s="22">
        <v>77</v>
      </c>
      <c r="T286" s="22" t="s">
        <v>28</v>
      </c>
      <c r="U286" s="23">
        <v>0.34674411857635307</v>
      </c>
      <c r="V286" s="22">
        <v>2437</v>
      </c>
      <c r="W286" s="22">
        <v>2821</v>
      </c>
      <c r="X286" s="22">
        <v>2855</v>
      </c>
      <c r="Y286" s="22">
        <v>2795</v>
      </c>
      <c r="Z286" s="22" t="s">
        <v>31</v>
      </c>
      <c r="AA286" s="5"/>
      <c r="AB286" s="6" cm="1">
        <f t="array" ref="AB286">SUM(IF(B286:I286&gt;B287:I287,1,-1))</f>
        <v>2</v>
      </c>
      <c r="AC286" s="6" cm="1">
        <f t="array" ref="AC286">SUM(IF(J286:S286&gt;J287:S287,1,-1))</f>
        <v>-2</v>
      </c>
      <c r="AD286" s="6">
        <f t="shared" si="65"/>
        <v>0</v>
      </c>
      <c r="AE286" s="6">
        <f t="shared" si="77"/>
        <v>6</v>
      </c>
      <c r="AF286" s="6">
        <f t="shared" si="77"/>
        <v>-2</v>
      </c>
      <c r="AG286" s="6">
        <f t="shared" si="77"/>
        <v>4</v>
      </c>
      <c r="AH286" s="5"/>
      <c r="AI286" s="8" t="str">
        <f t="shared" si="66"/>
        <v>OL Higher</v>
      </c>
      <c r="AJ286" s="24" t="str">
        <f t="shared" si="67"/>
        <v>Up</v>
      </c>
      <c r="AK286" s="25" t="str">
        <f t="shared" si="68"/>
        <v>POC Unchanged</v>
      </c>
      <c r="AL286" s="26" t="str">
        <f t="shared" si="69"/>
        <v>In. Val</v>
      </c>
      <c r="AM286" s="26" t="str">
        <f t="shared" si="70"/>
        <v>Upper Break</v>
      </c>
      <c r="AN286" s="26" t="str">
        <f t="shared" si="71"/>
        <v>Ab. Val</v>
      </c>
      <c r="AO286" s="26" t="str">
        <f t="shared" si="72"/>
        <v>Gap Down - Failed</v>
      </c>
      <c r="AP286" s="26" t="str">
        <f t="shared" si="73"/>
        <v>Bottom-Weighted</v>
      </c>
      <c r="AQ286" s="26" t="str">
        <f t="shared" si="74"/>
        <v>Skewed Mid-Low</v>
      </c>
      <c r="AR286" s="26" t="str">
        <f t="shared" si="75"/>
        <v>Same</v>
      </c>
      <c r="AS286" s="27">
        <f t="shared" si="76"/>
        <v>0</v>
      </c>
    </row>
    <row r="287" spans="1:45" ht="15.5" x14ac:dyDescent="0.35">
      <c r="A287" s="20">
        <v>45253</v>
      </c>
      <c r="B287" s="21">
        <v>1.2135800000000001</v>
      </c>
      <c r="C287" s="21">
        <v>1.2571000000000001</v>
      </c>
      <c r="D287" s="21">
        <v>1.2089700000000001</v>
      </c>
      <c r="E287" s="21">
        <v>1.25299</v>
      </c>
      <c r="F287" s="21">
        <v>1.2534000000000001</v>
      </c>
      <c r="G287" s="21">
        <v>1.2559</v>
      </c>
      <c r="H287" s="21">
        <v>1.2220000000000002</v>
      </c>
      <c r="I287" s="22">
        <v>60</v>
      </c>
      <c r="J287" s="22">
        <v>555</v>
      </c>
      <c r="K287" s="22">
        <v>10431</v>
      </c>
      <c r="L287" s="22">
        <v>11051</v>
      </c>
      <c r="M287" s="23">
        <v>11.485073068893502</v>
      </c>
      <c r="N287" s="23">
        <v>481.30000000000007</v>
      </c>
      <c r="O287" s="22">
        <v>338.99999999999818</v>
      </c>
      <c r="P287" s="22">
        <v>987401</v>
      </c>
      <c r="Q287" s="23">
        <v>1030.6899791231733</v>
      </c>
      <c r="R287" s="23">
        <v>22.960731352586741</v>
      </c>
      <c r="S287" s="22">
        <v>72</v>
      </c>
      <c r="T287" s="22" t="s">
        <v>28</v>
      </c>
      <c r="U287" s="23">
        <v>0.32559654763756418</v>
      </c>
      <c r="V287" s="22">
        <v>2741</v>
      </c>
      <c r="W287" s="22">
        <v>2275</v>
      </c>
      <c r="X287" s="22">
        <v>2986</v>
      </c>
      <c r="Y287" s="22">
        <v>3049</v>
      </c>
      <c r="Z287" s="22" t="s">
        <v>31</v>
      </c>
      <c r="AA287" s="5"/>
      <c r="AB287" s="6" cm="1">
        <f t="array" ref="AB287">SUM(IF(B287:I287&gt;B288:I288,1,-1))</f>
        <v>8</v>
      </c>
      <c r="AC287" s="6" cm="1">
        <f t="array" ref="AC287">SUM(IF(J287:S287&gt;J288:S288,1,-1))</f>
        <v>-4</v>
      </c>
      <c r="AD287" s="6">
        <f t="shared" si="65"/>
        <v>4</v>
      </c>
      <c r="AE287" s="6">
        <f t="shared" ref="AE287:AG302" si="78">SUM(AB287:AB289)</f>
        <v>4</v>
      </c>
      <c r="AF287" s="6">
        <f t="shared" si="78"/>
        <v>6</v>
      </c>
      <c r="AG287" s="6">
        <f t="shared" si="78"/>
        <v>10</v>
      </c>
      <c r="AH287" s="5"/>
      <c r="AI287" s="8" t="str">
        <f t="shared" si="66"/>
        <v>OL Higher</v>
      </c>
      <c r="AJ287" s="24" t="str">
        <f t="shared" si="67"/>
        <v>Up</v>
      </c>
      <c r="AK287" s="25" t="str">
        <f t="shared" si="68"/>
        <v>POC Up</v>
      </c>
      <c r="AL287" s="26" t="str">
        <f t="shared" si="69"/>
        <v>Ab. Val</v>
      </c>
      <c r="AM287" s="26" t="str">
        <f t="shared" si="70"/>
        <v>Upper Break</v>
      </c>
      <c r="AN287" s="26" t="str">
        <f t="shared" si="71"/>
        <v>In Val</v>
      </c>
      <c r="AO287" s="26" t="str">
        <f t="shared" si="72"/>
        <v>No Gap</v>
      </c>
      <c r="AP287" s="26" t="str">
        <f t="shared" si="73"/>
        <v>Bottom-Weighted</v>
      </c>
      <c r="AQ287" s="26" t="str">
        <f t="shared" si="74"/>
        <v>Skewed Low</v>
      </c>
      <c r="AR287" s="26" t="str">
        <f t="shared" si="75"/>
        <v>Same</v>
      </c>
      <c r="AS287" s="27">
        <f t="shared" si="76"/>
        <v>0</v>
      </c>
    </row>
    <row r="288" spans="1:45" ht="15.5" x14ac:dyDescent="0.35">
      <c r="A288" s="20">
        <v>45252</v>
      </c>
      <c r="B288" s="21">
        <v>1.2101900000000001</v>
      </c>
      <c r="C288" s="21">
        <v>1.2559100000000001</v>
      </c>
      <c r="D288" s="21">
        <v>1.2069099999999999</v>
      </c>
      <c r="E288" s="21">
        <v>1.24884</v>
      </c>
      <c r="F288" s="21">
        <v>1.2136</v>
      </c>
      <c r="G288" s="21">
        <v>1.2408000000000001</v>
      </c>
      <c r="H288" s="21">
        <v>1.2075</v>
      </c>
      <c r="I288" s="22">
        <v>53</v>
      </c>
      <c r="J288" s="22">
        <v>9528</v>
      </c>
      <c r="K288" s="22">
        <v>1580</v>
      </c>
      <c r="L288" s="22">
        <v>11164</v>
      </c>
      <c r="M288" s="23">
        <v>11.608663883089724</v>
      </c>
      <c r="N288" s="23">
        <v>490.00000000000153</v>
      </c>
      <c r="O288" s="22">
        <v>333.00000000000108</v>
      </c>
      <c r="P288" s="22">
        <v>1001665</v>
      </c>
      <c r="Q288" s="23">
        <v>1045.579331941545</v>
      </c>
      <c r="R288" s="23">
        <v>22.783673469387683</v>
      </c>
      <c r="S288" s="22">
        <v>73</v>
      </c>
      <c r="T288" s="22" t="s">
        <v>28</v>
      </c>
      <c r="U288" s="23">
        <v>0.37152912873441152</v>
      </c>
      <c r="V288" s="22">
        <v>2475</v>
      </c>
      <c r="W288" s="22">
        <v>2233</v>
      </c>
      <c r="X288" s="22">
        <v>3313</v>
      </c>
      <c r="Y288" s="22">
        <v>3143</v>
      </c>
      <c r="Z288" s="22" t="s">
        <v>31</v>
      </c>
      <c r="AA288" s="5"/>
      <c r="AB288" s="6" cm="1">
        <f t="array" ref="AB288">SUM(IF(B288:I288&gt;B289:I289,1,-1))</f>
        <v>-4</v>
      </c>
      <c r="AC288" s="6" cm="1">
        <f t="array" ref="AC288">SUM(IF(J288:S288&gt;J289:S289,1,-1))</f>
        <v>4</v>
      </c>
      <c r="AD288" s="6">
        <f t="shared" si="65"/>
        <v>0</v>
      </c>
      <c r="AE288" s="6">
        <f t="shared" si="78"/>
        <v>-4</v>
      </c>
      <c r="AF288" s="6">
        <f t="shared" si="78"/>
        <v>6</v>
      </c>
      <c r="AG288" s="6">
        <f t="shared" si="78"/>
        <v>2</v>
      </c>
      <c r="AH288" s="5"/>
      <c r="AI288" s="8" t="str">
        <f t="shared" si="66"/>
        <v>Outside</v>
      </c>
      <c r="AJ288" s="24" t="str">
        <f t="shared" si="67"/>
        <v>Neutral</v>
      </c>
      <c r="AK288" s="25" t="str">
        <f t="shared" si="68"/>
        <v>POC Unchanged</v>
      </c>
      <c r="AL288" s="26" t="str">
        <f t="shared" si="69"/>
        <v>In. Val</v>
      </c>
      <c r="AM288" s="26" t="str">
        <f t="shared" si="70"/>
        <v>Inside Day</v>
      </c>
      <c r="AN288" s="26" t="str">
        <f t="shared" si="71"/>
        <v>Ab. Val</v>
      </c>
      <c r="AO288" s="26" t="str">
        <f t="shared" si="72"/>
        <v>No Gap</v>
      </c>
      <c r="AP288" s="26" t="str">
        <f t="shared" si="73"/>
        <v>Top-Weighted</v>
      </c>
      <c r="AQ288" s="26" t="str">
        <f t="shared" si="74"/>
        <v>Skewed Mid-Low</v>
      </c>
      <c r="AR288" s="26" t="str">
        <f t="shared" si="75"/>
        <v>Same</v>
      </c>
      <c r="AS288" s="27">
        <f t="shared" si="76"/>
        <v>0</v>
      </c>
    </row>
    <row r="289" spans="1:45" ht="15.5" x14ac:dyDescent="0.35">
      <c r="A289" s="20">
        <v>45251</v>
      </c>
      <c r="B289" s="21">
        <v>1.21618</v>
      </c>
      <c r="C289" s="21">
        <v>1.2559100000000001</v>
      </c>
      <c r="D289" s="21">
        <v>1.2069099999999999</v>
      </c>
      <c r="E289" s="21">
        <v>1.2542</v>
      </c>
      <c r="F289" s="21">
        <v>1.2136</v>
      </c>
      <c r="G289" s="21">
        <v>1.2386000000000001</v>
      </c>
      <c r="H289" s="21">
        <v>1.2075</v>
      </c>
      <c r="I289" s="22">
        <v>48</v>
      </c>
      <c r="J289" s="22">
        <v>9189</v>
      </c>
      <c r="K289" s="22">
        <v>1829</v>
      </c>
      <c r="L289" s="22">
        <v>11082</v>
      </c>
      <c r="M289" s="23">
        <v>11.528496868475941</v>
      </c>
      <c r="N289" s="23">
        <v>490.00000000000153</v>
      </c>
      <c r="O289" s="22">
        <v>311.00000000000125</v>
      </c>
      <c r="P289" s="22">
        <v>996822</v>
      </c>
      <c r="Q289" s="23">
        <v>1040.5240083507306</v>
      </c>
      <c r="R289" s="23">
        <v>22.616326530612174</v>
      </c>
      <c r="S289" s="22">
        <v>79</v>
      </c>
      <c r="T289" s="22" t="s">
        <v>28</v>
      </c>
      <c r="U289" s="23">
        <v>0.37733642547067375</v>
      </c>
      <c r="V289" s="22">
        <v>1943</v>
      </c>
      <c r="W289" s="22">
        <v>2233</v>
      </c>
      <c r="X289" s="22">
        <v>3313</v>
      </c>
      <c r="Y289" s="22">
        <v>3593</v>
      </c>
      <c r="Z289" s="22" t="s">
        <v>31</v>
      </c>
      <c r="AA289" s="5"/>
      <c r="AB289" s="6" cm="1">
        <f t="array" ref="AB289">SUM(IF(B289:I289&gt;B290:I290,1,-1))</f>
        <v>0</v>
      </c>
      <c r="AC289" s="6" cm="1">
        <f t="array" ref="AC289">SUM(IF(J289:S289&gt;J290:S290,1,-1))</f>
        <v>6</v>
      </c>
      <c r="AD289" s="6">
        <f t="shared" si="65"/>
        <v>6</v>
      </c>
      <c r="AE289" s="6">
        <f t="shared" si="78"/>
        <v>-2</v>
      </c>
      <c r="AF289" s="6">
        <f t="shared" si="78"/>
        <v>-2</v>
      </c>
      <c r="AG289" s="6">
        <f t="shared" si="78"/>
        <v>-4</v>
      </c>
      <c r="AH289" s="5"/>
      <c r="AI289" s="8" t="str">
        <f t="shared" si="66"/>
        <v>Outside</v>
      </c>
      <c r="AJ289" s="24" t="str">
        <f t="shared" si="67"/>
        <v>Neutral</v>
      </c>
      <c r="AK289" s="25" t="str">
        <f t="shared" si="68"/>
        <v>POC Unchanged</v>
      </c>
      <c r="AL289" s="26" t="str">
        <f t="shared" si="69"/>
        <v>In. Val</v>
      </c>
      <c r="AM289" s="26" t="str">
        <f t="shared" si="70"/>
        <v>Upper Break</v>
      </c>
      <c r="AN289" s="26" t="str">
        <f t="shared" si="71"/>
        <v>Ab. Val</v>
      </c>
      <c r="AO289" s="26" t="str">
        <f t="shared" si="72"/>
        <v>No Gap</v>
      </c>
      <c r="AP289" s="26" t="str">
        <f t="shared" si="73"/>
        <v>Top-Weighted</v>
      </c>
      <c r="AQ289" s="26" t="str">
        <f t="shared" si="74"/>
        <v>Skewed Low</v>
      </c>
      <c r="AR289" s="26" t="str">
        <f t="shared" si="75"/>
        <v>Same</v>
      </c>
      <c r="AS289" s="27">
        <f t="shared" si="76"/>
        <v>0</v>
      </c>
    </row>
    <row r="290" spans="1:45" ht="15.5" x14ac:dyDescent="0.35">
      <c r="A290" s="20">
        <v>45250</v>
      </c>
      <c r="B290" s="21">
        <v>1.22488</v>
      </c>
      <c r="C290" s="21">
        <v>1.2517</v>
      </c>
      <c r="D290" s="21">
        <v>1.2069099999999999</v>
      </c>
      <c r="E290" s="21">
        <v>1.2506900000000001</v>
      </c>
      <c r="F290" s="21">
        <v>1.2136</v>
      </c>
      <c r="G290" s="21">
        <v>1.2342000000000002</v>
      </c>
      <c r="H290" s="21">
        <v>1.2076</v>
      </c>
      <c r="I290" s="22">
        <v>35</v>
      </c>
      <c r="J290" s="22">
        <v>9140</v>
      </c>
      <c r="K290" s="22">
        <v>1829</v>
      </c>
      <c r="L290" s="22">
        <v>11033</v>
      </c>
      <c r="M290" s="23">
        <v>11.480375782880957</v>
      </c>
      <c r="N290" s="23">
        <v>447.90000000000106</v>
      </c>
      <c r="O290" s="22">
        <v>266.00000000000182</v>
      </c>
      <c r="P290" s="22">
        <v>991364</v>
      </c>
      <c r="Q290" s="23">
        <v>1034.8267223382045</v>
      </c>
      <c r="R290" s="23">
        <v>24.632730520205346</v>
      </c>
      <c r="S290" s="22">
        <v>71</v>
      </c>
      <c r="T290" s="22" t="s">
        <v>28</v>
      </c>
      <c r="U290" s="23">
        <v>0.38707319878453</v>
      </c>
      <c r="V290" s="22">
        <v>2281</v>
      </c>
      <c r="W290" s="22">
        <v>1710</v>
      </c>
      <c r="X290" s="22">
        <v>3516</v>
      </c>
      <c r="Y290" s="22">
        <v>3502</v>
      </c>
      <c r="Z290" s="22" t="s">
        <v>31</v>
      </c>
      <c r="AA290" s="5"/>
      <c r="AB290" s="6" cm="1">
        <f t="array" ref="AB290">SUM(IF(B290:I290&gt;B291:I291,1,-1))</f>
        <v>0</v>
      </c>
      <c r="AC290" s="6" cm="1">
        <f t="array" ref="AC290">SUM(IF(J290:S290&gt;J291:S291,1,-1))</f>
        <v>-4</v>
      </c>
      <c r="AD290" s="6">
        <f t="shared" si="65"/>
        <v>-4</v>
      </c>
      <c r="AE290" s="6">
        <f t="shared" si="78"/>
        <v>-4</v>
      </c>
      <c r="AF290" s="6">
        <f t="shared" si="78"/>
        <v>-12</v>
      </c>
      <c r="AG290" s="6">
        <f t="shared" si="78"/>
        <v>-16</v>
      </c>
      <c r="AH290" s="5"/>
      <c r="AI290" s="8" t="str">
        <f t="shared" si="66"/>
        <v>Outside</v>
      </c>
      <c r="AJ290" s="24" t="str">
        <f t="shared" si="67"/>
        <v>Down</v>
      </c>
      <c r="AK290" s="25" t="str">
        <f t="shared" si="68"/>
        <v>POC Unchanged</v>
      </c>
      <c r="AL290" s="26" t="str">
        <f t="shared" si="69"/>
        <v>In. Val</v>
      </c>
      <c r="AM290" s="26" t="str">
        <f t="shared" si="70"/>
        <v>Upper Break</v>
      </c>
      <c r="AN290" s="26" t="str">
        <f t="shared" si="71"/>
        <v>Ab. Val</v>
      </c>
      <c r="AO290" s="26" t="str">
        <f t="shared" si="72"/>
        <v>No Gap</v>
      </c>
      <c r="AP290" s="26" t="str">
        <f t="shared" si="73"/>
        <v>Top-Weighted</v>
      </c>
      <c r="AQ290" s="26" t="str">
        <f t="shared" si="74"/>
        <v>Skewed Mid-Low</v>
      </c>
      <c r="AR290" s="26" t="str">
        <f t="shared" si="75"/>
        <v>Same</v>
      </c>
      <c r="AS290" s="27">
        <f t="shared" si="76"/>
        <v>0</v>
      </c>
    </row>
    <row r="291" spans="1:45" ht="15.5" x14ac:dyDescent="0.35">
      <c r="A291" s="20">
        <v>45247</v>
      </c>
      <c r="B291" s="21">
        <v>1.21628</v>
      </c>
      <c r="C291" s="21">
        <v>1.2505299999999999</v>
      </c>
      <c r="D291" s="21">
        <v>1.2069099999999999</v>
      </c>
      <c r="E291" s="21">
        <v>1.2450399999999999</v>
      </c>
      <c r="F291" s="21">
        <v>1.2136</v>
      </c>
      <c r="G291" s="21">
        <v>1.2307000000000001</v>
      </c>
      <c r="H291" s="21">
        <v>1.2090000000000001</v>
      </c>
      <c r="I291" s="22">
        <v>50</v>
      </c>
      <c r="J291" s="22">
        <v>9153</v>
      </c>
      <c r="K291" s="22">
        <v>1829</v>
      </c>
      <c r="L291" s="22">
        <v>11046</v>
      </c>
      <c r="M291" s="23">
        <v>11.489039665970726</v>
      </c>
      <c r="N291" s="23">
        <v>436.19999999999993</v>
      </c>
      <c r="O291" s="22">
        <v>217.00000000000051</v>
      </c>
      <c r="P291" s="22">
        <v>992027</v>
      </c>
      <c r="Q291" s="23">
        <v>1035.5187891440501</v>
      </c>
      <c r="R291" s="23">
        <v>25.323246217331505</v>
      </c>
      <c r="S291" s="22">
        <v>68</v>
      </c>
      <c r="T291" s="22" t="s">
        <v>28</v>
      </c>
      <c r="U291" s="23">
        <v>0.38346810071384957</v>
      </c>
      <c r="V291" s="22">
        <v>1919</v>
      </c>
      <c r="W291" s="22">
        <v>1797</v>
      </c>
      <c r="X291" s="22">
        <v>3545</v>
      </c>
      <c r="Y291" s="22">
        <v>3785</v>
      </c>
      <c r="Z291" s="22" t="s">
        <v>31</v>
      </c>
      <c r="AA291" s="5"/>
      <c r="AB291" s="6" cm="1">
        <f t="array" ref="AB291">SUM(IF(B291:I291&gt;B292:I292,1,-1))</f>
        <v>-2</v>
      </c>
      <c r="AC291" s="6" cm="1">
        <f t="array" ref="AC291">SUM(IF(J291:S291&gt;J292:S292,1,-1))</f>
        <v>-4</v>
      </c>
      <c r="AD291" s="6">
        <f t="shared" si="65"/>
        <v>-6</v>
      </c>
      <c r="AE291" s="6">
        <f t="shared" si="78"/>
        <v>-10</v>
      </c>
      <c r="AF291" s="6">
        <f t="shared" si="78"/>
        <v>-8</v>
      </c>
      <c r="AG291" s="6">
        <f t="shared" si="78"/>
        <v>-18</v>
      </c>
      <c r="AH291" s="5"/>
      <c r="AI291" s="8" t="str">
        <f t="shared" si="66"/>
        <v>Outside</v>
      </c>
      <c r="AJ291" s="24" t="str">
        <f t="shared" si="67"/>
        <v>Neutral</v>
      </c>
      <c r="AK291" s="25" t="str">
        <f t="shared" si="68"/>
        <v>POC Unchanged</v>
      </c>
      <c r="AL291" s="26" t="str">
        <f t="shared" si="69"/>
        <v>In. Val</v>
      </c>
      <c r="AM291" s="26" t="str">
        <f t="shared" si="70"/>
        <v>Inside Day</v>
      </c>
      <c r="AN291" s="26" t="str">
        <f t="shared" si="71"/>
        <v>Ab. Val</v>
      </c>
      <c r="AO291" s="26" t="str">
        <f t="shared" si="72"/>
        <v>No Gap</v>
      </c>
      <c r="AP291" s="26" t="str">
        <f t="shared" si="73"/>
        <v>Top-Weighted</v>
      </c>
      <c r="AQ291" s="26" t="str">
        <f t="shared" si="74"/>
        <v>Skewed Low</v>
      </c>
      <c r="AR291" s="26" t="str">
        <f t="shared" si="75"/>
        <v>Same</v>
      </c>
      <c r="AS291" s="27">
        <f t="shared" si="76"/>
        <v>0</v>
      </c>
    </row>
    <row r="292" spans="1:45" ht="15.5" x14ac:dyDescent="0.35">
      <c r="A292" s="20">
        <v>45246</v>
      </c>
      <c r="B292" s="21">
        <v>1.21349</v>
      </c>
      <c r="C292" s="21">
        <v>1.2505299999999999</v>
      </c>
      <c r="D292" s="21">
        <v>1.2069099999999999</v>
      </c>
      <c r="E292" s="21">
        <v>1.24136</v>
      </c>
      <c r="F292" s="21">
        <v>1.2136</v>
      </c>
      <c r="G292" s="21">
        <v>1.2293000000000001</v>
      </c>
      <c r="H292" s="21">
        <v>1.2104000000000001</v>
      </c>
      <c r="I292" s="22">
        <v>65</v>
      </c>
      <c r="J292" s="22">
        <v>8888</v>
      </c>
      <c r="K292" s="22">
        <v>2114</v>
      </c>
      <c r="L292" s="22">
        <v>11081</v>
      </c>
      <c r="M292" s="23">
        <v>11.528183716075114</v>
      </c>
      <c r="N292" s="23">
        <v>436.19999999999993</v>
      </c>
      <c r="O292" s="22">
        <v>188.99999999999918</v>
      </c>
      <c r="P292" s="22">
        <v>998130</v>
      </c>
      <c r="Q292" s="23">
        <v>1041.8893528183717</v>
      </c>
      <c r="R292" s="23">
        <v>25.403484640073366</v>
      </c>
      <c r="S292" s="22">
        <v>62</v>
      </c>
      <c r="T292" s="22" t="s">
        <v>28</v>
      </c>
      <c r="U292" s="23">
        <v>0.37377116900545143</v>
      </c>
      <c r="V292" s="22">
        <v>1445</v>
      </c>
      <c r="W292" s="22">
        <v>1718</v>
      </c>
      <c r="X292" s="22">
        <v>3545</v>
      </c>
      <c r="Y292" s="22">
        <v>4373</v>
      </c>
      <c r="Z292" s="22" t="s">
        <v>31</v>
      </c>
      <c r="AA292" s="5"/>
      <c r="AB292" s="6" cm="1">
        <f t="array" ref="AB292">SUM(IF(B292:I292&gt;B293:I293,1,-1))</f>
        <v>-2</v>
      </c>
      <c r="AC292" s="6" cm="1">
        <f t="array" ref="AC292">SUM(IF(J292:S292&gt;J293:S293,1,-1))</f>
        <v>-4</v>
      </c>
      <c r="AD292" s="6">
        <f t="shared" si="65"/>
        <v>-6</v>
      </c>
      <c r="AE292" s="6">
        <f t="shared" si="78"/>
        <v>-8</v>
      </c>
      <c r="AF292" s="6">
        <f t="shared" si="78"/>
        <v>-2</v>
      </c>
      <c r="AG292" s="6">
        <f t="shared" si="78"/>
        <v>-10</v>
      </c>
      <c r="AH292" s="5"/>
      <c r="AI292" s="8" t="str">
        <f t="shared" si="66"/>
        <v>OL Higher</v>
      </c>
      <c r="AJ292" s="24" t="str">
        <f t="shared" si="67"/>
        <v>Neutral</v>
      </c>
      <c r="AK292" s="25" t="str">
        <f t="shared" si="68"/>
        <v>POC Unchanged</v>
      </c>
      <c r="AL292" s="26" t="str">
        <f t="shared" si="69"/>
        <v>In. Val</v>
      </c>
      <c r="AM292" s="26" t="str">
        <f t="shared" si="70"/>
        <v>Inside Day</v>
      </c>
      <c r="AN292" s="26" t="str">
        <f t="shared" si="71"/>
        <v>Ab. Val</v>
      </c>
      <c r="AO292" s="26" t="str">
        <f t="shared" si="72"/>
        <v>No Gap</v>
      </c>
      <c r="AP292" s="26" t="str">
        <f t="shared" si="73"/>
        <v>Top-Weighted</v>
      </c>
      <c r="AQ292" s="26" t="str">
        <f t="shared" si="74"/>
        <v>Skewed Low</v>
      </c>
      <c r="AR292" s="26" t="str">
        <f t="shared" si="75"/>
        <v>Same</v>
      </c>
      <c r="AS292" s="27">
        <f t="shared" si="76"/>
        <v>0</v>
      </c>
    </row>
    <row r="293" spans="1:45" ht="15.5" x14ac:dyDescent="0.35">
      <c r="A293" s="20">
        <v>45245</v>
      </c>
      <c r="B293" s="21">
        <v>1.2140899999999999</v>
      </c>
      <c r="C293" s="21">
        <v>1.2505299999999999</v>
      </c>
      <c r="D293" s="21">
        <v>1.2069099999999999</v>
      </c>
      <c r="E293" s="21">
        <v>1.2420800000000001</v>
      </c>
      <c r="F293" s="21">
        <v>1.2136</v>
      </c>
      <c r="G293" s="21">
        <v>1.228</v>
      </c>
      <c r="H293" s="21">
        <v>1.2101000000000002</v>
      </c>
      <c r="I293" s="22">
        <v>51</v>
      </c>
      <c r="J293" s="22">
        <v>8689</v>
      </c>
      <c r="K293" s="22">
        <v>2370</v>
      </c>
      <c r="L293" s="22">
        <v>11149</v>
      </c>
      <c r="M293" s="23">
        <v>11.597181628392452</v>
      </c>
      <c r="N293" s="23">
        <v>436.19999999999993</v>
      </c>
      <c r="O293" s="22">
        <v>178.99999999999804</v>
      </c>
      <c r="P293" s="22">
        <v>1020247</v>
      </c>
      <c r="Q293" s="23">
        <v>1064.9759916492694</v>
      </c>
      <c r="R293" s="23">
        <v>25.55937643282898</v>
      </c>
      <c r="S293" s="22">
        <v>60</v>
      </c>
      <c r="T293" s="22" t="s">
        <v>28</v>
      </c>
      <c r="U293" s="23">
        <v>0.37879919887873192</v>
      </c>
      <c r="V293" s="22">
        <v>1038</v>
      </c>
      <c r="W293" s="22">
        <v>1563</v>
      </c>
      <c r="X293" s="22">
        <v>3562</v>
      </c>
      <c r="Y293" s="22">
        <v>4986</v>
      </c>
      <c r="Z293" s="22" t="s">
        <v>31</v>
      </c>
      <c r="AA293" s="5"/>
      <c r="AB293" s="6" cm="1">
        <f t="array" ref="AB293">SUM(IF(B293:I293&gt;B294:I294,1,-1))</f>
        <v>-6</v>
      </c>
      <c r="AC293" s="6" cm="1">
        <f t="array" ref="AC293">SUM(IF(J293:S293&gt;J294:S294,1,-1))</f>
        <v>0</v>
      </c>
      <c r="AD293" s="6">
        <f t="shared" si="65"/>
        <v>-6</v>
      </c>
      <c r="AE293" s="6">
        <f t="shared" si="78"/>
        <v>-6</v>
      </c>
      <c r="AF293" s="6">
        <f t="shared" si="78"/>
        <v>-4</v>
      </c>
      <c r="AG293" s="6">
        <f t="shared" si="78"/>
        <v>-10</v>
      </c>
      <c r="AH293" s="5"/>
      <c r="AI293" s="8" t="str">
        <f t="shared" si="66"/>
        <v>Outside</v>
      </c>
      <c r="AJ293" s="24" t="str">
        <f t="shared" si="67"/>
        <v>Neutral</v>
      </c>
      <c r="AK293" s="25" t="str">
        <f t="shared" si="68"/>
        <v>POC Down</v>
      </c>
      <c r="AL293" s="26" t="str">
        <f t="shared" si="69"/>
        <v>In. Val</v>
      </c>
      <c r="AM293" s="26" t="str">
        <f t="shared" si="70"/>
        <v>Inside Day</v>
      </c>
      <c r="AN293" s="26" t="str">
        <f t="shared" si="71"/>
        <v>Ab. Val</v>
      </c>
      <c r="AO293" s="26" t="str">
        <f t="shared" si="72"/>
        <v>No Gap</v>
      </c>
      <c r="AP293" s="26" t="str">
        <f t="shared" si="73"/>
        <v>Top-Weighted</v>
      </c>
      <c r="AQ293" s="26" t="str">
        <f t="shared" si="74"/>
        <v>Skewed Low</v>
      </c>
      <c r="AR293" s="26" t="str">
        <f t="shared" si="75"/>
        <v>Same</v>
      </c>
      <c r="AS293" s="27">
        <f t="shared" si="76"/>
        <v>0</v>
      </c>
    </row>
    <row r="294" spans="1:45" ht="15.5" x14ac:dyDescent="0.35">
      <c r="A294" s="20">
        <v>45244</v>
      </c>
      <c r="B294" s="21">
        <v>1.21776</v>
      </c>
      <c r="C294" s="21">
        <v>1.2505299999999999</v>
      </c>
      <c r="D294" s="21">
        <v>1.2069099999999999</v>
      </c>
      <c r="E294" s="21">
        <v>1.24926</v>
      </c>
      <c r="F294" s="21">
        <v>1.2142000000000002</v>
      </c>
      <c r="G294" s="21">
        <v>1.2266000000000001</v>
      </c>
      <c r="H294" s="21">
        <v>1.2101000000000002</v>
      </c>
      <c r="I294" s="22">
        <v>63</v>
      </c>
      <c r="J294" s="22">
        <v>8090</v>
      </c>
      <c r="K294" s="22">
        <v>2936</v>
      </c>
      <c r="L294" s="22">
        <v>11126</v>
      </c>
      <c r="M294" s="23">
        <v>11.574112734864279</v>
      </c>
      <c r="N294" s="23">
        <v>436.19999999999993</v>
      </c>
      <c r="O294" s="22">
        <v>164.9999999999996</v>
      </c>
      <c r="P294" s="22">
        <v>1022908</v>
      </c>
      <c r="Q294" s="23">
        <v>1067.7536534446765</v>
      </c>
      <c r="R294" s="23">
        <v>25.506648326455757</v>
      </c>
      <c r="S294" s="22">
        <v>65</v>
      </c>
      <c r="T294" s="22" t="s">
        <v>28</v>
      </c>
      <c r="U294" s="23">
        <v>0.40966290218104573</v>
      </c>
      <c r="V294" s="22">
        <v>457</v>
      </c>
      <c r="W294" s="22">
        <v>1563</v>
      </c>
      <c r="X294" s="22">
        <v>3806</v>
      </c>
      <c r="Y294" s="22">
        <v>5300</v>
      </c>
      <c r="Z294" s="22" t="s">
        <v>31</v>
      </c>
      <c r="AA294" s="5"/>
      <c r="AB294" s="6" cm="1">
        <f t="array" ref="AB294">SUM(IF(B294:I294&gt;B295:I295,1,-1))</f>
        <v>0</v>
      </c>
      <c r="AC294" s="6" cm="1">
        <f t="array" ref="AC294">SUM(IF(J294:S294&gt;J295:S295,1,-1))</f>
        <v>2</v>
      </c>
      <c r="AD294" s="6">
        <f t="shared" si="65"/>
        <v>2</v>
      </c>
      <c r="AE294" s="6">
        <f t="shared" si="78"/>
        <v>-2</v>
      </c>
      <c r="AF294" s="6">
        <f t="shared" si="78"/>
        <v>-8</v>
      </c>
      <c r="AG294" s="6">
        <f t="shared" si="78"/>
        <v>-10</v>
      </c>
      <c r="AH294" s="5"/>
      <c r="AI294" s="8" t="str">
        <f t="shared" si="66"/>
        <v>Outside</v>
      </c>
      <c r="AJ294" s="24" t="str">
        <f t="shared" si="67"/>
        <v>Neutral</v>
      </c>
      <c r="AK294" s="25" t="str">
        <f t="shared" si="68"/>
        <v>POC Unchanged</v>
      </c>
      <c r="AL294" s="26" t="str">
        <f t="shared" si="69"/>
        <v>In. Val</v>
      </c>
      <c r="AM294" s="26" t="str">
        <f t="shared" si="70"/>
        <v>Upper Break</v>
      </c>
      <c r="AN294" s="26" t="str">
        <f t="shared" si="71"/>
        <v>Ab. Val</v>
      </c>
      <c r="AO294" s="26" t="str">
        <f t="shared" si="72"/>
        <v>No Gap</v>
      </c>
      <c r="AP294" s="26" t="str">
        <f t="shared" si="73"/>
        <v>Top-Weighted</v>
      </c>
      <c r="AQ294" s="26" t="str">
        <f t="shared" si="74"/>
        <v>Skewed Low</v>
      </c>
      <c r="AR294" s="26" t="str">
        <f t="shared" si="75"/>
        <v>Closed Lower Quadrant</v>
      </c>
      <c r="AS294" s="27">
        <f t="shared" si="76"/>
        <v>-1</v>
      </c>
    </row>
    <row r="295" spans="1:45" ht="15.5" x14ac:dyDescent="0.35">
      <c r="A295" s="20">
        <v>45243</v>
      </c>
      <c r="B295" s="21">
        <v>1.22113</v>
      </c>
      <c r="C295" s="21">
        <v>1.24274</v>
      </c>
      <c r="D295" s="21">
        <v>1.2069099999999999</v>
      </c>
      <c r="E295" s="21">
        <v>1.2277899999999999</v>
      </c>
      <c r="F295" s="21">
        <v>1.2142000000000002</v>
      </c>
      <c r="G295" s="21">
        <v>1.2244000000000002</v>
      </c>
      <c r="H295" s="21">
        <v>1.2101000000000002</v>
      </c>
      <c r="I295" s="22">
        <v>40</v>
      </c>
      <c r="J295" s="22">
        <v>7990</v>
      </c>
      <c r="K295" s="22">
        <v>2950</v>
      </c>
      <c r="L295" s="22">
        <v>11042</v>
      </c>
      <c r="M295" s="23">
        <v>11.478079331941535</v>
      </c>
      <c r="N295" s="23">
        <v>358.3000000000003</v>
      </c>
      <c r="O295" s="22">
        <v>142.9999999999998</v>
      </c>
      <c r="P295" s="22">
        <v>1032979</v>
      </c>
      <c r="Q295" s="23">
        <v>1078.2661795407098</v>
      </c>
      <c r="R295" s="23">
        <v>30.817750488417502</v>
      </c>
      <c r="S295" s="22">
        <v>53</v>
      </c>
      <c r="T295" s="22" t="s">
        <v>28</v>
      </c>
      <c r="U295" s="23">
        <v>0.44994354020856286</v>
      </c>
      <c r="V295" s="22">
        <v>734</v>
      </c>
      <c r="W295" s="22">
        <v>2084</v>
      </c>
      <c r="X295" s="22">
        <v>3859</v>
      </c>
      <c r="Y295" s="22">
        <v>4365</v>
      </c>
      <c r="Z295" s="22" t="s">
        <v>32</v>
      </c>
      <c r="AA295" s="5"/>
      <c r="AB295" s="6" cm="1">
        <f t="array" ref="AB295">SUM(IF(B295:I295&gt;B296:I296,1,-1))</f>
        <v>0</v>
      </c>
      <c r="AC295" s="6" cm="1">
        <f t="array" ref="AC295">SUM(IF(J295:S295&gt;J296:S296,1,-1))</f>
        <v>-6</v>
      </c>
      <c r="AD295" s="6">
        <f t="shared" si="65"/>
        <v>-6</v>
      </c>
      <c r="AE295" s="6">
        <f t="shared" si="78"/>
        <v>-6</v>
      </c>
      <c r="AF295" s="6">
        <f t="shared" si="78"/>
        <v>-10</v>
      </c>
      <c r="AG295" s="6">
        <f t="shared" si="78"/>
        <v>-16</v>
      </c>
      <c r="AH295" s="5"/>
      <c r="AI295" s="8" t="str">
        <f t="shared" si="66"/>
        <v>Outside</v>
      </c>
      <c r="AJ295" s="24" t="str">
        <f t="shared" si="67"/>
        <v>Down</v>
      </c>
      <c r="AK295" s="25" t="str">
        <f t="shared" si="68"/>
        <v>POC Down</v>
      </c>
      <c r="AL295" s="26" t="str">
        <f t="shared" si="69"/>
        <v>In. Val</v>
      </c>
      <c r="AM295" s="26" t="str">
        <f t="shared" si="70"/>
        <v>Inside Day</v>
      </c>
      <c r="AN295" s="26" t="str">
        <f t="shared" si="71"/>
        <v>Ab. Val</v>
      </c>
      <c r="AO295" s="26" t="str">
        <f t="shared" si="72"/>
        <v>No Gap</v>
      </c>
      <c r="AP295" s="26" t="str">
        <f t="shared" si="73"/>
        <v>Top-Weighted</v>
      </c>
      <c r="AQ295" s="26" t="str">
        <f t="shared" si="74"/>
        <v>Skewed Low</v>
      </c>
      <c r="AR295" s="26" t="str">
        <f t="shared" si="75"/>
        <v>Closed Lower Quadrant</v>
      </c>
      <c r="AS295" s="27">
        <f t="shared" si="76"/>
        <v>-1</v>
      </c>
    </row>
    <row r="296" spans="1:45" ht="15.5" x14ac:dyDescent="0.35">
      <c r="A296" s="20">
        <v>45240</v>
      </c>
      <c r="B296" s="21">
        <v>1.2154199999999999</v>
      </c>
      <c r="C296" s="21">
        <v>1.24274</v>
      </c>
      <c r="D296" s="21">
        <v>1.2069099999999999</v>
      </c>
      <c r="E296" s="21">
        <v>1.2226300000000001</v>
      </c>
      <c r="F296" s="21">
        <v>1.2150000000000001</v>
      </c>
      <c r="G296" s="21">
        <v>1.2228000000000001</v>
      </c>
      <c r="H296" s="21">
        <v>1.2104000000000001</v>
      </c>
      <c r="I296" s="22">
        <v>39</v>
      </c>
      <c r="J296" s="22">
        <v>7243</v>
      </c>
      <c r="K296" s="22">
        <v>3710</v>
      </c>
      <c r="L296" s="22">
        <v>11057</v>
      </c>
      <c r="M296" s="23">
        <v>11.50344467640917</v>
      </c>
      <c r="N296" s="23">
        <v>358.3000000000003</v>
      </c>
      <c r="O296" s="22">
        <v>123.99999999999966</v>
      </c>
      <c r="P296" s="22">
        <v>1046136</v>
      </c>
      <c r="Q296" s="23">
        <v>1092</v>
      </c>
      <c r="R296" s="23">
        <v>30.8596148478928</v>
      </c>
      <c r="S296" s="22">
        <v>66</v>
      </c>
      <c r="T296" s="22" t="s">
        <v>26</v>
      </c>
      <c r="U296" s="23">
        <v>0.51303218945275408</v>
      </c>
      <c r="V296" s="22">
        <v>734</v>
      </c>
      <c r="W296" s="22">
        <v>1890</v>
      </c>
      <c r="X296" s="22">
        <v>3940</v>
      </c>
      <c r="Y296" s="22">
        <v>4493</v>
      </c>
      <c r="Z296" s="22" t="s">
        <v>29</v>
      </c>
      <c r="AA296" s="5"/>
      <c r="AB296" s="6" cm="1">
        <f t="array" ref="AB296">SUM(IF(B296:I296&gt;B297:I297,1,-1))</f>
        <v>-2</v>
      </c>
      <c r="AC296" s="6" cm="1">
        <f t="array" ref="AC296">SUM(IF(J296:S296&gt;J297:S297,1,-1))</f>
        <v>-4</v>
      </c>
      <c r="AD296" s="6">
        <f t="shared" si="65"/>
        <v>-6</v>
      </c>
      <c r="AE296" s="6">
        <f t="shared" si="78"/>
        <v>-10</v>
      </c>
      <c r="AF296" s="6">
        <f t="shared" si="78"/>
        <v>-14</v>
      </c>
      <c r="AG296" s="6">
        <f t="shared" si="78"/>
        <v>-24</v>
      </c>
      <c r="AH296" s="5"/>
      <c r="AI296" s="8" t="str">
        <f t="shared" si="66"/>
        <v>OL Higher</v>
      </c>
      <c r="AJ296" s="24" t="str">
        <f t="shared" si="67"/>
        <v>Neutral</v>
      </c>
      <c r="AK296" s="25" t="str">
        <f t="shared" si="68"/>
        <v>POC Unchanged</v>
      </c>
      <c r="AL296" s="26" t="str">
        <f t="shared" si="69"/>
        <v>In. Val</v>
      </c>
      <c r="AM296" s="26" t="str">
        <f t="shared" si="70"/>
        <v>Inside Day</v>
      </c>
      <c r="AN296" s="26" t="str">
        <f t="shared" si="71"/>
        <v>In Val</v>
      </c>
      <c r="AO296" s="26" t="str">
        <f t="shared" si="72"/>
        <v>No Gap</v>
      </c>
      <c r="AP296" s="26" t="str">
        <f t="shared" si="73"/>
        <v>Top-Weighted</v>
      </c>
      <c r="AQ296" s="26" t="str">
        <f t="shared" si="74"/>
        <v>Skewed Low</v>
      </c>
      <c r="AR296" s="26" t="str">
        <f t="shared" si="75"/>
        <v>Same</v>
      </c>
      <c r="AS296" s="27">
        <f t="shared" si="76"/>
        <v>0</v>
      </c>
    </row>
    <row r="297" spans="1:45" ht="15.5" x14ac:dyDescent="0.35">
      <c r="A297" s="20">
        <v>45239</v>
      </c>
      <c r="B297" s="21">
        <v>1.21821</v>
      </c>
      <c r="C297" s="21">
        <v>1.24274</v>
      </c>
      <c r="D297" s="21">
        <v>1.2069099999999999</v>
      </c>
      <c r="E297" s="21">
        <v>1.2215400000000001</v>
      </c>
      <c r="F297" s="21">
        <v>1.2150000000000001</v>
      </c>
      <c r="G297" s="21">
        <v>1.2223000000000002</v>
      </c>
      <c r="H297" s="21">
        <v>1.2102000000000002</v>
      </c>
      <c r="I297" s="22">
        <v>44</v>
      </c>
      <c r="J297" s="22">
        <v>7078</v>
      </c>
      <c r="K297" s="22">
        <v>3889</v>
      </c>
      <c r="L297" s="22">
        <v>11077</v>
      </c>
      <c r="M297" s="23">
        <v>11.52411273486428</v>
      </c>
      <c r="N297" s="23">
        <v>358.3000000000003</v>
      </c>
      <c r="O297" s="22">
        <v>121</v>
      </c>
      <c r="P297" s="22">
        <v>1061912</v>
      </c>
      <c r="Q297" s="23">
        <v>1108.4676409185804</v>
      </c>
      <c r="R297" s="23">
        <v>30.915433993859867</v>
      </c>
      <c r="S297" s="22">
        <v>54</v>
      </c>
      <c r="T297" s="22" t="s">
        <v>26</v>
      </c>
      <c r="U297" s="23">
        <v>0.53125711109583973</v>
      </c>
      <c r="V297" s="22">
        <v>734</v>
      </c>
      <c r="W297" s="22">
        <v>1890</v>
      </c>
      <c r="X297" s="22">
        <v>3749</v>
      </c>
      <c r="Y297" s="22">
        <v>4704</v>
      </c>
      <c r="Z297" s="22" t="s">
        <v>29</v>
      </c>
      <c r="AA297" s="5"/>
      <c r="AB297" s="6" cm="1">
        <f t="array" ref="AB297">SUM(IF(B297:I297&gt;B298:I298,1,-1))</f>
        <v>-4</v>
      </c>
      <c r="AC297" s="6" cm="1">
        <f t="array" ref="AC297">SUM(IF(J297:S297&gt;J298:S298,1,-1))</f>
        <v>0</v>
      </c>
      <c r="AD297" s="6">
        <f t="shared" si="65"/>
        <v>-4</v>
      </c>
      <c r="AE297" s="6">
        <f t="shared" si="78"/>
        <v>-14</v>
      </c>
      <c r="AF297" s="6">
        <f t="shared" si="78"/>
        <v>-20</v>
      </c>
      <c r="AG297" s="6">
        <f t="shared" si="78"/>
        <v>-34</v>
      </c>
      <c r="AH297" s="5"/>
      <c r="AI297" s="8" t="str">
        <f t="shared" si="66"/>
        <v>Outside</v>
      </c>
      <c r="AJ297" s="24" t="str">
        <f t="shared" si="67"/>
        <v>Neutral</v>
      </c>
      <c r="AK297" s="25" t="str">
        <f t="shared" si="68"/>
        <v>POC Unchanged</v>
      </c>
      <c r="AL297" s="26" t="str">
        <f t="shared" si="69"/>
        <v>In. Val</v>
      </c>
      <c r="AM297" s="26" t="str">
        <f t="shared" si="70"/>
        <v>Inside Day</v>
      </c>
      <c r="AN297" s="26" t="str">
        <f t="shared" si="71"/>
        <v>In Val</v>
      </c>
      <c r="AO297" s="26" t="str">
        <f t="shared" si="72"/>
        <v>No Gap</v>
      </c>
      <c r="AP297" s="26" t="str">
        <f t="shared" si="73"/>
        <v>Top-Weighted</v>
      </c>
      <c r="AQ297" s="26" t="str">
        <f t="shared" si="74"/>
        <v>Skewed Low</v>
      </c>
      <c r="AR297" s="26" t="str">
        <f t="shared" si="75"/>
        <v>Closed Higher Quadrant</v>
      </c>
      <c r="AS297" s="27">
        <f t="shared" si="76"/>
        <v>1</v>
      </c>
    </row>
    <row r="298" spans="1:45" ht="15.5" x14ac:dyDescent="0.35">
      <c r="A298" s="20">
        <v>45238</v>
      </c>
      <c r="B298" s="21">
        <v>1.2314799999999999</v>
      </c>
      <c r="C298" s="21">
        <v>1.24274</v>
      </c>
      <c r="D298" s="21">
        <v>1.2069099999999999</v>
      </c>
      <c r="E298" s="21">
        <v>1.22837</v>
      </c>
      <c r="F298" s="21">
        <v>1.2150000000000001</v>
      </c>
      <c r="G298" s="21">
        <v>1.2217</v>
      </c>
      <c r="H298" s="21">
        <v>1.2104000000000001</v>
      </c>
      <c r="I298" s="22">
        <v>41</v>
      </c>
      <c r="J298" s="22">
        <v>7057</v>
      </c>
      <c r="K298" s="22">
        <v>3889</v>
      </c>
      <c r="L298" s="22">
        <v>11056</v>
      </c>
      <c r="M298" s="23">
        <v>11.495093945720228</v>
      </c>
      <c r="N298" s="23">
        <v>358.3000000000003</v>
      </c>
      <c r="O298" s="22">
        <v>112.99999999999866</v>
      </c>
      <c r="P298" s="22">
        <v>1074045</v>
      </c>
      <c r="Q298" s="23">
        <v>1121.1325678496869</v>
      </c>
      <c r="R298" s="23">
        <v>30.856823890594448</v>
      </c>
      <c r="S298" s="22">
        <v>54</v>
      </c>
      <c r="T298" s="22" t="s">
        <v>26</v>
      </c>
      <c r="U298" s="23">
        <v>0.53094468463640065</v>
      </c>
      <c r="V298" s="22">
        <v>734</v>
      </c>
      <c r="W298" s="22">
        <v>1755</v>
      </c>
      <c r="X298" s="22">
        <v>3863</v>
      </c>
      <c r="Y298" s="22">
        <v>4704</v>
      </c>
      <c r="Z298" s="22" t="s">
        <v>32</v>
      </c>
      <c r="AA298" s="5"/>
      <c r="AB298" s="6" cm="1">
        <f t="array" ref="AB298">SUM(IF(B298:I298&gt;B299:I299,1,-1))</f>
        <v>-4</v>
      </c>
      <c r="AC298" s="6" cm="1">
        <f t="array" ref="AC298">SUM(IF(J298:S298&gt;J299:S299,1,-1))</f>
        <v>-10</v>
      </c>
      <c r="AD298" s="6">
        <f t="shared" si="65"/>
        <v>-14</v>
      </c>
      <c r="AE298" s="6">
        <f t="shared" si="78"/>
        <v>-12</v>
      </c>
      <c r="AF298" s="6">
        <f t="shared" si="78"/>
        <v>-24</v>
      </c>
      <c r="AG298" s="6">
        <f t="shared" si="78"/>
        <v>-36</v>
      </c>
      <c r="AH298" s="5"/>
      <c r="AI298" s="8" t="str">
        <f t="shared" si="66"/>
        <v>Inside</v>
      </c>
      <c r="AJ298" s="24" t="str">
        <f t="shared" si="67"/>
        <v>Down</v>
      </c>
      <c r="AK298" s="25" t="str">
        <f t="shared" si="68"/>
        <v>POC Unchanged</v>
      </c>
      <c r="AL298" s="26" t="str">
        <f t="shared" si="69"/>
        <v>In. Val</v>
      </c>
      <c r="AM298" s="26" t="str">
        <f t="shared" si="70"/>
        <v>Inside Day</v>
      </c>
      <c r="AN298" s="26" t="str">
        <f t="shared" si="71"/>
        <v>Ab. Val</v>
      </c>
      <c r="AO298" s="26" t="str">
        <f t="shared" si="72"/>
        <v>Gap Up - Faded</v>
      </c>
      <c r="AP298" s="26" t="str">
        <f t="shared" si="73"/>
        <v>Top-Weighted</v>
      </c>
      <c r="AQ298" s="26" t="str">
        <f t="shared" si="74"/>
        <v>Skewed Low</v>
      </c>
      <c r="AR298" s="26" t="str">
        <f t="shared" si="75"/>
        <v>Same</v>
      </c>
      <c r="AS298" s="27">
        <f t="shared" si="76"/>
        <v>0</v>
      </c>
    </row>
    <row r="299" spans="1:45" ht="15.5" x14ac:dyDescent="0.35">
      <c r="A299" s="20">
        <v>45237</v>
      </c>
      <c r="B299" s="21">
        <v>1.22889</v>
      </c>
      <c r="C299" s="21">
        <v>1.24274</v>
      </c>
      <c r="D299" s="21">
        <v>1.2069099999999999</v>
      </c>
      <c r="E299" s="21">
        <v>1.22895</v>
      </c>
      <c r="F299" s="21">
        <v>1.2150000000000001</v>
      </c>
      <c r="G299" s="21">
        <v>1.2218</v>
      </c>
      <c r="H299" s="21">
        <v>1.2103000000000002</v>
      </c>
      <c r="I299" s="22">
        <v>56</v>
      </c>
      <c r="J299" s="22">
        <v>7097</v>
      </c>
      <c r="K299" s="22">
        <v>3889</v>
      </c>
      <c r="L299" s="22">
        <v>11096</v>
      </c>
      <c r="M299" s="23">
        <v>11.535177453027147</v>
      </c>
      <c r="N299" s="23">
        <v>358.3000000000003</v>
      </c>
      <c r="O299" s="22">
        <v>114.99999999999844</v>
      </c>
      <c r="P299" s="22">
        <v>1092458</v>
      </c>
      <c r="Q299" s="23">
        <v>1140.3528183716076</v>
      </c>
      <c r="R299" s="23">
        <v>30.968462182528583</v>
      </c>
      <c r="S299" s="22">
        <v>58</v>
      </c>
      <c r="T299" s="22" t="s">
        <v>26</v>
      </c>
      <c r="U299" s="23">
        <v>0.53082954422158468</v>
      </c>
      <c r="V299" s="22">
        <v>734</v>
      </c>
      <c r="W299" s="22">
        <v>1813</v>
      </c>
      <c r="X299" s="22">
        <v>3845</v>
      </c>
      <c r="Y299" s="22">
        <v>4704</v>
      </c>
      <c r="Z299" s="22" t="s">
        <v>32</v>
      </c>
      <c r="AA299" s="5"/>
      <c r="AB299" s="6" cm="1">
        <f t="array" ref="AB299">SUM(IF(B299:I299&gt;B300:I300,1,-1))</f>
        <v>-6</v>
      </c>
      <c r="AC299" s="6" cm="1">
        <f t="array" ref="AC299">SUM(IF(J299:S299&gt;J300:S300,1,-1))</f>
        <v>-10</v>
      </c>
      <c r="AD299" s="6">
        <f t="shared" si="65"/>
        <v>-16</v>
      </c>
      <c r="AE299" s="6">
        <f t="shared" si="78"/>
        <v>-6</v>
      </c>
      <c r="AF299" s="6">
        <f t="shared" si="78"/>
        <v>-18</v>
      </c>
      <c r="AG299" s="6">
        <f t="shared" si="78"/>
        <v>-24</v>
      </c>
      <c r="AH299" s="5"/>
      <c r="AI299" s="8" t="str">
        <f t="shared" si="66"/>
        <v>Inside</v>
      </c>
      <c r="AJ299" s="24" t="str">
        <f t="shared" si="67"/>
        <v>Down</v>
      </c>
      <c r="AK299" s="25" t="str">
        <f t="shared" si="68"/>
        <v>POC Unchanged</v>
      </c>
      <c r="AL299" s="26" t="str">
        <f t="shared" si="69"/>
        <v>In. Val</v>
      </c>
      <c r="AM299" s="26" t="str">
        <f t="shared" si="70"/>
        <v>Inside Day</v>
      </c>
      <c r="AN299" s="26" t="str">
        <f t="shared" si="71"/>
        <v>Ab. Val</v>
      </c>
      <c r="AO299" s="26" t="str">
        <f t="shared" si="72"/>
        <v>Gap Up - Follow Through</v>
      </c>
      <c r="AP299" s="26" t="str">
        <f t="shared" si="73"/>
        <v>Top-Weighted</v>
      </c>
      <c r="AQ299" s="26" t="str">
        <f t="shared" si="74"/>
        <v>Skewed Low</v>
      </c>
      <c r="AR299" s="26" t="str">
        <f t="shared" si="75"/>
        <v>Closed Higher Quadrant</v>
      </c>
      <c r="AS299" s="27">
        <f t="shared" si="76"/>
        <v>1</v>
      </c>
    </row>
    <row r="300" spans="1:45" ht="15.5" x14ac:dyDescent="0.35">
      <c r="A300" s="20">
        <v>45236</v>
      </c>
      <c r="B300" s="21">
        <v>1.22488</v>
      </c>
      <c r="C300" s="21">
        <v>1.24274</v>
      </c>
      <c r="D300" s="21">
        <v>1.2069099999999999</v>
      </c>
      <c r="E300" s="21">
        <v>1.2342200000000001</v>
      </c>
      <c r="F300" s="21">
        <v>1.2150000000000001</v>
      </c>
      <c r="G300" s="21">
        <v>1.2218</v>
      </c>
      <c r="H300" s="21">
        <v>1.2103000000000002</v>
      </c>
      <c r="I300" s="22">
        <v>75</v>
      </c>
      <c r="J300" s="22">
        <v>7116</v>
      </c>
      <c r="K300" s="22">
        <v>3889</v>
      </c>
      <c r="L300" s="22">
        <v>11115</v>
      </c>
      <c r="M300" s="23">
        <v>11.552400835073064</v>
      </c>
      <c r="N300" s="23">
        <v>358.3000000000003</v>
      </c>
      <c r="O300" s="22">
        <v>114.99999999999844</v>
      </c>
      <c r="P300" s="22">
        <v>1118961</v>
      </c>
      <c r="Q300" s="23">
        <v>1168.017745302714</v>
      </c>
      <c r="R300" s="23">
        <v>31.021490371197295</v>
      </c>
      <c r="S300" s="22">
        <v>65</v>
      </c>
      <c r="T300" s="22" t="s">
        <v>26</v>
      </c>
      <c r="U300" s="23">
        <v>0.52785134379799681</v>
      </c>
      <c r="V300" s="22">
        <v>706</v>
      </c>
      <c r="W300" s="22">
        <v>1643</v>
      </c>
      <c r="X300" s="22">
        <v>4062</v>
      </c>
      <c r="Y300" s="22">
        <v>4704</v>
      </c>
      <c r="Z300" s="22" t="s">
        <v>31</v>
      </c>
      <c r="AA300" s="5"/>
      <c r="AB300" s="6" cm="1">
        <f t="array" ref="AB300">SUM(IF(B300:I300&gt;B301:I301,1,-1))</f>
        <v>-2</v>
      </c>
      <c r="AC300" s="6" cm="1">
        <f t="array" ref="AC300">SUM(IF(J300:S300&gt;J301:S301,1,-1))</f>
        <v>-4</v>
      </c>
      <c r="AD300" s="6">
        <f t="shared" si="65"/>
        <v>-6</v>
      </c>
      <c r="AE300" s="6">
        <f t="shared" si="78"/>
        <v>0</v>
      </c>
      <c r="AF300" s="6">
        <f t="shared" si="78"/>
        <v>-8</v>
      </c>
      <c r="AG300" s="6">
        <f t="shared" si="78"/>
        <v>-8</v>
      </c>
      <c r="AH300" s="5"/>
      <c r="AI300" s="8" t="str">
        <f t="shared" si="66"/>
        <v>Outside</v>
      </c>
      <c r="AJ300" s="24" t="str">
        <f t="shared" si="67"/>
        <v>Down</v>
      </c>
      <c r="AK300" s="25" t="str">
        <f t="shared" si="68"/>
        <v>POC Unchanged</v>
      </c>
      <c r="AL300" s="26" t="str">
        <f t="shared" si="69"/>
        <v>In. Val</v>
      </c>
      <c r="AM300" s="26" t="str">
        <f t="shared" si="70"/>
        <v>Upper Break</v>
      </c>
      <c r="AN300" s="26" t="str">
        <f t="shared" si="71"/>
        <v>Ab. Val</v>
      </c>
      <c r="AO300" s="26" t="str">
        <f t="shared" si="72"/>
        <v>Gap Up - Follow Through</v>
      </c>
      <c r="AP300" s="26" t="str">
        <f t="shared" si="73"/>
        <v>Top-Weighted</v>
      </c>
      <c r="AQ300" s="26" t="str">
        <f t="shared" si="74"/>
        <v>Skewed Low</v>
      </c>
      <c r="AR300" s="26" t="str">
        <f t="shared" si="75"/>
        <v>Same</v>
      </c>
      <c r="AS300" s="27">
        <f t="shared" si="76"/>
        <v>0</v>
      </c>
    </row>
    <row r="301" spans="1:45" ht="15.5" x14ac:dyDescent="0.35">
      <c r="A301" s="20">
        <v>45233</v>
      </c>
      <c r="B301" s="21">
        <v>1.2219199999999999</v>
      </c>
      <c r="C301" s="21">
        <v>1.23889</v>
      </c>
      <c r="D301" s="21">
        <v>1.2069099999999999</v>
      </c>
      <c r="E301" s="21">
        <v>1.2369600000000001</v>
      </c>
      <c r="F301" s="21">
        <v>1.2150000000000001</v>
      </c>
      <c r="G301" s="21">
        <v>1.2213000000000001</v>
      </c>
      <c r="H301" s="21">
        <v>1.2111000000000001</v>
      </c>
      <c r="I301" s="22">
        <v>85</v>
      </c>
      <c r="J301" s="22">
        <v>7139</v>
      </c>
      <c r="K301" s="22">
        <v>3889</v>
      </c>
      <c r="L301" s="22">
        <v>11138</v>
      </c>
      <c r="M301" s="23">
        <v>11.585699373695196</v>
      </c>
      <c r="N301" s="23">
        <v>319.80000000000121</v>
      </c>
      <c r="O301" s="22">
        <v>101.99999999999987</v>
      </c>
      <c r="P301" s="22">
        <v>1131860</v>
      </c>
      <c r="Q301" s="23">
        <v>1181.482254697286</v>
      </c>
      <c r="R301" s="23">
        <v>34.828017510944207</v>
      </c>
      <c r="S301" s="22">
        <v>56</v>
      </c>
      <c r="T301" s="22" t="s">
        <v>26</v>
      </c>
      <c r="U301" s="23">
        <v>0.52498148337174777</v>
      </c>
      <c r="V301" s="22">
        <v>547</v>
      </c>
      <c r="W301" s="22">
        <v>1739</v>
      </c>
      <c r="X301" s="22">
        <v>4963</v>
      </c>
      <c r="Y301" s="22">
        <v>3889</v>
      </c>
      <c r="Z301" s="22" t="s">
        <v>31</v>
      </c>
      <c r="AA301" s="5"/>
      <c r="AB301" s="6" cm="1">
        <f t="array" ref="AB301">SUM(IF(B301:I301&gt;B302:I302,1,-1))</f>
        <v>2</v>
      </c>
      <c r="AC301" s="6" cm="1">
        <f t="array" ref="AC301">SUM(IF(J301:S301&gt;J302:S302,1,-1))</f>
        <v>-4</v>
      </c>
      <c r="AD301" s="6">
        <f t="shared" si="65"/>
        <v>-2</v>
      </c>
      <c r="AE301" s="6">
        <f t="shared" si="78"/>
        <v>0</v>
      </c>
      <c r="AF301" s="6">
        <f t="shared" si="78"/>
        <v>-10</v>
      </c>
      <c r="AG301" s="6">
        <f t="shared" si="78"/>
        <v>-10</v>
      </c>
      <c r="AH301" s="5"/>
      <c r="AI301" s="8" t="str">
        <f t="shared" si="66"/>
        <v>Outside</v>
      </c>
      <c r="AJ301" s="24" t="str">
        <f t="shared" si="67"/>
        <v>Down</v>
      </c>
      <c r="AK301" s="25" t="str">
        <f t="shared" si="68"/>
        <v>POC Unchanged</v>
      </c>
      <c r="AL301" s="26" t="str">
        <f t="shared" si="69"/>
        <v>In. Val</v>
      </c>
      <c r="AM301" s="26" t="str">
        <f t="shared" si="70"/>
        <v>Upper Break</v>
      </c>
      <c r="AN301" s="26" t="str">
        <f t="shared" si="71"/>
        <v>Ab. Val</v>
      </c>
      <c r="AO301" s="26" t="str">
        <f t="shared" si="72"/>
        <v>Gap Up - Follow Through</v>
      </c>
      <c r="AP301" s="26" t="str">
        <f t="shared" si="73"/>
        <v>Top-Weighted</v>
      </c>
      <c r="AQ301" s="26" t="str">
        <f t="shared" si="74"/>
        <v>Skewed Mid-Low</v>
      </c>
      <c r="AR301" s="26" t="str">
        <f t="shared" si="75"/>
        <v>Closed Lower Quadrant</v>
      </c>
      <c r="AS301" s="27">
        <f t="shared" si="76"/>
        <v>-2</v>
      </c>
    </row>
    <row r="302" spans="1:45" ht="15.5" x14ac:dyDescent="0.35">
      <c r="A302" s="20">
        <v>45232</v>
      </c>
      <c r="B302" s="21">
        <v>1.2186699999999999</v>
      </c>
      <c r="C302" s="21">
        <v>1.2336800000000001</v>
      </c>
      <c r="D302" s="21">
        <v>1.2069099999999999</v>
      </c>
      <c r="E302" s="21">
        <v>1.21889</v>
      </c>
      <c r="F302" s="21">
        <v>1.2150000000000001</v>
      </c>
      <c r="G302" s="21">
        <v>1.2208000000000001</v>
      </c>
      <c r="H302" s="21">
        <v>1.2112000000000001</v>
      </c>
      <c r="I302" s="22">
        <v>57</v>
      </c>
      <c r="J302" s="22">
        <v>7177</v>
      </c>
      <c r="K302" s="22">
        <v>3980</v>
      </c>
      <c r="L302" s="22">
        <v>11271</v>
      </c>
      <c r="M302" s="23">
        <v>11.708229166666651</v>
      </c>
      <c r="N302" s="23">
        <v>267.70000000000181</v>
      </c>
      <c r="O302" s="22">
        <v>96.000000000000526</v>
      </c>
      <c r="P302" s="22">
        <v>1157909</v>
      </c>
      <c r="Q302" s="23">
        <v>1206.1552083333333</v>
      </c>
      <c r="R302" s="23">
        <v>42.103100485617944</v>
      </c>
      <c r="S302" s="22">
        <v>35</v>
      </c>
      <c r="T302" s="22" t="s">
        <v>26</v>
      </c>
      <c r="U302" s="23">
        <v>0.55621052987198571</v>
      </c>
      <c r="V302" s="22">
        <v>1050</v>
      </c>
      <c r="W302" s="22">
        <v>1952</v>
      </c>
      <c r="X302" s="22">
        <v>5667</v>
      </c>
      <c r="Y302" s="22">
        <v>2602</v>
      </c>
      <c r="Z302" s="22" t="s">
        <v>29</v>
      </c>
      <c r="AA302" s="5"/>
      <c r="AB302" s="6" cm="1">
        <f t="array" ref="AB302">SUM(IF(B302:I302&gt;B303:I303,1,-1))</f>
        <v>0</v>
      </c>
      <c r="AC302" s="6" cm="1">
        <f t="array" ref="AC302">SUM(IF(J302:S302&gt;J303:S303,1,-1))</f>
        <v>0</v>
      </c>
      <c r="AD302" s="6">
        <f t="shared" si="65"/>
        <v>0</v>
      </c>
      <c r="AE302" s="6">
        <f t="shared" si="78"/>
        <v>-6</v>
      </c>
      <c r="AF302" s="6">
        <f t="shared" si="78"/>
        <v>-14</v>
      </c>
      <c r="AG302" s="6">
        <f t="shared" si="78"/>
        <v>-20</v>
      </c>
      <c r="AH302" s="5"/>
      <c r="AI302" s="8" t="str">
        <f t="shared" si="66"/>
        <v>OL Higher</v>
      </c>
      <c r="AJ302" s="24" t="str">
        <f t="shared" si="67"/>
        <v>Down</v>
      </c>
      <c r="AK302" s="25" t="str">
        <f t="shared" si="68"/>
        <v>POC Unchanged</v>
      </c>
      <c r="AL302" s="26" t="str">
        <f t="shared" si="69"/>
        <v>In. Val</v>
      </c>
      <c r="AM302" s="26" t="str">
        <f t="shared" si="70"/>
        <v>Inside Day</v>
      </c>
      <c r="AN302" s="26" t="str">
        <f t="shared" si="71"/>
        <v>In Val</v>
      </c>
      <c r="AO302" s="26" t="str">
        <f t="shared" si="72"/>
        <v>No Gap</v>
      </c>
      <c r="AP302" s="26" t="str">
        <f t="shared" si="73"/>
        <v>Top-Weighted</v>
      </c>
      <c r="AQ302" s="26" t="str">
        <f t="shared" si="74"/>
        <v>Skewed Mid-Low</v>
      </c>
      <c r="AR302" s="26" t="str">
        <f t="shared" si="75"/>
        <v>Same</v>
      </c>
      <c r="AS302" s="27">
        <f t="shared" si="76"/>
        <v>0</v>
      </c>
    </row>
    <row r="303" spans="1:45" ht="15.5" x14ac:dyDescent="0.35">
      <c r="A303" s="20">
        <v>45231</v>
      </c>
      <c r="B303" s="21">
        <v>1.21367</v>
      </c>
      <c r="C303" s="21">
        <v>1.2336800000000001</v>
      </c>
      <c r="D303" s="21">
        <v>1.2069099999999999</v>
      </c>
      <c r="E303" s="21">
        <v>1.218</v>
      </c>
      <c r="F303" s="21">
        <v>1.2150000000000001</v>
      </c>
      <c r="G303" s="21">
        <v>1.2206000000000001</v>
      </c>
      <c r="H303" s="21">
        <v>1.2111000000000001</v>
      </c>
      <c r="I303" s="22">
        <v>73</v>
      </c>
      <c r="J303" s="22">
        <v>6861</v>
      </c>
      <c r="K303" s="22">
        <v>4260</v>
      </c>
      <c r="L303" s="22">
        <v>11245</v>
      </c>
      <c r="M303" s="23">
        <v>11.681145833333311</v>
      </c>
      <c r="N303" s="23">
        <v>267.70000000000181</v>
      </c>
      <c r="O303" s="22">
        <v>95.000000000000639</v>
      </c>
      <c r="P303" s="22">
        <v>1168515</v>
      </c>
      <c r="Q303" s="23">
        <v>1217.203125</v>
      </c>
      <c r="R303" s="23">
        <v>42.005976839745699</v>
      </c>
      <c r="S303" s="22">
        <v>45</v>
      </c>
      <c r="T303" s="22" t="s">
        <v>26</v>
      </c>
      <c r="U303" s="23">
        <v>0.57844039902734268</v>
      </c>
      <c r="V303" s="22">
        <v>1050</v>
      </c>
      <c r="W303" s="22">
        <v>1859</v>
      </c>
      <c r="X303" s="22">
        <v>5583</v>
      </c>
      <c r="Y303" s="22">
        <v>2753</v>
      </c>
      <c r="Z303" s="22" t="s">
        <v>29</v>
      </c>
      <c r="AA303" s="5"/>
      <c r="AB303" s="6" cm="1">
        <f t="array" ref="AB303">SUM(IF(B303:I303&gt;B304:I304,1,-1))</f>
        <v>-2</v>
      </c>
      <c r="AC303" s="6" cm="1">
        <f t="array" ref="AC303">SUM(IF(J303:S303&gt;J304:S304,1,-1))</f>
        <v>-6</v>
      </c>
      <c r="AD303" s="6">
        <f t="shared" si="65"/>
        <v>-8</v>
      </c>
      <c r="AE303" s="6">
        <f t="shared" ref="AE303:AG318" si="79">SUM(AB303:AB305)</f>
        <v>-10</v>
      </c>
      <c r="AF303" s="6">
        <f t="shared" si="79"/>
        <v>-22</v>
      </c>
      <c r="AG303" s="6">
        <f t="shared" si="79"/>
        <v>-32</v>
      </c>
      <c r="AH303" s="5"/>
      <c r="AI303" s="8" t="str">
        <f t="shared" si="66"/>
        <v>OL Lower</v>
      </c>
      <c r="AJ303" s="24" t="str">
        <f t="shared" si="67"/>
        <v>Neutral</v>
      </c>
      <c r="AK303" s="25" t="str">
        <f t="shared" si="68"/>
        <v>POC Unchanged</v>
      </c>
      <c r="AL303" s="26" t="str">
        <f t="shared" si="69"/>
        <v>In. Val</v>
      </c>
      <c r="AM303" s="26" t="str">
        <f t="shared" si="70"/>
        <v>Inside Day</v>
      </c>
      <c r="AN303" s="26" t="str">
        <f t="shared" si="71"/>
        <v>In Val</v>
      </c>
      <c r="AO303" s="26" t="str">
        <f t="shared" si="72"/>
        <v>No Gap</v>
      </c>
      <c r="AP303" s="26" t="str">
        <f t="shared" si="73"/>
        <v>Top-Weighted</v>
      </c>
      <c r="AQ303" s="26" t="str">
        <f t="shared" si="74"/>
        <v>Skewed Mid-Low</v>
      </c>
      <c r="AR303" s="26" t="str">
        <f t="shared" si="75"/>
        <v>Same</v>
      </c>
      <c r="AS303" s="27">
        <f t="shared" si="76"/>
        <v>0</v>
      </c>
    </row>
    <row r="304" spans="1:45" ht="15.5" x14ac:dyDescent="0.35">
      <c r="A304" s="20">
        <v>45230</v>
      </c>
      <c r="B304" s="21">
        <v>1.2077199999999999</v>
      </c>
      <c r="C304" s="21">
        <v>1.2336800000000001</v>
      </c>
      <c r="D304" s="21">
        <v>1.2037</v>
      </c>
      <c r="E304" s="21">
        <v>1.2150000000000001</v>
      </c>
      <c r="F304" s="21">
        <v>1.2150000000000001</v>
      </c>
      <c r="G304" s="21">
        <v>1.2210000000000001</v>
      </c>
      <c r="H304" s="21">
        <v>1.2111000000000001</v>
      </c>
      <c r="I304" s="22">
        <v>92</v>
      </c>
      <c r="J304" s="22">
        <v>6890</v>
      </c>
      <c r="K304" s="22">
        <v>4338</v>
      </c>
      <c r="L304" s="22">
        <v>11347</v>
      </c>
      <c r="M304" s="23">
        <v>11.739999999999977</v>
      </c>
      <c r="N304" s="23">
        <v>299.80000000000121</v>
      </c>
      <c r="O304" s="22">
        <v>99.000000000000199</v>
      </c>
      <c r="P304" s="22">
        <v>1172659</v>
      </c>
      <c r="Q304" s="23">
        <v>1221.5197916666666</v>
      </c>
      <c r="R304" s="23">
        <v>37.848565710473494</v>
      </c>
      <c r="S304" s="22">
        <v>39</v>
      </c>
      <c r="T304" s="22" t="s">
        <v>26</v>
      </c>
      <c r="U304" s="23">
        <v>0.60538560077754489</v>
      </c>
      <c r="V304" s="22">
        <v>1206</v>
      </c>
      <c r="W304" s="22">
        <v>2511</v>
      </c>
      <c r="X304" s="22">
        <v>6701</v>
      </c>
      <c r="Y304" s="22">
        <v>868</v>
      </c>
      <c r="Z304" s="22" t="s">
        <v>29</v>
      </c>
      <c r="AA304" s="5"/>
      <c r="AB304" s="6" cm="1">
        <f t="array" ref="AB304">SUM(IF(B304:I304&gt;B305:I305,1,-1))</f>
        <v>-4</v>
      </c>
      <c r="AC304" s="6" cm="1">
        <f t="array" ref="AC304">SUM(IF(J304:S304&gt;J305:S305,1,-1))</f>
        <v>-8</v>
      </c>
      <c r="AD304" s="6">
        <f t="shared" si="65"/>
        <v>-12</v>
      </c>
      <c r="AE304" s="6">
        <f t="shared" si="79"/>
        <v>-16</v>
      </c>
      <c r="AF304" s="6">
        <f t="shared" si="79"/>
        <v>-24</v>
      </c>
      <c r="AG304" s="6">
        <f t="shared" si="79"/>
        <v>-40</v>
      </c>
      <c r="AH304" s="5"/>
      <c r="AI304" s="8" t="str">
        <f t="shared" si="66"/>
        <v>Inside</v>
      </c>
      <c r="AJ304" s="24" t="str">
        <f t="shared" si="67"/>
        <v>Up</v>
      </c>
      <c r="AK304" s="25" t="str">
        <f t="shared" si="68"/>
        <v>POC Up</v>
      </c>
      <c r="AL304" s="26" t="str">
        <f t="shared" si="69"/>
        <v>In. Val</v>
      </c>
      <c r="AM304" s="26" t="str">
        <f t="shared" si="70"/>
        <v>Inside Day</v>
      </c>
      <c r="AN304" s="26" t="str">
        <f t="shared" si="71"/>
        <v>In Val</v>
      </c>
      <c r="AO304" s="26" t="str">
        <f t="shared" si="72"/>
        <v>Gap Down - Failed</v>
      </c>
      <c r="AP304" s="26" t="str">
        <f t="shared" si="73"/>
        <v>Top-Weighted</v>
      </c>
      <c r="AQ304" s="26" t="str">
        <f t="shared" si="74"/>
        <v>Skewed Mid-Low</v>
      </c>
      <c r="AR304" s="26" t="str">
        <f t="shared" si="75"/>
        <v>Same</v>
      </c>
      <c r="AS304" s="27">
        <f t="shared" si="76"/>
        <v>0</v>
      </c>
    </row>
    <row r="305" spans="1:45" ht="15.5" x14ac:dyDescent="0.35">
      <c r="A305" s="20">
        <v>45229</v>
      </c>
      <c r="B305" s="21">
        <v>1.20896</v>
      </c>
      <c r="C305" s="21">
        <v>1.2336800000000001</v>
      </c>
      <c r="D305" s="21">
        <v>1.2037</v>
      </c>
      <c r="E305" s="21">
        <v>1.2163200000000001</v>
      </c>
      <c r="F305" s="21">
        <v>1.2136</v>
      </c>
      <c r="G305" s="21">
        <v>1.2221</v>
      </c>
      <c r="H305" s="21">
        <v>1.2103999999999999</v>
      </c>
      <c r="I305" s="22">
        <v>96</v>
      </c>
      <c r="J305" s="22">
        <v>7983</v>
      </c>
      <c r="K305" s="22">
        <v>3326</v>
      </c>
      <c r="L305" s="22">
        <v>11419</v>
      </c>
      <c r="M305" s="23">
        <v>11.803854166666632</v>
      </c>
      <c r="N305" s="23">
        <v>299.80000000000121</v>
      </c>
      <c r="O305" s="22">
        <v>117.00000000000044</v>
      </c>
      <c r="P305" s="22">
        <v>1192193</v>
      </c>
      <c r="Q305" s="23">
        <v>1241.8677083333334</v>
      </c>
      <c r="R305" s="23">
        <v>38.088725817211319</v>
      </c>
      <c r="S305" s="22">
        <v>40</v>
      </c>
      <c r="T305" s="22" t="s">
        <v>28</v>
      </c>
      <c r="U305" s="23">
        <v>0.49476938230097484</v>
      </c>
      <c r="V305" s="22">
        <v>1206</v>
      </c>
      <c r="W305" s="22">
        <v>2472</v>
      </c>
      <c r="X305" s="22">
        <v>6217</v>
      </c>
      <c r="Y305" s="22">
        <v>1467</v>
      </c>
      <c r="Z305" s="22" t="s">
        <v>29</v>
      </c>
      <c r="AA305" s="5"/>
      <c r="AB305" s="6" cm="1">
        <f t="array" ref="AB305">SUM(IF(B305:I305&gt;B306:I306,1,-1))</f>
        <v>-4</v>
      </c>
      <c r="AC305" s="6" cm="1">
        <f t="array" ref="AC305">SUM(IF(J305:S305&gt;J306:S306,1,-1))</f>
        <v>-8</v>
      </c>
      <c r="AD305" s="6">
        <f t="shared" si="65"/>
        <v>-12</v>
      </c>
      <c r="AE305" s="6">
        <f t="shared" si="79"/>
        <v>-12</v>
      </c>
      <c r="AF305" s="6">
        <f t="shared" si="79"/>
        <v>-18</v>
      </c>
      <c r="AG305" s="6">
        <f t="shared" si="79"/>
        <v>-30</v>
      </c>
      <c r="AH305" s="5"/>
      <c r="AI305" s="8" t="str">
        <f t="shared" si="66"/>
        <v>Inside</v>
      </c>
      <c r="AJ305" s="24" t="str">
        <f t="shared" si="67"/>
        <v>Up</v>
      </c>
      <c r="AK305" s="25" t="str">
        <f t="shared" si="68"/>
        <v>POC Unchanged</v>
      </c>
      <c r="AL305" s="26" t="str">
        <f t="shared" si="69"/>
        <v>In. Val</v>
      </c>
      <c r="AM305" s="26" t="str">
        <f t="shared" si="70"/>
        <v>Inside Day</v>
      </c>
      <c r="AN305" s="26" t="str">
        <f t="shared" si="71"/>
        <v>In Val</v>
      </c>
      <c r="AO305" s="26" t="str">
        <f t="shared" si="72"/>
        <v>Gap Down - Failed</v>
      </c>
      <c r="AP305" s="26" t="str">
        <f t="shared" si="73"/>
        <v>Top-Weighted</v>
      </c>
      <c r="AQ305" s="26" t="str">
        <f t="shared" si="74"/>
        <v>Skewed Mid-Low</v>
      </c>
      <c r="AR305" s="26" t="str">
        <f t="shared" si="75"/>
        <v>Same</v>
      </c>
      <c r="AS305" s="27">
        <f t="shared" si="76"/>
        <v>0</v>
      </c>
    </row>
    <row r="306" spans="1:45" ht="15.5" x14ac:dyDescent="0.35">
      <c r="A306" s="20">
        <v>45226</v>
      </c>
      <c r="B306" s="21">
        <v>1.21926</v>
      </c>
      <c r="C306" s="21">
        <v>1.2336800000000001</v>
      </c>
      <c r="D306" s="21">
        <v>1.2037</v>
      </c>
      <c r="E306" s="21">
        <v>1.2112499999999999</v>
      </c>
      <c r="F306" s="21">
        <v>1.2136</v>
      </c>
      <c r="G306" s="21">
        <v>1.2221</v>
      </c>
      <c r="H306" s="21">
        <v>1.2103999999999999</v>
      </c>
      <c r="I306" s="22">
        <v>52</v>
      </c>
      <c r="J306" s="22">
        <v>8112</v>
      </c>
      <c r="K306" s="22">
        <v>3238</v>
      </c>
      <c r="L306" s="22">
        <v>11457</v>
      </c>
      <c r="M306" s="23">
        <v>11.841562499999975</v>
      </c>
      <c r="N306" s="23">
        <v>299.80000000000121</v>
      </c>
      <c r="O306" s="22">
        <v>117.00000000000044</v>
      </c>
      <c r="P306" s="22">
        <v>1198981</v>
      </c>
      <c r="Q306" s="23">
        <v>1248.9385416666667</v>
      </c>
      <c r="R306" s="23">
        <v>38.215476984656284</v>
      </c>
      <c r="S306" s="22">
        <v>43</v>
      </c>
      <c r="T306" s="22" t="s">
        <v>28</v>
      </c>
      <c r="U306" s="23">
        <v>0.49337638627063701</v>
      </c>
      <c r="V306" s="22">
        <v>1206</v>
      </c>
      <c r="W306" s="22">
        <v>2605</v>
      </c>
      <c r="X306" s="22">
        <v>6110</v>
      </c>
      <c r="Y306" s="22">
        <v>1472</v>
      </c>
      <c r="Z306" s="22" t="s">
        <v>29</v>
      </c>
      <c r="AA306" s="5"/>
      <c r="AB306" s="6" cm="1">
        <f t="array" ref="AB306">SUM(IF(B306:I306&gt;B307:I307,1,-1))</f>
        <v>-8</v>
      </c>
      <c r="AC306" s="6" cm="1">
        <f t="array" ref="AC306">SUM(IF(J306:S306&gt;J307:S307,1,-1))</f>
        <v>-8</v>
      </c>
      <c r="AD306" s="6">
        <f t="shared" si="65"/>
        <v>-16</v>
      </c>
      <c r="AE306" s="6">
        <f t="shared" si="79"/>
        <v>-14</v>
      </c>
      <c r="AF306" s="6">
        <f t="shared" si="79"/>
        <v>-16</v>
      </c>
      <c r="AG306" s="6">
        <f t="shared" si="79"/>
        <v>-30</v>
      </c>
      <c r="AH306" s="5"/>
      <c r="AI306" s="8" t="str">
        <f t="shared" si="66"/>
        <v>OL Lower</v>
      </c>
      <c r="AJ306" s="24" t="str">
        <f t="shared" si="67"/>
        <v>Down</v>
      </c>
      <c r="AK306" s="25" t="str">
        <f t="shared" si="68"/>
        <v>POC Down</v>
      </c>
      <c r="AL306" s="26" t="str">
        <f t="shared" si="69"/>
        <v>In. Val</v>
      </c>
      <c r="AM306" s="26" t="str">
        <f t="shared" si="70"/>
        <v>Inside Day</v>
      </c>
      <c r="AN306" s="26" t="str">
        <f t="shared" si="71"/>
        <v>In Val</v>
      </c>
      <c r="AO306" s="26" t="str">
        <f t="shared" si="72"/>
        <v>No Gap</v>
      </c>
      <c r="AP306" s="26" t="str">
        <f t="shared" si="73"/>
        <v>Top-Weighted</v>
      </c>
      <c r="AQ306" s="26" t="str">
        <f t="shared" si="74"/>
        <v>Skewed Mid-Low</v>
      </c>
      <c r="AR306" s="26" t="str">
        <f t="shared" si="75"/>
        <v>Same</v>
      </c>
      <c r="AS306" s="27">
        <f t="shared" si="76"/>
        <v>0</v>
      </c>
    </row>
    <row r="307" spans="1:45" ht="15.5" x14ac:dyDescent="0.35">
      <c r="A307" s="20">
        <v>45225</v>
      </c>
      <c r="B307" s="21">
        <v>1.2203900000000001</v>
      </c>
      <c r="C307" s="21">
        <v>1.2336800000000001</v>
      </c>
      <c r="D307" s="21">
        <v>1.2037</v>
      </c>
      <c r="E307" s="21">
        <v>1.21356</v>
      </c>
      <c r="F307" s="21">
        <v>1.2159</v>
      </c>
      <c r="G307" s="21">
        <v>1.2234</v>
      </c>
      <c r="H307" s="21">
        <v>1.2106999999999999</v>
      </c>
      <c r="I307" s="22">
        <v>66</v>
      </c>
      <c r="J307" s="22">
        <v>6622</v>
      </c>
      <c r="K307" s="22">
        <v>4823</v>
      </c>
      <c r="L307" s="22">
        <v>11540</v>
      </c>
      <c r="M307" s="23">
        <v>11.933645833333317</v>
      </c>
      <c r="N307" s="23">
        <v>299.80000000000121</v>
      </c>
      <c r="O307" s="22">
        <v>127.00000000000156</v>
      </c>
      <c r="P307" s="22">
        <v>1211954</v>
      </c>
      <c r="Q307" s="23">
        <v>1262.4520833333333</v>
      </c>
      <c r="R307" s="23">
        <v>38.492328218812389</v>
      </c>
      <c r="S307" s="22">
        <v>52</v>
      </c>
      <c r="T307" s="22" t="s">
        <v>26</v>
      </c>
      <c r="U307" s="23">
        <v>0.67749726048753467</v>
      </c>
      <c r="V307" s="22">
        <v>1236</v>
      </c>
      <c r="W307" s="22">
        <v>3163</v>
      </c>
      <c r="X307" s="22">
        <v>5624</v>
      </c>
      <c r="Y307" s="22">
        <v>1445</v>
      </c>
      <c r="Z307" s="22" t="s">
        <v>29</v>
      </c>
      <c r="AA307" s="5"/>
      <c r="AB307" s="6" cm="1">
        <f t="array" ref="AB307">SUM(IF(B307:I307&gt;B308:I308,1,-1))</f>
        <v>0</v>
      </c>
      <c r="AC307" s="6" cm="1">
        <f t="array" ref="AC307">SUM(IF(J307:S307&gt;J308:S308,1,-1))</f>
        <v>-2</v>
      </c>
      <c r="AD307" s="6">
        <f t="shared" si="65"/>
        <v>-2</v>
      </c>
      <c r="AE307" s="6">
        <f t="shared" si="79"/>
        <v>-10</v>
      </c>
      <c r="AF307" s="6">
        <f t="shared" si="79"/>
        <v>-4</v>
      </c>
      <c r="AG307" s="6">
        <f t="shared" si="79"/>
        <v>-14</v>
      </c>
      <c r="AH307" s="5"/>
      <c r="AI307" s="8" t="str">
        <f t="shared" si="66"/>
        <v>Outside</v>
      </c>
      <c r="AJ307" s="24" t="str">
        <f t="shared" si="67"/>
        <v>Down</v>
      </c>
      <c r="AK307" s="25" t="str">
        <f t="shared" si="68"/>
        <v>POC Up</v>
      </c>
      <c r="AL307" s="26" t="str">
        <f t="shared" si="69"/>
        <v>In. Val</v>
      </c>
      <c r="AM307" s="26" t="str">
        <f t="shared" si="70"/>
        <v>Inside Day</v>
      </c>
      <c r="AN307" s="26" t="str">
        <f t="shared" si="71"/>
        <v>In Val</v>
      </c>
      <c r="AO307" s="26" t="str">
        <f t="shared" si="72"/>
        <v>No Gap</v>
      </c>
      <c r="AP307" s="26" t="str">
        <f t="shared" si="73"/>
        <v>Top-Weighted</v>
      </c>
      <c r="AQ307" s="26" t="str">
        <f t="shared" si="74"/>
        <v>Skewed Mid-Low</v>
      </c>
      <c r="AR307" s="26" t="str">
        <f t="shared" si="75"/>
        <v>Closed Lower Quadrant</v>
      </c>
      <c r="AS307" s="27">
        <f t="shared" si="76"/>
        <v>-1</v>
      </c>
    </row>
    <row r="308" spans="1:45" ht="15.5" x14ac:dyDescent="0.35">
      <c r="A308" s="20">
        <v>45224</v>
      </c>
      <c r="B308" s="21">
        <v>1.21349</v>
      </c>
      <c r="C308" s="21">
        <v>1.2336800000000001</v>
      </c>
      <c r="D308" s="21">
        <v>1.2037</v>
      </c>
      <c r="E308" s="21">
        <v>1.21018</v>
      </c>
      <c r="F308" s="21">
        <v>1.2138</v>
      </c>
      <c r="G308" s="21">
        <v>1.2224999999999999</v>
      </c>
      <c r="H308" s="21">
        <v>1.2113</v>
      </c>
      <c r="I308" s="22">
        <v>68</v>
      </c>
      <c r="J308" s="22">
        <v>8914</v>
      </c>
      <c r="K308" s="22">
        <v>2539</v>
      </c>
      <c r="L308" s="22">
        <v>11552</v>
      </c>
      <c r="M308" s="23">
        <v>11.941145833333316</v>
      </c>
      <c r="N308" s="23">
        <v>299.80000000000121</v>
      </c>
      <c r="O308" s="22">
        <v>111.99999999999876</v>
      </c>
      <c r="P308" s="22">
        <v>1210867</v>
      </c>
      <c r="Q308" s="23">
        <v>1261.3197916666666</v>
      </c>
      <c r="R308" s="23">
        <v>38.53235490326869</v>
      </c>
      <c r="S308" s="22">
        <v>54</v>
      </c>
      <c r="T308" s="22" t="s">
        <v>28</v>
      </c>
      <c r="U308" s="23">
        <v>0.45261003303078662</v>
      </c>
      <c r="V308" s="22">
        <v>1236</v>
      </c>
      <c r="W308" s="22">
        <v>3508</v>
      </c>
      <c r="X308" s="22">
        <v>5647</v>
      </c>
      <c r="Y308" s="22">
        <v>1081</v>
      </c>
      <c r="Z308" s="22" t="s">
        <v>27</v>
      </c>
      <c r="AA308" s="5"/>
      <c r="AB308" s="6" cm="1">
        <f t="array" ref="AB308">SUM(IF(B308:I308&gt;B309:I309,1,-1))</f>
        <v>-6</v>
      </c>
      <c r="AC308" s="6" cm="1">
        <f t="array" ref="AC308">SUM(IF(J308:S308&gt;J309:S309,1,-1))</f>
        <v>-6</v>
      </c>
      <c r="AD308" s="6">
        <f t="shared" si="65"/>
        <v>-12</v>
      </c>
      <c r="AE308" s="6">
        <f t="shared" si="79"/>
        <v>-12</v>
      </c>
      <c r="AF308" s="6">
        <f t="shared" si="79"/>
        <v>2</v>
      </c>
      <c r="AG308" s="6">
        <f t="shared" si="79"/>
        <v>-10</v>
      </c>
      <c r="AH308" s="5"/>
      <c r="AI308" s="8" t="str">
        <f t="shared" si="66"/>
        <v>Outside</v>
      </c>
      <c r="AJ308" s="24" t="str">
        <f t="shared" si="67"/>
        <v>Neutral</v>
      </c>
      <c r="AK308" s="25" t="str">
        <f t="shared" si="68"/>
        <v>POC Down</v>
      </c>
      <c r="AL308" s="26" t="str">
        <f t="shared" si="69"/>
        <v>In. Val</v>
      </c>
      <c r="AM308" s="26" t="str">
        <f t="shared" si="70"/>
        <v>Inside Day</v>
      </c>
      <c r="AN308" s="26" t="str">
        <f t="shared" si="71"/>
        <v>Bl. Val</v>
      </c>
      <c r="AO308" s="26" t="str">
        <f t="shared" si="72"/>
        <v>No Gap</v>
      </c>
      <c r="AP308" s="26" t="str">
        <f t="shared" si="73"/>
        <v>Top-Weighted</v>
      </c>
      <c r="AQ308" s="26" t="str">
        <f t="shared" si="74"/>
        <v>Skewed Mid-Low</v>
      </c>
      <c r="AR308" s="26" t="str">
        <f t="shared" si="75"/>
        <v>Closed Higher Quadrant</v>
      </c>
      <c r="AS308" s="27">
        <f t="shared" si="76"/>
        <v>1</v>
      </c>
    </row>
    <row r="309" spans="1:45" ht="15.5" x14ac:dyDescent="0.35">
      <c r="A309" s="20">
        <v>45223</v>
      </c>
      <c r="B309" s="21">
        <v>1.21458</v>
      </c>
      <c r="C309" s="21">
        <v>1.2336800000000001</v>
      </c>
      <c r="D309" s="21">
        <v>1.2037</v>
      </c>
      <c r="E309" s="21">
        <v>1.2161599999999999</v>
      </c>
      <c r="F309" s="21">
        <v>1.2141999999999999</v>
      </c>
      <c r="G309" s="21">
        <v>1.2223999999999999</v>
      </c>
      <c r="H309" s="21">
        <v>1.2115</v>
      </c>
      <c r="I309" s="22">
        <v>78</v>
      </c>
      <c r="J309" s="22">
        <v>8651</v>
      </c>
      <c r="K309" s="22">
        <v>2907</v>
      </c>
      <c r="L309" s="22">
        <v>11665</v>
      </c>
      <c r="M309" s="23">
        <v>12.060624999999975</v>
      </c>
      <c r="N309" s="23">
        <v>299.80000000000121</v>
      </c>
      <c r="O309" s="22">
        <v>108.99999999999909</v>
      </c>
      <c r="P309" s="22">
        <v>1212867</v>
      </c>
      <c r="Q309" s="23">
        <v>1263.403125</v>
      </c>
      <c r="R309" s="23">
        <v>38.909272848565557</v>
      </c>
      <c r="S309" s="22">
        <v>60</v>
      </c>
      <c r="T309" s="22" t="s">
        <v>28</v>
      </c>
      <c r="U309" s="23">
        <v>0.48101014024516042</v>
      </c>
      <c r="V309" s="22">
        <v>1236</v>
      </c>
      <c r="W309" s="22">
        <v>3508</v>
      </c>
      <c r="X309" s="22">
        <v>5801</v>
      </c>
      <c r="Y309" s="22">
        <v>1040</v>
      </c>
      <c r="Z309" s="22" t="s">
        <v>29</v>
      </c>
      <c r="AA309" s="5"/>
      <c r="AB309" s="6" cm="1">
        <f t="array" ref="AB309">SUM(IF(B309:I309&gt;B310:I310,1,-1))</f>
        <v>-4</v>
      </c>
      <c r="AC309" s="6" cm="1">
        <f t="array" ref="AC309">SUM(IF(J309:S309&gt;J310:S310,1,-1))</f>
        <v>4</v>
      </c>
      <c r="AD309" s="6">
        <f t="shared" si="65"/>
        <v>0</v>
      </c>
      <c r="AE309" s="6">
        <f t="shared" si="79"/>
        <v>-8</v>
      </c>
      <c r="AF309" s="6">
        <f t="shared" si="79"/>
        <v>12</v>
      </c>
      <c r="AG309" s="6">
        <f t="shared" si="79"/>
        <v>4</v>
      </c>
      <c r="AH309" s="5"/>
      <c r="AI309" s="8" t="str">
        <f t="shared" si="66"/>
        <v>Outside</v>
      </c>
      <c r="AJ309" s="24" t="str">
        <f t="shared" si="67"/>
        <v>Neutral</v>
      </c>
      <c r="AK309" s="25" t="str">
        <f t="shared" si="68"/>
        <v>POC Down</v>
      </c>
      <c r="AL309" s="26" t="str">
        <f t="shared" si="69"/>
        <v>In. Val</v>
      </c>
      <c r="AM309" s="26" t="str">
        <f t="shared" si="70"/>
        <v>Inside Day</v>
      </c>
      <c r="AN309" s="26" t="str">
        <f t="shared" si="71"/>
        <v>In Val</v>
      </c>
      <c r="AO309" s="26" t="str">
        <f t="shared" si="72"/>
        <v>No Gap</v>
      </c>
      <c r="AP309" s="26" t="str">
        <f t="shared" si="73"/>
        <v>Top-Weighted</v>
      </c>
      <c r="AQ309" s="26" t="str">
        <f t="shared" si="74"/>
        <v>Skewed Mid-Low</v>
      </c>
      <c r="AR309" s="26" t="str">
        <f t="shared" si="75"/>
        <v>Closed Higher Quadrant</v>
      </c>
      <c r="AS309" s="27">
        <f t="shared" si="76"/>
        <v>1</v>
      </c>
    </row>
    <row r="310" spans="1:45" ht="15.5" x14ac:dyDescent="0.35">
      <c r="A310" s="20">
        <v>45222</v>
      </c>
      <c r="B310" s="21">
        <v>1.22123</v>
      </c>
      <c r="C310" s="21">
        <v>1.2336800000000001</v>
      </c>
      <c r="D310" s="21">
        <v>1.2037</v>
      </c>
      <c r="E310" s="21">
        <v>1.22485</v>
      </c>
      <c r="F310" s="21">
        <v>1.2142999999999999</v>
      </c>
      <c r="G310" s="21">
        <v>1.2218</v>
      </c>
      <c r="H310" s="21">
        <v>1.2118</v>
      </c>
      <c r="I310" s="22">
        <v>67</v>
      </c>
      <c r="J310" s="22">
        <v>8463</v>
      </c>
      <c r="K310" s="22">
        <v>3014</v>
      </c>
      <c r="L310" s="22">
        <v>11585</v>
      </c>
      <c r="M310" s="23">
        <v>11.980937499999959</v>
      </c>
      <c r="N310" s="23">
        <v>299.80000000000121</v>
      </c>
      <c r="O310" s="22">
        <v>100.00000000000009</v>
      </c>
      <c r="P310" s="22">
        <v>1202289</v>
      </c>
      <c r="Q310" s="23">
        <v>1252.3843750000001</v>
      </c>
      <c r="R310" s="23">
        <v>38.642428285523529</v>
      </c>
      <c r="S310" s="22">
        <v>69</v>
      </c>
      <c r="T310" s="22" t="s">
        <v>28</v>
      </c>
      <c r="U310" s="23">
        <v>0.47965912619944784</v>
      </c>
      <c r="V310" s="22">
        <v>1119</v>
      </c>
      <c r="W310" s="22">
        <v>3389</v>
      </c>
      <c r="X310" s="22">
        <v>5945</v>
      </c>
      <c r="Y310" s="22">
        <v>1040</v>
      </c>
      <c r="Z310" s="22" t="s">
        <v>32</v>
      </c>
      <c r="AA310" s="5"/>
      <c r="AB310" s="6" cm="1">
        <f t="array" ref="AB310">SUM(IF(B310:I310&gt;B311:I311,1,-1))</f>
        <v>-2</v>
      </c>
      <c r="AC310" s="6" cm="1">
        <f t="array" ref="AC310">SUM(IF(J310:S310&gt;J311:S311,1,-1))</f>
        <v>4</v>
      </c>
      <c r="AD310" s="6">
        <f t="shared" si="65"/>
        <v>2</v>
      </c>
      <c r="AE310" s="6">
        <f t="shared" si="79"/>
        <v>-12</v>
      </c>
      <c r="AF310" s="6">
        <f t="shared" si="79"/>
        <v>12</v>
      </c>
      <c r="AG310" s="6">
        <f t="shared" si="79"/>
        <v>0</v>
      </c>
      <c r="AH310" s="5"/>
      <c r="AI310" s="8" t="str">
        <f t="shared" si="66"/>
        <v>OL Lower</v>
      </c>
      <c r="AJ310" s="24" t="str">
        <f t="shared" si="67"/>
        <v>Down</v>
      </c>
      <c r="AK310" s="25" t="str">
        <f t="shared" si="68"/>
        <v>POC Up</v>
      </c>
      <c r="AL310" s="26" t="str">
        <f t="shared" si="69"/>
        <v>In. Val</v>
      </c>
      <c r="AM310" s="26" t="str">
        <f t="shared" si="70"/>
        <v>Inside Day</v>
      </c>
      <c r="AN310" s="26" t="str">
        <f t="shared" si="71"/>
        <v>Ab. Val</v>
      </c>
      <c r="AO310" s="26" t="str">
        <f t="shared" si="72"/>
        <v>No Gap</v>
      </c>
      <c r="AP310" s="26" t="str">
        <f t="shared" si="73"/>
        <v>Top-Weighted</v>
      </c>
      <c r="AQ310" s="26" t="str">
        <f t="shared" si="74"/>
        <v>Skewed Mid-Low</v>
      </c>
      <c r="AR310" s="26" t="str">
        <f t="shared" si="75"/>
        <v>Closed Lower Quadrant</v>
      </c>
      <c r="AS310" s="27">
        <f t="shared" si="76"/>
        <v>-1</v>
      </c>
    </row>
    <row r="311" spans="1:45" ht="15.5" x14ac:dyDescent="0.35">
      <c r="A311" s="20">
        <v>45219</v>
      </c>
      <c r="B311" s="21">
        <v>1.22407</v>
      </c>
      <c r="C311" s="21">
        <v>1.2336800000000001</v>
      </c>
      <c r="D311" s="21">
        <v>1.2037</v>
      </c>
      <c r="E311" s="21">
        <v>1.21627</v>
      </c>
      <c r="F311" s="21">
        <v>1.2141999999999999</v>
      </c>
      <c r="G311" s="21">
        <v>1.2221</v>
      </c>
      <c r="H311" s="21">
        <v>1.2118</v>
      </c>
      <c r="I311" s="22">
        <v>45</v>
      </c>
      <c r="J311" s="22">
        <v>8432</v>
      </c>
      <c r="K311" s="22">
        <v>2907</v>
      </c>
      <c r="L311" s="22">
        <v>11446</v>
      </c>
      <c r="M311" s="23">
        <v>11.846145833333301</v>
      </c>
      <c r="N311" s="23">
        <v>299.80000000000121</v>
      </c>
      <c r="O311" s="22">
        <v>102.99999999999976</v>
      </c>
      <c r="P311" s="22">
        <v>1193355</v>
      </c>
      <c r="Q311" s="23">
        <v>1243.078125</v>
      </c>
      <c r="R311" s="23">
        <v>38.178785857238005</v>
      </c>
      <c r="S311" s="22">
        <v>73</v>
      </c>
      <c r="T311" s="22" t="s">
        <v>28</v>
      </c>
      <c r="U311" s="23">
        <v>0.47338950484628678</v>
      </c>
      <c r="V311" s="22">
        <v>1119</v>
      </c>
      <c r="W311" s="22">
        <v>3604</v>
      </c>
      <c r="X311" s="22">
        <v>5592</v>
      </c>
      <c r="Y311" s="22">
        <v>1040</v>
      </c>
      <c r="Z311" s="22" t="s">
        <v>29</v>
      </c>
      <c r="AA311" s="5"/>
      <c r="AB311" s="6" cm="1">
        <f t="array" ref="AB311">SUM(IF(B311:I311&gt;B312:I312,1,-1))</f>
        <v>-2</v>
      </c>
      <c r="AC311" s="6" cm="1">
        <f t="array" ref="AC311">SUM(IF(J311:S311&gt;J312:S312,1,-1))</f>
        <v>4</v>
      </c>
      <c r="AD311" s="6">
        <f t="shared" si="65"/>
        <v>2</v>
      </c>
      <c r="AE311" s="6">
        <f t="shared" si="79"/>
        <v>-16</v>
      </c>
      <c r="AF311" s="6">
        <f t="shared" si="79"/>
        <v>2</v>
      </c>
      <c r="AG311" s="6">
        <f t="shared" si="79"/>
        <v>-14</v>
      </c>
      <c r="AH311" s="5"/>
      <c r="AI311" s="8" t="str">
        <f t="shared" si="66"/>
        <v>Inside</v>
      </c>
      <c r="AJ311" s="24" t="str">
        <f t="shared" si="67"/>
        <v>Down</v>
      </c>
      <c r="AK311" s="25" t="str">
        <f t="shared" si="68"/>
        <v>POC Down</v>
      </c>
      <c r="AL311" s="26" t="str">
        <f t="shared" si="69"/>
        <v>In. Val</v>
      </c>
      <c r="AM311" s="26" t="str">
        <f t="shared" si="70"/>
        <v>Inside Day</v>
      </c>
      <c r="AN311" s="26" t="str">
        <f t="shared" si="71"/>
        <v>In Val</v>
      </c>
      <c r="AO311" s="26" t="str">
        <f t="shared" si="72"/>
        <v>Gap Up - Failed</v>
      </c>
      <c r="AP311" s="26" t="str">
        <f t="shared" si="73"/>
        <v>Top-Weighted</v>
      </c>
      <c r="AQ311" s="26" t="str">
        <f t="shared" si="74"/>
        <v>Skewed Mid-Low</v>
      </c>
      <c r="AR311" s="26" t="str">
        <f t="shared" si="75"/>
        <v>Same</v>
      </c>
      <c r="AS311" s="27">
        <f t="shared" si="76"/>
        <v>0</v>
      </c>
    </row>
    <row r="312" spans="1:45" ht="15.5" x14ac:dyDescent="0.35">
      <c r="A312" s="20">
        <v>45218</v>
      </c>
      <c r="B312" s="21">
        <v>1.22925</v>
      </c>
      <c r="C312" s="21">
        <v>1.2336800000000001</v>
      </c>
      <c r="D312" s="21">
        <v>1.2037</v>
      </c>
      <c r="E312" s="21">
        <v>1.21349</v>
      </c>
      <c r="F312" s="21">
        <v>1.2142999999999999</v>
      </c>
      <c r="G312" s="21">
        <v>1.2237</v>
      </c>
      <c r="H312" s="21">
        <v>1.2117</v>
      </c>
      <c r="I312" s="22">
        <v>4</v>
      </c>
      <c r="J312" s="22">
        <v>8665</v>
      </c>
      <c r="K312" s="22">
        <v>2646</v>
      </c>
      <c r="L312" s="22">
        <v>11409</v>
      </c>
      <c r="M312" s="23">
        <v>11.815624999999969</v>
      </c>
      <c r="N312" s="23">
        <v>299.80000000000121</v>
      </c>
      <c r="O312" s="22">
        <v>120.00000000000011</v>
      </c>
      <c r="P312" s="22">
        <v>1189207</v>
      </c>
      <c r="Q312" s="23">
        <v>1238.7572916666666</v>
      </c>
      <c r="R312" s="23">
        <v>38.055370246831068</v>
      </c>
      <c r="S312" s="22">
        <v>66</v>
      </c>
      <c r="T312" s="22" t="s">
        <v>28</v>
      </c>
      <c r="U312" s="23">
        <v>0.45247355982879139</v>
      </c>
      <c r="V312" s="22">
        <v>1363</v>
      </c>
      <c r="W312" s="22">
        <v>3913</v>
      </c>
      <c r="X312" s="22">
        <v>5063</v>
      </c>
      <c r="Y312" s="22">
        <v>979</v>
      </c>
      <c r="Z312" s="22" t="s">
        <v>29</v>
      </c>
      <c r="AA312" s="5"/>
      <c r="AB312" s="6" cm="1">
        <f t="array" ref="AB312">SUM(IF(B312:I312&gt;B313:I313,1,-1))</f>
        <v>-8</v>
      </c>
      <c r="AC312" s="6" cm="1">
        <f t="array" ref="AC312">SUM(IF(J312:S312&gt;J313:S313,1,-1))</f>
        <v>4</v>
      </c>
      <c r="AD312" s="6">
        <f t="shared" si="65"/>
        <v>-4</v>
      </c>
      <c r="AE312" s="6">
        <f t="shared" si="79"/>
        <v>-20</v>
      </c>
      <c r="AF312" s="6">
        <f t="shared" si="79"/>
        <v>0</v>
      </c>
      <c r="AG312" s="6">
        <f t="shared" si="79"/>
        <v>-20</v>
      </c>
      <c r="AH312" s="5"/>
      <c r="AI312" s="8" t="str">
        <f t="shared" si="66"/>
        <v>OL Lower</v>
      </c>
      <c r="AJ312" s="24" t="str">
        <f t="shared" si="67"/>
        <v>Down</v>
      </c>
      <c r="AK312" s="25" t="str">
        <f t="shared" si="68"/>
        <v>POC Down</v>
      </c>
      <c r="AL312" s="26" t="str">
        <f t="shared" si="69"/>
        <v>In. Val</v>
      </c>
      <c r="AM312" s="26" t="str">
        <f t="shared" si="70"/>
        <v>Inside Day</v>
      </c>
      <c r="AN312" s="26" t="str">
        <f t="shared" si="71"/>
        <v>In Val</v>
      </c>
      <c r="AO312" s="26" t="str">
        <f t="shared" si="72"/>
        <v>Gap Up - Failed</v>
      </c>
      <c r="AP312" s="26" t="str">
        <f t="shared" si="73"/>
        <v>Top-Weighted</v>
      </c>
      <c r="AQ312" s="26" t="str">
        <f t="shared" si="74"/>
        <v>Skewed Mid-Low</v>
      </c>
      <c r="AR312" s="26" t="str">
        <f t="shared" si="75"/>
        <v>Same</v>
      </c>
      <c r="AS312" s="27">
        <f t="shared" si="76"/>
        <v>0</v>
      </c>
    </row>
    <row r="313" spans="1:45" ht="15.5" x14ac:dyDescent="0.35">
      <c r="A313" s="20">
        <v>45217</v>
      </c>
      <c r="B313" s="21">
        <v>1.2326600000000001</v>
      </c>
      <c r="C313" s="21">
        <v>1.2336800000000001</v>
      </c>
      <c r="D313" s="21">
        <v>1.2037</v>
      </c>
      <c r="E313" s="21">
        <v>1.2141</v>
      </c>
      <c r="F313" s="21">
        <v>1.2187999999999999</v>
      </c>
      <c r="G313" s="21">
        <v>1.2247999999999999</v>
      </c>
      <c r="H313" s="21">
        <v>1.2119</v>
      </c>
      <c r="I313" s="22">
        <v>10</v>
      </c>
      <c r="J313" s="22">
        <v>5779</v>
      </c>
      <c r="K313" s="22">
        <v>5504</v>
      </c>
      <c r="L313" s="22">
        <v>11379</v>
      </c>
      <c r="M313" s="23">
        <v>11.781770833333296</v>
      </c>
      <c r="N313" s="23">
        <v>299.80000000000121</v>
      </c>
      <c r="O313" s="22">
        <v>128.99999999999912</v>
      </c>
      <c r="P313" s="22">
        <v>1176953</v>
      </c>
      <c r="Q313" s="23">
        <v>1225.9927083333334</v>
      </c>
      <c r="R313" s="23">
        <v>37.955303535690305</v>
      </c>
      <c r="S313" s="22">
        <v>59</v>
      </c>
      <c r="T313" s="22" t="s">
        <v>33</v>
      </c>
      <c r="U313" s="23">
        <v>0.78353332405356035</v>
      </c>
      <c r="V313" s="22">
        <v>1892</v>
      </c>
      <c r="W313" s="22">
        <v>3983</v>
      </c>
      <c r="X313" s="22">
        <v>4487</v>
      </c>
      <c r="Y313" s="22">
        <v>927</v>
      </c>
      <c r="Z313" s="22" t="s">
        <v>29</v>
      </c>
      <c r="AA313" s="5"/>
      <c r="AB313" s="6" cm="1">
        <f t="array" ref="AB313">SUM(IF(B313:I313&gt;B314:I314,1,-1))</f>
        <v>-6</v>
      </c>
      <c r="AC313" s="6" cm="1">
        <f t="array" ref="AC313">SUM(IF(J313:S313&gt;J314:S314,1,-1))</f>
        <v>-6</v>
      </c>
      <c r="AD313" s="6">
        <f t="shared" si="65"/>
        <v>-12</v>
      </c>
      <c r="AE313" s="6">
        <f t="shared" si="79"/>
        <v>-14</v>
      </c>
      <c r="AF313" s="6">
        <f t="shared" si="79"/>
        <v>-2</v>
      </c>
      <c r="AG313" s="6">
        <f t="shared" si="79"/>
        <v>-16</v>
      </c>
      <c r="AH313" s="5"/>
      <c r="AI313" s="8" t="str">
        <f t="shared" si="66"/>
        <v>OL Lower</v>
      </c>
      <c r="AJ313" s="24" t="str">
        <f t="shared" si="67"/>
        <v>Down</v>
      </c>
      <c r="AK313" s="25" t="str">
        <f t="shared" si="68"/>
        <v>POC Unchanged</v>
      </c>
      <c r="AL313" s="26" t="str">
        <f t="shared" si="69"/>
        <v>In. Val</v>
      </c>
      <c r="AM313" s="26" t="str">
        <f t="shared" si="70"/>
        <v>Inside Day</v>
      </c>
      <c r="AN313" s="26" t="str">
        <f t="shared" si="71"/>
        <v>In Val</v>
      </c>
      <c r="AO313" s="26" t="str">
        <f t="shared" si="72"/>
        <v>Gap Up - Failed</v>
      </c>
      <c r="AP313" s="26" t="str">
        <f t="shared" si="73"/>
        <v>Top-Weighted</v>
      </c>
      <c r="AQ313" s="26" t="str">
        <f t="shared" si="74"/>
        <v>Skewed Mid-Low</v>
      </c>
      <c r="AR313" s="26" t="str">
        <f t="shared" si="75"/>
        <v>Same</v>
      </c>
      <c r="AS313" s="27">
        <f t="shared" si="76"/>
        <v>0</v>
      </c>
    </row>
    <row r="314" spans="1:45" ht="15.5" x14ac:dyDescent="0.35">
      <c r="A314" s="20">
        <v>45216</v>
      </c>
      <c r="B314" s="21">
        <v>1.23925</v>
      </c>
      <c r="C314" s="21">
        <v>1.2420899999999999</v>
      </c>
      <c r="D314" s="21">
        <v>1.2037</v>
      </c>
      <c r="E314" s="21">
        <v>1.21776</v>
      </c>
      <c r="F314" s="21">
        <v>1.2187999999999999</v>
      </c>
      <c r="G314" s="21">
        <v>1.2265999999999999</v>
      </c>
      <c r="H314" s="21">
        <v>1.2119</v>
      </c>
      <c r="I314" s="22">
        <v>6</v>
      </c>
      <c r="J314" s="22">
        <v>6258</v>
      </c>
      <c r="K314" s="22">
        <v>5115</v>
      </c>
      <c r="L314" s="22">
        <v>11461</v>
      </c>
      <c r="M314" s="23">
        <v>11.863645833333276</v>
      </c>
      <c r="N314" s="23">
        <v>383.89999999999924</v>
      </c>
      <c r="O314" s="22">
        <v>146.99999999999935</v>
      </c>
      <c r="P314" s="22">
        <v>1179855</v>
      </c>
      <c r="Q314" s="23">
        <v>1229.015625</v>
      </c>
      <c r="R314" s="23">
        <v>29.854128679343638</v>
      </c>
      <c r="S314" s="22">
        <v>71</v>
      </c>
      <c r="T314" s="22" t="s">
        <v>26</v>
      </c>
      <c r="U314" s="23">
        <v>0.69190261171417011</v>
      </c>
      <c r="V314" s="22">
        <v>675</v>
      </c>
      <c r="W314" s="22">
        <v>3180</v>
      </c>
      <c r="X314" s="22">
        <v>6075</v>
      </c>
      <c r="Y314" s="22">
        <v>1523</v>
      </c>
      <c r="Z314" s="22" t="s">
        <v>29</v>
      </c>
      <c r="AA314" s="5"/>
      <c r="AB314" s="6" cm="1">
        <f t="array" ref="AB314">SUM(IF(B314:I314&gt;B315:I315,1,-1))</f>
        <v>-6</v>
      </c>
      <c r="AC314" s="6" cm="1">
        <f t="array" ref="AC314">SUM(IF(J314:S314&gt;J315:S315,1,-1))</f>
        <v>2</v>
      </c>
      <c r="AD314" s="6">
        <f t="shared" si="65"/>
        <v>-4</v>
      </c>
      <c r="AE314" s="6">
        <f t="shared" si="79"/>
        <v>-14</v>
      </c>
      <c r="AF314" s="6">
        <f t="shared" si="79"/>
        <v>6</v>
      </c>
      <c r="AG314" s="6">
        <f t="shared" si="79"/>
        <v>-8</v>
      </c>
      <c r="AH314" s="5"/>
      <c r="AI314" s="8" t="str">
        <f t="shared" si="66"/>
        <v>OL Lower</v>
      </c>
      <c r="AJ314" s="24" t="str">
        <f t="shared" si="67"/>
        <v>Down</v>
      </c>
      <c r="AK314" s="25" t="str">
        <f t="shared" si="68"/>
        <v>POC Down</v>
      </c>
      <c r="AL314" s="26" t="str">
        <f t="shared" si="69"/>
        <v>In. Val</v>
      </c>
      <c r="AM314" s="26" t="str">
        <f t="shared" si="70"/>
        <v>Inside Day</v>
      </c>
      <c r="AN314" s="26" t="str">
        <f t="shared" si="71"/>
        <v>In Val</v>
      </c>
      <c r="AO314" s="26" t="str">
        <f t="shared" si="72"/>
        <v>Gap Up - Failed</v>
      </c>
      <c r="AP314" s="26" t="str">
        <f t="shared" si="73"/>
        <v>Top-Weighted</v>
      </c>
      <c r="AQ314" s="26" t="str">
        <f t="shared" si="74"/>
        <v>Skewed Mid-Low</v>
      </c>
      <c r="AR314" s="26" t="str">
        <f t="shared" si="75"/>
        <v>Same</v>
      </c>
      <c r="AS314" s="27">
        <f t="shared" si="76"/>
        <v>0</v>
      </c>
    </row>
    <row r="315" spans="1:45" ht="15.5" x14ac:dyDescent="0.35">
      <c r="A315" s="20">
        <v>45215</v>
      </c>
      <c r="B315" s="21">
        <v>1.23827</v>
      </c>
      <c r="C315" s="21">
        <v>1.24241</v>
      </c>
      <c r="D315" s="21">
        <v>1.2037</v>
      </c>
      <c r="E315" s="21">
        <v>1.2211099999999999</v>
      </c>
      <c r="F315" s="21">
        <v>1.2203999999999999</v>
      </c>
      <c r="G315" s="21">
        <v>1.2281</v>
      </c>
      <c r="H315" s="21">
        <v>1.2119</v>
      </c>
      <c r="I315" s="22">
        <v>25</v>
      </c>
      <c r="J315" s="22">
        <v>5411</v>
      </c>
      <c r="K315" s="22">
        <v>5788</v>
      </c>
      <c r="L315" s="22">
        <v>11282</v>
      </c>
      <c r="M315" s="23">
        <v>11.682499999999935</v>
      </c>
      <c r="N315" s="23">
        <v>387.10000000000025</v>
      </c>
      <c r="O315" s="22">
        <v>161.99999999999991</v>
      </c>
      <c r="P315" s="22">
        <v>1160420</v>
      </c>
      <c r="Q315" s="23">
        <v>1208.7708333333333</v>
      </c>
      <c r="R315" s="23">
        <v>29.144923792301711</v>
      </c>
      <c r="S315" s="22">
        <v>73</v>
      </c>
      <c r="T315" s="22" t="s">
        <v>33</v>
      </c>
      <c r="U315" s="23">
        <v>0.738201216238632</v>
      </c>
      <c r="V315" s="22">
        <v>1068</v>
      </c>
      <c r="W315" s="22">
        <v>3162</v>
      </c>
      <c r="X315" s="22">
        <v>5456</v>
      </c>
      <c r="Y315" s="22">
        <v>1588</v>
      </c>
      <c r="Z315" s="22" t="s">
        <v>29</v>
      </c>
      <c r="AA315" s="5"/>
      <c r="AB315" s="6" cm="1">
        <f t="array" ref="AB315">SUM(IF(B315:I315&gt;B316:I316,1,-1))</f>
        <v>-2</v>
      </c>
      <c r="AC315" s="6" cm="1">
        <f t="array" ref="AC315">SUM(IF(J315:S315&gt;J316:S316,1,-1))</f>
        <v>2</v>
      </c>
      <c r="AD315" s="6">
        <f t="shared" si="65"/>
        <v>0</v>
      </c>
      <c r="AE315" s="6">
        <f t="shared" si="79"/>
        <v>-14</v>
      </c>
      <c r="AF315" s="6">
        <f t="shared" si="79"/>
        <v>6</v>
      </c>
      <c r="AG315" s="6">
        <f t="shared" si="79"/>
        <v>-8</v>
      </c>
      <c r="AH315" s="5"/>
      <c r="AI315" s="8" t="str">
        <f t="shared" si="66"/>
        <v>OL Lower</v>
      </c>
      <c r="AJ315" s="24" t="str">
        <f t="shared" si="67"/>
        <v>Down</v>
      </c>
      <c r="AK315" s="25" t="str">
        <f t="shared" si="68"/>
        <v>POC Up</v>
      </c>
      <c r="AL315" s="26" t="str">
        <f t="shared" si="69"/>
        <v>In. Val</v>
      </c>
      <c r="AM315" s="26" t="str">
        <f t="shared" si="70"/>
        <v>Inside Day</v>
      </c>
      <c r="AN315" s="26" t="str">
        <f t="shared" si="71"/>
        <v>In Val</v>
      </c>
      <c r="AO315" s="26" t="str">
        <f t="shared" si="72"/>
        <v>Gap Up - Failed</v>
      </c>
      <c r="AP315" s="26" t="str">
        <f t="shared" si="73"/>
        <v>Bottom-Weighted</v>
      </c>
      <c r="AQ315" s="26" t="str">
        <f t="shared" si="74"/>
        <v>Skewed Mid-Low</v>
      </c>
      <c r="AR315" s="26" t="str">
        <f t="shared" si="75"/>
        <v>Same</v>
      </c>
      <c r="AS315" s="27">
        <f t="shared" si="76"/>
        <v>0</v>
      </c>
    </row>
    <row r="316" spans="1:45" ht="15.5" x14ac:dyDescent="0.35">
      <c r="A316" s="20">
        <v>45212</v>
      </c>
      <c r="B316" s="21">
        <v>1.2396799999999999</v>
      </c>
      <c r="C316" s="21">
        <v>1.24241</v>
      </c>
      <c r="D316" s="21">
        <v>1.2037</v>
      </c>
      <c r="E316" s="21">
        <v>1.2154</v>
      </c>
      <c r="F316" s="21">
        <v>1.2187999999999999</v>
      </c>
      <c r="G316" s="21">
        <v>1.2293000000000001</v>
      </c>
      <c r="H316" s="21">
        <v>1.2119</v>
      </c>
      <c r="I316" s="22">
        <v>13</v>
      </c>
      <c r="J316" s="22">
        <v>6794</v>
      </c>
      <c r="K316" s="22">
        <v>4355</v>
      </c>
      <c r="L316" s="22">
        <v>11228</v>
      </c>
      <c r="M316" s="23">
        <v>11.620833333333273</v>
      </c>
      <c r="N316" s="23">
        <v>387.10000000000025</v>
      </c>
      <c r="O316" s="22">
        <v>174.00000000000082</v>
      </c>
      <c r="P316" s="22">
        <v>1146134</v>
      </c>
      <c r="Q316" s="23">
        <v>1193.8895833333333</v>
      </c>
      <c r="R316" s="23">
        <v>29.005424954792026</v>
      </c>
      <c r="S316" s="22">
        <v>75</v>
      </c>
      <c r="T316" s="22" t="s">
        <v>26</v>
      </c>
      <c r="U316" s="23">
        <v>0.63071751986723701</v>
      </c>
      <c r="V316" s="22">
        <v>1477</v>
      </c>
      <c r="W316" s="22">
        <v>3162</v>
      </c>
      <c r="X316" s="22">
        <v>4993</v>
      </c>
      <c r="Y316" s="22">
        <v>1588</v>
      </c>
      <c r="Z316" s="22" t="s">
        <v>29</v>
      </c>
      <c r="AA316" s="5"/>
      <c r="AB316" s="6" cm="1">
        <f t="array" ref="AB316">SUM(IF(B316:I316&gt;B317:I317,1,-1))</f>
        <v>-6</v>
      </c>
      <c r="AC316" s="6" cm="1">
        <f t="array" ref="AC316">SUM(IF(J316:S316&gt;J317:S317,1,-1))</f>
        <v>2</v>
      </c>
      <c r="AD316" s="6">
        <f t="shared" si="65"/>
        <v>-4</v>
      </c>
      <c r="AE316" s="6">
        <f t="shared" si="79"/>
        <v>-14</v>
      </c>
      <c r="AF316" s="6">
        <f t="shared" si="79"/>
        <v>-4</v>
      </c>
      <c r="AG316" s="6">
        <f t="shared" si="79"/>
        <v>-18</v>
      </c>
      <c r="AH316" s="5"/>
      <c r="AI316" s="8" t="str">
        <f t="shared" si="66"/>
        <v>Inside</v>
      </c>
      <c r="AJ316" s="24" t="str">
        <f t="shared" si="67"/>
        <v>Down</v>
      </c>
      <c r="AK316" s="25" t="str">
        <f t="shared" si="68"/>
        <v>POC Unchanged</v>
      </c>
      <c r="AL316" s="26" t="str">
        <f t="shared" si="69"/>
        <v>In. Val</v>
      </c>
      <c r="AM316" s="26" t="str">
        <f t="shared" si="70"/>
        <v>Inside Day</v>
      </c>
      <c r="AN316" s="26" t="str">
        <f t="shared" si="71"/>
        <v>In Val</v>
      </c>
      <c r="AO316" s="26" t="str">
        <f t="shared" si="72"/>
        <v>Gap Up - Failed</v>
      </c>
      <c r="AP316" s="26" t="str">
        <f t="shared" si="73"/>
        <v>Top-Weighted</v>
      </c>
      <c r="AQ316" s="26" t="str">
        <f t="shared" si="74"/>
        <v>Skewed Mid-Low</v>
      </c>
      <c r="AR316" s="26" t="str">
        <f t="shared" si="75"/>
        <v>Same</v>
      </c>
      <c r="AS316" s="27">
        <f t="shared" si="76"/>
        <v>0</v>
      </c>
    </row>
    <row r="317" spans="1:45" ht="15.5" x14ac:dyDescent="0.35">
      <c r="A317" s="20">
        <v>45211</v>
      </c>
      <c r="B317" s="21">
        <v>1.2400599999999999</v>
      </c>
      <c r="C317" s="21">
        <v>1.24454</v>
      </c>
      <c r="D317" s="21">
        <v>1.2037</v>
      </c>
      <c r="E317" s="21">
        <v>1.2181999999999999</v>
      </c>
      <c r="F317" s="21">
        <v>1.2187999999999999</v>
      </c>
      <c r="G317" s="21">
        <v>1.2310000000000001</v>
      </c>
      <c r="H317" s="21">
        <v>1.2118</v>
      </c>
      <c r="I317" s="22">
        <v>14</v>
      </c>
      <c r="J317" s="22">
        <v>7079</v>
      </c>
      <c r="K317" s="22">
        <v>3993</v>
      </c>
      <c r="L317" s="22">
        <v>11141</v>
      </c>
      <c r="M317" s="23">
        <v>11.531354166666617</v>
      </c>
      <c r="N317" s="23">
        <v>408.39999999999986</v>
      </c>
      <c r="O317" s="22">
        <v>192.00000000000105</v>
      </c>
      <c r="P317" s="22">
        <v>1133920</v>
      </c>
      <c r="Q317" s="23">
        <v>1181.1666666666667</v>
      </c>
      <c r="R317" s="23">
        <v>27.279627815866807</v>
      </c>
      <c r="S317" s="22">
        <v>82</v>
      </c>
      <c r="T317" s="22" t="s">
        <v>26</v>
      </c>
      <c r="U317" s="23">
        <v>0.59265961807846446</v>
      </c>
      <c r="V317" s="22">
        <v>1851</v>
      </c>
      <c r="W317" s="22">
        <v>2791</v>
      </c>
      <c r="X317" s="22">
        <v>4597</v>
      </c>
      <c r="Y317" s="22">
        <v>1895</v>
      </c>
      <c r="Z317" s="22" t="s">
        <v>29</v>
      </c>
      <c r="AA317" s="5"/>
      <c r="AB317" s="6" cm="1">
        <f t="array" ref="AB317">SUM(IF(B317:I317&gt;B318:I318,1,-1))</f>
        <v>-6</v>
      </c>
      <c r="AC317" s="6" cm="1">
        <f t="array" ref="AC317">SUM(IF(J317:S317&gt;J318:S318,1,-1))</f>
        <v>2</v>
      </c>
      <c r="AD317" s="6">
        <f t="shared" si="65"/>
        <v>-4</v>
      </c>
      <c r="AE317" s="6">
        <f t="shared" si="79"/>
        <v>-14</v>
      </c>
      <c r="AF317" s="6">
        <f t="shared" si="79"/>
        <v>-4</v>
      </c>
      <c r="AG317" s="6">
        <f t="shared" si="79"/>
        <v>-18</v>
      </c>
      <c r="AH317" s="5"/>
      <c r="AI317" s="8" t="str">
        <f t="shared" si="66"/>
        <v>Inside</v>
      </c>
      <c r="AJ317" s="24" t="str">
        <f t="shared" si="67"/>
        <v>Down</v>
      </c>
      <c r="AK317" s="25" t="str">
        <f t="shared" si="68"/>
        <v>POC Unchanged</v>
      </c>
      <c r="AL317" s="26" t="str">
        <f t="shared" si="69"/>
        <v>In. Val</v>
      </c>
      <c r="AM317" s="26" t="str">
        <f t="shared" si="70"/>
        <v>Inside Day</v>
      </c>
      <c r="AN317" s="26" t="str">
        <f t="shared" si="71"/>
        <v>In Val</v>
      </c>
      <c r="AO317" s="26" t="str">
        <f t="shared" si="72"/>
        <v>Gap Up - Failed</v>
      </c>
      <c r="AP317" s="26" t="str">
        <f t="shared" si="73"/>
        <v>Top-Weighted</v>
      </c>
      <c r="AQ317" s="26" t="str">
        <f t="shared" si="74"/>
        <v>Skewed Mid-Low</v>
      </c>
      <c r="AR317" s="26" t="str">
        <f t="shared" si="75"/>
        <v>Closed Higher Quadrant</v>
      </c>
      <c r="AS317" s="27">
        <f t="shared" si="76"/>
        <v>1</v>
      </c>
    </row>
    <row r="318" spans="1:45" ht="15.5" x14ac:dyDescent="0.35">
      <c r="A318" s="20">
        <v>45210</v>
      </c>
      <c r="B318" s="21">
        <v>1.24892</v>
      </c>
      <c r="C318" s="21">
        <v>1.2505599999999999</v>
      </c>
      <c r="D318" s="21">
        <v>1.2037</v>
      </c>
      <c r="E318" s="21">
        <v>1.2314700000000001</v>
      </c>
      <c r="F318" s="21">
        <v>1.2187999999999999</v>
      </c>
      <c r="G318" s="21">
        <v>1.2335</v>
      </c>
      <c r="H318" s="21">
        <v>1.2106999999999999</v>
      </c>
      <c r="I318" s="22">
        <v>29</v>
      </c>
      <c r="J318" s="22">
        <v>7145</v>
      </c>
      <c r="K318" s="22">
        <v>3901</v>
      </c>
      <c r="L318" s="22">
        <v>11113</v>
      </c>
      <c r="M318" s="23">
        <v>11.508437499999939</v>
      </c>
      <c r="N318" s="23">
        <v>468.599999999999</v>
      </c>
      <c r="O318" s="22">
        <v>228.00000000000153</v>
      </c>
      <c r="P318" s="22">
        <v>1129884</v>
      </c>
      <c r="Q318" s="23">
        <v>1176.9625000000001</v>
      </c>
      <c r="R318" s="23">
        <v>23.715322236449047</v>
      </c>
      <c r="S318" s="22">
        <v>84</v>
      </c>
      <c r="T318" s="22" t="s">
        <v>26</v>
      </c>
      <c r="U318" s="23">
        <v>0.55103549147775055</v>
      </c>
      <c r="V318" s="22">
        <v>1492</v>
      </c>
      <c r="W318" s="22">
        <v>2285</v>
      </c>
      <c r="X318" s="22">
        <v>4596</v>
      </c>
      <c r="Y318" s="22">
        <v>2686</v>
      </c>
      <c r="Z318" s="22" t="s">
        <v>32</v>
      </c>
      <c r="AA318" s="5"/>
      <c r="AB318" s="6" cm="1">
        <f t="array" ref="AB318">SUM(IF(B318:I318&gt;B319:I319,1,-1))</f>
        <v>-2</v>
      </c>
      <c r="AC318" s="6" cm="1">
        <f t="array" ref="AC318">SUM(IF(J318:S318&gt;J319:S319,1,-1))</f>
        <v>-8</v>
      </c>
      <c r="AD318" s="6">
        <f t="shared" si="65"/>
        <v>-10</v>
      </c>
      <c r="AE318" s="6">
        <f t="shared" si="79"/>
        <v>-8</v>
      </c>
      <c r="AF318" s="6">
        <f t="shared" si="79"/>
        <v>-4</v>
      </c>
      <c r="AG318" s="6">
        <f t="shared" si="79"/>
        <v>-12</v>
      </c>
      <c r="AH318" s="5"/>
      <c r="AI318" s="8" t="str">
        <f t="shared" si="66"/>
        <v>Inside</v>
      </c>
      <c r="AJ318" s="24" t="str">
        <f t="shared" si="67"/>
        <v>Down</v>
      </c>
      <c r="AK318" s="25" t="str">
        <f t="shared" si="68"/>
        <v>POC Unchanged</v>
      </c>
      <c r="AL318" s="26" t="str">
        <f t="shared" si="69"/>
        <v>In. Val</v>
      </c>
      <c r="AM318" s="26" t="str">
        <f t="shared" si="70"/>
        <v>Inside Day</v>
      </c>
      <c r="AN318" s="26" t="str">
        <f t="shared" si="71"/>
        <v>In Val</v>
      </c>
      <c r="AO318" s="26" t="str">
        <f t="shared" si="72"/>
        <v>Gap Up - Failed</v>
      </c>
      <c r="AP318" s="26" t="str">
        <f t="shared" si="73"/>
        <v>Top-Weighted</v>
      </c>
      <c r="AQ318" s="26" t="str">
        <f t="shared" si="74"/>
        <v>Skewed Mid-Low</v>
      </c>
      <c r="AR318" s="26" t="str">
        <f t="shared" si="75"/>
        <v>Same</v>
      </c>
      <c r="AS318" s="27">
        <f t="shared" si="76"/>
        <v>0</v>
      </c>
    </row>
    <row r="319" spans="1:45" ht="15.5" x14ac:dyDescent="0.35">
      <c r="A319" s="20">
        <v>45209</v>
      </c>
      <c r="B319" s="21">
        <v>1.24909</v>
      </c>
      <c r="C319" s="21">
        <v>1.2511399999999999</v>
      </c>
      <c r="D319" s="21">
        <v>1.2037</v>
      </c>
      <c r="E319" s="21">
        <v>1.2288699999999999</v>
      </c>
      <c r="F319" s="21">
        <v>1.2187999999999999</v>
      </c>
      <c r="G319" s="21">
        <v>1.2382</v>
      </c>
      <c r="H319" s="21">
        <v>1.2105999999999999</v>
      </c>
      <c r="I319" s="22">
        <v>22</v>
      </c>
      <c r="J319" s="22">
        <v>7211</v>
      </c>
      <c r="K319" s="22">
        <v>3901</v>
      </c>
      <c r="L319" s="22">
        <v>11179</v>
      </c>
      <c r="M319" s="23">
        <v>11.569270833333251</v>
      </c>
      <c r="N319" s="23">
        <v>474.3999999999993</v>
      </c>
      <c r="O319" s="22">
        <v>276.00000000000068</v>
      </c>
      <c r="P319" s="22">
        <v>1131381</v>
      </c>
      <c r="Q319" s="23">
        <v>1178.5218749999999</v>
      </c>
      <c r="R319" s="23">
        <v>23.564502529510996</v>
      </c>
      <c r="S319" s="22">
        <v>84</v>
      </c>
      <c r="T319" s="22" t="s">
        <v>26</v>
      </c>
      <c r="U319" s="23">
        <v>0.5258180870135426</v>
      </c>
      <c r="V319" s="22">
        <v>1944</v>
      </c>
      <c r="W319" s="22">
        <v>1888</v>
      </c>
      <c r="X319" s="22">
        <v>4616</v>
      </c>
      <c r="Y319" s="22">
        <v>2731</v>
      </c>
      <c r="Z319" s="22" t="s">
        <v>32</v>
      </c>
      <c r="AA319" s="5"/>
      <c r="AB319" s="6" cm="1">
        <f t="array" ref="AB319">SUM(IF(B319:I319&gt;B320:I320,1,-1))</f>
        <v>-6</v>
      </c>
      <c r="AC319" s="6" cm="1">
        <f t="array" ref="AC319">SUM(IF(J319:S319&gt;J320:S320,1,-1))</f>
        <v>2</v>
      </c>
      <c r="AD319" s="6">
        <f t="shared" si="65"/>
        <v>-4</v>
      </c>
      <c r="AE319" s="6">
        <f t="shared" ref="AE319:AG334" si="80">SUM(AB319:AB321)</f>
        <v>-8</v>
      </c>
      <c r="AF319" s="6">
        <f t="shared" si="80"/>
        <v>8</v>
      </c>
      <c r="AG319" s="6">
        <f t="shared" si="80"/>
        <v>0</v>
      </c>
      <c r="AH319" s="5"/>
      <c r="AI319" s="8" t="str">
        <f t="shared" si="66"/>
        <v>OL Lower</v>
      </c>
      <c r="AJ319" s="24" t="str">
        <f t="shared" si="67"/>
        <v>Down</v>
      </c>
      <c r="AK319" s="25" t="str">
        <f t="shared" si="68"/>
        <v>POC Unchanged</v>
      </c>
      <c r="AL319" s="26" t="str">
        <f t="shared" si="69"/>
        <v>In. Val</v>
      </c>
      <c r="AM319" s="26" t="str">
        <f t="shared" si="70"/>
        <v>Inside Day</v>
      </c>
      <c r="AN319" s="26" t="str">
        <f t="shared" si="71"/>
        <v>In Val</v>
      </c>
      <c r="AO319" s="26" t="str">
        <f t="shared" si="72"/>
        <v>Gap Up - Failed</v>
      </c>
      <c r="AP319" s="26" t="str">
        <f t="shared" si="73"/>
        <v>Top-Weighted</v>
      </c>
      <c r="AQ319" s="26" t="str">
        <f t="shared" si="74"/>
        <v>Skewed Mid-Low</v>
      </c>
      <c r="AR319" s="26" t="str">
        <f t="shared" si="75"/>
        <v>Closed Lower Quadrant</v>
      </c>
      <c r="AS319" s="27">
        <f t="shared" si="76"/>
        <v>-1</v>
      </c>
    </row>
    <row r="320" spans="1:45" ht="15.5" x14ac:dyDescent="0.35">
      <c r="A320" s="20">
        <v>45208</v>
      </c>
      <c r="B320" s="21">
        <v>1.2507600000000001</v>
      </c>
      <c r="C320" s="21">
        <v>1.25281</v>
      </c>
      <c r="D320" s="21">
        <v>1.2037</v>
      </c>
      <c r="E320" s="21">
        <v>1.2249000000000001</v>
      </c>
      <c r="F320" s="21">
        <v>1.2187999999999999</v>
      </c>
      <c r="G320" s="21">
        <v>1.2392000000000001</v>
      </c>
      <c r="H320" s="21">
        <v>1.2105999999999999</v>
      </c>
      <c r="I320" s="22">
        <v>32</v>
      </c>
      <c r="J320" s="22">
        <v>7132</v>
      </c>
      <c r="K320" s="22">
        <v>3901</v>
      </c>
      <c r="L320" s="22">
        <v>11100</v>
      </c>
      <c r="M320" s="23">
        <v>11.488333333333257</v>
      </c>
      <c r="N320" s="23">
        <v>491.09999999999985</v>
      </c>
      <c r="O320" s="22">
        <v>286.00000000000182</v>
      </c>
      <c r="P320" s="22">
        <v>1108800</v>
      </c>
      <c r="Q320" s="23">
        <v>1155</v>
      </c>
      <c r="R320" s="23">
        <v>22.602321319486872</v>
      </c>
      <c r="S320" s="22">
        <v>91</v>
      </c>
      <c r="T320" s="22" t="s">
        <v>26</v>
      </c>
      <c r="U320" s="23">
        <v>0.52272669811127903</v>
      </c>
      <c r="V320" s="22">
        <v>1895</v>
      </c>
      <c r="W320" s="22">
        <v>2122</v>
      </c>
      <c r="X320" s="22">
        <v>4144</v>
      </c>
      <c r="Y320" s="22">
        <v>2891</v>
      </c>
      <c r="Z320" s="22" t="s">
        <v>29</v>
      </c>
      <c r="AA320" s="5"/>
      <c r="AB320" s="6" cm="1">
        <f t="array" ref="AB320">SUM(IF(B320:I320&gt;B321:I321,1,-1))</f>
        <v>0</v>
      </c>
      <c r="AC320" s="6" cm="1">
        <f t="array" ref="AC320">SUM(IF(J320:S320&gt;J321:S321,1,-1))</f>
        <v>2</v>
      </c>
      <c r="AD320" s="6">
        <f t="shared" si="65"/>
        <v>2</v>
      </c>
      <c r="AE320" s="6">
        <f t="shared" si="80"/>
        <v>-6</v>
      </c>
      <c r="AF320" s="6">
        <f t="shared" si="80"/>
        <v>10</v>
      </c>
      <c r="AG320" s="6">
        <f t="shared" si="80"/>
        <v>4</v>
      </c>
      <c r="AH320" s="5"/>
      <c r="AI320" s="8" t="str">
        <f t="shared" si="66"/>
        <v>OL Lower</v>
      </c>
      <c r="AJ320" s="24" t="str">
        <f t="shared" si="67"/>
        <v>Down</v>
      </c>
      <c r="AK320" s="25" t="str">
        <f t="shared" si="68"/>
        <v>POC Up</v>
      </c>
      <c r="AL320" s="26" t="str">
        <f t="shared" si="69"/>
        <v>In. Val</v>
      </c>
      <c r="AM320" s="26" t="str">
        <f t="shared" si="70"/>
        <v>Inside Day</v>
      </c>
      <c r="AN320" s="26" t="str">
        <f t="shared" si="71"/>
        <v>In Val</v>
      </c>
      <c r="AO320" s="26" t="str">
        <f t="shared" si="72"/>
        <v>Gap Up - Failed</v>
      </c>
      <c r="AP320" s="26" t="str">
        <f t="shared" si="73"/>
        <v>Top-Weighted</v>
      </c>
      <c r="AQ320" s="26" t="str">
        <f t="shared" si="74"/>
        <v>Skewed Mid-Low</v>
      </c>
      <c r="AR320" s="26" t="str">
        <f t="shared" si="75"/>
        <v>Same</v>
      </c>
      <c r="AS320" s="27">
        <f t="shared" si="76"/>
        <v>0</v>
      </c>
    </row>
    <row r="321" spans="1:45" ht="15.5" x14ac:dyDescent="0.35">
      <c r="A321" s="20">
        <v>45205</v>
      </c>
      <c r="B321" s="21">
        <v>1.2487999999999999</v>
      </c>
      <c r="C321" s="21">
        <v>1.2547600000000001</v>
      </c>
      <c r="D321" s="21">
        <v>1.2037</v>
      </c>
      <c r="E321" s="21">
        <v>1.2218899999999999</v>
      </c>
      <c r="F321" s="21">
        <v>1.2142999999999999</v>
      </c>
      <c r="G321" s="21">
        <v>1.2403999999999999</v>
      </c>
      <c r="H321" s="21">
        <v>1.2105999999999999</v>
      </c>
      <c r="I321" s="22">
        <v>30</v>
      </c>
      <c r="J321" s="22">
        <v>8901</v>
      </c>
      <c r="K321" s="22">
        <v>2063</v>
      </c>
      <c r="L321" s="22">
        <v>11025</v>
      </c>
      <c r="M321" s="23">
        <v>11.405833333333272</v>
      </c>
      <c r="N321" s="23">
        <v>510.60000000000105</v>
      </c>
      <c r="O321" s="22">
        <v>298.00000000000051</v>
      </c>
      <c r="P321" s="22">
        <v>1102224</v>
      </c>
      <c r="Q321" s="23">
        <v>1148.1500000000001</v>
      </c>
      <c r="R321" s="23">
        <v>21.59224441833133</v>
      </c>
      <c r="S321" s="22">
        <v>98</v>
      </c>
      <c r="T321" s="22" t="s">
        <v>28</v>
      </c>
      <c r="U321" s="23">
        <v>0.35321829838708607</v>
      </c>
      <c r="V321" s="22">
        <v>2088</v>
      </c>
      <c r="W321" s="22">
        <v>2299</v>
      </c>
      <c r="X321" s="22">
        <v>3595</v>
      </c>
      <c r="Y321" s="22">
        <v>3021</v>
      </c>
      <c r="Z321" s="22" t="s">
        <v>29</v>
      </c>
      <c r="AA321" s="5"/>
      <c r="AB321" s="6" cm="1">
        <f t="array" ref="AB321">SUM(IF(B321:I321&gt;B322:I322,1,-1))</f>
        <v>-2</v>
      </c>
      <c r="AC321" s="6" cm="1">
        <f t="array" ref="AC321">SUM(IF(J321:S321&gt;J322:S322,1,-1))</f>
        <v>4</v>
      </c>
      <c r="AD321" s="6">
        <f t="shared" si="65"/>
        <v>2</v>
      </c>
      <c r="AE321" s="6">
        <f t="shared" si="80"/>
        <v>-10</v>
      </c>
      <c r="AF321" s="6">
        <f t="shared" si="80"/>
        <v>12</v>
      </c>
      <c r="AG321" s="6">
        <f t="shared" si="80"/>
        <v>2</v>
      </c>
      <c r="AH321" s="5"/>
      <c r="AI321" s="8" t="str">
        <f t="shared" si="66"/>
        <v>OL Lower</v>
      </c>
      <c r="AJ321" s="24" t="str">
        <f t="shared" si="67"/>
        <v>Down</v>
      </c>
      <c r="AK321" s="25" t="str">
        <f t="shared" si="68"/>
        <v>POC Unchanged</v>
      </c>
      <c r="AL321" s="26" t="str">
        <f t="shared" si="69"/>
        <v>In. Val</v>
      </c>
      <c r="AM321" s="26" t="str">
        <f t="shared" si="70"/>
        <v>Inside Day</v>
      </c>
      <c r="AN321" s="26" t="str">
        <f t="shared" si="71"/>
        <v>In Val</v>
      </c>
      <c r="AO321" s="26" t="str">
        <f t="shared" si="72"/>
        <v>Gap Up - Failed</v>
      </c>
      <c r="AP321" s="26" t="str">
        <f t="shared" si="73"/>
        <v>Top-Weighted</v>
      </c>
      <c r="AQ321" s="26" t="str">
        <f t="shared" si="74"/>
        <v>Skewed Mid-Low</v>
      </c>
      <c r="AR321" s="26" t="str">
        <f t="shared" si="75"/>
        <v>Same</v>
      </c>
      <c r="AS321" s="27">
        <f t="shared" si="76"/>
        <v>0</v>
      </c>
    </row>
    <row r="322" spans="1:45" ht="15.5" x14ac:dyDescent="0.35">
      <c r="A322" s="20">
        <v>45204</v>
      </c>
      <c r="B322" s="21">
        <v>1.2474799999999999</v>
      </c>
      <c r="C322" s="21">
        <v>1.2547600000000001</v>
      </c>
      <c r="D322" s="21">
        <v>1.2037</v>
      </c>
      <c r="E322" s="21">
        <v>1.21868</v>
      </c>
      <c r="F322" s="21">
        <v>1.2142999999999999</v>
      </c>
      <c r="G322" s="21">
        <v>1.2443</v>
      </c>
      <c r="H322" s="21">
        <v>1.2106999999999999</v>
      </c>
      <c r="I322" s="22">
        <v>24</v>
      </c>
      <c r="J322" s="22">
        <v>8754</v>
      </c>
      <c r="K322" s="22">
        <v>1994</v>
      </c>
      <c r="L322" s="22">
        <v>10806</v>
      </c>
      <c r="M322" s="23">
        <v>11.165312499999933</v>
      </c>
      <c r="N322" s="23">
        <v>510.60000000000105</v>
      </c>
      <c r="O322" s="22">
        <v>336.00000000000074</v>
      </c>
      <c r="P322" s="22">
        <v>1078709</v>
      </c>
      <c r="Q322" s="23">
        <v>1123.6552083333333</v>
      </c>
      <c r="R322" s="23">
        <v>21.163337250293729</v>
      </c>
      <c r="S322" s="22">
        <v>102</v>
      </c>
      <c r="T322" s="22" t="s">
        <v>28</v>
      </c>
      <c r="U322" s="23">
        <v>0.36969307129937479</v>
      </c>
      <c r="V322" s="22">
        <v>2608</v>
      </c>
      <c r="W322" s="22">
        <v>2299</v>
      </c>
      <c r="X322" s="22">
        <v>3013</v>
      </c>
      <c r="Y322" s="22">
        <v>2869</v>
      </c>
      <c r="Z322" s="22" t="s">
        <v>29</v>
      </c>
      <c r="AA322" s="5"/>
      <c r="AB322" s="6" cm="1">
        <f t="array" ref="AB322">SUM(IF(B322:I322&gt;B323:I323,1,-1))</f>
        <v>-4</v>
      </c>
      <c r="AC322" s="6" cm="1">
        <f t="array" ref="AC322">SUM(IF(J322:S322&gt;J323:S323,1,-1))</f>
        <v>4</v>
      </c>
      <c r="AD322" s="6">
        <f t="shared" si="65"/>
        <v>0</v>
      </c>
      <c r="AE322" s="6">
        <f t="shared" si="80"/>
        <v>-16</v>
      </c>
      <c r="AF322" s="6">
        <f t="shared" si="80"/>
        <v>10</v>
      </c>
      <c r="AG322" s="6">
        <f t="shared" si="80"/>
        <v>-6</v>
      </c>
      <c r="AH322" s="5"/>
      <c r="AI322" s="8" t="str">
        <f t="shared" si="66"/>
        <v>OL Lower</v>
      </c>
      <c r="AJ322" s="24" t="str">
        <f t="shared" si="67"/>
        <v>Down</v>
      </c>
      <c r="AK322" s="25" t="str">
        <f t="shared" si="68"/>
        <v>POC Down</v>
      </c>
      <c r="AL322" s="26" t="str">
        <f t="shared" si="69"/>
        <v>Bel. Val</v>
      </c>
      <c r="AM322" s="26" t="str">
        <f t="shared" si="70"/>
        <v>Inside Day</v>
      </c>
      <c r="AN322" s="26" t="str">
        <f t="shared" si="71"/>
        <v>In Val</v>
      </c>
      <c r="AO322" s="26" t="str">
        <f t="shared" si="72"/>
        <v>No Gap</v>
      </c>
      <c r="AP322" s="26" t="str">
        <f t="shared" si="73"/>
        <v>Top-Weighted</v>
      </c>
      <c r="AQ322" s="26" t="str">
        <f t="shared" si="74"/>
        <v>Skewed Mid-Low</v>
      </c>
      <c r="AR322" s="26" t="str">
        <f t="shared" si="75"/>
        <v>Closed Lower Quadrant</v>
      </c>
      <c r="AS322" s="27">
        <f t="shared" si="76"/>
        <v>-1</v>
      </c>
    </row>
    <row r="323" spans="1:45" ht="15.5" x14ac:dyDescent="0.35">
      <c r="A323" s="20">
        <v>45203</v>
      </c>
      <c r="B323" s="21">
        <v>1.2498</v>
      </c>
      <c r="C323" s="21">
        <v>1.2547600000000001</v>
      </c>
      <c r="D323" s="21">
        <v>1.2037</v>
      </c>
      <c r="E323" s="21">
        <v>1.2136499999999999</v>
      </c>
      <c r="F323" s="21">
        <v>1.2484999999999999</v>
      </c>
      <c r="G323" s="21">
        <v>1.2543</v>
      </c>
      <c r="H323" s="21">
        <v>1.2196</v>
      </c>
      <c r="I323" s="22">
        <v>-7</v>
      </c>
      <c r="J323" s="22">
        <v>1427</v>
      </c>
      <c r="K323" s="22">
        <v>9288</v>
      </c>
      <c r="L323" s="22">
        <v>10776</v>
      </c>
      <c r="M323" s="23">
        <v>11.13916666666662</v>
      </c>
      <c r="N323" s="23">
        <v>510.60000000000105</v>
      </c>
      <c r="O323" s="22">
        <v>346.99999999999955</v>
      </c>
      <c r="P323" s="22">
        <v>1070899</v>
      </c>
      <c r="Q323" s="23">
        <v>1115.5197916666666</v>
      </c>
      <c r="R323" s="23">
        <v>21.104582843713235</v>
      </c>
      <c r="S323" s="22">
        <v>99</v>
      </c>
      <c r="T323" s="22" t="s">
        <v>28</v>
      </c>
      <c r="U323" s="23">
        <v>0.40136459300895344</v>
      </c>
      <c r="V323" s="22">
        <v>3127</v>
      </c>
      <c r="W323" s="22">
        <v>2299</v>
      </c>
      <c r="X323" s="22">
        <v>2886</v>
      </c>
      <c r="Y323" s="22">
        <v>2449</v>
      </c>
      <c r="Z323" s="22" t="s">
        <v>27</v>
      </c>
      <c r="AA323" s="5"/>
      <c r="AB323" s="6" cm="1">
        <f t="array" ref="AB323">SUM(IF(B323:I323&gt;B324:I324,1,-1))</f>
        <v>-4</v>
      </c>
      <c r="AC323" s="6" cm="1">
        <f t="array" ref="AC323">SUM(IF(J323:S323&gt;J324:S324,1,-1))</f>
        <v>4</v>
      </c>
      <c r="AD323" s="6">
        <f t="shared" si="65"/>
        <v>0</v>
      </c>
      <c r="AE323" s="6">
        <f t="shared" si="80"/>
        <v>-18</v>
      </c>
      <c r="AF323" s="6">
        <f t="shared" si="80"/>
        <v>8</v>
      </c>
      <c r="AG323" s="6">
        <f t="shared" si="80"/>
        <v>-10</v>
      </c>
      <c r="AH323" s="5"/>
      <c r="AI323" s="8" t="str">
        <f t="shared" si="66"/>
        <v>OL Lower</v>
      </c>
      <c r="AJ323" s="24" t="str">
        <f t="shared" si="67"/>
        <v>Neutral</v>
      </c>
      <c r="AK323" s="25" t="str">
        <f t="shared" si="68"/>
        <v>POC Unchanged</v>
      </c>
      <c r="AL323" s="26" t="str">
        <f t="shared" si="69"/>
        <v>In. Val</v>
      </c>
      <c r="AM323" s="26" t="str">
        <f t="shared" si="70"/>
        <v>Lower Break</v>
      </c>
      <c r="AN323" s="26" t="str">
        <f t="shared" si="71"/>
        <v>Bl. Val</v>
      </c>
      <c r="AO323" s="26" t="str">
        <f t="shared" si="72"/>
        <v>No Gap</v>
      </c>
      <c r="AP323" s="26" t="str">
        <f t="shared" si="73"/>
        <v>Bottom-Weighted</v>
      </c>
      <c r="AQ323" s="26" t="str">
        <f t="shared" si="74"/>
        <v>Skewed High</v>
      </c>
      <c r="AR323" s="26" t="str">
        <f t="shared" si="75"/>
        <v>Same</v>
      </c>
      <c r="AS323" s="27">
        <f t="shared" si="76"/>
        <v>0</v>
      </c>
    </row>
    <row r="324" spans="1:45" ht="15.5" x14ac:dyDescent="0.35">
      <c r="A324" s="20">
        <v>45202</v>
      </c>
      <c r="B324" s="21">
        <v>1.25695</v>
      </c>
      <c r="C324" s="21">
        <v>1.25875</v>
      </c>
      <c r="D324" s="21">
        <v>1.2052</v>
      </c>
      <c r="E324" s="21">
        <v>1.2077</v>
      </c>
      <c r="F324" s="21">
        <v>1.2484999999999999</v>
      </c>
      <c r="G324" s="21">
        <v>1.2582</v>
      </c>
      <c r="H324" s="21">
        <v>1.2215</v>
      </c>
      <c r="I324" s="22">
        <v>-19</v>
      </c>
      <c r="J324" s="22">
        <v>1975</v>
      </c>
      <c r="K324" s="22">
        <v>8570</v>
      </c>
      <c r="L324" s="22">
        <v>10607</v>
      </c>
      <c r="M324" s="23">
        <v>10.990833333333299</v>
      </c>
      <c r="N324" s="23">
        <v>535.49999999999989</v>
      </c>
      <c r="O324" s="22">
        <v>366.99999999999955</v>
      </c>
      <c r="P324" s="22">
        <v>1063160</v>
      </c>
      <c r="Q324" s="23">
        <v>1107.4583333333333</v>
      </c>
      <c r="R324" s="23">
        <v>19.807656395891694</v>
      </c>
      <c r="S324" s="22">
        <v>98</v>
      </c>
      <c r="T324" s="22" t="s">
        <v>28</v>
      </c>
      <c r="U324" s="23">
        <v>0.41820160255865813</v>
      </c>
      <c r="V324" s="22">
        <v>3343</v>
      </c>
      <c r="W324" s="22">
        <v>2370</v>
      </c>
      <c r="X324" s="22">
        <v>2771</v>
      </c>
      <c r="Y324" s="22">
        <v>2123</v>
      </c>
      <c r="Z324" s="22" t="s">
        <v>27</v>
      </c>
      <c r="AA324" s="5"/>
      <c r="AB324" s="6" cm="1">
        <f t="array" ref="AB324">SUM(IF(B324:I324&gt;B325:I325,1,-1))</f>
        <v>-8</v>
      </c>
      <c r="AC324" s="6" cm="1">
        <f t="array" ref="AC324">SUM(IF(J324:S324&gt;J325:S325,1,-1))</f>
        <v>2</v>
      </c>
      <c r="AD324" s="6">
        <f t="shared" ref="AD324:AD387" si="81">SUM(AB324:AC324)</f>
        <v>-6</v>
      </c>
      <c r="AE324" s="6">
        <f t="shared" si="80"/>
        <v>-20</v>
      </c>
      <c r="AF324" s="6">
        <f t="shared" si="80"/>
        <v>8</v>
      </c>
      <c r="AG324" s="6">
        <f t="shared" si="80"/>
        <v>-12</v>
      </c>
      <c r="AH324" s="5"/>
      <c r="AI324" s="8" t="str">
        <f t="shared" si="66"/>
        <v>OL Lower</v>
      </c>
      <c r="AJ324" s="24" t="str">
        <f t="shared" si="67"/>
        <v>Down</v>
      </c>
      <c r="AK324" s="25" t="str">
        <f t="shared" si="68"/>
        <v>POC Unchanged</v>
      </c>
      <c r="AL324" s="26" t="str">
        <f t="shared" si="69"/>
        <v>In. Val</v>
      </c>
      <c r="AM324" s="26" t="str">
        <f t="shared" si="70"/>
        <v>Lower Break</v>
      </c>
      <c r="AN324" s="26" t="str">
        <f t="shared" si="71"/>
        <v>Bl. Val</v>
      </c>
      <c r="AO324" s="26" t="str">
        <f t="shared" si="72"/>
        <v>No Gap</v>
      </c>
      <c r="AP324" s="26" t="str">
        <f t="shared" si="73"/>
        <v>Bottom-Weighted</v>
      </c>
      <c r="AQ324" s="26" t="str">
        <f t="shared" si="74"/>
        <v>Skewed High</v>
      </c>
      <c r="AR324" s="26" t="str">
        <f t="shared" si="75"/>
        <v>Same</v>
      </c>
      <c r="AS324" s="27">
        <f t="shared" si="76"/>
        <v>0</v>
      </c>
    </row>
    <row r="325" spans="1:45" ht="15.5" x14ac:dyDescent="0.35">
      <c r="A325" s="20">
        <v>45201</v>
      </c>
      <c r="B325" s="21">
        <v>1.2622199999999999</v>
      </c>
      <c r="C325" s="21">
        <v>1.26315</v>
      </c>
      <c r="D325" s="21">
        <v>1.2079500000000001</v>
      </c>
      <c r="E325" s="21">
        <v>1.2089399999999999</v>
      </c>
      <c r="F325" s="21">
        <v>1.2484999999999999</v>
      </c>
      <c r="G325" s="21">
        <v>1.2589999999999999</v>
      </c>
      <c r="H325" s="21">
        <v>1.2241</v>
      </c>
      <c r="I325" s="22">
        <v>-15</v>
      </c>
      <c r="J325" s="22">
        <v>2575</v>
      </c>
      <c r="K325" s="22">
        <v>7974</v>
      </c>
      <c r="L325" s="22">
        <v>10611</v>
      </c>
      <c r="M325" s="23">
        <v>10.995104166666643</v>
      </c>
      <c r="N325" s="23">
        <v>551.9999999999992</v>
      </c>
      <c r="O325" s="22">
        <v>348.99999999999932</v>
      </c>
      <c r="P325" s="22">
        <v>1051079</v>
      </c>
      <c r="Q325" s="23">
        <v>1094.8739583333333</v>
      </c>
      <c r="R325" s="23">
        <v>19.222826086956548</v>
      </c>
      <c r="S325" s="22">
        <v>87</v>
      </c>
      <c r="T325" s="22" t="s">
        <v>28</v>
      </c>
      <c r="U325" s="23">
        <v>0.46605788017744193</v>
      </c>
      <c r="V325" s="22">
        <v>2118</v>
      </c>
      <c r="W325" s="22">
        <v>3959</v>
      </c>
      <c r="X325" s="22">
        <v>1882</v>
      </c>
      <c r="Y325" s="22">
        <v>2652</v>
      </c>
      <c r="Z325" s="22" t="s">
        <v>27</v>
      </c>
      <c r="AA325" s="5"/>
      <c r="AB325" s="6" cm="1">
        <f t="array" ref="AB325">SUM(IF(B325:I325&gt;B326:I326,1,-1))</f>
        <v>-6</v>
      </c>
      <c r="AC325" s="6" cm="1">
        <f t="array" ref="AC325">SUM(IF(J325:S325&gt;J326:S326,1,-1))</f>
        <v>2</v>
      </c>
      <c r="AD325" s="6">
        <f t="shared" si="81"/>
        <v>-4</v>
      </c>
      <c r="AE325" s="6">
        <f t="shared" si="80"/>
        <v>-14</v>
      </c>
      <c r="AF325" s="6">
        <f t="shared" si="80"/>
        <v>6</v>
      </c>
      <c r="AG325" s="6">
        <f t="shared" si="80"/>
        <v>-8</v>
      </c>
      <c r="AH325" s="5"/>
      <c r="AI325" s="8" t="str">
        <f t="shared" si="66"/>
        <v>OL Lower</v>
      </c>
      <c r="AJ325" s="24" t="str">
        <f t="shared" si="67"/>
        <v>Down</v>
      </c>
      <c r="AK325" s="25" t="str">
        <f t="shared" si="68"/>
        <v>POC Unchanged</v>
      </c>
      <c r="AL325" s="26" t="str">
        <f t="shared" si="69"/>
        <v>In. Val</v>
      </c>
      <c r="AM325" s="26" t="str">
        <f t="shared" si="70"/>
        <v>Lower Break</v>
      </c>
      <c r="AN325" s="26" t="str">
        <f t="shared" si="71"/>
        <v>Bl. Val</v>
      </c>
      <c r="AO325" s="26" t="str">
        <f t="shared" si="72"/>
        <v>No Gap</v>
      </c>
      <c r="AP325" s="26" t="str">
        <f t="shared" si="73"/>
        <v>Bottom-Weighted</v>
      </c>
      <c r="AQ325" s="26" t="str">
        <f t="shared" si="74"/>
        <v>Skewed Mid-High</v>
      </c>
      <c r="AR325" s="26" t="str">
        <f t="shared" si="75"/>
        <v>Same</v>
      </c>
      <c r="AS325" s="27">
        <f t="shared" si="76"/>
        <v>0</v>
      </c>
    </row>
    <row r="326" spans="1:45" ht="15.5" x14ac:dyDescent="0.35">
      <c r="A326" s="20">
        <v>45198</v>
      </c>
      <c r="B326" s="21">
        <v>1.2590600000000001</v>
      </c>
      <c r="C326" s="21">
        <v>1.2642</v>
      </c>
      <c r="D326" s="21">
        <v>1.2110000000000001</v>
      </c>
      <c r="E326" s="21">
        <v>1.21923</v>
      </c>
      <c r="F326" s="21">
        <v>1.2485000000000002</v>
      </c>
      <c r="G326" s="21">
        <v>1.2638</v>
      </c>
      <c r="H326" s="21">
        <v>1.2266000000000001</v>
      </c>
      <c r="I326" s="22">
        <v>29</v>
      </c>
      <c r="J326" s="22">
        <v>2896</v>
      </c>
      <c r="K326" s="22">
        <v>7419</v>
      </c>
      <c r="L326" s="22">
        <v>10377</v>
      </c>
      <c r="M326" s="23">
        <v>10.777708333333308</v>
      </c>
      <c r="N326" s="23">
        <v>531.99999999999909</v>
      </c>
      <c r="O326" s="22">
        <v>371.99999999999898</v>
      </c>
      <c r="P326" s="22">
        <v>1029575</v>
      </c>
      <c r="Q326" s="23">
        <v>1072.4739583333333</v>
      </c>
      <c r="R326" s="23">
        <v>19.505639097744393</v>
      </c>
      <c r="S326" s="22">
        <v>88</v>
      </c>
      <c r="T326" s="22" t="s">
        <v>26</v>
      </c>
      <c r="U326" s="23">
        <v>0.52063944928352424</v>
      </c>
      <c r="V326" s="22">
        <v>1771</v>
      </c>
      <c r="W326" s="22">
        <v>4382</v>
      </c>
      <c r="X326" s="22">
        <v>1637</v>
      </c>
      <c r="Y326" s="22">
        <v>2587</v>
      </c>
      <c r="Z326" s="22" t="s">
        <v>27</v>
      </c>
      <c r="AA326" s="5"/>
      <c r="AB326" s="6" cm="1">
        <f t="array" ref="AB326">SUM(IF(B326:I326&gt;B327:I327,1,-1))</f>
        <v>-6</v>
      </c>
      <c r="AC326" s="6" cm="1">
        <f t="array" ref="AC326">SUM(IF(J326:S326&gt;J327:S327,1,-1))</f>
        <v>4</v>
      </c>
      <c r="AD326" s="6">
        <f t="shared" si="81"/>
        <v>-2</v>
      </c>
      <c r="AE326" s="6">
        <f t="shared" si="80"/>
        <v>-12</v>
      </c>
      <c r="AF326" s="6">
        <f t="shared" si="80"/>
        <v>2</v>
      </c>
      <c r="AG326" s="6">
        <f t="shared" si="80"/>
        <v>-10</v>
      </c>
      <c r="AH326" s="5"/>
      <c r="AI326" s="8" t="str">
        <f t="shared" ref="AI326:AI389" si="82">IF(AND(H326&gt;=G327,G326&gt;=G327),"Higher",
IF(AND(H326&lt;=H327,G326&lt;=H327),"Lower",
IF(AND(G326&gt;=G327,H326&lt;=G327,H326&gt;H327),"OL Higher",
IF(AND(H326&lt;=H327,G326&gt;=H327,G326&lt;G327),"OL Lower",
IF(AND(G326&lt;=G327,H326&gt;=H327),"Inside",
IF(AND(G326&gt;=G327,H326&lt;=H327),"Outside","Undefined"))))))</f>
        <v>OL Lower</v>
      </c>
      <c r="AJ326" s="24" t="str">
        <f t="shared" ref="AJ326:AJ389" si="83">IF(F326 &gt;= ((C326 - D326) * 10%) + B326, "Up", IF(F326 &lt;= (B326 - (C326 - D326) * 10%), "Down", "Neutral"))</f>
        <v>Down</v>
      </c>
      <c r="AK326" s="25" t="str">
        <f t="shared" ref="AK326:AK389" si="84">IF(F326 &gt; F327, "POC Up", IF(F326 &lt; F327, "POC Down", "POC Unchanged"))</f>
        <v>POC Unchanged</v>
      </c>
      <c r="AL326" s="26" t="str">
        <f t="shared" ref="AL326:AL389" si="85">IF(F326 &lt; H327, "Bel. Val",
IF(F326 &gt; G327, "Ab. Val",
"In. Val"))</f>
        <v>In. Val</v>
      </c>
      <c r="AM326" s="26" t="str">
        <f t="shared" ref="AM326:AM389" si="86">IF(AND(D326 &lt; D327, C326 &gt; C327), "Both Sides Expand",
IF(D326 &lt; D327, "Lower Break",
IF(C326 &gt; C327, "Upper Break", "Inside Day")))</f>
        <v>Inside Day</v>
      </c>
      <c r="AN326" s="26" t="str">
        <f t="shared" ref="AN326:AN389" si="87">IF(AND(E326 &lt; H326, E326 &lt; G326), "Bl. Val",
IF(AND(E326 &gt; G326, E326 &gt; H326), "Ab. Val",
"In Val"))</f>
        <v>Bl. Val</v>
      </c>
      <c r="AO326" s="26" t="str">
        <f t="shared" ref="AO326:AO389" si="88">IF(AND(B326 &gt; G327, E326 &lt; G327), "Gap Up - Failed",
IF(AND(B326 &gt; G327, E326 &gt; B326), "Gap Up - Follow Through",
IF(AND(B326 &gt; G327, E326 &lt; B326), "Gap Up - Faded",
IF(AND(B326 &lt; H327, E326 &gt; H327), "Gap Down - Failed",
IF(AND(B326 &lt; H327, E326 &lt; B326), "Gap Down - Follow Through",
IF(AND(B326 &lt; H327, E326 &gt; B326), "Gap Down - Rejected",
"No Gap"))))))</f>
        <v>No Gap</v>
      </c>
      <c r="AP326" s="26" t="str">
        <f t="shared" ref="AP326:AP389" si="89">IF(J326 &gt; K326, "Top-Weighted",
IF(K326 &gt; J326, "Bottom-Weighted",
"Balanced"))</f>
        <v>Bottom-Weighted</v>
      </c>
      <c r="AQ326" s="26" t="str">
        <f t="shared" ref="AQ326:AQ389" si="90">IF(COUNTIF(V326:Y326, MAX(V326, W326, X326, Y326)) &gt; 1, "Tie",
IF(V326 &gt; MAX(W326, X326, Y326), "Skewed High",
IF(W326 &gt; MAX(V326, X326, Y326), "Skewed Mid-High",
IF(X326 &gt; MAX(V326, W326, Y326), "Skewed Mid-Low",
IF(Y326 &gt; MAX(V326, W326, X326), "Skewed Low", "Evenly Distributed")))))</f>
        <v>Skewed Mid-High</v>
      </c>
      <c r="AR326" s="26" t="str">
        <f t="shared" ref="AR326:AR389" si="91">IF(Z326 &lt; Z327, "Closed Lower Quadrant",
IF(Z326 &gt; Z327, "Closed Higher Quadrant",
"Same"))</f>
        <v>Same</v>
      </c>
      <c r="AS326" s="27">
        <f t="shared" ref="AS326:AS389" si="92">_xlfn.NUMBERVALUE(SUBSTITUTE(Z326,"Q","")) - _xlfn.NUMBERVALUE(SUBSTITUTE(Z327,"Q",""))</f>
        <v>0</v>
      </c>
    </row>
    <row r="327" spans="1:45" ht="15.5" x14ac:dyDescent="0.35">
      <c r="A327" s="20">
        <v>45197</v>
      </c>
      <c r="B327" s="21">
        <v>1.2670699999999999</v>
      </c>
      <c r="C327" s="21">
        <v>1.2712300000000001</v>
      </c>
      <c r="D327" s="21">
        <v>1.2110000000000001</v>
      </c>
      <c r="E327" s="21">
        <v>1.22037</v>
      </c>
      <c r="F327" s="21">
        <v>1.2485000000000002</v>
      </c>
      <c r="G327" s="21">
        <v>1.2696000000000001</v>
      </c>
      <c r="H327" s="21">
        <v>1.2316</v>
      </c>
      <c r="I327" s="22">
        <v>14</v>
      </c>
      <c r="J327" s="22">
        <v>3493</v>
      </c>
      <c r="K327" s="22">
        <v>6795</v>
      </c>
      <c r="L327" s="22">
        <v>10350</v>
      </c>
      <c r="M327" s="23">
        <v>10.739270833333306</v>
      </c>
      <c r="N327" s="23">
        <v>602.30000000000007</v>
      </c>
      <c r="O327" s="22">
        <v>380.00000000000034</v>
      </c>
      <c r="P327" s="22">
        <v>1026262</v>
      </c>
      <c r="Q327" s="23">
        <v>1069.0229166666666</v>
      </c>
      <c r="R327" s="23">
        <v>17.184127511207038</v>
      </c>
      <c r="S327" s="22">
        <v>82</v>
      </c>
      <c r="T327" s="22" t="s">
        <v>26</v>
      </c>
      <c r="U327" s="23">
        <v>0.61429286257868954</v>
      </c>
      <c r="V327" s="22">
        <v>1424</v>
      </c>
      <c r="W327" s="22">
        <v>3912</v>
      </c>
      <c r="X327" s="22">
        <v>2611</v>
      </c>
      <c r="Y327" s="22">
        <v>2403</v>
      </c>
      <c r="Z327" s="22" t="s">
        <v>27</v>
      </c>
      <c r="AA327" s="5"/>
      <c r="AB327" s="6" cm="1">
        <f t="array" ref="AB327">SUM(IF(B327:I327&gt;B328:I328,1,-1))</f>
        <v>-2</v>
      </c>
      <c r="AC327" s="6" cm="1">
        <f t="array" ref="AC327">SUM(IF(J327:S327&gt;J328:S328,1,-1))</f>
        <v>0</v>
      </c>
      <c r="AD327" s="6">
        <f t="shared" si="81"/>
        <v>-2</v>
      </c>
      <c r="AE327" s="6">
        <f t="shared" si="80"/>
        <v>-12</v>
      </c>
      <c r="AF327" s="6">
        <f t="shared" si="80"/>
        <v>-4</v>
      </c>
      <c r="AG327" s="6">
        <f t="shared" si="80"/>
        <v>-16</v>
      </c>
      <c r="AH327" s="5"/>
      <c r="AI327" s="8" t="str">
        <f t="shared" si="82"/>
        <v>Outside</v>
      </c>
      <c r="AJ327" s="24" t="str">
        <f t="shared" si="83"/>
        <v>Down</v>
      </c>
      <c r="AK327" s="25" t="str">
        <f t="shared" si="84"/>
        <v>POC Unchanged</v>
      </c>
      <c r="AL327" s="26" t="str">
        <f t="shared" si="85"/>
        <v>In. Val</v>
      </c>
      <c r="AM327" s="26" t="str">
        <f t="shared" si="86"/>
        <v>Inside Day</v>
      </c>
      <c r="AN327" s="26" t="str">
        <f t="shared" si="87"/>
        <v>Bl. Val</v>
      </c>
      <c r="AO327" s="26" t="str">
        <f t="shared" si="88"/>
        <v>No Gap</v>
      </c>
      <c r="AP327" s="26" t="str">
        <f t="shared" si="89"/>
        <v>Bottom-Weighted</v>
      </c>
      <c r="AQ327" s="26" t="str">
        <f t="shared" si="90"/>
        <v>Skewed Mid-High</v>
      </c>
      <c r="AR327" s="26" t="str">
        <f t="shared" si="91"/>
        <v>Same</v>
      </c>
      <c r="AS327" s="27">
        <f t="shared" si="92"/>
        <v>0</v>
      </c>
    </row>
    <row r="328" spans="1:45" ht="15.5" x14ac:dyDescent="0.35">
      <c r="A328" s="20">
        <v>45196</v>
      </c>
      <c r="B328" s="21">
        <v>1.2710900000000001</v>
      </c>
      <c r="C328" s="21">
        <v>1.2734000000000001</v>
      </c>
      <c r="D328" s="21">
        <v>1.2110000000000001</v>
      </c>
      <c r="E328" s="21">
        <v>1.21347</v>
      </c>
      <c r="F328" s="21">
        <v>1.2485000000000002</v>
      </c>
      <c r="G328" s="21">
        <v>1.2675000000000001</v>
      </c>
      <c r="H328" s="21">
        <v>1.2331000000000001</v>
      </c>
      <c r="I328" s="22">
        <v>-12</v>
      </c>
      <c r="J328" s="22">
        <v>4016</v>
      </c>
      <c r="K328" s="22">
        <v>6210</v>
      </c>
      <c r="L328" s="22">
        <v>10288</v>
      </c>
      <c r="M328" s="23">
        <v>10.672291666666659</v>
      </c>
      <c r="N328" s="23">
        <v>624.00000000000011</v>
      </c>
      <c r="O328" s="22">
        <v>343.99999999999989</v>
      </c>
      <c r="P328" s="22">
        <v>1031218</v>
      </c>
      <c r="Q328" s="23">
        <v>1074.1854166666667</v>
      </c>
      <c r="R328" s="23">
        <v>16.487179487179485</v>
      </c>
      <c r="S328" s="22">
        <v>91</v>
      </c>
      <c r="T328" s="22" t="s">
        <v>26</v>
      </c>
      <c r="U328" s="23">
        <v>0.65553879084505351</v>
      </c>
      <c r="V328" s="22">
        <v>1654</v>
      </c>
      <c r="W328" s="22">
        <v>4033</v>
      </c>
      <c r="X328" s="22">
        <v>2709</v>
      </c>
      <c r="Y328" s="22">
        <v>1892</v>
      </c>
      <c r="Z328" s="22" t="s">
        <v>27</v>
      </c>
      <c r="AA328" s="5"/>
      <c r="AB328" s="6" cm="1">
        <f t="array" ref="AB328">SUM(IF(B328:I328&gt;B329:I329,1,-1))</f>
        <v>-4</v>
      </c>
      <c r="AC328" s="6" cm="1">
        <f t="array" ref="AC328">SUM(IF(J328:S328&gt;J329:S329,1,-1))</f>
        <v>-2</v>
      </c>
      <c r="AD328" s="6">
        <f t="shared" si="81"/>
        <v>-6</v>
      </c>
      <c r="AE328" s="6">
        <f t="shared" si="80"/>
        <v>-16</v>
      </c>
      <c r="AF328" s="6">
        <f t="shared" si="80"/>
        <v>-4</v>
      </c>
      <c r="AG328" s="6">
        <f t="shared" si="80"/>
        <v>-20</v>
      </c>
      <c r="AH328" s="5"/>
      <c r="AI328" s="8" t="str">
        <f t="shared" si="82"/>
        <v>Outside</v>
      </c>
      <c r="AJ328" s="24" t="str">
        <f t="shared" si="83"/>
        <v>Down</v>
      </c>
      <c r="AK328" s="25" t="str">
        <f t="shared" si="84"/>
        <v>POC Unchanged</v>
      </c>
      <c r="AL328" s="26" t="str">
        <f t="shared" si="85"/>
        <v>In. Val</v>
      </c>
      <c r="AM328" s="26" t="str">
        <f t="shared" si="86"/>
        <v>Lower Break</v>
      </c>
      <c r="AN328" s="26" t="str">
        <f t="shared" si="87"/>
        <v>Bl. Val</v>
      </c>
      <c r="AO328" s="26" t="str">
        <f t="shared" si="88"/>
        <v>Gap Up - Failed</v>
      </c>
      <c r="AP328" s="26" t="str">
        <f t="shared" si="89"/>
        <v>Bottom-Weighted</v>
      </c>
      <c r="AQ328" s="26" t="str">
        <f t="shared" si="90"/>
        <v>Skewed Mid-High</v>
      </c>
      <c r="AR328" s="26" t="str">
        <f t="shared" si="91"/>
        <v>Same</v>
      </c>
      <c r="AS328" s="27">
        <f t="shared" si="92"/>
        <v>0</v>
      </c>
    </row>
    <row r="329" spans="1:45" ht="15.5" x14ac:dyDescent="0.35">
      <c r="A329" s="20">
        <v>45195</v>
      </c>
      <c r="B329" s="21">
        <v>1.26355</v>
      </c>
      <c r="C329" s="21">
        <v>1.2745299999999999</v>
      </c>
      <c r="D329" s="21">
        <v>1.21424</v>
      </c>
      <c r="E329" s="21">
        <v>1.2145600000000001</v>
      </c>
      <c r="F329" s="21">
        <v>1.2485000000000002</v>
      </c>
      <c r="G329" s="21">
        <v>1.2666000000000002</v>
      </c>
      <c r="H329" s="21">
        <v>1.2332000000000001</v>
      </c>
      <c r="I329" s="22">
        <v>0</v>
      </c>
      <c r="J329" s="22">
        <v>4611</v>
      </c>
      <c r="K329" s="22">
        <v>5631</v>
      </c>
      <c r="L329" s="22">
        <v>10304</v>
      </c>
      <c r="M329" s="23">
        <v>10.71416666666666</v>
      </c>
      <c r="N329" s="23">
        <v>602.89999999999952</v>
      </c>
      <c r="O329" s="22">
        <v>334.00000000000097</v>
      </c>
      <c r="P329" s="22">
        <v>1036923</v>
      </c>
      <c r="Q329" s="23">
        <v>1080.128125</v>
      </c>
      <c r="R329" s="23">
        <v>17.090728147288122</v>
      </c>
      <c r="S329" s="22">
        <v>75</v>
      </c>
      <c r="T329" s="22" t="s">
        <v>33</v>
      </c>
      <c r="U329" s="23">
        <v>0.71368447720015704</v>
      </c>
      <c r="V329" s="22">
        <v>2047</v>
      </c>
      <c r="W329" s="22">
        <v>4016</v>
      </c>
      <c r="X329" s="22">
        <v>2500</v>
      </c>
      <c r="Y329" s="22">
        <v>1735</v>
      </c>
      <c r="Z329" s="22" t="s">
        <v>27</v>
      </c>
      <c r="AA329" s="5"/>
      <c r="AB329" s="6" cm="1">
        <f t="array" ref="AB329">SUM(IF(B329:I329&gt;B330:I330,1,-1))</f>
        <v>-6</v>
      </c>
      <c r="AC329" s="6" cm="1">
        <f t="array" ref="AC329">SUM(IF(J329:S329&gt;J330:S330,1,-1))</f>
        <v>-2</v>
      </c>
      <c r="AD329" s="6">
        <f t="shared" si="81"/>
        <v>-8</v>
      </c>
      <c r="AE329" s="6">
        <f t="shared" si="80"/>
        <v>-20</v>
      </c>
      <c r="AF329" s="6">
        <f t="shared" si="80"/>
        <v>-4</v>
      </c>
      <c r="AG329" s="6">
        <f t="shared" si="80"/>
        <v>-24</v>
      </c>
      <c r="AH329" s="5"/>
      <c r="AI329" s="8" t="str">
        <f t="shared" si="82"/>
        <v>OL Lower</v>
      </c>
      <c r="AJ329" s="24" t="str">
        <f t="shared" si="83"/>
        <v>Down</v>
      </c>
      <c r="AK329" s="25" t="str">
        <f t="shared" si="84"/>
        <v>POC Unchanged</v>
      </c>
      <c r="AL329" s="26" t="str">
        <f t="shared" si="85"/>
        <v>In. Val</v>
      </c>
      <c r="AM329" s="26" t="str">
        <f t="shared" si="86"/>
        <v>Lower Break</v>
      </c>
      <c r="AN329" s="26" t="str">
        <f t="shared" si="87"/>
        <v>Bl. Val</v>
      </c>
      <c r="AO329" s="26" t="str">
        <f t="shared" si="88"/>
        <v>No Gap</v>
      </c>
      <c r="AP329" s="26" t="str">
        <f t="shared" si="89"/>
        <v>Bottom-Weighted</v>
      </c>
      <c r="AQ329" s="26" t="str">
        <f t="shared" si="90"/>
        <v>Skewed Mid-High</v>
      </c>
      <c r="AR329" s="26" t="str">
        <f t="shared" si="91"/>
        <v>Same</v>
      </c>
      <c r="AS329" s="27">
        <f t="shared" si="92"/>
        <v>0</v>
      </c>
    </row>
    <row r="330" spans="1:45" ht="15.5" x14ac:dyDescent="0.35">
      <c r="A330" s="20">
        <v>45194</v>
      </c>
      <c r="B330" s="21">
        <v>1.2610399999999999</v>
      </c>
      <c r="C330" s="21">
        <v>1.2745299999999999</v>
      </c>
      <c r="D330" s="21">
        <v>1.2193499999999999</v>
      </c>
      <c r="E330" s="21">
        <v>1.2212099999999999</v>
      </c>
      <c r="F330" s="21">
        <v>1.2484999999999999</v>
      </c>
      <c r="G330" s="21">
        <v>1.2697000000000001</v>
      </c>
      <c r="H330" s="21">
        <v>1.2392000000000001</v>
      </c>
      <c r="I330" s="22">
        <v>15</v>
      </c>
      <c r="J330" s="22">
        <v>5288</v>
      </c>
      <c r="K330" s="22">
        <v>5188</v>
      </c>
      <c r="L330" s="22">
        <v>10538</v>
      </c>
      <c r="M330" s="23">
        <v>10.915937500000004</v>
      </c>
      <c r="N330" s="23">
        <v>551.80000000000007</v>
      </c>
      <c r="O330" s="22">
        <v>304.99999999999972</v>
      </c>
      <c r="P330" s="22">
        <v>1050494</v>
      </c>
      <c r="Q330" s="23">
        <v>1094.2645833333333</v>
      </c>
      <c r="R330" s="23">
        <v>19.097499093874589</v>
      </c>
      <c r="S330" s="22">
        <v>70</v>
      </c>
      <c r="T330" s="22" t="s">
        <v>33</v>
      </c>
      <c r="U330" s="23">
        <v>0.7216256020199342</v>
      </c>
      <c r="V330" s="22">
        <v>2392</v>
      </c>
      <c r="W330" s="22">
        <v>3753</v>
      </c>
      <c r="X330" s="22">
        <v>2806</v>
      </c>
      <c r="Y330" s="22">
        <v>1587</v>
      </c>
      <c r="Z330" s="22" t="s">
        <v>27</v>
      </c>
      <c r="AA330" s="5"/>
      <c r="AB330" s="6" cm="1">
        <f t="array" ref="AB330">SUM(IF(B330:I330&gt;B331:I331,1,-1))</f>
        <v>-6</v>
      </c>
      <c r="AC330" s="6" cm="1">
        <f t="array" ref="AC330">SUM(IF(J330:S330&gt;J331:S331,1,-1))</f>
        <v>0</v>
      </c>
      <c r="AD330" s="6">
        <f t="shared" si="81"/>
        <v>-6</v>
      </c>
      <c r="AE330" s="6">
        <f t="shared" si="80"/>
        <v>-18</v>
      </c>
      <c r="AF330" s="6">
        <f t="shared" si="80"/>
        <v>-2</v>
      </c>
      <c r="AG330" s="6">
        <f t="shared" si="80"/>
        <v>-20</v>
      </c>
      <c r="AH330" s="5"/>
      <c r="AI330" s="8" t="str">
        <f t="shared" si="82"/>
        <v>Outside</v>
      </c>
      <c r="AJ330" s="24" t="str">
        <f t="shared" si="83"/>
        <v>Down</v>
      </c>
      <c r="AK330" s="25" t="str">
        <f t="shared" si="84"/>
        <v>POC Unchanged</v>
      </c>
      <c r="AL330" s="26" t="str">
        <f t="shared" si="85"/>
        <v>In. Val</v>
      </c>
      <c r="AM330" s="26" t="str">
        <f t="shared" si="86"/>
        <v>Lower Break</v>
      </c>
      <c r="AN330" s="26" t="str">
        <f t="shared" si="87"/>
        <v>Bl. Val</v>
      </c>
      <c r="AO330" s="26" t="str">
        <f t="shared" si="88"/>
        <v>No Gap</v>
      </c>
      <c r="AP330" s="26" t="str">
        <f t="shared" si="89"/>
        <v>Top-Weighted</v>
      </c>
      <c r="AQ330" s="26" t="str">
        <f t="shared" si="90"/>
        <v>Skewed Mid-High</v>
      </c>
      <c r="AR330" s="26" t="str">
        <f t="shared" si="91"/>
        <v>Same</v>
      </c>
      <c r="AS330" s="27">
        <f t="shared" si="92"/>
        <v>0</v>
      </c>
    </row>
    <row r="331" spans="1:45" ht="15.5" x14ac:dyDescent="0.35">
      <c r="A331" s="20">
        <v>45191</v>
      </c>
      <c r="B331" s="21">
        <v>1.25888</v>
      </c>
      <c r="C331" s="21">
        <v>1.2745299999999999</v>
      </c>
      <c r="D331" s="21">
        <v>1.2229399999999999</v>
      </c>
      <c r="E331" s="21">
        <v>1.2240599999999999</v>
      </c>
      <c r="F331" s="21">
        <v>1.2485000000000002</v>
      </c>
      <c r="G331" s="21">
        <v>1.2697000000000001</v>
      </c>
      <c r="H331" s="21">
        <v>1.2403000000000002</v>
      </c>
      <c r="I331" s="22">
        <v>43</v>
      </c>
      <c r="J331" s="22">
        <v>5705</v>
      </c>
      <c r="K331" s="22">
        <v>4757</v>
      </c>
      <c r="L331" s="22">
        <v>10524</v>
      </c>
      <c r="M331" s="23">
        <v>10.926666666666664</v>
      </c>
      <c r="N331" s="23">
        <v>515.9000000000002</v>
      </c>
      <c r="O331" s="22">
        <v>293.99999999999869</v>
      </c>
      <c r="P331" s="22">
        <v>1050674</v>
      </c>
      <c r="Q331" s="23">
        <v>1094.4520833333333</v>
      </c>
      <c r="R331" s="23">
        <v>20.399302190346958</v>
      </c>
      <c r="S331" s="22">
        <v>67</v>
      </c>
      <c r="T331" s="22" t="s">
        <v>33</v>
      </c>
      <c r="U331" s="23">
        <v>0.7010126415478668</v>
      </c>
      <c r="V331" s="22">
        <v>2193</v>
      </c>
      <c r="W331" s="22">
        <v>3397</v>
      </c>
      <c r="X331" s="22">
        <v>3581</v>
      </c>
      <c r="Y331" s="22">
        <v>1353</v>
      </c>
      <c r="Z331" s="22" t="s">
        <v>27</v>
      </c>
      <c r="AA331" s="5"/>
      <c r="AB331" s="6" cm="1">
        <f t="array" ref="AB331">SUM(IF(B331:I331&gt;B332:I332,1,-1))</f>
        <v>-8</v>
      </c>
      <c r="AC331" s="6" cm="1">
        <f t="array" ref="AC331">SUM(IF(J331:S331&gt;J332:S332,1,-1))</f>
        <v>-2</v>
      </c>
      <c r="AD331" s="6">
        <f t="shared" si="81"/>
        <v>-10</v>
      </c>
      <c r="AE331" s="6">
        <f t="shared" si="80"/>
        <v>-18</v>
      </c>
      <c r="AF331" s="6">
        <f t="shared" si="80"/>
        <v>-4</v>
      </c>
      <c r="AG331" s="6">
        <f t="shared" si="80"/>
        <v>-22</v>
      </c>
      <c r="AH331" s="5"/>
      <c r="AI331" s="8" t="str">
        <f t="shared" si="82"/>
        <v>Outside</v>
      </c>
      <c r="AJ331" s="24" t="str">
        <f t="shared" si="83"/>
        <v>Down</v>
      </c>
      <c r="AK331" s="25" t="str">
        <f t="shared" si="84"/>
        <v>POC Unchanged</v>
      </c>
      <c r="AL331" s="26" t="str">
        <f t="shared" si="85"/>
        <v>In. Val</v>
      </c>
      <c r="AM331" s="26" t="str">
        <f t="shared" si="86"/>
        <v>Lower Break</v>
      </c>
      <c r="AN331" s="26" t="str">
        <f t="shared" si="87"/>
        <v>Bl. Val</v>
      </c>
      <c r="AO331" s="26" t="str">
        <f t="shared" si="88"/>
        <v>No Gap</v>
      </c>
      <c r="AP331" s="26" t="str">
        <f t="shared" si="89"/>
        <v>Top-Weighted</v>
      </c>
      <c r="AQ331" s="26" t="str">
        <f t="shared" si="90"/>
        <v>Skewed Mid-Low</v>
      </c>
      <c r="AR331" s="26" t="str">
        <f t="shared" si="91"/>
        <v>Same</v>
      </c>
      <c r="AS331" s="27">
        <f t="shared" si="92"/>
        <v>0</v>
      </c>
    </row>
    <row r="332" spans="1:45" ht="15.5" x14ac:dyDescent="0.35">
      <c r="A332" s="20">
        <v>45190</v>
      </c>
      <c r="B332" s="21">
        <v>1.2592099999999999</v>
      </c>
      <c r="C332" s="21">
        <v>1.2745299999999999</v>
      </c>
      <c r="D332" s="21">
        <v>1.22319</v>
      </c>
      <c r="E332" s="21">
        <v>1.22923</v>
      </c>
      <c r="F332" s="21">
        <v>1.2485000000000002</v>
      </c>
      <c r="G332" s="21">
        <v>1.2697000000000001</v>
      </c>
      <c r="H332" s="21">
        <v>1.2435</v>
      </c>
      <c r="I332" s="22">
        <v>66</v>
      </c>
      <c r="J332" s="22">
        <v>6341</v>
      </c>
      <c r="K332" s="22">
        <v>4208</v>
      </c>
      <c r="L332" s="22">
        <v>10611</v>
      </c>
      <c r="M332" s="23">
        <v>11.008541666666661</v>
      </c>
      <c r="N332" s="23">
        <v>513.39999999999941</v>
      </c>
      <c r="O332" s="22">
        <v>262</v>
      </c>
      <c r="P332" s="22">
        <v>1060198</v>
      </c>
      <c r="Q332" s="23">
        <v>1104.3729166666667</v>
      </c>
      <c r="R332" s="23">
        <v>20.668095052590598</v>
      </c>
      <c r="S332" s="22">
        <v>56</v>
      </c>
      <c r="T332" s="22" t="s">
        <v>26</v>
      </c>
      <c r="U332" s="23">
        <v>0.61143617538155892</v>
      </c>
      <c r="V332" s="22">
        <v>2258</v>
      </c>
      <c r="W332" s="22">
        <v>3913</v>
      </c>
      <c r="X332" s="22">
        <v>3619</v>
      </c>
      <c r="Y332" s="22">
        <v>821</v>
      </c>
      <c r="Z332" s="22" t="s">
        <v>27</v>
      </c>
      <c r="AA332" s="5"/>
      <c r="AB332" s="6" cm="1">
        <f t="array" ref="AB332">SUM(IF(B332:I332&gt;B333:I333,1,-1))</f>
        <v>-4</v>
      </c>
      <c r="AC332" s="6" cm="1">
        <f t="array" ref="AC332">SUM(IF(J332:S332&gt;J333:S333,1,-1))</f>
        <v>0</v>
      </c>
      <c r="AD332" s="6">
        <f t="shared" si="81"/>
        <v>-4</v>
      </c>
      <c r="AE332" s="6">
        <f t="shared" si="80"/>
        <v>-14</v>
      </c>
      <c r="AF332" s="6">
        <f t="shared" si="80"/>
        <v>-8</v>
      </c>
      <c r="AG332" s="6">
        <f t="shared" si="80"/>
        <v>-22</v>
      </c>
      <c r="AH332" s="5"/>
      <c r="AI332" s="8" t="str">
        <f t="shared" si="82"/>
        <v>Outside</v>
      </c>
      <c r="AJ332" s="24" t="str">
        <f t="shared" si="83"/>
        <v>Down</v>
      </c>
      <c r="AK332" s="25" t="str">
        <f t="shared" si="84"/>
        <v>POC Unchanged</v>
      </c>
      <c r="AL332" s="26" t="str">
        <f t="shared" si="85"/>
        <v>In. Val</v>
      </c>
      <c r="AM332" s="26" t="str">
        <f t="shared" si="86"/>
        <v>Lower Break</v>
      </c>
      <c r="AN332" s="26" t="str">
        <f t="shared" si="87"/>
        <v>Bl. Val</v>
      </c>
      <c r="AO332" s="26" t="str">
        <f t="shared" si="88"/>
        <v>No Gap</v>
      </c>
      <c r="AP332" s="26" t="str">
        <f t="shared" si="89"/>
        <v>Top-Weighted</v>
      </c>
      <c r="AQ332" s="26" t="str">
        <f t="shared" si="90"/>
        <v>Skewed Mid-High</v>
      </c>
      <c r="AR332" s="26" t="str">
        <f t="shared" si="91"/>
        <v>Same</v>
      </c>
      <c r="AS332" s="27">
        <f t="shared" si="92"/>
        <v>0</v>
      </c>
    </row>
    <row r="333" spans="1:45" ht="15.5" x14ac:dyDescent="0.35">
      <c r="A333" s="20">
        <v>45189</v>
      </c>
      <c r="B333" s="21">
        <v>1.27199</v>
      </c>
      <c r="C333" s="21">
        <v>1.2745299999999999</v>
      </c>
      <c r="D333" s="21">
        <v>1.23234</v>
      </c>
      <c r="E333" s="21">
        <v>1.23264</v>
      </c>
      <c r="F333" s="21">
        <v>1.2484999999999999</v>
      </c>
      <c r="G333" s="21">
        <v>1.2679</v>
      </c>
      <c r="H333" s="21">
        <v>1.2450999999999999</v>
      </c>
      <c r="I333" s="22">
        <v>45</v>
      </c>
      <c r="J333" s="22">
        <v>6967</v>
      </c>
      <c r="K333" s="22">
        <v>3613</v>
      </c>
      <c r="L333" s="22">
        <v>10642</v>
      </c>
      <c r="M333" s="23">
        <v>11.022499999999996</v>
      </c>
      <c r="N333" s="23">
        <v>421.89999999999952</v>
      </c>
      <c r="O333" s="22">
        <v>228.00000000000153</v>
      </c>
      <c r="P333" s="22">
        <v>1053407</v>
      </c>
      <c r="Q333" s="23">
        <v>1097.2989583333333</v>
      </c>
      <c r="R333" s="23">
        <v>25.223986726712521</v>
      </c>
      <c r="S333" s="22">
        <v>59</v>
      </c>
      <c r="T333" s="22" t="s">
        <v>26</v>
      </c>
      <c r="U333" s="23">
        <v>0.5455002129961033</v>
      </c>
      <c r="V333" s="22">
        <v>1877</v>
      </c>
      <c r="W333" s="22">
        <v>3495</v>
      </c>
      <c r="X333" s="22">
        <v>3161</v>
      </c>
      <c r="Y333" s="22">
        <v>2099</v>
      </c>
      <c r="Z333" s="22" t="s">
        <v>27</v>
      </c>
      <c r="AA333" s="5"/>
      <c r="AB333" s="6" cm="1">
        <f t="array" ref="AB333">SUM(IF(B333:I333&gt;B334:I334,1,-1))</f>
        <v>-6</v>
      </c>
      <c r="AC333" s="6" cm="1">
        <f t="array" ref="AC333">SUM(IF(J333:S333&gt;J334:S334,1,-1))</f>
        <v>-2</v>
      </c>
      <c r="AD333" s="6">
        <f t="shared" si="81"/>
        <v>-8</v>
      </c>
      <c r="AE333" s="6">
        <f t="shared" si="80"/>
        <v>-14</v>
      </c>
      <c r="AF333" s="6">
        <f t="shared" si="80"/>
        <v>-14</v>
      </c>
      <c r="AG333" s="6">
        <f t="shared" si="80"/>
        <v>-28</v>
      </c>
      <c r="AH333" s="5"/>
      <c r="AI333" s="8" t="str">
        <f t="shared" si="82"/>
        <v>Outside</v>
      </c>
      <c r="AJ333" s="24" t="str">
        <f t="shared" si="83"/>
        <v>Down</v>
      </c>
      <c r="AK333" s="25" t="str">
        <f t="shared" si="84"/>
        <v>POC Unchanged</v>
      </c>
      <c r="AL333" s="26" t="str">
        <f t="shared" si="85"/>
        <v>In. Val</v>
      </c>
      <c r="AM333" s="26" t="str">
        <f t="shared" si="86"/>
        <v>Lower Break</v>
      </c>
      <c r="AN333" s="26" t="str">
        <f t="shared" si="87"/>
        <v>Bl. Val</v>
      </c>
      <c r="AO333" s="26" t="str">
        <f t="shared" si="88"/>
        <v>Gap Up - Failed</v>
      </c>
      <c r="AP333" s="26" t="str">
        <f t="shared" si="89"/>
        <v>Top-Weighted</v>
      </c>
      <c r="AQ333" s="26" t="str">
        <f t="shared" si="90"/>
        <v>Skewed Mid-High</v>
      </c>
      <c r="AR333" s="26" t="str">
        <f t="shared" si="91"/>
        <v>Same</v>
      </c>
      <c r="AS333" s="27">
        <f t="shared" si="92"/>
        <v>0</v>
      </c>
    </row>
    <row r="334" spans="1:45" ht="15.5" x14ac:dyDescent="0.35">
      <c r="A334" s="20">
        <v>45188</v>
      </c>
      <c r="B334" s="21">
        <v>1.2730900000000001</v>
      </c>
      <c r="C334" s="21">
        <v>1.27641</v>
      </c>
      <c r="D334" s="21">
        <v>1.2368600000000001</v>
      </c>
      <c r="E334" s="21">
        <v>1.2392300000000001</v>
      </c>
      <c r="F334" s="21">
        <v>1.2485000000000002</v>
      </c>
      <c r="G334" s="21">
        <v>1.2673000000000001</v>
      </c>
      <c r="H334" s="21">
        <v>1.2451000000000001</v>
      </c>
      <c r="I334" s="22">
        <v>51</v>
      </c>
      <c r="J334" s="22">
        <v>7630</v>
      </c>
      <c r="K334" s="22">
        <v>2968</v>
      </c>
      <c r="L334" s="22">
        <v>10660</v>
      </c>
      <c r="M334" s="23">
        <v>11.069791666666671</v>
      </c>
      <c r="N334" s="23">
        <v>395.49999999999972</v>
      </c>
      <c r="O334" s="22">
        <v>221.99999999999997</v>
      </c>
      <c r="P334" s="22">
        <v>1061921</v>
      </c>
      <c r="Q334" s="23">
        <v>1106.1677083333334</v>
      </c>
      <c r="R334" s="23">
        <v>26.953223767383079</v>
      </c>
      <c r="S334" s="22">
        <v>56</v>
      </c>
      <c r="T334" s="22" t="s">
        <v>26</v>
      </c>
      <c r="U334" s="23">
        <v>0.50062291237578671</v>
      </c>
      <c r="V334" s="22">
        <v>1870</v>
      </c>
      <c r="W334" s="22">
        <v>3501</v>
      </c>
      <c r="X334" s="22">
        <v>3211</v>
      </c>
      <c r="Y334" s="22">
        <v>2078</v>
      </c>
      <c r="Z334" s="22" t="s">
        <v>27</v>
      </c>
      <c r="AA334" s="5"/>
      <c r="AB334" s="6" cm="1">
        <f t="array" ref="AB334">SUM(IF(B334:I334&gt;B335:I335,1,-1))</f>
        <v>-4</v>
      </c>
      <c r="AC334" s="6" cm="1">
        <f t="array" ref="AC334">SUM(IF(J334:S334&gt;J335:S335,1,-1))</f>
        <v>-6</v>
      </c>
      <c r="AD334" s="6">
        <f t="shared" si="81"/>
        <v>-10</v>
      </c>
      <c r="AE334" s="6">
        <f t="shared" si="80"/>
        <v>-16</v>
      </c>
      <c r="AF334" s="6">
        <f t="shared" si="80"/>
        <v>-16</v>
      </c>
      <c r="AG334" s="6">
        <f t="shared" si="80"/>
        <v>-32</v>
      </c>
      <c r="AH334" s="5"/>
      <c r="AI334" s="8" t="str">
        <f t="shared" si="82"/>
        <v>OL Lower</v>
      </c>
      <c r="AJ334" s="24" t="str">
        <f t="shared" si="83"/>
        <v>Down</v>
      </c>
      <c r="AK334" s="25" t="str">
        <f t="shared" si="84"/>
        <v>POC Unchanged</v>
      </c>
      <c r="AL334" s="26" t="str">
        <f t="shared" si="85"/>
        <v>In. Val</v>
      </c>
      <c r="AM334" s="26" t="str">
        <f t="shared" si="86"/>
        <v>Lower Break</v>
      </c>
      <c r="AN334" s="26" t="str">
        <f t="shared" si="87"/>
        <v>Bl. Val</v>
      </c>
      <c r="AO334" s="26" t="str">
        <f t="shared" si="88"/>
        <v>Gap Up - Failed</v>
      </c>
      <c r="AP334" s="26" t="str">
        <f t="shared" si="89"/>
        <v>Top-Weighted</v>
      </c>
      <c r="AQ334" s="26" t="str">
        <f t="shared" si="90"/>
        <v>Skewed Mid-High</v>
      </c>
      <c r="AR334" s="26" t="str">
        <f t="shared" si="91"/>
        <v>Same</v>
      </c>
      <c r="AS334" s="27">
        <f t="shared" si="92"/>
        <v>0</v>
      </c>
    </row>
    <row r="335" spans="1:45" ht="15.5" x14ac:dyDescent="0.35">
      <c r="A335" s="20">
        <v>45187</v>
      </c>
      <c r="B335" s="21">
        <v>1.2759400000000001</v>
      </c>
      <c r="C335" s="21">
        <v>1.27999</v>
      </c>
      <c r="D335" s="21">
        <v>1.23699</v>
      </c>
      <c r="E335" s="21">
        <v>1.2382500000000001</v>
      </c>
      <c r="F335" s="21">
        <v>1.2485000000000002</v>
      </c>
      <c r="G335" s="21">
        <v>1.2676000000000001</v>
      </c>
      <c r="H335" s="21">
        <v>1.2451000000000001</v>
      </c>
      <c r="I335" s="22">
        <v>43</v>
      </c>
      <c r="J335" s="22">
        <v>8155</v>
      </c>
      <c r="K335" s="22">
        <v>2556</v>
      </c>
      <c r="L335" s="22">
        <v>10773</v>
      </c>
      <c r="M335" s="23">
        <v>11.178750000000006</v>
      </c>
      <c r="N335" s="23">
        <v>429.99999999999926</v>
      </c>
      <c r="O335" s="22">
        <v>224.99999999999966</v>
      </c>
      <c r="P335" s="22">
        <v>1075937</v>
      </c>
      <c r="Q335" s="23">
        <v>1120.7677083333333</v>
      </c>
      <c r="R335" s="23">
        <v>25.053488372093067</v>
      </c>
      <c r="S335" s="22">
        <v>56</v>
      </c>
      <c r="T335" s="22" t="s">
        <v>28</v>
      </c>
      <c r="U335" s="23">
        <v>0.45300211923579292</v>
      </c>
      <c r="V335" s="22">
        <v>1604</v>
      </c>
      <c r="W335" s="22">
        <v>3583</v>
      </c>
      <c r="X335" s="22">
        <v>3366</v>
      </c>
      <c r="Y335" s="22">
        <v>2179</v>
      </c>
      <c r="Z335" s="22" t="s">
        <v>27</v>
      </c>
      <c r="AA335" s="5"/>
      <c r="AB335" s="6" cm="1">
        <f t="array" ref="AB335">SUM(IF(B335:I335&gt;B336:I336,1,-1))</f>
        <v>-4</v>
      </c>
      <c r="AC335" s="6" cm="1">
        <f t="array" ref="AC335">SUM(IF(J335:S335&gt;J336:S336,1,-1))</f>
        <v>-6</v>
      </c>
      <c r="AD335" s="6">
        <f t="shared" si="81"/>
        <v>-10</v>
      </c>
      <c r="AE335" s="6">
        <f t="shared" ref="AE335:AG350" si="93">SUM(AB335:AB337)</f>
        <v>-18</v>
      </c>
      <c r="AF335" s="6">
        <f t="shared" si="93"/>
        <v>-10</v>
      </c>
      <c r="AG335" s="6">
        <f t="shared" si="93"/>
        <v>-28</v>
      </c>
      <c r="AH335" s="5"/>
      <c r="AI335" s="8" t="str">
        <f t="shared" si="82"/>
        <v>OL Lower</v>
      </c>
      <c r="AJ335" s="24" t="str">
        <f t="shared" si="83"/>
        <v>Down</v>
      </c>
      <c r="AK335" s="25" t="str">
        <f t="shared" si="84"/>
        <v>POC Unchanged</v>
      </c>
      <c r="AL335" s="26" t="str">
        <f t="shared" si="85"/>
        <v>In. Val</v>
      </c>
      <c r="AM335" s="26" t="str">
        <f t="shared" si="86"/>
        <v>Lower Break</v>
      </c>
      <c r="AN335" s="26" t="str">
        <f t="shared" si="87"/>
        <v>Bl. Val</v>
      </c>
      <c r="AO335" s="26" t="str">
        <f t="shared" si="88"/>
        <v>Gap Up - Failed</v>
      </c>
      <c r="AP335" s="26" t="str">
        <f t="shared" si="89"/>
        <v>Top-Weighted</v>
      </c>
      <c r="AQ335" s="26" t="str">
        <f t="shared" si="90"/>
        <v>Skewed Mid-High</v>
      </c>
      <c r="AR335" s="26" t="str">
        <f t="shared" si="91"/>
        <v>Same</v>
      </c>
      <c r="AS335" s="27">
        <f t="shared" si="92"/>
        <v>0</v>
      </c>
    </row>
    <row r="336" spans="1:45" ht="15.5" x14ac:dyDescent="0.35">
      <c r="A336" s="20">
        <v>45184</v>
      </c>
      <c r="B336" s="21">
        <v>1.2740899999999999</v>
      </c>
      <c r="C336" s="21">
        <v>1.27999</v>
      </c>
      <c r="D336" s="21">
        <v>1.2376499999999999</v>
      </c>
      <c r="E336" s="21">
        <v>1.2396799999999999</v>
      </c>
      <c r="F336" s="21">
        <v>1.2484999999999999</v>
      </c>
      <c r="G336" s="21">
        <v>1.2678</v>
      </c>
      <c r="H336" s="21">
        <v>1.2451000000000001</v>
      </c>
      <c r="I336" s="22">
        <v>33</v>
      </c>
      <c r="J336" s="22">
        <v>8697</v>
      </c>
      <c r="K336" s="22">
        <v>2153</v>
      </c>
      <c r="L336" s="22">
        <v>10912</v>
      </c>
      <c r="M336" s="23">
        <v>11.289583333333345</v>
      </c>
      <c r="N336" s="23">
        <v>423.40000000000043</v>
      </c>
      <c r="O336" s="22">
        <v>226.99999999999943</v>
      </c>
      <c r="P336" s="22">
        <v>1092545</v>
      </c>
      <c r="Q336" s="23">
        <v>1138.0677083333333</v>
      </c>
      <c r="R336" s="23">
        <v>25.772319319792132</v>
      </c>
      <c r="S336" s="22">
        <v>61</v>
      </c>
      <c r="T336" s="22" t="s">
        <v>28</v>
      </c>
      <c r="U336" s="23">
        <v>0.41590292920863875</v>
      </c>
      <c r="V336" s="22">
        <v>2104</v>
      </c>
      <c r="W336" s="22">
        <v>3422</v>
      </c>
      <c r="X336" s="22">
        <v>3351</v>
      </c>
      <c r="Y336" s="22">
        <v>2035</v>
      </c>
      <c r="Z336" s="22" t="s">
        <v>27</v>
      </c>
      <c r="AA336" s="5"/>
      <c r="AB336" s="6" cm="1">
        <f t="array" ref="AB336">SUM(IF(B336:I336&gt;B337:I337,1,-1))</f>
        <v>-8</v>
      </c>
      <c r="AC336" s="6" cm="1">
        <f t="array" ref="AC336">SUM(IF(J336:S336&gt;J337:S337,1,-1))</f>
        <v>-4</v>
      </c>
      <c r="AD336" s="6">
        <f t="shared" si="81"/>
        <v>-12</v>
      </c>
      <c r="AE336" s="6">
        <f t="shared" si="93"/>
        <v>-18</v>
      </c>
      <c r="AF336" s="6">
        <f t="shared" si="93"/>
        <v>2</v>
      </c>
      <c r="AG336" s="6">
        <f t="shared" si="93"/>
        <v>-16</v>
      </c>
      <c r="AH336" s="5"/>
      <c r="AI336" s="8" t="str">
        <f t="shared" si="82"/>
        <v>OL Lower</v>
      </c>
      <c r="AJ336" s="24" t="str">
        <f t="shared" si="83"/>
        <v>Down</v>
      </c>
      <c r="AK336" s="25" t="str">
        <f t="shared" si="84"/>
        <v>POC Down</v>
      </c>
      <c r="AL336" s="26" t="str">
        <f t="shared" si="85"/>
        <v>Bel. Val</v>
      </c>
      <c r="AM336" s="26" t="str">
        <f t="shared" si="86"/>
        <v>Lower Break</v>
      </c>
      <c r="AN336" s="26" t="str">
        <f t="shared" si="87"/>
        <v>Bl. Val</v>
      </c>
      <c r="AO336" s="26" t="str">
        <f t="shared" si="88"/>
        <v>No Gap</v>
      </c>
      <c r="AP336" s="26" t="str">
        <f t="shared" si="89"/>
        <v>Top-Weighted</v>
      </c>
      <c r="AQ336" s="26" t="str">
        <f t="shared" si="90"/>
        <v>Skewed Mid-High</v>
      </c>
      <c r="AR336" s="26" t="str">
        <f t="shared" si="91"/>
        <v>Same</v>
      </c>
      <c r="AS336" s="27">
        <f t="shared" si="92"/>
        <v>0</v>
      </c>
    </row>
    <row r="337" spans="1:45" ht="15.5" x14ac:dyDescent="0.35">
      <c r="A337" s="20">
        <v>45183</v>
      </c>
      <c r="B337" s="21">
        <v>1.2746900000000001</v>
      </c>
      <c r="C337" s="21">
        <v>1.27999</v>
      </c>
      <c r="D337" s="21">
        <v>1.2396199999999999</v>
      </c>
      <c r="E337" s="21">
        <v>1.24004</v>
      </c>
      <c r="F337" s="21">
        <v>1.272</v>
      </c>
      <c r="G337" s="21">
        <v>1.2764</v>
      </c>
      <c r="H337" s="21">
        <v>1.2518</v>
      </c>
      <c r="I337" s="22">
        <v>36</v>
      </c>
      <c r="J337" s="22">
        <v>1852</v>
      </c>
      <c r="K337" s="22">
        <v>9115</v>
      </c>
      <c r="L337" s="22">
        <v>11031</v>
      </c>
      <c r="M337" s="23">
        <v>11.417187499999994</v>
      </c>
      <c r="N337" s="23">
        <v>403.70000000000016</v>
      </c>
      <c r="O337" s="22">
        <v>245.99999999999955</v>
      </c>
      <c r="P337" s="22">
        <v>1107511</v>
      </c>
      <c r="Q337" s="23">
        <v>1153.6572916666667</v>
      </c>
      <c r="R337" s="23">
        <v>27.324746098588051</v>
      </c>
      <c r="S337" s="22">
        <v>55</v>
      </c>
      <c r="T337" s="22" t="s">
        <v>28</v>
      </c>
      <c r="U337" s="23">
        <v>0.37145479257381808</v>
      </c>
      <c r="V337" s="22">
        <v>2639</v>
      </c>
      <c r="W337" s="22">
        <v>3035</v>
      </c>
      <c r="X337" s="22">
        <v>2932</v>
      </c>
      <c r="Y337" s="22">
        <v>2425</v>
      </c>
      <c r="Z337" s="22" t="s">
        <v>27</v>
      </c>
      <c r="AA337" s="5"/>
      <c r="AB337" s="6" cm="1">
        <f t="array" ref="AB337">SUM(IF(B337:I337&gt;B338:I338,1,-1))</f>
        <v>-6</v>
      </c>
      <c r="AC337" s="6" cm="1">
        <f t="array" ref="AC337">SUM(IF(J337:S337&gt;J338:S338,1,-1))</f>
        <v>0</v>
      </c>
      <c r="AD337" s="6">
        <f t="shared" si="81"/>
        <v>-6</v>
      </c>
      <c r="AE337" s="6">
        <f t="shared" si="93"/>
        <v>-14</v>
      </c>
      <c r="AF337" s="6">
        <f t="shared" si="93"/>
        <v>0</v>
      </c>
      <c r="AG337" s="6">
        <f t="shared" si="93"/>
        <v>-14</v>
      </c>
      <c r="AH337" s="5"/>
      <c r="AI337" s="8" t="str">
        <f t="shared" si="82"/>
        <v>Outside</v>
      </c>
      <c r="AJ337" s="24" t="str">
        <f t="shared" si="83"/>
        <v>Neutral</v>
      </c>
      <c r="AK337" s="25" t="str">
        <f t="shared" si="84"/>
        <v>POC Unchanged</v>
      </c>
      <c r="AL337" s="26" t="str">
        <f t="shared" si="85"/>
        <v>In. Val</v>
      </c>
      <c r="AM337" s="26" t="str">
        <f t="shared" si="86"/>
        <v>Lower Break</v>
      </c>
      <c r="AN337" s="26" t="str">
        <f t="shared" si="87"/>
        <v>Bl. Val</v>
      </c>
      <c r="AO337" s="26" t="str">
        <f t="shared" si="88"/>
        <v>No Gap</v>
      </c>
      <c r="AP337" s="26" t="str">
        <f t="shared" si="89"/>
        <v>Bottom-Weighted</v>
      </c>
      <c r="AQ337" s="26" t="str">
        <f t="shared" si="90"/>
        <v>Skewed Mid-High</v>
      </c>
      <c r="AR337" s="26" t="str">
        <f t="shared" si="91"/>
        <v>Same</v>
      </c>
      <c r="AS337" s="27">
        <f t="shared" si="92"/>
        <v>0</v>
      </c>
    </row>
    <row r="338" spans="1:45" ht="15.5" x14ac:dyDescent="0.35">
      <c r="A338" s="20">
        <v>45182</v>
      </c>
      <c r="B338" s="21">
        <v>1.2727299999999999</v>
      </c>
      <c r="C338" s="21">
        <v>1.27999</v>
      </c>
      <c r="D338" s="21">
        <v>1.24315</v>
      </c>
      <c r="E338" s="21">
        <v>1.2488999999999999</v>
      </c>
      <c r="F338" s="21">
        <v>1.272</v>
      </c>
      <c r="G338" s="21">
        <v>1.2764000000000002</v>
      </c>
      <c r="H338" s="21">
        <v>1.2551000000000001</v>
      </c>
      <c r="I338" s="22">
        <v>40</v>
      </c>
      <c r="J338" s="22">
        <v>2288</v>
      </c>
      <c r="K338" s="22">
        <v>8659</v>
      </c>
      <c r="L338" s="22">
        <v>11021</v>
      </c>
      <c r="M338" s="23">
        <v>11.419791666666679</v>
      </c>
      <c r="N338" s="23">
        <v>368.39999999999986</v>
      </c>
      <c r="O338" s="22">
        <v>213.00000000000097</v>
      </c>
      <c r="P338" s="22">
        <v>1110777</v>
      </c>
      <c r="Q338" s="23">
        <v>1157.059375</v>
      </c>
      <c r="R338" s="23">
        <v>29.915852334419121</v>
      </c>
      <c r="S338" s="22">
        <v>51</v>
      </c>
      <c r="T338" s="22" t="s">
        <v>28</v>
      </c>
      <c r="U338" s="23">
        <v>0.40400551854735367</v>
      </c>
      <c r="V338" s="22">
        <v>2993</v>
      </c>
      <c r="W338" s="22">
        <v>2670</v>
      </c>
      <c r="X338" s="22">
        <v>2735</v>
      </c>
      <c r="Y338" s="22">
        <v>2607</v>
      </c>
      <c r="Z338" s="22" t="s">
        <v>27</v>
      </c>
      <c r="AA338" s="5"/>
      <c r="AB338" s="6" cm="1">
        <f t="array" ref="AB338">SUM(IF(B338:I338&gt;B339:I339,1,-1))</f>
        <v>-4</v>
      </c>
      <c r="AC338" s="6" cm="1">
        <f t="array" ref="AC338">SUM(IF(J338:S338&gt;J339:S339,1,-1))</f>
        <v>6</v>
      </c>
      <c r="AD338" s="6">
        <f t="shared" si="81"/>
        <v>2</v>
      </c>
      <c r="AE338" s="6">
        <f t="shared" si="93"/>
        <v>-12</v>
      </c>
      <c r="AF338" s="6">
        <f t="shared" si="93"/>
        <v>-8</v>
      </c>
      <c r="AG338" s="6">
        <f t="shared" si="93"/>
        <v>-20</v>
      </c>
      <c r="AH338" s="5"/>
      <c r="AI338" s="8" t="str">
        <f t="shared" si="82"/>
        <v>Outside</v>
      </c>
      <c r="AJ338" s="24" t="str">
        <f t="shared" si="83"/>
        <v>Neutral</v>
      </c>
      <c r="AK338" s="25" t="str">
        <f t="shared" si="84"/>
        <v>POC Unchanged</v>
      </c>
      <c r="AL338" s="26" t="str">
        <f t="shared" si="85"/>
        <v>In. Val</v>
      </c>
      <c r="AM338" s="26" t="str">
        <f t="shared" si="86"/>
        <v>Lower Break</v>
      </c>
      <c r="AN338" s="26" t="str">
        <f t="shared" si="87"/>
        <v>Bl. Val</v>
      </c>
      <c r="AO338" s="26" t="str">
        <f t="shared" si="88"/>
        <v>No Gap</v>
      </c>
      <c r="AP338" s="26" t="str">
        <f t="shared" si="89"/>
        <v>Bottom-Weighted</v>
      </c>
      <c r="AQ338" s="26" t="str">
        <f t="shared" si="90"/>
        <v>Skewed High</v>
      </c>
      <c r="AR338" s="26" t="str">
        <f t="shared" si="91"/>
        <v>Same</v>
      </c>
      <c r="AS338" s="27">
        <f t="shared" si="92"/>
        <v>0</v>
      </c>
    </row>
    <row r="339" spans="1:45" ht="15.5" x14ac:dyDescent="0.35">
      <c r="A339" s="20">
        <v>45181</v>
      </c>
      <c r="B339" s="21">
        <v>1.26997</v>
      </c>
      <c r="C339" s="21">
        <v>1.27999</v>
      </c>
      <c r="D339" s="21">
        <v>1.24451</v>
      </c>
      <c r="E339" s="21">
        <v>1.2490699999999999</v>
      </c>
      <c r="F339" s="21">
        <v>1.2720000000000002</v>
      </c>
      <c r="G339" s="21">
        <v>1.2764000000000002</v>
      </c>
      <c r="H339" s="21">
        <v>1.2571000000000001</v>
      </c>
      <c r="I339" s="22">
        <v>34</v>
      </c>
      <c r="J339" s="22">
        <v>2709</v>
      </c>
      <c r="K339" s="22">
        <v>8171</v>
      </c>
      <c r="L339" s="22">
        <v>10958</v>
      </c>
      <c r="M339" s="23">
        <v>11.387812500000019</v>
      </c>
      <c r="N339" s="23">
        <v>354.79999999999956</v>
      </c>
      <c r="O339" s="22">
        <v>193.00000000000094</v>
      </c>
      <c r="P339" s="22">
        <v>1109308</v>
      </c>
      <c r="Q339" s="23">
        <v>1155.5291666666667</v>
      </c>
      <c r="R339" s="23">
        <v>30.885005636978619</v>
      </c>
      <c r="S339" s="22">
        <v>47</v>
      </c>
      <c r="T339" s="22" t="s">
        <v>28</v>
      </c>
      <c r="U339" s="23">
        <v>0.43040989915432326</v>
      </c>
      <c r="V339" s="22">
        <v>3301</v>
      </c>
      <c r="W339" s="22">
        <v>2643</v>
      </c>
      <c r="X339" s="22">
        <v>2814</v>
      </c>
      <c r="Y339" s="22">
        <v>2154</v>
      </c>
      <c r="Z339" s="22" t="s">
        <v>27</v>
      </c>
      <c r="AA339" s="5"/>
      <c r="AB339" s="6" cm="1">
        <f t="array" ref="AB339">SUM(IF(B339:I339&gt;B340:I340,1,-1))</f>
        <v>-4</v>
      </c>
      <c r="AC339" s="6" cm="1">
        <f t="array" ref="AC339">SUM(IF(J339:S339&gt;J340:S340,1,-1))</f>
        <v>-6</v>
      </c>
      <c r="AD339" s="6">
        <f t="shared" si="81"/>
        <v>-10</v>
      </c>
      <c r="AE339" s="6">
        <f t="shared" si="93"/>
        <v>-12</v>
      </c>
      <c r="AF339" s="6">
        <f t="shared" si="93"/>
        <v>-20</v>
      </c>
      <c r="AG339" s="6">
        <f t="shared" si="93"/>
        <v>-32</v>
      </c>
      <c r="AH339" s="5"/>
      <c r="AI339" s="8" t="str">
        <f t="shared" si="82"/>
        <v>Outside</v>
      </c>
      <c r="AJ339" s="24" t="str">
        <f t="shared" si="83"/>
        <v>Neutral</v>
      </c>
      <c r="AK339" s="25" t="str">
        <f t="shared" si="84"/>
        <v>POC Unchanged</v>
      </c>
      <c r="AL339" s="26" t="str">
        <f t="shared" si="85"/>
        <v>In. Val</v>
      </c>
      <c r="AM339" s="26" t="str">
        <f t="shared" si="86"/>
        <v>Inside Day</v>
      </c>
      <c r="AN339" s="26" t="str">
        <f t="shared" si="87"/>
        <v>Bl. Val</v>
      </c>
      <c r="AO339" s="26" t="str">
        <f t="shared" si="88"/>
        <v>No Gap</v>
      </c>
      <c r="AP339" s="26" t="str">
        <f t="shared" si="89"/>
        <v>Bottom-Weighted</v>
      </c>
      <c r="AQ339" s="26" t="str">
        <f t="shared" si="90"/>
        <v>Skewed High</v>
      </c>
      <c r="AR339" s="26" t="str">
        <f t="shared" si="91"/>
        <v>Same</v>
      </c>
      <c r="AS339" s="27">
        <f t="shared" si="92"/>
        <v>0</v>
      </c>
    </row>
    <row r="340" spans="1:45" ht="15.5" x14ac:dyDescent="0.35">
      <c r="A340" s="20">
        <v>45180</v>
      </c>
      <c r="B340" s="21">
        <v>1.26851</v>
      </c>
      <c r="C340" s="21">
        <v>1.27999</v>
      </c>
      <c r="D340" s="21">
        <v>1.24451</v>
      </c>
      <c r="E340" s="21">
        <v>1.25074</v>
      </c>
      <c r="F340" s="21">
        <v>1.2720000000000002</v>
      </c>
      <c r="G340" s="21">
        <v>1.2764000000000002</v>
      </c>
      <c r="H340" s="21">
        <v>1.2584000000000002</v>
      </c>
      <c r="I340" s="22">
        <v>17</v>
      </c>
      <c r="J340" s="22">
        <v>2863</v>
      </c>
      <c r="K340" s="22">
        <v>8163</v>
      </c>
      <c r="L340" s="22">
        <v>11112</v>
      </c>
      <c r="M340" s="23">
        <v>11.549062500000025</v>
      </c>
      <c r="N340" s="23">
        <v>354.79999999999956</v>
      </c>
      <c r="O340" s="22">
        <v>180.00000000000017</v>
      </c>
      <c r="P340" s="22">
        <v>1134622</v>
      </c>
      <c r="Q340" s="23">
        <v>1181.8979166666666</v>
      </c>
      <c r="R340" s="23">
        <v>31.319052987598685</v>
      </c>
      <c r="S340" s="22">
        <v>47</v>
      </c>
      <c r="T340" s="22" t="s">
        <v>28</v>
      </c>
      <c r="U340" s="23">
        <v>0.45190106513254796</v>
      </c>
      <c r="V340" s="22">
        <v>3550</v>
      </c>
      <c r="W340" s="22">
        <v>3043</v>
      </c>
      <c r="X340" s="22">
        <v>2814</v>
      </c>
      <c r="Y340" s="22">
        <v>1659</v>
      </c>
      <c r="Z340" s="22" t="s">
        <v>27</v>
      </c>
      <c r="AA340" s="5"/>
      <c r="AB340" s="6" cm="1">
        <f t="array" ref="AB340">SUM(IF(B340:I340&gt;B341:I341,1,-1))</f>
        <v>-4</v>
      </c>
      <c r="AC340" s="6" cm="1">
        <f t="array" ref="AC340">SUM(IF(J340:S340&gt;J341:S341,1,-1))</f>
        <v>-8</v>
      </c>
      <c r="AD340" s="6">
        <f t="shared" si="81"/>
        <v>-12</v>
      </c>
      <c r="AE340" s="6">
        <f t="shared" si="93"/>
        <v>-16</v>
      </c>
      <c r="AF340" s="6">
        <f t="shared" si="93"/>
        <v>-16</v>
      </c>
      <c r="AG340" s="6">
        <f t="shared" si="93"/>
        <v>-32</v>
      </c>
      <c r="AH340" s="5"/>
      <c r="AI340" s="8" t="str">
        <f t="shared" si="82"/>
        <v>Outside</v>
      </c>
      <c r="AJ340" s="24" t="str">
        <f t="shared" si="83"/>
        <v>Neutral</v>
      </c>
      <c r="AK340" s="25" t="str">
        <f t="shared" si="84"/>
        <v>POC Unchanged</v>
      </c>
      <c r="AL340" s="26" t="str">
        <f t="shared" si="85"/>
        <v>In. Val</v>
      </c>
      <c r="AM340" s="26" t="str">
        <f t="shared" si="86"/>
        <v>Inside Day</v>
      </c>
      <c r="AN340" s="26" t="str">
        <f t="shared" si="87"/>
        <v>Bl. Val</v>
      </c>
      <c r="AO340" s="26" t="str">
        <f t="shared" si="88"/>
        <v>No Gap</v>
      </c>
      <c r="AP340" s="26" t="str">
        <f t="shared" si="89"/>
        <v>Bottom-Weighted</v>
      </c>
      <c r="AQ340" s="26" t="str">
        <f t="shared" si="90"/>
        <v>Skewed High</v>
      </c>
      <c r="AR340" s="26" t="str">
        <f t="shared" si="91"/>
        <v>Same</v>
      </c>
      <c r="AS340" s="27">
        <f t="shared" si="92"/>
        <v>0</v>
      </c>
    </row>
    <row r="341" spans="1:45" ht="15.5" x14ac:dyDescent="0.35">
      <c r="A341" s="20">
        <v>45177</v>
      </c>
      <c r="B341" s="21">
        <v>1.2693700000000001</v>
      </c>
      <c r="C341" s="21">
        <v>1.27999</v>
      </c>
      <c r="D341" s="21">
        <v>1.24451</v>
      </c>
      <c r="E341" s="21">
        <v>1.24878</v>
      </c>
      <c r="F341" s="21">
        <v>1.2720000000000002</v>
      </c>
      <c r="G341" s="21">
        <v>1.2764000000000002</v>
      </c>
      <c r="H341" s="21">
        <v>1.2595000000000001</v>
      </c>
      <c r="I341" s="22">
        <v>8</v>
      </c>
      <c r="J341" s="22">
        <v>2863</v>
      </c>
      <c r="K341" s="22">
        <v>8302</v>
      </c>
      <c r="L341" s="22">
        <v>11251</v>
      </c>
      <c r="M341" s="23">
        <v>11.694895833333334</v>
      </c>
      <c r="N341" s="23">
        <v>354.79999999999956</v>
      </c>
      <c r="O341" s="22">
        <v>169.00000000000136</v>
      </c>
      <c r="P341" s="22">
        <v>1149835</v>
      </c>
      <c r="Q341" s="23">
        <v>1197.7447916666667</v>
      </c>
      <c r="R341" s="23">
        <v>31.710822998872644</v>
      </c>
      <c r="S341" s="22">
        <v>48</v>
      </c>
      <c r="T341" s="22" t="s">
        <v>28</v>
      </c>
      <c r="U341" s="23">
        <v>0.44463416314706034</v>
      </c>
      <c r="V341" s="22">
        <v>3553</v>
      </c>
      <c r="W341" s="22">
        <v>3636</v>
      </c>
      <c r="X341" s="22">
        <v>2763</v>
      </c>
      <c r="Y341" s="22">
        <v>1252</v>
      </c>
      <c r="Z341" s="22" t="s">
        <v>27</v>
      </c>
      <c r="AA341" s="5"/>
      <c r="AB341" s="6" cm="1">
        <f t="array" ref="AB341">SUM(IF(B341:I341&gt;B342:I342,1,-1))</f>
        <v>-4</v>
      </c>
      <c r="AC341" s="6" cm="1">
        <f t="array" ref="AC341">SUM(IF(J341:S341&gt;J342:S342,1,-1))</f>
        <v>-6</v>
      </c>
      <c r="AD341" s="6">
        <f t="shared" si="81"/>
        <v>-10</v>
      </c>
      <c r="AE341" s="6">
        <f t="shared" si="93"/>
        <v>-18</v>
      </c>
      <c r="AF341" s="6">
        <f t="shared" si="93"/>
        <v>-4</v>
      </c>
      <c r="AG341" s="6">
        <f t="shared" si="93"/>
        <v>-22</v>
      </c>
      <c r="AH341" s="5"/>
      <c r="AI341" s="8" t="str">
        <f t="shared" si="82"/>
        <v>Outside</v>
      </c>
      <c r="AJ341" s="24" t="str">
        <f t="shared" si="83"/>
        <v>Neutral</v>
      </c>
      <c r="AK341" s="25" t="str">
        <f t="shared" si="84"/>
        <v>POC Unchanged</v>
      </c>
      <c r="AL341" s="26" t="str">
        <f t="shared" si="85"/>
        <v>In. Val</v>
      </c>
      <c r="AM341" s="26" t="str">
        <f t="shared" si="86"/>
        <v>Inside Day</v>
      </c>
      <c r="AN341" s="26" t="str">
        <f t="shared" si="87"/>
        <v>Bl. Val</v>
      </c>
      <c r="AO341" s="26" t="str">
        <f t="shared" si="88"/>
        <v>No Gap</v>
      </c>
      <c r="AP341" s="26" t="str">
        <f t="shared" si="89"/>
        <v>Bottom-Weighted</v>
      </c>
      <c r="AQ341" s="26" t="str">
        <f t="shared" si="90"/>
        <v>Skewed Mid-High</v>
      </c>
      <c r="AR341" s="26" t="str">
        <f t="shared" si="91"/>
        <v>Same</v>
      </c>
      <c r="AS341" s="27">
        <f t="shared" si="92"/>
        <v>0</v>
      </c>
    </row>
    <row r="342" spans="1:45" ht="15.5" x14ac:dyDescent="0.35">
      <c r="A342" s="20">
        <v>45176</v>
      </c>
      <c r="B342" s="21">
        <v>1.2669699999999999</v>
      </c>
      <c r="C342" s="21">
        <v>1.27999</v>
      </c>
      <c r="D342" s="21">
        <v>1.24451</v>
      </c>
      <c r="E342" s="21">
        <v>1.2474700000000001</v>
      </c>
      <c r="F342" s="21">
        <v>1.2720000000000002</v>
      </c>
      <c r="G342" s="21">
        <v>1.2764000000000002</v>
      </c>
      <c r="H342" s="21">
        <v>1.2611000000000001</v>
      </c>
      <c r="I342" s="22">
        <v>22</v>
      </c>
      <c r="J342" s="22">
        <v>2915</v>
      </c>
      <c r="K342" s="22">
        <v>8308</v>
      </c>
      <c r="L342" s="22">
        <v>11314</v>
      </c>
      <c r="M342" s="23">
        <v>11.766250000000019</v>
      </c>
      <c r="N342" s="23">
        <v>354.79999999999956</v>
      </c>
      <c r="O342" s="22">
        <v>153.00000000000091</v>
      </c>
      <c r="P342" s="22">
        <v>1162160</v>
      </c>
      <c r="Q342" s="23">
        <v>1210.5833333333333</v>
      </c>
      <c r="R342" s="23">
        <v>31.888387824126308</v>
      </c>
      <c r="S342" s="22">
        <v>45</v>
      </c>
      <c r="T342" s="22" t="s">
        <v>28</v>
      </c>
      <c r="U342" s="23">
        <v>0.4546517471631184</v>
      </c>
      <c r="V342" s="22">
        <v>3670</v>
      </c>
      <c r="W342" s="22">
        <v>4099</v>
      </c>
      <c r="X342" s="22">
        <v>2763</v>
      </c>
      <c r="Y342" s="22">
        <v>735</v>
      </c>
      <c r="Z342" s="22" t="s">
        <v>27</v>
      </c>
      <c r="AA342" s="5"/>
      <c r="AB342" s="6" cm="1">
        <f t="array" ref="AB342">SUM(IF(B342:I342&gt;B343:I343,1,-1))</f>
        <v>-8</v>
      </c>
      <c r="AC342" s="6" cm="1">
        <f t="array" ref="AC342">SUM(IF(J342:S342&gt;J343:S343,1,-1))</f>
        <v>-2</v>
      </c>
      <c r="AD342" s="6">
        <f t="shared" si="81"/>
        <v>-10</v>
      </c>
      <c r="AE342" s="6">
        <f t="shared" si="93"/>
        <v>-18</v>
      </c>
      <c r="AF342" s="6">
        <f t="shared" si="93"/>
        <v>8</v>
      </c>
      <c r="AG342" s="6">
        <f t="shared" si="93"/>
        <v>-10</v>
      </c>
      <c r="AH342" s="5"/>
      <c r="AI342" s="8" t="str">
        <f t="shared" si="82"/>
        <v>OL Lower</v>
      </c>
      <c r="AJ342" s="24" t="str">
        <f t="shared" si="83"/>
        <v>Up</v>
      </c>
      <c r="AK342" s="25" t="str">
        <f t="shared" si="84"/>
        <v>POC Unchanged</v>
      </c>
      <c r="AL342" s="26" t="str">
        <f t="shared" si="85"/>
        <v>In. Val</v>
      </c>
      <c r="AM342" s="26" t="str">
        <f t="shared" si="86"/>
        <v>Lower Break</v>
      </c>
      <c r="AN342" s="26" t="str">
        <f t="shared" si="87"/>
        <v>Bl. Val</v>
      </c>
      <c r="AO342" s="26" t="str">
        <f t="shared" si="88"/>
        <v>No Gap</v>
      </c>
      <c r="AP342" s="26" t="str">
        <f t="shared" si="89"/>
        <v>Bottom-Weighted</v>
      </c>
      <c r="AQ342" s="26" t="str">
        <f t="shared" si="90"/>
        <v>Skewed Mid-High</v>
      </c>
      <c r="AR342" s="26" t="str">
        <f t="shared" si="91"/>
        <v>Same</v>
      </c>
      <c r="AS342" s="27">
        <f t="shared" si="92"/>
        <v>0</v>
      </c>
    </row>
    <row r="343" spans="1:45" ht="15.5" x14ac:dyDescent="0.35">
      <c r="A343" s="20">
        <v>45175</v>
      </c>
      <c r="B343" s="21">
        <v>1.27193</v>
      </c>
      <c r="C343" s="21">
        <v>1.2818000000000001</v>
      </c>
      <c r="D343" s="21">
        <v>1.24817</v>
      </c>
      <c r="E343" s="21">
        <v>1.24979</v>
      </c>
      <c r="F343" s="21">
        <v>1.272</v>
      </c>
      <c r="G343" s="21">
        <v>1.2768999999999999</v>
      </c>
      <c r="H343" s="21">
        <v>1.2624</v>
      </c>
      <c r="I343" s="22">
        <v>23</v>
      </c>
      <c r="J343" s="22">
        <v>3363</v>
      </c>
      <c r="K343" s="22">
        <v>8063</v>
      </c>
      <c r="L343" s="22">
        <v>11529</v>
      </c>
      <c r="M343" s="23">
        <v>11.926770833333356</v>
      </c>
      <c r="N343" s="23">
        <v>336.30000000000047</v>
      </c>
      <c r="O343" s="22">
        <v>144.99999999999957</v>
      </c>
      <c r="P343" s="22">
        <v>1182237</v>
      </c>
      <c r="Q343" s="23">
        <v>1231.496875</v>
      </c>
      <c r="R343" s="23">
        <v>34.281891168599415</v>
      </c>
      <c r="S343" s="22">
        <v>37</v>
      </c>
      <c r="T343" s="22" t="s">
        <v>26</v>
      </c>
      <c r="U343" s="23">
        <v>0.50581835293081345</v>
      </c>
      <c r="V343" s="22">
        <v>2268</v>
      </c>
      <c r="W343" s="22">
        <v>5188</v>
      </c>
      <c r="X343" s="22">
        <v>3201</v>
      </c>
      <c r="Y343" s="22">
        <v>815</v>
      </c>
      <c r="Z343" s="22" t="s">
        <v>27</v>
      </c>
      <c r="AA343" s="5"/>
      <c r="AB343" s="6" cm="1">
        <f t="array" ref="AB343">SUM(IF(B343:I343&gt;B344:I344,1,-1))</f>
        <v>-6</v>
      </c>
      <c r="AC343" s="6" cm="1">
        <f t="array" ref="AC343">SUM(IF(J343:S343&gt;J344:S344,1,-1))</f>
        <v>4</v>
      </c>
      <c r="AD343" s="6">
        <f t="shared" si="81"/>
        <v>-2</v>
      </c>
      <c r="AE343" s="6">
        <f t="shared" si="93"/>
        <v>-10</v>
      </c>
      <c r="AF343" s="6">
        <f t="shared" si="93"/>
        <v>4</v>
      </c>
      <c r="AG343" s="6">
        <f t="shared" si="93"/>
        <v>-6</v>
      </c>
      <c r="AH343" s="5"/>
      <c r="AI343" s="8" t="str">
        <f t="shared" si="82"/>
        <v>OL Lower</v>
      </c>
      <c r="AJ343" s="24" t="str">
        <f t="shared" si="83"/>
        <v>Neutral</v>
      </c>
      <c r="AK343" s="25" t="str">
        <f t="shared" si="84"/>
        <v>POC Up</v>
      </c>
      <c r="AL343" s="26" t="str">
        <f t="shared" si="85"/>
        <v>In. Val</v>
      </c>
      <c r="AM343" s="26" t="str">
        <f t="shared" si="86"/>
        <v>Lower Break</v>
      </c>
      <c r="AN343" s="26" t="str">
        <f t="shared" si="87"/>
        <v>Bl. Val</v>
      </c>
      <c r="AO343" s="26" t="str">
        <f t="shared" si="88"/>
        <v>No Gap</v>
      </c>
      <c r="AP343" s="26" t="str">
        <f t="shared" si="89"/>
        <v>Bottom-Weighted</v>
      </c>
      <c r="AQ343" s="26" t="str">
        <f t="shared" si="90"/>
        <v>Skewed Mid-High</v>
      </c>
      <c r="AR343" s="26" t="str">
        <f t="shared" si="91"/>
        <v>Same</v>
      </c>
      <c r="AS343" s="27">
        <f t="shared" si="92"/>
        <v>0</v>
      </c>
    </row>
    <row r="344" spans="1:45" ht="15.5" x14ac:dyDescent="0.35">
      <c r="A344" s="20">
        <v>45174</v>
      </c>
      <c r="B344" s="21">
        <v>1.2743100000000001</v>
      </c>
      <c r="C344" s="21">
        <v>1.2818000000000001</v>
      </c>
      <c r="D344" s="21">
        <v>1.2527699999999999</v>
      </c>
      <c r="E344" s="21">
        <v>1.2569300000000001</v>
      </c>
      <c r="F344" s="21">
        <v>1.2716000000000001</v>
      </c>
      <c r="G344" s="21">
        <v>1.2773000000000001</v>
      </c>
      <c r="H344" s="21">
        <v>1.2637</v>
      </c>
      <c r="I344" s="22">
        <v>23</v>
      </c>
      <c r="J344" s="22">
        <v>4188</v>
      </c>
      <c r="K344" s="22">
        <v>7115</v>
      </c>
      <c r="L344" s="22">
        <v>11411</v>
      </c>
      <c r="M344" s="23">
        <v>11.84906250000002</v>
      </c>
      <c r="N344" s="23">
        <v>290.30000000000109</v>
      </c>
      <c r="O344" s="22">
        <v>136.00000000000057</v>
      </c>
      <c r="P344" s="22">
        <v>1169195</v>
      </c>
      <c r="Q344" s="23">
        <v>1217.9114583333333</v>
      </c>
      <c r="R344" s="23">
        <v>39.307612814329858</v>
      </c>
      <c r="S344" s="22">
        <v>40</v>
      </c>
      <c r="T344" s="22" t="s">
        <v>26</v>
      </c>
      <c r="U344" s="23">
        <v>0.59240749298740614</v>
      </c>
      <c r="V344" s="22">
        <v>1525</v>
      </c>
      <c r="W344" s="22">
        <v>5553</v>
      </c>
      <c r="X344" s="22">
        <v>2539</v>
      </c>
      <c r="Y344" s="22">
        <v>1688</v>
      </c>
      <c r="Z344" s="22" t="s">
        <v>27</v>
      </c>
      <c r="AA344" s="5"/>
      <c r="AB344" s="6" cm="1">
        <f t="array" ref="AB344">SUM(IF(B344:I344&gt;B345:I345,1,-1))</f>
        <v>-4</v>
      </c>
      <c r="AC344" s="6" cm="1">
        <f t="array" ref="AC344">SUM(IF(J344:S344&gt;J345:S345,1,-1))</f>
        <v>6</v>
      </c>
      <c r="AD344" s="6">
        <f t="shared" si="81"/>
        <v>2</v>
      </c>
      <c r="AE344" s="6">
        <f t="shared" si="93"/>
        <v>-10</v>
      </c>
      <c r="AF344" s="6">
        <f t="shared" si="93"/>
        <v>-6</v>
      </c>
      <c r="AG344" s="6">
        <f t="shared" si="93"/>
        <v>-16</v>
      </c>
      <c r="AH344" s="5"/>
      <c r="AI344" s="8" t="str">
        <f t="shared" si="82"/>
        <v>Outside</v>
      </c>
      <c r="AJ344" s="24" t="str">
        <f t="shared" si="83"/>
        <v>Neutral</v>
      </c>
      <c r="AK344" s="25" t="str">
        <f t="shared" si="84"/>
        <v>POC Down</v>
      </c>
      <c r="AL344" s="26" t="str">
        <f t="shared" si="85"/>
        <v>In. Val</v>
      </c>
      <c r="AM344" s="26" t="str">
        <f t="shared" si="86"/>
        <v>Lower Break</v>
      </c>
      <c r="AN344" s="26" t="str">
        <f t="shared" si="87"/>
        <v>Bl. Val</v>
      </c>
      <c r="AO344" s="26" t="str">
        <f t="shared" si="88"/>
        <v>No Gap</v>
      </c>
      <c r="AP344" s="26" t="str">
        <f t="shared" si="89"/>
        <v>Bottom-Weighted</v>
      </c>
      <c r="AQ344" s="26" t="str">
        <f t="shared" si="90"/>
        <v>Skewed Mid-High</v>
      </c>
      <c r="AR344" s="26" t="str">
        <f t="shared" si="91"/>
        <v>Closed Higher Quadrant</v>
      </c>
      <c r="AS344" s="27">
        <f t="shared" si="92"/>
        <v>1</v>
      </c>
    </row>
    <row r="345" spans="1:45" ht="15.5" x14ac:dyDescent="0.35">
      <c r="A345" s="20">
        <v>45173</v>
      </c>
      <c r="B345" s="21">
        <v>1.2780899999999999</v>
      </c>
      <c r="C345" s="21">
        <v>1.2818000000000001</v>
      </c>
      <c r="D345" s="21">
        <v>1.2547600000000001</v>
      </c>
      <c r="E345" s="21">
        <v>1.2622</v>
      </c>
      <c r="F345" s="21">
        <v>1.2719000000000003</v>
      </c>
      <c r="G345" s="21">
        <v>1.2771000000000001</v>
      </c>
      <c r="H345" s="21">
        <v>1.2658000000000003</v>
      </c>
      <c r="I345" s="22">
        <v>13</v>
      </c>
      <c r="J345" s="22">
        <v>4254</v>
      </c>
      <c r="K345" s="22">
        <v>6993</v>
      </c>
      <c r="L345" s="22">
        <v>11360</v>
      </c>
      <c r="M345" s="23">
        <v>11.788645833333369</v>
      </c>
      <c r="N345" s="23">
        <v>270.39999999999952</v>
      </c>
      <c r="O345" s="22">
        <v>112.99999999999866</v>
      </c>
      <c r="P345" s="22">
        <v>1163810</v>
      </c>
      <c r="Q345" s="23">
        <v>1212.3020833333333</v>
      </c>
      <c r="R345" s="23">
        <v>42.011834319526699</v>
      </c>
      <c r="S345" s="22">
        <v>35</v>
      </c>
      <c r="T345" s="22" t="s">
        <v>26</v>
      </c>
      <c r="U345" s="23">
        <v>0.61826373829193004</v>
      </c>
      <c r="V345" s="22">
        <v>1360</v>
      </c>
      <c r="W345" s="22">
        <v>5731</v>
      </c>
      <c r="X345" s="22">
        <v>2518</v>
      </c>
      <c r="Y345" s="22">
        <v>1677</v>
      </c>
      <c r="Z345" s="22" t="s">
        <v>29</v>
      </c>
      <c r="AA345" s="5"/>
      <c r="AB345" s="6" cm="1">
        <f t="array" ref="AB345">SUM(IF(B345:I345&gt;B346:I346,1,-1))</f>
        <v>0</v>
      </c>
      <c r="AC345" s="6" cm="1">
        <f t="array" ref="AC345">SUM(IF(J345:S345&gt;J346:S346,1,-1))</f>
        <v>-6</v>
      </c>
      <c r="AD345" s="6">
        <f t="shared" si="81"/>
        <v>-6</v>
      </c>
      <c r="AE345" s="6">
        <f t="shared" si="93"/>
        <v>-12</v>
      </c>
      <c r="AF345" s="6">
        <f t="shared" si="93"/>
        <v>-18</v>
      </c>
      <c r="AG345" s="6">
        <f t="shared" si="93"/>
        <v>-30</v>
      </c>
      <c r="AH345" s="5"/>
      <c r="AI345" s="8" t="str">
        <f t="shared" si="82"/>
        <v>Outside</v>
      </c>
      <c r="AJ345" s="24" t="str">
        <f t="shared" si="83"/>
        <v>Down</v>
      </c>
      <c r="AK345" s="25" t="str">
        <f t="shared" si="84"/>
        <v>POC Down</v>
      </c>
      <c r="AL345" s="26" t="str">
        <f t="shared" si="85"/>
        <v>In. Val</v>
      </c>
      <c r="AM345" s="26" t="str">
        <f t="shared" si="86"/>
        <v>Inside Day</v>
      </c>
      <c r="AN345" s="26" t="str">
        <f t="shared" si="87"/>
        <v>Bl. Val</v>
      </c>
      <c r="AO345" s="26" t="str">
        <f t="shared" si="88"/>
        <v>Gap Up - Failed</v>
      </c>
      <c r="AP345" s="26" t="str">
        <f t="shared" si="89"/>
        <v>Bottom-Weighted</v>
      </c>
      <c r="AQ345" s="26" t="str">
        <f t="shared" si="90"/>
        <v>Skewed Mid-High</v>
      </c>
      <c r="AR345" s="26" t="str">
        <f t="shared" si="91"/>
        <v>Closed Lower Quadrant</v>
      </c>
      <c r="AS345" s="27">
        <f t="shared" si="92"/>
        <v>-1</v>
      </c>
    </row>
    <row r="346" spans="1:45" ht="15.5" x14ac:dyDescent="0.35">
      <c r="A346" s="20">
        <v>45170</v>
      </c>
      <c r="B346" s="21">
        <v>1.27484</v>
      </c>
      <c r="C346" s="21">
        <v>1.2818000000000001</v>
      </c>
      <c r="D346" s="21">
        <v>1.2547600000000001</v>
      </c>
      <c r="E346" s="21">
        <v>1.25905</v>
      </c>
      <c r="F346" s="21">
        <v>1.2720000000000002</v>
      </c>
      <c r="G346" s="21">
        <v>1.2768000000000002</v>
      </c>
      <c r="H346" s="21">
        <v>1.2663000000000002</v>
      </c>
      <c r="I346" s="22">
        <v>-3</v>
      </c>
      <c r="J346" s="22">
        <v>4598</v>
      </c>
      <c r="K346" s="22">
        <v>6791</v>
      </c>
      <c r="L346" s="22">
        <v>11510</v>
      </c>
      <c r="M346" s="23">
        <v>11.946875000000034</v>
      </c>
      <c r="N346" s="23">
        <v>270.39999999999952</v>
      </c>
      <c r="O346" s="22">
        <v>104.99999999999955</v>
      </c>
      <c r="P346" s="22">
        <v>1179899</v>
      </c>
      <c r="Q346" s="23">
        <v>1229.0614583333333</v>
      </c>
      <c r="R346" s="23">
        <v>42.566568047337356</v>
      </c>
      <c r="S346" s="22">
        <v>37</v>
      </c>
      <c r="T346" s="22" t="s">
        <v>26</v>
      </c>
      <c r="U346" s="23">
        <v>0.63079619888642924</v>
      </c>
      <c r="V346" s="22">
        <v>1599</v>
      </c>
      <c r="W346" s="22">
        <v>5972</v>
      </c>
      <c r="X346" s="22">
        <v>2283</v>
      </c>
      <c r="Y346" s="22">
        <v>1582</v>
      </c>
      <c r="Z346" s="22" t="s">
        <v>27</v>
      </c>
      <c r="AA346" s="5"/>
      <c r="AB346" s="6" cm="1">
        <f t="array" ref="AB346">SUM(IF(B346:I346&gt;B347:I347,1,-1))</f>
        <v>-6</v>
      </c>
      <c r="AC346" s="6" cm="1">
        <f t="array" ref="AC346">SUM(IF(J346:S346&gt;J347:S347,1,-1))</f>
        <v>-6</v>
      </c>
      <c r="AD346" s="6">
        <f t="shared" si="81"/>
        <v>-12</v>
      </c>
      <c r="AE346" s="6">
        <f t="shared" si="93"/>
        <v>-16</v>
      </c>
      <c r="AF346" s="6">
        <f t="shared" si="93"/>
        <v>-10</v>
      </c>
      <c r="AG346" s="6">
        <f t="shared" si="93"/>
        <v>-26</v>
      </c>
      <c r="AH346" s="5"/>
      <c r="AI346" s="8" t="str">
        <f t="shared" si="82"/>
        <v>OL Lower</v>
      </c>
      <c r="AJ346" s="24" t="str">
        <f t="shared" si="83"/>
        <v>Down</v>
      </c>
      <c r="AK346" s="25" t="str">
        <f t="shared" si="84"/>
        <v>POC Unchanged</v>
      </c>
      <c r="AL346" s="26" t="str">
        <f t="shared" si="85"/>
        <v>In. Val</v>
      </c>
      <c r="AM346" s="26" t="str">
        <f t="shared" si="86"/>
        <v>Inside Day</v>
      </c>
      <c r="AN346" s="26" t="str">
        <f t="shared" si="87"/>
        <v>Bl. Val</v>
      </c>
      <c r="AO346" s="26" t="str">
        <f t="shared" si="88"/>
        <v>No Gap</v>
      </c>
      <c r="AP346" s="26" t="str">
        <f t="shared" si="89"/>
        <v>Bottom-Weighted</v>
      </c>
      <c r="AQ346" s="26" t="str">
        <f t="shared" si="90"/>
        <v>Skewed Mid-High</v>
      </c>
      <c r="AR346" s="26" t="str">
        <f t="shared" si="91"/>
        <v>Closed Higher Quadrant</v>
      </c>
      <c r="AS346" s="27">
        <f t="shared" si="92"/>
        <v>1</v>
      </c>
    </row>
    <row r="347" spans="1:45" ht="15.5" x14ac:dyDescent="0.35">
      <c r="A347" s="20">
        <v>45169</v>
      </c>
      <c r="B347" s="21">
        <v>1.27153</v>
      </c>
      <c r="C347" s="21">
        <v>1.2818000000000001</v>
      </c>
      <c r="D347" s="21">
        <v>1.2547600000000001</v>
      </c>
      <c r="E347" s="21">
        <v>1.2670699999999999</v>
      </c>
      <c r="F347" s="21">
        <v>1.2720000000000002</v>
      </c>
      <c r="G347" s="21">
        <v>1.2772000000000001</v>
      </c>
      <c r="H347" s="21">
        <v>1.2672000000000001</v>
      </c>
      <c r="I347" s="22">
        <v>1</v>
      </c>
      <c r="J347" s="22">
        <v>5020</v>
      </c>
      <c r="K347" s="22">
        <v>6385</v>
      </c>
      <c r="L347" s="22">
        <v>11529</v>
      </c>
      <c r="M347" s="23">
        <v>11.9676041666667</v>
      </c>
      <c r="N347" s="23">
        <v>270.39999999999952</v>
      </c>
      <c r="O347" s="22">
        <v>100.00000000000009</v>
      </c>
      <c r="P347" s="22">
        <v>1181859</v>
      </c>
      <c r="Q347" s="23">
        <v>1231.1031250000001</v>
      </c>
      <c r="R347" s="23">
        <v>42.636834319526706</v>
      </c>
      <c r="S347" s="22">
        <v>37</v>
      </c>
      <c r="T347" s="22" t="s">
        <v>26</v>
      </c>
      <c r="U347" s="23">
        <v>0.65467175469888295</v>
      </c>
      <c r="V347" s="22">
        <v>1818</v>
      </c>
      <c r="W347" s="22">
        <v>6287</v>
      </c>
      <c r="X347" s="22">
        <v>1911</v>
      </c>
      <c r="Y347" s="22">
        <v>1449</v>
      </c>
      <c r="Z347" s="22" t="s">
        <v>29</v>
      </c>
      <c r="AA347" s="5"/>
      <c r="AB347" s="6" cm="1">
        <f t="array" ref="AB347">SUM(IF(B347:I347&gt;B348:I348,1,-1))</f>
        <v>-6</v>
      </c>
      <c r="AC347" s="6" cm="1">
        <f t="array" ref="AC347">SUM(IF(J347:S347&gt;J348:S348,1,-1))</f>
        <v>-6</v>
      </c>
      <c r="AD347" s="6">
        <f t="shared" si="81"/>
        <v>-12</v>
      </c>
      <c r="AE347" s="6">
        <f t="shared" si="93"/>
        <v>-12</v>
      </c>
      <c r="AF347" s="6">
        <f t="shared" si="93"/>
        <v>0</v>
      </c>
      <c r="AG347" s="6">
        <f t="shared" si="93"/>
        <v>-12</v>
      </c>
      <c r="AH347" s="5"/>
      <c r="AI347" s="8" t="str">
        <f t="shared" si="82"/>
        <v>OL Lower</v>
      </c>
      <c r="AJ347" s="24" t="str">
        <f t="shared" si="83"/>
        <v>Neutral</v>
      </c>
      <c r="AK347" s="25" t="str">
        <f t="shared" si="84"/>
        <v>POC Up</v>
      </c>
      <c r="AL347" s="26" t="str">
        <f t="shared" si="85"/>
        <v>In. Val</v>
      </c>
      <c r="AM347" s="26" t="str">
        <f t="shared" si="86"/>
        <v>Inside Day</v>
      </c>
      <c r="AN347" s="26" t="str">
        <f t="shared" si="87"/>
        <v>Bl. Val</v>
      </c>
      <c r="AO347" s="26" t="str">
        <f t="shared" si="88"/>
        <v>No Gap</v>
      </c>
      <c r="AP347" s="26" t="str">
        <f t="shared" si="89"/>
        <v>Bottom-Weighted</v>
      </c>
      <c r="AQ347" s="26" t="str">
        <f t="shared" si="90"/>
        <v>Skewed Mid-High</v>
      </c>
      <c r="AR347" s="26" t="str">
        <f t="shared" si="91"/>
        <v>Closed Higher Quadrant</v>
      </c>
      <c r="AS347" s="27">
        <f t="shared" si="92"/>
        <v>1</v>
      </c>
    </row>
    <row r="348" spans="1:45" ht="15.5" x14ac:dyDescent="0.35">
      <c r="A348" s="20">
        <v>45168</v>
      </c>
      <c r="B348" s="21">
        <v>1.2718499999999999</v>
      </c>
      <c r="C348" s="21">
        <v>1.2818000000000001</v>
      </c>
      <c r="D348" s="21">
        <v>1.2547600000000001</v>
      </c>
      <c r="E348" s="21">
        <v>1.2710699999999999</v>
      </c>
      <c r="F348" s="21">
        <v>1.2717000000000001</v>
      </c>
      <c r="G348" s="21">
        <v>1.2775000000000001</v>
      </c>
      <c r="H348" s="21">
        <v>1.2676000000000001</v>
      </c>
      <c r="I348" s="22">
        <v>4</v>
      </c>
      <c r="J348" s="22">
        <v>5358</v>
      </c>
      <c r="K348" s="22">
        <v>6234</v>
      </c>
      <c r="L348" s="22">
        <v>11717</v>
      </c>
      <c r="M348" s="23">
        <v>12.167812500000013</v>
      </c>
      <c r="N348" s="23">
        <v>270.39999999999952</v>
      </c>
      <c r="O348" s="22">
        <v>99.000000000000199</v>
      </c>
      <c r="P348" s="22">
        <v>1196367</v>
      </c>
      <c r="Q348" s="23">
        <v>1246.215625</v>
      </c>
      <c r="R348" s="23">
        <v>43.332100591716056</v>
      </c>
      <c r="S348" s="22">
        <v>38</v>
      </c>
      <c r="T348" s="22" t="s">
        <v>26</v>
      </c>
      <c r="U348" s="23">
        <v>0.65157468805824104</v>
      </c>
      <c r="V348" s="22">
        <v>1818</v>
      </c>
      <c r="W348" s="22">
        <v>6497</v>
      </c>
      <c r="X348" s="22">
        <v>1892</v>
      </c>
      <c r="Y348" s="22">
        <v>1449</v>
      </c>
      <c r="Z348" s="22" t="s">
        <v>32</v>
      </c>
      <c r="AA348" s="5"/>
      <c r="AB348" s="6" cm="1">
        <f t="array" ref="AB348">SUM(IF(B348:I348&gt;B349:I349,1,-1))</f>
        <v>-4</v>
      </c>
      <c r="AC348" s="6" cm="1">
        <f t="array" ref="AC348">SUM(IF(J348:S348&gt;J349:S349,1,-1))</f>
        <v>2</v>
      </c>
      <c r="AD348" s="6">
        <f t="shared" si="81"/>
        <v>-2</v>
      </c>
      <c r="AE348" s="6">
        <f t="shared" si="93"/>
        <v>-10</v>
      </c>
      <c r="AF348" s="6">
        <f t="shared" si="93"/>
        <v>0</v>
      </c>
      <c r="AG348" s="6">
        <f t="shared" si="93"/>
        <v>-10</v>
      </c>
      <c r="AH348" s="5"/>
      <c r="AI348" s="8" t="str">
        <f t="shared" si="82"/>
        <v>OL Lower</v>
      </c>
      <c r="AJ348" s="24" t="str">
        <f t="shared" si="83"/>
        <v>Neutral</v>
      </c>
      <c r="AK348" s="25" t="str">
        <f t="shared" si="84"/>
        <v>POC Down</v>
      </c>
      <c r="AL348" s="26" t="str">
        <f t="shared" si="85"/>
        <v>In. Val</v>
      </c>
      <c r="AM348" s="26" t="str">
        <f t="shared" si="86"/>
        <v>Inside Day</v>
      </c>
      <c r="AN348" s="26" t="str">
        <f t="shared" si="87"/>
        <v>In Val</v>
      </c>
      <c r="AO348" s="26" t="str">
        <f t="shared" si="88"/>
        <v>No Gap</v>
      </c>
      <c r="AP348" s="26" t="str">
        <f t="shared" si="89"/>
        <v>Bottom-Weighted</v>
      </c>
      <c r="AQ348" s="26" t="str">
        <f t="shared" si="90"/>
        <v>Skewed Mid-High</v>
      </c>
      <c r="AR348" s="26" t="str">
        <f t="shared" si="91"/>
        <v>Closed Lower Quadrant</v>
      </c>
      <c r="AS348" s="27">
        <f t="shared" si="92"/>
        <v>-1</v>
      </c>
    </row>
    <row r="349" spans="1:45" ht="15.5" x14ac:dyDescent="0.35">
      <c r="A349" s="20">
        <v>45167</v>
      </c>
      <c r="B349" s="21">
        <v>1.2794300000000001</v>
      </c>
      <c r="C349" s="21">
        <v>1.2818000000000001</v>
      </c>
      <c r="D349" s="21">
        <v>1.2547600000000001</v>
      </c>
      <c r="E349" s="21">
        <v>1.26353</v>
      </c>
      <c r="F349" s="21">
        <v>1.2732000000000001</v>
      </c>
      <c r="G349" s="21">
        <v>1.2776000000000001</v>
      </c>
      <c r="H349" s="21">
        <v>1.2681000000000002</v>
      </c>
      <c r="I349" s="22">
        <v>-13</v>
      </c>
      <c r="J349" s="22">
        <v>3996</v>
      </c>
      <c r="K349" s="22">
        <v>7572</v>
      </c>
      <c r="L349" s="22">
        <v>11692</v>
      </c>
      <c r="M349" s="23">
        <v>12.147604166666685</v>
      </c>
      <c r="N349" s="23">
        <v>270.39999999999952</v>
      </c>
      <c r="O349" s="22">
        <v>94.999999999998423</v>
      </c>
      <c r="P349" s="22">
        <v>1200142</v>
      </c>
      <c r="Q349" s="23">
        <v>1250.1479166666666</v>
      </c>
      <c r="R349" s="23">
        <v>43.239644970414275</v>
      </c>
      <c r="S349" s="22">
        <v>35</v>
      </c>
      <c r="T349" s="22" t="s">
        <v>26</v>
      </c>
      <c r="U349" s="23">
        <v>0.57237199715922715</v>
      </c>
      <c r="V349" s="22">
        <v>2132</v>
      </c>
      <c r="W349" s="22">
        <v>6473</v>
      </c>
      <c r="X349" s="22">
        <v>1578</v>
      </c>
      <c r="Y349" s="22">
        <v>1449</v>
      </c>
      <c r="Z349" s="22" t="s">
        <v>29</v>
      </c>
      <c r="AA349" s="5"/>
      <c r="AB349" s="6" cm="1">
        <f t="array" ref="AB349">SUM(IF(B349:I349&gt;B350:I350,1,-1))</f>
        <v>-2</v>
      </c>
      <c r="AC349" s="6" cm="1">
        <f t="array" ref="AC349">SUM(IF(J349:S349&gt;J350:S350,1,-1))</f>
        <v>4</v>
      </c>
      <c r="AD349" s="6">
        <f t="shared" si="81"/>
        <v>2</v>
      </c>
      <c r="AE349" s="6">
        <f t="shared" si="93"/>
        <v>-12</v>
      </c>
      <c r="AF349" s="6">
        <f t="shared" si="93"/>
        <v>-6</v>
      </c>
      <c r="AG349" s="6">
        <f t="shared" si="93"/>
        <v>-18</v>
      </c>
      <c r="AH349" s="5"/>
      <c r="AI349" s="8" t="str">
        <f t="shared" si="82"/>
        <v>Outside</v>
      </c>
      <c r="AJ349" s="24" t="str">
        <f t="shared" si="83"/>
        <v>Down</v>
      </c>
      <c r="AK349" s="25" t="str">
        <f t="shared" si="84"/>
        <v>POC Unchanged</v>
      </c>
      <c r="AL349" s="26" t="str">
        <f t="shared" si="85"/>
        <v>In. Val</v>
      </c>
      <c r="AM349" s="26" t="str">
        <f t="shared" si="86"/>
        <v>Inside Day</v>
      </c>
      <c r="AN349" s="26" t="str">
        <f t="shared" si="87"/>
        <v>Bl. Val</v>
      </c>
      <c r="AO349" s="26" t="str">
        <f t="shared" si="88"/>
        <v>Gap Up - Failed</v>
      </c>
      <c r="AP349" s="26" t="str">
        <f t="shared" si="89"/>
        <v>Bottom-Weighted</v>
      </c>
      <c r="AQ349" s="26" t="str">
        <f t="shared" si="90"/>
        <v>Skewed Mid-High</v>
      </c>
      <c r="AR349" s="26" t="str">
        <f t="shared" si="91"/>
        <v>Closed Lower Quadrant</v>
      </c>
      <c r="AS349" s="27">
        <f t="shared" si="92"/>
        <v>-1</v>
      </c>
    </row>
    <row r="350" spans="1:45" ht="15.5" x14ac:dyDescent="0.35">
      <c r="A350" s="20">
        <v>45166</v>
      </c>
      <c r="B350" s="21">
        <v>1.2831399999999999</v>
      </c>
      <c r="C350" s="21">
        <v>1.28382</v>
      </c>
      <c r="D350" s="21">
        <v>1.2547600000000001</v>
      </c>
      <c r="E350" s="21">
        <v>1.2610399999999999</v>
      </c>
      <c r="F350" s="21">
        <v>1.2732000000000001</v>
      </c>
      <c r="G350" s="21">
        <v>1.2772000000000001</v>
      </c>
      <c r="H350" s="21">
        <v>1.2682000000000002</v>
      </c>
      <c r="I350" s="22">
        <v>-24</v>
      </c>
      <c r="J350" s="22">
        <v>4569</v>
      </c>
      <c r="K350" s="22">
        <v>6911</v>
      </c>
      <c r="L350" s="22">
        <v>11604</v>
      </c>
      <c r="M350" s="23">
        <v>12.051041666666672</v>
      </c>
      <c r="N350" s="23">
        <v>290.59999999999866</v>
      </c>
      <c r="O350" s="22">
        <v>89.999999999998977</v>
      </c>
      <c r="P350" s="22">
        <v>1195472</v>
      </c>
      <c r="Q350" s="23">
        <v>1245.2833333333333</v>
      </c>
      <c r="R350" s="23">
        <v>39.931176875430332</v>
      </c>
      <c r="S350" s="22">
        <v>42</v>
      </c>
      <c r="T350" s="22" t="s">
        <v>26</v>
      </c>
      <c r="U350" s="23">
        <v>0.62583209098026482</v>
      </c>
      <c r="V350" s="22">
        <v>1516</v>
      </c>
      <c r="W350" s="22">
        <v>6924</v>
      </c>
      <c r="X350" s="22">
        <v>1949</v>
      </c>
      <c r="Y350" s="22">
        <v>1143</v>
      </c>
      <c r="Z350" s="22" t="s">
        <v>27</v>
      </c>
      <c r="AA350" s="5"/>
      <c r="AB350" s="6" cm="1">
        <f t="array" ref="AB350">SUM(IF(B350:I350&gt;B351:I351,1,-1))</f>
        <v>-4</v>
      </c>
      <c r="AC350" s="6" cm="1">
        <f t="array" ref="AC350">SUM(IF(J350:S350&gt;J351:S351,1,-1))</f>
        <v>-6</v>
      </c>
      <c r="AD350" s="6">
        <f t="shared" si="81"/>
        <v>-10</v>
      </c>
      <c r="AE350" s="6">
        <f t="shared" si="93"/>
        <v>-18</v>
      </c>
      <c r="AF350" s="6">
        <f t="shared" si="93"/>
        <v>-14</v>
      </c>
      <c r="AG350" s="6">
        <f t="shared" si="93"/>
        <v>-32</v>
      </c>
      <c r="AH350" s="5"/>
      <c r="AI350" s="8" t="str">
        <f t="shared" si="82"/>
        <v>OL Lower</v>
      </c>
      <c r="AJ350" s="24" t="str">
        <f t="shared" si="83"/>
        <v>Down</v>
      </c>
      <c r="AK350" s="25" t="str">
        <f t="shared" si="84"/>
        <v>POC Unchanged</v>
      </c>
      <c r="AL350" s="26" t="str">
        <f t="shared" si="85"/>
        <v>In. Val</v>
      </c>
      <c r="AM350" s="26" t="str">
        <f t="shared" si="86"/>
        <v>Inside Day</v>
      </c>
      <c r="AN350" s="26" t="str">
        <f t="shared" si="87"/>
        <v>Bl. Val</v>
      </c>
      <c r="AO350" s="26" t="str">
        <f t="shared" si="88"/>
        <v>Gap Up - Failed</v>
      </c>
      <c r="AP350" s="26" t="str">
        <f t="shared" si="89"/>
        <v>Bottom-Weighted</v>
      </c>
      <c r="AQ350" s="26" t="str">
        <f t="shared" si="90"/>
        <v>Skewed Mid-High</v>
      </c>
      <c r="AR350" s="26" t="str">
        <f t="shared" si="91"/>
        <v>Same</v>
      </c>
      <c r="AS350" s="27">
        <f t="shared" si="92"/>
        <v>0</v>
      </c>
    </row>
    <row r="351" spans="1:45" ht="15.5" x14ac:dyDescent="0.35">
      <c r="A351" s="20">
        <v>45163</v>
      </c>
      <c r="B351" s="21">
        <v>1.28532</v>
      </c>
      <c r="C351" s="21">
        <v>1.28722</v>
      </c>
      <c r="D351" s="21">
        <v>1.2547600000000001</v>
      </c>
      <c r="E351" s="21">
        <v>1.2588699999999999</v>
      </c>
      <c r="F351" s="21">
        <v>1.2732000000000001</v>
      </c>
      <c r="G351" s="21">
        <v>1.2773000000000001</v>
      </c>
      <c r="H351" s="21">
        <v>1.2682000000000002</v>
      </c>
      <c r="I351" s="22">
        <v>-54</v>
      </c>
      <c r="J351" s="22">
        <v>5083</v>
      </c>
      <c r="K351" s="22">
        <v>6488</v>
      </c>
      <c r="L351" s="22">
        <v>11695</v>
      </c>
      <c r="M351" s="23">
        <v>12.133333333333335</v>
      </c>
      <c r="N351" s="23">
        <v>324.59999999999934</v>
      </c>
      <c r="O351" s="22">
        <v>90.999999999998863</v>
      </c>
      <c r="P351" s="22">
        <v>1200578</v>
      </c>
      <c r="Q351" s="23">
        <v>1250.6020833333334</v>
      </c>
      <c r="R351" s="23">
        <v>36.02895871842275</v>
      </c>
      <c r="S351" s="22">
        <v>51</v>
      </c>
      <c r="T351" s="22" t="s">
        <v>33</v>
      </c>
      <c r="U351" s="23">
        <v>0.71784194164171322</v>
      </c>
      <c r="V351" s="22">
        <v>868</v>
      </c>
      <c r="W351" s="22">
        <v>6709</v>
      </c>
      <c r="X351" s="22">
        <v>3307</v>
      </c>
      <c r="Y351" s="22">
        <v>811</v>
      </c>
      <c r="Z351" s="22" t="s">
        <v>27</v>
      </c>
      <c r="AA351" s="5"/>
      <c r="AB351" s="6" cm="1">
        <f t="array" ref="AB351">SUM(IF(B351:I351&gt;B352:I352,1,-1))</f>
        <v>-6</v>
      </c>
      <c r="AC351" s="6" cm="1">
        <f t="array" ref="AC351">SUM(IF(J351:S351&gt;J352:S352,1,-1))</f>
        <v>-4</v>
      </c>
      <c r="AD351" s="6">
        <f t="shared" si="81"/>
        <v>-10</v>
      </c>
      <c r="AE351" s="6">
        <f t="shared" ref="AE351:AG366" si="94">SUM(AB351:AB353)</f>
        <v>-16</v>
      </c>
      <c r="AF351" s="6">
        <f t="shared" si="94"/>
        <v>-4</v>
      </c>
      <c r="AG351" s="6">
        <f t="shared" si="94"/>
        <v>-20</v>
      </c>
      <c r="AH351" s="5"/>
      <c r="AI351" s="8" t="str">
        <f t="shared" si="82"/>
        <v>OL Lower</v>
      </c>
      <c r="AJ351" s="24" t="str">
        <f t="shared" si="83"/>
        <v>Down</v>
      </c>
      <c r="AK351" s="25" t="str">
        <f t="shared" si="84"/>
        <v>POC Unchanged</v>
      </c>
      <c r="AL351" s="26" t="str">
        <f t="shared" si="85"/>
        <v>In. Val</v>
      </c>
      <c r="AM351" s="26" t="str">
        <f t="shared" si="86"/>
        <v>Lower Break</v>
      </c>
      <c r="AN351" s="26" t="str">
        <f t="shared" si="87"/>
        <v>Bl. Val</v>
      </c>
      <c r="AO351" s="26" t="str">
        <f t="shared" si="88"/>
        <v>Gap Up - Failed</v>
      </c>
      <c r="AP351" s="26" t="str">
        <f t="shared" si="89"/>
        <v>Bottom-Weighted</v>
      </c>
      <c r="AQ351" s="26" t="str">
        <f t="shared" si="90"/>
        <v>Skewed Mid-High</v>
      </c>
      <c r="AR351" s="26" t="str">
        <f t="shared" si="91"/>
        <v>Same</v>
      </c>
      <c r="AS351" s="27">
        <f t="shared" si="92"/>
        <v>0</v>
      </c>
    </row>
    <row r="352" spans="1:45" ht="15.5" x14ac:dyDescent="0.35">
      <c r="A352" s="20">
        <v>45162</v>
      </c>
      <c r="B352" s="21">
        <v>1.2793000000000001</v>
      </c>
      <c r="C352" s="21">
        <v>1.28867</v>
      </c>
      <c r="D352" s="21">
        <v>1.2585599999999999</v>
      </c>
      <c r="E352" s="21">
        <v>1.2592000000000001</v>
      </c>
      <c r="F352" s="21">
        <v>1.2731999999999999</v>
      </c>
      <c r="G352" s="21">
        <v>1.2773999999999999</v>
      </c>
      <c r="H352" s="21">
        <v>1.2682</v>
      </c>
      <c r="I352" s="22">
        <v>-53</v>
      </c>
      <c r="J352" s="22">
        <v>5819</v>
      </c>
      <c r="K352" s="22">
        <v>5872</v>
      </c>
      <c r="L352" s="22">
        <v>11814</v>
      </c>
      <c r="M352" s="23">
        <v>12.212291666666669</v>
      </c>
      <c r="N352" s="23">
        <v>301.10000000000082</v>
      </c>
      <c r="O352" s="22">
        <v>91.999999999998749</v>
      </c>
      <c r="P352" s="22">
        <v>1217136</v>
      </c>
      <c r="Q352" s="23">
        <v>1267.8499999999999</v>
      </c>
      <c r="R352" s="23">
        <v>39.236134174692687</v>
      </c>
      <c r="S352" s="22">
        <v>39</v>
      </c>
      <c r="T352" s="22" t="s">
        <v>33</v>
      </c>
      <c r="U352" s="23">
        <v>0.79649813652939017</v>
      </c>
      <c r="V352" s="22">
        <v>1148</v>
      </c>
      <c r="W352" s="22">
        <v>4209</v>
      </c>
      <c r="X352" s="22">
        <v>5724</v>
      </c>
      <c r="Y352" s="22">
        <v>728</v>
      </c>
      <c r="Z352" s="22" t="s">
        <v>27</v>
      </c>
      <c r="AA352" s="5"/>
      <c r="AB352" s="6" cm="1">
        <f t="array" ref="AB352">SUM(IF(B352:I352&gt;B353:I353,1,-1))</f>
        <v>-8</v>
      </c>
      <c r="AC352" s="6" cm="1">
        <f t="array" ref="AC352">SUM(IF(J352:S352&gt;J353:S353,1,-1))</f>
        <v>-4</v>
      </c>
      <c r="AD352" s="6">
        <f t="shared" si="81"/>
        <v>-12</v>
      </c>
      <c r="AE352" s="6">
        <f t="shared" si="94"/>
        <v>-14</v>
      </c>
      <c r="AF352" s="6">
        <f t="shared" si="94"/>
        <v>-4</v>
      </c>
      <c r="AG352" s="6">
        <f t="shared" si="94"/>
        <v>-18</v>
      </c>
      <c r="AH352" s="5"/>
      <c r="AI352" s="8" t="str">
        <f t="shared" si="82"/>
        <v>OL Lower</v>
      </c>
      <c r="AJ352" s="24" t="str">
        <f t="shared" si="83"/>
        <v>Down</v>
      </c>
      <c r="AK352" s="25" t="str">
        <f t="shared" si="84"/>
        <v>POC Unchanged</v>
      </c>
      <c r="AL352" s="26" t="str">
        <f t="shared" si="85"/>
        <v>In. Val</v>
      </c>
      <c r="AM352" s="26" t="str">
        <f t="shared" si="86"/>
        <v>Lower Break</v>
      </c>
      <c r="AN352" s="26" t="str">
        <f t="shared" si="87"/>
        <v>Bl. Val</v>
      </c>
      <c r="AO352" s="26" t="str">
        <f t="shared" si="88"/>
        <v>Gap Up - Failed</v>
      </c>
      <c r="AP352" s="26" t="str">
        <f t="shared" si="89"/>
        <v>Bottom-Weighted</v>
      </c>
      <c r="AQ352" s="26" t="str">
        <f t="shared" si="90"/>
        <v>Skewed Mid-Low</v>
      </c>
      <c r="AR352" s="26" t="str">
        <f t="shared" si="91"/>
        <v>Closed Higher Quadrant</v>
      </c>
      <c r="AS352" s="27">
        <f t="shared" si="92"/>
        <v>1</v>
      </c>
    </row>
    <row r="353" spans="1:45" ht="15.5" x14ac:dyDescent="0.35">
      <c r="A353" s="20">
        <v>45161</v>
      </c>
      <c r="B353" s="21">
        <v>1.29267</v>
      </c>
      <c r="C353" s="21">
        <v>1.2995399999999999</v>
      </c>
      <c r="D353" s="21">
        <v>1.26142</v>
      </c>
      <c r="E353" s="21">
        <v>1.27197</v>
      </c>
      <c r="F353" s="21">
        <v>1.2732000000000001</v>
      </c>
      <c r="G353" s="21">
        <v>1.278</v>
      </c>
      <c r="H353" s="21">
        <v>1.2682</v>
      </c>
      <c r="I353" s="22">
        <v>-30</v>
      </c>
      <c r="J353" s="22">
        <v>6543</v>
      </c>
      <c r="K353" s="22">
        <v>5256</v>
      </c>
      <c r="L353" s="22">
        <v>11923</v>
      </c>
      <c r="M353" s="23">
        <v>12.333125000000001</v>
      </c>
      <c r="N353" s="23">
        <v>381.19999999999931</v>
      </c>
      <c r="O353" s="22">
        <v>98.000000000000313</v>
      </c>
      <c r="P353" s="22">
        <v>1242387</v>
      </c>
      <c r="Q353" s="23">
        <v>1294.153125</v>
      </c>
      <c r="R353" s="23">
        <v>31.27754459601265</v>
      </c>
      <c r="S353" s="22">
        <v>35</v>
      </c>
      <c r="T353" s="22" t="s">
        <v>26</v>
      </c>
      <c r="U353" s="23">
        <v>0.64018527089834587</v>
      </c>
      <c r="V353" s="22">
        <v>385</v>
      </c>
      <c r="W353" s="22">
        <v>1459</v>
      </c>
      <c r="X353" s="22">
        <v>7076</v>
      </c>
      <c r="Y353" s="22">
        <v>3003</v>
      </c>
      <c r="Z353" s="22" t="s">
        <v>29</v>
      </c>
      <c r="AA353" s="5"/>
      <c r="AB353" s="6" cm="1">
        <f t="array" ref="AB353">SUM(IF(B353:I353&gt;B354:I354,1,-1))</f>
        <v>-2</v>
      </c>
      <c r="AC353" s="6" cm="1">
        <f t="array" ref="AC353">SUM(IF(J353:S353&gt;J354:S354,1,-1))</f>
        <v>4</v>
      </c>
      <c r="AD353" s="6">
        <f t="shared" si="81"/>
        <v>2</v>
      </c>
      <c r="AE353" s="6">
        <f t="shared" si="94"/>
        <v>-6</v>
      </c>
      <c r="AF353" s="6">
        <f t="shared" si="94"/>
        <v>-6</v>
      </c>
      <c r="AG353" s="6">
        <f t="shared" si="94"/>
        <v>-12</v>
      </c>
      <c r="AH353" s="5"/>
      <c r="AI353" s="8" t="str">
        <f t="shared" si="82"/>
        <v>Inside</v>
      </c>
      <c r="AJ353" s="24" t="str">
        <f t="shared" si="83"/>
        <v>Down</v>
      </c>
      <c r="AK353" s="25" t="str">
        <f t="shared" si="84"/>
        <v>POC Unchanged</v>
      </c>
      <c r="AL353" s="26" t="str">
        <f t="shared" si="85"/>
        <v>In. Val</v>
      </c>
      <c r="AM353" s="26" t="str">
        <f t="shared" si="86"/>
        <v>Lower Break</v>
      </c>
      <c r="AN353" s="26" t="str">
        <f t="shared" si="87"/>
        <v>In Val</v>
      </c>
      <c r="AO353" s="26" t="str">
        <f t="shared" si="88"/>
        <v>Gap Up - Failed</v>
      </c>
      <c r="AP353" s="26" t="str">
        <f t="shared" si="89"/>
        <v>Top-Weighted</v>
      </c>
      <c r="AQ353" s="26" t="str">
        <f t="shared" si="90"/>
        <v>Skewed Mid-Low</v>
      </c>
      <c r="AR353" s="26" t="str">
        <f t="shared" si="91"/>
        <v>Same</v>
      </c>
      <c r="AS353" s="27">
        <f t="shared" si="92"/>
        <v>0</v>
      </c>
    </row>
    <row r="354" spans="1:45" ht="15.5" x14ac:dyDescent="0.35">
      <c r="A354" s="20">
        <v>45160</v>
      </c>
      <c r="B354" s="21">
        <v>1.28931</v>
      </c>
      <c r="C354" s="21">
        <v>1.2995399999999999</v>
      </c>
      <c r="D354" s="21">
        <v>1.2616000000000001</v>
      </c>
      <c r="E354" s="21">
        <v>1.2730699999999999</v>
      </c>
      <c r="F354" s="21">
        <v>1.2732000000000001</v>
      </c>
      <c r="G354" s="21">
        <v>1.2788000000000002</v>
      </c>
      <c r="H354" s="21">
        <v>1.2681</v>
      </c>
      <c r="I354" s="22">
        <v>-38</v>
      </c>
      <c r="J354" s="22">
        <v>7021</v>
      </c>
      <c r="K354" s="22">
        <v>4716</v>
      </c>
      <c r="L354" s="22">
        <v>11857</v>
      </c>
      <c r="M354" s="23">
        <v>12.257916666666663</v>
      </c>
      <c r="N354" s="23">
        <v>379.39999999999861</v>
      </c>
      <c r="O354" s="22">
        <v>107.00000000000153</v>
      </c>
      <c r="P354" s="22">
        <v>1238608</v>
      </c>
      <c r="Q354" s="23">
        <v>1290.2166666666667</v>
      </c>
      <c r="R354" s="23">
        <v>31.251976805482453</v>
      </c>
      <c r="S354" s="22">
        <v>45</v>
      </c>
      <c r="T354" s="22" t="s">
        <v>26</v>
      </c>
      <c r="U354" s="23">
        <v>0.60210662669867754</v>
      </c>
      <c r="V354" s="22">
        <v>838</v>
      </c>
      <c r="W354" s="22">
        <v>1613</v>
      </c>
      <c r="X354" s="22">
        <v>6664</v>
      </c>
      <c r="Y354" s="22">
        <v>2742</v>
      </c>
      <c r="Z354" s="22" t="s">
        <v>29</v>
      </c>
      <c r="AA354" s="5"/>
      <c r="AB354" s="6" cm="1">
        <f t="array" ref="AB354">SUM(IF(B354:I354&gt;B355:I355,1,-1))</f>
        <v>-4</v>
      </c>
      <c r="AC354" s="6" cm="1">
        <f t="array" ref="AC354">SUM(IF(J354:S354&gt;J355:S355,1,-1))</f>
        <v>-4</v>
      </c>
      <c r="AD354" s="6">
        <f t="shared" si="81"/>
        <v>-8</v>
      </c>
      <c r="AE354" s="6">
        <f t="shared" si="94"/>
        <v>-12</v>
      </c>
      <c r="AF354" s="6">
        <f t="shared" si="94"/>
        <v>-8</v>
      </c>
      <c r="AG354" s="6">
        <f t="shared" si="94"/>
        <v>-20</v>
      </c>
      <c r="AH354" s="5"/>
      <c r="AI354" s="8" t="str">
        <f t="shared" si="82"/>
        <v>Inside</v>
      </c>
      <c r="AJ354" s="24" t="str">
        <f t="shared" si="83"/>
        <v>Down</v>
      </c>
      <c r="AK354" s="25" t="str">
        <f t="shared" si="84"/>
        <v>POC Unchanged</v>
      </c>
      <c r="AL354" s="26" t="str">
        <f t="shared" si="85"/>
        <v>In. Val</v>
      </c>
      <c r="AM354" s="26" t="str">
        <f t="shared" si="86"/>
        <v>Inside Day</v>
      </c>
      <c r="AN354" s="26" t="str">
        <f t="shared" si="87"/>
        <v>In Val</v>
      </c>
      <c r="AO354" s="26" t="str">
        <f t="shared" si="88"/>
        <v>Gap Up - Failed</v>
      </c>
      <c r="AP354" s="26" t="str">
        <f t="shared" si="89"/>
        <v>Top-Weighted</v>
      </c>
      <c r="AQ354" s="26" t="str">
        <f t="shared" si="90"/>
        <v>Skewed Mid-Low</v>
      </c>
      <c r="AR354" s="26" t="str">
        <f t="shared" si="91"/>
        <v>Same</v>
      </c>
      <c r="AS354" s="27">
        <f t="shared" si="92"/>
        <v>0</v>
      </c>
    </row>
    <row r="355" spans="1:45" ht="15.5" x14ac:dyDescent="0.35">
      <c r="A355" s="20">
        <v>45159</v>
      </c>
      <c r="B355" s="21">
        <v>1.2811699999999999</v>
      </c>
      <c r="C355" s="21">
        <v>1.2995399999999999</v>
      </c>
      <c r="D355" s="21">
        <v>1.2616000000000001</v>
      </c>
      <c r="E355" s="21">
        <v>1.2759100000000001</v>
      </c>
      <c r="F355" s="21">
        <v>1.2732000000000001</v>
      </c>
      <c r="G355" s="21">
        <v>1.2796000000000001</v>
      </c>
      <c r="H355" s="21">
        <v>1.2673000000000001</v>
      </c>
      <c r="I355" s="22">
        <v>-14</v>
      </c>
      <c r="J355" s="22">
        <v>7157</v>
      </c>
      <c r="K355" s="22">
        <v>4627</v>
      </c>
      <c r="L355" s="22">
        <v>11892</v>
      </c>
      <c r="M355" s="23">
        <v>12.291458333333338</v>
      </c>
      <c r="N355" s="23">
        <v>379.39999999999861</v>
      </c>
      <c r="O355" s="22">
        <v>122.99999999999977</v>
      </c>
      <c r="P355" s="22">
        <v>1235984</v>
      </c>
      <c r="Q355" s="23">
        <v>1287.4833333333333</v>
      </c>
      <c r="R355" s="23">
        <v>31.344227727991679</v>
      </c>
      <c r="S355" s="22">
        <v>49</v>
      </c>
      <c r="T355" s="22" t="s">
        <v>26</v>
      </c>
      <c r="U355" s="23">
        <v>0.60229936036850973</v>
      </c>
      <c r="V355" s="22">
        <v>847</v>
      </c>
      <c r="W355" s="22">
        <v>2163</v>
      </c>
      <c r="X355" s="22">
        <v>6140</v>
      </c>
      <c r="Y355" s="22">
        <v>2742</v>
      </c>
      <c r="Z355" s="22" t="s">
        <v>29</v>
      </c>
      <c r="AA355" s="5"/>
      <c r="AB355" s="6" cm="1">
        <f t="array" ref="AB355">SUM(IF(B355:I355&gt;B356:I356,1,-1))</f>
        <v>0</v>
      </c>
      <c r="AC355" s="6" cm="1">
        <f t="array" ref="AC355">SUM(IF(J355:S355&gt;J356:S356,1,-1))</f>
        <v>-6</v>
      </c>
      <c r="AD355" s="6">
        <f t="shared" si="81"/>
        <v>-6</v>
      </c>
      <c r="AE355" s="6">
        <f t="shared" si="94"/>
        <v>-10</v>
      </c>
      <c r="AF355" s="6">
        <f t="shared" si="94"/>
        <v>-6</v>
      </c>
      <c r="AG355" s="6">
        <f t="shared" si="94"/>
        <v>-16</v>
      </c>
      <c r="AH355" s="5"/>
      <c r="AI355" s="8" t="str">
        <f t="shared" si="82"/>
        <v>Inside</v>
      </c>
      <c r="AJ355" s="24" t="str">
        <f t="shared" si="83"/>
        <v>Down</v>
      </c>
      <c r="AK355" s="25" t="str">
        <f t="shared" si="84"/>
        <v>POC Up</v>
      </c>
      <c r="AL355" s="26" t="str">
        <f t="shared" si="85"/>
        <v>In. Val</v>
      </c>
      <c r="AM355" s="26" t="str">
        <f t="shared" si="86"/>
        <v>Inside Day</v>
      </c>
      <c r="AN355" s="26" t="str">
        <f t="shared" si="87"/>
        <v>In Val</v>
      </c>
      <c r="AO355" s="26" t="str">
        <f t="shared" si="88"/>
        <v>No Gap</v>
      </c>
      <c r="AP355" s="26" t="str">
        <f t="shared" si="89"/>
        <v>Top-Weighted</v>
      </c>
      <c r="AQ355" s="26" t="str">
        <f t="shared" si="90"/>
        <v>Skewed Mid-Low</v>
      </c>
      <c r="AR355" s="26" t="str">
        <f t="shared" si="91"/>
        <v>Same</v>
      </c>
      <c r="AS355" s="27">
        <f t="shared" si="92"/>
        <v>0</v>
      </c>
    </row>
    <row r="356" spans="1:45" ht="15.5" x14ac:dyDescent="0.35">
      <c r="A356" s="20">
        <v>45156</v>
      </c>
      <c r="B356" s="21">
        <v>1.2851900000000001</v>
      </c>
      <c r="C356" s="21">
        <v>1.2995399999999999</v>
      </c>
      <c r="D356" s="21">
        <v>1.2616000000000001</v>
      </c>
      <c r="E356" s="21">
        <v>1.2740499999999999</v>
      </c>
      <c r="F356" s="21">
        <v>1.2717000000000001</v>
      </c>
      <c r="G356" s="21">
        <v>1.2815000000000001</v>
      </c>
      <c r="H356" s="21">
        <v>1.2651000000000001</v>
      </c>
      <c r="I356" s="22">
        <v>-27</v>
      </c>
      <c r="J356" s="22">
        <v>8617</v>
      </c>
      <c r="K356" s="22">
        <v>3255</v>
      </c>
      <c r="L356" s="22">
        <v>11966</v>
      </c>
      <c r="M356" s="23">
        <v>12.369999999999997</v>
      </c>
      <c r="N356" s="23">
        <v>379.39999999999861</v>
      </c>
      <c r="O356" s="22">
        <v>163.99999999999972</v>
      </c>
      <c r="P356" s="22">
        <v>1243559</v>
      </c>
      <c r="Q356" s="23">
        <v>1295.3739583333333</v>
      </c>
      <c r="R356" s="23">
        <v>31.539272535582615</v>
      </c>
      <c r="S356" s="22">
        <v>46</v>
      </c>
      <c r="T356" s="22" t="s">
        <v>26</v>
      </c>
      <c r="U356" s="23">
        <v>0.50421879888837162</v>
      </c>
      <c r="V356" s="22">
        <v>847</v>
      </c>
      <c r="W356" s="22">
        <v>2746</v>
      </c>
      <c r="X356" s="22">
        <v>5632</v>
      </c>
      <c r="Y356" s="22">
        <v>2741</v>
      </c>
      <c r="Z356" s="22" t="s">
        <v>29</v>
      </c>
      <c r="AA356" s="5"/>
      <c r="AB356" s="6" cm="1">
        <f t="array" ref="AB356">SUM(IF(B356:I356&gt;B357:I357,1,-1))</f>
        <v>-8</v>
      </c>
      <c r="AC356" s="6" cm="1">
        <f t="array" ref="AC356">SUM(IF(J356:S356&gt;J357:S357,1,-1))</f>
        <v>2</v>
      </c>
      <c r="AD356" s="6">
        <f t="shared" si="81"/>
        <v>-6</v>
      </c>
      <c r="AE356" s="6">
        <f t="shared" si="94"/>
        <v>-16</v>
      </c>
      <c r="AF356" s="6">
        <f t="shared" si="94"/>
        <v>-6</v>
      </c>
      <c r="AG356" s="6">
        <f t="shared" si="94"/>
        <v>-22</v>
      </c>
      <c r="AH356" s="5"/>
      <c r="AI356" s="8" t="str">
        <f t="shared" si="82"/>
        <v>OL Lower</v>
      </c>
      <c r="AJ356" s="24" t="str">
        <f t="shared" si="83"/>
        <v>Down</v>
      </c>
      <c r="AK356" s="25" t="str">
        <f t="shared" si="84"/>
        <v>POC Unchanged</v>
      </c>
      <c r="AL356" s="26" t="str">
        <f t="shared" si="85"/>
        <v>In. Val</v>
      </c>
      <c r="AM356" s="26" t="str">
        <f t="shared" si="86"/>
        <v>Inside Day</v>
      </c>
      <c r="AN356" s="26" t="str">
        <f t="shared" si="87"/>
        <v>In Val</v>
      </c>
      <c r="AO356" s="26" t="str">
        <f t="shared" si="88"/>
        <v>Gap Up - Failed</v>
      </c>
      <c r="AP356" s="26" t="str">
        <f t="shared" si="89"/>
        <v>Top-Weighted</v>
      </c>
      <c r="AQ356" s="26" t="str">
        <f t="shared" si="90"/>
        <v>Skewed Mid-Low</v>
      </c>
      <c r="AR356" s="26" t="str">
        <f t="shared" si="91"/>
        <v>Same</v>
      </c>
      <c r="AS356" s="27">
        <f t="shared" si="92"/>
        <v>0</v>
      </c>
    </row>
    <row r="357" spans="1:45" ht="15.5" x14ac:dyDescent="0.35">
      <c r="A357" s="20">
        <v>45155</v>
      </c>
      <c r="B357" s="21">
        <v>1.2872300000000001</v>
      </c>
      <c r="C357" s="21">
        <v>1.2995399999999999</v>
      </c>
      <c r="D357" s="21">
        <v>1.2616000000000001</v>
      </c>
      <c r="E357" s="21">
        <v>1.27467</v>
      </c>
      <c r="F357" s="21">
        <v>1.2717000000000001</v>
      </c>
      <c r="G357" s="21">
        <v>1.2830000000000001</v>
      </c>
      <c r="H357" s="21">
        <v>1.2651000000000001</v>
      </c>
      <c r="I357" s="22">
        <v>-25</v>
      </c>
      <c r="J357" s="22">
        <v>8708</v>
      </c>
      <c r="K357" s="22">
        <v>3121</v>
      </c>
      <c r="L357" s="22">
        <v>11912</v>
      </c>
      <c r="M357" s="23">
        <v>12.312916666666677</v>
      </c>
      <c r="N357" s="23">
        <v>379.39999999999861</v>
      </c>
      <c r="O357" s="22">
        <v>179.00000000000028</v>
      </c>
      <c r="P357" s="22">
        <v>1238303</v>
      </c>
      <c r="Q357" s="23">
        <v>1289.8989583333334</v>
      </c>
      <c r="R357" s="23">
        <v>31.396942540854095</v>
      </c>
      <c r="S357" s="22">
        <v>48</v>
      </c>
      <c r="T357" s="22" t="s">
        <v>28</v>
      </c>
      <c r="U357" s="23">
        <v>0.49626240265305255</v>
      </c>
      <c r="V357" s="22">
        <v>850</v>
      </c>
      <c r="W357" s="22">
        <v>3295</v>
      </c>
      <c r="X357" s="22">
        <v>5105</v>
      </c>
      <c r="Y357" s="22">
        <v>2662</v>
      </c>
      <c r="Z357" s="22" t="s">
        <v>29</v>
      </c>
      <c r="AA357" s="5"/>
      <c r="AB357" s="6" cm="1">
        <f t="array" ref="AB357">SUM(IF(B357:I357&gt;B358:I358,1,-1))</f>
        <v>-2</v>
      </c>
      <c r="AC357" s="6" cm="1">
        <f t="array" ref="AC357">SUM(IF(J357:S357&gt;J358:S358,1,-1))</f>
        <v>-2</v>
      </c>
      <c r="AD357" s="6">
        <f t="shared" si="81"/>
        <v>-4</v>
      </c>
      <c r="AE357" s="6">
        <f t="shared" si="94"/>
        <v>-12</v>
      </c>
      <c r="AF357" s="6">
        <f t="shared" si="94"/>
        <v>-6</v>
      </c>
      <c r="AG357" s="6">
        <f t="shared" si="94"/>
        <v>-18</v>
      </c>
      <c r="AH357" s="5"/>
      <c r="AI357" s="8" t="str">
        <f t="shared" si="82"/>
        <v>OL Lower</v>
      </c>
      <c r="AJ357" s="24" t="str">
        <f t="shared" si="83"/>
        <v>Down</v>
      </c>
      <c r="AK357" s="25" t="str">
        <f t="shared" si="84"/>
        <v>POC Up</v>
      </c>
      <c r="AL357" s="26" t="str">
        <f t="shared" si="85"/>
        <v>In. Val</v>
      </c>
      <c r="AM357" s="26" t="str">
        <f t="shared" si="86"/>
        <v>Inside Day</v>
      </c>
      <c r="AN357" s="26" t="str">
        <f t="shared" si="87"/>
        <v>In Val</v>
      </c>
      <c r="AO357" s="26" t="str">
        <f t="shared" si="88"/>
        <v>Gap Up - Failed</v>
      </c>
      <c r="AP357" s="26" t="str">
        <f t="shared" si="89"/>
        <v>Top-Weighted</v>
      </c>
      <c r="AQ357" s="26" t="str">
        <f t="shared" si="90"/>
        <v>Skewed Mid-Low</v>
      </c>
      <c r="AR357" s="26" t="str">
        <f t="shared" si="91"/>
        <v>Same</v>
      </c>
      <c r="AS357" s="27">
        <f t="shared" si="92"/>
        <v>0</v>
      </c>
    </row>
    <row r="358" spans="1:45" ht="15.5" x14ac:dyDescent="0.35">
      <c r="A358" s="20">
        <v>45154</v>
      </c>
      <c r="B358" s="21">
        <v>1.2937000000000001</v>
      </c>
      <c r="C358" s="21">
        <v>1.2995399999999999</v>
      </c>
      <c r="D358" s="21">
        <v>1.2616000000000001</v>
      </c>
      <c r="E358" s="21">
        <v>1.27271</v>
      </c>
      <c r="F358" s="21">
        <v>1.2698</v>
      </c>
      <c r="G358" s="21">
        <v>1.2843</v>
      </c>
      <c r="H358" s="21">
        <v>1.2651000000000001</v>
      </c>
      <c r="I358" s="22">
        <v>-37</v>
      </c>
      <c r="J358" s="22">
        <v>10143</v>
      </c>
      <c r="K358" s="22">
        <v>1716</v>
      </c>
      <c r="L358" s="22">
        <v>11941</v>
      </c>
      <c r="M358" s="23">
        <v>12.3396875</v>
      </c>
      <c r="N358" s="23">
        <v>379.39999999999861</v>
      </c>
      <c r="O358" s="22">
        <v>191.99999999999883</v>
      </c>
      <c r="P358" s="22">
        <v>1234157</v>
      </c>
      <c r="Q358" s="23">
        <v>1285.5802083333333</v>
      </c>
      <c r="R358" s="23">
        <v>31.473379019504595</v>
      </c>
      <c r="S358" s="22">
        <v>42</v>
      </c>
      <c r="T358" s="22" t="s">
        <v>28</v>
      </c>
      <c r="U358" s="23">
        <v>0.39852848188721351</v>
      </c>
      <c r="V358" s="22">
        <v>1124</v>
      </c>
      <c r="W358" s="22">
        <v>3592</v>
      </c>
      <c r="X358" s="22">
        <v>4576</v>
      </c>
      <c r="Y358" s="22">
        <v>2649</v>
      </c>
      <c r="Z358" s="22" t="s">
        <v>29</v>
      </c>
      <c r="AA358" s="5"/>
      <c r="AB358" s="6" cm="1">
        <f t="array" ref="AB358">SUM(IF(B358:I358&gt;B359:I359,1,-1))</f>
        <v>-6</v>
      </c>
      <c r="AC358" s="6" cm="1">
        <f t="array" ref="AC358">SUM(IF(J358:S358&gt;J359:S359,1,-1))</f>
        <v>-6</v>
      </c>
      <c r="AD358" s="6">
        <f t="shared" si="81"/>
        <v>-12</v>
      </c>
      <c r="AE358" s="6">
        <f t="shared" si="94"/>
        <v>-18</v>
      </c>
      <c r="AF358" s="6">
        <f t="shared" si="94"/>
        <v>0</v>
      </c>
      <c r="AG358" s="6">
        <f t="shared" si="94"/>
        <v>-18</v>
      </c>
      <c r="AH358" s="5"/>
      <c r="AI358" s="8" t="str">
        <f t="shared" si="82"/>
        <v>OL Lower</v>
      </c>
      <c r="AJ358" s="24" t="str">
        <f t="shared" si="83"/>
        <v>Down</v>
      </c>
      <c r="AK358" s="25" t="str">
        <f t="shared" si="84"/>
        <v>POC Down</v>
      </c>
      <c r="AL358" s="26" t="str">
        <f t="shared" si="85"/>
        <v>Bel. Val</v>
      </c>
      <c r="AM358" s="26" t="str">
        <f t="shared" si="86"/>
        <v>Inside Day</v>
      </c>
      <c r="AN358" s="26" t="str">
        <f t="shared" si="87"/>
        <v>In Val</v>
      </c>
      <c r="AO358" s="26" t="str">
        <f t="shared" si="88"/>
        <v>No Gap</v>
      </c>
      <c r="AP358" s="26" t="str">
        <f t="shared" si="89"/>
        <v>Top-Weighted</v>
      </c>
      <c r="AQ358" s="26" t="str">
        <f t="shared" si="90"/>
        <v>Skewed Mid-Low</v>
      </c>
      <c r="AR358" s="26" t="str">
        <f t="shared" si="91"/>
        <v>Closed Lower Quadrant</v>
      </c>
      <c r="AS358" s="27">
        <f t="shared" si="92"/>
        <v>-1</v>
      </c>
    </row>
    <row r="359" spans="1:45" ht="15.5" x14ac:dyDescent="0.35">
      <c r="A359" s="20">
        <v>45153</v>
      </c>
      <c r="B359" s="21">
        <v>1.30332</v>
      </c>
      <c r="C359" s="21">
        <v>1.3038400000000001</v>
      </c>
      <c r="D359" s="21">
        <v>1.2616000000000001</v>
      </c>
      <c r="E359" s="21">
        <v>1.26996</v>
      </c>
      <c r="F359" s="21">
        <v>1.2853000000000001</v>
      </c>
      <c r="G359" s="21">
        <v>1.2969000000000002</v>
      </c>
      <c r="H359" s="21">
        <v>1.2724</v>
      </c>
      <c r="I359" s="22">
        <v>-23</v>
      </c>
      <c r="J359" s="22">
        <v>3556</v>
      </c>
      <c r="K359" s="22">
        <v>8471</v>
      </c>
      <c r="L359" s="22">
        <v>12108</v>
      </c>
      <c r="M359" s="23">
        <v>12.506562499999992</v>
      </c>
      <c r="N359" s="23">
        <v>422.40000000000055</v>
      </c>
      <c r="O359" s="22">
        <v>245.00000000000188</v>
      </c>
      <c r="P359" s="22">
        <v>1241450</v>
      </c>
      <c r="Q359" s="23">
        <v>1293.1770833333333</v>
      </c>
      <c r="R359" s="23">
        <v>28.664772727272691</v>
      </c>
      <c r="S359" s="22">
        <v>42</v>
      </c>
      <c r="T359" s="22" t="s">
        <v>26</v>
      </c>
      <c r="U359" s="23">
        <v>0.51615048399614671</v>
      </c>
      <c r="V359" s="22">
        <v>966</v>
      </c>
      <c r="W359" s="22">
        <v>3915</v>
      </c>
      <c r="X359" s="22">
        <v>3972</v>
      </c>
      <c r="Y359" s="22">
        <v>3255</v>
      </c>
      <c r="Z359" s="22" t="s">
        <v>27</v>
      </c>
      <c r="AA359" s="5"/>
      <c r="AB359" s="6" cm="1">
        <f t="array" ref="AB359">SUM(IF(B359:I359&gt;B360:I360,1,-1))</f>
        <v>-4</v>
      </c>
      <c r="AC359" s="6" cm="1">
        <f t="array" ref="AC359">SUM(IF(J359:S359&gt;J360:S360,1,-1))</f>
        <v>2</v>
      </c>
      <c r="AD359" s="6">
        <f t="shared" si="81"/>
        <v>-2</v>
      </c>
      <c r="AE359" s="6">
        <f t="shared" si="94"/>
        <v>-16</v>
      </c>
      <c r="AF359" s="6">
        <f t="shared" si="94"/>
        <v>8</v>
      </c>
      <c r="AG359" s="6">
        <f t="shared" si="94"/>
        <v>-8</v>
      </c>
      <c r="AH359" s="5"/>
      <c r="AI359" s="8" t="str">
        <f t="shared" si="82"/>
        <v>OL Higher</v>
      </c>
      <c r="AJ359" s="24" t="str">
        <f t="shared" si="83"/>
        <v>Down</v>
      </c>
      <c r="AK359" s="25" t="str">
        <f t="shared" si="84"/>
        <v>POC Unchanged</v>
      </c>
      <c r="AL359" s="26" t="str">
        <f t="shared" si="85"/>
        <v>In. Val</v>
      </c>
      <c r="AM359" s="26" t="str">
        <f t="shared" si="86"/>
        <v>Inside Day</v>
      </c>
      <c r="AN359" s="26" t="str">
        <f t="shared" si="87"/>
        <v>Bl. Val</v>
      </c>
      <c r="AO359" s="26" t="str">
        <f t="shared" si="88"/>
        <v>Gap Up - Failed</v>
      </c>
      <c r="AP359" s="26" t="str">
        <f t="shared" si="89"/>
        <v>Bottom-Weighted</v>
      </c>
      <c r="AQ359" s="26" t="str">
        <f t="shared" si="90"/>
        <v>Skewed Mid-Low</v>
      </c>
      <c r="AR359" s="26" t="str">
        <f t="shared" si="91"/>
        <v>Same</v>
      </c>
      <c r="AS359" s="27">
        <f t="shared" si="92"/>
        <v>0</v>
      </c>
    </row>
    <row r="360" spans="1:45" ht="15.5" x14ac:dyDescent="0.35">
      <c r="A360" s="20">
        <v>45152</v>
      </c>
      <c r="B360" s="21">
        <v>1.30715</v>
      </c>
      <c r="C360" s="21">
        <v>1.3125199999999999</v>
      </c>
      <c r="D360" s="21">
        <v>1.2616000000000001</v>
      </c>
      <c r="E360" s="21">
        <v>1.2685</v>
      </c>
      <c r="F360" s="21">
        <v>1.2853000000000001</v>
      </c>
      <c r="G360" s="21">
        <v>1.2969000000000002</v>
      </c>
      <c r="H360" s="21">
        <v>1.2721</v>
      </c>
      <c r="I360" s="22">
        <v>-13</v>
      </c>
      <c r="J360" s="22">
        <v>4202</v>
      </c>
      <c r="K360" s="22">
        <v>7820</v>
      </c>
      <c r="L360" s="22">
        <v>12103</v>
      </c>
      <c r="M360" s="23">
        <v>12.502083333333315</v>
      </c>
      <c r="N360" s="23">
        <v>509.19999999999857</v>
      </c>
      <c r="O360" s="22">
        <v>248.00000000000156</v>
      </c>
      <c r="P360" s="22">
        <v>1234949</v>
      </c>
      <c r="Q360" s="23">
        <v>1286.4052083333333</v>
      </c>
      <c r="R360" s="23">
        <v>23.768656716417976</v>
      </c>
      <c r="S360" s="22">
        <v>55</v>
      </c>
      <c r="T360" s="22" t="s">
        <v>26</v>
      </c>
      <c r="U360" s="23">
        <v>0.57420039345053486</v>
      </c>
      <c r="V360" s="22">
        <v>782</v>
      </c>
      <c r="W360" s="22">
        <v>2421</v>
      </c>
      <c r="X360" s="22">
        <v>5221</v>
      </c>
      <c r="Y360" s="22">
        <v>3679</v>
      </c>
      <c r="Z360" s="22" t="s">
        <v>27</v>
      </c>
      <c r="AA360" s="5"/>
      <c r="AB360" s="6" cm="1">
        <f t="array" ref="AB360">SUM(IF(B360:I360&gt;B361:I361,1,-1))</f>
        <v>-8</v>
      </c>
      <c r="AC360" s="6" cm="1">
        <f t="array" ref="AC360">SUM(IF(J360:S360&gt;J361:S361,1,-1))</f>
        <v>4</v>
      </c>
      <c r="AD360" s="6">
        <f t="shared" si="81"/>
        <v>-4</v>
      </c>
      <c r="AE360" s="6">
        <f t="shared" si="94"/>
        <v>-16</v>
      </c>
      <c r="AF360" s="6">
        <f t="shared" si="94"/>
        <v>8</v>
      </c>
      <c r="AG360" s="6">
        <f t="shared" si="94"/>
        <v>-8</v>
      </c>
      <c r="AH360" s="5"/>
      <c r="AI360" s="8" t="str">
        <f t="shared" si="82"/>
        <v>Outside</v>
      </c>
      <c r="AJ360" s="24" t="str">
        <f t="shared" si="83"/>
        <v>Down</v>
      </c>
      <c r="AK360" s="25" t="str">
        <f t="shared" si="84"/>
        <v>POC Unchanged</v>
      </c>
      <c r="AL360" s="26" t="str">
        <f t="shared" si="85"/>
        <v>In. Val</v>
      </c>
      <c r="AM360" s="26" t="str">
        <f t="shared" si="86"/>
        <v>Lower Break</v>
      </c>
      <c r="AN360" s="26" t="str">
        <f t="shared" si="87"/>
        <v>Bl. Val</v>
      </c>
      <c r="AO360" s="26" t="str">
        <f t="shared" si="88"/>
        <v>Gap Up - Failed</v>
      </c>
      <c r="AP360" s="26" t="str">
        <f t="shared" si="89"/>
        <v>Bottom-Weighted</v>
      </c>
      <c r="AQ360" s="26" t="str">
        <f t="shared" si="90"/>
        <v>Skewed Mid-Low</v>
      </c>
      <c r="AR360" s="26" t="str">
        <f t="shared" si="91"/>
        <v>Same</v>
      </c>
      <c r="AS360" s="27">
        <f t="shared" si="92"/>
        <v>0</v>
      </c>
    </row>
    <row r="361" spans="1:45" ht="15.5" x14ac:dyDescent="0.35">
      <c r="A361" s="20">
        <v>45149</v>
      </c>
      <c r="B361" s="21">
        <v>1.30891</v>
      </c>
      <c r="C361" s="21">
        <v>1.3125199999999999</v>
      </c>
      <c r="D361" s="21">
        <v>1.2619899999999999</v>
      </c>
      <c r="E361" s="21">
        <v>1.26935</v>
      </c>
      <c r="F361" s="21">
        <v>1.2853000000000001</v>
      </c>
      <c r="G361" s="21">
        <v>1.2968999999999999</v>
      </c>
      <c r="H361" s="21">
        <v>1.2722</v>
      </c>
      <c r="I361" s="22">
        <v>-10</v>
      </c>
      <c r="J361" s="22">
        <v>4717</v>
      </c>
      <c r="K361" s="22">
        <v>7224</v>
      </c>
      <c r="L361" s="22">
        <v>12022</v>
      </c>
      <c r="M361" s="23">
        <v>12.408124999999981</v>
      </c>
      <c r="N361" s="23">
        <v>505.29999999999961</v>
      </c>
      <c r="O361" s="22">
        <v>246.99999999999943</v>
      </c>
      <c r="P361" s="22">
        <v>1223263</v>
      </c>
      <c r="Q361" s="23">
        <v>1274.2322916666667</v>
      </c>
      <c r="R361" s="23">
        <v>23.791806847417394</v>
      </c>
      <c r="S361" s="22">
        <v>56</v>
      </c>
      <c r="T361" s="22" t="s">
        <v>26</v>
      </c>
      <c r="U361" s="23">
        <v>0.64186234240475581</v>
      </c>
      <c r="V361" s="22">
        <v>1292</v>
      </c>
      <c r="W361" s="22">
        <v>2348</v>
      </c>
      <c r="X361" s="22">
        <v>5120</v>
      </c>
      <c r="Y361" s="22">
        <v>3221</v>
      </c>
      <c r="Z361" s="22" t="s">
        <v>27</v>
      </c>
      <c r="AA361" s="5"/>
      <c r="AB361" s="6" cm="1">
        <f t="array" ref="AB361">SUM(IF(B361:I361&gt;B362:I362,1,-1))</f>
        <v>-4</v>
      </c>
      <c r="AC361" s="6" cm="1">
        <f t="array" ref="AC361">SUM(IF(J361:S361&gt;J362:S362,1,-1))</f>
        <v>2</v>
      </c>
      <c r="AD361" s="6">
        <f t="shared" si="81"/>
        <v>-2</v>
      </c>
      <c r="AE361" s="6">
        <f t="shared" si="94"/>
        <v>-12</v>
      </c>
      <c r="AF361" s="6">
        <f t="shared" si="94"/>
        <v>-4</v>
      </c>
      <c r="AG361" s="6">
        <f t="shared" si="94"/>
        <v>-16</v>
      </c>
      <c r="AH361" s="5"/>
      <c r="AI361" s="8" t="str">
        <f t="shared" si="82"/>
        <v>Inside</v>
      </c>
      <c r="AJ361" s="24" t="str">
        <f t="shared" si="83"/>
        <v>Down</v>
      </c>
      <c r="AK361" s="25" t="str">
        <f t="shared" si="84"/>
        <v>POC Unchanged</v>
      </c>
      <c r="AL361" s="26" t="str">
        <f t="shared" si="85"/>
        <v>In. Val</v>
      </c>
      <c r="AM361" s="26" t="str">
        <f t="shared" si="86"/>
        <v>Inside Day</v>
      </c>
      <c r="AN361" s="26" t="str">
        <f t="shared" si="87"/>
        <v>Bl. Val</v>
      </c>
      <c r="AO361" s="26" t="str">
        <f t="shared" si="88"/>
        <v>Gap Up - Failed</v>
      </c>
      <c r="AP361" s="26" t="str">
        <f t="shared" si="89"/>
        <v>Bottom-Weighted</v>
      </c>
      <c r="AQ361" s="26" t="str">
        <f t="shared" si="90"/>
        <v>Skewed Mid-Low</v>
      </c>
      <c r="AR361" s="26" t="str">
        <f t="shared" si="91"/>
        <v>Same</v>
      </c>
      <c r="AS361" s="27">
        <f t="shared" si="92"/>
        <v>0</v>
      </c>
    </row>
    <row r="362" spans="1:45" ht="15.5" x14ac:dyDescent="0.35">
      <c r="A362" s="20">
        <v>45148</v>
      </c>
      <c r="B362" s="21">
        <v>1.31281</v>
      </c>
      <c r="C362" s="21">
        <v>1.3141799999999999</v>
      </c>
      <c r="D362" s="21">
        <v>1.2619899999999999</v>
      </c>
      <c r="E362" s="21">
        <v>1.26695</v>
      </c>
      <c r="F362" s="21">
        <v>1.2853000000000001</v>
      </c>
      <c r="G362" s="21">
        <v>1.2968999999999999</v>
      </c>
      <c r="H362" s="21">
        <v>1.2722</v>
      </c>
      <c r="I362" s="22">
        <v>-27</v>
      </c>
      <c r="J362" s="22">
        <v>5275</v>
      </c>
      <c r="K362" s="22">
        <v>6642</v>
      </c>
      <c r="L362" s="22">
        <v>11998</v>
      </c>
      <c r="M362" s="23">
        <v>12.382708333333294</v>
      </c>
      <c r="N362" s="23">
        <v>521.89999999999964</v>
      </c>
      <c r="O362" s="22">
        <v>246.99999999999943</v>
      </c>
      <c r="P362" s="22">
        <v>1220663</v>
      </c>
      <c r="Q362" s="23">
        <v>1271.5239583333334</v>
      </c>
      <c r="R362" s="23">
        <v>22.989078367503367</v>
      </c>
      <c r="S362" s="22">
        <v>62</v>
      </c>
      <c r="T362" s="22" t="s">
        <v>33</v>
      </c>
      <c r="U362" s="23">
        <v>0.71574766060735284</v>
      </c>
      <c r="V362" s="22">
        <v>1837</v>
      </c>
      <c r="W362" s="22">
        <v>2115</v>
      </c>
      <c r="X362" s="22">
        <v>5251</v>
      </c>
      <c r="Y362" s="22">
        <v>2795</v>
      </c>
      <c r="Z362" s="22" t="s">
        <v>27</v>
      </c>
      <c r="AA362" s="5"/>
      <c r="AB362" s="6" cm="1">
        <f t="array" ref="AB362">SUM(IF(B362:I362&gt;B363:I363,1,-1))</f>
        <v>-4</v>
      </c>
      <c r="AC362" s="6" cm="1">
        <f t="array" ref="AC362">SUM(IF(J362:S362&gt;J363:S363,1,-1))</f>
        <v>2</v>
      </c>
      <c r="AD362" s="6">
        <f t="shared" si="81"/>
        <v>-2</v>
      </c>
      <c r="AE362" s="6">
        <f t="shared" si="94"/>
        <v>-14</v>
      </c>
      <c r="AF362" s="6">
        <f t="shared" si="94"/>
        <v>-12</v>
      </c>
      <c r="AG362" s="6">
        <f t="shared" si="94"/>
        <v>-26</v>
      </c>
      <c r="AH362" s="5"/>
      <c r="AI362" s="8" t="str">
        <f t="shared" si="82"/>
        <v>OL Higher</v>
      </c>
      <c r="AJ362" s="24" t="str">
        <f t="shared" si="83"/>
        <v>Down</v>
      </c>
      <c r="AK362" s="25" t="str">
        <f t="shared" si="84"/>
        <v>POC Unchanged</v>
      </c>
      <c r="AL362" s="26" t="str">
        <f t="shared" si="85"/>
        <v>In. Val</v>
      </c>
      <c r="AM362" s="26" t="str">
        <f t="shared" si="86"/>
        <v>Inside Day</v>
      </c>
      <c r="AN362" s="26" t="str">
        <f t="shared" si="87"/>
        <v>Bl. Val</v>
      </c>
      <c r="AO362" s="26" t="str">
        <f t="shared" si="88"/>
        <v>Gap Up - Failed</v>
      </c>
      <c r="AP362" s="26" t="str">
        <f t="shared" si="89"/>
        <v>Bottom-Weighted</v>
      </c>
      <c r="AQ362" s="26" t="str">
        <f t="shared" si="90"/>
        <v>Skewed Mid-Low</v>
      </c>
      <c r="AR362" s="26" t="str">
        <f t="shared" si="91"/>
        <v>Same</v>
      </c>
      <c r="AS362" s="27">
        <f t="shared" si="92"/>
        <v>0</v>
      </c>
    </row>
    <row r="363" spans="1:45" ht="15.5" x14ac:dyDescent="0.35">
      <c r="A363" s="20">
        <v>45147</v>
      </c>
      <c r="B363" s="21">
        <v>1.29955</v>
      </c>
      <c r="C363" s="21">
        <v>1.3141799999999999</v>
      </c>
      <c r="D363" s="21">
        <v>1.2619899999999999</v>
      </c>
      <c r="E363" s="21">
        <v>1.2719100000000001</v>
      </c>
      <c r="F363" s="21">
        <v>1.2853000000000001</v>
      </c>
      <c r="G363" s="21">
        <v>1.2968999999999999</v>
      </c>
      <c r="H363" s="21">
        <v>1.2710000000000001</v>
      </c>
      <c r="I363" s="22">
        <v>1</v>
      </c>
      <c r="J363" s="22">
        <v>5948</v>
      </c>
      <c r="K363" s="22">
        <v>5963</v>
      </c>
      <c r="L363" s="22">
        <v>11992</v>
      </c>
      <c r="M363" s="23">
        <v>12.38052083333327</v>
      </c>
      <c r="N363" s="23">
        <v>521.89999999999964</v>
      </c>
      <c r="O363" s="22">
        <v>258.99999999999812</v>
      </c>
      <c r="P363" s="22">
        <v>1212317</v>
      </c>
      <c r="Q363" s="23">
        <v>1262.8302083333333</v>
      </c>
      <c r="R363" s="23">
        <v>22.977581912243743</v>
      </c>
      <c r="S363" s="22">
        <v>62</v>
      </c>
      <c r="T363" s="22" t="s">
        <v>33</v>
      </c>
      <c r="U363" s="23">
        <v>0.7163473265215673</v>
      </c>
      <c r="V363" s="22">
        <v>2373</v>
      </c>
      <c r="W363" s="22">
        <v>2252</v>
      </c>
      <c r="X363" s="22">
        <v>4968</v>
      </c>
      <c r="Y363" s="22">
        <v>2399</v>
      </c>
      <c r="Z363" s="22" t="s">
        <v>27</v>
      </c>
      <c r="AA363" s="5"/>
      <c r="AB363" s="6" cm="1">
        <f t="array" ref="AB363">SUM(IF(B363:I363&gt;B364:I364,1,-1))</f>
        <v>-4</v>
      </c>
      <c r="AC363" s="6" cm="1">
        <f t="array" ref="AC363">SUM(IF(J363:S363&gt;J364:S364,1,-1))</f>
        <v>-8</v>
      </c>
      <c r="AD363" s="6">
        <f t="shared" si="81"/>
        <v>-12</v>
      </c>
      <c r="AE363" s="6">
        <f t="shared" si="94"/>
        <v>-12</v>
      </c>
      <c r="AF363" s="6">
        <f t="shared" si="94"/>
        <v>-22</v>
      </c>
      <c r="AG363" s="6">
        <f t="shared" si="94"/>
        <v>-34</v>
      </c>
      <c r="AH363" s="5"/>
      <c r="AI363" s="8" t="str">
        <f t="shared" si="82"/>
        <v>Inside</v>
      </c>
      <c r="AJ363" s="24" t="str">
        <f t="shared" si="83"/>
        <v>Down</v>
      </c>
      <c r="AK363" s="25" t="str">
        <f t="shared" si="84"/>
        <v>POC Unchanged</v>
      </c>
      <c r="AL363" s="26" t="str">
        <f t="shared" si="85"/>
        <v>In. Val</v>
      </c>
      <c r="AM363" s="26" t="str">
        <f t="shared" si="86"/>
        <v>Inside Day</v>
      </c>
      <c r="AN363" s="26" t="str">
        <f t="shared" si="87"/>
        <v>In Val</v>
      </c>
      <c r="AO363" s="26" t="str">
        <f t="shared" si="88"/>
        <v>Gap Up - Failed</v>
      </c>
      <c r="AP363" s="26" t="str">
        <f t="shared" si="89"/>
        <v>Bottom-Weighted</v>
      </c>
      <c r="AQ363" s="26" t="str">
        <f t="shared" si="90"/>
        <v>Skewed Mid-Low</v>
      </c>
      <c r="AR363" s="26" t="str">
        <f t="shared" si="91"/>
        <v>Same</v>
      </c>
      <c r="AS363" s="27">
        <f t="shared" si="92"/>
        <v>0</v>
      </c>
    </row>
    <row r="364" spans="1:45" ht="15.5" x14ac:dyDescent="0.35">
      <c r="A364" s="20">
        <v>45146</v>
      </c>
      <c r="B364" s="21">
        <v>1.29335</v>
      </c>
      <c r="C364" s="21">
        <v>1.3141799999999999</v>
      </c>
      <c r="D364" s="21">
        <v>1.2619899999999999</v>
      </c>
      <c r="E364" s="21">
        <v>1.2742899999999999</v>
      </c>
      <c r="F364" s="21">
        <v>1.2853000000000001</v>
      </c>
      <c r="G364" s="21">
        <v>1.2969999999999999</v>
      </c>
      <c r="H364" s="21">
        <v>1.2705</v>
      </c>
      <c r="I364" s="22">
        <v>3</v>
      </c>
      <c r="J364" s="22">
        <v>6535</v>
      </c>
      <c r="K364" s="22">
        <v>5468</v>
      </c>
      <c r="L364" s="22">
        <v>12084</v>
      </c>
      <c r="M364" s="23">
        <v>12.481458333333267</v>
      </c>
      <c r="N364" s="23">
        <v>521.89999999999964</v>
      </c>
      <c r="O364" s="22">
        <v>264.99999999999966</v>
      </c>
      <c r="P364" s="22">
        <v>1229149</v>
      </c>
      <c r="Q364" s="23">
        <v>1280.3635416666666</v>
      </c>
      <c r="R364" s="23">
        <v>23.153860892891373</v>
      </c>
      <c r="S364" s="22">
        <v>66</v>
      </c>
      <c r="T364" s="22" t="s">
        <v>33</v>
      </c>
      <c r="U364" s="23">
        <v>0.70535455810735215</v>
      </c>
      <c r="V364" s="22">
        <v>2373</v>
      </c>
      <c r="W364" s="22">
        <v>2839</v>
      </c>
      <c r="X364" s="22">
        <v>4846</v>
      </c>
      <c r="Y364" s="22">
        <v>2026</v>
      </c>
      <c r="Z364" s="22" t="s">
        <v>27</v>
      </c>
      <c r="AA364" s="5"/>
      <c r="AB364" s="6" cm="1">
        <f t="array" ref="AB364">SUM(IF(B364:I364&gt;B365:I365,1,-1))</f>
        <v>-6</v>
      </c>
      <c r="AC364" s="6" cm="1">
        <f t="array" ref="AC364">SUM(IF(J364:S364&gt;J365:S365,1,-1))</f>
        <v>-6</v>
      </c>
      <c r="AD364" s="6">
        <f t="shared" si="81"/>
        <v>-12</v>
      </c>
      <c r="AE364" s="6">
        <f t="shared" si="94"/>
        <v>-10</v>
      </c>
      <c r="AF364" s="6">
        <f t="shared" si="94"/>
        <v>-12</v>
      </c>
      <c r="AG364" s="6">
        <f t="shared" si="94"/>
        <v>-22</v>
      </c>
      <c r="AH364" s="5"/>
      <c r="AI364" s="8" t="str">
        <f t="shared" si="82"/>
        <v>Outside</v>
      </c>
      <c r="AJ364" s="24" t="str">
        <f t="shared" si="83"/>
        <v>Down</v>
      </c>
      <c r="AK364" s="25" t="str">
        <f t="shared" si="84"/>
        <v>POC Unchanged</v>
      </c>
      <c r="AL364" s="26" t="str">
        <f t="shared" si="85"/>
        <v>In. Val</v>
      </c>
      <c r="AM364" s="26" t="str">
        <f t="shared" si="86"/>
        <v>Inside Day</v>
      </c>
      <c r="AN364" s="26" t="str">
        <f t="shared" si="87"/>
        <v>In Val</v>
      </c>
      <c r="AO364" s="26" t="str">
        <f t="shared" si="88"/>
        <v>No Gap</v>
      </c>
      <c r="AP364" s="26" t="str">
        <f t="shared" si="89"/>
        <v>Top-Weighted</v>
      </c>
      <c r="AQ364" s="26" t="str">
        <f t="shared" si="90"/>
        <v>Skewed Mid-Low</v>
      </c>
      <c r="AR364" s="26" t="str">
        <f t="shared" si="91"/>
        <v>Closed Higher Quadrant</v>
      </c>
      <c r="AS364" s="27">
        <f t="shared" si="92"/>
        <v>1</v>
      </c>
    </row>
    <row r="365" spans="1:45" ht="15.5" x14ac:dyDescent="0.35">
      <c r="A365" s="20">
        <v>45145</v>
      </c>
      <c r="B365" s="21">
        <v>1.2863500000000001</v>
      </c>
      <c r="C365" s="21">
        <v>1.3141799999999999</v>
      </c>
      <c r="D365" s="21">
        <v>1.2619899999999999</v>
      </c>
      <c r="E365" s="21">
        <v>1.27807</v>
      </c>
      <c r="F365" s="21">
        <v>1.2853000000000001</v>
      </c>
      <c r="G365" s="21">
        <v>1.2969999999999999</v>
      </c>
      <c r="H365" s="21">
        <v>1.2707999999999999</v>
      </c>
      <c r="I365" s="22">
        <v>26</v>
      </c>
      <c r="J365" s="22">
        <v>7120</v>
      </c>
      <c r="K365" s="22">
        <v>4926</v>
      </c>
      <c r="L365" s="22">
        <v>12127</v>
      </c>
      <c r="M365" s="23">
        <v>12.527604166666579</v>
      </c>
      <c r="N365" s="23">
        <v>521.89999999999964</v>
      </c>
      <c r="O365" s="22">
        <v>262</v>
      </c>
      <c r="P365" s="22">
        <v>1230565</v>
      </c>
      <c r="Q365" s="23">
        <v>1281.8385416666667</v>
      </c>
      <c r="R365" s="23">
        <v>23.236252155585376</v>
      </c>
      <c r="S365" s="22">
        <v>71</v>
      </c>
      <c r="T365" s="22" t="s">
        <v>26</v>
      </c>
      <c r="U365" s="23">
        <v>0.68776168150128236</v>
      </c>
      <c r="V365" s="22">
        <v>2373</v>
      </c>
      <c r="W365" s="22">
        <v>3297</v>
      </c>
      <c r="X365" s="22">
        <v>4809</v>
      </c>
      <c r="Y365" s="22">
        <v>1648</v>
      </c>
      <c r="Z365" s="22" t="s">
        <v>29</v>
      </c>
      <c r="AA365" s="5"/>
      <c r="AB365" s="6" cm="1">
        <f t="array" ref="AB365">SUM(IF(B365:I365&gt;B366:I366,1,-1))</f>
        <v>-2</v>
      </c>
      <c r="AC365" s="6" cm="1">
        <f t="array" ref="AC365">SUM(IF(J365:S365&gt;J366:S366,1,-1))</f>
        <v>-8</v>
      </c>
      <c r="AD365" s="6">
        <f t="shared" si="81"/>
        <v>-10</v>
      </c>
      <c r="AE365" s="6">
        <f t="shared" si="94"/>
        <v>-6</v>
      </c>
      <c r="AF365" s="6">
        <f t="shared" si="94"/>
        <v>2</v>
      </c>
      <c r="AG365" s="6">
        <f t="shared" si="94"/>
        <v>-4</v>
      </c>
      <c r="AH365" s="5"/>
      <c r="AI365" s="8" t="str">
        <f t="shared" si="82"/>
        <v>OL Lower</v>
      </c>
      <c r="AJ365" s="24" t="str">
        <f t="shared" si="83"/>
        <v>Neutral</v>
      </c>
      <c r="AK365" s="25" t="str">
        <f t="shared" si="84"/>
        <v>POC Unchanged</v>
      </c>
      <c r="AL365" s="26" t="str">
        <f t="shared" si="85"/>
        <v>In. Val</v>
      </c>
      <c r="AM365" s="26" t="str">
        <f t="shared" si="86"/>
        <v>Inside Day</v>
      </c>
      <c r="AN365" s="26" t="str">
        <f t="shared" si="87"/>
        <v>In Val</v>
      </c>
      <c r="AO365" s="26" t="str">
        <f t="shared" si="88"/>
        <v>No Gap</v>
      </c>
      <c r="AP365" s="26" t="str">
        <f t="shared" si="89"/>
        <v>Top-Weighted</v>
      </c>
      <c r="AQ365" s="26" t="str">
        <f t="shared" si="90"/>
        <v>Skewed Mid-Low</v>
      </c>
      <c r="AR365" s="26" t="str">
        <f t="shared" si="91"/>
        <v>Closed Lower Quadrant</v>
      </c>
      <c r="AS365" s="27">
        <f t="shared" si="92"/>
        <v>-1</v>
      </c>
    </row>
    <row r="366" spans="1:45" ht="15.5" x14ac:dyDescent="0.35">
      <c r="A366" s="20">
        <v>45142</v>
      </c>
      <c r="B366" s="21">
        <v>1.2837400000000001</v>
      </c>
      <c r="C366" s="21">
        <v>1.3141799999999999</v>
      </c>
      <c r="D366" s="21">
        <v>1.2619899999999999</v>
      </c>
      <c r="E366" s="21">
        <v>1.27481</v>
      </c>
      <c r="F366" s="21">
        <v>1.2853000000000001</v>
      </c>
      <c r="G366" s="21">
        <v>1.3</v>
      </c>
      <c r="H366" s="21">
        <v>1.2732000000000001</v>
      </c>
      <c r="I366" s="22">
        <v>23</v>
      </c>
      <c r="J366" s="22">
        <v>7174</v>
      </c>
      <c r="K366" s="22">
        <v>4921</v>
      </c>
      <c r="L366" s="22">
        <v>12179</v>
      </c>
      <c r="M366" s="23">
        <v>12.580624999999925</v>
      </c>
      <c r="N366" s="23">
        <v>521.89999999999964</v>
      </c>
      <c r="O366" s="22">
        <v>267.99999999999937</v>
      </c>
      <c r="P366" s="22">
        <v>1236738</v>
      </c>
      <c r="Q366" s="23">
        <v>1288.26875</v>
      </c>
      <c r="R366" s="23">
        <v>23.335888101168823</v>
      </c>
      <c r="S366" s="22">
        <v>77</v>
      </c>
      <c r="T366" s="22" t="s">
        <v>26</v>
      </c>
      <c r="U366" s="23">
        <v>0.68713220109589912</v>
      </c>
      <c r="V366" s="22">
        <v>2373</v>
      </c>
      <c r="W366" s="22">
        <v>3297</v>
      </c>
      <c r="X366" s="22">
        <v>5104</v>
      </c>
      <c r="Y366" s="22">
        <v>1405</v>
      </c>
      <c r="Z366" s="22" t="s">
        <v>27</v>
      </c>
      <c r="AA366" s="5"/>
      <c r="AB366" s="6" cm="1">
        <f t="array" ref="AB366">SUM(IF(B366:I366&gt;B367:I367,1,-1))</f>
        <v>-2</v>
      </c>
      <c r="AC366" s="6" cm="1">
        <f t="array" ref="AC366">SUM(IF(J366:S366&gt;J367:S367,1,-1))</f>
        <v>2</v>
      </c>
      <c r="AD366" s="6">
        <f t="shared" si="81"/>
        <v>0</v>
      </c>
      <c r="AE366" s="6">
        <f t="shared" si="94"/>
        <v>-10</v>
      </c>
      <c r="AF366" s="6">
        <f t="shared" si="94"/>
        <v>12</v>
      </c>
      <c r="AG366" s="6">
        <f t="shared" si="94"/>
        <v>2</v>
      </c>
      <c r="AH366" s="5"/>
      <c r="AI366" s="8" t="str">
        <f t="shared" si="82"/>
        <v>Outside</v>
      </c>
      <c r="AJ366" s="24" t="str">
        <f t="shared" si="83"/>
        <v>Neutral</v>
      </c>
      <c r="AK366" s="25" t="str">
        <f t="shared" si="84"/>
        <v>POC Unchanged</v>
      </c>
      <c r="AL366" s="26" t="str">
        <f t="shared" si="85"/>
        <v>In. Val</v>
      </c>
      <c r="AM366" s="26" t="str">
        <f t="shared" si="86"/>
        <v>Inside Day</v>
      </c>
      <c r="AN366" s="26" t="str">
        <f t="shared" si="87"/>
        <v>In Val</v>
      </c>
      <c r="AO366" s="26" t="str">
        <f t="shared" si="88"/>
        <v>No Gap</v>
      </c>
      <c r="AP366" s="26" t="str">
        <f t="shared" si="89"/>
        <v>Top-Weighted</v>
      </c>
      <c r="AQ366" s="26" t="str">
        <f t="shared" si="90"/>
        <v>Skewed Mid-Low</v>
      </c>
      <c r="AR366" s="26" t="str">
        <f t="shared" si="91"/>
        <v>Same</v>
      </c>
      <c r="AS366" s="27">
        <f t="shared" si="92"/>
        <v>0</v>
      </c>
    </row>
    <row r="367" spans="1:45" ht="15.5" x14ac:dyDescent="0.35">
      <c r="A367" s="20">
        <v>45141</v>
      </c>
      <c r="B367" s="21">
        <v>1.2741499999999999</v>
      </c>
      <c r="C367" s="21">
        <v>1.3141799999999999</v>
      </c>
      <c r="D367" s="21">
        <v>1.2619899999999999</v>
      </c>
      <c r="E367" s="21">
        <v>1.2715099999999999</v>
      </c>
      <c r="F367" s="21">
        <v>1.2853000000000001</v>
      </c>
      <c r="G367" s="21">
        <v>1.2999000000000001</v>
      </c>
      <c r="H367" s="21">
        <v>1.2746999999999999</v>
      </c>
      <c r="I367" s="22">
        <v>44</v>
      </c>
      <c r="J367" s="22">
        <v>7174</v>
      </c>
      <c r="K367" s="22">
        <v>4850</v>
      </c>
      <c r="L367" s="22">
        <v>12108</v>
      </c>
      <c r="M367" s="23">
        <v>12.512499999999925</v>
      </c>
      <c r="N367" s="23">
        <v>521.89999999999964</v>
      </c>
      <c r="O367" s="22">
        <v>252.00000000000111</v>
      </c>
      <c r="P367" s="22">
        <v>1238016</v>
      </c>
      <c r="Q367" s="23">
        <v>1289.5999999999999</v>
      </c>
      <c r="R367" s="23">
        <v>23.199846713929887</v>
      </c>
      <c r="S367" s="22">
        <v>75</v>
      </c>
      <c r="T367" s="22" t="s">
        <v>26</v>
      </c>
      <c r="U367" s="23">
        <v>0.67284093430352565</v>
      </c>
      <c r="V367" s="22">
        <v>2373</v>
      </c>
      <c r="W367" s="22">
        <v>3297</v>
      </c>
      <c r="X367" s="22">
        <v>5238</v>
      </c>
      <c r="Y367" s="22">
        <v>1200</v>
      </c>
      <c r="Z367" s="22" t="s">
        <v>27</v>
      </c>
      <c r="AA367" s="5"/>
      <c r="AB367" s="6" cm="1">
        <f t="array" ref="AB367">SUM(IF(B367:I367&gt;B368:I368,1,-1))</f>
        <v>-2</v>
      </c>
      <c r="AC367" s="6" cm="1">
        <f t="array" ref="AC367">SUM(IF(J367:S367&gt;J368:S368,1,-1))</f>
        <v>8</v>
      </c>
      <c r="AD367" s="6">
        <f t="shared" si="81"/>
        <v>6</v>
      </c>
      <c r="AE367" s="6">
        <f t="shared" ref="AE367:AG382" si="95">SUM(AB367:AB369)</f>
        <v>-12</v>
      </c>
      <c r="AF367" s="6">
        <f t="shared" si="95"/>
        <v>14</v>
      </c>
      <c r="AG367" s="6">
        <f t="shared" si="95"/>
        <v>2</v>
      </c>
      <c r="AH367" s="5"/>
      <c r="AI367" s="8" t="str">
        <f t="shared" si="82"/>
        <v>OL Higher</v>
      </c>
      <c r="AJ367" s="24" t="str">
        <f t="shared" si="83"/>
        <v>Up</v>
      </c>
      <c r="AK367" s="25" t="str">
        <f t="shared" si="84"/>
        <v>POC Unchanged</v>
      </c>
      <c r="AL367" s="26" t="str">
        <f t="shared" si="85"/>
        <v>In. Val</v>
      </c>
      <c r="AM367" s="26" t="str">
        <f t="shared" si="86"/>
        <v>Lower Break</v>
      </c>
      <c r="AN367" s="26" t="str">
        <f t="shared" si="87"/>
        <v>Bl. Val</v>
      </c>
      <c r="AO367" s="26" t="str">
        <f t="shared" si="88"/>
        <v>No Gap</v>
      </c>
      <c r="AP367" s="26" t="str">
        <f t="shared" si="89"/>
        <v>Top-Weighted</v>
      </c>
      <c r="AQ367" s="26" t="str">
        <f t="shared" si="90"/>
        <v>Skewed Mid-Low</v>
      </c>
      <c r="AR367" s="26" t="str">
        <f t="shared" si="91"/>
        <v>Same</v>
      </c>
      <c r="AS367" s="27">
        <f t="shared" si="92"/>
        <v>0</v>
      </c>
    </row>
    <row r="368" spans="1:45" ht="15.5" x14ac:dyDescent="0.35">
      <c r="A368" s="20">
        <v>45140</v>
      </c>
      <c r="B368" s="21">
        <v>1.2703899999999999</v>
      </c>
      <c r="C368" s="21">
        <v>1.3141799999999999</v>
      </c>
      <c r="D368" s="21">
        <v>1.2673099999999999</v>
      </c>
      <c r="E368" s="21">
        <v>1.2718400000000001</v>
      </c>
      <c r="F368" s="21">
        <v>1.2853000000000001</v>
      </c>
      <c r="G368" s="21">
        <v>1.2969000000000002</v>
      </c>
      <c r="H368" s="21">
        <v>1.2736000000000001</v>
      </c>
      <c r="I368" s="22">
        <v>73</v>
      </c>
      <c r="J368" s="22">
        <v>7154</v>
      </c>
      <c r="K368" s="22">
        <v>4783</v>
      </c>
      <c r="L368" s="22">
        <v>12021</v>
      </c>
      <c r="M368" s="23">
        <v>12.454374999999926</v>
      </c>
      <c r="N368" s="23">
        <v>468.69999999999965</v>
      </c>
      <c r="O368" s="22">
        <v>233.00000000000099</v>
      </c>
      <c r="P368" s="22">
        <v>1234138</v>
      </c>
      <c r="Q368" s="23">
        <v>1285.5604166666667</v>
      </c>
      <c r="R368" s="23">
        <v>25.647535737145315</v>
      </c>
      <c r="S368" s="22">
        <v>68</v>
      </c>
      <c r="T368" s="22" t="s">
        <v>26</v>
      </c>
      <c r="U368" s="23">
        <v>0.66797990090684456</v>
      </c>
      <c r="V368" s="22">
        <v>2238</v>
      </c>
      <c r="W368" s="22">
        <v>2489</v>
      </c>
      <c r="X368" s="22">
        <v>5161</v>
      </c>
      <c r="Y368" s="22">
        <v>2133</v>
      </c>
      <c r="Z368" s="22" t="s">
        <v>27</v>
      </c>
      <c r="AA368" s="5"/>
      <c r="AB368" s="6" cm="1">
        <f t="array" ref="AB368">SUM(IF(B368:I368&gt;B369:I369,1,-1))</f>
        <v>-6</v>
      </c>
      <c r="AC368" s="6" cm="1">
        <f t="array" ref="AC368">SUM(IF(J368:S368&gt;J369:S369,1,-1))</f>
        <v>2</v>
      </c>
      <c r="AD368" s="6">
        <f t="shared" si="81"/>
        <v>-4</v>
      </c>
      <c r="AE368" s="6">
        <f t="shared" si="95"/>
        <v>-14</v>
      </c>
      <c r="AF368" s="6">
        <f t="shared" si="95"/>
        <v>4</v>
      </c>
      <c r="AG368" s="6">
        <f t="shared" si="95"/>
        <v>-10</v>
      </c>
      <c r="AH368" s="5"/>
      <c r="AI368" s="8" t="str">
        <f t="shared" si="82"/>
        <v>OL Higher</v>
      </c>
      <c r="AJ368" s="24" t="str">
        <f t="shared" si="83"/>
        <v>Up</v>
      </c>
      <c r="AK368" s="25" t="str">
        <f t="shared" si="84"/>
        <v>POC Unchanged</v>
      </c>
      <c r="AL368" s="26" t="str">
        <f t="shared" si="85"/>
        <v>In. Val</v>
      </c>
      <c r="AM368" s="26" t="str">
        <f t="shared" si="86"/>
        <v>Inside Day</v>
      </c>
      <c r="AN368" s="26" t="str">
        <f t="shared" si="87"/>
        <v>Bl. Val</v>
      </c>
      <c r="AO368" s="26" t="str">
        <f t="shared" si="88"/>
        <v>Gap Down - Failed</v>
      </c>
      <c r="AP368" s="26" t="str">
        <f t="shared" si="89"/>
        <v>Top-Weighted</v>
      </c>
      <c r="AQ368" s="26" t="str">
        <f t="shared" si="90"/>
        <v>Skewed Mid-Low</v>
      </c>
      <c r="AR368" s="26" t="str">
        <f t="shared" si="91"/>
        <v>Closed Higher Quadrant</v>
      </c>
      <c r="AS368" s="27">
        <f t="shared" si="92"/>
        <v>1</v>
      </c>
    </row>
    <row r="369" spans="1:45" ht="15.5" x14ac:dyDescent="0.35">
      <c r="A369" s="20">
        <v>45139</v>
      </c>
      <c r="B369" s="21">
        <v>1.27169</v>
      </c>
      <c r="C369" s="21">
        <v>1.3141799999999999</v>
      </c>
      <c r="D369" s="21">
        <v>1.2673099999999999</v>
      </c>
      <c r="E369" s="21">
        <v>1.2794099999999999</v>
      </c>
      <c r="F369" s="21">
        <v>1.2853000000000001</v>
      </c>
      <c r="G369" s="21">
        <v>1.2969000000000002</v>
      </c>
      <c r="H369" s="21">
        <v>1.2718</v>
      </c>
      <c r="I369" s="22">
        <v>75</v>
      </c>
      <c r="J369" s="22">
        <v>7154</v>
      </c>
      <c r="K369" s="22">
        <v>4708</v>
      </c>
      <c r="L369" s="22">
        <v>11946</v>
      </c>
      <c r="M369" s="23">
        <v>12.365416666666599</v>
      </c>
      <c r="N369" s="23">
        <v>468.69999999999965</v>
      </c>
      <c r="O369" s="22">
        <v>251.00000000000122</v>
      </c>
      <c r="P369" s="22">
        <v>1222734</v>
      </c>
      <c r="Q369" s="23">
        <v>1273.6812500000001</v>
      </c>
      <c r="R369" s="23">
        <v>25.487518668658009</v>
      </c>
      <c r="S369" s="22">
        <v>73</v>
      </c>
      <c r="T369" s="22" t="s">
        <v>26</v>
      </c>
      <c r="U369" s="23">
        <v>0.65227496087294146</v>
      </c>
      <c r="V369" s="22">
        <v>2238</v>
      </c>
      <c r="W369" s="22">
        <v>2489</v>
      </c>
      <c r="X369" s="22">
        <v>5135</v>
      </c>
      <c r="Y369" s="22">
        <v>2084</v>
      </c>
      <c r="Z369" s="22" t="s">
        <v>29</v>
      </c>
      <c r="AA369" s="5"/>
      <c r="AB369" s="6" cm="1">
        <f t="array" ref="AB369">SUM(IF(B369:I369&gt;B370:I370,1,-1))</f>
        <v>-4</v>
      </c>
      <c r="AC369" s="6" cm="1">
        <f t="array" ref="AC369">SUM(IF(J369:S369&gt;J370:S370,1,-1))</f>
        <v>4</v>
      </c>
      <c r="AD369" s="6">
        <f t="shared" si="81"/>
        <v>0</v>
      </c>
      <c r="AE369" s="6">
        <f t="shared" si="95"/>
        <v>-4</v>
      </c>
      <c r="AF369" s="6">
        <f t="shared" si="95"/>
        <v>4</v>
      </c>
      <c r="AG369" s="6">
        <f t="shared" si="95"/>
        <v>0</v>
      </c>
      <c r="AH369" s="5"/>
      <c r="AI369" s="8" t="str">
        <f t="shared" si="82"/>
        <v>Inside</v>
      </c>
      <c r="AJ369" s="24" t="str">
        <f t="shared" si="83"/>
        <v>Up</v>
      </c>
      <c r="AK369" s="25" t="str">
        <f t="shared" si="84"/>
        <v>POC Unchanged</v>
      </c>
      <c r="AL369" s="26" t="str">
        <f t="shared" si="85"/>
        <v>In. Val</v>
      </c>
      <c r="AM369" s="26" t="str">
        <f t="shared" si="86"/>
        <v>Inside Day</v>
      </c>
      <c r="AN369" s="26" t="str">
        <f t="shared" si="87"/>
        <v>In Val</v>
      </c>
      <c r="AO369" s="26" t="str">
        <f t="shared" si="88"/>
        <v>No Gap</v>
      </c>
      <c r="AP369" s="26" t="str">
        <f t="shared" si="89"/>
        <v>Top-Weighted</v>
      </c>
      <c r="AQ369" s="26" t="str">
        <f t="shared" si="90"/>
        <v>Skewed Mid-Low</v>
      </c>
      <c r="AR369" s="26" t="str">
        <f t="shared" si="91"/>
        <v>Same</v>
      </c>
      <c r="AS369" s="27">
        <f t="shared" si="92"/>
        <v>0</v>
      </c>
    </row>
    <row r="370" spans="1:45" ht="15.5" x14ac:dyDescent="0.35">
      <c r="A370" s="20">
        <v>45138</v>
      </c>
      <c r="B370" s="21">
        <v>1.26918</v>
      </c>
      <c r="C370" s="21">
        <v>1.3141799999999999</v>
      </c>
      <c r="D370" s="21">
        <v>1.2673099999999999</v>
      </c>
      <c r="E370" s="21">
        <v>1.28311</v>
      </c>
      <c r="F370" s="21">
        <v>1.2853000000000001</v>
      </c>
      <c r="G370" s="21">
        <v>1.2972000000000001</v>
      </c>
      <c r="H370" s="21">
        <v>1.2709000000000001</v>
      </c>
      <c r="I370" s="22">
        <v>91</v>
      </c>
      <c r="J370" s="22">
        <v>7154</v>
      </c>
      <c r="K370" s="22">
        <v>4523</v>
      </c>
      <c r="L370" s="22">
        <v>11761</v>
      </c>
      <c r="M370" s="23">
        <v>12.168229166666622</v>
      </c>
      <c r="N370" s="23">
        <v>468.69999999999965</v>
      </c>
      <c r="O370" s="22">
        <v>262.99999999999989</v>
      </c>
      <c r="P370" s="22">
        <v>1203317</v>
      </c>
      <c r="Q370" s="23">
        <v>1253.4552083333333</v>
      </c>
      <c r="R370" s="23">
        <v>25.092809899722656</v>
      </c>
      <c r="S370" s="22">
        <v>70</v>
      </c>
      <c r="T370" s="22" t="s">
        <v>26</v>
      </c>
      <c r="U370" s="23">
        <v>0.64179095064890912</v>
      </c>
      <c r="V370" s="22">
        <v>2238</v>
      </c>
      <c r="W370" s="22">
        <v>2489</v>
      </c>
      <c r="X370" s="22">
        <v>4843</v>
      </c>
      <c r="Y370" s="22">
        <v>2191</v>
      </c>
      <c r="Z370" s="22" t="s">
        <v>29</v>
      </c>
      <c r="AA370" s="5"/>
      <c r="AB370" s="6" cm="1">
        <f t="array" ref="AB370">SUM(IF(B370:I370&gt;B371:I371,1,-1))</f>
        <v>-4</v>
      </c>
      <c r="AC370" s="6" cm="1">
        <f t="array" ref="AC370">SUM(IF(J370:S370&gt;J371:S371,1,-1))</f>
        <v>-2</v>
      </c>
      <c r="AD370" s="6">
        <f t="shared" si="81"/>
        <v>-6</v>
      </c>
      <c r="AE370" s="6">
        <f t="shared" si="95"/>
        <v>-2</v>
      </c>
      <c r="AF370" s="6">
        <f t="shared" si="95"/>
        <v>2</v>
      </c>
      <c r="AG370" s="6">
        <f t="shared" si="95"/>
        <v>0</v>
      </c>
      <c r="AH370" s="5"/>
      <c r="AI370" s="8" t="str">
        <f t="shared" si="82"/>
        <v>OL Higher</v>
      </c>
      <c r="AJ370" s="24" t="str">
        <f t="shared" si="83"/>
        <v>Up</v>
      </c>
      <c r="AK370" s="25" t="str">
        <f t="shared" si="84"/>
        <v>POC Unchanged</v>
      </c>
      <c r="AL370" s="26" t="str">
        <f t="shared" si="85"/>
        <v>In. Val</v>
      </c>
      <c r="AM370" s="26" t="str">
        <f t="shared" si="86"/>
        <v>Inside Day</v>
      </c>
      <c r="AN370" s="26" t="str">
        <f t="shared" si="87"/>
        <v>In Val</v>
      </c>
      <c r="AO370" s="26" t="str">
        <f t="shared" si="88"/>
        <v>Gap Down - Failed</v>
      </c>
      <c r="AP370" s="26" t="str">
        <f t="shared" si="89"/>
        <v>Top-Weighted</v>
      </c>
      <c r="AQ370" s="26" t="str">
        <f t="shared" si="90"/>
        <v>Skewed Mid-Low</v>
      </c>
      <c r="AR370" s="26" t="str">
        <f t="shared" si="91"/>
        <v>Same</v>
      </c>
      <c r="AS370" s="27">
        <f t="shared" si="92"/>
        <v>0</v>
      </c>
    </row>
    <row r="371" spans="1:45" ht="15.5" x14ac:dyDescent="0.35">
      <c r="A371" s="20">
        <v>45135</v>
      </c>
      <c r="B371" s="21">
        <v>1.2693399999999999</v>
      </c>
      <c r="C371" s="21">
        <v>1.3141799999999999</v>
      </c>
      <c r="D371" s="21">
        <v>1.2658</v>
      </c>
      <c r="E371" s="21">
        <v>1.2853000000000001</v>
      </c>
      <c r="F371" s="21">
        <v>1.2853000000000001</v>
      </c>
      <c r="G371" s="21">
        <v>1.2972000000000001</v>
      </c>
      <c r="H371" s="21">
        <v>1.2698</v>
      </c>
      <c r="I371" s="22">
        <v>111</v>
      </c>
      <c r="J371" s="22">
        <v>6914</v>
      </c>
      <c r="K371" s="22">
        <v>4799</v>
      </c>
      <c r="L371" s="22">
        <v>11773</v>
      </c>
      <c r="M371" s="23">
        <v>12.162916666666618</v>
      </c>
      <c r="N371" s="23">
        <v>483.7999999999987</v>
      </c>
      <c r="O371" s="22">
        <v>274.00000000000091</v>
      </c>
      <c r="P371" s="22">
        <v>1207901</v>
      </c>
      <c r="Q371" s="23">
        <v>1258.2302083333334</v>
      </c>
      <c r="R371" s="23">
        <v>24.334435717238595</v>
      </c>
      <c r="S371" s="22">
        <v>67</v>
      </c>
      <c r="T371" s="22" t="s">
        <v>26</v>
      </c>
      <c r="U371" s="23">
        <v>0.6505820648718178</v>
      </c>
      <c r="V371" s="22">
        <v>2269</v>
      </c>
      <c r="W371" s="22">
        <v>2747</v>
      </c>
      <c r="X371" s="22">
        <v>4277</v>
      </c>
      <c r="Y371" s="22">
        <v>2480</v>
      </c>
      <c r="Z371" s="22" t="s">
        <v>29</v>
      </c>
      <c r="AA371" s="5"/>
      <c r="AB371" s="6" cm="1">
        <f t="array" ref="AB371">SUM(IF(B371:I371&gt;B372:I372,1,-1))</f>
        <v>4</v>
      </c>
      <c r="AC371" s="6" cm="1">
        <f t="array" ref="AC371">SUM(IF(J371:S371&gt;J372:S372,1,-1))</f>
        <v>2</v>
      </c>
      <c r="AD371" s="6">
        <f t="shared" si="81"/>
        <v>6</v>
      </c>
      <c r="AE371" s="6">
        <f t="shared" si="95"/>
        <v>2</v>
      </c>
      <c r="AF371" s="6">
        <f t="shared" si="95"/>
        <v>2</v>
      </c>
      <c r="AG371" s="6">
        <f t="shared" si="95"/>
        <v>4</v>
      </c>
      <c r="AH371" s="5"/>
      <c r="AI371" s="8" t="str">
        <f t="shared" si="82"/>
        <v>OL Higher</v>
      </c>
      <c r="AJ371" s="24" t="str">
        <f t="shared" si="83"/>
        <v>Up</v>
      </c>
      <c r="AK371" s="25" t="str">
        <f t="shared" si="84"/>
        <v>POC Up</v>
      </c>
      <c r="AL371" s="26" t="str">
        <f t="shared" si="85"/>
        <v>In. Val</v>
      </c>
      <c r="AM371" s="26" t="str">
        <f t="shared" si="86"/>
        <v>Inside Day</v>
      </c>
      <c r="AN371" s="26" t="str">
        <f t="shared" si="87"/>
        <v>In Val</v>
      </c>
      <c r="AO371" s="26" t="str">
        <f t="shared" si="88"/>
        <v>No Gap</v>
      </c>
      <c r="AP371" s="26" t="str">
        <f t="shared" si="89"/>
        <v>Top-Weighted</v>
      </c>
      <c r="AQ371" s="26" t="str">
        <f t="shared" si="90"/>
        <v>Skewed Mid-Low</v>
      </c>
      <c r="AR371" s="26" t="str">
        <f t="shared" si="91"/>
        <v>Same</v>
      </c>
      <c r="AS371" s="27">
        <f t="shared" si="92"/>
        <v>0</v>
      </c>
    </row>
    <row r="372" spans="1:45" ht="15.5" x14ac:dyDescent="0.35">
      <c r="A372" s="20">
        <v>45134</v>
      </c>
      <c r="B372" s="21">
        <v>1.26129</v>
      </c>
      <c r="C372" s="21">
        <v>1.3141799999999999</v>
      </c>
      <c r="D372" s="21">
        <v>1.2599</v>
      </c>
      <c r="E372" s="21">
        <v>1.27928</v>
      </c>
      <c r="F372" s="21">
        <v>1.2695000000000001</v>
      </c>
      <c r="G372" s="21">
        <v>1.2958000000000001</v>
      </c>
      <c r="H372" s="21">
        <v>1.2665999999999999</v>
      </c>
      <c r="I372" s="22">
        <v>126</v>
      </c>
      <c r="J372" s="22">
        <v>10654</v>
      </c>
      <c r="K372" s="22">
        <v>952</v>
      </c>
      <c r="L372" s="22">
        <v>11663</v>
      </c>
      <c r="M372" s="23">
        <v>12.040312499999963</v>
      </c>
      <c r="N372" s="23">
        <v>542.79999999999882</v>
      </c>
      <c r="O372" s="22">
        <v>292.00000000000114</v>
      </c>
      <c r="P372" s="22">
        <v>1190735</v>
      </c>
      <c r="Q372" s="23">
        <v>1240.3489583333333</v>
      </c>
      <c r="R372" s="23">
        <v>21.486735445836452</v>
      </c>
      <c r="S372" s="22">
        <v>78</v>
      </c>
      <c r="T372" s="22" t="s">
        <v>28</v>
      </c>
      <c r="U372" s="23">
        <v>0.34509306483972874</v>
      </c>
      <c r="V372" s="22">
        <v>2417</v>
      </c>
      <c r="W372" s="22">
        <v>3541</v>
      </c>
      <c r="X372" s="22">
        <v>3185</v>
      </c>
      <c r="Y372" s="22">
        <v>2482</v>
      </c>
      <c r="Z372" s="22" t="s">
        <v>29</v>
      </c>
      <c r="AA372" s="5"/>
      <c r="AB372" s="6" cm="1">
        <f t="array" ref="AB372">SUM(IF(B372:I372&gt;B373:I373,1,-1))</f>
        <v>-2</v>
      </c>
      <c r="AC372" s="6" cm="1">
        <f t="array" ref="AC372">SUM(IF(J372:S372&gt;J373:S373,1,-1))</f>
        <v>2</v>
      </c>
      <c r="AD372" s="6">
        <f t="shared" si="81"/>
        <v>0</v>
      </c>
      <c r="AE372" s="6">
        <f t="shared" si="95"/>
        <v>-4</v>
      </c>
      <c r="AF372" s="6">
        <f t="shared" si="95"/>
        <v>0</v>
      </c>
      <c r="AG372" s="6">
        <f t="shared" si="95"/>
        <v>-4</v>
      </c>
      <c r="AH372" s="5"/>
      <c r="AI372" s="8" t="str">
        <f t="shared" si="82"/>
        <v>Inside</v>
      </c>
      <c r="AJ372" s="24" t="str">
        <f t="shared" si="83"/>
        <v>Up</v>
      </c>
      <c r="AK372" s="25" t="str">
        <f t="shared" si="84"/>
        <v>POC Unchanged</v>
      </c>
      <c r="AL372" s="26" t="str">
        <f t="shared" si="85"/>
        <v>In. Val</v>
      </c>
      <c r="AM372" s="26" t="str">
        <f t="shared" si="86"/>
        <v>Inside Day</v>
      </c>
      <c r="AN372" s="26" t="str">
        <f t="shared" si="87"/>
        <v>In Val</v>
      </c>
      <c r="AO372" s="26" t="str">
        <f t="shared" si="88"/>
        <v>Gap Down - Failed</v>
      </c>
      <c r="AP372" s="26" t="str">
        <f t="shared" si="89"/>
        <v>Top-Weighted</v>
      </c>
      <c r="AQ372" s="26" t="str">
        <f t="shared" si="90"/>
        <v>Skewed Mid-High</v>
      </c>
      <c r="AR372" s="26" t="str">
        <f t="shared" si="91"/>
        <v>Closed Higher Quadrant</v>
      </c>
      <c r="AS372" s="27">
        <f t="shared" si="92"/>
        <v>1</v>
      </c>
    </row>
    <row r="373" spans="1:45" ht="15.5" x14ac:dyDescent="0.35">
      <c r="A373" s="20">
        <v>45133</v>
      </c>
      <c r="B373" s="21">
        <v>1.26414</v>
      </c>
      <c r="C373" s="21">
        <v>1.3141799999999999</v>
      </c>
      <c r="D373" s="21">
        <v>1.25905</v>
      </c>
      <c r="E373" s="21">
        <v>1.2926500000000001</v>
      </c>
      <c r="F373" s="21">
        <v>1.2695000000000001</v>
      </c>
      <c r="G373" s="21">
        <v>1.2968000000000002</v>
      </c>
      <c r="H373" s="21">
        <v>1.264</v>
      </c>
      <c r="I373" s="22">
        <v>120</v>
      </c>
      <c r="J373" s="22">
        <v>9884</v>
      </c>
      <c r="K373" s="22">
        <v>1488</v>
      </c>
      <c r="L373" s="22">
        <v>11429</v>
      </c>
      <c r="M373" s="23">
        <v>11.846874999999963</v>
      </c>
      <c r="N373" s="23">
        <v>551.29999999999905</v>
      </c>
      <c r="O373" s="22">
        <v>328.00000000000165</v>
      </c>
      <c r="P373" s="22">
        <v>1172540</v>
      </c>
      <c r="Q373" s="23">
        <v>1221.3958333333333</v>
      </c>
      <c r="R373" s="23">
        <v>20.730999455831707</v>
      </c>
      <c r="S373" s="22">
        <v>79</v>
      </c>
      <c r="T373" s="22" t="s">
        <v>28</v>
      </c>
      <c r="U373" s="23">
        <v>0.37646773369386066</v>
      </c>
      <c r="V373" s="22">
        <v>2432</v>
      </c>
      <c r="W373" s="22">
        <v>3223</v>
      </c>
      <c r="X373" s="22">
        <v>2882</v>
      </c>
      <c r="Y373" s="22">
        <v>2864</v>
      </c>
      <c r="Z373" s="22" t="s">
        <v>32</v>
      </c>
      <c r="AA373" s="5"/>
      <c r="AB373" s="6" cm="1">
        <f t="array" ref="AB373">SUM(IF(B373:I373&gt;B374:I374,1,-1))</f>
        <v>0</v>
      </c>
      <c r="AC373" s="6" cm="1">
        <f t="array" ref="AC373">SUM(IF(J373:S373&gt;J374:S374,1,-1))</f>
        <v>-2</v>
      </c>
      <c r="AD373" s="6">
        <f t="shared" si="81"/>
        <v>-2</v>
      </c>
      <c r="AE373" s="6">
        <f t="shared" si="95"/>
        <v>-8</v>
      </c>
      <c r="AF373" s="6">
        <f t="shared" si="95"/>
        <v>0</v>
      </c>
      <c r="AG373" s="6">
        <f t="shared" si="95"/>
        <v>-8</v>
      </c>
      <c r="AH373" s="5"/>
      <c r="AI373" s="8" t="str">
        <f t="shared" si="82"/>
        <v>OL Higher</v>
      </c>
      <c r="AJ373" s="24" t="str">
        <f t="shared" si="83"/>
        <v>Neutral</v>
      </c>
      <c r="AK373" s="25" t="str">
        <f t="shared" si="84"/>
        <v>POC Unchanged</v>
      </c>
      <c r="AL373" s="26" t="str">
        <f t="shared" si="85"/>
        <v>In. Val</v>
      </c>
      <c r="AM373" s="26" t="str">
        <f t="shared" si="86"/>
        <v>Inside Day</v>
      </c>
      <c r="AN373" s="26" t="str">
        <f t="shared" si="87"/>
        <v>In Val</v>
      </c>
      <c r="AO373" s="26" t="str">
        <f t="shared" si="88"/>
        <v>No Gap</v>
      </c>
      <c r="AP373" s="26" t="str">
        <f t="shared" si="89"/>
        <v>Top-Weighted</v>
      </c>
      <c r="AQ373" s="26" t="str">
        <f t="shared" si="90"/>
        <v>Skewed Mid-High</v>
      </c>
      <c r="AR373" s="26" t="str">
        <f t="shared" si="91"/>
        <v>Same</v>
      </c>
      <c r="AS373" s="27">
        <f t="shared" si="92"/>
        <v>0</v>
      </c>
    </row>
    <row r="374" spans="1:45" ht="15.5" x14ac:dyDescent="0.35">
      <c r="A374" s="20">
        <v>45132</v>
      </c>
      <c r="B374" s="21">
        <v>1.27454</v>
      </c>
      <c r="C374" s="21">
        <v>1.3141799999999999</v>
      </c>
      <c r="D374" s="21">
        <v>1.25905</v>
      </c>
      <c r="E374" s="21">
        <v>1.28929</v>
      </c>
      <c r="F374" s="21">
        <v>1.2695000000000001</v>
      </c>
      <c r="G374" s="21">
        <v>1.2932000000000001</v>
      </c>
      <c r="H374" s="21">
        <v>1.2602000000000002</v>
      </c>
      <c r="I374" s="22">
        <v>99</v>
      </c>
      <c r="J374" s="22">
        <v>9514</v>
      </c>
      <c r="K374" s="22">
        <v>1819</v>
      </c>
      <c r="L374" s="22">
        <v>11395</v>
      </c>
      <c r="M374" s="23">
        <v>11.813854166666628</v>
      </c>
      <c r="N374" s="23">
        <v>551.29999999999905</v>
      </c>
      <c r="O374" s="22">
        <v>329.9999999999992</v>
      </c>
      <c r="P374" s="22">
        <v>1172816</v>
      </c>
      <c r="Q374" s="23">
        <v>1221.6833333333334</v>
      </c>
      <c r="R374" s="23">
        <v>20.669327045166007</v>
      </c>
      <c r="S374" s="22">
        <v>80</v>
      </c>
      <c r="T374" s="22" t="s">
        <v>28</v>
      </c>
      <c r="U374" s="23">
        <v>0.39783780046732609</v>
      </c>
      <c r="V374" s="22">
        <v>2432</v>
      </c>
      <c r="W374" s="22">
        <v>2609</v>
      </c>
      <c r="X374" s="22">
        <v>2981</v>
      </c>
      <c r="Y374" s="22">
        <v>3345</v>
      </c>
      <c r="Z374" s="22" t="s">
        <v>32</v>
      </c>
      <c r="AA374" s="5"/>
      <c r="AB374" s="6" cm="1">
        <f t="array" ref="AB374">SUM(IF(B374:I374&gt;B375:I375,1,-1))</f>
        <v>-2</v>
      </c>
      <c r="AC374" s="6" cm="1">
        <f t="array" ref="AC374">SUM(IF(J374:S374&gt;J375:S375,1,-1))</f>
        <v>0</v>
      </c>
      <c r="AD374" s="6">
        <f t="shared" si="81"/>
        <v>-2</v>
      </c>
      <c r="AE374" s="6">
        <f t="shared" si="95"/>
        <v>-14</v>
      </c>
      <c r="AF374" s="6">
        <f t="shared" si="95"/>
        <v>-6</v>
      </c>
      <c r="AG374" s="6">
        <f t="shared" si="95"/>
        <v>-20</v>
      </c>
      <c r="AH374" s="5"/>
      <c r="AI374" s="8" t="str">
        <f t="shared" si="82"/>
        <v>OL Lower</v>
      </c>
      <c r="AJ374" s="24" t="str">
        <f t="shared" si="83"/>
        <v>Neutral</v>
      </c>
      <c r="AK374" s="25" t="str">
        <f t="shared" si="84"/>
        <v>POC Unchanged</v>
      </c>
      <c r="AL374" s="26" t="str">
        <f t="shared" si="85"/>
        <v>In. Val</v>
      </c>
      <c r="AM374" s="26" t="str">
        <f t="shared" si="86"/>
        <v>Inside Day</v>
      </c>
      <c r="AN374" s="26" t="str">
        <f t="shared" si="87"/>
        <v>In Val</v>
      </c>
      <c r="AO374" s="26" t="str">
        <f t="shared" si="88"/>
        <v>No Gap</v>
      </c>
      <c r="AP374" s="26" t="str">
        <f t="shared" si="89"/>
        <v>Top-Weighted</v>
      </c>
      <c r="AQ374" s="26" t="str">
        <f t="shared" si="90"/>
        <v>Skewed Low</v>
      </c>
      <c r="AR374" s="26" t="str">
        <f t="shared" si="91"/>
        <v>Closed Lower Quadrant</v>
      </c>
      <c r="AS374" s="27">
        <f t="shared" si="92"/>
        <v>-1</v>
      </c>
    </row>
    <row r="375" spans="1:45" ht="15.5" x14ac:dyDescent="0.35">
      <c r="A375" s="20">
        <v>45131</v>
      </c>
      <c r="B375" s="21">
        <v>1.27102</v>
      </c>
      <c r="C375" s="21">
        <v>1.3141799999999999</v>
      </c>
      <c r="D375" s="21">
        <v>1.25905</v>
      </c>
      <c r="E375" s="21">
        <v>1.2811399999999999</v>
      </c>
      <c r="F375" s="21">
        <v>1.2695000000000001</v>
      </c>
      <c r="G375" s="21">
        <v>1.2933000000000001</v>
      </c>
      <c r="H375" s="21">
        <v>1.2602000000000002</v>
      </c>
      <c r="I375" s="22">
        <v>93</v>
      </c>
      <c r="J375" s="22">
        <v>9452</v>
      </c>
      <c r="K375" s="22">
        <v>1819</v>
      </c>
      <c r="L375" s="22">
        <v>11333</v>
      </c>
      <c r="M375" s="23">
        <v>11.761770833333296</v>
      </c>
      <c r="N375" s="23">
        <v>551.29999999999905</v>
      </c>
      <c r="O375" s="22">
        <v>330.99999999999909</v>
      </c>
      <c r="P375" s="22">
        <v>1186591</v>
      </c>
      <c r="Q375" s="23">
        <v>1236.0322916666667</v>
      </c>
      <c r="R375" s="23">
        <v>20.556865590422674</v>
      </c>
      <c r="S375" s="22">
        <v>78</v>
      </c>
      <c r="T375" s="22" t="s">
        <v>28</v>
      </c>
      <c r="U375" s="23">
        <v>0.39009989146734747</v>
      </c>
      <c r="V375" s="22">
        <v>2432</v>
      </c>
      <c r="W375" s="22">
        <v>2473</v>
      </c>
      <c r="X375" s="22">
        <v>2907</v>
      </c>
      <c r="Y375" s="22">
        <v>3494</v>
      </c>
      <c r="Z375" s="22" t="s">
        <v>29</v>
      </c>
      <c r="AA375" s="5"/>
      <c r="AB375" s="6" cm="1">
        <f t="array" ref="AB375">SUM(IF(B375:I375&gt;B376:I376,1,-1))</f>
        <v>-6</v>
      </c>
      <c r="AC375" s="6" cm="1">
        <f t="array" ref="AC375">SUM(IF(J375:S375&gt;J376:S376,1,-1))</f>
        <v>2</v>
      </c>
      <c r="AD375" s="6">
        <f t="shared" si="81"/>
        <v>-4</v>
      </c>
      <c r="AE375" s="6">
        <f t="shared" si="95"/>
        <v>-16</v>
      </c>
      <c r="AF375" s="6">
        <f t="shared" si="95"/>
        <v>-14</v>
      </c>
      <c r="AG375" s="6">
        <f t="shared" si="95"/>
        <v>-30</v>
      </c>
      <c r="AH375" s="5"/>
      <c r="AI375" s="8" t="str">
        <f t="shared" si="82"/>
        <v>OL Lower</v>
      </c>
      <c r="AJ375" s="24" t="str">
        <f t="shared" si="83"/>
        <v>Neutral</v>
      </c>
      <c r="AK375" s="25" t="str">
        <f t="shared" si="84"/>
        <v>POC Down</v>
      </c>
      <c r="AL375" s="26" t="str">
        <f t="shared" si="85"/>
        <v>In. Val</v>
      </c>
      <c r="AM375" s="26" t="str">
        <f t="shared" si="86"/>
        <v>Inside Day</v>
      </c>
      <c r="AN375" s="26" t="str">
        <f t="shared" si="87"/>
        <v>In Val</v>
      </c>
      <c r="AO375" s="26" t="str">
        <f t="shared" si="88"/>
        <v>No Gap</v>
      </c>
      <c r="AP375" s="26" t="str">
        <f t="shared" si="89"/>
        <v>Top-Weighted</v>
      </c>
      <c r="AQ375" s="26" t="str">
        <f t="shared" si="90"/>
        <v>Skewed Low</v>
      </c>
      <c r="AR375" s="26" t="str">
        <f t="shared" si="91"/>
        <v>Same</v>
      </c>
      <c r="AS375" s="27">
        <f t="shared" si="92"/>
        <v>0</v>
      </c>
    </row>
    <row r="376" spans="1:45" ht="15.5" x14ac:dyDescent="0.35">
      <c r="A376" s="20">
        <v>45128</v>
      </c>
      <c r="B376" s="21">
        <v>1.27288</v>
      </c>
      <c r="C376" s="21">
        <v>1.3141799999999999</v>
      </c>
      <c r="D376" s="21">
        <v>1.25905</v>
      </c>
      <c r="E376" s="21">
        <v>1.28518</v>
      </c>
      <c r="F376" s="21">
        <v>1.2704000000000002</v>
      </c>
      <c r="G376" s="21">
        <v>1.2934000000000001</v>
      </c>
      <c r="H376" s="21">
        <v>1.2602000000000002</v>
      </c>
      <c r="I376" s="22">
        <v>90</v>
      </c>
      <c r="J376" s="22">
        <v>8764</v>
      </c>
      <c r="K376" s="22">
        <v>2390</v>
      </c>
      <c r="L376" s="22">
        <v>11225</v>
      </c>
      <c r="M376" s="23">
        <v>11.643333333333302</v>
      </c>
      <c r="N376" s="23">
        <v>551.29999999999905</v>
      </c>
      <c r="O376" s="22">
        <v>331.99999999999898</v>
      </c>
      <c r="P376" s="22">
        <v>1185444</v>
      </c>
      <c r="Q376" s="23">
        <v>1234.8375000000001</v>
      </c>
      <c r="R376" s="23">
        <v>20.360964991837509</v>
      </c>
      <c r="S376" s="22">
        <v>81</v>
      </c>
      <c r="T376" s="22" t="s">
        <v>28</v>
      </c>
      <c r="U376" s="23">
        <v>0.44382372666682585</v>
      </c>
      <c r="V376" s="22">
        <v>2432</v>
      </c>
      <c r="W376" s="22">
        <v>2410</v>
      </c>
      <c r="X376" s="22">
        <v>2556</v>
      </c>
      <c r="Y376" s="22">
        <v>3808</v>
      </c>
      <c r="Z376" s="22" t="s">
        <v>29</v>
      </c>
      <c r="AA376" s="5"/>
      <c r="AB376" s="6" cm="1">
        <f t="array" ref="AB376">SUM(IF(B376:I376&gt;B377:I377,1,-1))</f>
        <v>-6</v>
      </c>
      <c r="AC376" s="6" cm="1">
        <f t="array" ref="AC376">SUM(IF(J376:S376&gt;J377:S377,1,-1))</f>
        <v>-8</v>
      </c>
      <c r="AD376" s="6">
        <f t="shared" si="81"/>
        <v>-14</v>
      </c>
      <c r="AE376" s="6">
        <f t="shared" si="95"/>
        <v>-12</v>
      </c>
      <c r="AF376" s="6">
        <f t="shared" si="95"/>
        <v>-14</v>
      </c>
      <c r="AG376" s="6">
        <f t="shared" si="95"/>
        <v>-26</v>
      </c>
      <c r="AH376" s="5"/>
      <c r="AI376" s="8" t="str">
        <f t="shared" si="82"/>
        <v>Inside</v>
      </c>
      <c r="AJ376" s="24" t="str">
        <f t="shared" si="83"/>
        <v>Neutral</v>
      </c>
      <c r="AK376" s="25" t="str">
        <f t="shared" si="84"/>
        <v>POC Down</v>
      </c>
      <c r="AL376" s="26" t="str">
        <f t="shared" si="85"/>
        <v>In. Val</v>
      </c>
      <c r="AM376" s="26" t="str">
        <f t="shared" si="86"/>
        <v>Inside Day</v>
      </c>
      <c r="AN376" s="26" t="str">
        <f t="shared" si="87"/>
        <v>In Val</v>
      </c>
      <c r="AO376" s="26" t="str">
        <f t="shared" si="88"/>
        <v>No Gap</v>
      </c>
      <c r="AP376" s="26" t="str">
        <f t="shared" si="89"/>
        <v>Top-Weighted</v>
      </c>
      <c r="AQ376" s="26" t="str">
        <f t="shared" si="90"/>
        <v>Skewed Low</v>
      </c>
      <c r="AR376" s="26" t="str">
        <f t="shared" si="91"/>
        <v>Closed Higher Quadrant</v>
      </c>
      <c r="AS376" s="27">
        <f t="shared" si="92"/>
        <v>1</v>
      </c>
    </row>
    <row r="377" spans="1:45" ht="15.5" x14ac:dyDescent="0.35">
      <c r="A377" s="20">
        <v>45127</v>
      </c>
      <c r="B377" s="21">
        <v>1.27464</v>
      </c>
      <c r="C377" s="21">
        <v>1.3141799999999999</v>
      </c>
      <c r="D377" s="21">
        <v>1.25905</v>
      </c>
      <c r="E377" s="21">
        <v>1.2871999999999999</v>
      </c>
      <c r="F377" s="21">
        <v>1.2710000000000001</v>
      </c>
      <c r="G377" s="21">
        <v>1.2934000000000001</v>
      </c>
      <c r="H377" s="21">
        <v>1.2602000000000002</v>
      </c>
      <c r="I377" s="22">
        <v>87</v>
      </c>
      <c r="J377" s="22">
        <v>8165</v>
      </c>
      <c r="K377" s="22">
        <v>3024</v>
      </c>
      <c r="L377" s="22">
        <v>11282</v>
      </c>
      <c r="M377" s="23">
        <v>11.695937499999967</v>
      </c>
      <c r="N377" s="23">
        <v>551.29999999999905</v>
      </c>
      <c r="O377" s="22">
        <v>331.99999999999898</v>
      </c>
      <c r="P377" s="22">
        <v>1204017</v>
      </c>
      <c r="Q377" s="23">
        <v>1254.184375</v>
      </c>
      <c r="R377" s="23">
        <v>20.464356974424124</v>
      </c>
      <c r="S377" s="22">
        <v>81</v>
      </c>
      <c r="T377" s="22" t="s">
        <v>28</v>
      </c>
      <c r="U377" s="23">
        <v>0.49371610381480208</v>
      </c>
      <c r="V377" s="22">
        <v>2432</v>
      </c>
      <c r="W377" s="22">
        <v>2225</v>
      </c>
      <c r="X377" s="22">
        <v>2254</v>
      </c>
      <c r="Y377" s="22">
        <v>4357</v>
      </c>
      <c r="Z377" s="22" t="s">
        <v>32</v>
      </c>
      <c r="AA377" s="5"/>
      <c r="AB377" s="6" cm="1">
        <f t="array" ref="AB377">SUM(IF(B377:I377&gt;B378:I378,1,-1))</f>
        <v>-4</v>
      </c>
      <c r="AC377" s="6" cm="1">
        <f t="array" ref="AC377">SUM(IF(J377:S377&gt;J378:S378,1,-1))</f>
        <v>-8</v>
      </c>
      <c r="AD377" s="6">
        <f t="shared" si="81"/>
        <v>-12</v>
      </c>
      <c r="AE377" s="6">
        <f t="shared" si="95"/>
        <v>-10</v>
      </c>
      <c r="AF377" s="6">
        <f t="shared" si="95"/>
        <v>-2</v>
      </c>
      <c r="AG377" s="6">
        <f t="shared" si="95"/>
        <v>-12</v>
      </c>
      <c r="AH377" s="5"/>
      <c r="AI377" s="8" t="str">
        <f t="shared" si="82"/>
        <v>OL Higher</v>
      </c>
      <c r="AJ377" s="24" t="str">
        <f t="shared" si="83"/>
        <v>Neutral</v>
      </c>
      <c r="AK377" s="25" t="str">
        <f t="shared" si="84"/>
        <v>POC Unchanged</v>
      </c>
      <c r="AL377" s="26" t="str">
        <f t="shared" si="85"/>
        <v>In. Val</v>
      </c>
      <c r="AM377" s="26" t="str">
        <f t="shared" si="86"/>
        <v>Inside Day</v>
      </c>
      <c r="AN377" s="26" t="str">
        <f t="shared" si="87"/>
        <v>In Val</v>
      </c>
      <c r="AO377" s="26" t="str">
        <f t="shared" si="88"/>
        <v>No Gap</v>
      </c>
      <c r="AP377" s="26" t="str">
        <f t="shared" si="89"/>
        <v>Top-Weighted</v>
      </c>
      <c r="AQ377" s="26" t="str">
        <f t="shared" si="90"/>
        <v>Skewed Low</v>
      </c>
      <c r="AR377" s="26" t="str">
        <f t="shared" si="91"/>
        <v>Same</v>
      </c>
      <c r="AS377" s="27">
        <f t="shared" si="92"/>
        <v>0</v>
      </c>
    </row>
    <row r="378" spans="1:45" ht="15.5" x14ac:dyDescent="0.35">
      <c r="A378" s="20">
        <v>45126</v>
      </c>
      <c r="B378" s="21">
        <v>1.27702</v>
      </c>
      <c r="C378" s="21">
        <v>1.3141799999999999</v>
      </c>
      <c r="D378" s="21">
        <v>1.25905</v>
      </c>
      <c r="E378" s="21">
        <v>1.2936700000000001</v>
      </c>
      <c r="F378" s="21">
        <v>1.2710000000000001</v>
      </c>
      <c r="G378" s="21">
        <v>1.2925000000000002</v>
      </c>
      <c r="H378" s="21">
        <v>1.2598</v>
      </c>
      <c r="I378" s="22">
        <v>96</v>
      </c>
      <c r="J378" s="22">
        <v>8259</v>
      </c>
      <c r="K378" s="22">
        <v>3024</v>
      </c>
      <c r="L378" s="22">
        <v>11376</v>
      </c>
      <c r="M378" s="23">
        <v>11.793333333333306</v>
      </c>
      <c r="N378" s="23">
        <v>551.29999999999905</v>
      </c>
      <c r="O378" s="22">
        <v>327.00000000000171</v>
      </c>
      <c r="P378" s="22">
        <v>1221084</v>
      </c>
      <c r="Q378" s="23">
        <v>1271.9625000000001</v>
      </c>
      <c r="R378" s="23">
        <v>20.63486305097047</v>
      </c>
      <c r="S378" s="22">
        <v>82</v>
      </c>
      <c r="T378" s="22" t="s">
        <v>28</v>
      </c>
      <c r="U378" s="23">
        <v>0.48172774523066464</v>
      </c>
      <c r="V378" s="22">
        <v>2432</v>
      </c>
      <c r="W378" s="22">
        <v>1836</v>
      </c>
      <c r="X378" s="22">
        <v>2736</v>
      </c>
      <c r="Y378" s="22">
        <v>4365</v>
      </c>
      <c r="Z378" s="22" t="s">
        <v>32</v>
      </c>
      <c r="AA378" s="5"/>
      <c r="AB378" s="6" cm="1">
        <f t="array" ref="AB378">SUM(IF(B378:I378&gt;B379:I379,1,-1))</f>
        <v>-2</v>
      </c>
      <c r="AC378" s="6" cm="1">
        <f t="array" ref="AC378">SUM(IF(J378:S378&gt;J379:S379,1,-1))</f>
        <v>2</v>
      </c>
      <c r="AD378" s="6">
        <f t="shared" si="81"/>
        <v>0</v>
      </c>
      <c r="AE378" s="6">
        <f t="shared" si="95"/>
        <v>-12</v>
      </c>
      <c r="AF378" s="6">
        <f t="shared" si="95"/>
        <v>10</v>
      </c>
      <c r="AG378" s="6">
        <f t="shared" si="95"/>
        <v>-2</v>
      </c>
      <c r="AH378" s="5"/>
      <c r="AI378" s="8" t="str">
        <f t="shared" si="82"/>
        <v>Outside</v>
      </c>
      <c r="AJ378" s="24" t="str">
        <f t="shared" si="83"/>
        <v>Down</v>
      </c>
      <c r="AK378" s="25" t="str">
        <f t="shared" si="84"/>
        <v>POC Down</v>
      </c>
      <c r="AL378" s="26" t="str">
        <f t="shared" si="85"/>
        <v>In. Val</v>
      </c>
      <c r="AM378" s="26" t="str">
        <f t="shared" si="86"/>
        <v>Inside Day</v>
      </c>
      <c r="AN378" s="26" t="str">
        <f t="shared" si="87"/>
        <v>Ab. Val</v>
      </c>
      <c r="AO378" s="26" t="str">
        <f t="shared" si="88"/>
        <v>No Gap</v>
      </c>
      <c r="AP378" s="26" t="str">
        <f t="shared" si="89"/>
        <v>Top-Weighted</v>
      </c>
      <c r="AQ378" s="26" t="str">
        <f t="shared" si="90"/>
        <v>Skewed Low</v>
      </c>
      <c r="AR378" s="26" t="str">
        <f t="shared" si="91"/>
        <v>Closed Higher Quadrant</v>
      </c>
      <c r="AS378" s="27">
        <f t="shared" si="92"/>
        <v>1</v>
      </c>
    </row>
    <row r="379" spans="1:45" ht="15.5" x14ac:dyDescent="0.35">
      <c r="A379" s="20">
        <v>45125</v>
      </c>
      <c r="B379" s="21">
        <v>1.2765200000000001</v>
      </c>
      <c r="C379" s="21">
        <v>1.3141799999999999</v>
      </c>
      <c r="D379" s="21">
        <v>1.25905</v>
      </c>
      <c r="E379" s="21">
        <v>1.3033300000000001</v>
      </c>
      <c r="F379" s="21">
        <v>1.2711000000000001</v>
      </c>
      <c r="G379" s="21">
        <v>1.2883000000000002</v>
      </c>
      <c r="H379" s="21">
        <v>1.2598</v>
      </c>
      <c r="I379" s="22">
        <v>83</v>
      </c>
      <c r="J379" s="22">
        <v>8053</v>
      </c>
      <c r="K379" s="22">
        <v>3192</v>
      </c>
      <c r="L379" s="22">
        <v>11346</v>
      </c>
      <c r="M379" s="23">
        <v>11.760729166666641</v>
      </c>
      <c r="N379" s="23">
        <v>551.29999999999905</v>
      </c>
      <c r="O379" s="22">
        <v>285.00000000000193</v>
      </c>
      <c r="P379" s="22">
        <v>1231568</v>
      </c>
      <c r="Q379" s="23">
        <v>1282.8833333333334</v>
      </c>
      <c r="R379" s="23">
        <v>20.580446218030147</v>
      </c>
      <c r="S379" s="22">
        <v>72</v>
      </c>
      <c r="T379" s="22" t="s">
        <v>28</v>
      </c>
      <c r="U379" s="23">
        <v>0.49022105398278493</v>
      </c>
      <c r="V379" s="22">
        <v>2302</v>
      </c>
      <c r="W379" s="22">
        <v>1230</v>
      </c>
      <c r="X379" s="22">
        <v>3193</v>
      </c>
      <c r="Y379" s="22">
        <v>4614</v>
      </c>
      <c r="Z379" s="22" t="s">
        <v>31</v>
      </c>
      <c r="AA379" s="5"/>
      <c r="AB379" s="6" cm="1">
        <f t="array" ref="AB379">SUM(IF(B379:I379&gt;B380:I380,1,-1))</f>
        <v>-4</v>
      </c>
      <c r="AC379" s="6" cm="1">
        <f t="array" ref="AC379">SUM(IF(J379:S379&gt;J380:S380,1,-1))</f>
        <v>4</v>
      </c>
      <c r="AD379" s="6">
        <f t="shared" si="81"/>
        <v>0</v>
      </c>
      <c r="AE379" s="6">
        <f t="shared" si="95"/>
        <v>-12</v>
      </c>
      <c r="AF379" s="6">
        <f t="shared" si="95"/>
        <v>8</v>
      </c>
      <c r="AG379" s="6">
        <f t="shared" si="95"/>
        <v>-4</v>
      </c>
      <c r="AH379" s="5"/>
      <c r="AI379" s="8" t="str">
        <f t="shared" si="82"/>
        <v>Outside</v>
      </c>
      <c r="AJ379" s="24" t="str">
        <f t="shared" si="83"/>
        <v>Neutral</v>
      </c>
      <c r="AK379" s="25" t="str">
        <f t="shared" si="84"/>
        <v>POC Unchanged</v>
      </c>
      <c r="AL379" s="26" t="str">
        <f t="shared" si="85"/>
        <v>In. Val</v>
      </c>
      <c r="AM379" s="26" t="str">
        <f t="shared" si="86"/>
        <v>Inside Day</v>
      </c>
      <c r="AN379" s="26" t="str">
        <f t="shared" si="87"/>
        <v>Ab. Val</v>
      </c>
      <c r="AO379" s="26" t="str">
        <f t="shared" si="88"/>
        <v>No Gap</v>
      </c>
      <c r="AP379" s="26" t="str">
        <f t="shared" si="89"/>
        <v>Top-Weighted</v>
      </c>
      <c r="AQ379" s="26" t="str">
        <f t="shared" si="90"/>
        <v>Skewed Low</v>
      </c>
      <c r="AR379" s="26" t="str">
        <f t="shared" si="91"/>
        <v>Same</v>
      </c>
      <c r="AS379" s="27">
        <f t="shared" si="92"/>
        <v>0</v>
      </c>
    </row>
    <row r="380" spans="1:45" ht="15.5" x14ac:dyDescent="0.35">
      <c r="A380" s="20">
        <v>45124</v>
      </c>
      <c r="B380" s="21">
        <v>1.27929</v>
      </c>
      <c r="C380" s="21">
        <v>1.3141799999999999</v>
      </c>
      <c r="D380" s="21">
        <v>1.25905</v>
      </c>
      <c r="E380" s="21">
        <v>1.3071299999999999</v>
      </c>
      <c r="F380" s="21">
        <v>1.2711000000000001</v>
      </c>
      <c r="G380" s="21">
        <v>1.284</v>
      </c>
      <c r="H380" s="21">
        <v>1.2621000000000002</v>
      </c>
      <c r="I380" s="22">
        <v>60</v>
      </c>
      <c r="J380" s="22">
        <v>8014</v>
      </c>
      <c r="K380" s="22">
        <v>3192</v>
      </c>
      <c r="L380" s="22">
        <v>11307</v>
      </c>
      <c r="M380" s="23">
        <v>11.718020833333322</v>
      </c>
      <c r="N380" s="23">
        <v>551.29999999999905</v>
      </c>
      <c r="O380" s="22">
        <v>218.9999999999981</v>
      </c>
      <c r="P380" s="22">
        <v>1230090</v>
      </c>
      <c r="Q380" s="23">
        <v>1281.34375</v>
      </c>
      <c r="R380" s="23">
        <v>20.509704335207726</v>
      </c>
      <c r="S380" s="22">
        <v>79</v>
      </c>
      <c r="T380" s="22" t="s">
        <v>28</v>
      </c>
      <c r="U380" s="23">
        <v>0.4814030007940952</v>
      </c>
      <c r="V380" s="22">
        <v>1656</v>
      </c>
      <c r="W380" s="22">
        <v>1230</v>
      </c>
      <c r="X380" s="22">
        <v>3757</v>
      </c>
      <c r="Y380" s="22">
        <v>4657</v>
      </c>
      <c r="Z380" s="22" t="s">
        <v>31</v>
      </c>
      <c r="AA380" s="5"/>
      <c r="AB380" s="6" cm="1">
        <f t="array" ref="AB380">SUM(IF(B380:I380&gt;B381:I381,1,-1))</f>
        <v>-6</v>
      </c>
      <c r="AC380" s="6" cm="1">
        <f t="array" ref="AC380">SUM(IF(J380:S380&gt;J381:S381,1,-1))</f>
        <v>4</v>
      </c>
      <c r="AD380" s="6">
        <f t="shared" si="81"/>
        <v>-2</v>
      </c>
      <c r="AE380" s="6">
        <f t="shared" si="95"/>
        <v>-8</v>
      </c>
      <c r="AF380" s="6">
        <f t="shared" si="95"/>
        <v>10</v>
      </c>
      <c r="AG380" s="6">
        <f t="shared" si="95"/>
        <v>2</v>
      </c>
      <c r="AH380" s="5"/>
      <c r="AI380" s="8" t="str">
        <f t="shared" si="82"/>
        <v>Outside</v>
      </c>
      <c r="AJ380" s="24" t="str">
        <f t="shared" si="83"/>
        <v>Down</v>
      </c>
      <c r="AK380" s="25" t="str">
        <f t="shared" si="84"/>
        <v>POC Unchanged</v>
      </c>
      <c r="AL380" s="26" t="str">
        <f t="shared" si="85"/>
        <v>In. Val</v>
      </c>
      <c r="AM380" s="26" t="str">
        <f t="shared" si="86"/>
        <v>Inside Day</v>
      </c>
      <c r="AN380" s="26" t="str">
        <f t="shared" si="87"/>
        <v>Ab. Val</v>
      </c>
      <c r="AO380" s="26" t="str">
        <f t="shared" si="88"/>
        <v>No Gap</v>
      </c>
      <c r="AP380" s="26" t="str">
        <f t="shared" si="89"/>
        <v>Top-Weighted</v>
      </c>
      <c r="AQ380" s="26" t="str">
        <f t="shared" si="90"/>
        <v>Skewed Low</v>
      </c>
      <c r="AR380" s="26" t="str">
        <f t="shared" si="91"/>
        <v>Same</v>
      </c>
      <c r="AS380" s="27">
        <f t="shared" si="92"/>
        <v>0</v>
      </c>
    </row>
    <row r="381" spans="1:45" ht="15.5" x14ac:dyDescent="0.35">
      <c r="A381" s="20">
        <v>45121</v>
      </c>
      <c r="B381" s="21">
        <v>1.2830699999999999</v>
      </c>
      <c r="C381" s="21">
        <v>1.3141799999999999</v>
      </c>
      <c r="D381" s="21">
        <v>1.25905</v>
      </c>
      <c r="E381" s="21">
        <v>1.3088900000000001</v>
      </c>
      <c r="F381" s="21">
        <v>1.2711000000000001</v>
      </c>
      <c r="G381" s="21">
        <v>1.284</v>
      </c>
      <c r="H381" s="21">
        <v>1.2641000000000002</v>
      </c>
      <c r="I381" s="22">
        <v>43</v>
      </c>
      <c r="J381" s="22">
        <v>7930</v>
      </c>
      <c r="K381" s="22">
        <v>3192</v>
      </c>
      <c r="L381" s="22">
        <v>11223</v>
      </c>
      <c r="M381" s="23">
        <v>11.630937499999986</v>
      </c>
      <c r="N381" s="23">
        <v>551.29999999999905</v>
      </c>
      <c r="O381" s="22">
        <v>198.99999999999807</v>
      </c>
      <c r="P381" s="22">
        <v>1221495</v>
      </c>
      <c r="Q381" s="23">
        <v>1272.390625</v>
      </c>
      <c r="R381" s="23">
        <v>20.357337202974822</v>
      </c>
      <c r="S381" s="22">
        <v>88</v>
      </c>
      <c r="T381" s="22" t="s">
        <v>28</v>
      </c>
      <c r="U381" s="23">
        <v>0.45942330558193645</v>
      </c>
      <c r="V381" s="22">
        <v>1149</v>
      </c>
      <c r="W381" s="22">
        <v>1230</v>
      </c>
      <c r="X381" s="22">
        <v>4180</v>
      </c>
      <c r="Y381" s="22">
        <v>4657</v>
      </c>
      <c r="Z381" s="22" t="s">
        <v>31</v>
      </c>
      <c r="AA381" s="5"/>
      <c r="AB381" s="6" cm="1">
        <f t="array" ref="AB381">SUM(IF(B381:I381&gt;B382:I382,1,-1))</f>
        <v>-2</v>
      </c>
      <c r="AC381" s="6" cm="1">
        <f t="array" ref="AC381">SUM(IF(J381:S381&gt;J382:S382,1,-1))</f>
        <v>0</v>
      </c>
      <c r="AD381" s="6">
        <f t="shared" si="81"/>
        <v>-2</v>
      </c>
      <c r="AE381" s="6">
        <f t="shared" si="95"/>
        <v>0</v>
      </c>
      <c r="AF381" s="6">
        <f t="shared" si="95"/>
        <v>12</v>
      </c>
      <c r="AG381" s="6">
        <f t="shared" si="95"/>
        <v>12</v>
      </c>
      <c r="AH381" s="5"/>
      <c r="AI381" s="8" t="str">
        <f t="shared" si="82"/>
        <v>Outside</v>
      </c>
      <c r="AJ381" s="24" t="str">
        <f t="shared" si="83"/>
        <v>Down</v>
      </c>
      <c r="AK381" s="25" t="str">
        <f t="shared" si="84"/>
        <v>POC Unchanged</v>
      </c>
      <c r="AL381" s="26" t="str">
        <f t="shared" si="85"/>
        <v>In. Val</v>
      </c>
      <c r="AM381" s="26" t="str">
        <f t="shared" si="86"/>
        <v>Upper Break</v>
      </c>
      <c r="AN381" s="26" t="str">
        <f t="shared" si="87"/>
        <v>Ab. Val</v>
      </c>
      <c r="AO381" s="26" t="str">
        <f t="shared" si="88"/>
        <v>No Gap</v>
      </c>
      <c r="AP381" s="26" t="str">
        <f t="shared" si="89"/>
        <v>Top-Weighted</v>
      </c>
      <c r="AQ381" s="26" t="str">
        <f t="shared" si="90"/>
        <v>Skewed Low</v>
      </c>
      <c r="AR381" s="26" t="str">
        <f t="shared" si="91"/>
        <v>Same</v>
      </c>
      <c r="AS381" s="27">
        <f t="shared" si="92"/>
        <v>0</v>
      </c>
    </row>
    <row r="382" spans="1:45" ht="15.5" x14ac:dyDescent="0.35">
      <c r="A382" s="20">
        <v>45120</v>
      </c>
      <c r="B382" s="21">
        <v>1.27844</v>
      </c>
      <c r="C382" s="21">
        <v>1.31402</v>
      </c>
      <c r="D382" s="21">
        <v>1.25905</v>
      </c>
      <c r="E382" s="21">
        <v>1.3127800000000001</v>
      </c>
      <c r="F382" s="21">
        <v>1.2711000000000001</v>
      </c>
      <c r="G382" s="21">
        <v>1.2839</v>
      </c>
      <c r="H382" s="21">
        <v>1.2683000000000002</v>
      </c>
      <c r="I382" s="22">
        <v>57</v>
      </c>
      <c r="J382" s="22">
        <v>7959</v>
      </c>
      <c r="K382" s="22">
        <v>3192</v>
      </c>
      <c r="L382" s="22">
        <v>11252</v>
      </c>
      <c r="M382" s="23">
        <v>11.661979166666677</v>
      </c>
      <c r="N382" s="23">
        <v>549.69999999999959</v>
      </c>
      <c r="O382" s="22">
        <v>155.99999999999835</v>
      </c>
      <c r="P382" s="22">
        <v>1212376</v>
      </c>
      <c r="Q382" s="23">
        <v>1262.8916666666667</v>
      </c>
      <c r="R382" s="23">
        <v>20.469346916499923</v>
      </c>
      <c r="S382" s="22">
        <v>79</v>
      </c>
      <c r="T382" s="22" t="s">
        <v>28</v>
      </c>
      <c r="U382" s="23">
        <v>0.40259806422546029</v>
      </c>
      <c r="V382" s="22">
        <v>598</v>
      </c>
      <c r="W382" s="22">
        <v>1232</v>
      </c>
      <c r="X382" s="22">
        <v>4834</v>
      </c>
      <c r="Y382" s="22">
        <v>4581</v>
      </c>
      <c r="Z382" s="22" t="s">
        <v>31</v>
      </c>
      <c r="AA382" s="5"/>
      <c r="AB382" s="6" cm="1">
        <f t="array" ref="AB382">SUM(IF(B382:I382&gt;B383:I383,1,-1))</f>
        <v>0</v>
      </c>
      <c r="AC382" s="6" cm="1">
        <f t="array" ref="AC382">SUM(IF(J382:S382&gt;J383:S383,1,-1))</f>
        <v>6</v>
      </c>
      <c r="AD382" s="6">
        <f t="shared" si="81"/>
        <v>6</v>
      </c>
      <c r="AE382" s="6">
        <f t="shared" si="95"/>
        <v>4</v>
      </c>
      <c r="AF382" s="6">
        <f t="shared" si="95"/>
        <v>14</v>
      </c>
      <c r="AG382" s="6">
        <f t="shared" si="95"/>
        <v>18</v>
      </c>
      <c r="AH382" s="5"/>
      <c r="AI382" s="8" t="str">
        <f t="shared" si="82"/>
        <v>Outside</v>
      </c>
      <c r="AJ382" s="24" t="str">
        <f t="shared" si="83"/>
        <v>Down</v>
      </c>
      <c r="AK382" s="25" t="str">
        <f t="shared" si="84"/>
        <v>POC Unchanged</v>
      </c>
      <c r="AL382" s="26" t="str">
        <f t="shared" si="85"/>
        <v>In. Val</v>
      </c>
      <c r="AM382" s="26" t="str">
        <f t="shared" si="86"/>
        <v>Upper Break</v>
      </c>
      <c r="AN382" s="26" t="str">
        <f t="shared" si="87"/>
        <v>Ab. Val</v>
      </c>
      <c r="AO382" s="26" t="str">
        <f t="shared" si="88"/>
        <v>No Gap</v>
      </c>
      <c r="AP382" s="26" t="str">
        <f t="shared" si="89"/>
        <v>Top-Weighted</v>
      </c>
      <c r="AQ382" s="26" t="str">
        <f t="shared" si="90"/>
        <v>Skewed Mid-Low</v>
      </c>
      <c r="AR382" s="26" t="str">
        <f t="shared" si="91"/>
        <v>Same</v>
      </c>
      <c r="AS382" s="27">
        <f t="shared" si="92"/>
        <v>0</v>
      </c>
    </row>
    <row r="383" spans="1:45" ht="15.5" x14ac:dyDescent="0.35">
      <c r="A383" s="20">
        <v>45119</v>
      </c>
      <c r="B383" s="21">
        <v>1.2670399999999999</v>
      </c>
      <c r="C383" s="21">
        <v>1.3</v>
      </c>
      <c r="D383" s="21">
        <v>1.25905</v>
      </c>
      <c r="E383" s="21">
        <v>1.29952</v>
      </c>
      <c r="F383" s="21">
        <v>1.2711000000000001</v>
      </c>
      <c r="G383" s="21">
        <v>1.2828000000000002</v>
      </c>
      <c r="H383" s="21">
        <v>1.2685000000000002</v>
      </c>
      <c r="I383" s="22">
        <v>60</v>
      </c>
      <c r="J383" s="22">
        <v>7478</v>
      </c>
      <c r="K383" s="22">
        <v>3596</v>
      </c>
      <c r="L383" s="22">
        <v>11176</v>
      </c>
      <c r="M383" s="23">
        <v>11.583854166666693</v>
      </c>
      <c r="N383" s="23">
        <v>409.5000000000004</v>
      </c>
      <c r="O383" s="22">
        <v>142.9999999999998</v>
      </c>
      <c r="P383" s="22">
        <v>1198783</v>
      </c>
      <c r="Q383" s="23">
        <v>1248.7322916666667</v>
      </c>
      <c r="R383" s="23">
        <v>27.291819291819266</v>
      </c>
      <c r="S383" s="22">
        <v>60</v>
      </c>
      <c r="T383" s="22" t="s">
        <v>28</v>
      </c>
      <c r="U383" s="23">
        <v>0.46497612388852</v>
      </c>
      <c r="V383" s="22">
        <v>874</v>
      </c>
      <c r="W383" s="22">
        <v>1666</v>
      </c>
      <c r="X383" s="22">
        <v>6514</v>
      </c>
      <c r="Y383" s="22">
        <v>2122</v>
      </c>
      <c r="Z383" s="22" t="s">
        <v>31</v>
      </c>
      <c r="AA383" s="5"/>
      <c r="AB383" s="6" cm="1">
        <f t="array" ref="AB383">SUM(IF(B383:I383&gt;B384:I384,1,-1))</f>
        <v>2</v>
      </c>
      <c r="AC383" s="6" cm="1">
        <f t="array" ref="AC383">SUM(IF(J383:S383&gt;J384:S384,1,-1))</f>
        <v>6</v>
      </c>
      <c r="AD383" s="6">
        <f t="shared" si="81"/>
        <v>8</v>
      </c>
      <c r="AE383" s="6">
        <f t="shared" ref="AE383:AG398" si="96">SUM(AB383:AB385)</f>
        <v>6</v>
      </c>
      <c r="AF383" s="6">
        <f t="shared" si="96"/>
        <v>10</v>
      </c>
      <c r="AG383" s="6">
        <f t="shared" si="96"/>
        <v>16</v>
      </c>
      <c r="AH383" s="5"/>
      <c r="AI383" s="8" t="str">
        <f t="shared" si="82"/>
        <v>OL Higher</v>
      </c>
      <c r="AJ383" s="24" t="str">
        <f t="shared" si="83"/>
        <v>Neutral</v>
      </c>
      <c r="AK383" s="25" t="str">
        <f t="shared" si="84"/>
        <v>POC Unchanged</v>
      </c>
      <c r="AL383" s="26" t="str">
        <f t="shared" si="85"/>
        <v>In. Val</v>
      </c>
      <c r="AM383" s="26" t="str">
        <f t="shared" si="86"/>
        <v>Upper Break</v>
      </c>
      <c r="AN383" s="26" t="str">
        <f t="shared" si="87"/>
        <v>Ab. Val</v>
      </c>
      <c r="AO383" s="26" t="str">
        <f t="shared" si="88"/>
        <v>Gap Down - Failed</v>
      </c>
      <c r="AP383" s="26" t="str">
        <f t="shared" si="89"/>
        <v>Top-Weighted</v>
      </c>
      <c r="AQ383" s="26" t="str">
        <f t="shared" si="90"/>
        <v>Skewed Mid-Low</v>
      </c>
      <c r="AR383" s="26" t="str">
        <f t="shared" si="91"/>
        <v>Same</v>
      </c>
      <c r="AS383" s="27">
        <f t="shared" si="92"/>
        <v>0</v>
      </c>
    </row>
    <row r="384" spans="1:45" ht="15.5" x14ac:dyDescent="0.35">
      <c r="A384" s="20">
        <v>45118</v>
      </c>
      <c r="B384" s="21">
        <v>1.26064</v>
      </c>
      <c r="C384" s="21">
        <v>1.29389</v>
      </c>
      <c r="D384" s="21">
        <v>1.25905</v>
      </c>
      <c r="E384" s="21">
        <v>1.2933300000000001</v>
      </c>
      <c r="F384" s="21">
        <v>1.2711000000000001</v>
      </c>
      <c r="G384" s="21">
        <v>1.2823000000000002</v>
      </c>
      <c r="H384" s="21">
        <v>1.2684000000000002</v>
      </c>
      <c r="I384" s="22">
        <v>85</v>
      </c>
      <c r="J384" s="22">
        <v>6892</v>
      </c>
      <c r="K384" s="22">
        <v>4133</v>
      </c>
      <c r="L384" s="22">
        <v>11127</v>
      </c>
      <c r="M384" s="23">
        <v>11.532187500000028</v>
      </c>
      <c r="N384" s="23">
        <v>348.39999999999981</v>
      </c>
      <c r="O384" s="22">
        <v>139.00000000000023</v>
      </c>
      <c r="P384" s="22">
        <v>1192651</v>
      </c>
      <c r="Q384" s="23">
        <v>1242.3447916666667</v>
      </c>
      <c r="R384" s="23">
        <v>31.937428243398411</v>
      </c>
      <c r="S384" s="22">
        <v>58</v>
      </c>
      <c r="T384" s="22" t="s">
        <v>26</v>
      </c>
      <c r="U384" s="23">
        <v>0.5470697744330274</v>
      </c>
      <c r="V384" s="22">
        <v>640</v>
      </c>
      <c r="W384" s="22">
        <v>2661</v>
      </c>
      <c r="X384" s="22">
        <v>5663</v>
      </c>
      <c r="Y384" s="22">
        <v>2116</v>
      </c>
      <c r="Z384" s="22" t="s">
        <v>31</v>
      </c>
      <c r="AA384" s="5"/>
      <c r="AB384" s="6" cm="1">
        <f t="array" ref="AB384">SUM(IF(B384:I384&gt;B385:I385,1,-1))</f>
        <v>2</v>
      </c>
      <c r="AC384" s="6" cm="1">
        <f t="array" ref="AC384">SUM(IF(J384:S384&gt;J385:S385,1,-1))</f>
        <v>2</v>
      </c>
      <c r="AD384" s="6">
        <f t="shared" si="81"/>
        <v>4</v>
      </c>
      <c r="AE384" s="6">
        <f t="shared" si="96"/>
        <v>8</v>
      </c>
      <c r="AF384" s="6">
        <f t="shared" si="96"/>
        <v>8</v>
      </c>
      <c r="AG384" s="6">
        <f t="shared" si="96"/>
        <v>16</v>
      </c>
      <c r="AH384" s="5"/>
      <c r="AI384" s="8" t="str">
        <f t="shared" si="82"/>
        <v>Outside</v>
      </c>
      <c r="AJ384" s="24" t="str">
        <f t="shared" si="83"/>
        <v>Up</v>
      </c>
      <c r="AK384" s="25" t="str">
        <f t="shared" si="84"/>
        <v>POC Unchanged</v>
      </c>
      <c r="AL384" s="26" t="str">
        <f t="shared" si="85"/>
        <v>In. Val</v>
      </c>
      <c r="AM384" s="26" t="str">
        <f t="shared" si="86"/>
        <v>Upper Break</v>
      </c>
      <c r="AN384" s="26" t="str">
        <f t="shared" si="87"/>
        <v>Ab. Val</v>
      </c>
      <c r="AO384" s="26" t="str">
        <f t="shared" si="88"/>
        <v>Gap Down - Failed</v>
      </c>
      <c r="AP384" s="26" t="str">
        <f t="shared" si="89"/>
        <v>Top-Weighted</v>
      </c>
      <c r="AQ384" s="26" t="str">
        <f t="shared" si="90"/>
        <v>Skewed Mid-Low</v>
      </c>
      <c r="AR384" s="26" t="str">
        <f t="shared" si="91"/>
        <v>Same</v>
      </c>
      <c r="AS384" s="27">
        <f t="shared" si="92"/>
        <v>0</v>
      </c>
    </row>
    <row r="385" spans="1:45" ht="15.5" x14ac:dyDescent="0.35">
      <c r="A385" s="20">
        <v>45117</v>
      </c>
      <c r="B385" s="21">
        <v>1.25143</v>
      </c>
      <c r="C385" s="21">
        <v>1.2867999999999999</v>
      </c>
      <c r="D385" s="21">
        <v>1.2513000000000001</v>
      </c>
      <c r="E385" s="21">
        <v>1.28634</v>
      </c>
      <c r="F385" s="21">
        <v>1.2711000000000001</v>
      </c>
      <c r="G385" s="21">
        <v>1.2822</v>
      </c>
      <c r="H385" s="21">
        <v>1.2685000000000002</v>
      </c>
      <c r="I385" s="22">
        <v>98</v>
      </c>
      <c r="J385" s="22">
        <v>6323</v>
      </c>
      <c r="K385" s="22">
        <v>4649</v>
      </c>
      <c r="L385" s="22">
        <v>11074</v>
      </c>
      <c r="M385" s="23">
        <v>11.457604166666693</v>
      </c>
      <c r="N385" s="23">
        <v>354.99999999999864</v>
      </c>
      <c r="O385" s="22">
        <v>136.99999999999824</v>
      </c>
      <c r="P385" s="22">
        <v>1195007</v>
      </c>
      <c r="Q385" s="23">
        <v>1244.7989583333333</v>
      </c>
      <c r="R385" s="23">
        <v>31.194366197183218</v>
      </c>
      <c r="S385" s="22">
        <v>52</v>
      </c>
      <c r="T385" s="22" t="s">
        <v>26</v>
      </c>
      <c r="U385" s="23">
        <v>0.61647019737643571</v>
      </c>
      <c r="V385" s="22">
        <v>2062</v>
      </c>
      <c r="W385" s="22">
        <v>5993</v>
      </c>
      <c r="X385" s="22">
        <v>2612</v>
      </c>
      <c r="Y385" s="22">
        <v>407</v>
      </c>
      <c r="Z385" s="22" t="s">
        <v>31</v>
      </c>
      <c r="AA385" s="5"/>
      <c r="AB385" s="6" cm="1">
        <f t="array" ref="AB385">SUM(IF(B385:I385&gt;B386:I386,1,-1))</f>
        <v>2</v>
      </c>
      <c r="AC385" s="6" cm="1">
        <f t="array" ref="AC385">SUM(IF(J385:S385&gt;J386:S386,1,-1))</f>
        <v>2</v>
      </c>
      <c r="AD385" s="6">
        <f t="shared" si="81"/>
        <v>4</v>
      </c>
      <c r="AE385" s="6">
        <f t="shared" si="96"/>
        <v>6</v>
      </c>
      <c r="AF385" s="6">
        <f t="shared" si="96"/>
        <v>8</v>
      </c>
      <c r="AG385" s="6">
        <f t="shared" si="96"/>
        <v>14</v>
      </c>
      <c r="AH385" s="5"/>
      <c r="AI385" s="8" t="str">
        <f t="shared" si="82"/>
        <v>Inside</v>
      </c>
      <c r="AJ385" s="24" t="str">
        <f t="shared" si="83"/>
        <v>Up</v>
      </c>
      <c r="AK385" s="25" t="str">
        <f t="shared" si="84"/>
        <v>POC Unchanged</v>
      </c>
      <c r="AL385" s="26" t="str">
        <f t="shared" si="85"/>
        <v>In. Val</v>
      </c>
      <c r="AM385" s="26" t="str">
        <f t="shared" si="86"/>
        <v>Upper Break</v>
      </c>
      <c r="AN385" s="26" t="str">
        <f t="shared" si="87"/>
        <v>Ab. Val</v>
      </c>
      <c r="AO385" s="26" t="str">
        <f t="shared" si="88"/>
        <v>Gap Down - Failed</v>
      </c>
      <c r="AP385" s="26" t="str">
        <f t="shared" si="89"/>
        <v>Top-Weighted</v>
      </c>
      <c r="AQ385" s="26" t="str">
        <f t="shared" si="90"/>
        <v>Skewed Mid-High</v>
      </c>
      <c r="AR385" s="26" t="str">
        <f t="shared" si="91"/>
        <v>Same</v>
      </c>
      <c r="AS385" s="27">
        <f t="shared" si="92"/>
        <v>0</v>
      </c>
    </row>
    <row r="386" spans="1:45" ht="15.5" x14ac:dyDescent="0.35">
      <c r="A386" s="20">
        <v>45114</v>
      </c>
      <c r="B386" s="21">
        <v>1.25793</v>
      </c>
      <c r="C386" s="21">
        <v>1.2848900000000001</v>
      </c>
      <c r="D386" s="21">
        <v>1.2486699999999999</v>
      </c>
      <c r="E386" s="21">
        <v>1.2837099999999999</v>
      </c>
      <c r="F386" s="21">
        <v>1.2711000000000001</v>
      </c>
      <c r="G386" s="21">
        <v>1.2832000000000001</v>
      </c>
      <c r="H386" s="21">
        <v>1.2680000000000002</v>
      </c>
      <c r="I386" s="22">
        <v>91</v>
      </c>
      <c r="J386" s="22">
        <v>5774</v>
      </c>
      <c r="K386" s="22">
        <v>5077</v>
      </c>
      <c r="L386" s="22">
        <v>10953</v>
      </c>
      <c r="M386" s="23">
        <v>11.359791666666675</v>
      </c>
      <c r="N386" s="23">
        <v>362.20000000000141</v>
      </c>
      <c r="O386" s="22">
        <v>151.99999999999881</v>
      </c>
      <c r="P386" s="22">
        <v>1181943</v>
      </c>
      <c r="Q386" s="23">
        <v>1231.190625</v>
      </c>
      <c r="R386" s="23">
        <v>30.240198785201429</v>
      </c>
      <c r="S386" s="22">
        <v>55</v>
      </c>
      <c r="T386" s="22" t="s">
        <v>26</v>
      </c>
      <c r="U386" s="23">
        <v>0.64164206320805928</v>
      </c>
      <c r="V386" s="22">
        <v>2470</v>
      </c>
      <c r="W386" s="22">
        <v>5621</v>
      </c>
      <c r="X386" s="22">
        <v>2252</v>
      </c>
      <c r="Y386" s="22">
        <v>598</v>
      </c>
      <c r="Z386" s="22" t="s">
        <v>31</v>
      </c>
      <c r="AA386" s="5"/>
      <c r="AB386" s="6" cm="1">
        <f t="array" ref="AB386">SUM(IF(B386:I386&gt;B387:I387,1,-1))</f>
        <v>4</v>
      </c>
      <c r="AC386" s="6" cm="1">
        <f t="array" ref="AC386">SUM(IF(J386:S386&gt;J387:S387,1,-1))</f>
        <v>4</v>
      </c>
      <c r="AD386" s="6">
        <f t="shared" si="81"/>
        <v>8</v>
      </c>
      <c r="AE386" s="6">
        <f t="shared" si="96"/>
        <v>2</v>
      </c>
      <c r="AF386" s="6">
        <f t="shared" si="96"/>
        <v>6</v>
      </c>
      <c r="AG386" s="6">
        <f t="shared" si="96"/>
        <v>8</v>
      </c>
      <c r="AH386" s="5"/>
      <c r="AI386" s="8" t="str">
        <f t="shared" si="82"/>
        <v>OL Higher</v>
      </c>
      <c r="AJ386" s="24" t="str">
        <f t="shared" si="83"/>
        <v>Up</v>
      </c>
      <c r="AK386" s="25" t="str">
        <f t="shared" si="84"/>
        <v>POC Unchanged</v>
      </c>
      <c r="AL386" s="26" t="str">
        <f t="shared" si="85"/>
        <v>In. Val</v>
      </c>
      <c r="AM386" s="26" t="str">
        <f t="shared" si="86"/>
        <v>Upper Break</v>
      </c>
      <c r="AN386" s="26" t="str">
        <f t="shared" si="87"/>
        <v>Ab. Val</v>
      </c>
      <c r="AO386" s="26" t="str">
        <f t="shared" si="88"/>
        <v>Gap Down - Failed</v>
      </c>
      <c r="AP386" s="26" t="str">
        <f t="shared" si="89"/>
        <v>Top-Weighted</v>
      </c>
      <c r="AQ386" s="26" t="str">
        <f t="shared" si="90"/>
        <v>Skewed Mid-High</v>
      </c>
      <c r="AR386" s="26" t="str">
        <f t="shared" si="91"/>
        <v>Closed Lower Quadrant</v>
      </c>
      <c r="AS386" s="27">
        <f t="shared" si="92"/>
        <v>-1</v>
      </c>
    </row>
    <row r="387" spans="1:45" ht="15.5" x14ac:dyDescent="0.35">
      <c r="A387" s="20">
        <v>45113</v>
      </c>
      <c r="B387" s="21">
        <v>1.2557700000000001</v>
      </c>
      <c r="C387" s="21">
        <v>1.28478</v>
      </c>
      <c r="D387" s="21">
        <v>1.2486699999999999</v>
      </c>
      <c r="E387" s="21">
        <v>1.27413</v>
      </c>
      <c r="F387" s="21">
        <v>1.2711000000000001</v>
      </c>
      <c r="G387" s="21">
        <v>1.2800000000000002</v>
      </c>
      <c r="H387" s="21">
        <v>1.2643000000000002</v>
      </c>
      <c r="I387" s="22">
        <v>81</v>
      </c>
      <c r="J387" s="22">
        <v>5228</v>
      </c>
      <c r="K387" s="22">
        <v>5485</v>
      </c>
      <c r="L387" s="22">
        <v>10815</v>
      </c>
      <c r="M387" s="23">
        <v>11.217187500000007</v>
      </c>
      <c r="N387" s="23">
        <v>361.10000000000088</v>
      </c>
      <c r="O387" s="22">
        <v>157.00000000000048</v>
      </c>
      <c r="P387" s="22">
        <v>1157220</v>
      </c>
      <c r="Q387" s="23">
        <v>1205.4375</v>
      </c>
      <c r="R387" s="23">
        <v>29.950152312378769</v>
      </c>
      <c r="S387" s="22">
        <v>60</v>
      </c>
      <c r="T387" s="22" t="s">
        <v>33</v>
      </c>
      <c r="U387" s="23">
        <v>0.70114167198726896</v>
      </c>
      <c r="V387" s="22">
        <v>2184</v>
      </c>
      <c r="W387" s="22">
        <v>5361</v>
      </c>
      <c r="X387" s="22">
        <v>2358</v>
      </c>
      <c r="Y387" s="22">
        <v>912</v>
      </c>
      <c r="Z387" s="22" t="s">
        <v>32</v>
      </c>
      <c r="AA387" s="5"/>
      <c r="AB387" s="6" cm="1">
        <f t="array" ref="AB387">SUM(IF(B387:I387&gt;B388:I388,1,-1))</f>
        <v>0</v>
      </c>
      <c r="AC387" s="6" cm="1">
        <f t="array" ref="AC387">SUM(IF(J387:S387&gt;J388:S388,1,-1))</f>
        <v>2</v>
      </c>
      <c r="AD387" s="6">
        <f t="shared" si="81"/>
        <v>2</v>
      </c>
      <c r="AE387" s="6">
        <f t="shared" si="96"/>
        <v>-2</v>
      </c>
      <c r="AF387" s="6">
        <f t="shared" si="96"/>
        <v>-4</v>
      </c>
      <c r="AG387" s="6">
        <f t="shared" si="96"/>
        <v>-6</v>
      </c>
      <c r="AH387" s="5"/>
      <c r="AI387" s="8" t="str">
        <f t="shared" si="82"/>
        <v>Inside</v>
      </c>
      <c r="AJ387" s="24" t="str">
        <f t="shared" si="83"/>
        <v>Up</v>
      </c>
      <c r="AK387" s="25" t="str">
        <f t="shared" si="84"/>
        <v>POC Unchanged</v>
      </c>
      <c r="AL387" s="26" t="str">
        <f t="shared" si="85"/>
        <v>In. Val</v>
      </c>
      <c r="AM387" s="26" t="str">
        <f t="shared" si="86"/>
        <v>Inside Day</v>
      </c>
      <c r="AN387" s="26" t="str">
        <f t="shared" si="87"/>
        <v>In Val</v>
      </c>
      <c r="AO387" s="26" t="str">
        <f t="shared" si="88"/>
        <v>Gap Down - Failed</v>
      </c>
      <c r="AP387" s="26" t="str">
        <f t="shared" si="89"/>
        <v>Bottom-Weighted</v>
      </c>
      <c r="AQ387" s="26" t="str">
        <f t="shared" si="90"/>
        <v>Skewed Mid-High</v>
      </c>
      <c r="AR387" s="26" t="str">
        <f t="shared" si="91"/>
        <v>Same</v>
      </c>
      <c r="AS387" s="27">
        <f t="shared" si="92"/>
        <v>0</v>
      </c>
    </row>
    <row r="388" spans="1:45" ht="15.5" x14ac:dyDescent="0.35">
      <c r="A388" s="20">
        <v>45112</v>
      </c>
      <c r="B388" s="21">
        <v>1.2444</v>
      </c>
      <c r="C388" s="21">
        <v>1.28478</v>
      </c>
      <c r="D388" s="21">
        <v>1.2441</v>
      </c>
      <c r="E388" s="21">
        <v>1.27037</v>
      </c>
      <c r="F388" s="21">
        <v>1.2710999999999999</v>
      </c>
      <c r="G388" s="21">
        <v>1.2802</v>
      </c>
      <c r="H388" s="21">
        <v>1.2626999999999999</v>
      </c>
      <c r="I388" s="22">
        <v>97</v>
      </c>
      <c r="J388" s="22">
        <v>4837</v>
      </c>
      <c r="K388" s="22">
        <v>5798</v>
      </c>
      <c r="L388" s="22">
        <v>10728</v>
      </c>
      <c r="M388" s="23">
        <v>11.053437499999998</v>
      </c>
      <c r="N388" s="23">
        <v>406.80000000000052</v>
      </c>
      <c r="O388" s="22">
        <v>175.00000000000071</v>
      </c>
      <c r="P388" s="22">
        <v>1131068</v>
      </c>
      <c r="Q388" s="23">
        <v>1178.1958333333334</v>
      </c>
      <c r="R388" s="23">
        <v>26.371681415929171</v>
      </c>
      <c r="S388" s="22">
        <v>69</v>
      </c>
      <c r="T388" s="22" t="s">
        <v>26</v>
      </c>
      <c r="U388" s="23">
        <v>0.67125026074108285</v>
      </c>
      <c r="V388" s="22">
        <v>2505</v>
      </c>
      <c r="W388" s="22">
        <v>5043</v>
      </c>
      <c r="X388" s="22">
        <v>2418</v>
      </c>
      <c r="Y388" s="22">
        <v>715</v>
      </c>
      <c r="Z388" s="22" t="s">
        <v>32</v>
      </c>
      <c r="AA388" s="5"/>
      <c r="AB388" s="6" cm="1">
        <f t="array" ref="AB388">SUM(IF(B388:I388&gt;B389:I389,1,-1))</f>
        <v>-2</v>
      </c>
      <c r="AC388" s="6" cm="1">
        <f t="array" ref="AC388">SUM(IF(J388:S388&gt;J389:S389,1,-1))</f>
        <v>0</v>
      </c>
      <c r="AD388" s="6">
        <f t="shared" ref="AD388:AD451" si="97">SUM(AB388:AC388)</f>
        <v>-2</v>
      </c>
      <c r="AE388" s="6">
        <f t="shared" si="96"/>
        <v>-2</v>
      </c>
      <c r="AF388" s="6">
        <f t="shared" si="96"/>
        <v>-8</v>
      </c>
      <c r="AG388" s="6">
        <f t="shared" si="96"/>
        <v>-10</v>
      </c>
      <c r="AH388" s="5"/>
      <c r="AI388" s="8" t="str">
        <f t="shared" si="82"/>
        <v>OL Higher</v>
      </c>
      <c r="AJ388" s="24" t="str">
        <f t="shared" si="83"/>
        <v>Up</v>
      </c>
      <c r="AK388" s="25" t="str">
        <f t="shared" si="84"/>
        <v>POC Unchanged</v>
      </c>
      <c r="AL388" s="26" t="str">
        <f t="shared" si="85"/>
        <v>In. Val</v>
      </c>
      <c r="AM388" s="26" t="str">
        <f t="shared" si="86"/>
        <v>Inside Day</v>
      </c>
      <c r="AN388" s="26" t="str">
        <f t="shared" si="87"/>
        <v>In Val</v>
      </c>
      <c r="AO388" s="26" t="str">
        <f t="shared" si="88"/>
        <v>Gap Down - Failed</v>
      </c>
      <c r="AP388" s="26" t="str">
        <f t="shared" si="89"/>
        <v>Bottom-Weighted</v>
      </c>
      <c r="AQ388" s="26" t="str">
        <f t="shared" si="90"/>
        <v>Skewed Mid-High</v>
      </c>
      <c r="AR388" s="26" t="str">
        <f t="shared" si="91"/>
        <v>Same</v>
      </c>
      <c r="AS388" s="27">
        <f t="shared" si="92"/>
        <v>0</v>
      </c>
    </row>
    <row r="389" spans="1:45" ht="15.5" x14ac:dyDescent="0.35">
      <c r="A389" s="20">
        <v>45111</v>
      </c>
      <c r="B389" s="21">
        <v>1.2428999999999999</v>
      </c>
      <c r="C389" s="21">
        <v>1.28478</v>
      </c>
      <c r="D389" s="21">
        <v>1.2393799999999999</v>
      </c>
      <c r="E389" s="21">
        <v>1.2716700000000001</v>
      </c>
      <c r="F389" s="21">
        <v>1.2711000000000001</v>
      </c>
      <c r="G389" s="21">
        <v>1.2802</v>
      </c>
      <c r="H389" s="21">
        <v>1.2611000000000001</v>
      </c>
      <c r="I389" s="22">
        <v>105</v>
      </c>
      <c r="J389" s="22">
        <v>4663</v>
      </c>
      <c r="K389" s="22">
        <v>5987</v>
      </c>
      <c r="L389" s="22">
        <v>10726</v>
      </c>
      <c r="M389" s="23">
        <v>11.079479166666662</v>
      </c>
      <c r="N389" s="23">
        <v>454.00000000000108</v>
      </c>
      <c r="O389" s="22">
        <v>190.99999999999895</v>
      </c>
      <c r="P389" s="22">
        <v>1126263</v>
      </c>
      <c r="Q389" s="23">
        <v>1173.190625</v>
      </c>
      <c r="R389" s="23">
        <v>23.625550660792896</v>
      </c>
      <c r="S389" s="22">
        <v>73</v>
      </c>
      <c r="T389" s="22" t="s">
        <v>26</v>
      </c>
      <c r="U389" s="23">
        <v>0.62889631610614627</v>
      </c>
      <c r="V389" s="22">
        <v>3154</v>
      </c>
      <c r="W389" s="22">
        <v>4683</v>
      </c>
      <c r="X389" s="22">
        <v>1935</v>
      </c>
      <c r="Y389" s="22">
        <v>954</v>
      </c>
      <c r="Z389" s="22" t="s">
        <v>32</v>
      </c>
      <c r="AA389" s="5"/>
      <c r="AB389" s="6" cm="1">
        <f t="array" ref="AB389">SUM(IF(B389:I389&gt;B390:I390,1,-1))</f>
        <v>0</v>
      </c>
      <c r="AC389" s="6" cm="1">
        <f t="array" ref="AC389">SUM(IF(J389:S389&gt;J390:S390,1,-1))</f>
        <v>-6</v>
      </c>
      <c r="AD389" s="6">
        <f t="shared" si="97"/>
        <v>-6</v>
      </c>
      <c r="AE389" s="6">
        <f t="shared" si="96"/>
        <v>-2</v>
      </c>
      <c r="AF389" s="6">
        <f t="shared" si="96"/>
        <v>-6</v>
      </c>
      <c r="AG389" s="6">
        <f t="shared" si="96"/>
        <v>-8</v>
      </c>
      <c r="AH389" s="5"/>
      <c r="AI389" s="8" t="str">
        <f t="shared" si="82"/>
        <v>Inside</v>
      </c>
      <c r="AJ389" s="24" t="str">
        <f t="shared" si="83"/>
        <v>Up</v>
      </c>
      <c r="AK389" s="25" t="str">
        <f t="shared" si="84"/>
        <v>POC Unchanged</v>
      </c>
      <c r="AL389" s="26" t="str">
        <f t="shared" si="85"/>
        <v>In. Val</v>
      </c>
      <c r="AM389" s="26" t="str">
        <f t="shared" si="86"/>
        <v>Inside Day</v>
      </c>
      <c r="AN389" s="26" t="str">
        <f t="shared" si="87"/>
        <v>In Val</v>
      </c>
      <c r="AO389" s="26" t="str">
        <f t="shared" si="88"/>
        <v>Gap Down - Failed</v>
      </c>
      <c r="AP389" s="26" t="str">
        <f t="shared" si="89"/>
        <v>Bottom-Weighted</v>
      </c>
      <c r="AQ389" s="26" t="str">
        <f t="shared" si="90"/>
        <v>Skewed Mid-High</v>
      </c>
      <c r="AR389" s="26" t="str">
        <f t="shared" si="91"/>
        <v>Same</v>
      </c>
      <c r="AS389" s="27">
        <f t="shared" si="92"/>
        <v>0</v>
      </c>
    </row>
    <row r="390" spans="1:45" ht="15.5" x14ac:dyDescent="0.35">
      <c r="A390" s="20">
        <v>45110</v>
      </c>
      <c r="B390" s="21">
        <v>1.24319</v>
      </c>
      <c r="C390" s="21">
        <v>1.28478</v>
      </c>
      <c r="D390" s="21">
        <v>1.2391300000000001</v>
      </c>
      <c r="E390" s="21">
        <v>1.2691600000000001</v>
      </c>
      <c r="F390" s="21">
        <v>1.2711000000000001</v>
      </c>
      <c r="G390" s="21">
        <v>1.2811000000000001</v>
      </c>
      <c r="H390" s="21">
        <v>1.2601</v>
      </c>
      <c r="I390" s="22">
        <v>102</v>
      </c>
      <c r="J390" s="22">
        <v>4485</v>
      </c>
      <c r="K390" s="22">
        <v>6207</v>
      </c>
      <c r="L390" s="22">
        <v>10761</v>
      </c>
      <c r="M390" s="23">
        <v>11.136666666666656</v>
      </c>
      <c r="N390" s="23">
        <v>456.49999999999966</v>
      </c>
      <c r="O390" s="22">
        <v>210.00000000000131</v>
      </c>
      <c r="P390" s="22">
        <v>1133891</v>
      </c>
      <c r="Q390" s="23">
        <v>1181.1364583333334</v>
      </c>
      <c r="R390" s="23">
        <v>23.572836801752484</v>
      </c>
      <c r="S390" s="22">
        <v>74</v>
      </c>
      <c r="T390" s="22" t="s">
        <v>26</v>
      </c>
      <c r="U390" s="23">
        <v>0.60926785820051799</v>
      </c>
      <c r="V390" s="22">
        <v>3206</v>
      </c>
      <c r="W390" s="22">
        <v>4268</v>
      </c>
      <c r="X390" s="22">
        <v>1916</v>
      </c>
      <c r="Y390" s="22">
        <v>1371</v>
      </c>
      <c r="Z390" s="22" t="s">
        <v>32</v>
      </c>
      <c r="AA390" s="5"/>
      <c r="AB390" s="6" cm="1">
        <f t="array" ref="AB390">SUM(IF(B390:I390&gt;B391:I391,1,-1))</f>
        <v>0</v>
      </c>
      <c r="AC390" s="6" cm="1">
        <f t="array" ref="AC390">SUM(IF(J390:S390&gt;J391:S391,1,-1))</f>
        <v>-2</v>
      </c>
      <c r="AD390" s="6">
        <f t="shared" si="97"/>
        <v>-2</v>
      </c>
      <c r="AE390" s="6">
        <f t="shared" si="96"/>
        <v>-6</v>
      </c>
      <c r="AF390" s="6">
        <f t="shared" si="96"/>
        <v>-4</v>
      </c>
      <c r="AG390" s="6">
        <f t="shared" si="96"/>
        <v>-10</v>
      </c>
      <c r="AH390" s="5"/>
      <c r="AI390" s="8" t="str">
        <f t="shared" ref="AI390:AI453" si="98">IF(AND(H390&gt;=G391,G390&gt;=G391),"Higher",
IF(AND(H390&lt;=H391,G390&lt;=H391),"Lower",
IF(AND(G390&gt;=G391,H390&lt;=G391,H390&gt;H391),"OL Higher",
IF(AND(H390&lt;=H391,G390&gt;=H391,G390&lt;G391),"OL Lower",
IF(AND(G390&lt;=G391,H390&gt;=H391),"Inside",
IF(AND(G390&gt;=G391,H390&lt;=H391),"Outside","Undefined"))))))</f>
        <v>Inside</v>
      </c>
      <c r="AJ390" s="24" t="str">
        <f t="shared" ref="AJ390:AJ453" si="99">IF(F390 &gt;= ((C390 - D390) * 10%) + B390, "Up", IF(F390 &lt;= (B390 - (C390 - D390) * 10%), "Down", "Neutral"))</f>
        <v>Up</v>
      </c>
      <c r="AK390" s="25" t="str">
        <f t="shared" ref="AK390:AK453" si="100">IF(F390 &gt; F391, "POC Up", IF(F390 &lt; F391, "POC Down", "POC Unchanged"))</f>
        <v>POC Unchanged</v>
      </c>
      <c r="AL390" s="26" t="str">
        <f t="shared" ref="AL390:AL453" si="101">IF(F390 &lt; H391, "Bel. Val",
IF(F390 &gt; G391, "Ab. Val",
"In. Val"))</f>
        <v>In. Val</v>
      </c>
      <c r="AM390" s="26" t="str">
        <f t="shared" ref="AM390:AM453" si="102">IF(AND(D390 &lt; D391, C390 &gt; C391), "Both Sides Expand",
IF(D390 &lt; D391, "Lower Break",
IF(C390 &gt; C391, "Upper Break", "Inside Day")))</f>
        <v>Inside Day</v>
      </c>
      <c r="AN390" s="26" t="str">
        <f t="shared" ref="AN390:AN453" si="103">IF(AND(E390 &lt; H390, E390 &lt; G390), "Bl. Val",
IF(AND(E390 &gt; G390, E390 &gt; H390), "Ab. Val",
"In Val"))</f>
        <v>In Val</v>
      </c>
      <c r="AO390" s="26" t="str">
        <f t="shared" ref="AO390:AO453" si="104">IF(AND(B390 &gt; G391, E390 &lt; G391), "Gap Up - Failed",
IF(AND(B390 &gt; G391, E390 &gt; B390), "Gap Up - Follow Through",
IF(AND(B390 &gt; G391, E390 &lt; B390), "Gap Up - Faded",
IF(AND(B390 &lt; H391, E390 &gt; H391), "Gap Down - Failed",
IF(AND(B390 &lt; H391, E390 &lt; B390), "Gap Down - Follow Through",
IF(AND(B390 &lt; H391, E390 &gt; B390), "Gap Down - Rejected",
"No Gap"))))))</f>
        <v>Gap Down - Failed</v>
      </c>
      <c r="AP390" s="26" t="str">
        <f t="shared" ref="AP390:AP453" si="105">IF(J390 &gt; K390, "Top-Weighted",
IF(K390 &gt; J390, "Bottom-Weighted",
"Balanced"))</f>
        <v>Bottom-Weighted</v>
      </c>
      <c r="AQ390" s="26" t="str">
        <f t="shared" ref="AQ390:AQ453" si="106">IF(COUNTIF(V390:Y390, MAX(V390, W390, X390, Y390)) &gt; 1, "Tie",
IF(V390 &gt; MAX(W390, X390, Y390), "Skewed High",
IF(W390 &gt; MAX(V390, X390, Y390), "Skewed Mid-High",
IF(X390 &gt; MAX(V390, W390, Y390), "Skewed Mid-Low",
IF(Y390 &gt; MAX(V390, W390, X390), "Skewed Low", "Evenly Distributed")))))</f>
        <v>Skewed Mid-High</v>
      </c>
      <c r="AR390" s="26" t="str">
        <f t="shared" ref="AR390:AR453" si="107">IF(Z390 &lt; Z391, "Closed Lower Quadrant",
IF(Z390 &gt; Z391, "Closed Higher Quadrant",
"Same"))</f>
        <v>Same</v>
      </c>
      <c r="AS390" s="27">
        <f t="shared" ref="AS390:AS453" si="108">_xlfn.NUMBERVALUE(SUBSTITUTE(Z390,"Q","")) - _xlfn.NUMBERVALUE(SUBSTITUTE(Z391,"Q",""))</f>
        <v>0</v>
      </c>
    </row>
    <row r="391" spans="1:45" ht="15.5" x14ac:dyDescent="0.35">
      <c r="A391" s="20">
        <v>45107</v>
      </c>
      <c r="B391" s="21">
        <v>1.24299</v>
      </c>
      <c r="C391" s="21">
        <v>1.28478</v>
      </c>
      <c r="D391" s="21">
        <v>1.23681</v>
      </c>
      <c r="E391" s="21">
        <v>1.2693099999999999</v>
      </c>
      <c r="F391" s="21">
        <v>1.2711000000000001</v>
      </c>
      <c r="G391" s="21">
        <v>1.2834000000000001</v>
      </c>
      <c r="H391" s="21">
        <v>1.2594000000000001</v>
      </c>
      <c r="I391" s="22">
        <v>93</v>
      </c>
      <c r="J391" s="22">
        <v>4469</v>
      </c>
      <c r="K391" s="22">
        <v>6251</v>
      </c>
      <c r="L391" s="22">
        <v>10788</v>
      </c>
      <c r="M391" s="23">
        <v>11.17552083333333</v>
      </c>
      <c r="N391" s="23">
        <v>479.70000000000067</v>
      </c>
      <c r="O391" s="22">
        <v>240.00000000000023</v>
      </c>
      <c r="P391" s="22">
        <v>1127006</v>
      </c>
      <c r="Q391" s="23">
        <v>1173.9645833333334</v>
      </c>
      <c r="R391" s="23">
        <v>22.489055659787336</v>
      </c>
      <c r="S391" s="22">
        <v>75</v>
      </c>
      <c r="T391" s="22" t="s">
        <v>26</v>
      </c>
      <c r="U391" s="23">
        <v>0.57609866202444626</v>
      </c>
      <c r="V391" s="22">
        <v>3582</v>
      </c>
      <c r="W391" s="22">
        <v>3799</v>
      </c>
      <c r="X391" s="22">
        <v>1636</v>
      </c>
      <c r="Y391" s="22">
        <v>1771</v>
      </c>
      <c r="Z391" s="22" t="s">
        <v>32</v>
      </c>
      <c r="AA391" s="5"/>
      <c r="AB391" s="6" cm="1">
        <f t="array" ref="AB391">SUM(IF(B391:I391&gt;B392:I392,1,-1))</f>
        <v>-2</v>
      </c>
      <c r="AC391" s="6" cm="1">
        <f t="array" ref="AC391">SUM(IF(J391:S391&gt;J392:S392,1,-1))</f>
        <v>2</v>
      </c>
      <c r="AD391" s="6">
        <f t="shared" si="97"/>
        <v>0</v>
      </c>
      <c r="AE391" s="6">
        <f t="shared" si="96"/>
        <v>-4</v>
      </c>
      <c r="AF391" s="6">
        <f t="shared" si="96"/>
        <v>-4</v>
      </c>
      <c r="AG391" s="6">
        <f t="shared" si="96"/>
        <v>-8</v>
      </c>
      <c r="AH391" s="5"/>
      <c r="AI391" s="8" t="str">
        <f t="shared" si="98"/>
        <v>Inside</v>
      </c>
      <c r="AJ391" s="24" t="str">
        <f t="shared" si="99"/>
        <v>Up</v>
      </c>
      <c r="AK391" s="25" t="str">
        <f t="shared" si="100"/>
        <v>POC Down</v>
      </c>
      <c r="AL391" s="26" t="str">
        <f t="shared" si="101"/>
        <v>In. Val</v>
      </c>
      <c r="AM391" s="26" t="str">
        <f t="shared" si="102"/>
        <v>Inside Day</v>
      </c>
      <c r="AN391" s="26" t="str">
        <f t="shared" si="103"/>
        <v>In Val</v>
      </c>
      <c r="AO391" s="26" t="str">
        <f t="shared" si="104"/>
        <v>Gap Down - Failed</v>
      </c>
      <c r="AP391" s="26" t="str">
        <f t="shared" si="105"/>
        <v>Bottom-Weighted</v>
      </c>
      <c r="AQ391" s="26" t="str">
        <f t="shared" si="106"/>
        <v>Skewed Mid-High</v>
      </c>
      <c r="AR391" s="26" t="str">
        <f t="shared" si="107"/>
        <v>Same</v>
      </c>
      <c r="AS391" s="27">
        <f t="shared" si="108"/>
        <v>0</v>
      </c>
    </row>
    <row r="392" spans="1:45" ht="15.5" x14ac:dyDescent="0.35">
      <c r="A392" s="20">
        <v>45106</v>
      </c>
      <c r="B392" s="21">
        <v>1.2525999999999999</v>
      </c>
      <c r="C392" s="21">
        <v>1.28478</v>
      </c>
      <c r="D392" s="21">
        <v>1.23681</v>
      </c>
      <c r="E392" s="21">
        <v>1.2612699999999999</v>
      </c>
      <c r="F392" s="21">
        <v>1.2731000000000001</v>
      </c>
      <c r="G392" s="21">
        <v>1.2835000000000001</v>
      </c>
      <c r="H392" s="21">
        <v>1.2565000000000002</v>
      </c>
      <c r="I392" s="22">
        <v>43</v>
      </c>
      <c r="J392" s="22">
        <v>3334</v>
      </c>
      <c r="K392" s="22">
        <v>7338</v>
      </c>
      <c r="L392" s="22">
        <v>10739</v>
      </c>
      <c r="M392" s="23">
        <v>11.119479166666654</v>
      </c>
      <c r="N392" s="23">
        <v>479.70000000000067</v>
      </c>
      <c r="O392" s="22">
        <v>269.99999999999915</v>
      </c>
      <c r="P392" s="22">
        <v>1113062</v>
      </c>
      <c r="Q392" s="23">
        <v>1159.4395833333333</v>
      </c>
      <c r="R392" s="23">
        <v>22.38690848446943</v>
      </c>
      <c r="S392" s="22">
        <v>80</v>
      </c>
      <c r="T392" s="22" t="s">
        <v>26</v>
      </c>
      <c r="U392" s="23">
        <v>0.5050872780145762</v>
      </c>
      <c r="V392" s="22">
        <v>3582</v>
      </c>
      <c r="W392" s="22">
        <v>3217</v>
      </c>
      <c r="X392" s="22">
        <v>1996</v>
      </c>
      <c r="Y392" s="22">
        <v>1944</v>
      </c>
      <c r="Z392" s="22" t="s">
        <v>32</v>
      </c>
      <c r="AA392" s="5"/>
      <c r="AB392" s="6" cm="1">
        <f t="array" ref="AB392">SUM(IF(B392:I392&gt;B393:I393,1,-1))</f>
        <v>-4</v>
      </c>
      <c r="AC392" s="6" cm="1">
        <f t="array" ref="AC392">SUM(IF(J392:S392&gt;J393:S393,1,-1))</f>
        <v>-4</v>
      </c>
      <c r="AD392" s="6">
        <f t="shared" si="97"/>
        <v>-8</v>
      </c>
      <c r="AE392" s="6">
        <f t="shared" si="96"/>
        <v>0</v>
      </c>
      <c r="AF392" s="6">
        <f t="shared" si="96"/>
        <v>-6</v>
      </c>
      <c r="AG392" s="6">
        <f t="shared" si="96"/>
        <v>-6</v>
      </c>
      <c r="AH392" s="5"/>
      <c r="AI392" s="8" t="str">
        <f t="shared" si="98"/>
        <v>Inside</v>
      </c>
      <c r="AJ392" s="24" t="str">
        <f t="shared" si="99"/>
        <v>Up</v>
      </c>
      <c r="AK392" s="25" t="str">
        <f t="shared" si="100"/>
        <v>POC Unchanged</v>
      </c>
      <c r="AL392" s="26" t="str">
        <f t="shared" si="101"/>
        <v>In. Val</v>
      </c>
      <c r="AM392" s="26" t="str">
        <f t="shared" si="102"/>
        <v>Inside Day</v>
      </c>
      <c r="AN392" s="26" t="str">
        <f t="shared" si="103"/>
        <v>In Val</v>
      </c>
      <c r="AO392" s="26" t="str">
        <f t="shared" si="104"/>
        <v>Gap Down - Failed</v>
      </c>
      <c r="AP392" s="26" t="str">
        <f t="shared" si="105"/>
        <v>Bottom-Weighted</v>
      </c>
      <c r="AQ392" s="26" t="str">
        <f t="shared" si="106"/>
        <v>Skewed High</v>
      </c>
      <c r="AR392" s="26" t="str">
        <f t="shared" si="107"/>
        <v>Same</v>
      </c>
      <c r="AS392" s="27">
        <f t="shared" si="108"/>
        <v>0</v>
      </c>
    </row>
    <row r="393" spans="1:45" ht="15.5" x14ac:dyDescent="0.35">
      <c r="A393" s="20">
        <v>45105</v>
      </c>
      <c r="B393" s="21">
        <v>1.24451</v>
      </c>
      <c r="C393" s="21">
        <v>1.28478</v>
      </c>
      <c r="D393" s="21">
        <v>1.23681</v>
      </c>
      <c r="E393" s="21">
        <v>1.2641199999999999</v>
      </c>
      <c r="F393" s="21">
        <v>1.2731000000000001</v>
      </c>
      <c r="G393" s="21">
        <v>1.2836000000000001</v>
      </c>
      <c r="H393" s="21">
        <v>1.2536</v>
      </c>
      <c r="I393" s="22">
        <v>71</v>
      </c>
      <c r="J393" s="22">
        <v>3334</v>
      </c>
      <c r="K393" s="22">
        <v>7381</v>
      </c>
      <c r="L393" s="22">
        <v>10782</v>
      </c>
      <c r="M393" s="23">
        <v>11.163958333333332</v>
      </c>
      <c r="N393" s="23">
        <v>479.70000000000067</v>
      </c>
      <c r="O393" s="22">
        <v>300.00000000000028</v>
      </c>
      <c r="P393" s="22">
        <v>1105854</v>
      </c>
      <c r="Q393" s="23">
        <v>1151.9312500000001</v>
      </c>
      <c r="R393" s="23">
        <v>22.47654784240147</v>
      </c>
      <c r="S393" s="22">
        <v>78</v>
      </c>
      <c r="T393" s="22" t="s">
        <v>26</v>
      </c>
      <c r="U393" s="23">
        <v>0.51894101174278051</v>
      </c>
      <c r="V393" s="22">
        <v>3582</v>
      </c>
      <c r="W393" s="22">
        <v>2737</v>
      </c>
      <c r="X393" s="22">
        <v>2134</v>
      </c>
      <c r="Y393" s="22">
        <v>2329</v>
      </c>
      <c r="Z393" s="22" t="s">
        <v>32</v>
      </c>
      <c r="AA393" s="5"/>
      <c r="AB393" s="6" cm="1">
        <f t="array" ref="AB393">SUM(IF(B393:I393&gt;B394:I394,1,-1))</f>
        <v>2</v>
      </c>
      <c r="AC393" s="6" cm="1">
        <f t="array" ref="AC393">SUM(IF(J393:S393&gt;J394:S394,1,-1))</f>
        <v>-2</v>
      </c>
      <c r="AD393" s="6">
        <f t="shared" si="97"/>
        <v>0</v>
      </c>
      <c r="AE393" s="6">
        <f t="shared" si="96"/>
        <v>0</v>
      </c>
      <c r="AF393" s="6">
        <f t="shared" si="96"/>
        <v>2</v>
      </c>
      <c r="AG393" s="6">
        <f t="shared" si="96"/>
        <v>2</v>
      </c>
      <c r="AH393" s="5"/>
      <c r="AI393" s="8" t="str">
        <f t="shared" si="98"/>
        <v>OL Higher</v>
      </c>
      <c r="AJ393" s="24" t="str">
        <f t="shared" si="99"/>
        <v>Up</v>
      </c>
      <c r="AK393" s="25" t="str">
        <f t="shared" si="100"/>
        <v>POC Up</v>
      </c>
      <c r="AL393" s="26" t="str">
        <f t="shared" si="101"/>
        <v>In. Val</v>
      </c>
      <c r="AM393" s="26" t="str">
        <f t="shared" si="102"/>
        <v>Inside Day</v>
      </c>
      <c r="AN393" s="26" t="str">
        <f t="shared" si="103"/>
        <v>In Val</v>
      </c>
      <c r="AO393" s="26" t="str">
        <f t="shared" si="104"/>
        <v>No Gap</v>
      </c>
      <c r="AP393" s="26" t="str">
        <f t="shared" si="105"/>
        <v>Bottom-Weighted</v>
      </c>
      <c r="AQ393" s="26" t="str">
        <f t="shared" si="106"/>
        <v>Skewed High</v>
      </c>
      <c r="AR393" s="26" t="str">
        <f t="shared" si="107"/>
        <v>Closed Higher Quadrant</v>
      </c>
      <c r="AS393" s="27">
        <f t="shared" si="108"/>
        <v>1</v>
      </c>
    </row>
    <row r="394" spans="1:45" ht="15.5" x14ac:dyDescent="0.35">
      <c r="A394" s="20">
        <v>45104</v>
      </c>
      <c r="B394" s="21">
        <v>1.2412000000000001</v>
      </c>
      <c r="C394" s="21">
        <v>1.28478</v>
      </c>
      <c r="D394" s="21">
        <v>1.2347600000000001</v>
      </c>
      <c r="E394" s="21">
        <v>1.27451</v>
      </c>
      <c r="F394" s="21">
        <v>1.2431000000000001</v>
      </c>
      <c r="G394" s="21">
        <v>1.2731000000000001</v>
      </c>
      <c r="H394" s="21">
        <v>1.2350000000000001</v>
      </c>
      <c r="I394" s="22">
        <v>93</v>
      </c>
      <c r="J394" s="22">
        <v>9237</v>
      </c>
      <c r="K394" s="22">
        <v>1598</v>
      </c>
      <c r="L394" s="22">
        <v>10894</v>
      </c>
      <c r="M394" s="23">
        <v>11.287187499999993</v>
      </c>
      <c r="N394" s="23">
        <v>500.19999999999953</v>
      </c>
      <c r="O394" s="22">
        <v>381.00000000000023</v>
      </c>
      <c r="P394" s="22">
        <v>1100488</v>
      </c>
      <c r="Q394" s="23">
        <v>1146.3416666666667</v>
      </c>
      <c r="R394" s="23">
        <v>21.779288284686146</v>
      </c>
      <c r="S394" s="22">
        <v>84</v>
      </c>
      <c r="T394" s="22" t="s">
        <v>28</v>
      </c>
      <c r="U394" s="23">
        <v>0.40945317145602866</v>
      </c>
      <c r="V394" s="22">
        <v>3690</v>
      </c>
      <c r="W394" s="22">
        <v>2120</v>
      </c>
      <c r="X394" s="22">
        <v>2183</v>
      </c>
      <c r="Y394" s="22">
        <v>2852</v>
      </c>
      <c r="Z394" s="22" t="s">
        <v>31</v>
      </c>
      <c r="AA394" s="5"/>
      <c r="AB394" s="6" cm="1">
        <f t="array" ref="AB394">SUM(IF(B394:I394&gt;B395:I395,1,-1))</f>
        <v>2</v>
      </c>
      <c r="AC394" s="6" cm="1">
        <f t="array" ref="AC394">SUM(IF(J394:S394&gt;J395:S395,1,-1))</f>
        <v>0</v>
      </c>
      <c r="AD394" s="6">
        <f t="shared" si="97"/>
        <v>2</v>
      </c>
      <c r="AE394" s="6">
        <f t="shared" si="96"/>
        <v>-2</v>
      </c>
      <c r="AF394" s="6">
        <f t="shared" si="96"/>
        <v>8</v>
      </c>
      <c r="AG394" s="6">
        <f t="shared" si="96"/>
        <v>6</v>
      </c>
      <c r="AH394" s="5"/>
      <c r="AI394" s="8" t="str">
        <f t="shared" si="98"/>
        <v>OL Higher</v>
      </c>
      <c r="AJ394" s="24" t="str">
        <f t="shared" si="99"/>
        <v>Neutral</v>
      </c>
      <c r="AK394" s="25" t="str">
        <f t="shared" si="100"/>
        <v>POC Unchanged</v>
      </c>
      <c r="AL394" s="26" t="str">
        <f t="shared" si="101"/>
        <v>In. Val</v>
      </c>
      <c r="AM394" s="26" t="str">
        <f t="shared" si="102"/>
        <v>Inside Day</v>
      </c>
      <c r="AN394" s="26" t="str">
        <f t="shared" si="103"/>
        <v>Ab. Val</v>
      </c>
      <c r="AO394" s="26" t="str">
        <f t="shared" si="104"/>
        <v>No Gap</v>
      </c>
      <c r="AP394" s="26" t="str">
        <f t="shared" si="105"/>
        <v>Top-Weighted</v>
      </c>
      <c r="AQ394" s="26" t="str">
        <f t="shared" si="106"/>
        <v>Skewed High</v>
      </c>
      <c r="AR394" s="26" t="str">
        <f t="shared" si="107"/>
        <v>Closed Lower Quadrant</v>
      </c>
      <c r="AS394" s="27">
        <f t="shared" si="108"/>
        <v>-1</v>
      </c>
    </row>
    <row r="395" spans="1:45" ht="15.5" x14ac:dyDescent="0.35">
      <c r="A395" s="20">
        <v>45103</v>
      </c>
      <c r="B395" s="21">
        <v>1.2347300000000001</v>
      </c>
      <c r="C395" s="21">
        <v>1.28478</v>
      </c>
      <c r="D395" s="21">
        <v>1.23268</v>
      </c>
      <c r="E395" s="21">
        <v>1.27102</v>
      </c>
      <c r="F395" s="21">
        <v>1.2431000000000001</v>
      </c>
      <c r="G395" s="21">
        <v>1.2722000000000002</v>
      </c>
      <c r="H395" s="21">
        <v>1.2328000000000001</v>
      </c>
      <c r="I395" s="22">
        <v>98</v>
      </c>
      <c r="J395" s="22">
        <v>8779</v>
      </c>
      <c r="K395" s="22">
        <v>2139</v>
      </c>
      <c r="L395" s="22">
        <v>10984</v>
      </c>
      <c r="M395" s="23">
        <v>11.37552083333332</v>
      </c>
      <c r="N395" s="23">
        <v>521.00000000000034</v>
      </c>
      <c r="O395" s="22">
        <v>394.00000000000102</v>
      </c>
      <c r="P395" s="22">
        <v>1087404</v>
      </c>
      <c r="Q395" s="23">
        <v>1132.7125000000001</v>
      </c>
      <c r="R395" s="23">
        <v>21.082533589251426</v>
      </c>
      <c r="S395" s="22">
        <v>79</v>
      </c>
      <c r="T395" s="22" t="s">
        <v>28</v>
      </c>
      <c r="U395" s="23">
        <v>0.43647438074088457</v>
      </c>
      <c r="V395" s="22">
        <v>3491</v>
      </c>
      <c r="W395" s="22">
        <v>1971</v>
      </c>
      <c r="X395" s="22">
        <v>2346</v>
      </c>
      <c r="Y395" s="22">
        <v>3153</v>
      </c>
      <c r="Z395" s="22" t="s">
        <v>32</v>
      </c>
      <c r="AA395" s="5"/>
      <c r="AB395" s="6" cm="1">
        <f t="array" ref="AB395">SUM(IF(B395:I395&gt;B396:I396,1,-1))</f>
        <v>-4</v>
      </c>
      <c r="AC395" s="6" cm="1">
        <f t="array" ref="AC395">SUM(IF(J395:S395&gt;J396:S396,1,-1))</f>
        <v>4</v>
      </c>
      <c r="AD395" s="6">
        <f t="shared" si="97"/>
        <v>0</v>
      </c>
      <c r="AE395" s="6">
        <f t="shared" si="96"/>
        <v>-4</v>
      </c>
      <c r="AF395" s="6">
        <f t="shared" si="96"/>
        <v>12</v>
      </c>
      <c r="AG395" s="6">
        <f t="shared" si="96"/>
        <v>8</v>
      </c>
      <c r="AH395" s="5"/>
      <c r="AI395" s="8" t="str">
        <f t="shared" si="98"/>
        <v>Outside</v>
      </c>
      <c r="AJ395" s="24" t="str">
        <f t="shared" si="99"/>
        <v>Up</v>
      </c>
      <c r="AK395" s="25" t="str">
        <f t="shared" si="100"/>
        <v>POC Unchanged</v>
      </c>
      <c r="AL395" s="26" t="str">
        <f t="shared" si="101"/>
        <v>In. Val</v>
      </c>
      <c r="AM395" s="26" t="str">
        <f t="shared" si="102"/>
        <v>Inside Day</v>
      </c>
      <c r="AN395" s="26" t="str">
        <f t="shared" si="103"/>
        <v>In Val</v>
      </c>
      <c r="AO395" s="26" t="str">
        <f t="shared" si="104"/>
        <v>No Gap</v>
      </c>
      <c r="AP395" s="26" t="str">
        <f t="shared" si="105"/>
        <v>Top-Weighted</v>
      </c>
      <c r="AQ395" s="26" t="str">
        <f t="shared" si="106"/>
        <v>Skewed High</v>
      </c>
      <c r="AR395" s="26" t="str">
        <f t="shared" si="107"/>
        <v>Closed Higher Quadrant</v>
      </c>
      <c r="AS395" s="27">
        <f t="shared" si="108"/>
        <v>1</v>
      </c>
    </row>
    <row r="396" spans="1:45" ht="15.5" x14ac:dyDescent="0.35">
      <c r="A396" s="20">
        <v>45100</v>
      </c>
      <c r="B396" s="21">
        <v>1.23451</v>
      </c>
      <c r="C396" s="21">
        <v>1.28478</v>
      </c>
      <c r="D396" s="21">
        <v>1.23268</v>
      </c>
      <c r="E396" s="21">
        <v>1.2728600000000001</v>
      </c>
      <c r="F396" s="21">
        <v>1.2431000000000001</v>
      </c>
      <c r="G396" s="21">
        <v>1.2717000000000001</v>
      </c>
      <c r="H396" s="21">
        <v>1.2328000000000001</v>
      </c>
      <c r="I396" s="22">
        <v>107</v>
      </c>
      <c r="J396" s="22">
        <v>8297</v>
      </c>
      <c r="K396" s="22">
        <v>2446</v>
      </c>
      <c r="L396" s="22">
        <v>10809</v>
      </c>
      <c r="M396" s="23">
        <v>11.194062499999976</v>
      </c>
      <c r="N396" s="23">
        <v>521.00000000000034</v>
      </c>
      <c r="O396" s="22">
        <v>388.99999999999932</v>
      </c>
      <c r="P396" s="22">
        <v>1046396</v>
      </c>
      <c r="Q396" s="23">
        <v>1089.9958333333334</v>
      </c>
      <c r="R396" s="23">
        <v>20.746641074856033</v>
      </c>
      <c r="S396" s="22">
        <v>83</v>
      </c>
      <c r="T396" s="22" t="s">
        <v>28</v>
      </c>
      <c r="U396" s="23">
        <v>0.44143187482378954</v>
      </c>
      <c r="V396" s="22">
        <v>3230</v>
      </c>
      <c r="W396" s="22">
        <v>1750</v>
      </c>
      <c r="X396" s="22">
        <v>2346</v>
      </c>
      <c r="Y396" s="22">
        <v>3460</v>
      </c>
      <c r="Z396" s="22" t="s">
        <v>31</v>
      </c>
      <c r="AA396" s="5"/>
      <c r="AB396" s="6" cm="1">
        <f t="array" ref="AB396">SUM(IF(B396:I396&gt;B397:I397,1,-1))</f>
        <v>0</v>
      </c>
      <c r="AC396" s="6" cm="1">
        <f t="array" ref="AC396">SUM(IF(J396:S396&gt;J397:S397,1,-1))</f>
        <v>4</v>
      </c>
      <c r="AD396" s="6">
        <f t="shared" si="97"/>
        <v>4</v>
      </c>
      <c r="AE396" s="6">
        <f t="shared" si="96"/>
        <v>-2</v>
      </c>
      <c r="AF396" s="6">
        <f t="shared" si="96"/>
        <v>6</v>
      </c>
      <c r="AG396" s="6">
        <f t="shared" si="96"/>
        <v>4</v>
      </c>
      <c r="AH396" s="5"/>
      <c r="AI396" s="8" t="str">
        <f t="shared" si="98"/>
        <v>OL Higher</v>
      </c>
      <c r="AJ396" s="24" t="str">
        <f t="shared" si="99"/>
        <v>Up</v>
      </c>
      <c r="AK396" s="25" t="str">
        <f t="shared" si="100"/>
        <v>POC Unchanged</v>
      </c>
      <c r="AL396" s="26" t="str">
        <f t="shared" si="101"/>
        <v>In. Val</v>
      </c>
      <c r="AM396" s="26" t="str">
        <f t="shared" si="102"/>
        <v>Inside Day</v>
      </c>
      <c r="AN396" s="26" t="str">
        <f t="shared" si="103"/>
        <v>Ab. Val</v>
      </c>
      <c r="AO396" s="26" t="str">
        <f t="shared" si="104"/>
        <v>No Gap</v>
      </c>
      <c r="AP396" s="26" t="str">
        <f t="shared" si="105"/>
        <v>Top-Weighted</v>
      </c>
      <c r="AQ396" s="26" t="str">
        <f t="shared" si="106"/>
        <v>Skewed Low</v>
      </c>
      <c r="AR396" s="26" t="str">
        <f t="shared" si="107"/>
        <v>Same</v>
      </c>
      <c r="AS396" s="27">
        <f t="shared" si="108"/>
        <v>0</v>
      </c>
    </row>
    <row r="397" spans="1:45" ht="15.5" x14ac:dyDescent="0.35">
      <c r="A397" s="20">
        <v>45099</v>
      </c>
      <c r="B397" s="21">
        <v>1.2316400000000001</v>
      </c>
      <c r="C397" s="21">
        <v>1.28478</v>
      </c>
      <c r="D397" s="21">
        <v>1.2310700000000001</v>
      </c>
      <c r="E397" s="21">
        <v>1.2746200000000001</v>
      </c>
      <c r="F397" s="21">
        <v>1.2431000000000001</v>
      </c>
      <c r="G397" s="21">
        <v>1.2694000000000001</v>
      </c>
      <c r="H397" s="21">
        <v>1.2321000000000002</v>
      </c>
      <c r="I397" s="22">
        <v>130</v>
      </c>
      <c r="J397" s="22">
        <v>7705</v>
      </c>
      <c r="K397" s="22">
        <v>2997</v>
      </c>
      <c r="L397" s="22">
        <v>10768</v>
      </c>
      <c r="M397" s="23">
        <v>11.126979166666635</v>
      </c>
      <c r="N397" s="23">
        <v>537.09999999999923</v>
      </c>
      <c r="O397" s="22">
        <v>372.99999999999886</v>
      </c>
      <c r="P397" s="22">
        <v>1023074</v>
      </c>
      <c r="Q397" s="23">
        <v>1065.7020833333333</v>
      </c>
      <c r="R397" s="23">
        <v>20.048408117668991</v>
      </c>
      <c r="S397" s="22">
        <v>83</v>
      </c>
      <c r="T397" s="22" t="s">
        <v>28</v>
      </c>
      <c r="U397" s="23">
        <v>0.46170628595158475</v>
      </c>
      <c r="V397" s="22">
        <v>3074</v>
      </c>
      <c r="W397" s="22">
        <v>1417</v>
      </c>
      <c r="X397" s="22">
        <v>2608</v>
      </c>
      <c r="Y397" s="22">
        <v>3669</v>
      </c>
      <c r="Z397" s="22" t="s">
        <v>31</v>
      </c>
      <c r="AA397" s="5"/>
      <c r="AB397" s="6" cm="1">
        <f t="array" ref="AB397">SUM(IF(B397:I397&gt;B398:I398,1,-1))</f>
        <v>0</v>
      </c>
      <c r="AC397" s="6" cm="1">
        <f t="array" ref="AC397">SUM(IF(J397:S397&gt;J398:S398,1,-1))</f>
        <v>4</v>
      </c>
      <c r="AD397" s="6">
        <f t="shared" si="97"/>
        <v>4</v>
      </c>
      <c r="AE397" s="6">
        <f t="shared" si="96"/>
        <v>-8</v>
      </c>
      <c r="AF397" s="6">
        <f t="shared" si="96"/>
        <v>6</v>
      </c>
      <c r="AG397" s="6">
        <f t="shared" si="96"/>
        <v>-2</v>
      </c>
      <c r="AH397" s="5"/>
      <c r="AI397" s="8" t="str">
        <f t="shared" si="98"/>
        <v>OL Higher</v>
      </c>
      <c r="AJ397" s="24" t="str">
        <f t="shared" si="99"/>
        <v>Up</v>
      </c>
      <c r="AK397" s="25" t="str">
        <f t="shared" si="100"/>
        <v>POC Unchanged</v>
      </c>
      <c r="AL397" s="26" t="str">
        <f t="shared" si="101"/>
        <v>In. Val</v>
      </c>
      <c r="AM397" s="26" t="str">
        <f t="shared" si="102"/>
        <v>Inside Day</v>
      </c>
      <c r="AN397" s="26" t="str">
        <f t="shared" si="103"/>
        <v>Ab. Val</v>
      </c>
      <c r="AO397" s="26" t="str">
        <f t="shared" si="104"/>
        <v>No Gap</v>
      </c>
      <c r="AP397" s="26" t="str">
        <f t="shared" si="105"/>
        <v>Top-Weighted</v>
      </c>
      <c r="AQ397" s="26" t="str">
        <f t="shared" si="106"/>
        <v>Skewed Low</v>
      </c>
      <c r="AR397" s="26" t="str">
        <f t="shared" si="107"/>
        <v>Same</v>
      </c>
      <c r="AS397" s="27">
        <f t="shared" si="108"/>
        <v>0</v>
      </c>
    </row>
    <row r="398" spans="1:45" ht="15.5" x14ac:dyDescent="0.35">
      <c r="A398" s="20">
        <v>45098</v>
      </c>
      <c r="B398" s="21">
        <v>1.2369600000000001</v>
      </c>
      <c r="C398" s="21">
        <v>1.28478</v>
      </c>
      <c r="D398" s="21">
        <v>1.2307699999999999</v>
      </c>
      <c r="E398" s="21">
        <v>1.2769999999999999</v>
      </c>
      <c r="F398" s="21">
        <v>1.2431000000000001</v>
      </c>
      <c r="G398" s="21">
        <v>1.2641000000000002</v>
      </c>
      <c r="H398" s="21">
        <v>1.2309000000000001</v>
      </c>
      <c r="I398" s="22">
        <v>123</v>
      </c>
      <c r="J398" s="22">
        <v>7031</v>
      </c>
      <c r="K398" s="22">
        <v>3584</v>
      </c>
      <c r="L398" s="22">
        <v>10681</v>
      </c>
      <c r="M398" s="23">
        <v>11.055416666666646</v>
      </c>
      <c r="N398" s="23">
        <v>540.10000000000116</v>
      </c>
      <c r="O398" s="22">
        <v>332.00000000000119</v>
      </c>
      <c r="P398" s="22">
        <v>999991</v>
      </c>
      <c r="Q398" s="23">
        <v>1041.6572916666667</v>
      </c>
      <c r="R398" s="23">
        <v>19.775967413441911</v>
      </c>
      <c r="S398" s="22">
        <v>87</v>
      </c>
      <c r="T398" s="22" t="s">
        <v>28</v>
      </c>
      <c r="U398" s="23">
        <v>0.49655498115932378</v>
      </c>
      <c r="V398" s="22">
        <v>2417</v>
      </c>
      <c r="W398" s="22">
        <v>1458</v>
      </c>
      <c r="X398" s="22">
        <v>2621</v>
      </c>
      <c r="Y398" s="22">
        <v>4152</v>
      </c>
      <c r="Z398" s="22" t="s">
        <v>31</v>
      </c>
      <c r="AA398" s="5"/>
      <c r="AB398" s="6" cm="1">
        <f t="array" ref="AB398">SUM(IF(B398:I398&gt;B399:I399,1,-1))</f>
        <v>-2</v>
      </c>
      <c r="AC398" s="6" cm="1">
        <f t="array" ref="AC398">SUM(IF(J398:S398&gt;J399:S399,1,-1))</f>
        <v>-2</v>
      </c>
      <c r="AD398" s="6">
        <f t="shared" si="97"/>
        <v>-4</v>
      </c>
      <c r="AE398" s="6">
        <f t="shared" si="96"/>
        <v>-14</v>
      </c>
      <c r="AF398" s="6">
        <f t="shared" si="96"/>
        <v>-2</v>
      </c>
      <c r="AG398" s="6">
        <f t="shared" si="96"/>
        <v>-16</v>
      </c>
      <c r="AH398" s="5"/>
      <c r="AI398" s="8" t="str">
        <f t="shared" si="98"/>
        <v>Outside</v>
      </c>
      <c r="AJ398" s="24" t="str">
        <f t="shared" si="99"/>
        <v>Up</v>
      </c>
      <c r="AK398" s="25" t="str">
        <f t="shared" si="100"/>
        <v>POC Unchanged</v>
      </c>
      <c r="AL398" s="26" t="str">
        <f t="shared" si="101"/>
        <v>In. Val</v>
      </c>
      <c r="AM398" s="26" t="str">
        <f t="shared" si="102"/>
        <v>Inside Day</v>
      </c>
      <c r="AN398" s="26" t="str">
        <f t="shared" si="103"/>
        <v>Ab. Val</v>
      </c>
      <c r="AO398" s="26" t="str">
        <f t="shared" si="104"/>
        <v>No Gap</v>
      </c>
      <c r="AP398" s="26" t="str">
        <f t="shared" si="105"/>
        <v>Top-Weighted</v>
      </c>
      <c r="AQ398" s="26" t="str">
        <f t="shared" si="106"/>
        <v>Skewed Low</v>
      </c>
      <c r="AR398" s="26" t="str">
        <f t="shared" si="107"/>
        <v>Same</v>
      </c>
      <c r="AS398" s="27">
        <f t="shared" si="108"/>
        <v>0</v>
      </c>
    </row>
    <row r="399" spans="1:45" ht="15.5" x14ac:dyDescent="0.35">
      <c r="A399" s="20">
        <v>45097</v>
      </c>
      <c r="B399" s="21">
        <v>1.24159</v>
      </c>
      <c r="C399" s="21">
        <v>1.28478</v>
      </c>
      <c r="D399" s="21">
        <v>1.2307699999999999</v>
      </c>
      <c r="E399" s="21">
        <v>1.2764899999999999</v>
      </c>
      <c r="F399" s="21">
        <v>1.2431000000000001</v>
      </c>
      <c r="G399" s="21">
        <v>1.2578</v>
      </c>
      <c r="H399" s="21">
        <v>1.2316</v>
      </c>
      <c r="I399" s="22">
        <v>122</v>
      </c>
      <c r="J399" s="22">
        <v>6419</v>
      </c>
      <c r="K399" s="22">
        <v>4192</v>
      </c>
      <c r="L399" s="22">
        <v>10681</v>
      </c>
      <c r="M399" s="23">
        <v>11.05593749999999</v>
      </c>
      <c r="N399" s="23">
        <v>540.10000000000116</v>
      </c>
      <c r="O399" s="22">
        <v>262</v>
      </c>
      <c r="P399" s="22">
        <v>981197</v>
      </c>
      <c r="Q399" s="23">
        <v>1022.0802083333333</v>
      </c>
      <c r="R399" s="23">
        <v>19.775967413441911</v>
      </c>
      <c r="S399" s="22">
        <v>88</v>
      </c>
      <c r="T399" s="22" t="s">
        <v>26</v>
      </c>
      <c r="U399" s="23">
        <v>0.53630884253304134</v>
      </c>
      <c r="V399" s="22">
        <v>1802</v>
      </c>
      <c r="W399" s="22">
        <v>1367</v>
      </c>
      <c r="X399" s="22">
        <v>2675</v>
      </c>
      <c r="Y399" s="22">
        <v>4802</v>
      </c>
      <c r="Z399" s="22" t="s">
        <v>31</v>
      </c>
      <c r="AA399" s="5"/>
      <c r="AB399" s="6" cm="1">
        <f t="array" ref="AB399">SUM(IF(B399:I399&gt;B400:I400,1,-1))</f>
        <v>-6</v>
      </c>
      <c r="AC399" s="6" cm="1">
        <f t="array" ref="AC399">SUM(IF(J399:S399&gt;J400:S400,1,-1))</f>
        <v>4</v>
      </c>
      <c r="AD399" s="6">
        <f t="shared" si="97"/>
        <v>-2</v>
      </c>
      <c r="AE399" s="6">
        <f t="shared" ref="AE399:AG414" si="109">SUM(AB399:AB401)</f>
        <v>-10</v>
      </c>
      <c r="AF399" s="6">
        <f t="shared" si="109"/>
        <v>-2</v>
      </c>
      <c r="AG399" s="6">
        <f t="shared" si="109"/>
        <v>-12</v>
      </c>
      <c r="AH399" s="5"/>
      <c r="AI399" s="8" t="str">
        <f t="shared" si="98"/>
        <v>Outside</v>
      </c>
      <c r="AJ399" s="24" t="str">
        <f t="shared" si="99"/>
        <v>Neutral</v>
      </c>
      <c r="AK399" s="25" t="str">
        <f t="shared" si="100"/>
        <v>POC Unchanged</v>
      </c>
      <c r="AL399" s="26" t="str">
        <f t="shared" si="101"/>
        <v>In. Val</v>
      </c>
      <c r="AM399" s="26" t="str">
        <f t="shared" si="102"/>
        <v>Inside Day</v>
      </c>
      <c r="AN399" s="26" t="str">
        <f t="shared" si="103"/>
        <v>Ab. Val</v>
      </c>
      <c r="AO399" s="26" t="str">
        <f t="shared" si="104"/>
        <v>No Gap</v>
      </c>
      <c r="AP399" s="26" t="str">
        <f t="shared" si="105"/>
        <v>Top-Weighted</v>
      </c>
      <c r="AQ399" s="26" t="str">
        <f t="shared" si="106"/>
        <v>Skewed Low</v>
      </c>
      <c r="AR399" s="26" t="str">
        <f t="shared" si="107"/>
        <v>Same</v>
      </c>
      <c r="AS399" s="27">
        <f t="shared" si="108"/>
        <v>0</v>
      </c>
    </row>
    <row r="400" spans="1:45" ht="15.5" x14ac:dyDescent="0.35">
      <c r="A400" s="20">
        <v>45096</v>
      </c>
      <c r="B400" s="21">
        <v>1.24335</v>
      </c>
      <c r="C400" s="21">
        <v>1.28478</v>
      </c>
      <c r="D400" s="21">
        <v>1.2307699999999999</v>
      </c>
      <c r="E400" s="21">
        <v>1.2792600000000001</v>
      </c>
      <c r="F400" s="21">
        <v>1.2431000000000001</v>
      </c>
      <c r="G400" s="21">
        <v>1.2551000000000001</v>
      </c>
      <c r="H400" s="21">
        <v>1.2316</v>
      </c>
      <c r="I400" s="22">
        <v>134</v>
      </c>
      <c r="J400" s="22">
        <v>5882</v>
      </c>
      <c r="K400" s="22">
        <v>4646</v>
      </c>
      <c r="L400" s="22">
        <v>10609</v>
      </c>
      <c r="M400" s="23">
        <v>10.986458333333317</v>
      </c>
      <c r="N400" s="23">
        <v>540.10000000000116</v>
      </c>
      <c r="O400" s="22">
        <v>235.00000000000077</v>
      </c>
      <c r="P400" s="22">
        <v>971313</v>
      </c>
      <c r="Q400" s="23">
        <v>1011.784375</v>
      </c>
      <c r="R400" s="23">
        <v>19.642658766894979</v>
      </c>
      <c r="S400" s="22">
        <v>91</v>
      </c>
      <c r="T400" s="22" t="s">
        <v>26</v>
      </c>
      <c r="U400" s="23">
        <v>0.57700162124311782</v>
      </c>
      <c r="V400" s="22">
        <v>1195</v>
      </c>
      <c r="W400" s="22">
        <v>1367</v>
      </c>
      <c r="X400" s="22">
        <v>2680</v>
      </c>
      <c r="Y400" s="22">
        <v>5330</v>
      </c>
      <c r="Z400" s="22" t="s">
        <v>31</v>
      </c>
      <c r="AA400" s="5"/>
      <c r="AB400" s="6" cm="1">
        <f t="array" ref="AB400">SUM(IF(B400:I400&gt;B401:I401,1,-1))</f>
        <v>-6</v>
      </c>
      <c r="AC400" s="6" cm="1">
        <f t="array" ref="AC400">SUM(IF(J400:S400&gt;J401:S401,1,-1))</f>
        <v>-4</v>
      </c>
      <c r="AD400" s="6">
        <f t="shared" si="97"/>
        <v>-10</v>
      </c>
      <c r="AE400" s="6">
        <f t="shared" si="109"/>
        <v>-4</v>
      </c>
      <c r="AF400" s="6">
        <f t="shared" si="109"/>
        <v>0</v>
      </c>
      <c r="AG400" s="6">
        <f t="shared" si="109"/>
        <v>-4</v>
      </c>
      <c r="AH400" s="5"/>
      <c r="AI400" s="8" t="str">
        <f t="shared" si="98"/>
        <v>Outside</v>
      </c>
      <c r="AJ400" s="24" t="str">
        <f t="shared" si="99"/>
        <v>Neutral</v>
      </c>
      <c r="AK400" s="25" t="str">
        <f t="shared" si="100"/>
        <v>POC Unchanged</v>
      </c>
      <c r="AL400" s="26" t="str">
        <f t="shared" si="101"/>
        <v>In. Val</v>
      </c>
      <c r="AM400" s="26" t="str">
        <f t="shared" si="102"/>
        <v>Inside Day</v>
      </c>
      <c r="AN400" s="26" t="str">
        <f t="shared" si="103"/>
        <v>Ab. Val</v>
      </c>
      <c r="AO400" s="26" t="str">
        <f t="shared" si="104"/>
        <v>No Gap</v>
      </c>
      <c r="AP400" s="26" t="str">
        <f t="shared" si="105"/>
        <v>Top-Weighted</v>
      </c>
      <c r="AQ400" s="26" t="str">
        <f t="shared" si="106"/>
        <v>Skewed Low</v>
      </c>
      <c r="AR400" s="26" t="str">
        <f t="shared" si="107"/>
        <v>Same</v>
      </c>
      <c r="AS400" s="27">
        <f t="shared" si="108"/>
        <v>0</v>
      </c>
    </row>
    <row r="401" spans="1:45" ht="15.5" x14ac:dyDescent="0.35">
      <c r="A401" s="20">
        <v>45093</v>
      </c>
      <c r="B401" s="21">
        <v>1.2460500000000001</v>
      </c>
      <c r="C401" s="21">
        <v>1.28478</v>
      </c>
      <c r="D401" s="21">
        <v>1.2307699999999999</v>
      </c>
      <c r="E401" s="21">
        <v>1.28304</v>
      </c>
      <c r="F401" s="21">
        <v>1.2431000000000001</v>
      </c>
      <c r="G401" s="21">
        <v>1.2530000000000001</v>
      </c>
      <c r="H401" s="21">
        <v>1.2316</v>
      </c>
      <c r="I401" s="22">
        <v>151</v>
      </c>
      <c r="J401" s="22">
        <v>5855</v>
      </c>
      <c r="K401" s="22">
        <v>4783</v>
      </c>
      <c r="L401" s="22">
        <v>10733</v>
      </c>
      <c r="M401" s="23">
        <v>11.112916666666647</v>
      </c>
      <c r="N401" s="23">
        <v>540.10000000000116</v>
      </c>
      <c r="O401" s="22">
        <v>214.00000000000085</v>
      </c>
      <c r="P401" s="22">
        <v>979294</v>
      </c>
      <c r="Q401" s="23">
        <v>1020.0979166666667</v>
      </c>
      <c r="R401" s="23">
        <v>19.872245880392477</v>
      </c>
      <c r="S401" s="22">
        <v>90</v>
      </c>
      <c r="T401" s="22" t="s">
        <v>26</v>
      </c>
      <c r="U401" s="23">
        <v>0.58505188377662054</v>
      </c>
      <c r="V401" s="22">
        <v>772</v>
      </c>
      <c r="W401" s="22">
        <v>1367</v>
      </c>
      <c r="X401" s="22">
        <v>2929</v>
      </c>
      <c r="Y401" s="22">
        <v>5616</v>
      </c>
      <c r="Z401" s="22" t="s">
        <v>31</v>
      </c>
      <c r="AA401" s="5"/>
      <c r="AB401" s="6" cm="1">
        <f t="array" ref="AB401">SUM(IF(B401:I401&gt;B402:I402,1,-1))</f>
        <v>2</v>
      </c>
      <c r="AC401" s="6" cm="1">
        <f t="array" ref="AC401">SUM(IF(J401:S401&gt;J402:S402,1,-1))</f>
        <v>-2</v>
      </c>
      <c r="AD401" s="6">
        <f t="shared" si="97"/>
        <v>0</v>
      </c>
      <c r="AE401" s="6">
        <f t="shared" si="109"/>
        <v>2</v>
      </c>
      <c r="AF401" s="6">
        <f t="shared" si="109"/>
        <v>4</v>
      </c>
      <c r="AG401" s="6">
        <f t="shared" si="109"/>
        <v>6</v>
      </c>
      <c r="AH401" s="5"/>
      <c r="AI401" s="8" t="str">
        <f t="shared" si="98"/>
        <v>Outside</v>
      </c>
      <c r="AJ401" s="24" t="str">
        <f t="shared" si="99"/>
        <v>Neutral</v>
      </c>
      <c r="AK401" s="25" t="str">
        <f t="shared" si="100"/>
        <v>POC Unchanged</v>
      </c>
      <c r="AL401" s="26" t="str">
        <f t="shared" si="101"/>
        <v>In. Val</v>
      </c>
      <c r="AM401" s="26" t="str">
        <f t="shared" si="102"/>
        <v>Upper Break</v>
      </c>
      <c r="AN401" s="26" t="str">
        <f t="shared" si="103"/>
        <v>Ab. Val</v>
      </c>
      <c r="AO401" s="26" t="str">
        <f t="shared" si="104"/>
        <v>No Gap</v>
      </c>
      <c r="AP401" s="26" t="str">
        <f t="shared" si="105"/>
        <v>Top-Weighted</v>
      </c>
      <c r="AQ401" s="26" t="str">
        <f t="shared" si="106"/>
        <v>Skewed Low</v>
      </c>
      <c r="AR401" s="26" t="str">
        <f t="shared" si="107"/>
        <v>Same</v>
      </c>
      <c r="AS401" s="27">
        <f t="shared" si="108"/>
        <v>0</v>
      </c>
    </row>
    <row r="402" spans="1:45" ht="15.5" x14ac:dyDescent="0.35">
      <c r="A402" s="20">
        <v>45092</v>
      </c>
      <c r="B402" s="21">
        <v>1.2411300000000001</v>
      </c>
      <c r="C402" s="21">
        <v>1.2790299999999999</v>
      </c>
      <c r="D402" s="21">
        <v>1.2307699999999999</v>
      </c>
      <c r="E402" s="21">
        <v>1.2784500000000001</v>
      </c>
      <c r="F402" s="21">
        <v>1.2431000000000001</v>
      </c>
      <c r="G402" s="21">
        <v>1.2498</v>
      </c>
      <c r="H402" s="21">
        <v>1.2316</v>
      </c>
      <c r="I402" s="22">
        <v>145</v>
      </c>
      <c r="J402" s="22">
        <v>5602</v>
      </c>
      <c r="K402" s="22">
        <v>5055</v>
      </c>
      <c r="L402" s="22">
        <v>10760</v>
      </c>
      <c r="M402" s="23">
        <v>11.136666666666626</v>
      </c>
      <c r="N402" s="23">
        <v>482.59999999999968</v>
      </c>
      <c r="O402" s="22">
        <v>181.99999999999994</v>
      </c>
      <c r="P402" s="22">
        <v>981164</v>
      </c>
      <c r="Q402" s="23">
        <v>1022.0458333333333</v>
      </c>
      <c r="R402" s="23">
        <v>22.295897223373409</v>
      </c>
      <c r="S402" s="22">
        <v>88</v>
      </c>
      <c r="T402" s="22" t="s">
        <v>26</v>
      </c>
      <c r="U402" s="23">
        <v>0.60090920527042113</v>
      </c>
      <c r="V402" s="22">
        <v>401</v>
      </c>
      <c r="W402" s="22">
        <v>1787</v>
      </c>
      <c r="X402" s="22">
        <v>3703</v>
      </c>
      <c r="Y402" s="22">
        <v>4869</v>
      </c>
      <c r="Z402" s="22" t="s">
        <v>31</v>
      </c>
      <c r="AA402" s="5"/>
      <c r="AB402" s="6" cm="1">
        <f t="array" ref="AB402">SUM(IF(B402:I402&gt;B403:I403,1,-1))</f>
        <v>0</v>
      </c>
      <c r="AC402" s="6" cm="1">
        <f t="array" ref="AC402">SUM(IF(J402:S402&gt;J403:S403,1,-1))</f>
        <v>6</v>
      </c>
      <c r="AD402" s="6">
        <f t="shared" si="97"/>
        <v>6</v>
      </c>
      <c r="AE402" s="6">
        <f t="shared" si="109"/>
        <v>-2</v>
      </c>
      <c r="AF402" s="6">
        <f t="shared" si="109"/>
        <v>4</v>
      </c>
      <c r="AG402" s="6">
        <f t="shared" si="109"/>
        <v>2</v>
      </c>
      <c r="AH402" s="5"/>
      <c r="AI402" s="8" t="str">
        <f t="shared" si="98"/>
        <v>Outside</v>
      </c>
      <c r="AJ402" s="24" t="str">
        <f t="shared" si="99"/>
        <v>Neutral</v>
      </c>
      <c r="AK402" s="25" t="str">
        <f t="shared" si="100"/>
        <v>POC Down</v>
      </c>
      <c r="AL402" s="26" t="str">
        <f t="shared" si="101"/>
        <v>In. Val</v>
      </c>
      <c r="AM402" s="26" t="str">
        <f t="shared" si="102"/>
        <v>Upper Break</v>
      </c>
      <c r="AN402" s="26" t="str">
        <f t="shared" si="103"/>
        <v>Ab. Val</v>
      </c>
      <c r="AO402" s="26" t="str">
        <f t="shared" si="104"/>
        <v>No Gap</v>
      </c>
      <c r="AP402" s="26" t="str">
        <f t="shared" si="105"/>
        <v>Top-Weighted</v>
      </c>
      <c r="AQ402" s="26" t="str">
        <f t="shared" si="106"/>
        <v>Skewed Low</v>
      </c>
      <c r="AR402" s="26" t="str">
        <f t="shared" si="107"/>
        <v>Same</v>
      </c>
      <c r="AS402" s="27">
        <f t="shared" si="108"/>
        <v>0</v>
      </c>
    </row>
    <row r="403" spans="1:45" ht="15.5" x14ac:dyDescent="0.35">
      <c r="A403" s="20">
        <v>45091</v>
      </c>
      <c r="B403" s="21">
        <v>1.2481899999999999</v>
      </c>
      <c r="C403" s="21">
        <v>1.26986</v>
      </c>
      <c r="D403" s="21">
        <v>1.2307699999999999</v>
      </c>
      <c r="E403" s="21">
        <v>1.26702</v>
      </c>
      <c r="F403" s="21">
        <v>1.2432000000000001</v>
      </c>
      <c r="G403" s="21">
        <v>1.2473000000000001</v>
      </c>
      <c r="H403" s="21">
        <v>1.2332000000000001</v>
      </c>
      <c r="I403" s="22">
        <v>107</v>
      </c>
      <c r="J403" s="22">
        <v>5187</v>
      </c>
      <c r="K403" s="22">
        <v>5393</v>
      </c>
      <c r="L403" s="22">
        <v>10691</v>
      </c>
      <c r="M403" s="23">
        <v>11.055208333333297</v>
      </c>
      <c r="N403" s="23">
        <v>390.90000000000072</v>
      </c>
      <c r="O403" s="22">
        <v>141</v>
      </c>
      <c r="P403" s="22">
        <v>975567</v>
      </c>
      <c r="Q403" s="23">
        <v>1016.215625</v>
      </c>
      <c r="R403" s="23">
        <v>27.349705807111743</v>
      </c>
      <c r="S403" s="22">
        <v>80</v>
      </c>
      <c r="T403" s="22" t="s">
        <v>26</v>
      </c>
      <c r="U403" s="23">
        <v>0.63100345464237484</v>
      </c>
      <c r="V403" s="22">
        <v>678</v>
      </c>
      <c r="W403" s="22">
        <v>1844</v>
      </c>
      <c r="X403" s="22">
        <v>4783</v>
      </c>
      <c r="Y403" s="22">
        <v>3367</v>
      </c>
      <c r="Z403" s="22" t="s">
        <v>31</v>
      </c>
      <c r="AA403" s="5"/>
      <c r="AB403" s="6" cm="1">
        <f t="array" ref="AB403">SUM(IF(B403:I403&gt;B404:I404,1,-1))</f>
        <v>0</v>
      </c>
      <c r="AC403" s="6" cm="1">
        <f t="array" ref="AC403">SUM(IF(J403:S403&gt;J404:S404,1,-1))</f>
        <v>0</v>
      </c>
      <c r="AD403" s="6">
        <f t="shared" si="97"/>
        <v>0</v>
      </c>
      <c r="AE403" s="6">
        <f t="shared" si="109"/>
        <v>-6</v>
      </c>
      <c r="AF403" s="6">
        <f t="shared" si="109"/>
        <v>0</v>
      </c>
      <c r="AG403" s="6">
        <f t="shared" si="109"/>
        <v>-6</v>
      </c>
      <c r="AH403" s="5"/>
      <c r="AI403" s="8" t="str">
        <f t="shared" si="98"/>
        <v>Outside</v>
      </c>
      <c r="AJ403" s="24" t="str">
        <f t="shared" si="99"/>
        <v>Down</v>
      </c>
      <c r="AK403" s="25" t="str">
        <f t="shared" si="100"/>
        <v>POC Unchanged</v>
      </c>
      <c r="AL403" s="26" t="str">
        <f t="shared" si="101"/>
        <v>In. Val</v>
      </c>
      <c r="AM403" s="26" t="str">
        <f t="shared" si="102"/>
        <v>Upper Break</v>
      </c>
      <c r="AN403" s="26" t="str">
        <f t="shared" si="103"/>
        <v>Ab. Val</v>
      </c>
      <c r="AO403" s="26" t="str">
        <f t="shared" si="104"/>
        <v>Gap Up - Follow Through</v>
      </c>
      <c r="AP403" s="26" t="str">
        <f t="shared" si="105"/>
        <v>Bottom-Weighted</v>
      </c>
      <c r="AQ403" s="26" t="str">
        <f t="shared" si="106"/>
        <v>Skewed Mid-Low</v>
      </c>
      <c r="AR403" s="26" t="str">
        <f t="shared" si="107"/>
        <v>Same</v>
      </c>
      <c r="AS403" s="27">
        <f t="shared" si="108"/>
        <v>0</v>
      </c>
    </row>
    <row r="404" spans="1:45" ht="15.5" x14ac:dyDescent="0.35">
      <c r="A404" s="20">
        <v>45090</v>
      </c>
      <c r="B404" s="21">
        <v>1.2483599999999999</v>
      </c>
      <c r="C404" s="21">
        <v>1.2624299999999999</v>
      </c>
      <c r="D404" s="21">
        <v>1.2307699999999999</v>
      </c>
      <c r="E404" s="21">
        <v>1.2606200000000001</v>
      </c>
      <c r="F404" s="21">
        <v>1.2432000000000001</v>
      </c>
      <c r="G404" s="21">
        <v>1.2470000000000001</v>
      </c>
      <c r="H404" s="21">
        <v>1.2341000000000002</v>
      </c>
      <c r="I404" s="22">
        <v>76</v>
      </c>
      <c r="J404" s="22">
        <v>5195</v>
      </c>
      <c r="K404" s="22">
        <v>5434</v>
      </c>
      <c r="L404" s="22">
        <v>10745</v>
      </c>
      <c r="M404" s="23">
        <v>11.110833333333298</v>
      </c>
      <c r="N404" s="23">
        <v>316.60000000000019</v>
      </c>
      <c r="O404" s="22">
        <v>128.99999999999912</v>
      </c>
      <c r="P404" s="22">
        <v>963546</v>
      </c>
      <c r="Q404" s="23">
        <v>1003.69375</v>
      </c>
      <c r="R404" s="23">
        <v>33.938723941882479</v>
      </c>
      <c r="S404" s="22">
        <v>65</v>
      </c>
      <c r="T404" s="22" t="s">
        <v>26</v>
      </c>
      <c r="U404" s="23">
        <v>0.67178338062795284</v>
      </c>
      <c r="V404" s="22">
        <v>1112</v>
      </c>
      <c r="W404" s="22">
        <v>1828</v>
      </c>
      <c r="X404" s="22">
        <v>5393</v>
      </c>
      <c r="Y404" s="22">
        <v>2412</v>
      </c>
      <c r="Z404" s="22" t="s">
        <v>31</v>
      </c>
      <c r="AA404" s="5"/>
      <c r="AB404" s="6" cm="1">
        <f t="array" ref="AB404">SUM(IF(B404:I404&gt;B405:I405,1,-1))</f>
        <v>-2</v>
      </c>
      <c r="AC404" s="6" cm="1">
        <f t="array" ref="AC404">SUM(IF(J404:S404&gt;J405:S405,1,-1))</f>
        <v>-2</v>
      </c>
      <c r="AD404" s="6">
        <f t="shared" si="97"/>
        <v>-4</v>
      </c>
      <c r="AE404" s="6">
        <f t="shared" si="109"/>
        <v>-8</v>
      </c>
      <c r="AF404" s="6">
        <f t="shared" si="109"/>
        <v>-4</v>
      </c>
      <c r="AG404" s="6">
        <f t="shared" si="109"/>
        <v>-12</v>
      </c>
      <c r="AH404" s="5"/>
      <c r="AI404" s="8" t="str">
        <f t="shared" si="98"/>
        <v>OL Lower</v>
      </c>
      <c r="AJ404" s="24" t="str">
        <f t="shared" si="99"/>
        <v>Down</v>
      </c>
      <c r="AK404" s="25" t="str">
        <f t="shared" si="100"/>
        <v>POC Unchanged</v>
      </c>
      <c r="AL404" s="26" t="str">
        <f t="shared" si="101"/>
        <v>In. Val</v>
      </c>
      <c r="AM404" s="26" t="str">
        <f t="shared" si="102"/>
        <v>Upper Break</v>
      </c>
      <c r="AN404" s="26" t="str">
        <f t="shared" si="103"/>
        <v>Ab. Val</v>
      </c>
      <c r="AO404" s="26" t="str">
        <f t="shared" si="104"/>
        <v>Gap Up - Follow Through</v>
      </c>
      <c r="AP404" s="26" t="str">
        <f t="shared" si="105"/>
        <v>Bottom-Weighted</v>
      </c>
      <c r="AQ404" s="26" t="str">
        <f t="shared" si="106"/>
        <v>Skewed Mid-Low</v>
      </c>
      <c r="AR404" s="26" t="str">
        <f t="shared" si="107"/>
        <v>Closed Lower Quadrant</v>
      </c>
      <c r="AS404" s="27">
        <f t="shared" si="108"/>
        <v>-1</v>
      </c>
    </row>
    <row r="405" spans="1:45" ht="15.5" x14ac:dyDescent="0.35">
      <c r="A405" s="20">
        <v>45089</v>
      </c>
      <c r="B405" s="21">
        <v>1.2524599999999999</v>
      </c>
      <c r="C405" s="21">
        <v>1.2599</v>
      </c>
      <c r="D405" s="21">
        <v>1.2307699999999999</v>
      </c>
      <c r="E405" s="21">
        <v>1.2514099999999999</v>
      </c>
      <c r="F405" s="21">
        <v>1.2432000000000001</v>
      </c>
      <c r="G405" s="21">
        <v>1.2471000000000001</v>
      </c>
      <c r="H405" s="21">
        <v>1.2341000000000002</v>
      </c>
      <c r="I405" s="22">
        <v>42</v>
      </c>
      <c r="J405" s="22">
        <v>5251</v>
      </c>
      <c r="K405" s="22">
        <v>5434</v>
      </c>
      <c r="L405" s="22">
        <v>10801</v>
      </c>
      <c r="M405" s="23">
        <v>11.173437499999956</v>
      </c>
      <c r="N405" s="23">
        <v>291.30000000000098</v>
      </c>
      <c r="O405" s="22">
        <v>129.99999999999901</v>
      </c>
      <c r="P405" s="22">
        <v>951622</v>
      </c>
      <c r="Q405" s="23">
        <v>991.27291666666667</v>
      </c>
      <c r="R405" s="23">
        <v>37.078613113628435</v>
      </c>
      <c r="S405" s="22">
        <v>54</v>
      </c>
      <c r="T405" s="22" t="s">
        <v>33</v>
      </c>
      <c r="U405" s="23">
        <v>0.70637510657096858</v>
      </c>
      <c r="V405" s="22">
        <v>1226</v>
      </c>
      <c r="W405" s="22">
        <v>2436</v>
      </c>
      <c r="X405" s="22">
        <v>4955</v>
      </c>
      <c r="Y405" s="22">
        <v>2154</v>
      </c>
      <c r="Z405" s="22" t="s">
        <v>32</v>
      </c>
      <c r="AA405" s="5"/>
      <c r="AB405" s="6" cm="1">
        <f t="array" ref="AB405">SUM(IF(B405:I405&gt;B406:I406,1,-1))</f>
        <v>-4</v>
      </c>
      <c r="AC405" s="6" cm="1">
        <f t="array" ref="AC405">SUM(IF(J405:S405&gt;J406:S406,1,-1))</f>
        <v>2</v>
      </c>
      <c r="AD405" s="6">
        <f t="shared" si="97"/>
        <v>-2</v>
      </c>
      <c r="AE405" s="6">
        <f t="shared" si="109"/>
        <v>-6</v>
      </c>
      <c r="AF405" s="6">
        <f t="shared" si="109"/>
        <v>-8</v>
      </c>
      <c r="AG405" s="6">
        <f t="shared" si="109"/>
        <v>-14</v>
      </c>
      <c r="AH405" s="5"/>
      <c r="AI405" s="8" t="str">
        <f t="shared" si="98"/>
        <v>OL Lower</v>
      </c>
      <c r="AJ405" s="24" t="str">
        <f t="shared" si="99"/>
        <v>Down</v>
      </c>
      <c r="AK405" s="25" t="str">
        <f t="shared" si="100"/>
        <v>POC Unchanged</v>
      </c>
      <c r="AL405" s="26" t="str">
        <f t="shared" si="101"/>
        <v>In. Val</v>
      </c>
      <c r="AM405" s="26" t="str">
        <f t="shared" si="102"/>
        <v>Upper Break</v>
      </c>
      <c r="AN405" s="26" t="str">
        <f t="shared" si="103"/>
        <v>Ab. Val</v>
      </c>
      <c r="AO405" s="26" t="str">
        <f t="shared" si="104"/>
        <v>Gap Up - Faded</v>
      </c>
      <c r="AP405" s="26" t="str">
        <f t="shared" si="105"/>
        <v>Bottom-Weighted</v>
      </c>
      <c r="AQ405" s="26" t="str">
        <f t="shared" si="106"/>
        <v>Skewed Mid-Low</v>
      </c>
      <c r="AR405" s="26" t="str">
        <f t="shared" si="107"/>
        <v>Closed Higher Quadrant</v>
      </c>
      <c r="AS405" s="27">
        <f t="shared" si="108"/>
        <v>1</v>
      </c>
    </row>
    <row r="406" spans="1:45" ht="15.5" x14ac:dyDescent="0.35">
      <c r="A406" s="20">
        <v>45086</v>
      </c>
      <c r="B406" s="21">
        <v>1.24509</v>
      </c>
      <c r="C406" s="21">
        <v>1.25898</v>
      </c>
      <c r="D406" s="21">
        <v>1.2307699999999999</v>
      </c>
      <c r="E406" s="21">
        <v>1.2579100000000001</v>
      </c>
      <c r="F406" s="21">
        <v>1.2432000000000001</v>
      </c>
      <c r="G406" s="21">
        <v>1.2489000000000001</v>
      </c>
      <c r="H406" s="21">
        <v>1.2359000000000002</v>
      </c>
      <c r="I406" s="22">
        <v>58</v>
      </c>
      <c r="J406" s="22">
        <v>5205</v>
      </c>
      <c r="K406" s="22">
        <v>5434</v>
      </c>
      <c r="L406" s="22">
        <v>10755</v>
      </c>
      <c r="M406" s="23">
        <v>11.135208333333296</v>
      </c>
      <c r="N406" s="23">
        <v>282.1000000000007</v>
      </c>
      <c r="O406" s="22">
        <v>129.99999999999901</v>
      </c>
      <c r="P406" s="22">
        <v>946849</v>
      </c>
      <c r="Q406" s="23">
        <v>986.30104166666672</v>
      </c>
      <c r="R406" s="23">
        <v>38.124778447358999</v>
      </c>
      <c r="S406" s="22">
        <v>55</v>
      </c>
      <c r="T406" s="22" t="s">
        <v>33</v>
      </c>
      <c r="U406" s="23">
        <v>0.7611892667219412</v>
      </c>
      <c r="V406" s="22">
        <v>1260</v>
      </c>
      <c r="W406" s="22">
        <v>2588</v>
      </c>
      <c r="X406" s="22">
        <v>4756</v>
      </c>
      <c r="Y406" s="22">
        <v>2090</v>
      </c>
      <c r="Z406" s="22" t="s">
        <v>31</v>
      </c>
      <c r="AA406" s="5"/>
      <c r="AB406" s="6" cm="1">
        <f t="array" ref="AB406">SUM(IF(B406:I406&gt;B407:I407,1,-1))</f>
        <v>-2</v>
      </c>
      <c r="AC406" s="6" cm="1">
        <f t="array" ref="AC406">SUM(IF(J406:S406&gt;J407:S407,1,-1))</f>
        <v>-4</v>
      </c>
      <c r="AD406" s="6">
        <f t="shared" si="97"/>
        <v>-6</v>
      </c>
      <c r="AE406" s="6">
        <f t="shared" si="109"/>
        <v>-2</v>
      </c>
      <c r="AF406" s="6">
        <f t="shared" si="109"/>
        <v>-8</v>
      </c>
      <c r="AG406" s="6">
        <f t="shared" si="109"/>
        <v>-10</v>
      </c>
      <c r="AH406" s="5"/>
      <c r="AI406" s="8" t="str">
        <f t="shared" si="98"/>
        <v>Outside</v>
      </c>
      <c r="AJ406" s="24" t="str">
        <f t="shared" si="99"/>
        <v>Neutral</v>
      </c>
      <c r="AK406" s="25" t="str">
        <f t="shared" si="100"/>
        <v>POC Unchanged</v>
      </c>
      <c r="AL406" s="26" t="str">
        <f t="shared" si="101"/>
        <v>In. Val</v>
      </c>
      <c r="AM406" s="26" t="str">
        <f t="shared" si="102"/>
        <v>Upper Break</v>
      </c>
      <c r="AN406" s="26" t="str">
        <f t="shared" si="103"/>
        <v>Ab. Val</v>
      </c>
      <c r="AO406" s="26" t="str">
        <f t="shared" si="104"/>
        <v>No Gap</v>
      </c>
      <c r="AP406" s="26" t="str">
        <f t="shared" si="105"/>
        <v>Bottom-Weighted</v>
      </c>
      <c r="AQ406" s="26" t="str">
        <f t="shared" si="106"/>
        <v>Skewed Mid-Low</v>
      </c>
      <c r="AR406" s="26" t="str">
        <f t="shared" si="107"/>
        <v>Same</v>
      </c>
      <c r="AS406" s="27">
        <f t="shared" si="108"/>
        <v>0</v>
      </c>
    </row>
    <row r="407" spans="1:45" ht="15.5" x14ac:dyDescent="0.35">
      <c r="A407" s="20">
        <v>45085</v>
      </c>
      <c r="B407" s="21">
        <v>1.2507200000000001</v>
      </c>
      <c r="C407" s="21">
        <v>1.25631</v>
      </c>
      <c r="D407" s="21">
        <v>1.2307699999999999</v>
      </c>
      <c r="E407" s="21">
        <v>1.25576</v>
      </c>
      <c r="F407" s="21">
        <v>1.2432000000000001</v>
      </c>
      <c r="G407" s="21">
        <v>1.2489000000000001</v>
      </c>
      <c r="H407" s="21">
        <v>1.2360000000000002</v>
      </c>
      <c r="I407" s="22">
        <v>51</v>
      </c>
      <c r="J407" s="22">
        <v>5330</v>
      </c>
      <c r="K407" s="22">
        <v>5434</v>
      </c>
      <c r="L407" s="22">
        <v>10880</v>
      </c>
      <c r="M407" s="23">
        <v>11.258645833333309</v>
      </c>
      <c r="N407" s="23">
        <v>255.40000000000117</v>
      </c>
      <c r="O407" s="22">
        <v>128.99999999999912</v>
      </c>
      <c r="P407" s="22">
        <v>947661</v>
      </c>
      <c r="Q407" s="23">
        <v>987.14687500000002</v>
      </c>
      <c r="R407" s="23">
        <v>42.599843382928547</v>
      </c>
      <c r="S407" s="22">
        <v>52</v>
      </c>
      <c r="T407" s="22" t="s">
        <v>33</v>
      </c>
      <c r="U407" s="23">
        <v>0.80264322487769002</v>
      </c>
      <c r="V407" s="22">
        <v>1658</v>
      </c>
      <c r="W407" s="22">
        <v>3316</v>
      </c>
      <c r="X407" s="22">
        <v>3990</v>
      </c>
      <c r="Y407" s="22">
        <v>1893</v>
      </c>
      <c r="Z407" s="22" t="s">
        <v>31</v>
      </c>
      <c r="AA407" s="5"/>
      <c r="AB407" s="6" cm="1">
        <f t="array" ref="AB407">SUM(IF(B407:I407&gt;B408:I408,1,-1))</f>
        <v>0</v>
      </c>
      <c r="AC407" s="6" cm="1">
        <f t="array" ref="AC407">SUM(IF(J407:S407&gt;J408:S408,1,-1))</f>
        <v>-6</v>
      </c>
      <c r="AD407" s="6">
        <f t="shared" si="97"/>
        <v>-6</v>
      </c>
      <c r="AE407" s="6">
        <f t="shared" si="109"/>
        <v>-4</v>
      </c>
      <c r="AF407" s="6">
        <f t="shared" si="109"/>
        <v>-8</v>
      </c>
      <c r="AG407" s="6">
        <f t="shared" si="109"/>
        <v>-12</v>
      </c>
      <c r="AH407" s="5"/>
      <c r="AI407" s="8" t="str">
        <f t="shared" si="98"/>
        <v>OL Higher</v>
      </c>
      <c r="AJ407" s="24" t="str">
        <f t="shared" si="99"/>
        <v>Down</v>
      </c>
      <c r="AK407" s="25" t="str">
        <f t="shared" si="100"/>
        <v>POC Unchanged</v>
      </c>
      <c r="AL407" s="26" t="str">
        <f t="shared" si="101"/>
        <v>In. Val</v>
      </c>
      <c r="AM407" s="26" t="str">
        <f t="shared" si="102"/>
        <v>Inside Day</v>
      </c>
      <c r="AN407" s="26" t="str">
        <f t="shared" si="103"/>
        <v>Ab. Val</v>
      </c>
      <c r="AO407" s="26" t="str">
        <f t="shared" si="104"/>
        <v>Gap Up - Follow Through</v>
      </c>
      <c r="AP407" s="26" t="str">
        <f t="shared" si="105"/>
        <v>Bottom-Weighted</v>
      </c>
      <c r="AQ407" s="26" t="str">
        <f t="shared" si="106"/>
        <v>Skewed Mid-Low</v>
      </c>
      <c r="AR407" s="26" t="str">
        <f t="shared" si="107"/>
        <v>Closed Lower Quadrant</v>
      </c>
      <c r="AS407" s="27">
        <f t="shared" si="108"/>
        <v>-2</v>
      </c>
    </row>
    <row r="408" spans="1:45" ht="15.5" x14ac:dyDescent="0.35">
      <c r="A408" s="20">
        <v>45084</v>
      </c>
      <c r="B408" s="21">
        <v>1.26254</v>
      </c>
      <c r="C408" s="21">
        <v>1.2640400000000001</v>
      </c>
      <c r="D408" s="21">
        <v>1.2307699999999999</v>
      </c>
      <c r="E408" s="21">
        <v>1.24438</v>
      </c>
      <c r="F408" s="21">
        <v>1.2432000000000001</v>
      </c>
      <c r="G408" s="21">
        <v>1.2473000000000001</v>
      </c>
      <c r="H408" s="21">
        <v>1.2339000000000002</v>
      </c>
      <c r="I408" s="22">
        <v>8</v>
      </c>
      <c r="J408" s="22">
        <v>5429</v>
      </c>
      <c r="K408" s="22">
        <v>5434</v>
      </c>
      <c r="L408" s="22">
        <v>10979</v>
      </c>
      <c r="M408" s="23">
        <v>11.36614583333332</v>
      </c>
      <c r="N408" s="23">
        <v>332.70000000000135</v>
      </c>
      <c r="O408" s="22">
        <v>133.99999999999858</v>
      </c>
      <c r="P408" s="22">
        <v>958147</v>
      </c>
      <c r="Q408" s="23">
        <v>998.06979166666667</v>
      </c>
      <c r="R408" s="23">
        <v>32.999699428914802</v>
      </c>
      <c r="S408" s="22">
        <v>48</v>
      </c>
      <c r="T408" s="22" t="s">
        <v>26</v>
      </c>
      <c r="U408" s="23">
        <v>0.68683456665071496</v>
      </c>
      <c r="V408" s="22">
        <v>390</v>
      </c>
      <c r="W408" s="22">
        <v>2482</v>
      </c>
      <c r="X408" s="22">
        <v>5528</v>
      </c>
      <c r="Y408" s="22">
        <v>2579</v>
      </c>
      <c r="Z408" s="22" t="s">
        <v>29</v>
      </c>
      <c r="AA408" s="5"/>
      <c r="AB408" s="6" cm="1">
        <f t="array" ref="AB408">SUM(IF(B408:I408&gt;B409:I409,1,-1))</f>
        <v>0</v>
      </c>
      <c r="AC408" s="6" cm="1">
        <f t="array" ref="AC408">SUM(IF(J408:S408&gt;J409:S409,1,-1))</f>
        <v>2</v>
      </c>
      <c r="AD408" s="6">
        <f t="shared" si="97"/>
        <v>2</v>
      </c>
      <c r="AE408" s="6">
        <f t="shared" si="109"/>
        <v>-10</v>
      </c>
      <c r="AF408" s="6">
        <f t="shared" si="109"/>
        <v>0</v>
      </c>
      <c r="AG408" s="6">
        <f t="shared" si="109"/>
        <v>-10</v>
      </c>
      <c r="AH408" s="5"/>
      <c r="AI408" s="8" t="str">
        <f t="shared" si="98"/>
        <v>OL Lower</v>
      </c>
      <c r="AJ408" s="24" t="str">
        <f t="shared" si="99"/>
        <v>Down</v>
      </c>
      <c r="AK408" s="25" t="str">
        <f t="shared" si="100"/>
        <v>POC Up</v>
      </c>
      <c r="AL408" s="26" t="str">
        <f t="shared" si="101"/>
        <v>In. Val</v>
      </c>
      <c r="AM408" s="26" t="str">
        <f t="shared" si="102"/>
        <v>Inside Day</v>
      </c>
      <c r="AN408" s="26" t="str">
        <f t="shared" si="103"/>
        <v>In Val</v>
      </c>
      <c r="AO408" s="26" t="str">
        <f t="shared" si="104"/>
        <v>Gap Up - Failed</v>
      </c>
      <c r="AP408" s="26" t="str">
        <f t="shared" si="105"/>
        <v>Bottom-Weighted</v>
      </c>
      <c r="AQ408" s="26" t="str">
        <f t="shared" si="106"/>
        <v>Skewed Mid-Low</v>
      </c>
      <c r="AR408" s="26" t="str">
        <f t="shared" si="107"/>
        <v>Same</v>
      </c>
      <c r="AS408" s="27">
        <f t="shared" si="108"/>
        <v>0</v>
      </c>
    </row>
    <row r="409" spans="1:45" ht="15.5" x14ac:dyDescent="0.35">
      <c r="A409" s="20">
        <v>45083</v>
      </c>
      <c r="B409" s="21">
        <v>1.2623899999999999</v>
      </c>
      <c r="C409" s="21">
        <v>1.2679499999999999</v>
      </c>
      <c r="D409" s="21">
        <v>1.2307699999999999</v>
      </c>
      <c r="E409" s="21">
        <v>1.2428699999999999</v>
      </c>
      <c r="F409" s="21">
        <v>1.2431000000000001</v>
      </c>
      <c r="G409" s="21">
        <v>1.2486000000000002</v>
      </c>
      <c r="H409" s="21">
        <v>1.2339000000000002</v>
      </c>
      <c r="I409" s="22">
        <v>1</v>
      </c>
      <c r="J409" s="22">
        <v>5708</v>
      </c>
      <c r="K409" s="22">
        <v>5163</v>
      </c>
      <c r="L409" s="22">
        <v>10974</v>
      </c>
      <c r="M409" s="23">
        <v>11.361979166666655</v>
      </c>
      <c r="N409" s="23">
        <v>371.7999999999999</v>
      </c>
      <c r="O409" s="22">
        <v>146.99999999999935</v>
      </c>
      <c r="P409" s="22">
        <v>957426</v>
      </c>
      <c r="Q409" s="23">
        <v>997.31875000000002</v>
      </c>
      <c r="R409" s="23">
        <v>29.515868746637985</v>
      </c>
      <c r="S409" s="22">
        <v>51</v>
      </c>
      <c r="T409" s="22" t="s">
        <v>26</v>
      </c>
      <c r="U409" s="23">
        <v>0.65615226567188045</v>
      </c>
      <c r="V409" s="22">
        <v>742</v>
      </c>
      <c r="W409" s="22">
        <v>1957</v>
      </c>
      <c r="X409" s="22">
        <v>5244</v>
      </c>
      <c r="Y409" s="22">
        <v>2981</v>
      </c>
      <c r="Z409" s="22" t="s">
        <v>29</v>
      </c>
      <c r="AA409" s="5"/>
      <c r="AB409" s="6" cm="1">
        <f t="array" ref="AB409">SUM(IF(B409:I409&gt;B410:I410,1,-1))</f>
        <v>-4</v>
      </c>
      <c r="AC409" s="6" cm="1">
        <f t="array" ref="AC409">SUM(IF(J409:S409&gt;J410:S410,1,-1))</f>
        <v>-4</v>
      </c>
      <c r="AD409" s="6">
        <f t="shared" si="97"/>
        <v>-8</v>
      </c>
      <c r="AE409" s="6">
        <f t="shared" si="109"/>
        <v>-14</v>
      </c>
      <c r="AF409" s="6">
        <f t="shared" si="109"/>
        <v>-8</v>
      </c>
      <c r="AG409" s="6">
        <f t="shared" si="109"/>
        <v>-22</v>
      </c>
      <c r="AH409" s="5"/>
      <c r="AI409" s="8" t="str">
        <f t="shared" si="98"/>
        <v>Inside</v>
      </c>
      <c r="AJ409" s="24" t="str">
        <f t="shared" si="99"/>
        <v>Down</v>
      </c>
      <c r="AK409" s="25" t="str">
        <f t="shared" si="100"/>
        <v>POC Unchanged</v>
      </c>
      <c r="AL409" s="26" t="str">
        <f t="shared" si="101"/>
        <v>In. Val</v>
      </c>
      <c r="AM409" s="26" t="str">
        <f t="shared" si="102"/>
        <v>Inside Day</v>
      </c>
      <c r="AN409" s="26" t="str">
        <f t="shared" si="103"/>
        <v>In Val</v>
      </c>
      <c r="AO409" s="26" t="str">
        <f t="shared" si="104"/>
        <v>Gap Up - Failed</v>
      </c>
      <c r="AP409" s="26" t="str">
        <f t="shared" si="105"/>
        <v>Top-Weighted</v>
      </c>
      <c r="AQ409" s="26" t="str">
        <f t="shared" si="106"/>
        <v>Skewed Mid-Low</v>
      </c>
      <c r="AR409" s="26" t="str">
        <f t="shared" si="107"/>
        <v>Same</v>
      </c>
      <c r="AS409" s="27">
        <f t="shared" si="108"/>
        <v>0</v>
      </c>
    </row>
    <row r="410" spans="1:45" ht="15.5" x14ac:dyDescent="0.35">
      <c r="A410" s="20">
        <v>45082</v>
      </c>
      <c r="B410" s="21">
        <v>1.26118</v>
      </c>
      <c r="C410" s="21">
        <v>1.2679499999999999</v>
      </c>
      <c r="D410" s="21">
        <v>1.2307699999999999</v>
      </c>
      <c r="E410" s="21">
        <v>1.24316</v>
      </c>
      <c r="F410" s="21">
        <v>1.2431000000000001</v>
      </c>
      <c r="G410" s="21">
        <v>1.2500000000000002</v>
      </c>
      <c r="H410" s="21">
        <v>1.2332000000000001</v>
      </c>
      <c r="I410" s="22">
        <v>7</v>
      </c>
      <c r="J410" s="22">
        <v>6061</v>
      </c>
      <c r="K410" s="22">
        <v>4867</v>
      </c>
      <c r="L410" s="22">
        <v>11027</v>
      </c>
      <c r="M410" s="23">
        <v>11.415312499999997</v>
      </c>
      <c r="N410" s="23">
        <v>371.7999999999999</v>
      </c>
      <c r="O410" s="22">
        <v>168.00000000000148</v>
      </c>
      <c r="P410" s="22">
        <v>957128</v>
      </c>
      <c r="Q410" s="23">
        <v>997.00833333333333</v>
      </c>
      <c r="R410" s="23">
        <v>29.65841850457236</v>
      </c>
      <c r="S410" s="22">
        <v>54</v>
      </c>
      <c r="T410" s="22" t="s">
        <v>26</v>
      </c>
      <c r="U410" s="23">
        <v>0.64574403205511555</v>
      </c>
      <c r="V410" s="22">
        <v>1216</v>
      </c>
      <c r="W410" s="22">
        <v>1970</v>
      </c>
      <c r="X410" s="22">
        <v>4847</v>
      </c>
      <c r="Y410" s="22">
        <v>2951</v>
      </c>
      <c r="Z410" s="22" t="s">
        <v>29</v>
      </c>
      <c r="AA410" s="5"/>
      <c r="AB410" s="6" cm="1">
        <f t="array" ref="AB410">SUM(IF(B410:I410&gt;B411:I411,1,-1))</f>
        <v>-6</v>
      </c>
      <c r="AC410" s="6" cm="1">
        <f t="array" ref="AC410">SUM(IF(J410:S410&gt;J411:S411,1,-1))</f>
        <v>2</v>
      </c>
      <c r="AD410" s="6">
        <f t="shared" si="97"/>
        <v>-4</v>
      </c>
      <c r="AE410" s="6">
        <f t="shared" si="109"/>
        <v>-10</v>
      </c>
      <c r="AF410" s="6">
        <f t="shared" si="109"/>
        <v>-12</v>
      </c>
      <c r="AG410" s="6">
        <f t="shared" si="109"/>
        <v>-22</v>
      </c>
      <c r="AH410" s="5"/>
      <c r="AI410" s="8" t="str">
        <f t="shared" si="98"/>
        <v>OL Lower</v>
      </c>
      <c r="AJ410" s="24" t="str">
        <f t="shared" si="99"/>
        <v>Down</v>
      </c>
      <c r="AK410" s="25" t="str">
        <f t="shared" si="100"/>
        <v>POC Down</v>
      </c>
      <c r="AL410" s="26" t="str">
        <f t="shared" si="101"/>
        <v>In. Val</v>
      </c>
      <c r="AM410" s="26" t="str">
        <f t="shared" si="102"/>
        <v>Inside Day</v>
      </c>
      <c r="AN410" s="26" t="str">
        <f t="shared" si="103"/>
        <v>In Val</v>
      </c>
      <c r="AO410" s="26" t="str">
        <f t="shared" si="104"/>
        <v>Gap Up - Failed</v>
      </c>
      <c r="AP410" s="26" t="str">
        <f t="shared" si="105"/>
        <v>Top-Weighted</v>
      </c>
      <c r="AQ410" s="26" t="str">
        <f t="shared" si="106"/>
        <v>Skewed Mid-Low</v>
      </c>
      <c r="AR410" s="26" t="str">
        <f t="shared" si="107"/>
        <v>Same</v>
      </c>
      <c r="AS410" s="27">
        <f t="shared" si="108"/>
        <v>0</v>
      </c>
    </row>
    <row r="411" spans="1:45" ht="15.5" x14ac:dyDescent="0.35">
      <c r="A411" s="20">
        <v>45079</v>
      </c>
      <c r="B411" s="21">
        <v>1.26295</v>
      </c>
      <c r="C411" s="21">
        <v>1.2679499999999999</v>
      </c>
      <c r="D411" s="21">
        <v>1.2307699999999999</v>
      </c>
      <c r="E411" s="21">
        <v>1.2429699999999999</v>
      </c>
      <c r="F411" s="21">
        <v>1.2433000000000001</v>
      </c>
      <c r="G411" s="21">
        <v>1.2513000000000001</v>
      </c>
      <c r="H411" s="21">
        <v>1.2332000000000001</v>
      </c>
      <c r="I411" s="22">
        <v>11</v>
      </c>
      <c r="J411" s="22">
        <v>6194</v>
      </c>
      <c r="K411" s="22">
        <v>4608</v>
      </c>
      <c r="L411" s="22">
        <v>10880</v>
      </c>
      <c r="M411" s="23">
        <v>11.264791666666667</v>
      </c>
      <c r="N411" s="23">
        <v>371.7999999999999</v>
      </c>
      <c r="O411" s="22">
        <v>181.00000000000006</v>
      </c>
      <c r="P411" s="22">
        <v>944052</v>
      </c>
      <c r="Q411" s="23">
        <v>983.38750000000005</v>
      </c>
      <c r="R411" s="23">
        <v>29.263044647660042</v>
      </c>
      <c r="S411" s="22">
        <v>61</v>
      </c>
      <c r="T411" s="22" t="s">
        <v>26</v>
      </c>
      <c r="U411" s="23">
        <v>0.65136991292038893</v>
      </c>
      <c r="V411" s="22">
        <v>1611</v>
      </c>
      <c r="W411" s="22">
        <v>1970</v>
      </c>
      <c r="X411" s="22">
        <v>4466</v>
      </c>
      <c r="Y411" s="22">
        <v>2798</v>
      </c>
      <c r="Z411" s="22" t="s">
        <v>29</v>
      </c>
      <c r="AA411" s="5"/>
      <c r="AB411" s="6" cm="1">
        <f t="array" ref="AB411">SUM(IF(B411:I411&gt;B412:I412,1,-1))</f>
        <v>-4</v>
      </c>
      <c r="AC411" s="6" cm="1">
        <f t="array" ref="AC411">SUM(IF(J411:S411&gt;J412:S412,1,-1))</f>
        <v>-6</v>
      </c>
      <c r="AD411" s="6">
        <f t="shared" si="97"/>
        <v>-10</v>
      </c>
      <c r="AE411" s="6">
        <f t="shared" si="109"/>
        <v>-6</v>
      </c>
      <c r="AF411" s="6">
        <f t="shared" si="109"/>
        <v>-16</v>
      </c>
      <c r="AG411" s="6">
        <f t="shared" si="109"/>
        <v>-22</v>
      </c>
      <c r="AH411" s="5"/>
      <c r="AI411" s="8" t="str">
        <f t="shared" si="98"/>
        <v>Inside</v>
      </c>
      <c r="AJ411" s="24" t="str">
        <f t="shared" si="99"/>
        <v>Down</v>
      </c>
      <c r="AK411" s="25" t="str">
        <f t="shared" si="100"/>
        <v>POC Unchanged</v>
      </c>
      <c r="AL411" s="26" t="str">
        <f t="shared" si="101"/>
        <v>In. Val</v>
      </c>
      <c r="AM411" s="26" t="str">
        <f t="shared" si="102"/>
        <v>Inside Day</v>
      </c>
      <c r="AN411" s="26" t="str">
        <f t="shared" si="103"/>
        <v>In Val</v>
      </c>
      <c r="AO411" s="26" t="str">
        <f t="shared" si="104"/>
        <v>Gap Up - Failed</v>
      </c>
      <c r="AP411" s="26" t="str">
        <f t="shared" si="105"/>
        <v>Top-Weighted</v>
      </c>
      <c r="AQ411" s="26" t="str">
        <f t="shared" si="106"/>
        <v>Skewed Mid-Low</v>
      </c>
      <c r="AR411" s="26" t="str">
        <f t="shared" si="107"/>
        <v>Closed Higher Quadrant</v>
      </c>
      <c r="AS411" s="27">
        <f t="shared" si="108"/>
        <v>1</v>
      </c>
    </row>
    <row r="412" spans="1:45" ht="15.5" x14ac:dyDescent="0.35">
      <c r="A412" s="20">
        <v>45078</v>
      </c>
      <c r="B412" s="21">
        <v>1.2582599999999999</v>
      </c>
      <c r="C412" s="21">
        <v>1.2679499999999999</v>
      </c>
      <c r="D412" s="21">
        <v>1.2307699999999999</v>
      </c>
      <c r="E412" s="21">
        <v>1.25258</v>
      </c>
      <c r="F412" s="21">
        <v>1.2433000000000001</v>
      </c>
      <c r="G412" s="21">
        <v>1.2518</v>
      </c>
      <c r="H412" s="21">
        <v>1.2331000000000001</v>
      </c>
      <c r="I412" s="22">
        <v>39</v>
      </c>
      <c r="J412" s="22">
        <v>6222</v>
      </c>
      <c r="K412" s="22">
        <v>4601</v>
      </c>
      <c r="L412" s="22">
        <v>10900</v>
      </c>
      <c r="M412" s="23">
        <v>11.295104166666667</v>
      </c>
      <c r="N412" s="23">
        <v>371.7999999999999</v>
      </c>
      <c r="O412" s="22">
        <v>186.99999999999937</v>
      </c>
      <c r="P412" s="22">
        <v>946093</v>
      </c>
      <c r="Q412" s="23">
        <v>985.5135416666667</v>
      </c>
      <c r="R412" s="23">
        <v>29.316837009144709</v>
      </c>
      <c r="S412" s="22">
        <v>52</v>
      </c>
      <c r="T412" s="22" t="s">
        <v>26</v>
      </c>
      <c r="U412" s="23">
        <v>0.65654893778992096</v>
      </c>
      <c r="V412" s="22">
        <v>2087</v>
      </c>
      <c r="W412" s="22">
        <v>1695</v>
      </c>
      <c r="X412" s="22">
        <v>4285</v>
      </c>
      <c r="Y412" s="22">
        <v>2798</v>
      </c>
      <c r="Z412" s="22" t="s">
        <v>32</v>
      </c>
      <c r="AA412" s="5"/>
      <c r="AB412" s="6" cm="1">
        <f t="array" ref="AB412">SUM(IF(B412:I412&gt;B413:I413,1,-1))</f>
        <v>0</v>
      </c>
      <c r="AC412" s="6" cm="1">
        <f t="array" ref="AC412">SUM(IF(J412:S412&gt;J413:S413,1,-1))</f>
        <v>-8</v>
      </c>
      <c r="AD412" s="6">
        <f t="shared" si="97"/>
        <v>-8</v>
      </c>
      <c r="AE412" s="6">
        <f t="shared" si="109"/>
        <v>-6</v>
      </c>
      <c r="AF412" s="6">
        <f t="shared" si="109"/>
        <v>-12</v>
      </c>
      <c r="AG412" s="6">
        <f t="shared" si="109"/>
        <v>-18</v>
      </c>
      <c r="AH412" s="5"/>
      <c r="AI412" s="8" t="str">
        <f t="shared" si="98"/>
        <v>Inside</v>
      </c>
      <c r="AJ412" s="24" t="str">
        <f t="shared" si="99"/>
        <v>Down</v>
      </c>
      <c r="AK412" s="25" t="str">
        <f t="shared" si="100"/>
        <v>POC Unchanged</v>
      </c>
      <c r="AL412" s="26" t="str">
        <f t="shared" si="101"/>
        <v>In. Val</v>
      </c>
      <c r="AM412" s="26" t="str">
        <f t="shared" si="102"/>
        <v>Inside Day</v>
      </c>
      <c r="AN412" s="26" t="str">
        <f t="shared" si="103"/>
        <v>Ab. Val</v>
      </c>
      <c r="AO412" s="26" t="str">
        <f t="shared" si="104"/>
        <v>Gap Up - Failed</v>
      </c>
      <c r="AP412" s="26" t="str">
        <f t="shared" si="105"/>
        <v>Top-Weighted</v>
      </c>
      <c r="AQ412" s="26" t="str">
        <f t="shared" si="106"/>
        <v>Skewed Mid-Low</v>
      </c>
      <c r="AR412" s="26" t="str">
        <f t="shared" si="107"/>
        <v>Closed Lower Quadrant</v>
      </c>
      <c r="AS412" s="27">
        <f t="shared" si="108"/>
        <v>-1</v>
      </c>
    </row>
    <row r="413" spans="1:45" ht="15.5" x14ac:dyDescent="0.35">
      <c r="A413" s="20">
        <v>45077</v>
      </c>
      <c r="B413" s="21">
        <v>1.25685</v>
      </c>
      <c r="C413" s="21">
        <v>1.2679499999999999</v>
      </c>
      <c r="D413" s="21">
        <v>1.2307699999999999</v>
      </c>
      <c r="E413" s="21">
        <v>1.2444900000000001</v>
      </c>
      <c r="F413" s="21">
        <v>1.2433000000000001</v>
      </c>
      <c r="G413" s="21">
        <v>1.2532000000000001</v>
      </c>
      <c r="H413" s="21">
        <v>1.2328000000000001</v>
      </c>
      <c r="I413" s="22">
        <v>34</v>
      </c>
      <c r="J413" s="22">
        <v>6366</v>
      </c>
      <c r="K413" s="22">
        <v>4477</v>
      </c>
      <c r="L413" s="22">
        <v>10908</v>
      </c>
      <c r="M413" s="23">
        <v>11.302083333333318</v>
      </c>
      <c r="N413" s="23">
        <v>371.7999999999999</v>
      </c>
      <c r="O413" s="22">
        <v>203.99999999999974</v>
      </c>
      <c r="P413" s="22">
        <v>966019</v>
      </c>
      <c r="Q413" s="23">
        <v>1006.2697916666667</v>
      </c>
      <c r="R413" s="23">
        <v>29.338353953738576</v>
      </c>
      <c r="S413" s="22">
        <v>57</v>
      </c>
      <c r="T413" s="22" t="s">
        <v>26</v>
      </c>
      <c r="U413" s="23">
        <v>0.66268328593517145</v>
      </c>
      <c r="V413" s="22">
        <v>2167</v>
      </c>
      <c r="W413" s="22">
        <v>2015</v>
      </c>
      <c r="X413" s="22">
        <v>3893</v>
      </c>
      <c r="Y413" s="22">
        <v>2798</v>
      </c>
      <c r="Z413" s="22" t="s">
        <v>29</v>
      </c>
      <c r="AA413" s="5"/>
      <c r="AB413" s="6" cm="1">
        <f t="array" ref="AB413">SUM(IF(B413:I413&gt;B414:I414,1,-1))</f>
        <v>-2</v>
      </c>
      <c r="AC413" s="6" cm="1">
        <f t="array" ref="AC413">SUM(IF(J413:S413&gt;J414:S414,1,-1))</f>
        <v>-2</v>
      </c>
      <c r="AD413" s="6">
        <f t="shared" si="97"/>
        <v>-4</v>
      </c>
      <c r="AE413" s="6">
        <f t="shared" si="109"/>
        <v>-10</v>
      </c>
      <c r="AF413" s="6">
        <f t="shared" si="109"/>
        <v>-10</v>
      </c>
      <c r="AG413" s="6">
        <f t="shared" si="109"/>
        <v>-20</v>
      </c>
      <c r="AH413" s="5"/>
      <c r="AI413" s="8" t="str">
        <f t="shared" si="98"/>
        <v>Inside</v>
      </c>
      <c r="AJ413" s="24" t="str">
        <f t="shared" si="99"/>
        <v>Down</v>
      </c>
      <c r="AK413" s="25" t="str">
        <f t="shared" si="100"/>
        <v>POC Unchanged</v>
      </c>
      <c r="AL413" s="26" t="str">
        <f t="shared" si="101"/>
        <v>In. Val</v>
      </c>
      <c r="AM413" s="26" t="str">
        <f t="shared" si="102"/>
        <v>Inside Day</v>
      </c>
      <c r="AN413" s="26" t="str">
        <f t="shared" si="103"/>
        <v>In Val</v>
      </c>
      <c r="AO413" s="26" t="str">
        <f t="shared" si="104"/>
        <v>Gap Up - Failed</v>
      </c>
      <c r="AP413" s="26" t="str">
        <f t="shared" si="105"/>
        <v>Top-Weighted</v>
      </c>
      <c r="AQ413" s="26" t="str">
        <f t="shared" si="106"/>
        <v>Skewed Mid-Low</v>
      </c>
      <c r="AR413" s="26" t="str">
        <f t="shared" si="107"/>
        <v>Same</v>
      </c>
      <c r="AS413" s="27">
        <f t="shared" si="108"/>
        <v>0</v>
      </c>
    </row>
    <row r="414" spans="1:45" ht="15.5" x14ac:dyDescent="0.35">
      <c r="A414" s="20">
        <v>45076</v>
      </c>
      <c r="B414" s="21">
        <v>1.24762</v>
      </c>
      <c r="C414" s="21">
        <v>1.2679499999999999</v>
      </c>
      <c r="D414" s="21">
        <v>1.2307699999999999</v>
      </c>
      <c r="E414" s="21">
        <v>1.2411799999999999</v>
      </c>
      <c r="F414" s="21">
        <v>1.2433000000000001</v>
      </c>
      <c r="G414" s="21">
        <v>1.2540000000000002</v>
      </c>
      <c r="H414" s="21">
        <v>1.2316</v>
      </c>
      <c r="I414" s="22">
        <v>54</v>
      </c>
      <c r="J414" s="22">
        <v>6957</v>
      </c>
      <c r="K414" s="22">
        <v>3836</v>
      </c>
      <c r="L414" s="22">
        <v>10853</v>
      </c>
      <c r="M414" s="23">
        <v>11.247291666666664</v>
      </c>
      <c r="N414" s="23">
        <v>371.7999999999999</v>
      </c>
      <c r="O414" s="22">
        <v>224.00000000000199</v>
      </c>
      <c r="P414" s="22">
        <v>973859</v>
      </c>
      <c r="Q414" s="23">
        <v>1014.4364583333333</v>
      </c>
      <c r="R414" s="23">
        <v>29.190424959655736</v>
      </c>
      <c r="S414" s="22">
        <v>60</v>
      </c>
      <c r="T414" s="22" t="s">
        <v>26</v>
      </c>
      <c r="U414" s="23">
        <v>0.63356624021658148</v>
      </c>
      <c r="V414" s="22">
        <v>2170</v>
      </c>
      <c r="W414" s="22">
        <v>2541</v>
      </c>
      <c r="X414" s="22">
        <v>3776</v>
      </c>
      <c r="Y414" s="22">
        <v>2336</v>
      </c>
      <c r="Z414" s="22" t="s">
        <v>29</v>
      </c>
      <c r="AA414" s="5"/>
      <c r="AB414" s="6" cm="1">
        <f t="array" ref="AB414">SUM(IF(B414:I414&gt;B415:I415,1,-1))</f>
        <v>-4</v>
      </c>
      <c r="AC414" s="6" cm="1">
        <f t="array" ref="AC414">SUM(IF(J414:S414&gt;J415:S415,1,-1))</f>
        <v>-2</v>
      </c>
      <c r="AD414" s="6">
        <f t="shared" si="97"/>
        <v>-6</v>
      </c>
      <c r="AE414" s="6">
        <f t="shared" si="109"/>
        <v>-8</v>
      </c>
      <c r="AF414" s="6">
        <f t="shared" si="109"/>
        <v>-14</v>
      </c>
      <c r="AG414" s="6">
        <f t="shared" si="109"/>
        <v>-22</v>
      </c>
      <c r="AH414" s="5"/>
      <c r="AI414" s="8" t="str">
        <f t="shared" si="98"/>
        <v>OL Lower</v>
      </c>
      <c r="AJ414" s="24" t="str">
        <f t="shared" si="99"/>
        <v>Down</v>
      </c>
      <c r="AK414" s="25" t="str">
        <f t="shared" si="100"/>
        <v>POC Down</v>
      </c>
      <c r="AL414" s="26" t="str">
        <f t="shared" si="101"/>
        <v>In. Val</v>
      </c>
      <c r="AM414" s="26" t="str">
        <f t="shared" si="102"/>
        <v>Inside Day</v>
      </c>
      <c r="AN414" s="26" t="str">
        <f t="shared" si="103"/>
        <v>In Val</v>
      </c>
      <c r="AO414" s="26" t="str">
        <f t="shared" si="104"/>
        <v>No Gap</v>
      </c>
      <c r="AP414" s="26" t="str">
        <f t="shared" si="105"/>
        <v>Top-Weighted</v>
      </c>
      <c r="AQ414" s="26" t="str">
        <f t="shared" si="106"/>
        <v>Skewed Mid-Low</v>
      </c>
      <c r="AR414" s="26" t="str">
        <f t="shared" si="107"/>
        <v>Closed Lower Quadrant</v>
      </c>
      <c r="AS414" s="27">
        <f t="shared" si="108"/>
        <v>-1</v>
      </c>
    </row>
    <row r="415" spans="1:45" ht="15.5" x14ac:dyDescent="0.35">
      <c r="A415" s="20">
        <v>45075</v>
      </c>
      <c r="B415" s="21">
        <v>1.24844</v>
      </c>
      <c r="C415" s="21">
        <v>1.2679499999999999</v>
      </c>
      <c r="D415" s="21">
        <v>1.2307699999999999</v>
      </c>
      <c r="E415" s="21">
        <v>1.23472</v>
      </c>
      <c r="F415" s="21">
        <v>1.2458</v>
      </c>
      <c r="G415" s="21">
        <v>1.2541000000000002</v>
      </c>
      <c r="H415" s="21">
        <v>1.2316</v>
      </c>
      <c r="I415" s="22">
        <v>37</v>
      </c>
      <c r="J415" s="22">
        <v>6384</v>
      </c>
      <c r="K415" s="22">
        <v>4409</v>
      </c>
      <c r="L415" s="22">
        <v>10851</v>
      </c>
      <c r="M415" s="23">
        <v>11.250729166666654</v>
      </c>
      <c r="N415" s="23">
        <v>371.7999999999999</v>
      </c>
      <c r="O415" s="22">
        <v>225.00000000000188</v>
      </c>
      <c r="P415" s="22">
        <v>982368</v>
      </c>
      <c r="Q415" s="23">
        <v>1023.3</v>
      </c>
      <c r="R415" s="23">
        <v>29.185045723507269</v>
      </c>
      <c r="S415" s="22">
        <v>54</v>
      </c>
      <c r="T415" s="22" t="s">
        <v>26</v>
      </c>
      <c r="U415" s="23">
        <v>0.63930144498270736</v>
      </c>
      <c r="V415" s="22">
        <v>2170</v>
      </c>
      <c r="W415" s="22">
        <v>2677</v>
      </c>
      <c r="X415" s="22">
        <v>3945</v>
      </c>
      <c r="Y415" s="22">
        <v>2035</v>
      </c>
      <c r="Z415" s="22" t="s">
        <v>27</v>
      </c>
      <c r="AA415" s="5"/>
      <c r="AB415" s="6" cm="1">
        <f t="array" ref="AB415">SUM(IF(B415:I415&gt;B416:I416,1,-1))</f>
        <v>-4</v>
      </c>
      <c r="AC415" s="6" cm="1">
        <f t="array" ref="AC415">SUM(IF(J415:S415&gt;J416:S416,1,-1))</f>
        <v>-6</v>
      </c>
      <c r="AD415" s="6">
        <f t="shared" si="97"/>
        <v>-10</v>
      </c>
      <c r="AE415" s="6">
        <f t="shared" ref="AE415:AG430" si="110">SUM(AB415:AB417)</f>
        <v>-6</v>
      </c>
      <c r="AF415" s="6">
        <f t="shared" si="110"/>
        <v>-14</v>
      </c>
      <c r="AG415" s="6">
        <f t="shared" si="110"/>
        <v>-20</v>
      </c>
      <c r="AH415" s="5"/>
      <c r="AI415" s="8" t="str">
        <f t="shared" si="98"/>
        <v>OL Lower</v>
      </c>
      <c r="AJ415" s="24" t="str">
        <f t="shared" si="99"/>
        <v>Neutral</v>
      </c>
      <c r="AK415" s="25" t="str">
        <f t="shared" si="100"/>
        <v>POC Down</v>
      </c>
      <c r="AL415" s="26" t="str">
        <f t="shared" si="101"/>
        <v>In. Val</v>
      </c>
      <c r="AM415" s="26" t="str">
        <f t="shared" si="102"/>
        <v>Inside Day</v>
      </c>
      <c r="AN415" s="26" t="str">
        <f t="shared" si="103"/>
        <v>In Val</v>
      </c>
      <c r="AO415" s="26" t="str">
        <f t="shared" si="104"/>
        <v>No Gap</v>
      </c>
      <c r="AP415" s="26" t="str">
        <f t="shared" si="105"/>
        <v>Top-Weighted</v>
      </c>
      <c r="AQ415" s="26" t="str">
        <f t="shared" si="106"/>
        <v>Skewed Mid-Low</v>
      </c>
      <c r="AR415" s="26" t="str">
        <f t="shared" si="107"/>
        <v>Same</v>
      </c>
      <c r="AS415" s="27">
        <f t="shared" si="108"/>
        <v>0</v>
      </c>
    </row>
    <row r="416" spans="1:45" ht="15.5" x14ac:dyDescent="0.35">
      <c r="A416" s="20">
        <v>45072</v>
      </c>
      <c r="B416" s="21">
        <v>1.2557799999999999</v>
      </c>
      <c r="C416" s="21">
        <v>1.2679499999999999</v>
      </c>
      <c r="D416" s="21">
        <v>1.2307699999999999</v>
      </c>
      <c r="E416" s="21">
        <v>1.2344900000000001</v>
      </c>
      <c r="F416" s="21">
        <v>1.2487000000000001</v>
      </c>
      <c r="G416" s="21">
        <v>1.2606000000000002</v>
      </c>
      <c r="H416" s="21">
        <v>1.2394000000000001</v>
      </c>
      <c r="I416" s="22">
        <v>30</v>
      </c>
      <c r="J416" s="22">
        <v>5534</v>
      </c>
      <c r="K416" s="22">
        <v>5453</v>
      </c>
      <c r="L416" s="22">
        <v>11048</v>
      </c>
      <c r="M416" s="23">
        <v>11.456458333333334</v>
      </c>
      <c r="N416" s="23">
        <v>371.7999999999999</v>
      </c>
      <c r="O416" s="22">
        <v>212.00000000000108</v>
      </c>
      <c r="P416" s="22">
        <v>1008478</v>
      </c>
      <c r="Q416" s="23">
        <v>1050.4979166666667</v>
      </c>
      <c r="R416" s="23">
        <v>29.714900484131263</v>
      </c>
      <c r="S416" s="22">
        <v>56</v>
      </c>
      <c r="T416" s="22" t="s">
        <v>33</v>
      </c>
      <c r="U416" s="23">
        <v>0.76931220943463985</v>
      </c>
      <c r="V416" s="22">
        <v>2170</v>
      </c>
      <c r="W416" s="22">
        <v>3078</v>
      </c>
      <c r="X416" s="22">
        <v>4048</v>
      </c>
      <c r="Y416" s="22">
        <v>1728</v>
      </c>
      <c r="Z416" s="22" t="s">
        <v>27</v>
      </c>
      <c r="AA416" s="5"/>
      <c r="AB416" s="6" cm="1">
        <f t="array" ref="AB416">SUM(IF(B416:I416&gt;B417:I417,1,-1))</f>
        <v>0</v>
      </c>
      <c r="AC416" s="6" cm="1">
        <f t="array" ref="AC416">SUM(IF(J416:S416&gt;J417:S417,1,-1))</f>
        <v>-6</v>
      </c>
      <c r="AD416" s="6">
        <f t="shared" si="97"/>
        <v>-6</v>
      </c>
      <c r="AE416" s="6">
        <f t="shared" si="110"/>
        <v>-6</v>
      </c>
      <c r="AF416" s="6">
        <f t="shared" si="110"/>
        <v>-2</v>
      </c>
      <c r="AG416" s="6">
        <f t="shared" si="110"/>
        <v>-8</v>
      </c>
      <c r="AH416" s="5"/>
      <c r="AI416" s="8" t="str">
        <f t="shared" si="98"/>
        <v>Outside</v>
      </c>
      <c r="AJ416" s="24" t="str">
        <f t="shared" si="99"/>
        <v>Down</v>
      </c>
      <c r="AK416" s="25" t="str">
        <f t="shared" si="100"/>
        <v>POC Unchanged</v>
      </c>
      <c r="AL416" s="26" t="str">
        <f t="shared" si="101"/>
        <v>In. Val</v>
      </c>
      <c r="AM416" s="26" t="str">
        <f t="shared" si="102"/>
        <v>Inside Day</v>
      </c>
      <c r="AN416" s="26" t="str">
        <f t="shared" si="103"/>
        <v>Bl. Val</v>
      </c>
      <c r="AO416" s="26" t="str">
        <f t="shared" si="104"/>
        <v>No Gap</v>
      </c>
      <c r="AP416" s="26" t="str">
        <f t="shared" si="105"/>
        <v>Top-Weighted</v>
      </c>
      <c r="AQ416" s="26" t="str">
        <f t="shared" si="106"/>
        <v>Skewed Mid-Low</v>
      </c>
      <c r="AR416" s="26" t="str">
        <f t="shared" si="107"/>
        <v>Same</v>
      </c>
      <c r="AS416" s="27">
        <f t="shared" si="108"/>
        <v>0</v>
      </c>
    </row>
    <row r="417" spans="1:45" ht="15.5" x14ac:dyDescent="0.35">
      <c r="A417" s="20">
        <v>45071</v>
      </c>
      <c r="B417" s="21">
        <v>1.24966</v>
      </c>
      <c r="C417" s="21">
        <v>1.2679499999999999</v>
      </c>
      <c r="D417" s="21">
        <v>1.2307699999999999</v>
      </c>
      <c r="E417" s="21">
        <v>1.2316100000000001</v>
      </c>
      <c r="F417" s="21">
        <v>1.2487000000000001</v>
      </c>
      <c r="G417" s="21">
        <v>1.2583000000000002</v>
      </c>
      <c r="H417" s="21">
        <v>1.2394000000000001</v>
      </c>
      <c r="I417" s="22">
        <v>6</v>
      </c>
      <c r="J417" s="22">
        <v>5908</v>
      </c>
      <c r="K417" s="22">
        <v>5219</v>
      </c>
      <c r="L417" s="22">
        <v>11195</v>
      </c>
      <c r="M417" s="23">
        <v>11.618750000000011</v>
      </c>
      <c r="N417" s="23">
        <v>371.7999999999999</v>
      </c>
      <c r="O417" s="22">
        <v>189.00000000000139</v>
      </c>
      <c r="P417" s="22">
        <v>1026538</v>
      </c>
      <c r="Q417" s="23">
        <v>1069.3104166666667</v>
      </c>
      <c r="R417" s="23">
        <v>30.110274341043581</v>
      </c>
      <c r="S417" s="22">
        <v>58</v>
      </c>
      <c r="T417" s="22" t="s">
        <v>33</v>
      </c>
      <c r="U417" s="23">
        <v>0.75871748834152719</v>
      </c>
      <c r="V417" s="22">
        <v>2170</v>
      </c>
      <c r="W417" s="22">
        <v>3397</v>
      </c>
      <c r="X417" s="22">
        <v>4423</v>
      </c>
      <c r="Y417" s="22">
        <v>1181</v>
      </c>
      <c r="Z417" s="22" t="s">
        <v>27</v>
      </c>
      <c r="AA417" s="5"/>
      <c r="AB417" s="6" cm="1">
        <f t="array" ref="AB417">SUM(IF(B417:I417&gt;B418:I418,1,-1))</f>
        <v>-2</v>
      </c>
      <c r="AC417" s="6" cm="1">
        <f t="array" ref="AC417">SUM(IF(J417:S417&gt;J418:S418,1,-1))</f>
        <v>-2</v>
      </c>
      <c r="AD417" s="6">
        <f t="shared" si="97"/>
        <v>-4</v>
      </c>
      <c r="AE417" s="6">
        <f t="shared" si="110"/>
        <v>-10</v>
      </c>
      <c r="AF417" s="6">
        <f t="shared" si="110"/>
        <v>8</v>
      </c>
      <c r="AG417" s="6">
        <f t="shared" si="110"/>
        <v>-2</v>
      </c>
      <c r="AH417" s="5"/>
      <c r="AI417" s="8" t="str">
        <f t="shared" si="98"/>
        <v>Outside</v>
      </c>
      <c r="AJ417" s="24" t="str">
        <f t="shared" si="99"/>
        <v>Neutral</v>
      </c>
      <c r="AK417" s="25" t="str">
        <f t="shared" si="100"/>
        <v>POC Up</v>
      </c>
      <c r="AL417" s="26" t="str">
        <f t="shared" si="101"/>
        <v>In. Val</v>
      </c>
      <c r="AM417" s="26" t="str">
        <f t="shared" si="102"/>
        <v>Lower Break</v>
      </c>
      <c r="AN417" s="26" t="str">
        <f t="shared" si="103"/>
        <v>Bl. Val</v>
      </c>
      <c r="AO417" s="26" t="str">
        <f t="shared" si="104"/>
        <v>No Gap</v>
      </c>
      <c r="AP417" s="26" t="str">
        <f t="shared" si="105"/>
        <v>Top-Weighted</v>
      </c>
      <c r="AQ417" s="26" t="str">
        <f t="shared" si="106"/>
        <v>Skewed Mid-Low</v>
      </c>
      <c r="AR417" s="26" t="str">
        <f t="shared" si="107"/>
        <v>Same</v>
      </c>
      <c r="AS417" s="27">
        <f t="shared" si="108"/>
        <v>0</v>
      </c>
    </row>
    <row r="418" spans="1:45" ht="15.5" x14ac:dyDescent="0.35">
      <c r="A418" s="20">
        <v>45070</v>
      </c>
      <c r="B418" s="21">
        <v>1.24705</v>
      </c>
      <c r="C418" s="21">
        <v>1.2679499999999999</v>
      </c>
      <c r="D418" s="21">
        <v>1.2351799999999999</v>
      </c>
      <c r="E418" s="21">
        <v>1.2369399999999999</v>
      </c>
      <c r="F418" s="21">
        <v>1.2462000000000002</v>
      </c>
      <c r="G418" s="21">
        <v>1.2567000000000002</v>
      </c>
      <c r="H418" s="21">
        <v>1.2394000000000001</v>
      </c>
      <c r="I418" s="22">
        <v>45</v>
      </c>
      <c r="J418" s="22">
        <v>7755</v>
      </c>
      <c r="K418" s="22">
        <v>3400</v>
      </c>
      <c r="L418" s="22">
        <v>11233</v>
      </c>
      <c r="M418" s="23">
        <v>11.638125000000013</v>
      </c>
      <c r="N418" s="23">
        <v>327.69999999999965</v>
      </c>
      <c r="O418" s="22">
        <v>173.00000000000094</v>
      </c>
      <c r="P418" s="22">
        <v>1033381</v>
      </c>
      <c r="Q418" s="23">
        <v>1076.4385416666667</v>
      </c>
      <c r="R418" s="23">
        <v>34.278303326213035</v>
      </c>
      <c r="S418" s="22">
        <v>52</v>
      </c>
      <c r="T418" s="22" t="s">
        <v>26</v>
      </c>
      <c r="U418" s="23">
        <v>0.56415999601471978</v>
      </c>
      <c r="V418" s="22">
        <v>1911</v>
      </c>
      <c r="W418" s="22">
        <v>2626</v>
      </c>
      <c r="X418" s="22">
        <v>4800</v>
      </c>
      <c r="Y418" s="22">
        <v>1896</v>
      </c>
      <c r="Z418" s="22" t="s">
        <v>27</v>
      </c>
      <c r="AA418" s="5"/>
      <c r="AB418" s="6" cm="1">
        <f t="array" ref="AB418">SUM(IF(B418:I418&gt;B419:I419,1,-1))</f>
        <v>-4</v>
      </c>
      <c r="AC418" s="6" cm="1">
        <f t="array" ref="AC418">SUM(IF(J418:S418&gt;J419:S419,1,-1))</f>
        <v>6</v>
      </c>
      <c r="AD418" s="6">
        <f t="shared" si="97"/>
        <v>2</v>
      </c>
      <c r="AE418" s="6">
        <f t="shared" si="110"/>
        <v>-14</v>
      </c>
      <c r="AF418" s="6">
        <f t="shared" si="110"/>
        <v>14</v>
      </c>
      <c r="AG418" s="6">
        <f t="shared" si="110"/>
        <v>0</v>
      </c>
      <c r="AH418" s="5"/>
      <c r="AI418" s="8" t="str">
        <f t="shared" si="98"/>
        <v>Outside</v>
      </c>
      <c r="AJ418" s="24" t="str">
        <f t="shared" si="99"/>
        <v>Neutral</v>
      </c>
      <c r="AK418" s="25" t="str">
        <f t="shared" si="100"/>
        <v>POC Down</v>
      </c>
      <c r="AL418" s="26" t="str">
        <f t="shared" si="101"/>
        <v>In. Val</v>
      </c>
      <c r="AM418" s="26" t="str">
        <f t="shared" si="102"/>
        <v>Lower Break</v>
      </c>
      <c r="AN418" s="26" t="str">
        <f t="shared" si="103"/>
        <v>Bl. Val</v>
      </c>
      <c r="AO418" s="26" t="str">
        <f t="shared" si="104"/>
        <v>No Gap</v>
      </c>
      <c r="AP418" s="26" t="str">
        <f t="shared" si="105"/>
        <v>Top-Weighted</v>
      </c>
      <c r="AQ418" s="26" t="str">
        <f t="shared" si="106"/>
        <v>Skewed Mid-Low</v>
      </c>
      <c r="AR418" s="26" t="str">
        <f t="shared" si="107"/>
        <v>Same</v>
      </c>
      <c r="AS418" s="27">
        <f t="shared" si="108"/>
        <v>0</v>
      </c>
    </row>
    <row r="419" spans="1:45" ht="15.5" x14ac:dyDescent="0.35">
      <c r="A419" s="20">
        <v>45069</v>
      </c>
      <c r="B419" s="21">
        <v>1.2413799999999999</v>
      </c>
      <c r="C419" s="21">
        <v>1.2679499999999999</v>
      </c>
      <c r="D419" s="21">
        <v>1.23726</v>
      </c>
      <c r="E419" s="21">
        <v>1.2415799999999999</v>
      </c>
      <c r="F419" s="21">
        <v>1.2464000000000002</v>
      </c>
      <c r="G419" s="21">
        <v>1.2559</v>
      </c>
      <c r="H419" s="21">
        <v>1.2396</v>
      </c>
      <c r="I419" s="22">
        <v>49</v>
      </c>
      <c r="J419" s="22">
        <v>7941</v>
      </c>
      <c r="K419" s="22">
        <v>3092</v>
      </c>
      <c r="L419" s="22">
        <v>11127</v>
      </c>
      <c r="M419" s="23">
        <v>11.529791666666679</v>
      </c>
      <c r="N419" s="23">
        <v>306.89999999999884</v>
      </c>
      <c r="O419" s="22">
        <v>162.9999999999998</v>
      </c>
      <c r="P419" s="22">
        <v>1029576</v>
      </c>
      <c r="Q419" s="23">
        <v>1072.4749999999999</v>
      </c>
      <c r="R419" s="23">
        <v>36.25610948191607</v>
      </c>
      <c r="S419" s="22">
        <v>40</v>
      </c>
      <c r="T419" s="22" t="s">
        <v>26</v>
      </c>
      <c r="U419" s="23">
        <v>0.54084047176346528</v>
      </c>
      <c r="V419" s="22">
        <v>1818</v>
      </c>
      <c r="W419" s="22">
        <v>2198</v>
      </c>
      <c r="X419" s="22">
        <v>4971</v>
      </c>
      <c r="Y419" s="22">
        <v>2140</v>
      </c>
      <c r="Z419" s="22" t="s">
        <v>27</v>
      </c>
      <c r="AA419" s="5"/>
      <c r="AB419" s="6" cm="1">
        <f t="array" ref="AB419">SUM(IF(B419:I419&gt;B420:I420,1,-1))</f>
        <v>-4</v>
      </c>
      <c r="AC419" s="6" cm="1">
        <f t="array" ref="AC419">SUM(IF(J419:S419&gt;J420:S420,1,-1))</f>
        <v>4</v>
      </c>
      <c r="AD419" s="6">
        <f t="shared" si="97"/>
        <v>0</v>
      </c>
      <c r="AE419" s="6">
        <f t="shared" si="110"/>
        <v>-12</v>
      </c>
      <c r="AF419" s="6">
        <f t="shared" si="110"/>
        <v>12</v>
      </c>
      <c r="AG419" s="6">
        <f t="shared" si="110"/>
        <v>0</v>
      </c>
      <c r="AH419" s="5"/>
      <c r="AI419" s="8" t="str">
        <f t="shared" si="98"/>
        <v>Outside</v>
      </c>
      <c r="AJ419" s="24" t="str">
        <f t="shared" si="99"/>
        <v>Up</v>
      </c>
      <c r="AK419" s="25" t="str">
        <f t="shared" si="100"/>
        <v>POC Unchanged</v>
      </c>
      <c r="AL419" s="26" t="str">
        <f t="shared" si="101"/>
        <v>In. Val</v>
      </c>
      <c r="AM419" s="26" t="str">
        <f t="shared" si="102"/>
        <v>Lower Break</v>
      </c>
      <c r="AN419" s="26" t="str">
        <f t="shared" si="103"/>
        <v>In Val</v>
      </c>
      <c r="AO419" s="26" t="str">
        <f t="shared" si="104"/>
        <v>No Gap</v>
      </c>
      <c r="AP419" s="26" t="str">
        <f t="shared" si="105"/>
        <v>Top-Weighted</v>
      </c>
      <c r="AQ419" s="26" t="str">
        <f t="shared" si="106"/>
        <v>Skewed Mid-Low</v>
      </c>
      <c r="AR419" s="26" t="str">
        <f t="shared" si="107"/>
        <v>Same</v>
      </c>
      <c r="AS419" s="27">
        <f t="shared" si="108"/>
        <v>0</v>
      </c>
    </row>
    <row r="420" spans="1:45" ht="15.5" x14ac:dyDescent="0.35">
      <c r="A420" s="20">
        <v>45068</v>
      </c>
      <c r="B420" s="21">
        <v>1.24986</v>
      </c>
      <c r="C420" s="21">
        <v>1.2679499999999999</v>
      </c>
      <c r="D420" s="21">
        <v>1.23864</v>
      </c>
      <c r="E420" s="21">
        <v>1.2433399999999999</v>
      </c>
      <c r="F420" s="21">
        <v>1.2464000000000002</v>
      </c>
      <c r="G420" s="21">
        <v>1.2555000000000001</v>
      </c>
      <c r="H420" s="21">
        <v>1.2396</v>
      </c>
      <c r="I420" s="22">
        <v>42</v>
      </c>
      <c r="J420" s="22">
        <v>8116</v>
      </c>
      <c r="K420" s="22">
        <v>2898</v>
      </c>
      <c r="L420" s="22">
        <v>11114</v>
      </c>
      <c r="M420" s="23">
        <v>11.539583333333347</v>
      </c>
      <c r="N420" s="23">
        <v>293.09999999999945</v>
      </c>
      <c r="O420" s="22">
        <v>159.00000000000026</v>
      </c>
      <c r="P420" s="22">
        <v>1025386</v>
      </c>
      <c r="Q420" s="23">
        <v>1068.1104166666667</v>
      </c>
      <c r="R420" s="23">
        <v>37.918799044694715</v>
      </c>
      <c r="S420" s="22">
        <v>37</v>
      </c>
      <c r="T420" s="22" t="s">
        <v>26</v>
      </c>
      <c r="U420" s="23">
        <v>0.5247042608474447</v>
      </c>
      <c r="V420" s="22">
        <v>1704</v>
      </c>
      <c r="W420" s="22">
        <v>2051</v>
      </c>
      <c r="X420" s="22">
        <v>4816</v>
      </c>
      <c r="Y420" s="22">
        <v>2458</v>
      </c>
      <c r="Z420" s="22" t="s">
        <v>27</v>
      </c>
      <c r="AA420" s="5"/>
      <c r="AB420" s="6" cm="1">
        <f t="array" ref="AB420">SUM(IF(B420:I420&gt;B421:I421,1,-1))</f>
        <v>-6</v>
      </c>
      <c r="AC420" s="6" cm="1">
        <f t="array" ref="AC420">SUM(IF(J420:S420&gt;J421:S421,1,-1))</f>
        <v>4</v>
      </c>
      <c r="AD420" s="6">
        <f t="shared" si="97"/>
        <v>-2</v>
      </c>
      <c r="AE420" s="6">
        <f t="shared" si="110"/>
        <v>-12</v>
      </c>
      <c r="AF420" s="6">
        <f t="shared" si="110"/>
        <v>2</v>
      </c>
      <c r="AG420" s="6">
        <f t="shared" si="110"/>
        <v>-10</v>
      </c>
      <c r="AH420" s="5"/>
      <c r="AI420" s="8" t="str">
        <f t="shared" si="98"/>
        <v>OL Lower</v>
      </c>
      <c r="AJ420" s="24" t="str">
        <f t="shared" si="99"/>
        <v>Down</v>
      </c>
      <c r="AK420" s="25" t="str">
        <f t="shared" si="100"/>
        <v>POC Down</v>
      </c>
      <c r="AL420" s="26" t="str">
        <f t="shared" si="101"/>
        <v>In. Val</v>
      </c>
      <c r="AM420" s="26" t="str">
        <f t="shared" si="102"/>
        <v>Inside Day</v>
      </c>
      <c r="AN420" s="26" t="str">
        <f t="shared" si="103"/>
        <v>In Val</v>
      </c>
      <c r="AO420" s="26" t="str">
        <f t="shared" si="104"/>
        <v>No Gap</v>
      </c>
      <c r="AP420" s="26" t="str">
        <f t="shared" si="105"/>
        <v>Top-Weighted</v>
      </c>
      <c r="AQ420" s="26" t="str">
        <f t="shared" si="106"/>
        <v>Skewed Mid-Low</v>
      </c>
      <c r="AR420" s="26" t="str">
        <f t="shared" si="107"/>
        <v>Closed Higher Quadrant</v>
      </c>
      <c r="AS420" s="27">
        <f t="shared" si="108"/>
        <v>1</v>
      </c>
    </row>
    <row r="421" spans="1:45" ht="15.5" x14ac:dyDescent="0.35">
      <c r="A421" s="20">
        <v>45065</v>
      </c>
      <c r="B421" s="21">
        <v>1.24474</v>
      </c>
      <c r="C421" s="21">
        <v>1.2679499999999999</v>
      </c>
      <c r="D421" s="21">
        <v>1.23864</v>
      </c>
      <c r="E421" s="21">
        <v>1.24603</v>
      </c>
      <c r="F421" s="21">
        <v>1.2473000000000001</v>
      </c>
      <c r="G421" s="21">
        <v>1.2574000000000001</v>
      </c>
      <c r="H421" s="21">
        <v>1.2421000000000002</v>
      </c>
      <c r="I421" s="22">
        <v>42</v>
      </c>
      <c r="J421" s="22">
        <v>7330</v>
      </c>
      <c r="K421" s="22">
        <v>3649</v>
      </c>
      <c r="L421" s="22">
        <v>11079</v>
      </c>
      <c r="M421" s="23">
        <v>11.508125000000033</v>
      </c>
      <c r="N421" s="23">
        <v>293.09999999999945</v>
      </c>
      <c r="O421" s="22">
        <v>152.99999999999869</v>
      </c>
      <c r="P421" s="22">
        <v>1018782</v>
      </c>
      <c r="Q421" s="23">
        <v>1061.23125</v>
      </c>
      <c r="R421" s="23">
        <v>37.79938587512801</v>
      </c>
      <c r="S421" s="22">
        <v>45</v>
      </c>
      <c r="T421" s="22" t="s">
        <v>26</v>
      </c>
      <c r="U421" s="23">
        <v>0.53963838162166788</v>
      </c>
      <c r="V421" s="22">
        <v>1704</v>
      </c>
      <c r="W421" s="22">
        <v>2051</v>
      </c>
      <c r="X421" s="22">
        <v>4844</v>
      </c>
      <c r="Y421" s="22">
        <v>2408</v>
      </c>
      <c r="Z421" s="22" t="s">
        <v>29</v>
      </c>
      <c r="AA421" s="5"/>
      <c r="AB421" s="6" cm="1">
        <f t="array" ref="AB421">SUM(IF(B421:I421&gt;B422:I422,1,-1))</f>
        <v>-2</v>
      </c>
      <c r="AC421" s="6" cm="1">
        <f t="array" ref="AC421">SUM(IF(J421:S421&gt;J422:S422,1,-1))</f>
        <v>4</v>
      </c>
      <c r="AD421" s="6">
        <f t="shared" si="97"/>
        <v>2</v>
      </c>
      <c r="AE421" s="6">
        <f t="shared" si="110"/>
        <v>-4</v>
      </c>
      <c r="AF421" s="6">
        <f t="shared" si="110"/>
        <v>-8</v>
      </c>
      <c r="AG421" s="6">
        <f t="shared" si="110"/>
        <v>-12</v>
      </c>
      <c r="AH421" s="5"/>
      <c r="AI421" s="8" t="str">
        <f t="shared" si="98"/>
        <v>OL Lower</v>
      </c>
      <c r="AJ421" s="24" t="str">
        <f t="shared" si="99"/>
        <v>Neutral</v>
      </c>
      <c r="AK421" s="25" t="str">
        <f t="shared" si="100"/>
        <v>POC Unchanged</v>
      </c>
      <c r="AL421" s="26" t="str">
        <f t="shared" si="101"/>
        <v>In. Val</v>
      </c>
      <c r="AM421" s="26" t="str">
        <f t="shared" si="102"/>
        <v>Inside Day</v>
      </c>
      <c r="AN421" s="26" t="str">
        <f t="shared" si="103"/>
        <v>In Val</v>
      </c>
      <c r="AO421" s="26" t="str">
        <f t="shared" si="104"/>
        <v>No Gap</v>
      </c>
      <c r="AP421" s="26" t="str">
        <f t="shared" si="105"/>
        <v>Top-Weighted</v>
      </c>
      <c r="AQ421" s="26" t="str">
        <f t="shared" si="106"/>
        <v>Skewed Mid-Low</v>
      </c>
      <c r="AR421" s="26" t="str">
        <f t="shared" si="107"/>
        <v>Closed Lower Quadrant</v>
      </c>
      <c r="AS421" s="27">
        <f t="shared" si="108"/>
        <v>-1</v>
      </c>
    </row>
    <row r="422" spans="1:45" ht="15.5" x14ac:dyDescent="0.35">
      <c r="A422" s="20">
        <v>45064</v>
      </c>
      <c r="B422" s="21">
        <v>1.2440100000000001</v>
      </c>
      <c r="C422" s="21">
        <v>1.2679499999999999</v>
      </c>
      <c r="D422" s="21">
        <v>1.2366699999999999</v>
      </c>
      <c r="E422" s="21">
        <v>1.2411099999999999</v>
      </c>
      <c r="F422" s="21">
        <v>1.2473000000000001</v>
      </c>
      <c r="G422" s="21">
        <v>1.2578000000000003</v>
      </c>
      <c r="H422" s="21">
        <v>1.2421000000000002</v>
      </c>
      <c r="I422" s="22">
        <v>46</v>
      </c>
      <c r="J422" s="22">
        <v>7320</v>
      </c>
      <c r="K422" s="22">
        <v>3603</v>
      </c>
      <c r="L422" s="22">
        <v>11021</v>
      </c>
      <c r="M422" s="23">
        <v>11.447604166666704</v>
      </c>
      <c r="N422" s="23">
        <v>312.79999999999973</v>
      </c>
      <c r="O422" s="22">
        <v>157.00000000000048</v>
      </c>
      <c r="P422" s="22">
        <v>1015247</v>
      </c>
      <c r="Q422" s="23">
        <v>1057.5489583333333</v>
      </c>
      <c r="R422" s="23">
        <v>35.233375959079318</v>
      </c>
      <c r="S422" s="22">
        <v>45</v>
      </c>
      <c r="T422" s="22" t="s">
        <v>26</v>
      </c>
      <c r="U422" s="23">
        <v>0.54680441765907783</v>
      </c>
      <c r="V422" s="22">
        <v>1833</v>
      </c>
      <c r="W422" s="22">
        <v>2296</v>
      </c>
      <c r="X422" s="22">
        <v>5100</v>
      </c>
      <c r="Y422" s="22">
        <v>1729</v>
      </c>
      <c r="Z422" s="22" t="s">
        <v>27</v>
      </c>
      <c r="AA422" s="5"/>
      <c r="AB422" s="6" cm="1">
        <f t="array" ref="AB422">SUM(IF(B422:I422&gt;B423:I423,1,-1))</f>
        <v>-4</v>
      </c>
      <c r="AC422" s="6" cm="1">
        <f t="array" ref="AC422">SUM(IF(J422:S422&gt;J423:S423,1,-1))</f>
        <v>-6</v>
      </c>
      <c r="AD422" s="6">
        <f t="shared" si="97"/>
        <v>-10</v>
      </c>
      <c r="AE422" s="6">
        <f t="shared" si="110"/>
        <v>-4</v>
      </c>
      <c r="AF422" s="6">
        <f t="shared" si="110"/>
        <v>-14</v>
      </c>
      <c r="AG422" s="6">
        <f t="shared" si="110"/>
        <v>-18</v>
      </c>
      <c r="AH422" s="5"/>
      <c r="AI422" s="8" t="str">
        <f t="shared" si="98"/>
        <v>Outside</v>
      </c>
      <c r="AJ422" s="24" t="str">
        <f t="shared" si="99"/>
        <v>Up</v>
      </c>
      <c r="AK422" s="25" t="str">
        <f t="shared" si="100"/>
        <v>POC Unchanged</v>
      </c>
      <c r="AL422" s="26" t="str">
        <f t="shared" si="101"/>
        <v>In. Val</v>
      </c>
      <c r="AM422" s="26" t="str">
        <f t="shared" si="102"/>
        <v>Inside Day</v>
      </c>
      <c r="AN422" s="26" t="str">
        <f t="shared" si="103"/>
        <v>Bl. Val</v>
      </c>
      <c r="AO422" s="26" t="str">
        <f t="shared" si="104"/>
        <v>No Gap</v>
      </c>
      <c r="AP422" s="26" t="str">
        <f t="shared" si="105"/>
        <v>Top-Weighted</v>
      </c>
      <c r="AQ422" s="26" t="str">
        <f t="shared" si="106"/>
        <v>Skewed Mid-Low</v>
      </c>
      <c r="AR422" s="26" t="str">
        <f t="shared" si="107"/>
        <v>Closed Higher Quadrant</v>
      </c>
      <c r="AS422" s="27">
        <f t="shared" si="108"/>
        <v>1</v>
      </c>
    </row>
    <row r="423" spans="1:45" ht="15.5" x14ac:dyDescent="0.35">
      <c r="A423" s="20">
        <v>45063</v>
      </c>
      <c r="B423" s="21">
        <v>1.2427900000000001</v>
      </c>
      <c r="C423" s="21">
        <v>1.2679499999999999</v>
      </c>
      <c r="D423" s="21">
        <v>1.2366699999999999</v>
      </c>
      <c r="E423" s="21">
        <v>1.24817</v>
      </c>
      <c r="F423" s="21">
        <v>1.2473000000000001</v>
      </c>
      <c r="G423" s="21">
        <v>1.2574000000000001</v>
      </c>
      <c r="H423" s="21">
        <v>1.2421000000000002</v>
      </c>
      <c r="I423" s="22">
        <v>56</v>
      </c>
      <c r="J423" s="22">
        <v>7242</v>
      </c>
      <c r="K423" s="22">
        <v>3734</v>
      </c>
      <c r="L423" s="22">
        <v>11069</v>
      </c>
      <c r="M423" s="23">
        <v>11.493125000000031</v>
      </c>
      <c r="N423" s="23">
        <v>312.79999999999973</v>
      </c>
      <c r="O423" s="22">
        <v>152.99999999999869</v>
      </c>
      <c r="P423" s="22">
        <v>1020563</v>
      </c>
      <c r="Q423" s="23">
        <v>1063.0864583333334</v>
      </c>
      <c r="R423" s="23">
        <v>35.386828644501307</v>
      </c>
      <c r="S423" s="22">
        <v>47</v>
      </c>
      <c r="T423" s="22" t="s">
        <v>26</v>
      </c>
      <c r="U423" s="23">
        <v>0.55544844020050455</v>
      </c>
      <c r="V423" s="22">
        <v>1833</v>
      </c>
      <c r="W423" s="22">
        <v>2296</v>
      </c>
      <c r="X423" s="22">
        <v>5076</v>
      </c>
      <c r="Y423" s="22">
        <v>1801</v>
      </c>
      <c r="Z423" s="22" t="s">
        <v>29</v>
      </c>
      <c r="AA423" s="5"/>
      <c r="AB423" s="6" cm="1">
        <f t="array" ref="AB423">SUM(IF(B423:I423&gt;B424:I424,1,-1))</f>
        <v>2</v>
      </c>
      <c r="AC423" s="6" cm="1">
        <f t="array" ref="AC423">SUM(IF(J423:S423&gt;J424:S424,1,-1))</f>
        <v>-6</v>
      </c>
      <c r="AD423" s="6">
        <f t="shared" si="97"/>
        <v>-4</v>
      </c>
      <c r="AE423" s="6">
        <f t="shared" si="110"/>
        <v>2</v>
      </c>
      <c r="AF423" s="6">
        <f t="shared" si="110"/>
        <v>-14</v>
      </c>
      <c r="AG423" s="6">
        <f t="shared" si="110"/>
        <v>-12</v>
      </c>
      <c r="AH423" s="5"/>
      <c r="AI423" s="8" t="str">
        <f t="shared" si="98"/>
        <v>OL Higher</v>
      </c>
      <c r="AJ423" s="24" t="str">
        <f t="shared" si="99"/>
        <v>Up</v>
      </c>
      <c r="AK423" s="25" t="str">
        <f t="shared" si="100"/>
        <v>POC Up</v>
      </c>
      <c r="AL423" s="26" t="str">
        <f t="shared" si="101"/>
        <v>In. Val</v>
      </c>
      <c r="AM423" s="26" t="str">
        <f t="shared" si="102"/>
        <v>Inside Day</v>
      </c>
      <c r="AN423" s="26" t="str">
        <f t="shared" si="103"/>
        <v>In Val</v>
      </c>
      <c r="AO423" s="26" t="str">
        <f t="shared" si="104"/>
        <v>No Gap</v>
      </c>
      <c r="AP423" s="26" t="str">
        <f t="shared" si="105"/>
        <v>Top-Weighted</v>
      </c>
      <c r="AQ423" s="26" t="str">
        <f t="shared" si="106"/>
        <v>Skewed Mid-Low</v>
      </c>
      <c r="AR423" s="26" t="str">
        <f t="shared" si="107"/>
        <v>Same</v>
      </c>
      <c r="AS423" s="27">
        <f t="shared" si="108"/>
        <v>0</v>
      </c>
    </row>
    <row r="424" spans="1:45" ht="15.5" x14ac:dyDescent="0.35">
      <c r="A424" s="20">
        <v>45062</v>
      </c>
      <c r="B424" s="21">
        <v>1.2424200000000001</v>
      </c>
      <c r="C424" s="21">
        <v>1.2679499999999999</v>
      </c>
      <c r="D424" s="21">
        <v>1.2366699999999999</v>
      </c>
      <c r="E424" s="21">
        <v>1.2483900000000001</v>
      </c>
      <c r="F424" s="21">
        <v>1.2471000000000001</v>
      </c>
      <c r="G424" s="21">
        <v>1.2560000000000002</v>
      </c>
      <c r="H424" s="21">
        <v>1.2395</v>
      </c>
      <c r="I424" s="22">
        <v>49</v>
      </c>
      <c r="J424" s="22">
        <v>7164</v>
      </c>
      <c r="K424" s="22">
        <v>3849</v>
      </c>
      <c r="L424" s="22">
        <v>11100</v>
      </c>
      <c r="M424" s="23">
        <v>11.531145833333357</v>
      </c>
      <c r="N424" s="23">
        <v>312.79999999999973</v>
      </c>
      <c r="O424" s="22">
        <v>165.00000000000182</v>
      </c>
      <c r="P424" s="22">
        <v>1026802</v>
      </c>
      <c r="Q424" s="23">
        <v>1069.5854166666666</v>
      </c>
      <c r="R424" s="23">
        <v>35.48593350383635</v>
      </c>
      <c r="S424" s="22">
        <v>44</v>
      </c>
      <c r="T424" s="22" t="s">
        <v>26</v>
      </c>
      <c r="U424" s="23">
        <v>0.59549150327862854</v>
      </c>
      <c r="V424" s="22">
        <v>1833</v>
      </c>
      <c r="W424" s="22">
        <v>2296</v>
      </c>
      <c r="X424" s="22">
        <v>4789</v>
      </c>
      <c r="Y424" s="22">
        <v>2119</v>
      </c>
      <c r="Z424" s="22" t="s">
        <v>29</v>
      </c>
      <c r="AA424" s="5"/>
      <c r="AB424" s="6" cm="1">
        <f t="array" ref="AB424">SUM(IF(B424:I424&gt;B425:I425,1,-1))</f>
        <v>-2</v>
      </c>
      <c r="AC424" s="6" cm="1">
        <f t="array" ref="AC424">SUM(IF(J424:S424&gt;J425:S425,1,-1))</f>
        <v>-2</v>
      </c>
      <c r="AD424" s="6">
        <f t="shared" si="97"/>
        <v>-4</v>
      </c>
      <c r="AE424" s="6">
        <f t="shared" si="110"/>
        <v>-6</v>
      </c>
      <c r="AF424" s="6">
        <f t="shared" si="110"/>
        <v>-12</v>
      </c>
      <c r="AG424" s="6">
        <f t="shared" si="110"/>
        <v>-18</v>
      </c>
      <c r="AH424" s="5"/>
      <c r="AI424" s="8" t="str">
        <f t="shared" si="98"/>
        <v>Inside</v>
      </c>
      <c r="AJ424" s="24" t="str">
        <f t="shared" si="99"/>
        <v>Up</v>
      </c>
      <c r="AK424" s="25" t="str">
        <f t="shared" si="100"/>
        <v>POC Up</v>
      </c>
      <c r="AL424" s="26" t="str">
        <f t="shared" si="101"/>
        <v>In. Val</v>
      </c>
      <c r="AM424" s="26" t="str">
        <f t="shared" si="102"/>
        <v>Inside Day</v>
      </c>
      <c r="AN424" s="26" t="str">
        <f t="shared" si="103"/>
        <v>In Val</v>
      </c>
      <c r="AO424" s="26" t="str">
        <f t="shared" si="104"/>
        <v>No Gap</v>
      </c>
      <c r="AP424" s="26" t="str">
        <f t="shared" si="105"/>
        <v>Top-Weighted</v>
      </c>
      <c r="AQ424" s="26" t="str">
        <f t="shared" si="106"/>
        <v>Skewed Mid-Low</v>
      </c>
      <c r="AR424" s="26" t="str">
        <f t="shared" si="107"/>
        <v>Closed Higher Quadrant</v>
      </c>
      <c r="AS424" s="27">
        <f t="shared" si="108"/>
        <v>1</v>
      </c>
    </row>
    <row r="425" spans="1:45" ht="15.5" x14ac:dyDescent="0.35">
      <c r="A425" s="20">
        <v>45061</v>
      </c>
      <c r="B425" s="21">
        <v>1.23732</v>
      </c>
      <c r="C425" s="21">
        <v>1.2679499999999999</v>
      </c>
      <c r="D425" s="21">
        <v>1.2366699999999999</v>
      </c>
      <c r="E425" s="21">
        <v>1.2524299999999999</v>
      </c>
      <c r="F425" s="21">
        <v>1.2469000000000001</v>
      </c>
      <c r="G425" s="21">
        <v>1.2562000000000002</v>
      </c>
      <c r="H425" s="21">
        <v>1.2392000000000001</v>
      </c>
      <c r="I425" s="22">
        <v>77</v>
      </c>
      <c r="J425" s="22">
        <v>6773</v>
      </c>
      <c r="K425" s="22">
        <v>4160</v>
      </c>
      <c r="L425" s="22">
        <v>11017</v>
      </c>
      <c r="M425" s="23">
        <v>11.44260416666671</v>
      </c>
      <c r="N425" s="23">
        <v>312.79999999999973</v>
      </c>
      <c r="O425" s="22">
        <v>170.00000000000125</v>
      </c>
      <c r="P425" s="22">
        <v>1029007</v>
      </c>
      <c r="Q425" s="23">
        <v>1071.8822916666666</v>
      </c>
      <c r="R425" s="23">
        <v>35.220588235294152</v>
      </c>
      <c r="S425" s="22">
        <v>46</v>
      </c>
      <c r="T425" s="22" t="s">
        <v>26</v>
      </c>
      <c r="U425" s="23">
        <v>0.60575387736771213</v>
      </c>
      <c r="V425" s="22">
        <v>1833</v>
      </c>
      <c r="W425" s="22">
        <v>2144</v>
      </c>
      <c r="X425" s="22">
        <v>4394</v>
      </c>
      <c r="Y425" s="22">
        <v>2593</v>
      </c>
      <c r="Z425" s="22" t="s">
        <v>32</v>
      </c>
      <c r="AA425" s="5"/>
      <c r="AB425" s="6" cm="1">
        <f t="array" ref="AB425">SUM(IF(B425:I425&gt;B426:I426,1,-1))</f>
        <v>2</v>
      </c>
      <c r="AC425" s="6" cm="1">
        <f t="array" ref="AC425">SUM(IF(J425:S425&gt;J426:S426,1,-1))</f>
        <v>-6</v>
      </c>
      <c r="AD425" s="6">
        <f t="shared" si="97"/>
        <v>-4</v>
      </c>
      <c r="AE425" s="6">
        <f t="shared" si="110"/>
        <v>-8</v>
      </c>
      <c r="AF425" s="6">
        <f t="shared" si="110"/>
        <v>-6</v>
      </c>
      <c r="AG425" s="6">
        <f t="shared" si="110"/>
        <v>-14</v>
      </c>
      <c r="AH425" s="5"/>
      <c r="AI425" s="8" t="str">
        <f t="shared" si="98"/>
        <v>OL Higher</v>
      </c>
      <c r="AJ425" s="24" t="str">
        <f t="shared" si="99"/>
        <v>Up</v>
      </c>
      <c r="AK425" s="25" t="str">
        <f t="shared" si="100"/>
        <v>POC Unchanged</v>
      </c>
      <c r="AL425" s="26" t="str">
        <f t="shared" si="101"/>
        <v>In. Val</v>
      </c>
      <c r="AM425" s="26" t="str">
        <f t="shared" si="102"/>
        <v>Inside Day</v>
      </c>
      <c r="AN425" s="26" t="str">
        <f t="shared" si="103"/>
        <v>In Val</v>
      </c>
      <c r="AO425" s="26" t="str">
        <f t="shared" si="104"/>
        <v>Gap Down - Failed</v>
      </c>
      <c r="AP425" s="26" t="str">
        <f t="shared" si="105"/>
        <v>Top-Weighted</v>
      </c>
      <c r="AQ425" s="26" t="str">
        <f t="shared" si="106"/>
        <v>Skewed Mid-Low</v>
      </c>
      <c r="AR425" s="26" t="str">
        <f t="shared" si="107"/>
        <v>Closed Lower Quadrant</v>
      </c>
      <c r="AS425" s="27">
        <f t="shared" si="108"/>
        <v>-1</v>
      </c>
    </row>
    <row r="426" spans="1:45" ht="15.5" x14ac:dyDescent="0.35">
      <c r="A426" s="20">
        <v>45058</v>
      </c>
      <c r="B426" s="21">
        <v>1.24011</v>
      </c>
      <c r="C426" s="21">
        <v>1.2679499999999999</v>
      </c>
      <c r="D426" s="21">
        <v>1.23529</v>
      </c>
      <c r="E426" s="21">
        <v>1.2450699999999999</v>
      </c>
      <c r="F426" s="21">
        <v>1.2469000000000001</v>
      </c>
      <c r="G426" s="21">
        <v>1.2561</v>
      </c>
      <c r="H426" s="21">
        <v>1.2379</v>
      </c>
      <c r="I426" s="22">
        <v>73</v>
      </c>
      <c r="J426" s="22">
        <v>6477</v>
      </c>
      <c r="K426" s="22">
        <v>4618</v>
      </c>
      <c r="L426" s="22">
        <v>11176</v>
      </c>
      <c r="M426" s="23">
        <v>11.57812500000005</v>
      </c>
      <c r="N426" s="23">
        <v>326.59999999999911</v>
      </c>
      <c r="O426" s="22">
        <v>181.99999999999994</v>
      </c>
      <c r="P426" s="22">
        <v>1044767</v>
      </c>
      <c r="Q426" s="23">
        <v>1088.2989583333333</v>
      </c>
      <c r="R426" s="23">
        <v>34.219228413962128</v>
      </c>
      <c r="S426" s="22">
        <v>50</v>
      </c>
      <c r="T426" s="22" t="s">
        <v>26</v>
      </c>
      <c r="U426" s="23">
        <v>0.63696600427844607</v>
      </c>
      <c r="V426" s="22">
        <v>1912</v>
      </c>
      <c r="W426" s="22">
        <v>2251</v>
      </c>
      <c r="X426" s="22">
        <v>4594</v>
      </c>
      <c r="Y426" s="22">
        <v>2419</v>
      </c>
      <c r="Z426" s="22" t="s">
        <v>29</v>
      </c>
      <c r="AA426" s="5"/>
      <c r="AB426" s="6" cm="1">
        <f t="array" ref="AB426">SUM(IF(B426:I426&gt;B427:I427,1,-1))</f>
        <v>-6</v>
      </c>
      <c r="AC426" s="6" cm="1">
        <f t="array" ref="AC426">SUM(IF(J426:S426&gt;J427:S427,1,-1))</f>
        <v>-4</v>
      </c>
      <c r="AD426" s="6">
        <f t="shared" si="97"/>
        <v>-10</v>
      </c>
      <c r="AE426" s="6">
        <f t="shared" si="110"/>
        <v>-10</v>
      </c>
      <c r="AF426" s="6">
        <f t="shared" si="110"/>
        <v>-4</v>
      </c>
      <c r="AG426" s="6">
        <f t="shared" si="110"/>
        <v>-14</v>
      </c>
      <c r="AH426" s="5"/>
      <c r="AI426" s="8" t="str">
        <f t="shared" si="98"/>
        <v>Outside</v>
      </c>
      <c r="AJ426" s="24" t="str">
        <f t="shared" si="99"/>
        <v>Up</v>
      </c>
      <c r="AK426" s="25" t="str">
        <f t="shared" si="100"/>
        <v>POC Unchanged</v>
      </c>
      <c r="AL426" s="26" t="str">
        <f t="shared" si="101"/>
        <v>In. Val</v>
      </c>
      <c r="AM426" s="26" t="str">
        <f t="shared" si="102"/>
        <v>Inside Day</v>
      </c>
      <c r="AN426" s="26" t="str">
        <f t="shared" si="103"/>
        <v>In Val</v>
      </c>
      <c r="AO426" s="26" t="str">
        <f t="shared" si="104"/>
        <v>No Gap</v>
      </c>
      <c r="AP426" s="26" t="str">
        <f t="shared" si="105"/>
        <v>Top-Weighted</v>
      </c>
      <c r="AQ426" s="26" t="str">
        <f t="shared" si="106"/>
        <v>Skewed Mid-Low</v>
      </c>
      <c r="AR426" s="26" t="str">
        <f t="shared" si="107"/>
        <v>Same</v>
      </c>
      <c r="AS426" s="27">
        <f t="shared" si="108"/>
        <v>0</v>
      </c>
    </row>
    <row r="427" spans="1:45" ht="15.5" x14ac:dyDescent="0.35">
      <c r="A427" s="20">
        <v>45057</v>
      </c>
      <c r="B427" s="21">
        <v>1.2524200000000001</v>
      </c>
      <c r="C427" s="21">
        <v>1.2679499999999999</v>
      </c>
      <c r="D427" s="21">
        <v>1.23529</v>
      </c>
      <c r="E427" s="21">
        <v>1.25071</v>
      </c>
      <c r="F427" s="21">
        <v>1.2469000000000001</v>
      </c>
      <c r="G427" s="21">
        <v>1.2561</v>
      </c>
      <c r="H427" s="21">
        <v>1.2381</v>
      </c>
      <c r="I427" s="22">
        <v>68</v>
      </c>
      <c r="J427" s="22">
        <v>6413</v>
      </c>
      <c r="K427" s="22">
        <v>4721</v>
      </c>
      <c r="L427" s="22">
        <v>11216</v>
      </c>
      <c r="M427" s="23">
        <v>11.624166666666708</v>
      </c>
      <c r="N427" s="23">
        <v>326.59999999999911</v>
      </c>
      <c r="O427" s="22">
        <v>180.00000000000017</v>
      </c>
      <c r="P427" s="22">
        <v>1060903</v>
      </c>
      <c r="Q427" s="23">
        <v>1105.1072916666667</v>
      </c>
      <c r="R427" s="23">
        <v>34.341702388242595</v>
      </c>
      <c r="S427" s="22">
        <v>44</v>
      </c>
      <c r="T427" s="22" t="s">
        <v>26</v>
      </c>
      <c r="U427" s="23">
        <v>0.63246506206702902</v>
      </c>
      <c r="V427" s="22">
        <v>1912</v>
      </c>
      <c r="W427" s="22">
        <v>2186</v>
      </c>
      <c r="X427" s="22">
        <v>4544</v>
      </c>
      <c r="Y427" s="22">
        <v>2574</v>
      </c>
      <c r="Z427" s="22" t="s">
        <v>29</v>
      </c>
      <c r="AA427" s="5"/>
      <c r="AB427" s="6" cm="1">
        <f t="array" ref="AB427">SUM(IF(B427:I427&gt;B428:I428,1,-1))</f>
        <v>-4</v>
      </c>
      <c r="AC427" s="6" cm="1">
        <f t="array" ref="AC427">SUM(IF(J427:S427&gt;J428:S428,1,-1))</f>
        <v>4</v>
      </c>
      <c r="AD427" s="6">
        <f t="shared" si="97"/>
        <v>0</v>
      </c>
      <c r="AE427" s="6">
        <f t="shared" si="110"/>
        <v>-4</v>
      </c>
      <c r="AF427" s="6">
        <f t="shared" si="110"/>
        <v>-4</v>
      </c>
      <c r="AG427" s="6">
        <f t="shared" si="110"/>
        <v>-8</v>
      </c>
      <c r="AH427" s="5"/>
      <c r="AI427" s="8" t="str">
        <f t="shared" si="98"/>
        <v>Outside</v>
      </c>
      <c r="AJ427" s="24" t="str">
        <f t="shared" si="99"/>
        <v>Down</v>
      </c>
      <c r="AK427" s="25" t="str">
        <f t="shared" si="100"/>
        <v>POC Unchanged</v>
      </c>
      <c r="AL427" s="26" t="str">
        <f t="shared" si="101"/>
        <v>In. Val</v>
      </c>
      <c r="AM427" s="26" t="str">
        <f t="shared" si="102"/>
        <v>Inside Day</v>
      </c>
      <c r="AN427" s="26" t="str">
        <f t="shared" si="103"/>
        <v>In Val</v>
      </c>
      <c r="AO427" s="26" t="str">
        <f t="shared" si="104"/>
        <v>No Gap</v>
      </c>
      <c r="AP427" s="26" t="str">
        <f t="shared" si="105"/>
        <v>Top-Weighted</v>
      </c>
      <c r="AQ427" s="26" t="str">
        <f t="shared" si="106"/>
        <v>Skewed Mid-Low</v>
      </c>
      <c r="AR427" s="26" t="str">
        <f t="shared" si="107"/>
        <v>Closed Higher Quadrant</v>
      </c>
      <c r="AS427" s="27">
        <f t="shared" si="108"/>
        <v>2</v>
      </c>
    </row>
    <row r="428" spans="1:45" ht="15.5" x14ac:dyDescent="0.35">
      <c r="A428" s="20">
        <v>45056</v>
      </c>
      <c r="B428" s="21">
        <v>1.24916</v>
      </c>
      <c r="C428" s="21">
        <v>1.2679499999999999</v>
      </c>
      <c r="D428" s="21">
        <v>1.23529</v>
      </c>
      <c r="E428" s="21">
        <v>1.2625299999999999</v>
      </c>
      <c r="F428" s="21">
        <v>1.2469000000000001</v>
      </c>
      <c r="G428" s="21">
        <v>1.2546000000000002</v>
      </c>
      <c r="H428" s="21">
        <v>1.2381</v>
      </c>
      <c r="I428" s="22">
        <v>81</v>
      </c>
      <c r="J428" s="22">
        <v>6319</v>
      </c>
      <c r="K428" s="22">
        <v>4721</v>
      </c>
      <c r="L428" s="22">
        <v>11122</v>
      </c>
      <c r="M428" s="23">
        <v>11.520729166666715</v>
      </c>
      <c r="N428" s="23">
        <v>326.59999999999911</v>
      </c>
      <c r="O428" s="22">
        <v>165.00000000000182</v>
      </c>
      <c r="P428" s="22">
        <v>1054776</v>
      </c>
      <c r="Q428" s="23">
        <v>1098.7249999999999</v>
      </c>
      <c r="R428" s="23">
        <v>34.053888548683496</v>
      </c>
      <c r="S428" s="22">
        <v>48</v>
      </c>
      <c r="T428" s="22" t="s">
        <v>26</v>
      </c>
      <c r="U428" s="23">
        <v>0.64149707841441728</v>
      </c>
      <c r="V428" s="22">
        <v>1766</v>
      </c>
      <c r="W428" s="22">
        <v>2087</v>
      </c>
      <c r="X428" s="22">
        <v>4695</v>
      </c>
      <c r="Y428" s="22">
        <v>2574</v>
      </c>
      <c r="Z428" s="22" t="s">
        <v>31</v>
      </c>
      <c r="AA428" s="5"/>
      <c r="AB428" s="6" cm="1">
        <f t="array" ref="AB428">SUM(IF(B428:I428&gt;B429:I429,1,-1))</f>
        <v>0</v>
      </c>
      <c r="AC428" s="6" cm="1">
        <f t="array" ref="AC428">SUM(IF(J428:S428&gt;J429:S429,1,-1))</f>
        <v>-4</v>
      </c>
      <c r="AD428" s="6">
        <f t="shared" si="97"/>
        <v>-4</v>
      </c>
      <c r="AE428" s="6">
        <f t="shared" si="110"/>
        <v>0</v>
      </c>
      <c r="AF428" s="6">
        <f t="shared" si="110"/>
        <v>-10</v>
      </c>
      <c r="AG428" s="6">
        <f t="shared" si="110"/>
        <v>-10</v>
      </c>
      <c r="AH428" s="5"/>
      <c r="AI428" s="8" t="str">
        <f t="shared" si="98"/>
        <v>Outside</v>
      </c>
      <c r="AJ428" s="24" t="str">
        <f t="shared" si="99"/>
        <v>Neutral</v>
      </c>
      <c r="AK428" s="25" t="str">
        <f t="shared" si="100"/>
        <v>POC Unchanged</v>
      </c>
      <c r="AL428" s="26" t="str">
        <f t="shared" si="101"/>
        <v>In. Val</v>
      </c>
      <c r="AM428" s="26" t="str">
        <f t="shared" si="102"/>
        <v>Upper Break</v>
      </c>
      <c r="AN428" s="26" t="str">
        <f t="shared" si="103"/>
        <v>Ab. Val</v>
      </c>
      <c r="AO428" s="26" t="str">
        <f t="shared" si="104"/>
        <v>No Gap</v>
      </c>
      <c r="AP428" s="26" t="str">
        <f t="shared" si="105"/>
        <v>Top-Weighted</v>
      </c>
      <c r="AQ428" s="26" t="str">
        <f t="shared" si="106"/>
        <v>Skewed Mid-Low</v>
      </c>
      <c r="AR428" s="26" t="str">
        <f t="shared" si="107"/>
        <v>Same</v>
      </c>
      <c r="AS428" s="27">
        <f t="shared" si="108"/>
        <v>0</v>
      </c>
    </row>
    <row r="429" spans="1:45" ht="15.5" x14ac:dyDescent="0.35">
      <c r="A429" s="20">
        <v>45055</v>
      </c>
      <c r="B429" s="21">
        <v>1.24292</v>
      </c>
      <c r="C429" s="21">
        <v>1.26684</v>
      </c>
      <c r="D429" s="21">
        <v>1.23529</v>
      </c>
      <c r="E429" s="21">
        <v>1.2623899999999999</v>
      </c>
      <c r="F429" s="21">
        <v>1.2469000000000001</v>
      </c>
      <c r="G429" s="21">
        <v>1.2531000000000001</v>
      </c>
      <c r="H429" s="21">
        <v>1.2396</v>
      </c>
      <c r="I429" s="22">
        <v>95</v>
      </c>
      <c r="J429" s="22">
        <v>5946</v>
      </c>
      <c r="K429" s="22">
        <v>5160</v>
      </c>
      <c r="L429" s="22">
        <v>11195</v>
      </c>
      <c r="M429" s="23">
        <v>11.599375000000034</v>
      </c>
      <c r="N429" s="23">
        <v>315.49999999999966</v>
      </c>
      <c r="O429" s="22">
        <v>135.00000000000068</v>
      </c>
      <c r="P429" s="22">
        <v>1063938</v>
      </c>
      <c r="Q429" s="23">
        <v>1108.26875</v>
      </c>
      <c r="R429" s="23">
        <v>35.483359746434267</v>
      </c>
      <c r="S429" s="22">
        <v>56</v>
      </c>
      <c r="T429" s="22" t="s">
        <v>26</v>
      </c>
      <c r="U429" s="23">
        <v>0.66476287832826542</v>
      </c>
      <c r="V429" s="22">
        <v>1362</v>
      </c>
      <c r="W429" s="22">
        <v>2187</v>
      </c>
      <c r="X429" s="22">
        <v>5053</v>
      </c>
      <c r="Y429" s="22">
        <v>2593</v>
      </c>
      <c r="Z429" s="22" t="s">
        <v>31</v>
      </c>
      <c r="AA429" s="5"/>
      <c r="AB429" s="6" cm="1">
        <f t="array" ref="AB429">SUM(IF(B429:I429&gt;B430:I430,1,-1))</f>
        <v>0</v>
      </c>
      <c r="AC429" s="6" cm="1">
        <f t="array" ref="AC429">SUM(IF(J429:S429&gt;J430:S430,1,-1))</f>
        <v>-4</v>
      </c>
      <c r="AD429" s="6">
        <f t="shared" si="97"/>
        <v>-4</v>
      </c>
      <c r="AE429" s="6">
        <f t="shared" si="110"/>
        <v>0</v>
      </c>
      <c r="AF429" s="6">
        <f t="shared" si="110"/>
        <v>0</v>
      </c>
      <c r="AG429" s="6">
        <f t="shared" si="110"/>
        <v>0</v>
      </c>
      <c r="AH429" s="5"/>
      <c r="AI429" s="8" t="str">
        <f t="shared" si="98"/>
        <v>Outside</v>
      </c>
      <c r="AJ429" s="24" t="str">
        <f t="shared" si="99"/>
        <v>Up</v>
      </c>
      <c r="AK429" s="25" t="str">
        <f t="shared" si="100"/>
        <v>POC Up</v>
      </c>
      <c r="AL429" s="26" t="str">
        <f t="shared" si="101"/>
        <v>In. Val</v>
      </c>
      <c r="AM429" s="26" t="str">
        <f t="shared" si="102"/>
        <v>Inside Day</v>
      </c>
      <c r="AN429" s="26" t="str">
        <f t="shared" si="103"/>
        <v>Ab. Val</v>
      </c>
      <c r="AO429" s="26" t="str">
        <f t="shared" si="104"/>
        <v>No Gap</v>
      </c>
      <c r="AP429" s="26" t="str">
        <f t="shared" si="105"/>
        <v>Top-Weighted</v>
      </c>
      <c r="AQ429" s="26" t="str">
        <f t="shared" si="106"/>
        <v>Skewed Mid-Low</v>
      </c>
      <c r="AR429" s="26" t="str">
        <f t="shared" si="107"/>
        <v>Same</v>
      </c>
      <c r="AS429" s="27">
        <f t="shared" si="108"/>
        <v>0</v>
      </c>
    </row>
    <row r="430" spans="1:45" ht="15.5" x14ac:dyDescent="0.35">
      <c r="A430" s="20">
        <v>45054</v>
      </c>
      <c r="B430" s="21">
        <v>1.2391099999999999</v>
      </c>
      <c r="C430" s="21">
        <v>1.26684</v>
      </c>
      <c r="D430" s="21">
        <v>1.23529</v>
      </c>
      <c r="E430" s="21">
        <v>1.2612000000000001</v>
      </c>
      <c r="F430" s="21">
        <v>1.2428000000000001</v>
      </c>
      <c r="G430" s="21">
        <v>1.2518</v>
      </c>
      <c r="H430" s="21">
        <v>1.2397</v>
      </c>
      <c r="I430" s="22">
        <v>105</v>
      </c>
      <c r="J430" s="22">
        <v>8576</v>
      </c>
      <c r="K430" s="22">
        <v>2562</v>
      </c>
      <c r="L430" s="22">
        <v>11242</v>
      </c>
      <c r="M430" s="23">
        <v>11.65166666666669</v>
      </c>
      <c r="N430" s="23">
        <v>315.49999999999966</v>
      </c>
      <c r="O430" s="22">
        <v>121</v>
      </c>
      <c r="P430" s="22">
        <v>1068763</v>
      </c>
      <c r="Q430" s="23">
        <v>1113.2947916666667</v>
      </c>
      <c r="R430" s="23">
        <v>35.632329635499246</v>
      </c>
      <c r="S430" s="22">
        <v>54</v>
      </c>
      <c r="T430" s="22" t="s">
        <v>28</v>
      </c>
      <c r="U430" s="23">
        <v>0.39682265296878505</v>
      </c>
      <c r="V430" s="22">
        <v>895</v>
      </c>
      <c r="W430" s="22">
        <v>2165</v>
      </c>
      <c r="X430" s="22">
        <v>5219</v>
      </c>
      <c r="Y430" s="22">
        <v>2963</v>
      </c>
      <c r="Z430" s="22" t="s">
        <v>31</v>
      </c>
      <c r="AA430" s="5"/>
      <c r="AB430" s="6" cm="1">
        <f t="array" ref="AB430">SUM(IF(B430:I430&gt;B431:I431,1,-1))</f>
        <v>0</v>
      </c>
      <c r="AC430" s="6" cm="1">
        <f t="array" ref="AC430">SUM(IF(J430:S430&gt;J431:S431,1,-1))</f>
        <v>-2</v>
      </c>
      <c r="AD430" s="6">
        <f t="shared" si="97"/>
        <v>-2</v>
      </c>
      <c r="AE430" s="6">
        <f t="shared" si="110"/>
        <v>0</v>
      </c>
      <c r="AF430" s="6">
        <f t="shared" si="110"/>
        <v>10</v>
      </c>
      <c r="AG430" s="6">
        <f t="shared" si="110"/>
        <v>10</v>
      </c>
      <c r="AH430" s="5"/>
      <c r="AI430" s="8" t="str">
        <f t="shared" si="98"/>
        <v>Outside</v>
      </c>
      <c r="AJ430" s="24" t="str">
        <f t="shared" si="99"/>
        <v>Up</v>
      </c>
      <c r="AK430" s="25" t="str">
        <f t="shared" si="100"/>
        <v>POC Unchanged</v>
      </c>
      <c r="AL430" s="26" t="str">
        <f t="shared" si="101"/>
        <v>In. Val</v>
      </c>
      <c r="AM430" s="26" t="str">
        <f t="shared" si="102"/>
        <v>Upper Break</v>
      </c>
      <c r="AN430" s="26" t="str">
        <f t="shared" si="103"/>
        <v>Ab. Val</v>
      </c>
      <c r="AO430" s="26" t="str">
        <f t="shared" si="104"/>
        <v>Gap Down - Failed</v>
      </c>
      <c r="AP430" s="26" t="str">
        <f t="shared" si="105"/>
        <v>Top-Weighted</v>
      </c>
      <c r="AQ430" s="26" t="str">
        <f t="shared" si="106"/>
        <v>Skewed Mid-Low</v>
      </c>
      <c r="AR430" s="26" t="str">
        <f t="shared" si="107"/>
        <v>Same</v>
      </c>
      <c r="AS430" s="27">
        <f t="shared" si="108"/>
        <v>0</v>
      </c>
    </row>
    <row r="431" spans="1:45" ht="15.5" x14ac:dyDescent="0.35">
      <c r="A431" s="20">
        <v>45051</v>
      </c>
      <c r="B431" s="21">
        <v>1.24305</v>
      </c>
      <c r="C431" s="21">
        <v>1.26519</v>
      </c>
      <c r="D431" s="21">
        <v>1.2343999999999999</v>
      </c>
      <c r="E431" s="21">
        <v>1.2629300000000001</v>
      </c>
      <c r="F431" s="21">
        <v>1.2428000000000001</v>
      </c>
      <c r="G431" s="21">
        <v>1.2514000000000001</v>
      </c>
      <c r="H431" s="21">
        <v>1.2398000000000002</v>
      </c>
      <c r="I431" s="22">
        <v>104</v>
      </c>
      <c r="J431" s="22">
        <v>8218</v>
      </c>
      <c r="K431" s="22">
        <v>3005</v>
      </c>
      <c r="L431" s="22">
        <v>11332</v>
      </c>
      <c r="M431" s="23">
        <v>11.773020833333344</v>
      </c>
      <c r="N431" s="23">
        <v>307.90000000000094</v>
      </c>
      <c r="O431" s="22">
        <v>115.99999999999832</v>
      </c>
      <c r="P431" s="22">
        <v>1072504</v>
      </c>
      <c r="Q431" s="23">
        <v>1117.1916666666666</v>
      </c>
      <c r="R431" s="23">
        <v>36.804157193894007</v>
      </c>
      <c r="S431" s="22">
        <v>48</v>
      </c>
      <c r="T431" s="22" t="s">
        <v>28</v>
      </c>
      <c r="U431" s="23">
        <v>0.43729456728320482</v>
      </c>
      <c r="V431" s="22">
        <v>860</v>
      </c>
      <c r="W431" s="22">
        <v>2279</v>
      </c>
      <c r="X431" s="22">
        <v>5747</v>
      </c>
      <c r="Y431" s="22">
        <v>2338</v>
      </c>
      <c r="Z431" s="22" t="s">
        <v>31</v>
      </c>
      <c r="AA431" s="5"/>
      <c r="AB431" s="6" cm="1">
        <f t="array" ref="AB431">SUM(IF(B431:I431&gt;B432:I432,1,-1))</f>
        <v>0</v>
      </c>
      <c r="AC431" s="6" cm="1">
        <f t="array" ref="AC431">SUM(IF(J431:S431&gt;J432:S432,1,-1))</f>
        <v>6</v>
      </c>
      <c r="AD431" s="6">
        <f t="shared" si="97"/>
        <v>6</v>
      </c>
      <c r="AE431" s="6">
        <f t="shared" ref="AE431:AG446" si="111">SUM(AB431:AB433)</f>
        <v>0</v>
      </c>
      <c r="AF431" s="6">
        <f t="shared" si="111"/>
        <v>12</v>
      </c>
      <c r="AG431" s="6">
        <f t="shared" si="111"/>
        <v>12</v>
      </c>
      <c r="AH431" s="5"/>
      <c r="AI431" s="8" t="str">
        <f t="shared" si="98"/>
        <v>OL Higher</v>
      </c>
      <c r="AJ431" s="24" t="str">
        <f t="shared" si="99"/>
        <v>Neutral</v>
      </c>
      <c r="AK431" s="25" t="str">
        <f t="shared" si="100"/>
        <v>POC Unchanged</v>
      </c>
      <c r="AL431" s="26" t="str">
        <f t="shared" si="101"/>
        <v>In. Val</v>
      </c>
      <c r="AM431" s="26" t="str">
        <f t="shared" si="102"/>
        <v>Upper Break</v>
      </c>
      <c r="AN431" s="26" t="str">
        <f t="shared" si="103"/>
        <v>Ab. Val</v>
      </c>
      <c r="AO431" s="26" t="str">
        <f t="shared" si="104"/>
        <v>No Gap</v>
      </c>
      <c r="AP431" s="26" t="str">
        <f t="shared" si="105"/>
        <v>Top-Weighted</v>
      </c>
      <c r="AQ431" s="26" t="str">
        <f t="shared" si="106"/>
        <v>Skewed Mid-Low</v>
      </c>
      <c r="AR431" s="26" t="str">
        <f t="shared" si="107"/>
        <v>Same</v>
      </c>
      <c r="AS431" s="27">
        <f t="shared" si="108"/>
        <v>0</v>
      </c>
    </row>
    <row r="432" spans="1:45" ht="15.5" x14ac:dyDescent="0.35">
      <c r="A432" s="20">
        <v>45050</v>
      </c>
      <c r="B432" s="21">
        <v>1.24325</v>
      </c>
      <c r="C432" s="21">
        <v>1.2598199999999999</v>
      </c>
      <c r="D432" s="21">
        <v>1.2343999999999999</v>
      </c>
      <c r="E432" s="21">
        <v>1.25824</v>
      </c>
      <c r="F432" s="21">
        <v>1.2428000000000001</v>
      </c>
      <c r="G432" s="21">
        <v>1.2500000000000002</v>
      </c>
      <c r="H432" s="21">
        <v>1.2397000000000002</v>
      </c>
      <c r="I432" s="22">
        <v>105</v>
      </c>
      <c r="J432" s="22">
        <v>7815</v>
      </c>
      <c r="K432" s="22">
        <v>3227</v>
      </c>
      <c r="L432" s="22">
        <v>11156</v>
      </c>
      <c r="M432" s="23">
        <v>11.589895833333335</v>
      </c>
      <c r="N432" s="23">
        <v>254.2</v>
      </c>
      <c r="O432" s="22">
        <v>102.99999999999976</v>
      </c>
      <c r="P432" s="22">
        <v>1033181</v>
      </c>
      <c r="Q432" s="23">
        <v>1076.2302083333334</v>
      </c>
      <c r="R432" s="23">
        <v>43.886703383162867</v>
      </c>
      <c r="S432" s="22">
        <v>39</v>
      </c>
      <c r="T432" s="22" t="s">
        <v>26</v>
      </c>
      <c r="U432" s="23">
        <v>0.50718672216354654</v>
      </c>
      <c r="V432" s="22">
        <v>1310</v>
      </c>
      <c r="W432" s="22">
        <v>3000</v>
      </c>
      <c r="X432" s="22">
        <v>5353</v>
      </c>
      <c r="Y432" s="22">
        <v>1493</v>
      </c>
      <c r="Z432" s="22" t="s">
        <v>31</v>
      </c>
      <c r="AA432" s="5"/>
      <c r="AB432" s="6" cm="1">
        <f t="array" ref="AB432">SUM(IF(B432:I432&gt;B433:I433,1,-1))</f>
        <v>0</v>
      </c>
      <c r="AC432" s="6" cm="1">
        <f t="array" ref="AC432">SUM(IF(J432:S432&gt;J433:S433,1,-1))</f>
        <v>6</v>
      </c>
      <c r="AD432" s="6">
        <f t="shared" si="97"/>
        <v>6</v>
      </c>
      <c r="AE432" s="6">
        <f t="shared" si="111"/>
        <v>-4</v>
      </c>
      <c r="AF432" s="6">
        <f t="shared" si="111"/>
        <v>4</v>
      </c>
      <c r="AG432" s="6">
        <f t="shared" si="111"/>
        <v>0</v>
      </c>
      <c r="AH432" s="5"/>
      <c r="AI432" s="8" t="str">
        <f t="shared" si="98"/>
        <v>Outside</v>
      </c>
      <c r="AJ432" s="24" t="str">
        <f t="shared" si="99"/>
        <v>Neutral</v>
      </c>
      <c r="AK432" s="25" t="str">
        <f t="shared" si="100"/>
        <v>POC Down</v>
      </c>
      <c r="AL432" s="26" t="str">
        <f t="shared" si="101"/>
        <v>In. Val</v>
      </c>
      <c r="AM432" s="26" t="str">
        <f t="shared" si="102"/>
        <v>Upper Break</v>
      </c>
      <c r="AN432" s="26" t="str">
        <f t="shared" si="103"/>
        <v>Ab. Val</v>
      </c>
      <c r="AO432" s="26" t="str">
        <f t="shared" si="104"/>
        <v>No Gap</v>
      </c>
      <c r="AP432" s="26" t="str">
        <f t="shared" si="105"/>
        <v>Top-Weighted</v>
      </c>
      <c r="AQ432" s="26" t="str">
        <f t="shared" si="106"/>
        <v>Skewed Mid-Low</v>
      </c>
      <c r="AR432" s="26" t="str">
        <f t="shared" si="107"/>
        <v>Same</v>
      </c>
      <c r="AS432" s="27">
        <f t="shared" si="108"/>
        <v>0</v>
      </c>
    </row>
    <row r="433" spans="1:45" ht="15.5" x14ac:dyDescent="0.35">
      <c r="A433" s="20">
        <v>45049</v>
      </c>
      <c r="B433" s="21">
        <v>1.2462200000000001</v>
      </c>
      <c r="C433" s="21">
        <v>1.2589600000000001</v>
      </c>
      <c r="D433" s="21">
        <v>1.2343999999999999</v>
      </c>
      <c r="E433" s="21">
        <v>1.2568299999999999</v>
      </c>
      <c r="F433" s="21">
        <v>1.2430000000000001</v>
      </c>
      <c r="G433" s="21">
        <v>1.2493000000000001</v>
      </c>
      <c r="H433" s="21">
        <v>1.2403000000000002</v>
      </c>
      <c r="I433" s="22">
        <v>90</v>
      </c>
      <c r="J433" s="22">
        <v>7470</v>
      </c>
      <c r="K433" s="22">
        <v>3522</v>
      </c>
      <c r="L433" s="22">
        <v>11114</v>
      </c>
      <c r="M433" s="23">
        <v>11.539479166666686</v>
      </c>
      <c r="N433" s="23">
        <v>245.60000000000139</v>
      </c>
      <c r="O433" s="22">
        <v>89.999999999998977</v>
      </c>
      <c r="P433" s="22">
        <v>1003610</v>
      </c>
      <c r="Q433" s="23">
        <v>1045.4270833333333</v>
      </c>
      <c r="R433" s="23">
        <v>45.252442996742417</v>
      </c>
      <c r="S433" s="22">
        <v>31</v>
      </c>
      <c r="T433" s="22" t="s">
        <v>26</v>
      </c>
      <c r="U433" s="23">
        <v>0.53609012632252262</v>
      </c>
      <c r="V433" s="22">
        <v>874</v>
      </c>
      <c r="W433" s="22">
        <v>3388</v>
      </c>
      <c r="X433" s="22">
        <v>5511</v>
      </c>
      <c r="Y433" s="22">
        <v>1341</v>
      </c>
      <c r="Z433" s="22" t="s">
        <v>31</v>
      </c>
      <c r="AA433" s="5"/>
      <c r="AB433" s="6" cm="1">
        <f t="array" ref="AB433">SUM(IF(B433:I433&gt;B434:I434,1,-1))</f>
        <v>0</v>
      </c>
      <c r="AC433" s="6" cm="1">
        <f t="array" ref="AC433">SUM(IF(J433:S433&gt;J434:S434,1,-1))</f>
        <v>0</v>
      </c>
      <c r="AD433" s="6">
        <f t="shared" si="97"/>
        <v>0</v>
      </c>
      <c r="AE433" s="6">
        <f t="shared" si="111"/>
        <v>-4</v>
      </c>
      <c r="AF433" s="6">
        <f t="shared" si="111"/>
        <v>-8</v>
      </c>
      <c r="AG433" s="6">
        <f t="shared" si="111"/>
        <v>-12</v>
      </c>
      <c r="AH433" s="5"/>
      <c r="AI433" s="8" t="str">
        <f t="shared" si="98"/>
        <v>Outside</v>
      </c>
      <c r="AJ433" s="24" t="str">
        <f t="shared" si="99"/>
        <v>Down</v>
      </c>
      <c r="AK433" s="25" t="str">
        <f t="shared" si="100"/>
        <v>POC Unchanged</v>
      </c>
      <c r="AL433" s="26" t="str">
        <f t="shared" si="101"/>
        <v>In. Val</v>
      </c>
      <c r="AM433" s="26" t="str">
        <f t="shared" si="102"/>
        <v>Upper Break</v>
      </c>
      <c r="AN433" s="26" t="str">
        <f t="shared" si="103"/>
        <v>Ab. Val</v>
      </c>
      <c r="AO433" s="26" t="str">
        <f t="shared" si="104"/>
        <v>No Gap</v>
      </c>
      <c r="AP433" s="26" t="str">
        <f t="shared" si="105"/>
        <v>Top-Weighted</v>
      </c>
      <c r="AQ433" s="26" t="str">
        <f t="shared" si="106"/>
        <v>Skewed Mid-Low</v>
      </c>
      <c r="AR433" s="26" t="str">
        <f t="shared" si="107"/>
        <v>Closed Lower Quadrant</v>
      </c>
      <c r="AS433" s="27">
        <f t="shared" si="108"/>
        <v>-1</v>
      </c>
    </row>
    <row r="434" spans="1:45" ht="15.5" x14ac:dyDescent="0.35">
      <c r="A434" s="20">
        <v>45048</v>
      </c>
      <c r="B434" s="21">
        <v>1.24987</v>
      </c>
      <c r="C434" s="21">
        <v>1.2583500000000001</v>
      </c>
      <c r="D434" s="21">
        <v>1.2343999999999999</v>
      </c>
      <c r="E434" s="21">
        <v>1.2476</v>
      </c>
      <c r="F434" s="21">
        <v>1.2430000000000001</v>
      </c>
      <c r="G434" s="21">
        <v>1.2488000000000001</v>
      </c>
      <c r="H434" s="21">
        <v>1.2404000000000002</v>
      </c>
      <c r="I434" s="22">
        <v>51</v>
      </c>
      <c r="J434" s="22">
        <v>7494</v>
      </c>
      <c r="K434" s="22">
        <v>3522</v>
      </c>
      <c r="L434" s="22">
        <v>11138</v>
      </c>
      <c r="M434" s="23">
        <v>11.562708333333349</v>
      </c>
      <c r="N434" s="23">
        <v>239.50000000000136</v>
      </c>
      <c r="O434" s="22">
        <v>83.999999999999631</v>
      </c>
      <c r="P434" s="22">
        <v>992488</v>
      </c>
      <c r="Q434" s="23">
        <v>1033.8416666666667</v>
      </c>
      <c r="R434" s="23">
        <v>46.505219206680323</v>
      </c>
      <c r="S434" s="22">
        <v>30</v>
      </c>
      <c r="T434" s="22" t="s">
        <v>26</v>
      </c>
      <c r="U434" s="23">
        <v>0.54360371081942105</v>
      </c>
      <c r="V434" s="22">
        <v>756</v>
      </c>
      <c r="W434" s="22">
        <v>3600</v>
      </c>
      <c r="X434" s="22">
        <v>5456</v>
      </c>
      <c r="Y434" s="22">
        <v>1199</v>
      </c>
      <c r="Z434" s="22" t="s">
        <v>32</v>
      </c>
      <c r="AA434" s="5"/>
      <c r="AB434" s="6" cm="1">
        <f t="array" ref="AB434">SUM(IF(B434:I434&gt;B435:I435,1,-1))</f>
        <v>-4</v>
      </c>
      <c r="AC434" s="6" cm="1">
        <f t="array" ref="AC434">SUM(IF(J434:S434&gt;J435:S435,1,-1))</f>
        <v>-2</v>
      </c>
      <c r="AD434" s="6">
        <f t="shared" si="97"/>
        <v>-6</v>
      </c>
      <c r="AE434" s="6">
        <f t="shared" si="111"/>
        <v>-4</v>
      </c>
      <c r="AF434" s="6">
        <f t="shared" si="111"/>
        <v>-6</v>
      </c>
      <c r="AG434" s="6">
        <f t="shared" si="111"/>
        <v>-10</v>
      </c>
      <c r="AH434" s="5"/>
      <c r="AI434" s="8" t="str">
        <f t="shared" si="98"/>
        <v>Inside</v>
      </c>
      <c r="AJ434" s="24" t="str">
        <f t="shared" si="99"/>
        <v>Down</v>
      </c>
      <c r="AK434" s="25" t="str">
        <f t="shared" si="100"/>
        <v>POC Unchanged</v>
      </c>
      <c r="AL434" s="26" t="str">
        <f t="shared" si="101"/>
        <v>In. Val</v>
      </c>
      <c r="AM434" s="26" t="str">
        <f t="shared" si="102"/>
        <v>Inside Day</v>
      </c>
      <c r="AN434" s="26" t="str">
        <f t="shared" si="103"/>
        <v>In Val</v>
      </c>
      <c r="AO434" s="26" t="str">
        <f t="shared" si="104"/>
        <v>Gap Up - Failed</v>
      </c>
      <c r="AP434" s="26" t="str">
        <f t="shared" si="105"/>
        <v>Top-Weighted</v>
      </c>
      <c r="AQ434" s="26" t="str">
        <f t="shared" si="106"/>
        <v>Skewed Mid-Low</v>
      </c>
      <c r="AR434" s="26" t="str">
        <f t="shared" si="107"/>
        <v>Same</v>
      </c>
      <c r="AS434" s="27">
        <f t="shared" si="108"/>
        <v>0</v>
      </c>
    </row>
    <row r="435" spans="1:45" ht="15.5" x14ac:dyDescent="0.35">
      <c r="A435" s="20">
        <v>45047</v>
      </c>
      <c r="B435" s="21">
        <v>1.242</v>
      </c>
      <c r="C435" s="21">
        <v>1.2583500000000001</v>
      </c>
      <c r="D435" s="21">
        <v>1.2343999999999999</v>
      </c>
      <c r="E435" s="21">
        <v>1.2484200000000001</v>
      </c>
      <c r="F435" s="21">
        <v>1.2430000000000001</v>
      </c>
      <c r="G435" s="21">
        <v>1.2489000000000001</v>
      </c>
      <c r="H435" s="21">
        <v>1.2402000000000002</v>
      </c>
      <c r="I435" s="22">
        <v>65</v>
      </c>
      <c r="J435" s="22">
        <v>7400</v>
      </c>
      <c r="K435" s="22">
        <v>3667</v>
      </c>
      <c r="L435" s="22">
        <v>11190</v>
      </c>
      <c r="M435" s="23">
        <v>11.616770833333366</v>
      </c>
      <c r="N435" s="23">
        <v>239.50000000000136</v>
      </c>
      <c r="O435" s="22">
        <v>86.999999999999304</v>
      </c>
      <c r="P435" s="22">
        <v>992312</v>
      </c>
      <c r="Q435" s="23">
        <v>1033.6583333333333</v>
      </c>
      <c r="R435" s="23">
        <v>46.722338204592639</v>
      </c>
      <c r="S435" s="22">
        <v>23</v>
      </c>
      <c r="T435" s="22" t="s">
        <v>26</v>
      </c>
      <c r="U435" s="23">
        <v>0.55358098580891946</v>
      </c>
      <c r="V435" s="22">
        <v>757</v>
      </c>
      <c r="W435" s="22">
        <v>3617</v>
      </c>
      <c r="X435" s="22">
        <v>5464</v>
      </c>
      <c r="Y435" s="22">
        <v>1233</v>
      </c>
      <c r="Z435" s="22" t="s">
        <v>32</v>
      </c>
      <c r="AA435" s="5"/>
      <c r="AB435" s="6" cm="1">
        <f t="array" ref="AB435">SUM(IF(B435:I435&gt;B436:I436,1,-1))</f>
        <v>0</v>
      </c>
      <c r="AC435" s="6" cm="1">
        <f t="array" ref="AC435">SUM(IF(J435:S435&gt;J436:S436,1,-1))</f>
        <v>-6</v>
      </c>
      <c r="AD435" s="6">
        <f t="shared" si="97"/>
        <v>-6</v>
      </c>
      <c r="AE435" s="6">
        <f t="shared" si="111"/>
        <v>0</v>
      </c>
      <c r="AF435" s="6">
        <f t="shared" si="111"/>
        <v>-2</v>
      </c>
      <c r="AG435" s="6">
        <f t="shared" si="111"/>
        <v>-2</v>
      </c>
      <c r="AH435" s="5"/>
      <c r="AI435" s="8" t="str">
        <f t="shared" si="98"/>
        <v>OL Higher</v>
      </c>
      <c r="AJ435" s="24" t="str">
        <f t="shared" si="99"/>
        <v>Neutral</v>
      </c>
      <c r="AK435" s="25" t="str">
        <f t="shared" si="100"/>
        <v>POC Unchanged</v>
      </c>
      <c r="AL435" s="26" t="str">
        <f t="shared" si="101"/>
        <v>In. Val</v>
      </c>
      <c r="AM435" s="26" t="str">
        <f t="shared" si="102"/>
        <v>Inside Day</v>
      </c>
      <c r="AN435" s="26" t="str">
        <f t="shared" si="103"/>
        <v>In Val</v>
      </c>
      <c r="AO435" s="26" t="str">
        <f t="shared" si="104"/>
        <v>No Gap</v>
      </c>
      <c r="AP435" s="26" t="str">
        <f t="shared" si="105"/>
        <v>Top-Weighted</v>
      </c>
      <c r="AQ435" s="26" t="str">
        <f t="shared" si="106"/>
        <v>Skewed Mid-Low</v>
      </c>
      <c r="AR435" s="26" t="str">
        <f t="shared" si="107"/>
        <v>Closed Higher Quadrant</v>
      </c>
      <c r="AS435" s="27">
        <f t="shared" si="108"/>
        <v>1</v>
      </c>
    </row>
    <row r="436" spans="1:45" ht="15.5" x14ac:dyDescent="0.35">
      <c r="A436" s="20">
        <v>45044</v>
      </c>
      <c r="B436" s="21">
        <v>1.2285900000000001</v>
      </c>
      <c r="C436" s="21">
        <v>1.2583500000000001</v>
      </c>
      <c r="D436" s="21">
        <v>1.2274</v>
      </c>
      <c r="E436" s="21">
        <v>1.25576</v>
      </c>
      <c r="F436" s="21">
        <v>1.2430000000000001</v>
      </c>
      <c r="G436" s="21">
        <v>1.2488000000000001</v>
      </c>
      <c r="H436" s="21">
        <v>1.2401</v>
      </c>
      <c r="I436" s="22">
        <v>109</v>
      </c>
      <c r="J436" s="22">
        <v>6927</v>
      </c>
      <c r="K436" s="22">
        <v>4273</v>
      </c>
      <c r="L436" s="22">
        <v>11323</v>
      </c>
      <c r="M436" s="23">
        <v>11.704062500000026</v>
      </c>
      <c r="N436" s="23">
        <v>309.50000000000034</v>
      </c>
      <c r="O436" s="22">
        <v>87.000000000001521</v>
      </c>
      <c r="P436" s="22">
        <v>1002876</v>
      </c>
      <c r="Q436" s="23">
        <v>1044.6624999999999</v>
      </c>
      <c r="R436" s="23">
        <v>36.584814216478151</v>
      </c>
      <c r="S436" s="22">
        <v>38</v>
      </c>
      <c r="T436" s="22" t="s">
        <v>26</v>
      </c>
      <c r="U436" s="23">
        <v>0.62245357640332089</v>
      </c>
      <c r="V436" s="22">
        <v>900</v>
      </c>
      <c r="W436" s="22">
        <v>6268</v>
      </c>
      <c r="X436" s="22">
        <v>3889</v>
      </c>
      <c r="Y436" s="22">
        <v>266</v>
      </c>
      <c r="Z436" s="22" t="s">
        <v>31</v>
      </c>
      <c r="AA436" s="5"/>
      <c r="AB436" s="6" cm="1">
        <f t="array" ref="AB436">SUM(IF(B436:I436&gt;B437:I437,1,-1))</f>
        <v>0</v>
      </c>
      <c r="AC436" s="6" cm="1">
        <f t="array" ref="AC436">SUM(IF(J436:S436&gt;J437:S437,1,-1))</f>
        <v>2</v>
      </c>
      <c r="AD436" s="6">
        <f t="shared" si="97"/>
        <v>2</v>
      </c>
      <c r="AE436" s="6">
        <f t="shared" si="111"/>
        <v>0</v>
      </c>
      <c r="AF436" s="6">
        <f t="shared" si="111"/>
        <v>6</v>
      </c>
      <c r="AG436" s="6">
        <f t="shared" si="111"/>
        <v>6</v>
      </c>
      <c r="AH436" s="5"/>
      <c r="AI436" s="8" t="str">
        <f t="shared" si="98"/>
        <v>Inside</v>
      </c>
      <c r="AJ436" s="24" t="str">
        <f t="shared" si="99"/>
        <v>Up</v>
      </c>
      <c r="AK436" s="25" t="str">
        <f t="shared" si="100"/>
        <v>POC Unchanged</v>
      </c>
      <c r="AL436" s="26" t="str">
        <f t="shared" si="101"/>
        <v>In. Val</v>
      </c>
      <c r="AM436" s="26" t="str">
        <f t="shared" si="102"/>
        <v>Upper Break</v>
      </c>
      <c r="AN436" s="26" t="str">
        <f t="shared" si="103"/>
        <v>Ab. Val</v>
      </c>
      <c r="AO436" s="26" t="str">
        <f t="shared" si="104"/>
        <v>Gap Down - Failed</v>
      </c>
      <c r="AP436" s="26" t="str">
        <f t="shared" si="105"/>
        <v>Top-Weighted</v>
      </c>
      <c r="AQ436" s="26" t="str">
        <f t="shared" si="106"/>
        <v>Skewed Mid-High</v>
      </c>
      <c r="AR436" s="26" t="str">
        <f t="shared" si="107"/>
        <v>Same</v>
      </c>
      <c r="AS436" s="27">
        <f t="shared" si="108"/>
        <v>0</v>
      </c>
    </row>
    <row r="437" spans="1:45" ht="15.5" x14ac:dyDescent="0.35">
      <c r="A437" s="20">
        <v>45043</v>
      </c>
      <c r="B437" s="21">
        <v>1.23861</v>
      </c>
      <c r="C437" s="21">
        <v>1.2545999999999999</v>
      </c>
      <c r="D437" s="21">
        <v>1.2274</v>
      </c>
      <c r="E437" s="21">
        <v>1.2496499999999999</v>
      </c>
      <c r="F437" s="21">
        <v>1.2430000000000001</v>
      </c>
      <c r="G437" s="21">
        <v>1.2489000000000001</v>
      </c>
      <c r="H437" s="21">
        <v>1.2399</v>
      </c>
      <c r="I437" s="22">
        <v>87</v>
      </c>
      <c r="J437" s="22">
        <v>6232</v>
      </c>
      <c r="K437" s="22">
        <v>4955</v>
      </c>
      <c r="L437" s="22">
        <v>11310</v>
      </c>
      <c r="M437" s="23">
        <v>11.691354166666697</v>
      </c>
      <c r="N437" s="23">
        <v>271.99999999999892</v>
      </c>
      <c r="O437" s="22">
        <v>90.000000000001194</v>
      </c>
      <c r="P437" s="22">
        <v>986855</v>
      </c>
      <c r="Q437" s="23">
        <v>1027.9739583333333</v>
      </c>
      <c r="R437" s="23">
        <v>41.580882352941344</v>
      </c>
      <c r="S437" s="22">
        <v>39</v>
      </c>
      <c r="T437" s="22" t="s">
        <v>26</v>
      </c>
      <c r="U437" s="23">
        <v>0.66630498903623847</v>
      </c>
      <c r="V437" s="22">
        <v>2181</v>
      </c>
      <c r="W437" s="22">
        <v>6212</v>
      </c>
      <c r="X437" s="22">
        <v>2528</v>
      </c>
      <c r="Y437" s="22">
        <v>389</v>
      </c>
      <c r="Z437" s="22" t="s">
        <v>31</v>
      </c>
      <c r="AA437" s="5"/>
      <c r="AB437" s="6" cm="1">
        <f t="array" ref="AB437">SUM(IF(B437:I437&gt;B438:I438,1,-1))</f>
        <v>0</v>
      </c>
      <c r="AC437" s="6" cm="1">
        <f t="array" ref="AC437">SUM(IF(J437:S437&gt;J438:S438,1,-1))</f>
        <v>2</v>
      </c>
      <c r="AD437" s="6">
        <f t="shared" si="97"/>
        <v>2</v>
      </c>
      <c r="AE437" s="6">
        <f t="shared" si="111"/>
        <v>-4</v>
      </c>
      <c r="AF437" s="6">
        <f t="shared" si="111"/>
        <v>6</v>
      </c>
      <c r="AG437" s="6">
        <f t="shared" si="111"/>
        <v>2</v>
      </c>
      <c r="AH437" s="5"/>
      <c r="AI437" s="8" t="str">
        <f t="shared" si="98"/>
        <v>Inside</v>
      </c>
      <c r="AJ437" s="24" t="str">
        <f t="shared" si="99"/>
        <v>Up</v>
      </c>
      <c r="AK437" s="25" t="str">
        <f t="shared" si="100"/>
        <v>POC Unchanged</v>
      </c>
      <c r="AL437" s="26" t="str">
        <f t="shared" si="101"/>
        <v>In. Val</v>
      </c>
      <c r="AM437" s="26" t="str">
        <f t="shared" si="102"/>
        <v>Inside Day</v>
      </c>
      <c r="AN437" s="26" t="str">
        <f t="shared" si="103"/>
        <v>Ab. Val</v>
      </c>
      <c r="AO437" s="26" t="str">
        <f t="shared" si="104"/>
        <v>Gap Down - Failed</v>
      </c>
      <c r="AP437" s="26" t="str">
        <f t="shared" si="105"/>
        <v>Top-Weighted</v>
      </c>
      <c r="AQ437" s="26" t="str">
        <f t="shared" si="106"/>
        <v>Skewed Mid-High</v>
      </c>
      <c r="AR437" s="26" t="str">
        <f t="shared" si="107"/>
        <v>Closed Lower Quadrant</v>
      </c>
      <c r="AS437" s="27">
        <f t="shared" si="108"/>
        <v>-1</v>
      </c>
    </row>
    <row r="438" spans="1:45" ht="15.5" x14ac:dyDescent="0.35">
      <c r="A438" s="20">
        <v>45042</v>
      </c>
      <c r="B438" s="21">
        <v>1.23099</v>
      </c>
      <c r="C438" s="21">
        <v>1.2545999999999999</v>
      </c>
      <c r="D438" s="21">
        <v>1.2274</v>
      </c>
      <c r="E438" s="21">
        <v>1.2470300000000001</v>
      </c>
      <c r="F438" s="21">
        <v>1.2430000000000001</v>
      </c>
      <c r="G438" s="21">
        <v>1.2494000000000001</v>
      </c>
      <c r="H438" s="21">
        <v>1.2394000000000001</v>
      </c>
      <c r="I438" s="22">
        <v>86</v>
      </c>
      <c r="J438" s="22">
        <v>5616</v>
      </c>
      <c r="K438" s="22">
        <v>5485</v>
      </c>
      <c r="L438" s="22">
        <v>11224</v>
      </c>
      <c r="M438" s="23">
        <v>11.605104166666685</v>
      </c>
      <c r="N438" s="23">
        <v>271.99999999999892</v>
      </c>
      <c r="O438" s="22">
        <v>100.00000000000009</v>
      </c>
      <c r="P438" s="22">
        <v>980113</v>
      </c>
      <c r="Q438" s="23">
        <v>1020.9510416666667</v>
      </c>
      <c r="R438" s="23">
        <v>41.264705882353105</v>
      </c>
      <c r="S438" s="22">
        <v>43</v>
      </c>
      <c r="T438" s="22" t="s">
        <v>33</v>
      </c>
      <c r="U438" s="23">
        <v>0.74002758511355371</v>
      </c>
      <c r="V438" s="22">
        <v>1998</v>
      </c>
      <c r="W438" s="22">
        <v>5779</v>
      </c>
      <c r="X438" s="22">
        <v>2867</v>
      </c>
      <c r="Y438" s="22">
        <v>580</v>
      </c>
      <c r="Z438" s="22" t="s">
        <v>32</v>
      </c>
      <c r="AA438" s="5"/>
      <c r="AB438" s="6" cm="1">
        <f t="array" ref="AB438">SUM(IF(B438:I438&gt;B439:I439,1,-1))</f>
        <v>0</v>
      </c>
      <c r="AC438" s="6" cm="1">
        <f t="array" ref="AC438">SUM(IF(J438:S438&gt;J439:S439,1,-1))</f>
        <v>2</v>
      </c>
      <c r="AD438" s="6">
        <f t="shared" si="97"/>
        <v>2</v>
      </c>
      <c r="AE438" s="6">
        <f t="shared" si="111"/>
        <v>-2</v>
      </c>
      <c r="AF438" s="6">
        <f t="shared" si="111"/>
        <v>-2</v>
      </c>
      <c r="AG438" s="6">
        <f t="shared" si="111"/>
        <v>-4</v>
      </c>
      <c r="AH438" s="5"/>
      <c r="AI438" s="8" t="str">
        <f t="shared" si="98"/>
        <v>OL Higher</v>
      </c>
      <c r="AJ438" s="24" t="str">
        <f t="shared" si="99"/>
        <v>Up</v>
      </c>
      <c r="AK438" s="25" t="str">
        <f t="shared" si="100"/>
        <v>POC Unchanged</v>
      </c>
      <c r="AL438" s="26" t="str">
        <f t="shared" si="101"/>
        <v>In. Val</v>
      </c>
      <c r="AM438" s="26" t="str">
        <f t="shared" si="102"/>
        <v>Inside Day</v>
      </c>
      <c r="AN438" s="26" t="str">
        <f t="shared" si="103"/>
        <v>In Val</v>
      </c>
      <c r="AO438" s="26" t="str">
        <f t="shared" si="104"/>
        <v>Gap Down - Failed</v>
      </c>
      <c r="AP438" s="26" t="str">
        <f t="shared" si="105"/>
        <v>Top-Weighted</v>
      </c>
      <c r="AQ438" s="26" t="str">
        <f t="shared" si="106"/>
        <v>Skewed Mid-High</v>
      </c>
      <c r="AR438" s="26" t="str">
        <f t="shared" si="107"/>
        <v>Same</v>
      </c>
      <c r="AS438" s="27">
        <f t="shared" si="108"/>
        <v>0</v>
      </c>
    </row>
    <row r="439" spans="1:45" ht="15.5" x14ac:dyDescent="0.35">
      <c r="A439" s="20">
        <v>45041</v>
      </c>
      <c r="B439" s="21">
        <v>1.2329699999999999</v>
      </c>
      <c r="C439" s="21">
        <v>1.2545999999999999</v>
      </c>
      <c r="D439" s="21">
        <v>1.2274</v>
      </c>
      <c r="E439" s="21">
        <v>1.24136</v>
      </c>
      <c r="F439" s="21">
        <v>1.2430000000000001</v>
      </c>
      <c r="G439" s="21">
        <v>1.2484</v>
      </c>
      <c r="H439" s="21">
        <v>1.2372000000000001</v>
      </c>
      <c r="I439" s="22">
        <v>69</v>
      </c>
      <c r="J439" s="22">
        <v>5112</v>
      </c>
      <c r="K439" s="22">
        <v>5980</v>
      </c>
      <c r="L439" s="22">
        <v>11212</v>
      </c>
      <c r="M439" s="23">
        <v>11.595208333333332</v>
      </c>
      <c r="N439" s="23">
        <v>271.99999999999892</v>
      </c>
      <c r="O439" s="22">
        <v>111.99999999999876</v>
      </c>
      <c r="P439" s="22">
        <v>977830</v>
      </c>
      <c r="Q439" s="23">
        <v>1018.5729166666666</v>
      </c>
      <c r="R439" s="23">
        <v>41.220588235294279</v>
      </c>
      <c r="S439" s="22">
        <v>47</v>
      </c>
      <c r="T439" s="22" t="s">
        <v>33</v>
      </c>
      <c r="U439" s="23">
        <v>0.74198211384076185</v>
      </c>
      <c r="V439" s="22">
        <v>1853</v>
      </c>
      <c r="W439" s="22">
        <v>5339</v>
      </c>
      <c r="X439" s="22">
        <v>2915</v>
      </c>
      <c r="Y439" s="22">
        <v>1105</v>
      </c>
      <c r="Z439" s="22" t="s">
        <v>32</v>
      </c>
      <c r="AA439" s="5"/>
      <c r="AB439" s="6" cm="1">
        <f t="array" ref="AB439">SUM(IF(B439:I439&gt;B440:I440,1,-1))</f>
        <v>-4</v>
      </c>
      <c r="AC439" s="6" cm="1">
        <f t="array" ref="AC439">SUM(IF(J439:S439&gt;J440:S440,1,-1))</f>
        <v>2</v>
      </c>
      <c r="AD439" s="6">
        <f t="shared" si="97"/>
        <v>-2</v>
      </c>
      <c r="AE439" s="6">
        <f t="shared" si="111"/>
        <v>-4</v>
      </c>
      <c r="AF439" s="6">
        <f t="shared" si="111"/>
        <v>-10</v>
      </c>
      <c r="AG439" s="6">
        <f t="shared" si="111"/>
        <v>-14</v>
      </c>
      <c r="AH439" s="5"/>
      <c r="AI439" s="8" t="str">
        <f t="shared" si="98"/>
        <v>Inside</v>
      </c>
      <c r="AJ439" s="24" t="str">
        <f t="shared" si="99"/>
        <v>Up</v>
      </c>
      <c r="AK439" s="25" t="str">
        <f t="shared" si="100"/>
        <v>POC Unchanged</v>
      </c>
      <c r="AL439" s="26" t="str">
        <f t="shared" si="101"/>
        <v>In. Val</v>
      </c>
      <c r="AM439" s="26" t="str">
        <f t="shared" si="102"/>
        <v>Inside Day</v>
      </c>
      <c r="AN439" s="26" t="str">
        <f t="shared" si="103"/>
        <v>In Val</v>
      </c>
      <c r="AO439" s="26" t="str">
        <f t="shared" si="104"/>
        <v>Gap Down - Failed</v>
      </c>
      <c r="AP439" s="26" t="str">
        <f t="shared" si="105"/>
        <v>Bottom-Weighted</v>
      </c>
      <c r="AQ439" s="26" t="str">
        <f t="shared" si="106"/>
        <v>Skewed Mid-High</v>
      </c>
      <c r="AR439" s="26" t="str">
        <f t="shared" si="107"/>
        <v>Closed Higher Quadrant</v>
      </c>
      <c r="AS439" s="27">
        <f t="shared" si="108"/>
        <v>1</v>
      </c>
    </row>
    <row r="440" spans="1:45" ht="15.5" x14ac:dyDescent="0.35">
      <c r="A440" s="20">
        <v>45040</v>
      </c>
      <c r="B440" s="21">
        <v>1.2296100000000001</v>
      </c>
      <c r="C440" s="21">
        <v>1.2545999999999999</v>
      </c>
      <c r="D440" s="21">
        <v>1.2274</v>
      </c>
      <c r="E440" s="21">
        <v>1.2498400000000001</v>
      </c>
      <c r="F440" s="21">
        <v>1.2430000000000001</v>
      </c>
      <c r="G440" s="21">
        <v>1.2493000000000001</v>
      </c>
      <c r="H440" s="21">
        <v>1.2371000000000001</v>
      </c>
      <c r="I440" s="22">
        <v>94</v>
      </c>
      <c r="J440" s="22">
        <v>4829</v>
      </c>
      <c r="K440" s="22">
        <v>6230</v>
      </c>
      <c r="L440" s="22">
        <v>11176</v>
      </c>
      <c r="M440" s="23">
        <v>11.559062500000012</v>
      </c>
      <c r="N440" s="23">
        <v>271.99999999999892</v>
      </c>
      <c r="O440" s="22">
        <v>121.99999999999989</v>
      </c>
      <c r="P440" s="22">
        <v>973130</v>
      </c>
      <c r="Q440" s="23">
        <v>1013.6770833333334</v>
      </c>
      <c r="R440" s="23">
        <v>41.088235294117808</v>
      </c>
      <c r="S440" s="22">
        <v>49</v>
      </c>
      <c r="T440" s="22" t="s">
        <v>33</v>
      </c>
      <c r="U440" s="23">
        <v>0.71918535426859898</v>
      </c>
      <c r="V440" s="22">
        <v>1746</v>
      </c>
      <c r="W440" s="22">
        <v>5072</v>
      </c>
      <c r="X440" s="22">
        <v>2771</v>
      </c>
      <c r="Y440" s="22">
        <v>1587</v>
      </c>
      <c r="Z440" s="22" t="s">
        <v>31</v>
      </c>
      <c r="AA440" s="5"/>
      <c r="AB440" s="6" cm="1">
        <f t="array" ref="AB440">SUM(IF(B440:I440&gt;B441:I441,1,-1))</f>
        <v>2</v>
      </c>
      <c r="AC440" s="6" cm="1">
        <f t="array" ref="AC440">SUM(IF(J440:S440&gt;J441:S441,1,-1))</f>
        <v>-6</v>
      </c>
      <c r="AD440" s="6">
        <f t="shared" si="97"/>
        <v>-4</v>
      </c>
      <c r="AE440" s="6">
        <f t="shared" si="111"/>
        <v>0</v>
      </c>
      <c r="AF440" s="6">
        <f t="shared" si="111"/>
        <v>-18</v>
      </c>
      <c r="AG440" s="6">
        <f t="shared" si="111"/>
        <v>-18</v>
      </c>
      <c r="AH440" s="5"/>
      <c r="AI440" s="8" t="str">
        <f t="shared" si="98"/>
        <v>Inside</v>
      </c>
      <c r="AJ440" s="24" t="str">
        <f t="shared" si="99"/>
        <v>Up</v>
      </c>
      <c r="AK440" s="25" t="str">
        <f t="shared" si="100"/>
        <v>POC Up</v>
      </c>
      <c r="AL440" s="26" t="str">
        <f t="shared" si="101"/>
        <v>In. Val</v>
      </c>
      <c r="AM440" s="26" t="str">
        <f t="shared" si="102"/>
        <v>Inside Day</v>
      </c>
      <c r="AN440" s="26" t="str">
        <f t="shared" si="103"/>
        <v>Ab. Val</v>
      </c>
      <c r="AO440" s="26" t="str">
        <f t="shared" si="104"/>
        <v>Gap Down - Failed</v>
      </c>
      <c r="AP440" s="26" t="str">
        <f t="shared" si="105"/>
        <v>Bottom-Weighted</v>
      </c>
      <c r="AQ440" s="26" t="str">
        <f t="shared" si="106"/>
        <v>Skewed Mid-High</v>
      </c>
      <c r="AR440" s="26" t="str">
        <f t="shared" si="107"/>
        <v>Closed Lower Quadrant</v>
      </c>
      <c r="AS440" s="27">
        <f t="shared" si="108"/>
        <v>-1</v>
      </c>
    </row>
    <row r="441" spans="1:45" ht="15.5" x14ac:dyDescent="0.35">
      <c r="A441" s="20">
        <v>45037</v>
      </c>
      <c r="B441" s="21">
        <v>1.22448</v>
      </c>
      <c r="C441" s="21">
        <v>1.2545999999999999</v>
      </c>
      <c r="D441" s="21">
        <v>1.22187</v>
      </c>
      <c r="E441" s="21">
        <v>1.24472</v>
      </c>
      <c r="F441" s="21">
        <v>1.2427999999999999</v>
      </c>
      <c r="G441" s="21">
        <v>1.2504</v>
      </c>
      <c r="H441" s="21">
        <v>1.2365999999999999</v>
      </c>
      <c r="I441" s="22">
        <v>102</v>
      </c>
      <c r="J441" s="22">
        <v>4604</v>
      </c>
      <c r="K441" s="22">
        <v>6531</v>
      </c>
      <c r="L441" s="22">
        <v>11244</v>
      </c>
      <c r="M441" s="23">
        <v>11.601562499999996</v>
      </c>
      <c r="N441" s="23">
        <v>327.29999999999927</v>
      </c>
      <c r="O441" s="22">
        <v>138.00000000000034</v>
      </c>
      <c r="P441" s="22">
        <v>982734</v>
      </c>
      <c r="Q441" s="23">
        <v>1023.68125</v>
      </c>
      <c r="R441" s="23">
        <v>34.353803849679267</v>
      </c>
      <c r="S441" s="22">
        <v>56</v>
      </c>
      <c r="T441" s="22" t="s">
        <v>26</v>
      </c>
      <c r="U441" s="23">
        <v>0.64901785921604871</v>
      </c>
      <c r="V441" s="22">
        <v>2112</v>
      </c>
      <c r="W441" s="22">
        <v>5670</v>
      </c>
      <c r="X441" s="22">
        <v>2612</v>
      </c>
      <c r="Y441" s="22">
        <v>809</v>
      </c>
      <c r="Z441" s="22" t="s">
        <v>32</v>
      </c>
      <c r="AA441" s="5"/>
      <c r="AB441" s="6" cm="1">
        <f t="array" ref="AB441">SUM(IF(B441:I441&gt;B442:I442,1,-1))</f>
        <v>-2</v>
      </c>
      <c r="AC441" s="6" cm="1">
        <f t="array" ref="AC441">SUM(IF(J441:S441&gt;J442:S442,1,-1))</f>
        <v>-6</v>
      </c>
      <c r="AD441" s="6">
        <f t="shared" si="97"/>
        <v>-8</v>
      </c>
      <c r="AE441" s="6">
        <f t="shared" si="111"/>
        <v>-4</v>
      </c>
      <c r="AF441" s="6">
        <f t="shared" si="111"/>
        <v>-20</v>
      </c>
      <c r="AG441" s="6">
        <f t="shared" si="111"/>
        <v>-24</v>
      </c>
      <c r="AH441" s="5"/>
      <c r="AI441" s="8" t="str">
        <f t="shared" si="98"/>
        <v>Inside</v>
      </c>
      <c r="AJ441" s="24" t="str">
        <f t="shared" si="99"/>
        <v>Up</v>
      </c>
      <c r="AK441" s="25" t="str">
        <f t="shared" si="100"/>
        <v>POC Unchanged</v>
      </c>
      <c r="AL441" s="26" t="str">
        <f t="shared" si="101"/>
        <v>In. Val</v>
      </c>
      <c r="AM441" s="26" t="str">
        <f t="shared" si="102"/>
        <v>Inside Day</v>
      </c>
      <c r="AN441" s="26" t="str">
        <f t="shared" si="103"/>
        <v>In Val</v>
      </c>
      <c r="AO441" s="26" t="str">
        <f t="shared" si="104"/>
        <v>Gap Down - Failed</v>
      </c>
      <c r="AP441" s="26" t="str">
        <f t="shared" si="105"/>
        <v>Bottom-Weighted</v>
      </c>
      <c r="AQ441" s="26" t="str">
        <f t="shared" si="106"/>
        <v>Skewed Mid-High</v>
      </c>
      <c r="AR441" s="26" t="str">
        <f t="shared" si="107"/>
        <v>Same</v>
      </c>
      <c r="AS441" s="27">
        <f t="shared" si="108"/>
        <v>0</v>
      </c>
    </row>
    <row r="442" spans="1:45" ht="15.5" x14ac:dyDescent="0.35">
      <c r="A442" s="20">
        <v>45036</v>
      </c>
      <c r="B442" s="21">
        <v>1.228</v>
      </c>
      <c r="C442" s="21">
        <v>1.2545999999999999</v>
      </c>
      <c r="D442" s="21">
        <v>1.21899</v>
      </c>
      <c r="E442" s="21">
        <v>1.244</v>
      </c>
      <c r="F442" s="21">
        <v>1.2428000000000001</v>
      </c>
      <c r="G442" s="21">
        <v>1.2516</v>
      </c>
      <c r="H442" s="21">
        <v>1.2353000000000001</v>
      </c>
      <c r="I442" s="22">
        <v>106</v>
      </c>
      <c r="J442" s="22">
        <v>4425</v>
      </c>
      <c r="K442" s="22">
        <v>6762</v>
      </c>
      <c r="L442" s="22">
        <v>11289</v>
      </c>
      <c r="M442" s="23">
        <v>11.697187499999998</v>
      </c>
      <c r="N442" s="23">
        <v>356.09999999999917</v>
      </c>
      <c r="O442" s="22">
        <v>162.9999999999998</v>
      </c>
      <c r="P442" s="22">
        <v>1005798</v>
      </c>
      <c r="Q442" s="23">
        <v>1047.70625</v>
      </c>
      <c r="R442" s="23">
        <v>31.701769165964691</v>
      </c>
      <c r="S442" s="22">
        <v>59</v>
      </c>
      <c r="T442" s="22" t="s">
        <v>26</v>
      </c>
      <c r="U442" s="23">
        <v>0.62080879444389703</v>
      </c>
      <c r="V442" s="22">
        <v>2508</v>
      </c>
      <c r="W442" s="22">
        <v>5410</v>
      </c>
      <c r="X442" s="22">
        <v>2340</v>
      </c>
      <c r="Y442" s="22">
        <v>1031</v>
      </c>
      <c r="Z442" s="22" t="s">
        <v>32</v>
      </c>
      <c r="AA442" s="5"/>
      <c r="AB442" s="6" cm="1">
        <f t="array" ref="AB442">SUM(IF(B442:I442&gt;B443:I443,1,-1))</f>
        <v>0</v>
      </c>
      <c r="AC442" s="6" cm="1">
        <f t="array" ref="AC442">SUM(IF(J442:S442&gt;J443:S443,1,-1))</f>
        <v>-6</v>
      </c>
      <c r="AD442" s="6">
        <f t="shared" si="97"/>
        <v>-6</v>
      </c>
      <c r="AE442" s="6">
        <f t="shared" si="111"/>
        <v>-2</v>
      </c>
      <c r="AF442" s="6">
        <f t="shared" si="111"/>
        <v>-20</v>
      </c>
      <c r="AG442" s="6">
        <f t="shared" si="111"/>
        <v>-22</v>
      </c>
      <c r="AH442" s="5"/>
      <c r="AI442" s="8" t="str">
        <f t="shared" si="98"/>
        <v>Inside</v>
      </c>
      <c r="AJ442" s="24" t="str">
        <f t="shared" si="99"/>
        <v>Up</v>
      </c>
      <c r="AK442" s="25" t="str">
        <f t="shared" si="100"/>
        <v>POC Up</v>
      </c>
      <c r="AL442" s="26" t="str">
        <f t="shared" si="101"/>
        <v>In. Val</v>
      </c>
      <c r="AM442" s="26" t="str">
        <f t="shared" si="102"/>
        <v>Inside Day</v>
      </c>
      <c r="AN442" s="26" t="str">
        <f t="shared" si="103"/>
        <v>In Val</v>
      </c>
      <c r="AO442" s="26" t="str">
        <f t="shared" si="104"/>
        <v>Gap Down - Failed</v>
      </c>
      <c r="AP442" s="26" t="str">
        <f t="shared" si="105"/>
        <v>Bottom-Weighted</v>
      </c>
      <c r="AQ442" s="26" t="str">
        <f t="shared" si="106"/>
        <v>Skewed Mid-High</v>
      </c>
      <c r="AR442" s="26" t="str">
        <f t="shared" si="107"/>
        <v>Same</v>
      </c>
      <c r="AS442" s="27">
        <f t="shared" si="108"/>
        <v>0</v>
      </c>
    </row>
    <row r="443" spans="1:45" ht="15.5" x14ac:dyDescent="0.35">
      <c r="A443" s="20">
        <v>45035</v>
      </c>
      <c r="B443" s="21">
        <v>1.2277400000000001</v>
      </c>
      <c r="C443" s="21">
        <v>1.2545999999999999</v>
      </c>
      <c r="D443" s="21">
        <v>1.21899</v>
      </c>
      <c r="E443" s="21">
        <v>1.24275</v>
      </c>
      <c r="F443" s="21">
        <v>1.2416</v>
      </c>
      <c r="G443" s="21">
        <v>1.2528000000000001</v>
      </c>
      <c r="H443" s="21">
        <v>1.2332000000000001</v>
      </c>
      <c r="I443" s="22">
        <v>113</v>
      </c>
      <c r="J443" s="22">
        <v>4945</v>
      </c>
      <c r="K443" s="22">
        <v>6506</v>
      </c>
      <c r="L443" s="22">
        <v>11538</v>
      </c>
      <c r="M443" s="23">
        <v>11.963333333333342</v>
      </c>
      <c r="N443" s="23">
        <v>356.09999999999917</v>
      </c>
      <c r="O443" s="22">
        <v>196.00000000000063</v>
      </c>
      <c r="P443" s="22">
        <v>1037861</v>
      </c>
      <c r="Q443" s="23">
        <v>1081.1052083333334</v>
      </c>
      <c r="R443" s="23">
        <v>32.401010951979856</v>
      </c>
      <c r="S443" s="22">
        <v>51</v>
      </c>
      <c r="T443" s="22" t="s">
        <v>26</v>
      </c>
      <c r="U443" s="23">
        <v>0.63335161578043342</v>
      </c>
      <c r="V443" s="22">
        <v>2477</v>
      </c>
      <c r="W443" s="22">
        <v>4871</v>
      </c>
      <c r="X443" s="22">
        <v>3100</v>
      </c>
      <c r="Y443" s="22">
        <v>1090</v>
      </c>
      <c r="Z443" s="22" t="s">
        <v>32</v>
      </c>
      <c r="AA443" s="5"/>
      <c r="AB443" s="6" cm="1">
        <f t="array" ref="AB443">SUM(IF(B443:I443&gt;B444:I444,1,-1))</f>
        <v>-2</v>
      </c>
      <c r="AC443" s="6" cm="1">
        <f t="array" ref="AC443">SUM(IF(J443:S443&gt;J444:S444,1,-1))</f>
        <v>-8</v>
      </c>
      <c r="AD443" s="6">
        <f t="shared" si="97"/>
        <v>-10</v>
      </c>
      <c r="AE443" s="6">
        <f t="shared" si="111"/>
        <v>0</v>
      </c>
      <c r="AF443" s="6">
        <f t="shared" si="111"/>
        <v>-18</v>
      </c>
      <c r="AG443" s="6">
        <f t="shared" si="111"/>
        <v>-18</v>
      </c>
      <c r="AH443" s="5"/>
      <c r="AI443" s="8" t="str">
        <f t="shared" si="98"/>
        <v>OL Higher</v>
      </c>
      <c r="AJ443" s="24" t="str">
        <f t="shared" si="99"/>
        <v>Up</v>
      </c>
      <c r="AK443" s="25" t="str">
        <f t="shared" si="100"/>
        <v>POC Unchanged</v>
      </c>
      <c r="AL443" s="26" t="str">
        <f t="shared" si="101"/>
        <v>In. Val</v>
      </c>
      <c r="AM443" s="26" t="str">
        <f t="shared" si="102"/>
        <v>Inside Day</v>
      </c>
      <c r="AN443" s="26" t="str">
        <f t="shared" si="103"/>
        <v>In Val</v>
      </c>
      <c r="AO443" s="26" t="str">
        <f t="shared" si="104"/>
        <v>Gap Down - Failed</v>
      </c>
      <c r="AP443" s="26" t="str">
        <f t="shared" si="105"/>
        <v>Bottom-Weighted</v>
      </c>
      <c r="AQ443" s="26" t="str">
        <f t="shared" si="106"/>
        <v>Skewed Mid-High</v>
      </c>
      <c r="AR443" s="26" t="str">
        <f t="shared" si="107"/>
        <v>Same</v>
      </c>
      <c r="AS443" s="27">
        <f t="shared" si="108"/>
        <v>0</v>
      </c>
    </row>
    <row r="444" spans="1:45" ht="15.5" x14ac:dyDescent="0.35">
      <c r="A444" s="20">
        <v>45034</v>
      </c>
      <c r="B444" s="21">
        <v>1.22248</v>
      </c>
      <c r="C444" s="21">
        <v>1.2545999999999999</v>
      </c>
      <c r="D444" s="21">
        <v>1.21899</v>
      </c>
      <c r="E444" s="21">
        <v>1.2423999999999999</v>
      </c>
      <c r="F444" s="21">
        <v>1.2416</v>
      </c>
      <c r="G444" s="21">
        <v>1.2528000000000001</v>
      </c>
      <c r="H444" s="21">
        <v>1.2317</v>
      </c>
      <c r="I444" s="22">
        <v>131</v>
      </c>
      <c r="J444" s="22">
        <v>4446</v>
      </c>
      <c r="K444" s="22">
        <v>7181</v>
      </c>
      <c r="L444" s="22">
        <v>11702</v>
      </c>
      <c r="M444" s="23">
        <v>12.12708333333334</v>
      </c>
      <c r="N444" s="23">
        <v>356.09999999999917</v>
      </c>
      <c r="O444" s="22">
        <v>211.00000000000119</v>
      </c>
      <c r="P444" s="22">
        <v>1069901</v>
      </c>
      <c r="Q444" s="23">
        <v>1114.4802083333334</v>
      </c>
      <c r="R444" s="23">
        <v>32.861555742768964</v>
      </c>
      <c r="S444" s="22">
        <v>51</v>
      </c>
      <c r="T444" s="22" t="s">
        <v>26</v>
      </c>
      <c r="U444" s="23">
        <v>0.6068703283411343</v>
      </c>
      <c r="V444" s="22">
        <v>2401</v>
      </c>
      <c r="W444" s="22">
        <v>4324</v>
      </c>
      <c r="X444" s="22">
        <v>3331</v>
      </c>
      <c r="Y444" s="22">
        <v>1646</v>
      </c>
      <c r="Z444" s="22" t="s">
        <v>32</v>
      </c>
      <c r="AA444" s="5"/>
      <c r="AB444" s="6" cm="1">
        <f t="array" ref="AB444">SUM(IF(B444:I444&gt;B445:I445,1,-1))</f>
        <v>0</v>
      </c>
      <c r="AC444" s="6" cm="1">
        <f t="array" ref="AC444">SUM(IF(J444:S444&gt;J445:S445,1,-1))</f>
        <v>-6</v>
      </c>
      <c r="AD444" s="6">
        <f t="shared" si="97"/>
        <v>-6</v>
      </c>
      <c r="AE444" s="6">
        <f t="shared" si="111"/>
        <v>0</v>
      </c>
      <c r="AF444" s="6">
        <f t="shared" si="111"/>
        <v>-16</v>
      </c>
      <c r="AG444" s="6">
        <f t="shared" si="111"/>
        <v>-16</v>
      </c>
      <c r="AH444" s="5"/>
      <c r="AI444" s="8" t="str">
        <f t="shared" si="98"/>
        <v>OL Higher</v>
      </c>
      <c r="AJ444" s="24" t="str">
        <f t="shared" si="99"/>
        <v>Up</v>
      </c>
      <c r="AK444" s="25" t="str">
        <f t="shared" si="100"/>
        <v>POC Unchanged</v>
      </c>
      <c r="AL444" s="26" t="str">
        <f t="shared" si="101"/>
        <v>In. Val</v>
      </c>
      <c r="AM444" s="26" t="str">
        <f t="shared" si="102"/>
        <v>Inside Day</v>
      </c>
      <c r="AN444" s="26" t="str">
        <f t="shared" si="103"/>
        <v>In Val</v>
      </c>
      <c r="AO444" s="26" t="str">
        <f t="shared" si="104"/>
        <v>Gap Down - Failed</v>
      </c>
      <c r="AP444" s="26" t="str">
        <f t="shared" si="105"/>
        <v>Bottom-Weighted</v>
      </c>
      <c r="AQ444" s="26" t="str">
        <f t="shared" si="106"/>
        <v>Skewed Mid-High</v>
      </c>
      <c r="AR444" s="26" t="str">
        <f t="shared" si="107"/>
        <v>Same</v>
      </c>
      <c r="AS444" s="27">
        <f t="shared" si="108"/>
        <v>0</v>
      </c>
    </row>
    <row r="445" spans="1:45" ht="15.5" x14ac:dyDescent="0.35">
      <c r="A445" s="20">
        <v>45033</v>
      </c>
      <c r="B445" s="21">
        <v>1.2273700000000001</v>
      </c>
      <c r="C445" s="21">
        <v>1.2545999999999999</v>
      </c>
      <c r="D445" s="21">
        <v>1.21784</v>
      </c>
      <c r="E445" s="21">
        <v>1.2373000000000001</v>
      </c>
      <c r="F445" s="21">
        <v>1.2416</v>
      </c>
      <c r="G445" s="21">
        <v>1.2527999999999999</v>
      </c>
      <c r="H445" s="21">
        <v>1.2307999999999999</v>
      </c>
      <c r="I445" s="22">
        <v>99</v>
      </c>
      <c r="J445" s="22">
        <v>4131</v>
      </c>
      <c r="K445" s="22">
        <v>7632</v>
      </c>
      <c r="L445" s="22">
        <v>11832</v>
      </c>
      <c r="M445" s="23">
        <v>12.208958333333335</v>
      </c>
      <c r="N445" s="23">
        <v>367.59999999999906</v>
      </c>
      <c r="O445" s="22">
        <v>220.0000000000002</v>
      </c>
      <c r="P445" s="22">
        <v>1074151</v>
      </c>
      <c r="Q445" s="23">
        <v>1118.9072916666667</v>
      </c>
      <c r="R445" s="23">
        <v>32.18715995647451</v>
      </c>
      <c r="S445" s="22">
        <v>57</v>
      </c>
      <c r="T445" s="22" t="s">
        <v>26</v>
      </c>
      <c r="U445" s="23">
        <v>0.59060457601382743</v>
      </c>
      <c r="V445" s="22">
        <v>2470</v>
      </c>
      <c r="W445" s="22">
        <v>3939</v>
      </c>
      <c r="X445" s="22">
        <v>3527</v>
      </c>
      <c r="Y445" s="22">
        <v>1896</v>
      </c>
      <c r="Z445" s="22" t="s">
        <v>32</v>
      </c>
      <c r="AA445" s="5"/>
      <c r="AB445" s="6" cm="1">
        <f t="array" ref="AB445">SUM(IF(B445:I445&gt;B446:I446,1,-1))</f>
        <v>2</v>
      </c>
      <c r="AC445" s="6" cm="1">
        <f t="array" ref="AC445">SUM(IF(J445:S445&gt;J446:S446,1,-1))</f>
        <v>-4</v>
      </c>
      <c r="AD445" s="6">
        <f t="shared" si="97"/>
        <v>-2</v>
      </c>
      <c r="AE445" s="6">
        <f t="shared" si="111"/>
        <v>2</v>
      </c>
      <c r="AF445" s="6">
        <f t="shared" si="111"/>
        <v>-16</v>
      </c>
      <c r="AG445" s="6">
        <f t="shared" si="111"/>
        <v>-14</v>
      </c>
      <c r="AH445" s="5"/>
      <c r="AI445" s="8" t="str">
        <f t="shared" si="98"/>
        <v>OL Higher</v>
      </c>
      <c r="AJ445" s="24" t="str">
        <f t="shared" si="99"/>
        <v>Up</v>
      </c>
      <c r="AK445" s="25" t="str">
        <f t="shared" si="100"/>
        <v>POC Up</v>
      </c>
      <c r="AL445" s="26" t="str">
        <f t="shared" si="101"/>
        <v>In. Val</v>
      </c>
      <c r="AM445" s="26" t="str">
        <f t="shared" si="102"/>
        <v>Inside Day</v>
      </c>
      <c r="AN445" s="26" t="str">
        <f t="shared" si="103"/>
        <v>In Val</v>
      </c>
      <c r="AO445" s="26" t="str">
        <f t="shared" si="104"/>
        <v>No Gap</v>
      </c>
      <c r="AP445" s="26" t="str">
        <f t="shared" si="105"/>
        <v>Bottom-Weighted</v>
      </c>
      <c r="AQ445" s="26" t="str">
        <f t="shared" si="106"/>
        <v>Skewed Mid-High</v>
      </c>
      <c r="AR445" s="26" t="str">
        <f t="shared" si="107"/>
        <v>Same</v>
      </c>
      <c r="AS445" s="27">
        <f t="shared" si="108"/>
        <v>0</v>
      </c>
    </row>
    <row r="446" spans="1:45" ht="15.5" x14ac:dyDescent="0.35">
      <c r="A446" s="20">
        <v>45030</v>
      </c>
      <c r="B446" s="21">
        <v>1.21868</v>
      </c>
      <c r="C446" s="21">
        <v>1.2545999999999999</v>
      </c>
      <c r="D446" s="21">
        <v>1.2166600000000001</v>
      </c>
      <c r="E446" s="21">
        <v>1.2400899999999999</v>
      </c>
      <c r="F446" s="21">
        <v>1.2314000000000001</v>
      </c>
      <c r="G446" s="21">
        <v>1.2436</v>
      </c>
      <c r="H446" s="21">
        <v>1.2209000000000001</v>
      </c>
      <c r="I446" s="22">
        <v>104</v>
      </c>
      <c r="J446" s="22">
        <v>7462</v>
      </c>
      <c r="K446" s="22">
        <v>4397</v>
      </c>
      <c r="L446" s="22">
        <v>11925</v>
      </c>
      <c r="M446" s="23">
        <v>12.366250000000003</v>
      </c>
      <c r="N446" s="23">
        <v>379.39999999999861</v>
      </c>
      <c r="O446" s="22">
        <v>226.99999999999943</v>
      </c>
      <c r="P446" s="22">
        <v>1095634</v>
      </c>
      <c r="Q446" s="23">
        <v>1141.2854166666666</v>
      </c>
      <c r="R446" s="23">
        <v>31.431207169214666</v>
      </c>
      <c r="S446" s="22">
        <v>55</v>
      </c>
      <c r="T446" s="22" t="s">
        <v>26</v>
      </c>
      <c r="U446" s="23">
        <v>0.59389923421124546</v>
      </c>
      <c r="V446" s="22">
        <v>2536</v>
      </c>
      <c r="W446" s="22">
        <v>3459</v>
      </c>
      <c r="X446" s="22">
        <v>3733</v>
      </c>
      <c r="Y446" s="22">
        <v>2174</v>
      </c>
      <c r="Z446" s="22" t="s">
        <v>32</v>
      </c>
      <c r="AA446" s="5"/>
      <c r="AB446" s="6" cm="1">
        <f t="array" ref="AB446">SUM(IF(B446:I446&gt;B447:I447,1,-1))</f>
        <v>-2</v>
      </c>
      <c r="AC446" s="6" cm="1">
        <f t="array" ref="AC446">SUM(IF(J446:S446&gt;J447:S447,1,-1))</f>
        <v>-6</v>
      </c>
      <c r="AD446" s="6">
        <f t="shared" si="97"/>
        <v>-8</v>
      </c>
      <c r="AE446" s="6">
        <f t="shared" si="111"/>
        <v>-2</v>
      </c>
      <c r="AF446" s="6">
        <f t="shared" si="111"/>
        <v>-16</v>
      </c>
      <c r="AG446" s="6">
        <f t="shared" si="111"/>
        <v>-18</v>
      </c>
      <c r="AH446" s="5"/>
      <c r="AI446" s="8" t="str">
        <f t="shared" si="98"/>
        <v>OL Lower</v>
      </c>
      <c r="AJ446" s="24" t="str">
        <f t="shared" si="99"/>
        <v>Up</v>
      </c>
      <c r="AK446" s="25" t="str">
        <f t="shared" si="100"/>
        <v>POC Unchanged</v>
      </c>
      <c r="AL446" s="26" t="str">
        <f t="shared" si="101"/>
        <v>In. Val</v>
      </c>
      <c r="AM446" s="26" t="str">
        <f t="shared" si="102"/>
        <v>Upper Break</v>
      </c>
      <c r="AN446" s="26" t="str">
        <f t="shared" si="103"/>
        <v>In Val</v>
      </c>
      <c r="AO446" s="26" t="str">
        <f t="shared" si="104"/>
        <v>Gap Down - Failed</v>
      </c>
      <c r="AP446" s="26" t="str">
        <f t="shared" si="105"/>
        <v>Top-Weighted</v>
      </c>
      <c r="AQ446" s="26" t="str">
        <f t="shared" si="106"/>
        <v>Skewed Mid-Low</v>
      </c>
      <c r="AR446" s="26" t="str">
        <f t="shared" si="107"/>
        <v>Closed Higher Quadrant</v>
      </c>
      <c r="AS446" s="27">
        <f t="shared" si="108"/>
        <v>1</v>
      </c>
    </row>
    <row r="447" spans="1:45" ht="15.5" x14ac:dyDescent="0.35">
      <c r="A447" s="20">
        <v>45029</v>
      </c>
      <c r="B447" s="21">
        <v>1.2109399999999999</v>
      </c>
      <c r="C447" s="21">
        <v>1.25369</v>
      </c>
      <c r="D447" s="21">
        <v>1.2101500000000001</v>
      </c>
      <c r="E447" s="21">
        <v>1.2524</v>
      </c>
      <c r="F447" s="21">
        <v>1.2314000000000001</v>
      </c>
      <c r="G447" s="21">
        <v>1.2441</v>
      </c>
      <c r="H447" s="21">
        <v>1.2208999999999999</v>
      </c>
      <c r="I447" s="22">
        <v>142</v>
      </c>
      <c r="J447" s="22">
        <v>6916</v>
      </c>
      <c r="K447" s="22">
        <v>5052</v>
      </c>
      <c r="L447" s="22">
        <v>12034</v>
      </c>
      <c r="M447" s="23">
        <v>12.440729166666673</v>
      </c>
      <c r="N447" s="23">
        <v>435.39999999999912</v>
      </c>
      <c r="O447" s="22">
        <v>232.00000000000108</v>
      </c>
      <c r="P447" s="22">
        <v>1110932</v>
      </c>
      <c r="Q447" s="23">
        <v>1157.2208333333333</v>
      </c>
      <c r="R447" s="23">
        <v>27.638952687184254</v>
      </c>
      <c r="S447" s="22">
        <v>69</v>
      </c>
      <c r="T447" s="22" t="s">
        <v>26</v>
      </c>
      <c r="U447" s="23">
        <v>0.66295260996992056</v>
      </c>
      <c r="V447" s="22">
        <v>2959</v>
      </c>
      <c r="W447" s="22">
        <v>3612</v>
      </c>
      <c r="X447" s="22">
        <v>4192</v>
      </c>
      <c r="Y447" s="22">
        <v>1207</v>
      </c>
      <c r="Z447" s="22" t="s">
        <v>31</v>
      </c>
      <c r="AA447" s="5"/>
      <c r="AB447" s="6" cm="1">
        <f t="array" ref="AB447">SUM(IF(B447:I447&gt;B448:I448,1,-1))</f>
        <v>2</v>
      </c>
      <c r="AC447" s="6" cm="1">
        <f t="array" ref="AC447">SUM(IF(J447:S447&gt;J448:S448,1,-1))</f>
        <v>-6</v>
      </c>
      <c r="AD447" s="6">
        <f t="shared" si="97"/>
        <v>-4</v>
      </c>
      <c r="AE447" s="6">
        <f t="shared" ref="AE447:AG462" si="112">SUM(AB447:AB449)</f>
        <v>-2</v>
      </c>
      <c r="AF447" s="6">
        <f t="shared" si="112"/>
        <v>-16</v>
      </c>
      <c r="AG447" s="6">
        <f t="shared" si="112"/>
        <v>-18</v>
      </c>
      <c r="AH447" s="5"/>
      <c r="AI447" s="8" t="str">
        <f t="shared" si="98"/>
        <v>OL Lower</v>
      </c>
      <c r="AJ447" s="24" t="str">
        <f t="shared" si="99"/>
        <v>Up</v>
      </c>
      <c r="AK447" s="25" t="str">
        <f t="shared" si="100"/>
        <v>POC Unchanged</v>
      </c>
      <c r="AL447" s="26" t="str">
        <f t="shared" si="101"/>
        <v>In. Val</v>
      </c>
      <c r="AM447" s="26" t="str">
        <f t="shared" si="102"/>
        <v>Upper Break</v>
      </c>
      <c r="AN447" s="26" t="str">
        <f t="shared" si="103"/>
        <v>Ab. Val</v>
      </c>
      <c r="AO447" s="26" t="str">
        <f t="shared" si="104"/>
        <v>Gap Down - Failed</v>
      </c>
      <c r="AP447" s="26" t="str">
        <f t="shared" si="105"/>
        <v>Top-Weighted</v>
      </c>
      <c r="AQ447" s="26" t="str">
        <f t="shared" si="106"/>
        <v>Skewed Mid-Low</v>
      </c>
      <c r="AR447" s="26" t="str">
        <f t="shared" si="107"/>
        <v>Same</v>
      </c>
      <c r="AS447" s="27">
        <f t="shared" si="108"/>
        <v>0</v>
      </c>
    </row>
    <row r="448" spans="1:45" ht="15.5" x14ac:dyDescent="0.35">
      <c r="A448" s="20">
        <v>45028</v>
      </c>
      <c r="B448" s="21">
        <v>1.20668</v>
      </c>
      <c r="C448" s="21">
        <v>1.2524999999999999</v>
      </c>
      <c r="D448" s="21">
        <v>1.20269</v>
      </c>
      <c r="E448" s="21">
        <v>1.24915</v>
      </c>
      <c r="F448" s="21">
        <v>1.2314000000000001</v>
      </c>
      <c r="G448" s="21">
        <v>1.2449000000000001</v>
      </c>
      <c r="H448" s="21">
        <v>1.2209000000000001</v>
      </c>
      <c r="I448" s="22">
        <v>139</v>
      </c>
      <c r="J448" s="22">
        <v>6386</v>
      </c>
      <c r="K448" s="22">
        <v>5870</v>
      </c>
      <c r="L448" s="22">
        <v>12322</v>
      </c>
      <c r="M448" s="23">
        <v>12.768541666666652</v>
      </c>
      <c r="N448" s="23">
        <v>498.09999999999911</v>
      </c>
      <c r="O448" s="22">
        <v>240.00000000000023</v>
      </c>
      <c r="P448" s="22">
        <v>1182542</v>
      </c>
      <c r="Q448" s="23">
        <v>1231.8145833333333</v>
      </c>
      <c r="R448" s="23">
        <v>24.738004416783824</v>
      </c>
      <c r="S448" s="22">
        <v>79</v>
      </c>
      <c r="T448" s="22" t="s">
        <v>33</v>
      </c>
      <c r="U448" s="23">
        <v>0.70753574381641571</v>
      </c>
      <c r="V448" s="22">
        <v>3719</v>
      </c>
      <c r="W448" s="22">
        <v>4388</v>
      </c>
      <c r="X448" s="22">
        <v>3028</v>
      </c>
      <c r="Y448" s="22">
        <v>1157</v>
      </c>
      <c r="Z448" s="22" t="s">
        <v>31</v>
      </c>
      <c r="AA448" s="5"/>
      <c r="AB448" s="6" cm="1">
        <f t="array" ref="AB448">SUM(IF(B448:I448&gt;B449:I449,1,-1))</f>
        <v>-2</v>
      </c>
      <c r="AC448" s="6" cm="1">
        <f t="array" ref="AC448">SUM(IF(J448:S448&gt;J449:S449,1,-1))</f>
        <v>-4</v>
      </c>
      <c r="AD448" s="6">
        <f t="shared" si="97"/>
        <v>-6</v>
      </c>
      <c r="AE448" s="6">
        <f t="shared" si="112"/>
        <v>-6</v>
      </c>
      <c r="AF448" s="6">
        <f t="shared" si="112"/>
        <v>-18</v>
      </c>
      <c r="AG448" s="6">
        <f t="shared" si="112"/>
        <v>-24</v>
      </c>
      <c r="AH448" s="5"/>
      <c r="AI448" s="8" t="str">
        <f t="shared" si="98"/>
        <v>OL Lower</v>
      </c>
      <c r="AJ448" s="24" t="str">
        <f t="shared" si="99"/>
        <v>Up</v>
      </c>
      <c r="AK448" s="25" t="str">
        <f t="shared" si="100"/>
        <v>POC Unchanged</v>
      </c>
      <c r="AL448" s="26" t="str">
        <f t="shared" si="101"/>
        <v>In. Val</v>
      </c>
      <c r="AM448" s="26" t="str">
        <f t="shared" si="102"/>
        <v>Inside Day</v>
      </c>
      <c r="AN448" s="26" t="str">
        <f t="shared" si="103"/>
        <v>Ab. Val</v>
      </c>
      <c r="AO448" s="26" t="str">
        <f t="shared" si="104"/>
        <v>Gap Down - Failed</v>
      </c>
      <c r="AP448" s="26" t="str">
        <f t="shared" si="105"/>
        <v>Top-Weighted</v>
      </c>
      <c r="AQ448" s="26" t="str">
        <f t="shared" si="106"/>
        <v>Skewed Mid-High</v>
      </c>
      <c r="AR448" s="26" t="str">
        <f t="shared" si="107"/>
        <v>Same</v>
      </c>
      <c r="AS448" s="27">
        <f t="shared" si="108"/>
        <v>0</v>
      </c>
    </row>
    <row r="449" spans="1:45" ht="15.5" x14ac:dyDescent="0.35">
      <c r="A449" s="20">
        <v>45027</v>
      </c>
      <c r="B449" s="21">
        <v>1.21502</v>
      </c>
      <c r="C449" s="21">
        <v>1.2524999999999999</v>
      </c>
      <c r="D449" s="21">
        <v>1.2010000000000001</v>
      </c>
      <c r="E449" s="21">
        <v>1.2428999999999999</v>
      </c>
      <c r="F449" s="21">
        <v>1.2314000000000001</v>
      </c>
      <c r="G449" s="21">
        <v>1.2473000000000001</v>
      </c>
      <c r="H449" s="21">
        <v>1.2209000000000001</v>
      </c>
      <c r="I449" s="22">
        <v>115</v>
      </c>
      <c r="J449" s="22">
        <v>5801</v>
      </c>
      <c r="K449" s="22">
        <v>6847</v>
      </c>
      <c r="L449" s="22">
        <v>12714</v>
      </c>
      <c r="M449" s="23">
        <v>13.148854166666663</v>
      </c>
      <c r="N449" s="23">
        <v>514.99999999999875</v>
      </c>
      <c r="O449" s="22">
        <v>263.99999999999977</v>
      </c>
      <c r="P449" s="22">
        <v>1287709</v>
      </c>
      <c r="Q449" s="23">
        <v>1341.3635416666666</v>
      </c>
      <c r="R449" s="23">
        <v>24.68737864077676</v>
      </c>
      <c r="S449" s="22">
        <v>67</v>
      </c>
      <c r="T449" s="22" t="s">
        <v>26</v>
      </c>
      <c r="U449" s="23">
        <v>0.68151478864778736</v>
      </c>
      <c r="V449" s="22">
        <v>3231</v>
      </c>
      <c r="W449" s="22">
        <v>4661</v>
      </c>
      <c r="X449" s="22">
        <v>3093</v>
      </c>
      <c r="Y449" s="22">
        <v>1729</v>
      </c>
      <c r="Z449" s="22" t="s">
        <v>31</v>
      </c>
      <c r="AA449" s="5"/>
      <c r="AB449" s="6" cm="1">
        <f t="array" ref="AB449">SUM(IF(B449:I449&gt;B450:I450,1,-1))</f>
        <v>-2</v>
      </c>
      <c r="AC449" s="6" cm="1">
        <f t="array" ref="AC449">SUM(IF(J449:S449&gt;J450:S450,1,-1))</f>
        <v>-6</v>
      </c>
      <c r="AD449" s="6">
        <f t="shared" si="97"/>
        <v>-8</v>
      </c>
      <c r="AE449" s="6">
        <f t="shared" si="112"/>
        <v>-4</v>
      </c>
      <c r="AF449" s="6">
        <f t="shared" si="112"/>
        <v>-18</v>
      </c>
      <c r="AG449" s="6">
        <f t="shared" si="112"/>
        <v>-22</v>
      </c>
      <c r="AH449" s="5"/>
      <c r="AI449" s="8" t="str">
        <f t="shared" si="98"/>
        <v>Inside</v>
      </c>
      <c r="AJ449" s="24" t="str">
        <f t="shared" si="99"/>
        <v>Up</v>
      </c>
      <c r="AK449" s="25" t="str">
        <f t="shared" si="100"/>
        <v>POC Unchanged</v>
      </c>
      <c r="AL449" s="26" t="str">
        <f t="shared" si="101"/>
        <v>In. Val</v>
      </c>
      <c r="AM449" s="26" t="str">
        <f t="shared" si="102"/>
        <v>Inside Day</v>
      </c>
      <c r="AN449" s="26" t="str">
        <f t="shared" si="103"/>
        <v>In Val</v>
      </c>
      <c r="AO449" s="26" t="str">
        <f t="shared" si="104"/>
        <v>Gap Down - Failed</v>
      </c>
      <c r="AP449" s="26" t="str">
        <f t="shared" si="105"/>
        <v>Bottom-Weighted</v>
      </c>
      <c r="AQ449" s="26" t="str">
        <f t="shared" si="106"/>
        <v>Skewed Mid-High</v>
      </c>
      <c r="AR449" s="26" t="str">
        <f t="shared" si="107"/>
        <v>Closed Lower Quadrant</v>
      </c>
      <c r="AS449" s="27">
        <f t="shared" si="108"/>
        <v>-1</v>
      </c>
    </row>
    <row r="450" spans="1:45" ht="15.5" x14ac:dyDescent="0.35">
      <c r="A450" s="20">
        <v>45026</v>
      </c>
      <c r="B450" s="21">
        <v>1.2166699999999999</v>
      </c>
      <c r="C450" s="21">
        <v>1.2524999999999999</v>
      </c>
      <c r="D450" s="21">
        <v>1.2010000000000001</v>
      </c>
      <c r="E450" s="21">
        <v>1.23909</v>
      </c>
      <c r="F450" s="21">
        <v>1.2314000000000001</v>
      </c>
      <c r="G450" s="21">
        <v>1.25</v>
      </c>
      <c r="H450" s="21">
        <v>1.2206000000000001</v>
      </c>
      <c r="I450" s="22">
        <v>93</v>
      </c>
      <c r="J450" s="22">
        <v>5265</v>
      </c>
      <c r="K450" s="22">
        <v>7618</v>
      </c>
      <c r="L450" s="22">
        <v>12949</v>
      </c>
      <c r="M450" s="23">
        <v>13.39260416666667</v>
      </c>
      <c r="N450" s="23">
        <v>514.99999999999875</v>
      </c>
      <c r="O450" s="22">
        <v>293.99999999999869</v>
      </c>
      <c r="P450" s="22">
        <v>1379281</v>
      </c>
      <c r="Q450" s="23">
        <v>1436.7510416666667</v>
      </c>
      <c r="R450" s="23">
        <v>25.143689320388411</v>
      </c>
      <c r="S450" s="22">
        <v>65</v>
      </c>
      <c r="T450" s="22" t="s">
        <v>26</v>
      </c>
      <c r="U450" s="23">
        <v>0.64963007315921883</v>
      </c>
      <c r="V450" s="22">
        <v>2720</v>
      </c>
      <c r="W450" s="22">
        <v>4636</v>
      </c>
      <c r="X450" s="22">
        <v>3861</v>
      </c>
      <c r="Y450" s="22">
        <v>1732</v>
      </c>
      <c r="Z450" s="22" t="s">
        <v>32</v>
      </c>
      <c r="AA450" s="5"/>
      <c r="AB450" s="6" cm="1">
        <f t="array" ref="AB450">SUM(IF(B450:I450&gt;B451:I451,1,-1))</f>
        <v>-2</v>
      </c>
      <c r="AC450" s="6" cm="1">
        <f t="array" ref="AC450">SUM(IF(J450:S450&gt;J451:S451,1,-1))</f>
        <v>-8</v>
      </c>
      <c r="AD450" s="6">
        <f t="shared" si="97"/>
        <v>-10</v>
      </c>
      <c r="AE450" s="6">
        <f t="shared" si="112"/>
        <v>-4</v>
      </c>
      <c r="AF450" s="6">
        <f t="shared" si="112"/>
        <v>-18</v>
      </c>
      <c r="AG450" s="6">
        <f t="shared" si="112"/>
        <v>-22</v>
      </c>
      <c r="AH450" s="5"/>
      <c r="AI450" s="8" t="str">
        <f t="shared" si="98"/>
        <v>Inside</v>
      </c>
      <c r="AJ450" s="24" t="str">
        <f t="shared" si="99"/>
        <v>Up</v>
      </c>
      <c r="AK450" s="25" t="str">
        <f t="shared" si="100"/>
        <v>POC Unchanged</v>
      </c>
      <c r="AL450" s="26" t="str">
        <f t="shared" si="101"/>
        <v>In. Val</v>
      </c>
      <c r="AM450" s="26" t="str">
        <f t="shared" si="102"/>
        <v>Inside Day</v>
      </c>
      <c r="AN450" s="26" t="str">
        <f t="shared" si="103"/>
        <v>In Val</v>
      </c>
      <c r="AO450" s="26" t="str">
        <f t="shared" si="104"/>
        <v>Gap Down - Failed</v>
      </c>
      <c r="AP450" s="26" t="str">
        <f t="shared" si="105"/>
        <v>Bottom-Weighted</v>
      </c>
      <c r="AQ450" s="26" t="str">
        <f t="shared" si="106"/>
        <v>Skewed Mid-High</v>
      </c>
      <c r="AR450" s="26" t="str">
        <f t="shared" si="107"/>
        <v>Closed Higher Quadrant</v>
      </c>
      <c r="AS450" s="27">
        <f t="shared" si="108"/>
        <v>1</v>
      </c>
    </row>
    <row r="451" spans="1:45" ht="15.5" x14ac:dyDescent="0.35">
      <c r="A451" s="20">
        <v>45023</v>
      </c>
      <c r="B451" s="21">
        <v>1.2075499999999999</v>
      </c>
      <c r="C451" s="21">
        <v>1.2524999999999999</v>
      </c>
      <c r="D451" s="21">
        <v>1.2010000000000001</v>
      </c>
      <c r="E451" s="21">
        <v>1.2430300000000001</v>
      </c>
      <c r="F451" s="21">
        <v>1.2314000000000001</v>
      </c>
      <c r="G451" s="21">
        <v>1.2507000000000001</v>
      </c>
      <c r="H451" s="21">
        <v>1.2177</v>
      </c>
      <c r="I451" s="22">
        <v>85</v>
      </c>
      <c r="J451" s="22">
        <v>4748</v>
      </c>
      <c r="K451" s="22">
        <v>8674</v>
      </c>
      <c r="L451" s="22">
        <v>13488</v>
      </c>
      <c r="M451" s="23">
        <v>13.951666666666684</v>
      </c>
      <c r="N451" s="23">
        <v>514.99999999999875</v>
      </c>
      <c r="O451" s="22">
        <v>330.00000000000142</v>
      </c>
      <c r="P451" s="22">
        <v>1510633</v>
      </c>
      <c r="Q451" s="23">
        <v>1573.5760416666667</v>
      </c>
      <c r="R451" s="23">
        <v>26.190291262135986</v>
      </c>
      <c r="S451" s="22">
        <v>65</v>
      </c>
      <c r="T451" s="22" t="s">
        <v>26</v>
      </c>
      <c r="U451" s="23">
        <v>0.62735804701242537</v>
      </c>
      <c r="V451" s="22">
        <v>2467</v>
      </c>
      <c r="W451" s="22">
        <v>4372</v>
      </c>
      <c r="X451" s="22">
        <v>4172</v>
      </c>
      <c r="Y451" s="22">
        <v>2477</v>
      </c>
      <c r="Z451" s="22" t="s">
        <v>31</v>
      </c>
      <c r="AA451" s="5"/>
      <c r="AB451" s="6" cm="1">
        <f t="array" ref="AB451">SUM(IF(B451:I451&gt;B452:I452,1,-1))</f>
        <v>0</v>
      </c>
      <c r="AC451" s="6" cm="1">
        <f t="array" ref="AC451">SUM(IF(J451:S451&gt;J452:S452,1,-1))</f>
        <v>-4</v>
      </c>
      <c r="AD451" s="6">
        <f t="shared" si="97"/>
        <v>-4</v>
      </c>
      <c r="AE451" s="6">
        <f t="shared" si="112"/>
        <v>-6</v>
      </c>
      <c r="AF451" s="6">
        <f t="shared" si="112"/>
        <v>-10</v>
      </c>
      <c r="AG451" s="6">
        <f t="shared" si="112"/>
        <v>-16</v>
      </c>
      <c r="AH451" s="5"/>
      <c r="AI451" s="8" t="str">
        <f t="shared" si="98"/>
        <v>OL Higher</v>
      </c>
      <c r="AJ451" s="24" t="str">
        <f t="shared" si="99"/>
        <v>Up</v>
      </c>
      <c r="AK451" s="25" t="str">
        <f t="shared" si="100"/>
        <v>POC Unchanged</v>
      </c>
      <c r="AL451" s="26" t="str">
        <f t="shared" si="101"/>
        <v>In. Val</v>
      </c>
      <c r="AM451" s="26" t="str">
        <f t="shared" si="102"/>
        <v>Inside Day</v>
      </c>
      <c r="AN451" s="26" t="str">
        <f t="shared" si="103"/>
        <v>In Val</v>
      </c>
      <c r="AO451" s="26" t="str">
        <f t="shared" si="104"/>
        <v>Gap Down - Failed</v>
      </c>
      <c r="AP451" s="26" t="str">
        <f t="shared" si="105"/>
        <v>Bottom-Weighted</v>
      </c>
      <c r="AQ451" s="26" t="str">
        <f t="shared" si="106"/>
        <v>Skewed Mid-High</v>
      </c>
      <c r="AR451" s="26" t="str">
        <f t="shared" si="107"/>
        <v>Same</v>
      </c>
      <c r="AS451" s="27">
        <f t="shared" si="108"/>
        <v>0</v>
      </c>
    </row>
    <row r="452" spans="1:45" ht="15.5" x14ac:dyDescent="0.35">
      <c r="A452" s="20">
        <v>45022</v>
      </c>
      <c r="B452" s="21">
        <v>1.1922200000000001</v>
      </c>
      <c r="C452" s="21">
        <v>1.2524999999999999</v>
      </c>
      <c r="D452" s="21">
        <v>1.19075</v>
      </c>
      <c r="E452" s="21">
        <v>1.24326</v>
      </c>
      <c r="F452" s="21">
        <v>1.2314000000000001</v>
      </c>
      <c r="G452" s="21">
        <v>1.2411000000000001</v>
      </c>
      <c r="H452" s="21">
        <v>1.2089000000000001</v>
      </c>
      <c r="I452" s="22">
        <v>100</v>
      </c>
      <c r="J452" s="22">
        <v>4352</v>
      </c>
      <c r="K452" s="22">
        <v>9682</v>
      </c>
      <c r="L452" s="22">
        <v>14100</v>
      </c>
      <c r="M452" s="23">
        <v>14.568607068607088</v>
      </c>
      <c r="N452" s="23">
        <v>617.49999999999977</v>
      </c>
      <c r="O452" s="22">
        <v>322.00000000000006</v>
      </c>
      <c r="P452" s="22">
        <v>1649455</v>
      </c>
      <c r="Q452" s="23">
        <v>1714.6101871101871</v>
      </c>
      <c r="R452" s="23">
        <v>22.834008097165999</v>
      </c>
      <c r="S452" s="22">
        <v>67</v>
      </c>
      <c r="T452" s="22" t="s">
        <v>26</v>
      </c>
      <c r="U452" s="23">
        <v>0.53399030401779635</v>
      </c>
      <c r="V452" s="22">
        <v>2717</v>
      </c>
      <c r="W452" s="22">
        <v>5405</v>
      </c>
      <c r="X452" s="22">
        <v>4662</v>
      </c>
      <c r="Y452" s="22">
        <v>1316</v>
      </c>
      <c r="Z452" s="22" t="s">
        <v>31</v>
      </c>
      <c r="AA452" s="5"/>
      <c r="AB452" s="6" cm="1">
        <f t="array" ref="AB452">SUM(IF(B452:I452&gt;B453:I453,1,-1))</f>
        <v>-2</v>
      </c>
      <c r="AC452" s="6" cm="1">
        <f t="array" ref="AC452">SUM(IF(J452:S452&gt;J453:S453,1,-1))</f>
        <v>-6</v>
      </c>
      <c r="AD452" s="6">
        <f t="shared" ref="AD452:AD515" si="113">SUM(AB452:AC452)</f>
        <v>-8</v>
      </c>
      <c r="AE452" s="6">
        <f t="shared" si="112"/>
        <v>-4</v>
      </c>
      <c r="AF452" s="6">
        <f t="shared" si="112"/>
        <v>-8</v>
      </c>
      <c r="AG452" s="6">
        <f t="shared" si="112"/>
        <v>-12</v>
      </c>
      <c r="AH452" s="5"/>
      <c r="AI452" s="8" t="str">
        <f t="shared" si="98"/>
        <v>OL Higher</v>
      </c>
      <c r="AJ452" s="24" t="str">
        <f t="shared" si="99"/>
        <v>Up</v>
      </c>
      <c r="AK452" s="25" t="str">
        <f t="shared" si="100"/>
        <v>POC Unchanged</v>
      </c>
      <c r="AL452" s="26" t="str">
        <f t="shared" si="101"/>
        <v>In. Val</v>
      </c>
      <c r="AM452" s="26" t="str">
        <f t="shared" si="102"/>
        <v>Inside Day</v>
      </c>
      <c r="AN452" s="26" t="str">
        <f t="shared" si="103"/>
        <v>Ab. Val</v>
      </c>
      <c r="AO452" s="26" t="str">
        <f t="shared" si="104"/>
        <v>Gap Down - Failed</v>
      </c>
      <c r="AP452" s="26" t="str">
        <f t="shared" si="105"/>
        <v>Bottom-Weighted</v>
      </c>
      <c r="AQ452" s="26" t="str">
        <f t="shared" si="106"/>
        <v>Skewed Mid-High</v>
      </c>
      <c r="AR452" s="26" t="str">
        <f t="shared" si="107"/>
        <v>Same</v>
      </c>
      <c r="AS452" s="27">
        <f t="shared" si="108"/>
        <v>0</v>
      </c>
    </row>
    <row r="453" spans="1:45" ht="15.5" x14ac:dyDescent="0.35">
      <c r="A453" s="20">
        <v>45021</v>
      </c>
      <c r="B453" s="21">
        <v>1.18489</v>
      </c>
      <c r="C453" s="21">
        <v>1.2524999999999999</v>
      </c>
      <c r="D453" s="21">
        <v>1.1831700000000001</v>
      </c>
      <c r="E453" s="21">
        <v>1.2462</v>
      </c>
      <c r="F453" s="21">
        <v>1.2314000000000001</v>
      </c>
      <c r="G453" s="21">
        <v>1.2411000000000001</v>
      </c>
      <c r="H453" s="21">
        <v>1.2087000000000001</v>
      </c>
      <c r="I453" s="22">
        <v>118</v>
      </c>
      <c r="J453" s="22">
        <v>3815</v>
      </c>
      <c r="K453" s="22">
        <v>10332</v>
      </c>
      <c r="L453" s="22">
        <v>14213</v>
      </c>
      <c r="M453" s="23">
        <v>14.665280665280671</v>
      </c>
      <c r="N453" s="23">
        <v>693.29999999999893</v>
      </c>
      <c r="O453" s="22">
        <v>323.99999999999983</v>
      </c>
      <c r="P453" s="22">
        <v>1673518</v>
      </c>
      <c r="Q453" s="23">
        <v>1739.6237006237006</v>
      </c>
      <c r="R453" s="23">
        <v>20.500504831963106</v>
      </c>
      <c r="S453" s="22">
        <v>76</v>
      </c>
      <c r="T453" s="22" t="s">
        <v>28</v>
      </c>
      <c r="U453" s="23">
        <v>0.48227656183796425</v>
      </c>
      <c r="V453" s="22">
        <v>2449</v>
      </c>
      <c r="W453" s="22">
        <v>6073</v>
      </c>
      <c r="X453" s="22">
        <v>4590</v>
      </c>
      <c r="Y453" s="22">
        <v>1101</v>
      </c>
      <c r="Z453" s="22" t="s">
        <v>31</v>
      </c>
      <c r="AA453" s="5"/>
      <c r="AB453" s="6" cm="1">
        <f t="array" ref="AB453">SUM(IF(B453:I453&gt;B454:I454,1,-1))</f>
        <v>-4</v>
      </c>
      <c r="AC453" s="6" cm="1">
        <f t="array" ref="AC453">SUM(IF(J453:S453&gt;J454:S454,1,-1))</f>
        <v>0</v>
      </c>
      <c r="AD453" s="6">
        <f t="shared" si="113"/>
        <v>-4</v>
      </c>
      <c r="AE453" s="6">
        <f t="shared" si="112"/>
        <v>0</v>
      </c>
      <c r="AF453" s="6">
        <f t="shared" si="112"/>
        <v>0</v>
      </c>
      <c r="AG453" s="6">
        <f t="shared" si="112"/>
        <v>0</v>
      </c>
      <c r="AH453" s="5"/>
      <c r="AI453" s="8" t="str">
        <f t="shared" si="98"/>
        <v>Outside</v>
      </c>
      <c r="AJ453" s="24" t="str">
        <f t="shared" si="99"/>
        <v>Up</v>
      </c>
      <c r="AK453" s="25" t="str">
        <f t="shared" si="100"/>
        <v>POC Unchanged</v>
      </c>
      <c r="AL453" s="26" t="str">
        <f t="shared" si="101"/>
        <v>In. Val</v>
      </c>
      <c r="AM453" s="26" t="str">
        <f t="shared" si="102"/>
        <v>Inside Day</v>
      </c>
      <c r="AN453" s="26" t="str">
        <f t="shared" si="103"/>
        <v>Ab. Val</v>
      </c>
      <c r="AO453" s="26" t="str">
        <f t="shared" si="104"/>
        <v>Gap Down - Failed</v>
      </c>
      <c r="AP453" s="26" t="str">
        <f t="shared" si="105"/>
        <v>Bottom-Weighted</v>
      </c>
      <c r="AQ453" s="26" t="str">
        <f t="shared" si="106"/>
        <v>Skewed Mid-High</v>
      </c>
      <c r="AR453" s="26" t="str">
        <f t="shared" si="107"/>
        <v>Same</v>
      </c>
      <c r="AS453" s="27">
        <f t="shared" si="108"/>
        <v>0</v>
      </c>
    </row>
    <row r="454" spans="1:45" ht="15.5" x14ac:dyDescent="0.35">
      <c r="A454" s="20">
        <v>45020</v>
      </c>
      <c r="B454" s="21">
        <v>1.18262</v>
      </c>
      <c r="C454" s="21">
        <v>1.2524999999999999</v>
      </c>
      <c r="D454" s="21">
        <v>1.1802600000000001</v>
      </c>
      <c r="E454" s="21">
        <v>1.2498899999999999</v>
      </c>
      <c r="F454" s="21">
        <v>1.2314000000000001</v>
      </c>
      <c r="G454" s="21">
        <v>1.2411000000000001</v>
      </c>
      <c r="H454" s="21">
        <v>1.2088000000000001</v>
      </c>
      <c r="I454" s="22">
        <v>149</v>
      </c>
      <c r="J454" s="22">
        <v>3129</v>
      </c>
      <c r="K454" s="22">
        <v>10899</v>
      </c>
      <c r="L454" s="22">
        <v>14094</v>
      </c>
      <c r="M454" s="23">
        <v>14.593243243243249</v>
      </c>
      <c r="N454" s="23">
        <v>722.39999999999861</v>
      </c>
      <c r="O454" s="22">
        <v>322.99999999999994</v>
      </c>
      <c r="P454" s="22">
        <v>1692819</v>
      </c>
      <c r="Q454" s="23">
        <v>1759.6871101871102</v>
      </c>
      <c r="R454" s="23">
        <v>19.509966777408675</v>
      </c>
      <c r="S454" s="22">
        <v>87</v>
      </c>
      <c r="T454" s="22" t="s">
        <v>28</v>
      </c>
      <c r="U454" s="23">
        <v>0.43969386489095325</v>
      </c>
      <c r="V454" s="22">
        <v>1885</v>
      </c>
      <c r="W454" s="22">
        <v>6472</v>
      </c>
      <c r="X454" s="22">
        <v>4157</v>
      </c>
      <c r="Y454" s="22">
        <v>1580</v>
      </c>
      <c r="Z454" s="22" t="s">
        <v>31</v>
      </c>
      <c r="AA454" s="5"/>
      <c r="AB454" s="6" cm="1">
        <f t="array" ref="AB454">SUM(IF(B454:I454&gt;B455:I455,1,-1))</f>
        <v>2</v>
      </c>
      <c r="AC454" s="6" cm="1">
        <f t="array" ref="AC454">SUM(IF(J454:S454&gt;J455:S455,1,-1))</f>
        <v>-2</v>
      </c>
      <c r="AD454" s="6">
        <f t="shared" si="113"/>
        <v>0</v>
      </c>
      <c r="AE454" s="6">
        <f t="shared" si="112"/>
        <v>4</v>
      </c>
      <c r="AF454" s="6">
        <f t="shared" si="112"/>
        <v>-2</v>
      </c>
      <c r="AG454" s="6">
        <f t="shared" si="112"/>
        <v>2</v>
      </c>
      <c r="AH454" s="5"/>
      <c r="AI454" s="8" t="str">
        <f t="shared" ref="AI454:AI520" si="114">IF(AND(H454&gt;=G455,G454&gt;=G455),"Higher",
IF(AND(H454&lt;=H455,G454&lt;=H455),"Lower",
IF(AND(G454&gt;=G455,H454&lt;=G455,H454&gt;H455),"OL Higher",
IF(AND(H454&lt;=H455,G454&gt;=H455,G454&lt;G455),"OL Lower",
IF(AND(G454&lt;=G455,H454&gt;=H455),"Inside",
IF(AND(G454&gt;=G455,H454&lt;=H455),"Outside","Undefined"))))))</f>
        <v>OL Higher</v>
      </c>
      <c r="AJ454" s="24" t="str">
        <f t="shared" ref="AJ454:AJ520" si="115">IF(F454 &gt;= ((C454 - D454) * 10%) + B454, "Up", IF(F454 &lt;= (B454 - (C454 - D454) * 10%), "Down", "Neutral"))</f>
        <v>Up</v>
      </c>
      <c r="AK454" s="25" t="str">
        <f t="shared" ref="AK454:AK520" si="116">IF(F454 &gt; F455, "POC Up", IF(F454 &lt; F455, "POC Down", "POC Unchanged"))</f>
        <v>POC Unchanged</v>
      </c>
      <c r="AL454" s="26" t="str">
        <f t="shared" ref="AL454:AL520" si="117">IF(F454 &lt; H455, "Bel. Val",
IF(F454 &gt; G455, "Ab. Val",
"In. Val"))</f>
        <v>In. Val</v>
      </c>
      <c r="AM454" s="26" t="str">
        <f t="shared" ref="AM454:AM520" si="118">IF(AND(D454 &lt; D455, C454 &gt; C455), "Both Sides Expand",
IF(D454 &lt; D455, "Lower Break",
IF(C454 &gt; C455, "Upper Break", "Inside Day")))</f>
        <v>Upper Break</v>
      </c>
      <c r="AN454" s="26" t="str">
        <f t="shared" ref="AN454:AN520" si="119">IF(AND(E454 &lt; H454, E454 &lt; G454), "Bl. Val",
IF(AND(E454 &gt; G454, E454 &gt; H454), "Ab. Val",
"In Val"))</f>
        <v>Ab. Val</v>
      </c>
      <c r="AO454" s="26" t="str">
        <f t="shared" ref="AO454:AO520" si="120">IF(AND(B454 &gt; G455, E454 &lt; G455), "Gap Up - Failed",
IF(AND(B454 &gt; G455, E454 &gt; B454), "Gap Up - Follow Through",
IF(AND(B454 &gt; G455, E454 &lt; B454), "Gap Up - Faded",
IF(AND(B454 &lt; H455, E454 &gt; H455), "Gap Down - Failed",
IF(AND(B454 &lt; H455, E454 &lt; B454), "Gap Down - Follow Through",
IF(AND(B454 &lt; H455, E454 &gt; B454), "Gap Down - Rejected",
"No Gap"))))))</f>
        <v>Gap Down - Failed</v>
      </c>
      <c r="AP454" s="26" t="str">
        <f t="shared" ref="AP454:AP520" si="121">IF(J454 &gt; K454, "Top-Weighted",
IF(K454 &gt; J454, "Bottom-Weighted",
"Balanced"))</f>
        <v>Bottom-Weighted</v>
      </c>
      <c r="AQ454" s="26" t="str">
        <f t="shared" ref="AQ454:AQ520" si="122">IF(COUNTIF(V454:Y454, MAX(V454, W454, X454, Y454)) &gt; 1, "Tie",
IF(V454 &gt; MAX(W454, X454, Y454), "Skewed High",
IF(W454 &gt; MAX(V454, X454, Y454), "Skewed Mid-High",
IF(X454 &gt; MAX(V454, W454, Y454), "Skewed Mid-Low",
IF(Y454 &gt; MAX(V454, W454, X454), "Skewed Low", "Evenly Distributed")))))</f>
        <v>Skewed Mid-High</v>
      </c>
      <c r="AR454" s="26" t="str">
        <f t="shared" ref="AR454:AR520" si="123">IF(Z454 &lt; Z455, "Closed Lower Quadrant",
IF(Z454 &gt; Z455, "Closed Higher Quadrant",
"Same"))</f>
        <v>Same</v>
      </c>
      <c r="AS454" s="27">
        <f t="shared" ref="AS454:AS520" si="124">_xlfn.NUMBERVALUE(SUBSTITUTE(Z454,"Q","")) - _xlfn.NUMBERVALUE(SUBSTITUTE(Z455,"Q",""))</f>
        <v>0</v>
      </c>
    </row>
    <row r="455" spans="1:45" ht="15.5" x14ac:dyDescent="0.35">
      <c r="A455" s="20">
        <v>45019</v>
      </c>
      <c r="B455" s="21">
        <v>1.20244</v>
      </c>
      <c r="C455" s="21">
        <v>1.2424999999999999</v>
      </c>
      <c r="D455" s="21">
        <v>1.1802600000000001</v>
      </c>
      <c r="E455" s="21">
        <v>1.2419899999999999</v>
      </c>
      <c r="F455" s="21">
        <v>1.2314000000000001</v>
      </c>
      <c r="G455" s="21">
        <v>1.2402000000000002</v>
      </c>
      <c r="H455" s="21">
        <v>1.2080000000000002</v>
      </c>
      <c r="I455" s="22">
        <v>116</v>
      </c>
      <c r="J455" s="22">
        <v>2491</v>
      </c>
      <c r="K455" s="22">
        <v>11696</v>
      </c>
      <c r="L455" s="22">
        <v>14253</v>
      </c>
      <c r="M455" s="23">
        <v>14.755925155925139</v>
      </c>
      <c r="N455" s="23">
        <v>622.3999999999985</v>
      </c>
      <c r="O455" s="22">
        <v>322.00000000000006</v>
      </c>
      <c r="P455" s="22">
        <v>1727148</v>
      </c>
      <c r="Q455" s="23">
        <v>1795.3721413721414</v>
      </c>
      <c r="R455" s="23">
        <v>22.900064267352239</v>
      </c>
      <c r="S455" s="22">
        <v>78</v>
      </c>
      <c r="T455" s="22" t="s">
        <v>28</v>
      </c>
      <c r="U455" s="23">
        <v>0.38927818292158195</v>
      </c>
      <c r="V455" s="22">
        <v>4501</v>
      </c>
      <c r="W455" s="22">
        <v>4674</v>
      </c>
      <c r="X455" s="22">
        <v>3224</v>
      </c>
      <c r="Y455" s="22">
        <v>1850</v>
      </c>
      <c r="Z455" s="22" t="s">
        <v>31</v>
      </c>
      <c r="AA455" s="5"/>
      <c r="AB455" s="6" cm="1">
        <f t="array" ref="AB455">SUM(IF(B455:I455&gt;B456:I456,1,-1))</f>
        <v>2</v>
      </c>
      <c r="AC455" s="6" cm="1">
        <f t="array" ref="AC455">SUM(IF(J455:S455&gt;J456:S456,1,-1))</f>
        <v>2</v>
      </c>
      <c r="AD455" s="6">
        <f t="shared" si="113"/>
        <v>4</v>
      </c>
      <c r="AE455" s="6">
        <f t="shared" si="112"/>
        <v>6</v>
      </c>
      <c r="AF455" s="6">
        <f t="shared" si="112"/>
        <v>-4</v>
      </c>
      <c r="AG455" s="6">
        <f t="shared" si="112"/>
        <v>2</v>
      </c>
      <c r="AH455" s="5"/>
      <c r="AI455" s="8" t="str">
        <f t="shared" si="114"/>
        <v>OL Higher</v>
      </c>
      <c r="AJ455" s="24" t="str">
        <f t="shared" si="115"/>
        <v>Up</v>
      </c>
      <c r="AK455" s="25" t="str">
        <f t="shared" si="116"/>
        <v>POC Unchanged</v>
      </c>
      <c r="AL455" s="26" t="str">
        <f t="shared" si="117"/>
        <v>In. Val</v>
      </c>
      <c r="AM455" s="26" t="str">
        <f t="shared" si="118"/>
        <v>Upper Break</v>
      </c>
      <c r="AN455" s="26" t="str">
        <f t="shared" si="119"/>
        <v>Ab. Val</v>
      </c>
      <c r="AO455" s="26" t="str">
        <f t="shared" si="120"/>
        <v>Gap Down - Failed</v>
      </c>
      <c r="AP455" s="26" t="str">
        <f t="shared" si="121"/>
        <v>Bottom-Weighted</v>
      </c>
      <c r="AQ455" s="26" t="str">
        <f t="shared" si="122"/>
        <v>Skewed Mid-High</v>
      </c>
      <c r="AR455" s="26" t="str">
        <f t="shared" si="123"/>
        <v>Same</v>
      </c>
      <c r="AS455" s="27">
        <f t="shared" si="124"/>
        <v>0</v>
      </c>
    </row>
    <row r="456" spans="1:45" ht="15.5" x14ac:dyDescent="0.35">
      <c r="A456" s="20">
        <v>45016</v>
      </c>
      <c r="B456" s="21">
        <v>1.2027099999999999</v>
      </c>
      <c r="C456" s="21">
        <v>1.2422500000000001</v>
      </c>
      <c r="D456" s="21">
        <v>1.1802600000000001</v>
      </c>
      <c r="E456" s="21">
        <v>1.22855</v>
      </c>
      <c r="F456" s="21">
        <v>1.2314000000000001</v>
      </c>
      <c r="G456" s="21">
        <v>1.2354000000000001</v>
      </c>
      <c r="H456" s="21">
        <v>1.2049000000000001</v>
      </c>
      <c r="I456" s="22">
        <v>74</v>
      </c>
      <c r="J456" s="22">
        <v>2086</v>
      </c>
      <c r="K456" s="22">
        <v>12074</v>
      </c>
      <c r="L456" s="22">
        <v>14223</v>
      </c>
      <c r="M456" s="23">
        <v>14.735966735966711</v>
      </c>
      <c r="N456" s="23">
        <v>619.89999999999986</v>
      </c>
      <c r="O456" s="22">
        <v>304.99999999999972</v>
      </c>
      <c r="P456" s="22">
        <v>1732247</v>
      </c>
      <c r="Q456" s="23">
        <v>1800.6725571725572</v>
      </c>
      <c r="R456" s="23">
        <v>22.94402322955316</v>
      </c>
      <c r="S456" s="22">
        <v>75</v>
      </c>
      <c r="T456" s="22" t="s">
        <v>28</v>
      </c>
      <c r="U456" s="23">
        <v>0.33544301651057135</v>
      </c>
      <c r="V456" s="22">
        <v>3988</v>
      </c>
      <c r="W456" s="22">
        <v>4624</v>
      </c>
      <c r="X456" s="22">
        <v>3761</v>
      </c>
      <c r="Y456" s="22">
        <v>1846</v>
      </c>
      <c r="Z456" s="22" t="s">
        <v>31</v>
      </c>
      <c r="AA456" s="5"/>
      <c r="AB456" s="6" cm="1">
        <f t="array" ref="AB456">SUM(IF(B456:I456&gt;B457:I457,1,-1))</f>
        <v>0</v>
      </c>
      <c r="AC456" s="6" cm="1">
        <f t="array" ref="AC456">SUM(IF(J456:S456&gt;J457:S457,1,-1))</f>
        <v>-2</v>
      </c>
      <c r="AD456" s="6">
        <f t="shared" si="113"/>
        <v>-2</v>
      </c>
      <c r="AE456" s="6">
        <f t="shared" si="112"/>
        <v>4</v>
      </c>
      <c r="AF456" s="6">
        <f t="shared" si="112"/>
        <v>-12</v>
      </c>
      <c r="AG456" s="6">
        <f t="shared" si="112"/>
        <v>-8</v>
      </c>
      <c r="AH456" s="5"/>
      <c r="AI456" s="8" t="str">
        <f t="shared" si="114"/>
        <v>OL Higher</v>
      </c>
      <c r="AJ456" s="24" t="str">
        <f t="shared" si="115"/>
        <v>Up</v>
      </c>
      <c r="AK456" s="25" t="str">
        <f t="shared" si="116"/>
        <v>POC Unchanged</v>
      </c>
      <c r="AL456" s="26" t="str">
        <f t="shared" si="117"/>
        <v>In. Val</v>
      </c>
      <c r="AM456" s="26" t="str">
        <f t="shared" si="118"/>
        <v>Upper Break</v>
      </c>
      <c r="AN456" s="26" t="str">
        <f t="shared" si="119"/>
        <v>In Val</v>
      </c>
      <c r="AO456" s="26" t="str">
        <f t="shared" si="120"/>
        <v>Gap Down - Failed</v>
      </c>
      <c r="AP456" s="26" t="str">
        <f t="shared" si="121"/>
        <v>Bottom-Weighted</v>
      </c>
      <c r="AQ456" s="26" t="str">
        <f t="shared" si="122"/>
        <v>Skewed Mid-High</v>
      </c>
      <c r="AR456" s="26" t="str">
        <f t="shared" si="123"/>
        <v>Same</v>
      </c>
      <c r="AS456" s="27">
        <f t="shared" si="124"/>
        <v>0</v>
      </c>
    </row>
    <row r="457" spans="1:45" ht="15.5" x14ac:dyDescent="0.35">
      <c r="A457" s="20">
        <v>45015</v>
      </c>
      <c r="B457" s="21">
        <v>1.1948799999999999</v>
      </c>
      <c r="C457" s="21">
        <v>1.2392700000000001</v>
      </c>
      <c r="D457" s="21">
        <v>1.1802600000000001</v>
      </c>
      <c r="E457" s="21">
        <v>1.23858</v>
      </c>
      <c r="F457" s="21">
        <v>1.2314000000000001</v>
      </c>
      <c r="G457" s="21">
        <v>1.2348000000000001</v>
      </c>
      <c r="H457" s="21">
        <v>1.2042000000000002</v>
      </c>
      <c r="I457" s="22">
        <v>112</v>
      </c>
      <c r="J457" s="22">
        <v>1449</v>
      </c>
      <c r="K457" s="22">
        <v>12681</v>
      </c>
      <c r="L457" s="22">
        <v>14192</v>
      </c>
      <c r="M457" s="23">
        <v>14.702286902286861</v>
      </c>
      <c r="N457" s="23">
        <v>590.1</v>
      </c>
      <c r="O457" s="22">
        <v>305.9999999999996</v>
      </c>
      <c r="P457" s="22">
        <v>1746014</v>
      </c>
      <c r="Q457" s="23">
        <v>1814.983367983368</v>
      </c>
      <c r="R457" s="23">
        <v>24.050160989662768</v>
      </c>
      <c r="S457" s="22">
        <v>76</v>
      </c>
      <c r="T457" s="22" t="s">
        <v>30</v>
      </c>
      <c r="U457" s="23">
        <v>0.29576815787869154</v>
      </c>
      <c r="V457" s="22">
        <v>4008</v>
      </c>
      <c r="W457" s="22">
        <v>4315</v>
      </c>
      <c r="X457" s="22">
        <v>4027</v>
      </c>
      <c r="Y457" s="22">
        <v>1817</v>
      </c>
      <c r="Z457" s="22" t="s">
        <v>31</v>
      </c>
      <c r="AA457" s="5"/>
      <c r="AB457" s="6" cm="1">
        <f t="array" ref="AB457">SUM(IF(B457:I457&gt;B458:I458,1,-1))</f>
        <v>4</v>
      </c>
      <c r="AC457" s="6" cm="1">
        <f t="array" ref="AC457">SUM(IF(J457:S457&gt;J458:S458,1,-1))</f>
        <v>-4</v>
      </c>
      <c r="AD457" s="6">
        <f t="shared" si="113"/>
        <v>0</v>
      </c>
      <c r="AE457" s="6">
        <f t="shared" si="112"/>
        <v>6</v>
      </c>
      <c r="AF457" s="6">
        <f t="shared" si="112"/>
        <v>-14</v>
      </c>
      <c r="AG457" s="6">
        <f t="shared" si="112"/>
        <v>-8</v>
      </c>
      <c r="AH457" s="5"/>
      <c r="AI457" s="8" t="str">
        <f t="shared" si="114"/>
        <v>OL Higher</v>
      </c>
      <c r="AJ457" s="24" t="str">
        <f t="shared" si="115"/>
        <v>Up</v>
      </c>
      <c r="AK457" s="25" t="str">
        <f t="shared" si="116"/>
        <v>POC Up</v>
      </c>
      <c r="AL457" s="26" t="str">
        <f t="shared" si="117"/>
        <v>In. Val</v>
      </c>
      <c r="AM457" s="26" t="str">
        <f t="shared" si="118"/>
        <v>Upper Break</v>
      </c>
      <c r="AN457" s="26" t="str">
        <f t="shared" si="119"/>
        <v>Ab. Val</v>
      </c>
      <c r="AO457" s="26" t="str">
        <f t="shared" si="120"/>
        <v>Gap Down - Failed</v>
      </c>
      <c r="AP457" s="26" t="str">
        <f t="shared" si="121"/>
        <v>Bottom-Weighted</v>
      </c>
      <c r="AQ457" s="26" t="str">
        <f t="shared" si="122"/>
        <v>Skewed Mid-High</v>
      </c>
      <c r="AR457" s="26" t="str">
        <f t="shared" si="123"/>
        <v>Same</v>
      </c>
      <c r="AS457" s="27">
        <f t="shared" si="124"/>
        <v>0</v>
      </c>
    </row>
    <row r="458" spans="1:45" ht="15.5" x14ac:dyDescent="0.35">
      <c r="A458" s="20">
        <v>45014</v>
      </c>
      <c r="B458" s="21">
        <v>1.2025699999999999</v>
      </c>
      <c r="C458" s="21">
        <v>1.23613</v>
      </c>
      <c r="D458" s="21">
        <v>1.1802600000000001</v>
      </c>
      <c r="E458" s="21">
        <v>1.2309600000000001</v>
      </c>
      <c r="F458" s="21">
        <v>1.2313000000000001</v>
      </c>
      <c r="G458" s="21">
        <v>1.2342000000000002</v>
      </c>
      <c r="H458" s="21">
        <v>1.2031000000000001</v>
      </c>
      <c r="I458" s="22">
        <v>77</v>
      </c>
      <c r="J458" s="22">
        <v>1064</v>
      </c>
      <c r="K458" s="22">
        <v>13321</v>
      </c>
      <c r="L458" s="22">
        <v>14444</v>
      </c>
      <c r="M458" s="23">
        <v>14.962889812889772</v>
      </c>
      <c r="N458" s="23">
        <v>558.69999999999868</v>
      </c>
      <c r="O458" s="22">
        <v>311.00000000000125</v>
      </c>
      <c r="P458" s="22">
        <v>1779574</v>
      </c>
      <c r="Q458" s="23">
        <v>1849.869022869023</v>
      </c>
      <c r="R458" s="23">
        <v>25.852872740290021</v>
      </c>
      <c r="S458" s="22">
        <v>63</v>
      </c>
      <c r="T458" s="22" t="s">
        <v>30</v>
      </c>
      <c r="U458" s="23">
        <v>0.24598318774909642</v>
      </c>
      <c r="V458" s="22">
        <v>4309</v>
      </c>
      <c r="W458" s="22">
        <v>3916</v>
      </c>
      <c r="X458" s="22">
        <v>4253</v>
      </c>
      <c r="Y458" s="22">
        <v>1932</v>
      </c>
      <c r="Z458" s="22" t="s">
        <v>31</v>
      </c>
      <c r="AA458" s="5"/>
      <c r="AB458" s="6" cm="1">
        <f t="array" ref="AB458">SUM(IF(B458:I458&gt;B459:I459,1,-1))</f>
        <v>0</v>
      </c>
      <c r="AC458" s="6" cm="1">
        <f t="array" ref="AC458">SUM(IF(J458:S458&gt;J459:S459,1,-1))</f>
        <v>-6</v>
      </c>
      <c r="AD458" s="6">
        <f t="shared" si="113"/>
        <v>-6</v>
      </c>
      <c r="AE458" s="6">
        <f t="shared" si="112"/>
        <v>0</v>
      </c>
      <c r="AF458" s="6">
        <f t="shared" si="112"/>
        <v>-16</v>
      </c>
      <c r="AG458" s="6">
        <f t="shared" si="112"/>
        <v>-16</v>
      </c>
      <c r="AH458" s="5"/>
      <c r="AI458" s="8" t="str">
        <f t="shared" si="114"/>
        <v>OL Higher</v>
      </c>
      <c r="AJ458" s="24" t="str">
        <f t="shared" si="115"/>
        <v>Up</v>
      </c>
      <c r="AK458" s="25" t="str">
        <f t="shared" si="116"/>
        <v>POC Up</v>
      </c>
      <c r="AL458" s="26" t="str">
        <f t="shared" si="117"/>
        <v>Ab. Val</v>
      </c>
      <c r="AM458" s="26" t="str">
        <f t="shared" si="118"/>
        <v>Upper Break</v>
      </c>
      <c r="AN458" s="26" t="str">
        <f t="shared" si="119"/>
        <v>In Val</v>
      </c>
      <c r="AO458" s="26" t="str">
        <f t="shared" si="120"/>
        <v>No Gap</v>
      </c>
      <c r="AP458" s="26" t="str">
        <f t="shared" si="121"/>
        <v>Bottom-Weighted</v>
      </c>
      <c r="AQ458" s="26" t="str">
        <f t="shared" si="122"/>
        <v>Skewed High</v>
      </c>
      <c r="AR458" s="26" t="str">
        <f t="shared" si="123"/>
        <v>Same</v>
      </c>
      <c r="AS458" s="27">
        <f t="shared" si="124"/>
        <v>0</v>
      </c>
    </row>
    <row r="459" spans="1:45" ht="15.5" x14ac:dyDescent="0.35">
      <c r="A459" s="20">
        <v>45013</v>
      </c>
      <c r="B459" s="21">
        <v>1.2032499999999999</v>
      </c>
      <c r="C459" s="21">
        <v>1.23489</v>
      </c>
      <c r="D459" s="21">
        <v>1.1802600000000001</v>
      </c>
      <c r="E459" s="21">
        <v>1.2329399999999999</v>
      </c>
      <c r="F459" s="21">
        <v>1.2154</v>
      </c>
      <c r="G459" s="21">
        <v>1.2239000000000002</v>
      </c>
      <c r="H459" s="21">
        <v>1.1911</v>
      </c>
      <c r="I459" s="22">
        <v>90</v>
      </c>
      <c r="J459" s="22">
        <v>5759</v>
      </c>
      <c r="K459" s="22">
        <v>8912</v>
      </c>
      <c r="L459" s="22">
        <v>14729</v>
      </c>
      <c r="M459" s="23">
        <v>15.260291060291037</v>
      </c>
      <c r="N459" s="23">
        <v>546.29999999999961</v>
      </c>
      <c r="O459" s="22">
        <v>328.00000000000165</v>
      </c>
      <c r="P459" s="22">
        <v>1814751</v>
      </c>
      <c r="Q459" s="23">
        <v>1886.435550935551</v>
      </c>
      <c r="R459" s="23">
        <v>26.961376533040472</v>
      </c>
      <c r="S459" s="22">
        <v>67</v>
      </c>
      <c r="T459" s="22" t="s">
        <v>26</v>
      </c>
      <c r="U459" s="23">
        <v>0.60259969103122146</v>
      </c>
      <c r="V459" s="22">
        <v>3966</v>
      </c>
      <c r="W459" s="22">
        <v>3984</v>
      </c>
      <c r="X459" s="22">
        <v>4849</v>
      </c>
      <c r="Y459" s="22">
        <v>1863</v>
      </c>
      <c r="Z459" s="22" t="s">
        <v>31</v>
      </c>
      <c r="AA459" s="5"/>
      <c r="AB459" s="6" cm="1">
        <f t="array" ref="AB459">SUM(IF(B459:I459&gt;B460:I460,1,-1))</f>
        <v>2</v>
      </c>
      <c r="AC459" s="6" cm="1">
        <f t="array" ref="AC459">SUM(IF(J459:S459&gt;J460:S460,1,-1))</f>
        <v>-4</v>
      </c>
      <c r="AD459" s="6">
        <f t="shared" si="113"/>
        <v>-2</v>
      </c>
      <c r="AE459" s="6">
        <f t="shared" si="112"/>
        <v>0</v>
      </c>
      <c r="AF459" s="6">
        <f t="shared" si="112"/>
        <v>-14</v>
      </c>
      <c r="AG459" s="6">
        <f t="shared" si="112"/>
        <v>-14</v>
      </c>
      <c r="AH459" s="5"/>
      <c r="AI459" s="8" t="str">
        <f t="shared" si="114"/>
        <v>Outside</v>
      </c>
      <c r="AJ459" s="24" t="str">
        <f t="shared" si="115"/>
        <v>Up</v>
      </c>
      <c r="AK459" s="25" t="str">
        <f t="shared" si="116"/>
        <v>POC Up</v>
      </c>
      <c r="AL459" s="26" t="str">
        <f t="shared" si="117"/>
        <v>In. Val</v>
      </c>
      <c r="AM459" s="26" t="str">
        <f t="shared" si="118"/>
        <v>Upper Break</v>
      </c>
      <c r="AN459" s="26" t="str">
        <f t="shared" si="119"/>
        <v>Ab. Val</v>
      </c>
      <c r="AO459" s="26" t="str">
        <f t="shared" si="120"/>
        <v>No Gap</v>
      </c>
      <c r="AP459" s="26" t="str">
        <f t="shared" si="121"/>
        <v>Bottom-Weighted</v>
      </c>
      <c r="AQ459" s="26" t="str">
        <f t="shared" si="122"/>
        <v>Skewed Mid-Low</v>
      </c>
      <c r="AR459" s="26" t="str">
        <f t="shared" si="123"/>
        <v>Same</v>
      </c>
      <c r="AS459" s="27">
        <f t="shared" si="124"/>
        <v>0</v>
      </c>
    </row>
    <row r="460" spans="1:45" ht="15.5" x14ac:dyDescent="0.35">
      <c r="A460" s="20">
        <v>45012</v>
      </c>
      <c r="B460" s="21">
        <v>1.20618</v>
      </c>
      <c r="C460" s="21">
        <v>1.2342</v>
      </c>
      <c r="D460" s="21">
        <v>1.1802600000000001</v>
      </c>
      <c r="E460" s="21">
        <v>1.22959</v>
      </c>
      <c r="F460" s="21">
        <v>1.2031000000000001</v>
      </c>
      <c r="G460" s="21">
        <v>1.2222000000000002</v>
      </c>
      <c r="H460" s="21">
        <v>1.1911</v>
      </c>
      <c r="I460" s="22">
        <v>55</v>
      </c>
      <c r="J460" s="22">
        <v>10163</v>
      </c>
      <c r="K460" s="22">
        <v>4760</v>
      </c>
      <c r="L460" s="22">
        <v>14986</v>
      </c>
      <c r="M460" s="23">
        <v>15.523076923076893</v>
      </c>
      <c r="N460" s="23">
        <v>539.39999999999873</v>
      </c>
      <c r="O460" s="22">
        <v>311.00000000000125</v>
      </c>
      <c r="P460" s="22">
        <v>1844351</v>
      </c>
      <c r="Q460" s="23">
        <v>1917.2047817047817</v>
      </c>
      <c r="R460" s="23">
        <v>27.782721542454645</v>
      </c>
      <c r="S460" s="22">
        <v>69</v>
      </c>
      <c r="T460" s="22" t="s">
        <v>26</v>
      </c>
      <c r="U460" s="23">
        <v>0.59231755319922297</v>
      </c>
      <c r="V460" s="22">
        <v>3553</v>
      </c>
      <c r="W460" s="22">
        <v>4463</v>
      </c>
      <c r="X460" s="22">
        <v>5125</v>
      </c>
      <c r="Y460" s="22">
        <v>1827</v>
      </c>
      <c r="Z460" s="22" t="s">
        <v>31</v>
      </c>
      <c r="AA460" s="5"/>
      <c r="AB460" s="6" cm="1">
        <f t="array" ref="AB460">SUM(IF(B460:I460&gt;B461:I461,1,-1))</f>
        <v>-2</v>
      </c>
      <c r="AC460" s="6" cm="1">
        <f t="array" ref="AC460">SUM(IF(J460:S460&gt;J461:S461,1,-1))</f>
        <v>-6</v>
      </c>
      <c r="AD460" s="6">
        <f t="shared" si="113"/>
        <v>-8</v>
      </c>
      <c r="AE460" s="6">
        <f t="shared" si="112"/>
        <v>-2</v>
      </c>
      <c r="AF460" s="6">
        <f t="shared" si="112"/>
        <v>-4</v>
      </c>
      <c r="AG460" s="6">
        <f t="shared" si="112"/>
        <v>-6</v>
      </c>
      <c r="AH460" s="5"/>
      <c r="AI460" s="8" t="str">
        <f t="shared" si="114"/>
        <v>Outside</v>
      </c>
      <c r="AJ460" s="24" t="str">
        <f t="shared" si="115"/>
        <v>Neutral</v>
      </c>
      <c r="AK460" s="25" t="str">
        <f t="shared" si="116"/>
        <v>POC Unchanged</v>
      </c>
      <c r="AL460" s="26" t="str">
        <f t="shared" si="117"/>
        <v>In. Val</v>
      </c>
      <c r="AM460" s="26" t="str">
        <f t="shared" si="118"/>
        <v>Inside Day</v>
      </c>
      <c r="AN460" s="26" t="str">
        <f t="shared" si="119"/>
        <v>Ab. Val</v>
      </c>
      <c r="AO460" s="26" t="str">
        <f t="shared" si="120"/>
        <v>No Gap</v>
      </c>
      <c r="AP460" s="26" t="str">
        <f t="shared" si="121"/>
        <v>Top-Weighted</v>
      </c>
      <c r="AQ460" s="26" t="str">
        <f t="shared" si="122"/>
        <v>Skewed Mid-Low</v>
      </c>
      <c r="AR460" s="26" t="str">
        <f t="shared" si="123"/>
        <v>Same</v>
      </c>
      <c r="AS460" s="27">
        <f t="shared" si="124"/>
        <v>0</v>
      </c>
    </row>
    <row r="461" spans="1:45" ht="15.5" x14ac:dyDescent="0.35">
      <c r="A461" s="20">
        <v>45009</v>
      </c>
      <c r="B461" s="21">
        <v>1.19496</v>
      </c>
      <c r="C461" s="21">
        <v>1.2342</v>
      </c>
      <c r="D461" s="21">
        <v>1.1802600000000001</v>
      </c>
      <c r="E461" s="21">
        <v>1.2244600000000001</v>
      </c>
      <c r="F461" s="21">
        <v>1.2031000000000001</v>
      </c>
      <c r="G461" s="21">
        <v>1.2199000000000002</v>
      </c>
      <c r="H461" s="21">
        <v>1.1918000000000002</v>
      </c>
      <c r="I461" s="22">
        <v>64</v>
      </c>
      <c r="J461" s="22">
        <v>9793</v>
      </c>
      <c r="K461" s="22">
        <v>5246</v>
      </c>
      <c r="L461" s="22">
        <v>15107</v>
      </c>
      <c r="M461" s="23">
        <v>15.646049896049878</v>
      </c>
      <c r="N461" s="23">
        <v>539.39999999999873</v>
      </c>
      <c r="O461" s="22">
        <v>281.00000000000011</v>
      </c>
      <c r="P461" s="22">
        <v>1863016</v>
      </c>
      <c r="Q461" s="23">
        <v>1936.6070686070686</v>
      </c>
      <c r="R461" s="23">
        <v>28.007044864664508</v>
      </c>
      <c r="S461" s="22">
        <v>69</v>
      </c>
      <c r="T461" s="22" t="s">
        <v>26</v>
      </c>
      <c r="U461" s="23">
        <v>0.63364666034071004</v>
      </c>
      <c r="V461" s="22">
        <v>2993</v>
      </c>
      <c r="W461" s="22">
        <v>4463</v>
      </c>
      <c r="X461" s="22">
        <v>5774</v>
      </c>
      <c r="Y461" s="22">
        <v>1855</v>
      </c>
      <c r="Z461" s="22" t="s">
        <v>31</v>
      </c>
      <c r="AA461" s="5"/>
      <c r="AB461" s="6" cm="1">
        <f t="array" ref="AB461">SUM(IF(B461:I461&gt;B462:I462,1,-1))</f>
        <v>0</v>
      </c>
      <c r="AC461" s="6" cm="1">
        <f t="array" ref="AC461">SUM(IF(J461:S461&gt;J462:S462,1,-1))</f>
        <v>-4</v>
      </c>
      <c r="AD461" s="6">
        <f t="shared" si="113"/>
        <v>-4</v>
      </c>
      <c r="AE461" s="6">
        <f t="shared" si="112"/>
        <v>0</v>
      </c>
      <c r="AF461" s="6">
        <f t="shared" si="112"/>
        <v>4</v>
      </c>
      <c r="AG461" s="6">
        <f t="shared" si="112"/>
        <v>4</v>
      </c>
      <c r="AH461" s="5"/>
      <c r="AI461" s="8" t="str">
        <f t="shared" si="114"/>
        <v>OL Higher</v>
      </c>
      <c r="AJ461" s="24" t="str">
        <f t="shared" si="115"/>
        <v>Up</v>
      </c>
      <c r="AK461" s="25" t="str">
        <f t="shared" si="116"/>
        <v>POC Up</v>
      </c>
      <c r="AL461" s="26" t="str">
        <f t="shared" si="117"/>
        <v>In. Val</v>
      </c>
      <c r="AM461" s="26" t="str">
        <f t="shared" si="118"/>
        <v>Inside Day</v>
      </c>
      <c r="AN461" s="26" t="str">
        <f t="shared" si="119"/>
        <v>Ab. Val</v>
      </c>
      <c r="AO461" s="26" t="str">
        <f t="shared" si="120"/>
        <v>No Gap</v>
      </c>
      <c r="AP461" s="26" t="str">
        <f t="shared" si="121"/>
        <v>Top-Weighted</v>
      </c>
      <c r="AQ461" s="26" t="str">
        <f t="shared" si="122"/>
        <v>Skewed Mid-Low</v>
      </c>
      <c r="AR461" s="26" t="str">
        <f t="shared" si="123"/>
        <v>Same</v>
      </c>
      <c r="AS461" s="27">
        <f t="shared" si="124"/>
        <v>0</v>
      </c>
    </row>
    <row r="462" spans="1:45" ht="15.5" x14ac:dyDescent="0.35">
      <c r="A462" s="20">
        <v>45008</v>
      </c>
      <c r="B462" s="21">
        <v>1.2016100000000001</v>
      </c>
      <c r="C462" s="21">
        <v>1.2342</v>
      </c>
      <c r="D462" s="21">
        <v>1.1802600000000001</v>
      </c>
      <c r="E462" s="21">
        <v>1.22801</v>
      </c>
      <c r="F462" s="21">
        <v>1.2025000000000001</v>
      </c>
      <c r="G462" s="21">
        <v>1.2176000000000002</v>
      </c>
      <c r="H462" s="21">
        <v>1.1915000000000002</v>
      </c>
      <c r="I462" s="22">
        <v>44</v>
      </c>
      <c r="J462" s="22">
        <v>9596</v>
      </c>
      <c r="K462" s="22">
        <v>5469</v>
      </c>
      <c r="L462" s="22">
        <v>15147</v>
      </c>
      <c r="M462" s="23">
        <v>15.684199584199567</v>
      </c>
      <c r="N462" s="23">
        <v>539.39999999999873</v>
      </c>
      <c r="O462" s="22">
        <v>261.00000000000011</v>
      </c>
      <c r="P462" s="22">
        <v>1879791</v>
      </c>
      <c r="Q462" s="23">
        <v>1954.0446985446986</v>
      </c>
      <c r="R462" s="23">
        <v>28.08120133481653</v>
      </c>
      <c r="S462" s="22">
        <v>68</v>
      </c>
      <c r="T462" s="22" t="s">
        <v>26</v>
      </c>
      <c r="U462" s="23">
        <v>0.63420605270228825</v>
      </c>
      <c r="V462" s="22">
        <v>2400</v>
      </c>
      <c r="W462" s="22">
        <v>4410</v>
      </c>
      <c r="X462" s="22">
        <v>6435</v>
      </c>
      <c r="Y462" s="22">
        <v>1875</v>
      </c>
      <c r="Z462" s="22" t="s">
        <v>31</v>
      </c>
      <c r="AA462" s="5"/>
      <c r="AB462" s="6" cm="1">
        <f t="array" ref="AB462">SUM(IF(B462:I462&gt;B463:I463,1,-1))</f>
        <v>0</v>
      </c>
      <c r="AC462" s="6" cm="1">
        <f t="array" ref="AC462">SUM(IF(J462:S462&gt;J463:S463,1,-1))</f>
        <v>6</v>
      </c>
      <c r="AD462" s="6">
        <f t="shared" si="113"/>
        <v>6</v>
      </c>
      <c r="AE462" s="6">
        <f t="shared" si="112"/>
        <v>-4</v>
      </c>
      <c r="AF462" s="6">
        <f t="shared" si="112"/>
        <v>4</v>
      </c>
      <c r="AG462" s="6">
        <f t="shared" si="112"/>
        <v>0</v>
      </c>
      <c r="AH462" s="5"/>
      <c r="AI462" s="8" t="str">
        <f t="shared" si="114"/>
        <v>Outside</v>
      </c>
      <c r="AJ462" s="24" t="str">
        <f t="shared" si="115"/>
        <v>Neutral</v>
      </c>
      <c r="AK462" s="25" t="str">
        <f t="shared" si="116"/>
        <v>POC Up</v>
      </c>
      <c r="AL462" s="26" t="str">
        <f t="shared" si="117"/>
        <v>In. Val</v>
      </c>
      <c r="AM462" s="26" t="str">
        <f t="shared" si="118"/>
        <v>Upper Break</v>
      </c>
      <c r="AN462" s="26" t="str">
        <f t="shared" si="119"/>
        <v>Ab. Val</v>
      </c>
      <c r="AO462" s="26" t="str">
        <f t="shared" si="120"/>
        <v>No Gap</v>
      </c>
      <c r="AP462" s="26" t="str">
        <f t="shared" si="121"/>
        <v>Top-Weighted</v>
      </c>
      <c r="AQ462" s="26" t="str">
        <f t="shared" si="122"/>
        <v>Skewed Mid-Low</v>
      </c>
      <c r="AR462" s="26" t="str">
        <f t="shared" si="123"/>
        <v>Same</v>
      </c>
      <c r="AS462" s="27">
        <f t="shared" si="124"/>
        <v>0</v>
      </c>
    </row>
    <row r="463" spans="1:45" ht="15.5" x14ac:dyDescent="0.35">
      <c r="A463" s="20">
        <v>45007</v>
      </c>
      <c r="B463" s="21">
        <v>1.2046699999999999</v>
      </c>
      <c r="C463" s="21">
        <v>1.23349</v>
      </c>
      <c r="D463" s="21">
        <v>1.1802600000000001</v>
      </c>
      <c r="E463" s="21">
        <v>1.2277199999999999</v>
      </c>
      <c r="F463" s="21">
        <v>1.2020000000000002</v>
      </c>
      <c r="G463" s="21">
        <v>1.2156000000000002</v>
      </c>
      <c r="H463" s="21">
        <v>1.1915000000000002</v>
      </c>
      <c r="I463" s="22">
        <v>47</v>
      </c>
      <c r="J463" s="22">
        <v>9663</v>
      </c>
      <c r="K463" s="22">
        <v>5224</v>
      </c>
      <c r="L463" s="22">
        <v>14979</v>
      </c>
      <c r="M463" s="23">
        <v>15.508108108108077</v>
      </c>
      <c r="N463" s="23">
        <v>532.29999999999893</v>
      </c>
      <c r="O463" s="22">
        <v>241.00000000000011</v>
      </c>
      <c r="P463" s="22">
        <v>1870581</v>
      </c>
      <c r="Q463" s="23">
        <v>1944.4708939708939</v>
      </c>
      <c r="R463" s="23">
        <v>28.140146533909505</v>
      </c>
      <c r="S463" s="22">
        <v>67</v>
      </c>
      <c r="T463" s="22" t="s">
        <v>26</v>
      </c>
      <c r="U463" s="23">
        <v>0.63842728724134268</v>
      </c>
      <c r="V463" s="22">
        <v>1636</v>
      </c>
      <c r="W463" s="22">
        <v>4587</v>
      </c>
      <c r="X463" s="22">
        <v>6891</v>
      </c>
      <c r="Y463" s="22">
        <v>1829</v>
      </c>
      <c r="Z463" s="22" t="s">
        <v>31</v>
      </c>
      <c r="AA463" s="5"/>
      <c r="AB463" s="6" cm="1">
        <f t="array" ref="AB463">SUM(IF(B463:I463&gt;B464:I464,1,-1))</f>
        <v>0</v>
      </c>
      <c r="AC463" s="6" cm="1">
        <f t="array" ref="AC463">SUM(IF(J463:S463&gt;J464:S464,1,-1))</f>
        <v>2</v>
      </c>
      <c r="AD463" s="6">
        <f t="shared" si="113"/>
        <v>2</v>
      </c>
      <c r="AE463" s="6">
        <f t="shared" ref="AE463:AG478" si="125">SUM(AB463:AB465)</f>
        <v>-4</v>
      </c>
      <c r="AF463" s="6">
        <f t="shared" si="125"/>
        <v>4</v>
      </c>
      <c r="AG463" s="6">
        <f t="shared" si="125"/>
        <v>0</v>
      </c>
      <c r="AH463" s="5"/>
      <c r="AI463" s="8" t="str">
        <f t="shared" si="114"/>
        <v>Outside</v>
      </c>
      <c r="AJ463" s="24" t="str">
        <f t="shared" si="115"/>
        <v>Neutral</v>
      </c>
      <c r="AK463" s="25" t="str">
        <f t="shared" si="116"/>
        <v>POC Unchanged</v>
      </c>
      <c r="AL463" s="26" t="str">
        <f t="shared" si="117"/>
        <v>In. Val</v>
      </c>
      <c r="AM463" s="26" t="str">
        <f t="shared" si="118"/>
        <v>Upper Break</v>
      </c>
      <c r="AN463" s="26" t="str">
        <f t="shared" si="119"/>
        <v>Ab. Val</v>
      </c>
      <c r="AO463" s="26" t="str">
        <f t="shared" si="120"/>
        <v>No Gap</v>
      </c>
      <c r="AP463" s="26" t="str">
        <f t="shared" si="121"/>
        <v>Top-Weighted</v>
      </c>
      <c r="AQ463" s="26" t="str">
        <f t="shared" si="122"/>
        <v>Skewed Mid-Low</v>
      </c>
      <c r="AR463" s="26" t="str">
        <f t="shared" si="123"/>
        <v>Same</v>
      </c>
      <c r="AS463" s="27">
        <f t="shared" si="124"/>
        <v>0</v>
      </c>
    </row>
    <row r="464" spans="1:45" ht="15.5" x14ac:dyDescent="0.35">
      <c r="A464" s="20">
        <v>45006</v>
      </c>
      <c r="B464" s="21">
        <v>1.21088</v>
      </c>
      <c r="C464" s="21">
        <v>1.22845</v>
      </c>
      <c r="D464" s="21">
        <v>1.1802600000000001</v>
      </c>
      <c r="E464" s="21">
        <v>1.2224600000000001</v>
      </c>
      <c r="F464" s="21">
        <v>1.2020000000000002</v>
      </c>
      <c r="G464" s="21">
        <v>1.2134</v>
      </c>
      <c r="H464" s="21">
        <v>1.1915000000000002</v>
      </c>
      <c r="I464" s="22">
        <v>34</v>
      </c>
      <c r="J464" s="22">
        <v>9579</v>
      </c>
      <c r="K464" s="22">
        <v>5224</v>
      </c>
      <c r="L464" s="22">
        <v>14895</v>
      </c>
      <c r="M464" s="23">
        <v>15.42276507276506</v>
      </c>
      <c r="N464" s="23">
        <v>481.89999999999952</v>
      </c>
      <c r="O464" s="22">
        <v>218.9999999999981</v>
      </c>
      <c r="P464" s="22">
        <v>1872752</v>
      </c>
      <c r="Q464" s="23">
        <v>1946.7276507276508</v>
      </c>
      <c r="R464" s="23">
        <v>30.90890226188009</v>
      </c>
      <c r="S464" s="22">
        <v>59</v>
      </c>
      <c r="T464" s="22" t="s">
        <v>26</v>
      </c>
      <c r="U464" s="23">
        <v>0.68790213092666264</v>
      </c>
      <c r="V464" s="22">
        <v>1983</v>
      </c>
      <c r="W464" s="22">
        <v>5743</v>
      </c>
      <c r="X464" s="22">
        <v>5599</v>
      </c>
      <c r="Y464" s="22">
        <v>1570</v>
      </c>
      <c r="Z464" s="22" t="s">
        <v>31</v>
      </c>
      <c r="AA464" s="5"/>
      <c r="AB464" s="6" cm="1">
        <f t="array" ref="AB464">SUM(IF(B464:I464&gt;B465:I465,1,-1))</f>
        <v>-4</v>
      </c>
      <c r="AC464" s="6" cm="1">
        <f t="array" ref="AC464">SUM(IF(J464:S464&gt;J465:S465,1,-1))</f>
        <v>-4</v>
      </c>
      <c r="AD464" s="6">
        <f t="shared" si="113"/>
        <v>-8</v>
      </c>
      <c r="AE464" s="6">
        <f t="shared" si="125"/>
        <v>-4</v>
      </c>
      <c r="AF464" s="6">
        <f t="shared" si="125"/>
        <v>-2</v>
      </c>
      <c r="AG464" s="6">
        <f t="shared" si="125"/>
        <v>-6</v>
      </c>
      <c r="AH464" s="5"/>
      <c r="AI464" s="8" t="str">
        <f t="shared" si="114"/>
        <v>Outside</v>
      </c>
      <c r="AJ464" s="24" t="str">
        <f t="shared" si="115"/>
        <v>Down</v>
      </c>
      <c r="AK464" s="25" t="str">
        <f t="shared" si="116"/>
        <v>POC Down</v>
      </c>
      <c r="AL464" s="26" t="str">
        <f t="shared" si="117"/>
        <v>In. Val</v>
      </c>
      <c r="AM464" s="26" t="str">
        <f t="shared" si="118"/>
        <v>Inside Day</v>
      </c>
      <c r="AN464" s="26" t="str">
        <f t="shared" si="119"/>
        <v>Ab. Val</v>
      </c>
      <c r="AO464" s="26" t="str">
        <f t="shared" si="120"/>
        <v>No Gap</v>
      </c>
      <c r="AP464" s="26" t="str">
        <f t="shared" si="121"/>
        <v>Top-Weighted</v>
      </c>
      <c r="AQ464" s="26" t="str">
        <f t="shared" si="122"/>
        <v>Skewed Mid-High</v>
      </c>
      <c r="AR464" s="26" t="str">
        <f t="shared" si="123"/>
        <v>Same</v>
      </c>
      <c r="AS464" s="27">
        <f t="shared" si="124"/>
        <v>0</v>
      </c>
    </row>
    <row r="465" spans="1:45" ht="15.5" x14ac:dyDescent="0.35">
      <c r="A465" s="20">
        <v>45005</v>
      </c>
      <c r="B465" s="21">
        <v>1.2037800000000001</v>
      </c>
      <c r="C465" s="21">
        <v>1.22845</v>
      </c>
      <c r="D465" s="21">
        <v>1.1802600000000001</v>
      </c>
      <c r="E465" s="21">
        <v>1.2273499999999999</v>
      </c>
      <c r="F465" s="21">
        <v>1.2025000000000001</v>
      </c>
      <c r="G465" s="21">
        <v>1.2132000000000001</v>
      </c>
      <c r="H465" s="21">
        <v>1.1940000000000002</v>
      </c>
      <c r="I465" s="22">
        <v>48</v>
      </c>
      <c r="J465" s="22">
        <v>9260</v>
      </c>
      <c r="K465" s="22">
        <v>5885</v>
      </c>
      <c r="L465" s="22">
        <v>15252</v>
      </c>
      <c r="M465" s="23">
        <v>15.792411642411619</v>
      </c>
      <c r="N465" s="23">
        <v>481.89999999999952</v>
      </c>
      <c r="O465" s="22">
        <v>191.99999999999883</v>
      </c>
      <c r="P465" s="22">
        <v>1915861</v>
      </c>
      <c r="Q465" s="23">
        <v>1991.5395010395011</v>
      </c>
      <c r="R465" s="23">
        <v>31.649719858891917</v>
      </c>
      <c r="S465" s="22">
        <v>49</v>
      </c>
      <c r="T465" s="22" t="s">
        <v>33</v>
      </c>
      <c r="U465" s="23">
        <v>0.7155296814469817</v>
      </c>
      <c r="V465" s="22">
        <v>1420</v>
      </c>
      <c r="W465" s="22">
        <v>6343</v>
      </c>
      <c r="X465" s="22">
        <v>5919</v>
      </c>
      <c r="Y465" s="22">
        <v>1570</v>
      </c>
      <c r="Z465" s="22" t="s">
        <v>31</v>
      </c>
      <c r="AA465" s="5"/>
      <c r="AB465" s="6" cm="1">
        <f t="array" ref="AB465">SUM(IF(B465:I465&gt;B466:I466,1,-1))</f>
        <v>0</v>
      </c>
      <c r="AC465" s="6" cm="1">
        <f t="array" ref="AC465">SUM(IF(J465:S465&gt;J466:S466,1,-1))</f>
        <v>6</v>
      </c>
      <c r="AD465" s="6">
        <f t="shared" si="113"/>
        <v>6</v>
      </c>
      <c r="AE465" s="6">
        <f t="shared" si="125"/>
        <v>-4</v>
      </c>
      <c r="AF465" s="6">
        <f t="shared" si="125"/>
        <v>4</v>
      </c>
      <c r="AG465" s="6">
        <f t="shared" si="125"/>
        <v>0</v>
      </c>
      <c r="AH465" s="5"/>
      <c r="AI465" s="8" t="str">
        <f t="shared" si="114"/>
        <v>Outside</v>
      </c>
      <c r="AJ465" s="24" t="str">
        <f t="shared" si="115"/>
        <v>Neutral</v>
      </c>
      <c r="AK465" s="25" t="str">
        <f t="shared" si="116"/>
        <v>POC Unchanged</v>
      </c>
      <c r="AL465" s="26" t="str">
        <f t="shared" si="117"/>
        <v>In. Val</v>
      </c>
      <c r="AM465" s="26" t="str">
        <f t="shared" si="118"/>
        <v>Upper Break</v>
      </c>
      <c r="AN465" s="26" t="str">
        <f t="shared" si="119"/>
        <v>Ab. Val</v>
      </c>
      <c r="AO465" s="26" t="str">
        <f t="shared" si="120"/>
        <v>No Gap</v>
      </c>
      <c r="AP465" s="26" t="str">
        <f t="shared" si="121"/>
        <v>Top-Weighted</v>
      </c>
      <c r="AQ465" s="26" t="str">
        <f t="shared" si="122"/>
        <v>Skewed Mid-High</v>
      </c>
      <c r="AR465" s="26" t="str">
        <f t="shared" si="123"/>
        <v>Same</v>
      </c>
      <c r="AS465" s="27">
        <f t="shared" si="124"/>
        <v>0</v>
      </c>
    </row>
    <row r="466" spans="1:45" ht="15.5" x14ac:dyDescent="0.35">
      <c r="A466" s="20">
        <v>45002</v>
      </c>
      <c r="B466" s="21">
        <v>1.2028700000000001</v>
      </c>
      <c r="C466" s="21">
        <v>1.2203299999999999</v>
      </c>
      <c r="D466" s="21">
        <v>1.1802600000000001</v>
      </c>
      <c r="E466" s="21">
        <v>1.2186600000000001</v>
      </c>
      <c r="F466" s="21">
        <v>1.2025000000000001</v>
      </c>
      <c r="G466" s="21">
        <v>1.2132000000000001</v>
      </c>
      <c r="H466" s="21">
        <v>1.1955000000000002</v>
      </c>
      <c r="I466" s="22">
        <v>40</v>
      </c>
      <c r="J466" s="22">
        <v>8935</v>
      </c>
      <c r="K466" s="22">
        <v>5956</v>
      </c>
      <c r="L466" s="22">
        <v>15014</v>
      </c>
      <c r="M466" s="23">
        <v>15.54916839916838</v>
      </c>
      <c r="N466" s="23">
        <v>400.69999999999828</v>
      </c>
      <c r="O466" s="22">
        <v>176.99999999999827</v>
      </c>
      <c r="P466" s="22">
        <v>1872823</v>
      </c>
      <c r="Q466" s="23">
        <v>1946.8014553014552</v>
      </c>
      <c r="R466" s="23">
        <v>37.469428500124941</v>
      </c>
      <c r="S466" s="22">
        <v>42</v>
      </c>
      <c r="T466" s="22" t="s">
        <v>26</v>
      </c>
      <c r="U466" s="23">
        <v>0.67444006654947608</v>
      </c>
      <c r="V466" s="22">
        <v>3225</v>
      </c>
      <c r="W466" s="22">
        <v>7464</v>
      </c>
      <c r="X466" s="22">
        <v>3097</v>
      </c>
      <c r="Y466" s="22">
        <v>1228</v>
      </c>
      <c r="Z466" s="22" t="s">
        <v>31</v>
      </c>
      <c r="AA466" s="5"/>
      <c r="AB466" s="6" cm="1">
        <f t="array" ref="AB466">SUM(IF(B466:I466&gt;B467:I467,1,-1))</f>
        <v>0</v>
      </c>
      <c r="AC466" s="6" cm="1">
        <f t="array" ref="AC466">SUM(IF(J466:S466&gt;J467:S467,1,-1))</f>
        <v>-4</v>
      </c>
      <c r="AD466" s="6">
        <f t="shared" si="113"/>
        <v>-4</v>
      </c>
      <c r="AE466" s="6">
        <f t="shared" si="125"/>
        <v>-4</v>
      </c>
      <c r="AF466" s="6">
        <f t="shared" si="125"/>
        <v>2</v>
      </c>
      <c r="AG466" s="6">
        <f t="shared" si="125"/>
        <v>-2</v>
      </c>
      <c r="AH466" s="5"/>
      <c r="AI466" s="8" t="str">
        <f t="shared" si="114"/>
        <v>Outside</v>
      </c>
      <c r="AJ466" s="24" t="str">
        <f t="shared" si="115"/>
        <v>Neutral</v>
      </c>
      <c r="AK466" s="25" t="str">
        <f t="shared" si="116"/>
        <v>POC Unchanged</v>
      </c>
      <c r="AL466" s="26" t="str">
        <f t="shared" si="117"/>
        <v>In. Val</v>
      </c>
      <c r="AM466" s="26" t="str">
        <f t="shared" si="118"/>
        <v>Inside Day</v>
      </c>
      <c r="AN466" s="26" t="str">
        <f t="shared" si="119"/>
        <v>Ab. Val</v>
      </c>
      <c r="AO466" s="26" t="str">
        <f t="shared" si="120"/>
        <v>No Gap</v>
      </c>
      <c r="AP466" s="26" t="str">
        <f t="shared" si="121"/>
        <v>Top-Weighted</v>
      </c>
      <c r="AQ466" s="26" t="str">
        <f t="shared" si="122"/>
        <v>Skewed Mid-High</v>
      </c>
      <c r="AR466" s="26" t="str">
        <f t="shared" si="123"/>
        <v>Same</v>
      </c>
      <c r="AS466" s="27">
        <f t="shared" si="124"/>
        <v>0</v>
      </c>
    </row>
    <row r="467" spans="1:45" ht="15.5" x14ac:dyDescent="0.35">
      <c r="A467" s="20">
        <v>45001</v>
      </c>
      <c r="B467" s="21">
        <v>1.1973800000000001</v>
      </c>
      <c r="C467" s="21">
        <v>1.2203299999999999</v>
      </c>
      <c r="D467" s="21">
        <v>1.1802600000000001</v>
      </c>
      <c r="E467" s="21">
        <v>1.2109300000000001</v>
      </c>
      <c r="F467" s="21">
        <v>1.2025000000000001</v>
      </c>
      <c r="G467" s="21">
        <v>1.2123000000000002</v>
      </c>
      <c r="H467" s="21">
        <v>1.1957000000000002</v>
      </c>
      <c r="I467" s="22">
        <v>22</v>
      </c>
      <c r="J467" s="22">
        <v>8408</v>
      </c>
      <c r="K467" s="22">
        <v>6536</v>
      </c>
      <c r="L467" s="22">
        <v>15075</v>
      </c>
      <c r="M467" s="23">
        <v>15.620374220374208</v>
      </c>
      <c r="N467" s="23">
        <v>400.69999999999828</v>
      </c>
      <c r="O467" s="22">
        <v>165.99999999999949</v>
      </c>
      <c r="P467" s="22">
        <v>1876046</v>
      </c>
      <c r="Q467" s="23">
        <v>1950.1517671517672</v>
      </c>
      <c r="R467" s="23">
        <v>37.621662091340319</v>
      </c>
      <c r="S467" s="22">
        <v>41</v>
      </c>
      <c r="T467" s="22" t="s">
        <v>33</v>
      </c>
      <c r="U467" s="23">
        <v>0.72814605857275039</v>
      </c>
      <c r="V467" s="22">
        <v>2579</v>
      </c>
      <c r="W467" s="22">
        <v>7695</v>
      </c>
      <c r="X467" s="22">
        <v>3573</v>
      </c>
      <c r="Y467" s="22">
        <v>1228</v>
      </c>
      <c r="Z467" s="22" t="s">
        <v>31</v>
      </c>
      <c r="AA467" s="5"/>
      <c r="AB467" s="6" cm="1">
        <f t="array" ref="AB467">SUM(IF(B467:I467&gt;B468:I468,1,-1))</f>
        <v>-4</v>
      </c>
      <c r="AC467" s="6" cm="1">
        <f t="array" ref="AC467">SUM(IF(J467:S467&gt;J468:S468,1,-1))</f>
        <v>2</v>
      </c>
      <c r="AD467" s="6">
        <f t="shared" si="113"/>
        <v>-2</v>
      </c>
      <c r="AE467" s="6">
        <f t="shared" si="125"/>
        <v>-8</v>
      </c>
      <c r="AF467" s="6">
        <f t="shared" si="125"/>
        <v>2</v>
      </c>
      <c r="AG467" s="6">
        <f t="shared" si="125"/>
        <v>-6</v>
      </c>
      <c r="AH467" s="5"/>
      <c r="AI467" s="8" t="str">
        <f t="shared" si="114"/>
        <v>Inside</v>
      </c>
      <c r="AJ467" s="24" t="str">
        <f t="shared" si="115"/>
        <v>Up</v>
      </c>
      <c r="AK467" s="25" t="str">
        <f t="shared" si="116"/>
        <v>POC Unchanged</v>
      </c>
      <c r="AL467" s="26" t="str">
        <f t="shared" si="117"/>
        <v>In. Val</v>
      </c>
      <c r="AM467" s="26" t="str">
        <f t="shared" si="118"/>
        <v>Inside Day</v>
      </c>
      <c r="AN467" s="26" t="str">
        <f t="shared" si="119"/>
        <v>In Val</v>
      </c>
      <c r="AO467" s="26" t="str">
        <f t="shared" si="120"/>
        <v>No Gap</v>
      </c>
      <c r="AP467" s="26" t="str">
        <f t="shared" si="121"/>
        <v>Top-Weighted</v>
      </c>
      <c r="AQ467" s="26" t="str">
        <f t="shared" si="122"/>
        <v>Skewed Mid-High</v>
      </c>
      <c r="AR467" s="26" t="str">
        <f t="shared" si="123"/>
        <v>Closed Lower Quadrant</v>
      </c>
      <c r="AS467" s="27">
        <f t="shared" si="124"/>
        <v>-1</v>
      </c>
    </row>
    <row r="468" spans="1:45" ht="15.5" x14ac:dyDescent="0.35">
      <c r="A468" s="20">
        <v>45000</v>
      </c>
      <c r="B468" s="21">
        <v>1.20366</v>
      </c>
      <c r="C468" s="21">
        <v>1.2203299999999999</v>
      </c>
      <c r="D468" s="21">
        <v>1.1802600000000001</v>
      </c>
      <c r="E468" s="21">
        <v>1.2066699999999999</v>
      </c>
      <c r="F468" s="21">
        <v>1.2025000000000001</v>
      </c>
      <c r="G468" s="21">
        <v>1.2123000000000002</v>
      </c>
      <c r="H468" s="21">
        <v>1.1957000000000002</v>
      </c>
      <c r="I468" s="22">
        <v>11</v>
      </c>
      <c r="J468" s="22">
        <v>7939</v>
      </c>
      <c r="K468" s="22">
        <v>6921</v>
      </c>
      <c r="L468" s="22">
        <v>14996</v>
      </c>
      <c r="M468" s="23">
        <v>15.545114345114344</v>
      </c>
      <c r="N468" s="23">
        <v>400.69999999999828</v>
      </c>
      <c r="O468" s="22">
        <v>165.99999999999949</v>
      </c>
      <c r="P468" s="22">
        <v>1838753</v>
      </c>
      <c r="Q468" s="23">
        <v>1911.385654885655</v>
      </c>
      <c r="R468" s="23">
        <v>37.424507112553194</v>
      </c>
      <c r="S468" s="22">
        <v>42</v>
      </c>
      <c r="T468" s="22" t="s">
        <v>33</v>
      </c>
      <c r="U468" s="23">
        <v>0.74561152220529014</v>
      </c>
      <c r="V468" s="22">
        <v>2409</v>
      </c>
      <c r="W468" s="22">
        <v>7596</v>
      </c>
      <c r="X468" s="22">
        <v>3763</v>
      </c>
      <c r="Y468" s="22">
        <v>1228</v>
      </c>
      <c r="Z468" s="22" t="s">
        <v>32</v>
      </c>
      <c r="AA468" s="5"/>
      <c r="AB468" s="6" cm="1">
        <f t="array" ref="AB468">SUM(IF(B468:I468&gt;B469:I469,1,-1))</f>
        <v>0</v>
      </c>
      <c r="AC468" s="6" cm="1">
        <f t="array" ref="AC468">SUM(IF(J468:S468&gt;J469:S469,1,-1))</f>
        <v>4</v>
      </c>
      <c r="AD468" s="6">
        <f t="shared" si="113"/>
        <v>4</v>
      </c>
      <c r="AE468" s="6">
        <f t="shared" si="125"/>
        <v>-4</v>
      </c>
      <c r="AF468" s="6">
        <f t="shared" si="125"/>
        <v>4</v>
      </c>
      <c r="AG468" s="6">
        <f t="shared" si="125"/>
        <v>0</v>
      </c>
      <c r="AH468" s="5"/>
      <c r="AI468" s="8" t="str">
        <f t="shared" si="114"/>
        <v>OL Higher</v>
      </c>
      <c r="AJ468" s="24" t="str">
        <f t="shared" si="115"/>
        <v>Neutral</v>
      </c>
      <c r="AK468" s="25" t="str">
        <f t="shared" si="116"/>
        <v>POC Up</v>
      </c>
      <c r="AL468" s="26" t="str">
        <f t="shared" si="117"/>
        <v>In. Val</v>
      </c>
      <c r="AM468" s="26" t="str">
        <f t="shared" si="118"/>
        <v>Inside Day</v>
      </c>
      <c r="AN468" s="26" t="str">
        <f t="shared" si="119"/>
        <v>In Val</v>
      </c>
      <c r="AO468" s="26" t="str">
        <f t="shared" si="120"/>
        <v>No Gap</v>
      </c>
      <c r="AP468" s="26" t="str">
        <f t="shared" si="121"/>
        <v>Top-Weighted</v>
      </c>
      <c r="AQ468" s="26" t="str">
        <f t="shared" si="122"/>
        <v>Skewed Mid-High</v>
      </c>
      <c r="AR468" s="26" t="str">
        <f t="shared" si="123"/>
        <v>Closed Higher Quadrant</v>
      </c>
      <c r="AS468" s="27">
        <f t="shared" si="124"/>
        <v>1</v>
      </c>
    </row>
    <row r="469" spans="1:45" ht="15.5" x14ac:dyDescent="0.35">
      <c r="A469" s="20">
        <v>44999</v>
      </c>
      <c r="B469" s="21">
        <v>1.21732</v>
      </c>
      <c r="C469" s="21">
        <v>1.2203299999999999</v>
      </c>
      <c r="D469" s="21">
        <v>1.1802600000000001</v>
      </c>
      <c r="E469" s="21">
        <v>1.2150399999999999</v>
      </c>
      <c r="F469" s="21">
        <v>1.2024000000000001</v>
      </c>
      <c r="G469" s="21">
        <v>1.2121000000000002</v>
      </c>
      <c r="H469" s="21">
        <v>1.1956000000000002</v>
      </c>
      <c r="I469" s="22">
        <v>9</v>
      </c>
      <c r="J469" s="22">
        <v>7683</v>
      </c>
      <c r="K469" s="22">
        <v>6986</v>
      </c>
      <c r="L469" s="22">
        <v>14810</v>
      </c>
      <c r="M469" s="23">
        <v>15.356548856548853</v>
      </c>
      <c r="N469" s="23">
        <v>400.69999999999828</v>
      </c>
      <c r="O469" s="22">
        <v>164.9999999999996</v>
      </c>
      <c r="P469" s="22">
        <v>1763095</v>
      </c>
      <c r="Q469" s="23">
        <v>1832.7390852390852</v>
      </c>
      <c r="R469" s="23">
        <v>36.960319440978445</v>
      </c>
      <c r="S469" s="22">
        <v>51</v>
      </c>
      <c r="T469" s="22" t="s">
        <v>33</v>
      </c>
      <c r="U469" s="23">
        <v>0.7523011442330868</v>
      </c>
      <c r="V469" s="22">
        <v>2288</v>
      </c>
      <c r="W469" s="22">
        <v>7473</v>
      </c>
      <c r="X469" s="22">
        <v>3821</v>
      </c>
      <c r="Y469" s="22">
        <v>1228</v>
      </c>
      <c r="Z469" s="22" t="s">
        <v>31</v>
      </c>
      <c r="AA469" s="5"/>
      <c r="AB469" s="6" cm="1">
        <f t="array" ref="AB469">SUM(IF(B469:I469&gt;B470:I470,1,-1))</f>
        <v>-4</v>
      </c>
      <c r="AC469" s="6" cm="1">
        <f t="array" ref="AC469">SUM(IF(J469:S469&gt;J470:S470,1,-1))</f>
        <v>-4</v>
      </c>
      <c r="AD469" s="6">
        <f t="shared" si="113"/>
        <v>-8</v>
      </c>
      <c r="AE469" s="6">
        <f t="shared" si="125"/>
        <v>-8</v>
      </c>
      <c r="AF469" s="6">
        <f t="shared" si="125"/>
        <v>4</v>
      </c>
      <c r="AG469" s="6">
        <f t="shared" si="125"/>
        <v>-4</v>
      </c>
      <c r="AH469" s="5"/>
      <c r="AI469" s="8" t="str">
        <f t="shared" si="114"/>
        <v>Inside</v>
      </c>
      <c r="AJ469" s="24" t="str">
        <f t="shared" si="115"/>
        <v>Down</v>
      </c>
      <c r="AK469" s="25" t="str">
        <f t="shared" si="116"/>
        <v>POC Unchanged</v>
      </c>
      <c r="AL469" s="26" t="str">
        <f t="shared" si="117"/>
        <v>In. Val</v>
      </c>
      <c r="AM469" s="26" t="str">
        <f t="shared" si="118"/>
        <v>Inside Day</v>
      </c>
      <c r="AN469" s="26" t="str">
        <f t="shared" si="119"/>
        <v>Ab. Val</v>
      </c>
      <c r="AO469" s="26" t="str">
        <f t="shared" si="120"/>
        <v>Gap Up - Faded</v>
      </c>
      <c r="AP469" s="26" t="str">
        <f t="shared" si="121"/>
        <v>Top-Weighted</v>
      </c>
      <c r="AQ469" s="26" t="str">
        <f t="shared" si="122"/>
        <v>Skewed Mid-High</v>
      </c>
      <c r="AR469" s="26" t="str">
        <f t="shared" si="123"/>
        <v>Same</v>
      </c>
      <c r="AS469" s="27">
        <f t="shared" si="124"/>
        <v>0</v>
      </c>
    </row>
    <row r="470" spans="1:45" ht="15.5" x14ac:dyDescent="0.35">
      <c r="A470" s="20">
        <v>44998</v>
      </c>
      <c r="B470" s="21">
        <v>1.21499</v>
      </c>
      <c r="C470" s="21">
        <v>1.22695</v>
      </c>
      <c r="D470" s="21">
        <v>1.1802600000000001</v>
      </c>
      <c r="E470" s="21">
        <v>1.21665</v>
      </c>
      <c r="F470" s="21">
        <v>1.2024000000000001</v>
      </c>
      <c r="G470" s="21">
        <v>1.2123000000000002</v>
      </c>
      <c r="H470" s="21">
        <v>1.1955000000000002</v>
      </c>
      <c r="I470" s="22">
        <v>33</v>
      </c>
      <c r="J470" s="22">
        <v>7826</v>
      </c>
      <c r="K470" s="22">
        <v>6986</v>
      </c>
      <c r="L470" s="22">
        <v>14953</v>
      </c>
      <c r="M470" s="23">
        <v>15.501975051975037</v>
      </c>
      <c r="N470" s="23">
        <v>466.89999999999895</v>
      </c>
      <c r="O470" s="22">
        <v>167.99999999999926</v>
      </c>
      <c r="P470" s="22">
        <v>1739956</v>
      </c>
      <c r="Q470" s="23">
        <v>1808.6860706860707</v>
      </c>
      <c r="R470" s="23">
        <v>32.026129792246806</v>
      </c>
      <c r="S470" s="22">
        <v>55</v>
      </c>
      <c r="T470" s="22" t="s">
        <v>33</v>
      </c>
      <c r="U470" s="23">
        <v>0.78362522845807492</v>
      </c>
      <c r="V470" s="22">
        <v>1012</v>
      </c>
      <c r="W470" s="22">
        <v>5350</v>
      </c>
      <c r="X470" s="22">
        <v>7009</v>
      </c>
      <c r="Y470" s="22">
        <v>1448</v>
      </c>
      <c r="Z470" s="22" t="s">
        <v>31</v>
      </c>
      <c r="AA470" s="5"/>
      <c r="AB470" s="6" cm="1">
        <f t="array" ref="AB470">SUM(IF(B470:I470&gt;B471:I471,1,-1))</f>
        <v>0</v>
      </c>
      <c r="AC470" s="6" cm="1">
        <f t="array" ref="AC470">SUM(IF(J470:S470&gt;J471:S471,1,-1))</f>
        <v>4</v>
      </c>
      <c r="AD470" s="6">
        <f t="shared" si="113"/>
        <v>4</v>
      </c>
      <c r="AE470" s="6">
        <f t="shared" si="125"/>
        <v>-4</v>
      </c>
      <c r="AF470" s="6">
        <f t="shared" si="125"/>
        <v>12</v>
      </c>
      <c r="AG470" s="6">
        <f t="shared" si="125"/>
        <v>8</v>
      </c>
      <c r="AH470" s="5"/>
      <c r="AI470" s="8" t="str">
        <f t="shared" si="114"/>
        <v>OL Higher</v>
      </c>
      <c r="AJ470" s="24" t="str">
        <f t="shared" si="115"/>
        <v>Down</v>
      </c>
      <c r="AK470" s="25" t="str">
        <f t="shared" si="116"/>
        <v>POC Unchanged</v>
      </c>
      <c r="AL470" s="26" t="str">
        <f t="shared" si="117"/>
        <v>In. Val</v>
      </c>
      <c r="AM470" s="26" t="str">
        <f t="shared" si="118"/>
        <v>Inside Day</v>
      </c>
      <c r="AN470" s="26" t="str">
        <f t="shared" si="119"/>
        <v>Ab. Val</v>
      </c>
      <c r="AO470" s="26" t="str">
        <f t="shared" si="120"/>
        <v>Gap Up - Follow Through</v>
      </c>
      <c r="AP470" s="26" t="str">
        <f t="shared" si="121"/>
        <v>Top-Weighted</v>
      </c>
      <c r="AQ470" s="26" t="str">
        <f t="shared" si="122"/>
        <v>Skewed Mid-Low</v>
      </c>
      <c r="AR470" s="26" t="str">
        <f t="shared" si="123"/>
        <v>Closed Lower Quadrant</v>
      </c>
      <c r="AS470" s="27">
        <f t="shared" si="124"/>
        <v>-1</v>
      </c>
    </row>
    <row r="471" spans="1:45" ht="15.5" x14ac:dyDescent="0.35">
      <c r="A471" s="20">
        <v>44995</v>
      </c>
      <c r="B471" s="21">
        <v>1.2051000000000001</v>
      </c>
      <c r="C471" s="21">
        <v>1.22695</v>
      </c>
      <c r="D471" s="21">
        <v>1.1802600000000001</v>
      </c>
      <c r="E471" s="21">
        <v>1.20753</v>
      </c>
      <c r="F471" s="21">
        <v>1.2024000000000001</v>
      </c>
      <c r="G471" s="21">
        <v>1.2113</v>
      </c>
      <c r="H471" s="21">
        <v>1.1951000000000001</v>
      </c>
      <c r="I471" s="22">
        <v>57</v>
      </c>
      <c r="J471" s="22">
        <v>7384</v>
      </c>
      <c r="K471" s="22">
        <v>6986</v>
      </c>
      <c r="L471" s="22">
        <v>14511</v>
      </c>
      <c r="M471" s="23">
        <v>15.047920997920986</v>
      </c>
      <c r="N471" s="23">
        <v>466.89999999999895</v>
      </c>
      <c r="O471" s="22">
        <v>161.99999999999991</v>
      </c>
      <c r="P471" s="22">
        <v>1629813</v>
      </c>
      <c r="Q471" s="23">
        <v>1694.1923076923076</v>
      </c>
      <c r="R471" s="23">
        <v>31.079460269865137</v>
      </c>
      <c r="S471" s="22">
        <v>56</v>
      </c>
      <c r="T471" s="22" t="s">
        <v>33</v>
      </c>
      <c r="U471" s="23">
        <v>0.78166715265344788</v>
      </c>
      <c r="V471" s="22">
        <v>764</v>
      </c>
      <c r="W471" s="22">
        <v>5139</v>
      </c>
      <c r="X471" s="22">
        <v>7021</v>
      </c>
      <c r="Y471" s="22">
        <v>1448</v>
      </c>
      <c r="Z471" s="22" t="s">
        <v>32</v>
      </c>
      <c r="AA471" s="5"/>
      <c r="AB471" s="6" cm="1">
        <f t="array" ref="AB471">SUM(IF(B471:I471&gt;B472:I472,1,-1))</f>
        <v>-4</v>
      </c>
      <c r="AC471" s="6" cm="1">
        <f t="array" ref="AC471">SUM(IF(J471:S471&gt;J472:S472,1,-1))</f>
        <v>4</v>
      </c>
      <c r="AD471" s="6">
        <f t="shared" si="113"/>
        <v>0</v>
      </c>
      <c r="AE471" s="6">
        <f t="shared" si="125"/>
        <v>-4</v>
      </c>
      <c r="AF471" s="6">
        <f t="shared" si="125"/>
        <v>10</v>
      </c>
      <c r="AG471" s="6">
        <f t="shared" si="125"/>
        <v>6</v>
      </c>
      <c r="AH471" s="5"/>
      <c r="AI471" s="8" t="str">
        <f t="shared" si="114"/>
        <v>OL Lower</v>
      </c>
      <c r="AJ471" s="24" t="str">
        <f t="shared" si="115"/>
        <v>Neutral</v>
      </c>
      <c r="AK471" s="25" t="str">
        <f t="shared" si="116"/>
        <v>POC Unchanged</v>
      </c>
      <c r="AL471" s="26" t="str">
        <f t="shared" si="117"/>
        <v>In. Val</v>
      </c>
      <c r="AM471" s="26" t="str">
        <f t="shared" si="118"/>
        <v>Inside Day</v>
      </c>
      <c r="AN471" s="26" t="str">
        <f t="shared" si="119"/>
        <v>In Val</v>
      </c>
      <c r="AO471" s="26" t="str">
        <f t="shared" si="120"/>
        <v>No Gap</v>
      </c>
      <c r="AP471" s="26" t="str">
        <f t="shared" si="121"/>
        <v>Top-Weighted</v>
      </c>
      <c r="AQ471" s="26" t="str">
        <f t="shared" si="122"/>
        <v>Skewed Mid-Low</v>
      </c>
      <c r="AR471" s="26" t="str">
        <f t="shared" si="123"/>
        <v>Closed Lower Quadrant</v>
      </c>
      <c r="AS471" s="27">
        <f t="shared" si="124"/>
        <v>-1</v>
      </c>
    </row>
    <row r="472" spans="1:45" ht="15.5" x14ac:dyDescent="0.35">
      <c r="A472" s="20">
        <v>44994</v>
      </c>
      <c r="B472" s="21">
        <v>1.21153</v>
      </c>
      <c r="C472" s="21">
        <v>1.22695</v>
      </c>
      <c r="D472" s="21">
        <v>1.1802600000000001</v>
      </c>
      <c r="E472" s="21">
        <v>1.19224</v>
      </c>
      <c r="F472" s="21">
        <v>1.2024000000000001</v>
      </c>
      <c r="G472" s="21">
        <v>1.2121000000000002</v>
      </c>
      <c r="H472" s="21">
        <v>1.1960000000000002</v>
      </c>
      <c r="I472" s="22">
        <v>30</v>
      </c>
      <c r="J472" s="22">
        <v>7614</v>
      </c>
      <c r="K472" s="22">
        <v>6468</v>
      </c>
      <c r="L472" s="22">
        <v>14217</v>
      </c>
      <c r="M472" s="23">
        <v>14.777083333333335</v>
      </c>
      <c r="N472" s="23">
        <v>466.89999999999895</v>
      </c>
      <c r="O472" s="22">
        <v>161.00000000000003</v>
      </c>
      <c r="P472" s="22">
        <v>1553851</v>
      </c>
      <c r="Q472" s="23">
        <v>1618.5947916666667</v>
      </c>
      <c r="R472" s="23">
        <v>30.449775112443845</v>
      </c>
      <c r="S472" s="22">
        <v>65</v>
      </c>
      <c r="T472" s="22" t="s">
        <v>33</v>
      </c>
      <c r="U472" s="23">
        <v>0.77679500342293017</v>
      </c>
      <c r="V472" s="22">
        <v>764</v>
      </c>
      <c r="W472" s="22">
        <v>5459</v>
      </c>
      <c r="X472" s="22">
        <v>6446</v>
      </c>
      <c r="Y472" s="22">
        <v>1419</v>
      </c>
      <c r="Z472" s="22" t="s">
        <v>29</v>
      </c>
      <c r="AA472" s="5"/>
      <c r="AB472" s="6" cm="1">
        <f t="array" ref="AB472">SUM(IF(B472:I472&gt;B473:I473,1,-1))</f>
        <v>0</v>
      </c>
      <c r="AC472" s="6" cm="1">
        <f t="array" ref="AC472">SUM(IF(J472:S472&gt;J473:S473,1,-1))</f>
        <v>4</v>
      </c>
      <c r="AD472" s="6">
        <f t="shared" si="113"/>
        <v>4</v>
      </c>
      <c r="AE472" s="6">
        <f t="shared" si="125"/>
        <v>-6</v>
      </c>
      <c r="AF472" s="6">
        <f t="shared" si="125"/>
        <v>4</v>
      </c>
      <c r="AG472" s="6">
        <f t="shared" si="125"/>
        <v>-2</v>
      </c>
      <c r="AH472" s="5"/>
      <c r="AI472" s="8" t="str">
        <f t="shared" si="114"/>
        <v>Outside</v>
      </c>
      <c r="AJ472" s="24" t="str">
        <f t="shared" si="115"/>
        <v>Down</v>
      </c>
      <c r="AK472" s="25" t="str">
        <f t="shared" si="116"/>
        <v>POC Unchanged</v>
      </c>
      <c r="AL472" s="26" t="str">
        <f t="shared" si="117"/>
        <v>In. Val</v>
      </c>
      <c r="AM472" s="26" t="str">
        <f t="shared" si="118"/>
        <v>Inside Day</v>
      </c>
      <c r="AN472" s="26" t="str">
        <f t="shared" si="119"/>
        <v>Bl. Val</v>
      </c>
      <c r="AO472" s="26" t="str">
        <f t="shared" si="120"/>
        <v>No Gap</v>
      </c>
      <c r="AP472" s="26" t="str">
        <f t="shared" si="121"/>
        <v>Top-Weighted</v>
      </c>
      <c r="AQ472" s="26" t="str">
        <f t="shared" si="122"/>
        <v>Skewed Mid-Low</v>
      </c>
      <c r="AR472" s="26" t="str">
        <f t="shared" si="123"/>
        <v>Closed Lower Quadrant</v>
      </c>
      <c r="AS472" s="27">
        <f t="shared" si="124"/>
        <v>-1</v>
      </c>
    </row>
    <row r="473" spans="1:45" ht="15.5" x14ac:dyDescent="0.35">
      <c r="A473" s="20">
        <v>44993</v>
      </c>
      <c r="B473" s="21">
        <v>1.20703</v>
      </c>
      <c r="C473" s="21">
        <v>1.22695</v>
      </c>
      <c r="D473" s="21">
        <v>1.1802600000000001</v>
      </c>
      <c r="E473" s="21">
        <v>1.1848700000000001</v>
      </c>
      <c r="F473" s="21">
        <v>1.2024000000000001</v>
      </c>
      <c r="G473" s="21">
        <v>1.2119000000000002</v>
      </c>
      <c r="H473" s="21">
        <v>1.1966000000000001</v>
      </c>
      <c r="I473" s="22">
        <v>16</v>
      </c>
      <c r="J473" s="22">
        <v>8242</v>
      </c>
      <c r="K473" s="22">
        <v>5831</v>
      </c>
      <c r="L473" s="22">
        <v>14208</v>
      </c>
      <c r="M473" s="23">
        <v>14.771770833333342</v>
      </c>
      <c r="N473" s="23">
        <v>466.89999999999895</v>
      </c>
      <c r="O473" s="22">
        <v>153.00000000000091</v>
      </c>
      <c r="P473" s="22">
        <v>1552967</v>
      </c>
      <c r="Q473" s="23">
        <v>1617.6739583333333</v>
      </c>
      <c r="R473" s="23">
        <v>30.430499036196256</v>
      </c>
      <c r="S473" s="22">
        <v>67</v>
      </c>
      <c r="T473" s="22" t="s">
        <v>33</v>
      </c>
      <c r="U473" s="23">
        <v>0.72909795699716695</v>
      </c>
      <c r="V473" s="22">
        <v>937</v>
      </c>
      <c r="W473" s="22">
        <v>5914</v>
      </c>
      <c r="X473" s="22">
        <v>6327</v>
      </c>
      <c r="Y473" s="22">
        <v>918</v>
      </c>
      <c r="Z473" s="22" t="s">
        <v>27</v>
      </c>
      <c r="AA473" s="5"/>
      <c r="AB473" s="6" cm="1">
        <f t="array" ref="AB473">SUM(IF(B473:I473&gt;B474:I474,1,-1))</f>
        <v>0</v>
      </c>
      <c r="AC473" s="6" cm="1">
        <f t="array" ref="AC473">SUM(IF(J473:S473&gt;J474:S474,1,-1))</f>
        <v>2</v>
      </c>
      <c r="AD473" s="6">
        <f t="shared" si="113"/>
        <v>2</v>
      </c>
      <c r="AE473" s="6">
        <f t="shared" si="125"/>
        <v>-14</v>
      </c>
      <c r="AF473" s="6">
        <f t="shared" si="125"/>
        <v>-6</v>
      </c>
      <c r="AG473" s="6">
        <f t="shared" si="125"/>
        <v>-20</v>
      </c>
      <c r="AH473" s="5"/>
      <c r="AI473" s="8" t="str">
        <f t="shared" si="114"/>
        <v>Outside</v>
      </c>
      <c r="AJ473" s="24" t="str">
        <f t="shared" si="115"/>
        <v>Neutral</v>
      </c>
      <c r="AK473" s="25" t="str">
        <f t="shared" si="116"/>
        <v>POC Up</v>
      </c>
      <c r="AL473" s="26" t="str">
        <f t="shared" si="117"/>
        <v>In. Val</v>
      </c>
      <c r="AM473" s="26" t="str">
        <f t="shared" si="118"/>
        <v>Lower Break</v>
      </c>
      <c r="AN473" s="26" t="str">
        <f t="shared" si="119"/>
        <v>Bl. Val</v>
      </c>
      <c r="AO473" s="26" t="str">
        <f t="shared" si="120"/>
        <v>No Gap</v>
      </c>
      <c r="AP473" s="26" t="str">
        <f t="shared" si="121"/>
        <v>Top-Weighted</v>
      </c>
      <c r="AQ473" s="26" t="str">
        <f t="shared" si="122"/>
        <v>Skewed Mid-Low</v>
      </c>
      <c r="AR473" s="26" t="str">
        <f t="shared" si="123"/>
        <v>Same</v>
      </c>
      <c r="AS473" s="27">
        <f t="shared" si="124"/>
        <v>0</v>
      </c>
    </row>
    <row r="474" spans="1:45" ht="15.5" x14ac:dyDescent="0.35">
      <c r="A474" s="20">
        <v>44992</v>
      </c>
      <c r="B474" s="21">
        <v>1.2053199999999999</v>
      </c>
      <c r="C474" s="21">
        <v>1.22695</v>
      </c>
      <c r="D474" s="21">
        <v>1.1816500000000001</v>
      </c>
      <c r="E474" s="21">
        <v>1.1826399999999999</v>
      </c>
      <c r="F474" s="21">
        <v>1.2022999999999999</v>
      </c>
      <c r="G474" s="21">
        <v>1.2119</v>
      </c>
      <c r="H474" s="21">
        <v>1.1980999999999999</v>
      </c>
      <c r="I474" s="22">
        <v>-8</v>
      </c>
      <c r="J474" s="22">
        <v>9123</v>
      </c>
      <c r="K474" s="22">
        <v>5113</v>
      </c>
      <c r="L474" s="22">
        <v>14371</v>
      </c>
      <c r="M474" s="23">
        <v>14.872812500000006</v>
      </c>
      <c r="N474" s="23">
        <v>452.99999999999898</v>
      </c>
      <c r="O474" s="22">
        <v>138.00000000000034</v>
      </c>
      <c r="P474" s="22">
        <v>1545164</v>
      </c>
      <c r="Q474" s="23">
        <v>1609.5458333333333</v>
      </c>
      <c r="R474" s="23">
        <v>31.724061810154598</v>
      </c>
      <c r="S474" s="22">
        <v>54</v>
      </c>
      <c r="T474" s="22" t="s">
        <v>26</v>
      </c>
      <c r="U474" s="23">
        <v>0.6421373367569102</v>
      </c>
      <c r="V474" s="22">
        <v>838</v>
      </c>
      <c r="W474" s="22">
        <v>5991</v>
      </c>
      <c r="X474" s="22">
        <v>7019</v>
      </c>
      <c r="Y474" s="22">
        <v>411</v>
      </c>
      <c r="Z474" s="22" t="s">
        <v>27</v>
      </c>
      <c r="AA474" s="5"/>
      <c r="AB474" s="6" cm="1">
        <f t="array" ref="AB474">SUM(IF(B474:I474&gt;B475:I475,1,-1))</f>
        <v>-6</v>
      </c>
      <c r="AC474" s="6" cm="1">
        <f t="array" ref="AC474">SUM(IF(J474:S474&gt;J475:S475,1,-1))</f>
        <v>-2</v>
      </c>
      <c r="AD474" s="6">
        <f t="shared" si="113"/>
        <v>-8</v>
      </c>
      <c r="AE474" s="6">
        <f t="shared" si="125"/>
        <v>-18</v>
      </c>
      <c r="AF474" s="6">
        <f t="shared" si="125"/>
        <v>-14</v>
      </c>
      <c r="AG474" s="6">
        <f t="shared" si="125"/>
        <v>-32</v>
      </c>
      <c r="AH474" s="5"/>
      <c r="AI474" s="8" t="str">
        <f t="shared" si="114"/>
        <v>Outside</v>
      </c>
      <c r="AJ474" s="24" t="str">
        <f t="shared" si="115"/>
        <v>Neutral</v>
      </c>
      <c r="AK474" s="25" t="str">
        <f t="shared" si="116"/>
        <v>POC Unchanged</v>
      </c>
      <c r="AL474" s="26" t="str">
        <f t="shared" si="117"/>
        <v>In. Val</v>
      </c>
      <c r="AM474" s="26" t="str">
        <f t="shared" si="118"/>
        <v>Lower Break</v>
      </c>
      <c r="AN474" s="26" t="str">
        <f t="shared" si="119"/>
        <v>Bl. Val</v>
      </c>
      <c r="AO474" s="26" t="str">
        <f t="shared" si="120"/>
        <v>No Gap</v>
      </c>
      <c r="AP474" s="26" t="str">
        <f t="shared" si="121"/>
        <v>Top-Weighted</v>
      </c>
      <c r="AQ474" s="26" t="str">
        <f t="shared" si="122"/>
        <v>Skewed Mid-Low</v>
      </c>
      <c r="AR474" s="26" t="str">
        <f t="shared" si="123"/>
        <v>Closed Higher Quadrant</v>
      </c>
      <c r="AS474" s="27">
        <f t="shared" si="124"/>
        <v>1</v>
      </c>
    </row>
    <row r="475" spans="1:45" ht="15.5" x14ac:dyDescent="0.35">
      <c r="A475" s="20">
        <v>44991</v>
      </c>
      <c r="B475" s="21">
        <v>1.20258</v>
      </c>
      <c r="C475" s="21">
        <v>1.22695</v>
      </c>
      <c r="D475" s="21">
        <v>1.1914499999999999</v>
      </c>
      <c r="E475" s="21">
        <v>1.2024600000000001</v>
      </c>
      <c r="F475" s="21">
        <v>1.2022999999999999</v>
      </c>
      <c r="G475" s="21">
        <v>1.2119</v>
      </c>
      <c r="H475" s="21">
        <v>1.1987000000000001</v>
      </c>
      <c r="I475" s="22">
        <v>23</v>
      </c>
      <c r="J475" s="22">
        <v>9359</v>
      </c>
      <c r="K475" s="22">
        <v>4960</v>
      </c>
      <c r="L475" s="22">
        <v>14457</v>
      </c>
      <c r="M475" s="23">
        <v>14.963125000000016</v>
      </c>
      <c r="N475" s="23">
        <v>355.00000000000085</v>
      </c>
      <c r="O475" s="22">
        <v>131.99999999999878</v>
      </c>
      <c r="P475" s="22">
        <v>1555660</v>
      </c>
      <c r="Q475" s="23">
        <v>1620.4791666666667</v>
      </c>
      <c r="R475" s="23">
        <v>40.723943661971731</v>
      </c>
      <c r="S475" s="22">
        <v>40</v>
      </c>
      <c r="T475" s="22" t="s">
        <v>26</v>
      </c>
      <c r="U475" s="23">
        <v>0.53865278659453575</v>
      </c>
      <c r="V475" s="22">
        <v>380</v>
      </c>
      <c r="W475" s="22">
        <v>3337</v>
      </c>
      <c r="X475" s="22">
        <v>7496</v>
      </c>
      <c r="Y475" s="22">
        <v>3181</v>
      </c>
      <c r="Z475" s="22" t="s">
        <v>29</v>
      </c>
      <c r="AA475" s="5"/>
      <c r="AB475" s="6" cm="1">
        <f t="array" ref="AB475">SUM(IF(B475:I475&gt;B476:I476,1,-1))</f>
        <v>-8</v>
      </c>
      <c r="AC475" s="6" cm="1">
        <f t="array" ref="AC475">SUM(IF(J475:S475&gt;J476:S476,1,-1))</f>
        <v>-6</v>
      </c>
      <c r="AD475" s="6">
        <f t="shared" si="113"/>
        <v>-14</v>
      </c>
      <c r="AE475" s="6">
        <f t="shared" si="125"/>
        <v>-18</v>
      </c>
      <c r="AF475" s="6">
        <f t="shared" si="125"/>
        <v>-18</v>
      </c>
      <c r="AG475" s="6">
        <f t="shared" si="125"/>
        <v>-36</v>
      </c>
      <c r="AH475" s="5"/>
      <c r="AI475" s="8" t="str">
        <f t="shared" si="114"/>
        <v>Outside</v>
      </c>
      <c r="AJ475" s="24" t="str">
        <f t="shared" si="115"/>
        <v>Neutral</v>
      </c>
      <c r="AK475" s="25" t="str">
        <f t="shared" si="116"/>
        <v>POC Unchanged</v>
      </c>
      <c r="AL475" s="26" t="str">
        <f t="shared" si="117"/>
        <v>In. Val</v>
      </c>
      <c r="AM475" s="26" t="str">
        <f t="shared" si="118"/>
        <v>Inside Day</v>
      </c>
      <c r="AN475" s="26" t="str">
        <f t="shared" si="119"/>
        <v>In Val</v>
      </c>
      <c r="AO475" s="26" t="str">
        <f t="shared" si="120"/>
        <v>No Gap</v>
      </c>
      <c r="AP475" s="26" t="str">
        <f t="shared" si="121"/>
        <v>Top-Weighted</v>
      </c>
      <c r="AQ475" s="26" t="str">
        <f t="shared" si="122"/>
        <v>Skewed Mid-Low</v>
      </c>
      <c r="AR475" s="26" t="str">
        <f t="shared" si="123"/>
        <v>Same</v>
      </c>
      <c r="AS475" s="27">
        <f t="shared" si="124"/>
        <v>0</v>
      </c>
    </row>
    <row r="476" spans="1:45" ht="15.5" x14ac:dyDescent="0.35">
      <c r="A476" s="20">
        <v>44988</v>
      </c>
      <c r="B476" s="21">
        <v>1.2042999999999999</v>
      </c>
      <c r="C476" s="21">
        <v>1.22695</v>
      </c>
      <c r="D476" s="21">
        <v>1.1914499999999999</v>
      </c>
      <c r="E476" s="21">
        <v>1.2025600000000001</v>
      </c>
      <c r="F476" s="21">
        <v>1.2022999999999999</v>
      </c>
      <c r="G476" s="21">
        <v>1.2119</v>
      </c>
      <c r="H476" s="21">
        <v>1.1988000000000001</v>
      </c>
      <c r="I476" s="22">
        <v>38</v>
      </c>
      <c r="J476" s="22">
        <v>9616</v>
      </c>
      <c r="K476" s="22">
        <v>4873</v>
      </c>
      <c r="L476" s="22">
        <v>14625</v>
      </c>
      <c r="M476" s="23">
        <v>15.13604166666669</v>
      </c>
      <c r="N476" s="23">
        <v>355.00000000000085</v>
      </c>
      <c r="O476" s="22">
        <v>130.99999999999889</v>
      </c>
      <c r="P476" s="22">
        <v>1572573</v>
      </c>
      <c r="Q476" s="23">
        <v>1638.096875</v>
      </c>
      <c r="R476" s="23">
        <v>41.197183098591452</v>
      </c>
      <c r="S476" s="22">
        <v>48</v>
      </c>
      <c r="T476" s="22" t="s">
        <v>26</v>
      </c>
      <c r="U476" s="23">
        <v>0.5246460423272713</v>
      </c>
      <c r="V476" s="22">
        <v>380</v>
      </c>
      <c r="W476" s="22">
        <v>3337</v>
      </c>
      <c r="X476" s="22">
        <v>7711</v>
      </c>
      <c r="Y476" s="22">
        <v>3142</v>
      </c>
      <c r="Z476" s="22" t="s">
        <v>29</v>
      </c>
      <c r="AA476" s="5"/>
      <c r="AB476" s="6" cm="1">
        <f t="array" ref="AB476">SUM(IF(B476:I476&gt;B477:I477,1,-1))</f>
        <v>-4</v>
      </c>
      <c r="AC476" s="6" cm="1">
        <f t="array" ref="AC476">SUM(IF(J476:S476&gt;J477:S477,1,-1))</f>
        <v>-6</v>
      </c>
      <c r="AD476" s="6">
        <f t="shared" si="113"/>
        <v>-10</v>
      </c>
      <c r="AE476" s="6">
        <f t="shared" si="125"/>
        <v>-12</v>
      </c>
      <c r="AF476" s="6">
        <f t="shared" si="125"/>
        <v>-14</v>
      </c>
      <c r="AG476" s="6">
        <f t="shared" si="125"/>
        <v>-26</v>
      </c>
      <c r="AH476" s="5"/>
      <c r="AI476" s="8" t="str">
        <f t="shared" si="114"/>
        <v>OL Lower</v>
      </c>
      <c r="AJ476" s="24" t="str">
        <f t="shared" si="115"/>
        <v>Neutral</v>
      </c>
      <c r="AK476" s="25" t="str">
        <f t="shared" si="116"/>
        <v>POC Unchanged</v>
      </c>
      <c r="AL476" s="26" t="str">
        <f t="shared" si="117"/>
        <v>In. Val</v>
      </c>
      <c r="AM476" s="26" t="str">
        <f t="shared" si="118"/>
        <v>Inside Day</v>
      </c>
      <c r="AN476" s="26" t="str">
        <f t="shared" si="119"/>
        <v>In Val</v>
      </c>
      <c r="AO476" s="26" t="str">
        <f t="shared" si="120"/>
        <v>No Gap</v>
      </c>
      <c r="AP476" s="26" t="str">
        <f t="shared" si="121"/>
        <v>Top-Weighted</v>
      </c>
      <c r="AQ476" s="26" t="str">
        <f t="shared" si="122"/>
        <v>Skewed Mid-Low</v>
      </c>
      <c r="AR476" s="26" t="str">
        <f t="shared" si="123"/>
        <v>Closed Lower Quadrant</v>
      </c>
      <c r="AS476" s="27">
        <f t="shared" si="124"/>
        <v>-1</v>
      </c>
    </row>
    <row r="477" spans="1:45" ht="15.5" x14ac:dyDescent="0.35">
      <c r="A477" s="20">
        <v>44987</v>
      </c>
      <c r="B477" s="21">
        <v>1.2220200000000001</v>
      </c>
      <c r="C477" s="21">
        <v>1.22695</v>
      </c>
      <c r="D477" s="21">
        <v>1.1914499999999999</v>
      </c>
      <c r="E477" s="21">
        <v>1.1949000000000001</v>
      </c>
      <c r="F477" s="21">
        <v>1.2022999999999999</v>
      </c>
      <c r="G477" s="21">
        <v>1.2129000000000001</v>
      </c>
      <c r="H477" s="21">
        <v>1.1995</v>
      </c>
      <c r="I477" s="22">
        <v>6</v>
      </c>
      <c r="J477" s="22">
        <v>10441</v>
      </c>
      <c r="K477" s="22">
        <v>4300</v>
      </c>
      <c r="L477" s="22">
        <v>14875</v>
      </c>
      <c r="M477" s="23">
        <v>15.390312500000032</v>
      </c>
      <c r="N477" s="23">
        <v>355.00000000000085</v>
      </c>
      <c r="O477" s="22">
        <v>134.0000000000008</v>
      </c>
      <c r="P477" s="22">
        <v>1606358</v>
      </c>
      <c r="Q477" s="23">
        <v>1673.2895833333334</v>
      </c>
      <c r="R477" s="23">
        <v>41.901408450704125</v>
      </c>
      <c r="S477" s="22">
        <v>41</v>
      </c>
      <c r="T477" s="22" t="s">
        <v>28</v>
      </c>
      <c r="U477" s="23">
        <v>0.47620377625044469</v>
      </c>
      <c r="V477" s="22">
        <v>832</v>
      </c>
      <c r="W477" s="22">
        <v>3575</v>
      </c>
      <c r="X477" s="22">
        <v>7777</v>
      </c>
      <c r="Y477" s="22">
        <v>2642</v>
      </c>
      <c r="Z477" s="22" t="s">
        <v>27</v>
      </c>
      <c r="AA477" s="5"/>
      <c r="AB477" s="6" cm="1">
        <f t="array" ref="AB477">SUM(IF(B477:I477&gt;B478:I478,1,-1))</f>
        <v>-6</v>
      </c>
      <c r="AC477" s="6" cm="1">
        <f t="array" ref="AC477">SUM(IF(J477:S477&gt;J478:S478,1,-1))</f>
        <v>-6</v>
      </c>
      <c r="AD477" s="6">
        <f t="shared" si="113"/>
        <v>-12</v>
      </c>
      <c r="AE477" s="6">
        <f t="shared" si="125"/>
        <v>-14</v>
      </c>
      <c r="AF477" s="6">
        <f t="shared" si="125"/>
        <v>-6</v>
      </c>
      <c r="AG477" s="6">
        <f t="shared" si="125"/>
        <v>-20</v>
      </c>
      <c r="AH477" s="5"/>
      <c r="AI477" s="8" t="str">
        <f t="shared" si="114"/>
        <v>OL Lower</v>
      </c>
      <c r="AJ477" s="24" t="str">
        <f t="shared" si="115"/>
        <v>Down</v>
      </c>
      <c r="AK477" s="25" t="str">
        <f t="shared" si="116"/>
        <v>POC Unchanged</v>
      </c>
      <c r="AL477" s="26" t="str">
        <f t="shared" si="117"/>
        <v>In. Val</v>
      </c>
      <c r="AM477" s="26" t="str">
        <f t="shared" si="118"/>
        <v>Inside Day</v>
      </c>
      <c r="AN477" s="26" t="str">
        <f t="shared" si="119"/>
        <v>Bl. Val</v>
      </c>
      <c r="AO477" s="26" t="str">
        <f t="shared" si="120"/>
        <v>Gap Up - Failed</v>
      </c>
      <c r="AP477" s="26" t="str">
        <f t="shared" si="121"/>
        <v>Top-Weighted</v>
      </c>
      <c r="AQ477" s="26" t="str">
        <f t="shared" si="122"/>
        <v>Skewed Mid-Low</v>
      </c>
      <c r="AR477" s="26" t="str">
        <f t="shared" si="123"/>
        <v>Same</v>
      </c>
      <c r="AS477" s="27">
        <f t="shared" si="124"/>
        <v>0</v>
      </c>
    </row>
    <row r="478" spans="1:45" ht="15.5" x14ac:dyDescent="0.35">
      <c r="A478" s="20">
        <v>44986</v>
      </c>
      <c r="B478" s="21">
        <v>1.2387300000000001</v>
      </c>
      <c r="C478" s="21">
        <v>1.24</v>
      </c>
      <c r="D478" s="21">
        <v>1.1914499999999999</v>
      </c>
      <c r="E478" s="21">
        <v>1.20259</v>
      </c>
      <c r="F478" s="21">
        <v>1.2022999999999999</v>
      </c>
      <c r="G478" s="21">
        <v>1.2138</v>
      </c>
      <c r="H478" s="21">
        <v>1.1997</v>
      </c>
      <c r="I478" s="22">
        <v>3</v>
      </c>
      <c r="J478" s="22">
        <v>11390</v>
      </c>
      <c r="K478" s="22">
        <v>3543</v>
      </c>
      <c r="L478" s="22">
        <v>15065</v>
      </c>
      <c r="M478" s="23">
        <v>15.591250000000025</v>
      </c>
      <c r="N478" s="23">
        <v>485.50000000000091</v>
      </c>
      <c r="O478" s="22">
        <v>141</v>
      </c>
      <c r="P478" s="22">
        <v>1635748</v>
      </c>
      <c r="Q478" s="23">
        <v>1703.9041666666667</v>
      </c>
      <c r="R478" s="23">
        <v>31.02986611740468</v>
      </c>
      <c r="S478" s="22">
        <v>56</v>
      </c>
      <c r="T478" s="22" t="s">
        <v>28</v>
      </c>
      <c r="U478" s="23">
        <v>0.37034418013241449</v>
      </c>
      <c r="V478" s="22">
        <v>684</v>
      </c>
      <c r="W478" s="22">
        <v>1579</v>
      </c>
      <c r="X478" s="22">
        <v>7808</v>
      </c>
      <c r="Y478" s="22">
        <v>4994</v>
      </c>
      <c r="Z478" s="22" t="s">
        <v>27</v>
      </c>
      <c r="AA478" s="5"/>
      <c r="AB478" s="6" cm="1">
        <f t="array" ref="AB478">SUM(IF(B478:I478&gt;B479:I479,1,-1))</f>
        <v>-2</v>
      </c>
      <c r="AC478" s="6" cm="1">
        <f t="array" ref="AC478">SUM(IF(J478:S478&gt;J479:S479,1,-1))</f>
        <v>-2</v>
      </c>
      <c r="AD478" s="6">
        <f t="shared" si="113"/>
        <v>-4</v>
      </c>
      <c r="AE478" s="6">
        <f t="shared" si="125"/>
        <v>-12</v>
      </c>
      <c r="AF478" s="6">
        <f t="shared" si="125"/>
        <v>2</v>
      </c>
      <c r="AG478" s="6">
        <f t="shared" si="125"/>
        <v>-10</v>
      </c>
      <c r="AH478" s="5"/>
      <c r="AI478" s="8" t="str">
        <f t="shared" si="114"/>
        <v>Inside</v>
      </c>
      <c r="AJ478" s="24" t="str">
        <f t="shared" si="115"/>
        <v>Down</v>
      </c>
      <c r="AK478" s="25" t="str">
        <f t="shared" si="116"/>
        <v>POC Unchanged</v>
      </c>
      <c r="AL478" s="26" t="str">
        <f t="shared" si="117"/>
        <v>In. Val</v>
      </c>
      <c r="AM478" s="26" t="str">
        <f t="shared" si="118"/>
        <v>Inside Day</v>
      </c>
      <c r="AN478" s="26" t="str">
        <f t="shared" si="119"/>
        <v>In Val</v>
      </c>
      <c r="AO478" s="26" t="str">
        <f t="shared" si="120"/>
        <v>Gap Up - Failed</v>
      </c>
      <c r="AP478" s="26" t="str">
        <f t="shared" si="121"/>
        <v>Top-Weighted</v>
      </c>
      <c r="AQ478" s="26" t="str">
        <f t="shared" si="122"/>
        <v>Skewed Mid-Low</v>
      </c>
      <c r="AR478" s="26" t="str">
        <f t="shared" si="123"/>
        <v>Same</v>
      </c>
      <c r="AS478" s="27">
        <f t="shared" si="124"/>
        <v>0</v>
      </c>
    </row>
    <row r="479" spans="1:45" ht="15.5" x14ac:dyDescent="0.35">
      <c r="A479" s="20">
        <v>44985</v>
      </c>
      <c r="B479" s="21">
        <v>1.23078</v>
      </c>
      <c r="C479" s="21">
        <v>1.24</v>
      </c>
      <c r="D479" s="21">
        <v>1.1914499999999999</v>
      </c>
      <c r="E479" s="21">
        <v>1.2032400000000001</v>
      </c>
      <c r="F479" s="21">
        <v>1.2022999999999999</v>
      </c>
      <c r="G479" s="21">
        <v>1.2157</v>
      </c>
      <c r="H479" s="21">
        <v>1.1992</v>
      </c>
      <c r="I479" s="22">
        <v>-5</v>
      </c>
      <c r="J479" s="22">
        <v>11551</v>
      </c>
      <c r="K479" s="22">
        <v>3201</v>
      </c>
      <c r="L479" s="22">
        <v>14869</v>
      </c>
      <c r="M479" s="23">
        <v>15.378333333333357</v>
      </c>
      <c r="N479" s="23">
        <v>485.50000000000091</v>
      </c>
      <c r="O479" s="22">
        <v>164.9999999999996</v>
      </c>
      <c r="P479" s="22">
        <v>1643444</v>
      </c>
      <c r="Q479" s="23">
        <v>1711.9208333333333</v>
      </c>
      <c r="R479" s="23">
        <v>30.626158599382023</v>
      </c>
      <c r="S479" s="22">
        <v>67</v>
      </c>
      <c r="T479" s="22" t="s">
        <v>28</v>
      </c>
      <c r="U479" s="23">
        <v>0.36568607700020511</v>
      </c>
      <c r="V479" s="22">
        <v>1355</v>
      </c>
      <c r="W479" s="22">
        <v>1586</v>
      </c>
      <c r="X479" s="22">
        <v>7445</v>
      </c>
      <c r="Y479" s="22">
        <v>4483</v>
      </c>
      <c r="Z479" s="22" t="s">
        <v>27</v>
      </c>
      <c r="AA479" s="5"/>
      <c r="AB479" s="6" cm="1">
        <f t="array" ref="AB479">SUM(IF(B479:I479&gt;B480:I480,1,-1))</f>
        <v>-6</v>
      </c>
      <c r="AC479" s="6" cm="1">
        <f t="array" ref="AC479">SUM(IF(J479:S479&gt;J480:S480,1,-1))</f>
        <v>2</v>
      </c>
      <c r="AD479" s="6">
        <f t="shared" si="113"/>
        <v>-4</v>
      </c>
      <c r="AE479" s="6">
        <f t="shared" ref="AE479:AG494" si="126">SUM(AB479:AB481)</f>
        <v>-18</v>
      </c>
      <c r="AF479" s="6">
        <f t="shared" si="126"/>
        <v>6</v>
      </c>
      <c r="AG479" s="6">
        <f t="shared" si="126"/>
        <v>-12</v>
      </c>
      <c r="AH479" s="5"/>
      <c r="AI479" s="8" t="str">
        <f t="shared" si="114"/>
        <v>Inside</v>
      </c>
      <c r="AJ479" s="24" t="str">
        <f t="shared" si="115"/>
        <v>Down</v>
      </c>
      <c r="AK479" s="25" t="str">
        <f t="shared" si="116"/>
        <v>POC Unchanged</v>
      </c>
      <c r="AL479" s="26" t="str">
        <f t="shared" si="117"/>
        <v>In. Val</v>
      </c>
      <c r="AM479" s="26" t="str">
        <f t="shared" si="118"/>
        <v>Inside Day</v>
      </c>
      <c r="AN479" s="26" t="str">
        <f t="shared" si="119"/>
        <v>In Val</v>
      </c>
      <c r="AO479" s="26" t="str">
        <f t="shared" si="120"/>
        <v>Gap Up - Failed</v>
      </c>
      <c r="AP479" s="26" t="str">
        <f t="shared" si="121"/>
        <v>Top-Weighted</v>
      </c>
      <c r="AQ479" s="26" t="str">
        <f t="shared" si="122"/>
        <v>Skewed Mid-Low</v>
      </c>
      <c r="AR479" s="26" t="str">
        <f t="shared" si="123"/>
        <v>Closed Higher Quadrant</v>
      </c>
      <c r="AS479" s="27">
        <f t="shared" si="124"/>
        <v>1</v>
      </c>
    </row>
    <row r="480" spans="1:45" ht="15.5" x14ac:dyDescent="0.35">
      <c r="A480" s="20">
        <v>44984</v>
      </c>
      <c r="B480" s="21">
        <v>1.2349399999999999</v>
      </c>
      <c r="C480" s="21">
        <v>1.24</v>
      </c>
      <c r="D480" s="21">
        <v>1.1914499999999999</v>
      </c>
      <c r="E480" s="21">
        <v>1.20617</v>
      </c>
      <c r="F480" s="21">
        <v>1.2022999999999999</v>
      </c>
      <c r="G480" s="21">
        <v>1.2162999999999999</v>
      </c>
      <c r="H480" s="21">
        <v>1.1970000000000001</v>
      </c>
      <c r="I480" s="22">
        <v>1</v>
      </c>
      <c r="J480" s="22">
        <v>11457</v>
      </c>
      <c r="K480" s="22">
        <v>3175</v>
      </c>
      <c r="L480" s="22">
        <v>14746</v>
      </c>
      <c r="M480" s="23">
        <v>15.241770833333353</v>
      </c>
      <c r="N480" s="23">
        <v>485.50000000000091</v>
      </c>
      <c r="O480" s="22">
        <v>192.99999999999872</v>
      </c>
      <c r="P480" s="22">
        <v>1645669</v>
      </c>
      <c r="Q480" s="23">
        <v>1714.2385416666666</v>
      </c>
      <c r="R480" s="23">
        <v>30.372811534500457</v>
      </c>
      <c r="S480" s="22">
        <v>65</v>
      </c>
      <c r="T480" s="22" t="s">
        <v>28</v>
      </c>
      <c r="U480" s="23">
        <v>0.40344802738151336</v>
      </c>
      <c r="V480" s="22">
        <v>2000</v>
      </c>
      <c r="W480" s="22">
        <v>1586</v>
      </c>
      <c r="X480" s="22">
        <v>6775</v>
      </c>
      <c r="Y480" s="22">
        <v>4385</v>
      </c>
      <c r="Z480" s="22" t="s">
        <v>29</v>
      </c>
      <c r="AA480" s="5"/>
      <c r="AB480" s="6" cm="1">
        <f t="array" ref="AB480">SUM(IF(B480:I480&gt;B481:I481,1,-1))</f>
        <v>-4</v>
      </c>
      <c r="AC480" s="6" cm="1">
        <f t="array" ref="AC480">SUM(IF(J480:S480&gt;J481:S481,1,-1))</f>
        <v>2</v>
      </c>
      <c r="AD480" s="6">
        <f t="shared" si="113"/>
        <v>-2</v>
      </c>
      <c r="AE480" s="6">
        <f t="shared" si="126"/>
        <v>-16</v>
      </c>
      <c r="AF480" s="6">
        <f t="shared" si="126"/>
        <v>0</v>
      </c>
      <c r="AG480" s="6">
        <f t="shared" si="126"/>
        <v>-16</v>
      </c>
      <c r="AH480" s="5"/>
      <c r="AI480" s="8" t="str">
        <f t="shared" si="114"/>
        <v>OL Lower</v>
      </c>
      <c r="AJ480" s="24" t="str">
        <f t="shared" si="115"/>
        <v>Down</v>
      </c>
      <c r="AK480" s="25" t="str">
        <f t="shared" si="116"/>
        <v>POC Unchanged</v>
      </c>
      <c r="AL480" s="26" t="str">
        <f t="shared" si="117"/>
        <v>In. Val</v>
      </c>
      <c r="AM480" s="26" t="str">
        <f t="shared" si="118"/>
        <v>Inside Day</v>
      </c>
      <c r="AN480" s="26" t="str">
        <f t="shared" si="119"/>
        <v>In Val</v>
      </c>
      <c r="AO480" s="26" t="str">
        <f t="shared" si="120"/>
        <v>Gap Up - Failed</v>
      </c>
      <c r="AP480" s="26" t="str">
        <f t="shared" si="121"/>
        <v>Top-Weighted</v>
      </c>
      <c r="AQ480" s="26" t="str">
        <f t="shared" si="122"/>
        <v>Skewed Mid-Low</v>
      </c>
      <c r="AR480" s="26" t="str">
        <f t="shared" si="123"/>
        <v>Closed Lower Quadrant</v>
      </c>
      <c r="AS480" s="27">
        <f t="shared" si="124"/>
        <v>-1</v>
      </c>
    </row>
    <row r="481" spans="1:45" ht="15.5" x14ac:dyDescent="0.35">
      <c r="A481" s="20">
        <v>44981</v>
      </c>
      <c r="B481" s="21">
        <v>1.2399800000000001</v>
      </c>
      <c r="C481" s="21">
        <v>1.2416799999999999</v>
      </c>
      <c r="D481" s="21">
        <v>1.1914499999999999</v>
      </c>
      <c r="E481" s="21">
        <v>1.19495</v>
      </c>
      <c r="F481" s="21">
        <v>1.2022999999999999</v>
      </c>
      <c r="G481" s="21">
        <v>1.2181</v>
      </c>
      <c r="H481" s="21">
        <v>1.1971000000000001</v>
      </c>
      <c r="I481" s="22">
        <v>-24</v>
      </c>
      <c r="J481" s="22">
        <v>11789</v>
      </c>
      <c r="K481" s="22">
        <v>2738</v>
      </c>
      <c r="L481" s="22">
        <v>14634</v>
      </c>
      <c r="M481" s="23">
        <v>15.13229166666668</v>
      </c>
      <c r="N481" s="23">
        <v>502.29999999999995</v>
      </c>
      <c r="O481" s="22">
        <v>209.99999999999909</v>
      </c>
      <c r="P481" s="22">
        <v>1645667</v>
      </c>
      <c r="Q481" s="23">
        <v>1714.2364583333333</v>
      </c>
      <c r="R481" s="23">
        <v>29.133983675094569</v>
      </c>
      <c r="S481" s="22">
        <v>72</v>
      </c>
      <c r="T481" s="22" t="s">
        <v>28</v>
      </c>
      <c r="U481" s="23">
        <v>0.38612240388251656</v>
      </c>
      <c r="V481" s="22">
        <v>2459</v>
      </c>
      <c r="W481" s="22">
        <v>1559</v>
      </c>
      <c r="X481" s="22">
        <v>6284</v>
      </c>
      <c r="Y481" s="22">
        <v>4332</v>
      </c>
      <c r="Z481" s="22" t="s">
        <v>27</v>
      </c>
      <c r="AA481" s="5"/>
      <c r="AB481" s="6" cm="1">
        <f t="array" ref="AB481">SUM(IF(B481:I481&gt;B482:I482,1,-1))</f>
        <v>-8</v>
      </c>
      <c r="AC481" s="6" cm="1">
        <f t="array" ref="AC481">SUM(IF(J481:S481&gt;J482:S482,1,-1))</f>
        <v>2</v>
      </c>
      <c r="AD481" s="6">
        <f t="shared" si="113"/>
        <v>-6</v>
      </c>
      <c r="AE481" s="6">
        <f t="shared" si="126"/>
        <v>-16</v>
      </c>
      <c r="AF481" s="6">
        <f t="shared" si="126"/>
        <v>-4</v>
      </c>
      <c r="AG481" s="6">
        <f t="shared" si="126"/>
        <v>-20</v>
      </c>
      <c r="AH481" s="5"/>
      <c r="AI481" s="8" t="str">
        <f t="shared" si="114"/>
        <v>OL Lower</v>
      </c>
      <c r="AJ481" s="24" t="str">
        <f t="shared" si="115"/>
        <v>Down</v>
      </c>
      <c r="AK481" s="25" t="str">
        <f t="shared" si="116"/>
        <v>POC Down</v>
      </c>
      <c r="AL481" s="26" t="str">
        <f t="shared" si="117"/>
        <v>In. Val</v>
      </c>
      <c r="AM481" s="26" t="str">
        <f t="shared" si="118"/>
        <v>Inside Day</v>
      </c>
      <c r="AN481" s="26" t="str">
        <f t="shared" si="119"/>
        <v>Bl. Val</v>
      </c>
      <c r="AO481" s="26" t="str">
        <f t="shared" si="120"/>
        <v>Gap Up - Failed</v>
      </c>
      <c r="AP481" s="26" t="str">
        <f t="shared" si="121"/>
        <v>Top-Weighted</v>
      </c>
      <c r="AQ481" s="26" t="str">
        <f t="shared" si="122"/>
        <v>Skewed Mid-Low</v>
      </c>
      <c r="AR481" s="26" t="str">
        <f t="shared" si="123"/>
        <v>Same</v>
      </c>
      <c r="AS481" s="27">
        <f t="shared" si="124"/>
        <v>0</v>
      </c>
    </row>
    <row r="482" spans="1:45" ht="15.5" x14ac:dyDescent="0.35">
      <c r="A482" s="20">
        <v>44980</v>
      </c>
      <c r="B482" s="21">
        <v>1.2413799999999999</v>
      </c>
      <c r="C482" s="21">
        <v>1.2417899999999999</v>
      </c>
      <c r="D482" s="21">
        <v>1.1914499999999999</v>
      </c>
      <c r="E482" s="21">
        <v>1.20163</v>
      </c>
      <c r="F482" s="21">
        <v>1.2042999999999999</v>
      </c>
      <c r="G482" s="21">
        <v>1.2205999999999999</v>
      </c>
      <c r="H482" s="21">
        <v>1.1972</v>
      </c>
      <c r="I482" s="22">
        <v>-12</v>
      </c>
      <c r="J482" s="22">
        <v>10667</v>
      </c>
      <c r="K482" s="22">
        <v>3827</v>
      </c>
      <c r="L482" s="22">
        <v>14594</v>
      </c>
      <c r="M482" s="23">
        <v>15.100000000000021</v>
      </c>
      <c r="N482" s="23">
        <v>503.40000000000049</v>
      </c>
      <c r="O482" s="22">
        <v>233.99999999999866</v>
      </c>
      <c r="P482" s="22">
        <v>1621768</v>
      </c>
      <c r="Q482" s="23">
        <v>1689.3416666666667</v>
      </c>
      <c r="R482" s="23">
        <v>28.990862137465207</v>
      </c>
      <c r="S482" s="22">
        <v>74</v>
      </c>
      <c r="T482" s="22" t="s">
        <v>28</v>
      </c>
      <c r="U482" s="23">
        <v>0.45509401309657477</v>
      </c>
      <c r="V482" s="22">
        <v>3097</v>
      </c>
      <c r="W482" s="22">
        <v>1549</v>
      </c>
      <c r="X482" s="22">
        <v>6304</v>
      </c>
      <c r="Y482" s="22">
        <v>3644</v>
      </c>
      <c r="Z482" s="22" t="s">
        <v>27</v>
      </c>
      <c r="AA482" s="5"/>
      <c r="AB482" s="6" cm="1">
        <f t="array" ref="AB482">SUM(IF(B482:I482&gt;B483:I483,1,-1))</f>
        <v>-4</v>
      </c>
      <c r="AC482" s="6" cm="1">
        <f t="array" ref="AC482">SUM(IF(J482:S482&gt;J483:S483,1,-1))</f>
        <v>-4</v>
      </c>
      <c r="AD482" s="6">
        <f t="shared" si="113"/>
        <v>-8</v>
      </c>
      <c r="AE482" s="6">
        <f t="shared" si="126"/>
        <v>-14</v>
      </c>
      <c r="AF482" s="6">
        <f t="shared" si="126"/>
        <v>-2</v>
      </c>
      <c r="AG482" s="6">
        <f t="shared" si="126"/>
        <v>-16</v>
      </c>
      <c r="AH482" s="5"/>
      <c r="AI482" s="8" t="str">
        <f t="shared" si="114"/>
        <v>Inside</v>
      </c>
      <c r="AJ482" s="24" t="str">
        <f t="shared" si="115"/>
        <v>Down</v>
      </c>
      <c r="AK482" s="25" t="str">
        <f t="shared" si="116"/>
        <v>POC Unchanged</v>
      </c>
      <c r="AL482" s="26" t="str">
        <f t="shared" si="117"/>
        <v>In. Val</v>
      </c>
      <c r="AM482" s="26" t="str">
        <f t="shared" si="118"/>
        <v>Inside Day</v>
      </c>
      <c r="AN482" s="26" t="str">
        <f t="shared" si="119"/>
        <v>In Val</v>
      </c>
      <c r="AO482" s="26" t="str">
        <f t="shared" si="120"/>
        <v>Gap Up - Failed</v>
      </c>
      <c r="AP482" s="26" t="str">
        <f t="shared" si="121"/>
        <v>Top-Weighted</v>
      </c>
      <c r="AQ482" s="26" t="str">
        <f t="shared" si="122"/>
        <v>Skewed Mid-Low</v>
      </c>
      <c r="AR482" s="26" t="str">
        <f t="shared" si="123"/>
        <v>Closed Higher Quadrant</v>
      </c>
      <c r="AS482" s="27">
        <f t="shared" si="124"/>
        <v>1</v>
      </c>
    </row>
    <row r="483" spans="1:45" ht="15.5" x14ac:dyDescent="0.35">
      <c r="A483" s="20">
        <v>44979</v>
      </c>
      <c r="B483" s="21">
        <v>1.24098</v>
      </c>
      <c r="C483" s="21">
        <v>1.2430000000000001</v>
      </c>
      <c r="D483" s="21">
        <v>1.1914499999999999</v>
      </c>
      <c r="E483" s="21">
        <v>1.2046399999999999</v>
      </c>
      <c r="F483" s="21">
        <v>1.2042999999999999</v>
      </c>
      <c r="G483" s="21">
        <v>1.2257</v>
      </c>
      <c r="H483" s="21">
        <v>1.196</v>
      </c>
      <c r="I483" s="22">
        <v>-6</v>
      </c>
      <c r="J483" s="22">
        <v>11150</v>
      </c>
      <c r="K483" s="22">
        <v>3437</v>
      </c>
      <c r="L483" s="22">
        <v>14678</v>
      </c>
      <c r="M483" s="23">
        <v>15.185312500000032</v>
      </c>
      <c r="N483" s="23">
        <v>515.50000000000205</v>
      </c>
      <c r="O483" s="22">
        <v>297.00000000000057</v>
      </c>
      <c r="P483" s="22">
        <v>1631241</v>
      </c>
      <c r="Q483" s="23">
        <v>1699.2093749999999</v>
      </c>
      <c r="R483" s="23">
        <v>28.473326867119187</v>
      </c>
      <c r="S483" s="22">
        <v>70</v>
      </c>
      <c r="T483" s="22" t="s">
        <v>28</v>
      </c>
      <c r="U483" s="23">
        <v>0.43847044584552669</v>
      </c>
      <c r="V483" s="22">
        <v>3705</v>
      </c>
      <c r="W483" s="22">
        <v>1539</v>
      </c>
      <c r="X483" s="22">
        <v>5824</v>
      </c>
      <c r="Y483" s="22">
        <v>3528</v>
      </c>
      <c r="Z483" s="22" t="s">
        <v>29</v>
      </c>
      <c r="AA483" s="5"/>
      <c r="AB483" s="6" cm="1">
        <f t="array" ref="AB483">SUM(IF(B483:I483&gt;B484:I484,1,-1))</f>
        <v>-4</v>
      </c>
      <c r="AC483" s="6" cm="1">
        <f t="array" ref="AC483">SUM(IF(J483:S483&gt;J484:S484,1,-1))</f>
        <v>-2</v>
      </c>
      <c r="AD483" s="6">
        <f t="shared" si="113"/>
        <v>-6</v>
      </c>
      <c r="AE483" s="6">
        <f t="shared" si="126"/>
        <v>-14</v>
      </c>
      <c r="AF483" s="6">
        <f t="shared" si="126"/>
        <v>-4</v>
      </c>
      <c r="AG483" s="6">
        <f t="shared" si="126"/>
        <v>-18</v>
      </c>
      <c r="AH483" s="5"/>
      <c r="AI483" s="8" t="str">
        <f t="shared" si="114"/>
        <v>Inside</v>
      </c>
      <c r="AJ483" s="24" t="str">
        <f t="shared" si="115"/>
        <v>Down</v>
      </c>
      <c r="AK483" s="25" t="str">
        <f t="shared" si="116"/>
        <v>POC Down</v>
      </c>
      <c r="AL483" s="26" t="str">
        <f t="shared" si="117"/>
        <v>In. Val</v>
      </c>
      <c r="AM483" s="26" t="str">
        <f t="shared" si="118"/>
        <v>Inside Day</v>
      </c>
      <c r="AN483" s="26" t="str">
        <f t="shared" si="119"/>
        <v>In Val</v>
      </c>
      <c r="AO483" s="26" t="str">
        <f t="shared" si="120"/>
        <v>Gap Up - Failed</v>
      </c>
      <c r="AP483" s="26" t="str">
        <f t="shared" si="121"/>
        <v>Top-Weighted</v>
      </c>
      <c r="AQ483" s="26" t="str">
        <f t="shared" si="122"/>
        <v>Skewed Mid-Low</v>
      </c>
      <c r="AR483" s="26" t="str">
        <f t="shared" si="123"/>
        <v>Same</v>
      </c>
      <c r="AS483" s="27">
        <f t="shared" si="124"/>
        <v>0</v>
      </c>
    </row>
    <row r="484" spans="1:45" ht="15.5" x14ac:dyDescent="0.35">
      <c r="A484" s="20">
        <v>44978</v>
      </c>
      <c r="B484" s="21">
        <v>1.2331099999999999</v>
      </c>
      <c r="C484" s="21">
        <v>1.2430000000000001</v>
      </c>
      <c r="D484" s="21">
        <v>1.1914499999999999</v>
      </c>
      <c r="E484" s="21">
        <v>1.21086</v>
      </c>
      <c r="F484" s="21">
        <v>1.2049000000000001</v>
      </c>
      <c r="G484" s="21">
        <v>1.2303999999999999</v>
      </c>
      <c r="H484" s="21">
        <v>1.1929000000000001</v>
      </c>
      <c r="I484" s="22">
        <v>11</v>
      </c>
      <c r="J484" s="22">
        <v>10784</v>
      </c>
      <c r="K484" s="22">
        <v>3877</v>
      </c>
      <c r="L484" s="22">
        <v>14747</v>
      </c>
      <c r="M484" s="23">
        <v>15.260416666666693</v>
      </c>
      <c r="N484" s="23">
        <v>515.50000000000205</v>
      </c>
      <c r="O484" s="22">
        <v>374.99999999999869</v>
      </c>
      <c r="P484" s="22">
        <v>1621060</v>
      </c>
      <c r="Q484" s="23">
        <v>1688.6041666666667</v>
      </c>
      <c r="R484" s="23">
        <v>28.607177497575055</v>
      </c>
      <c r="S484" s="22">
        <v>63</v>
      </c>
      <c r="T484" s="22" t="s">
        <v>28</v>
      </c>
      <c r="U484" s="23">
        <v>0.47376479930035603</v>
      </c>
      <c r="V484" s="22">
        <v>4438</v>
      </c>
      <c r="W484" s="22">
        <v>1579</v>
      </c>
      <c r="X484" s="22">
        <v>5172</v>
      </c>
      <c r="Y484" s="22">
        <v>3481</v>
      </c>
      <c r="Z484" s="22" t="s">
        <v>29</v>
      </c>
      <c r="AA484" s="5"/>
      <c r="AB484" s="6" cm="1">
        <f t="array" ref="AB484">SUM(IF(B484:I484&gt;B485:I485,1,-1))</f>
        <v>-6</v>
      </c>
      <c r="AC484" s="6" cm="1">
        <f t="array" ref="AC484">SUM(IF(J484:S484&gt;J485:S485,1,-1))</f>
        <v>4</v>
      </c>
      <c r="AD484" s="6">
        <f t="shared" si="113"/>
        <v>-2</v>
      </c>
      <c r="AE484" s="6">
        <f t="shared" si="126"/>
        <v>-12</v>
      </c>
      <c r="AF484" s="6">
        <f t="shared" si="126"/>
        <v>-2</v>
      </c>
      <c r="AG484" s="6">
        <f t="shared" si="126"/>
        <v>-14</v>
      </c>
      <c r="AH484" s="5"/>
      <c r="AI484" s="8" t="str">
        <f t="shared" si="114"/>
        <v>OL Lower</v>
      </c>
      <c r="AJ484" s="24" t="str">
        <f t="shared" si="115"/>
        <v>Down</v>
      </c>
      <c r="AK484" s="25" t="str">
        <f t="shared" si="116"/>
        <v>POC Unchanged</v>
      </c>
      <c r="AL484" s="26" t="str">
        <f t="shared" si="117"/>
        <v>In. Val</v>
      </c>
      <c r="AM484" s="26" t="str">
        <f t="shared" si="118"/>
        <v>Inside Day</v>
      </c>
      <c r="AN484" s="26" t="str">
        <f t="shared" si="119"/>
        <v>In Val</v>
      </c>
      <c r="AO484" s="26" t="str">
        <f t="shared" si="120"/>
        <v>Gap Up - Failed</v>
      </c>
      <c r="AP484" s="26" t="str">
        <f t="shared" si="121"/>
        <v>Top-Weighted</v>
      </c>
      <c r="AQ484" s="26" t="str">
        <f t="shared" si="122"/>
        <v>Skewed Mid-Low</v>
      </c>
      <c r="AR484" s="26" t="str">
        <f t="shared" si="123"/>
        <v>Closed Lower Quadrant</v>
      </c>
      <c r="AS484" s="27">
        <f t="shared" si="124"/>
        <v>-1</v>
      </c>
    </row>
    <row r="485" spans="1:45" ht="15.5" x14ac:dyDescent="0.35">
      <c r="A485" s="20">
        <v>44977</v>
      </c>
      <c r="B485" s="21">
        <v>1.2378400000000001</v>
      </c>
      <c r="C485" s="21">
        <v>1.2430000000000001</v>
      </c>
      <c r="D485" s="21">
        <v>1.1914499999999999</v>
      </c>
      <c r="E485" s="21">
        <v>1.20381</v>
      </c>
      <c r="F485" s="21">
        <v>1.2049000000000001</v>
      </c>
      <c r="G485" s="21">
        <v>1.232</v>
      </c>
      <c r="H485" s="21">
        <v>1.196</v>
      </c>
      <c r="I485" s="22">
        <v>22</v>
      </c>
      <c r="J485" s="22">
        <v>10933</v>
      </c>
      <c r="K485" s="22">
        <v>3549</v>
      </c>
      <c r="L485" s="22">
        <v>14567</v>
      </c>
      <c r="M485" s="23">
        <v>15.082812500000038</v>
      </c>
      <c r="N485" s="23">
        <v>515.50000000000205</v>
      </c>
      <c r="O485" s="22">
        <v>360.00000000000034</v>
      </c>
      <c r="P485" s="22">
        <v>1607920</v>
      </c>
      <c r="Q485" s="23">
        <v>1674.9166666666667</v>
      </c>
      <c r="R485" s="23">
        <v>28.258001939864098</v>
      </c>
      <c r="S485" s="22">
        <v>64</v>
      </c>
      <c r="T485" s="22" t="s">
        <v>28</v>
      </c>
      <c r="U485" s="23">
        <v>0.46743059340530596</v>
      </c>
      <c r="V485" s="22">
        <v>5020</v>
      </c>
      <c r="W485" s="22">
        <v>1741</v>
      </c>
      <c r="X485" s="22">
        <v>4572</v>
      </c>
      <c r="Y485" s="22">
        <v>3158</v>
      </c>
      <c r="Z485" s="22" t="s">
        <v>27</v>
      </c>
      <c r="AA485" s="5"/>
      <c r="AB485" s="6" cm="1">
        <f t="array" ref="AB485">SUM(IF(B485:I485&gt;B486:I486,1,-1))</f>
        <v>-4</v>
      </c>
      <c r="AC485" s="6" cm="1">
        <f t="array" ref="AC485">SUM(IF(J485:S485&gt;J486:S486,1,-1))</f>
        <v>-6</v>
      </c>
      <c r="AD485" s="6">
        <f t="shared" si="113"/>
        <v>-10</v>
      </c>
      <c r="AE485" s="6">
        <f t="shared" si="126"/>
        <v>-12</v>
      </c>
      <c r="AF485" s="6">
        <f t="shared" si="126"/>
        <v>-10</v>
      </c>
      <c r="AG485" s="6">
        <f t="shared" si="126"/>
        <v>-22</v>
      </c>
      <c r="AH485" s="5"/>
      <c r="AI485" s="8" t="str">
        <f t="shared" si="114"/>
        <v>OL Lower</v>
      </c>
      <c r="AJ485" s="24" t="str">
        <f t="shared" si="115"/>
        <v>Down</v>
      </c>
      <c r="AK485" s="25" t="str">
        <f t="shared" si="116"/>
        <v>POC Unchanged</v>
      </c>
      <c r="AL485" s="26" t="str">
        <f t="shared" si="117"/>
        <v>In. Val</v>
      </c>
      <c r="AM485" s="26" t="str">
        <f t="shared" si="118"/>
        <v>Inside Day</v>
      </c>
      <c r="AN485" s="26" t="str">
        <f t="shared" si="119"/>
        <v>In Val</v>
      </c>
      <c r="AO485" s="26" t="str">
        <f t="shared" si="120"/>
        <v>Gap Up - Failed</v>
      </c>
      <c r="AP485" s="26" t="str">
        <f t="shared" si="121"/>
        <v>Top-Weighted</v>
      </c>
      <c r="AQ485" s="26" t="str">
        <f t="shared" si="122"/>
        <v>Skewed High</v>
      </c>
      <c r="AR485" s="26" t="str">
        <f t="shared" si="123"/>
        <v>Same</v>
      </c>
      <c r="AS485" s="27">
        <f t="shared" si="124"/>
        <v>0</v>
      </c>
    </row>
    <row r="486" spans="1:45" ht="15.5" x14ac:dyDescent="0.35">
      <c r="A486" s="20">
        <v>44974</v>
      </c>
      <c r="B486" s="21">
        <v>1.24058</v>
      </c>
      <c r="C486" s="21">
        <v>1.24472</v>
      </c>
      <c r="D486" s="21">
        <v>1.1914499999999999</v>
      </c>
      <c r="E486" s="21">
        <v>1.20285</v>
      </c>
      <c r="F486" s="21">
        <v>1.2049000000000001</v>
      </c>
      <c r="G486" s="21">
        <v>1.2330000000000001</v>
      </c>
      <c r="H486" s="21">
        <v>1.196</v>
      </c>
      <c r="I486" s="22">
        <v>6</v>
      </c>
      <c r="J486" s="22">
        <v>11645</v>
      </c>
      <c r="K486" s="22">
        <v>3114</v>
      </c>
      <c r="L486" s="22">
        <v>14842</v>
      </c>
      <c r="M486" s="23">
        <v>15.367916666666696</v>
      </c>
      <c r="N486" s="23">
        <v>532.70000000000152</v>
      </c>
      <c r="O486" s="22">
        <v>370.00000000000142</v>
      </c>
      <c r="P486" s="22">
        <v>1658754</v>
      </c>
      <c r="Q486" s="23">
        <v>1727.8687500000001</v>
      </c>
      <c r="R486" s="23">
        <v>27.861835930166993</v>
      </c>
      <c r="S486" s="22">
        <v>64</v>
      </c>
      <c r="T486" s="22" t="s">
        <v>28</v>
      </c>
      <c r="U486" s="23">
        <v>0.46156143156316526</v>
      </c>
      <c r="V486" s="22">
        <v>5184</v>
      </c>
      <c r="W486" s="22">
        <v>2142</v>
      </c>
      <c r="X486" s="22">
        <v>4480</v>
      </c>
      <c r="Y486" s="22">
        <v>3036</v>
      </c>
      <c r="Z486" s="22" t="s">
        <v>27</v>
      </c>
      <c r="AA486" s="5"/>
      <c r="AB486" s="6" cm="1">
        <f t="array" ref="AB486">SUM(IF(B486:I486&gt;B487:I487,1,-1))</f>
        <v>-2</v>
      </c>
      <c r="AC486" s="6" cm="1">
        <f t="array" ref="AC486">SUM(IF(J486:S486&gt;J487:S487,1,-1))</f>
        <v>0</v>
      </c>
      <c r="AD486" s="6">
        <f t="shared" si="113"/>
        <v>-2</v>
      </c>
      <c r="AE486" s="6">
        <f t="shared" si="126"/>
        <v>-12</v>
      </c>
      <c r="AF486" s="6">
        <f t="shared" si="126"/>
        <v>-8</v>
      </c>
      <c r="AG486" s="6">
        <f t="shared" si="126"/>
        <v>-20</v>
      </c>
      <c r="AH486" s="5"/>
      <c r="AI486" s="8" t="str">
        <f t="shared" si="114"/>
        <v>OL Lower</v>
      </c>
      <c r="AJ486" s="24" t="str">
        <f t="shared" si="115"/>
        <v>Down</v>
      </c>
      <c r="AK486" s="25" t="str">
        <f t="shared" si="116"/>
        <v>POC Down</v>
      </c>
      <c r="AL486" s="26" t="str">
        <f t="shared" si="117"/>
        <v>Bel. Val</v>
      </c>
      <c r="AM486" s="26" t="str">
        <f t="shared" si="118"/>
        <v>Lower Break</v>
      </c>
      <c r="AN486" s="26" t="str">
        <f t="shared" si="119"/>
        <v>In Val</v>
      </c>
      <c r="AO486" s="26" t="str">
        <f t="shared" si="120"/>
        <v>No Gap</v>
      </c>
      <c r="AP486" s="26" t="str">
        <f t="shared" si="121"/>
        <v>Top-Weighted</v>
      </c>
      <c r="AQ486" s="26" t="str">
        <f t="shared" si="122"/>
        <v>Skewed High</v>
      </c>
      <c r="AR486" s="26" t="str">
        <f t="shared" si="123"/>
        <v>Same</v>
      </c>
      <c r="AS486" s="27">
        <f t="shared" si="124"/>
        <v>0</v>
      </c>
    </row>
    <row r="487" spans="1:45" ht="15.5" x14ac:dyDescent="0.35">
      <c r="A487" s="20">
        <v>44973</v>
      </c>
      <c r="B487" s="21">
        <v>1.2391799999999999</v>
      </c>
      <c r="C487" s="21">
        <v>1.24472</v>
      </c>
      <c r="D487" s="21">
        <v>1.19608</v>
      </c>
      <c r="E487" s="21">
        <v>1.19736</v>
      </c>
      <c r="F487" s="21">
        <v>1.2389999999999999</v>
      </c>
      <c r="G487" s="21">
        <v>1.2431999999999999</v>
      </c>
      <c r="H487" s="21">
        <v>1.2094</v>
      </c>
      <c r="I487" s="22">
        <v>2</v>
      </c>
      <c r="J487" s="22">
        <v>1481</v>
      </c>
      <c r="K487" s="22">
        <v>13230</v>
      </c>
      <c r="L487" s="22">
        <v>14799</v>
      </c>
      <c r="M487" s="23">
        <v>15.331145833333377</v>
      </c>
      <c r="N487" s="23">
        <v>486.40000000000015</v>
      </c>
      <c r="O487" s="22">
        <v>337.99999999999829</v>
      </c>
      <c r="P487" s="22">
        <v>1661083</v>
      </c>
      <c r="Q487" s="23">
        <v>1730.2947916666667</v>
      </c>
      <c r="R487" s="23">
        <v>30.425575657894729</v>
      </c>
      <c r="S487" s="22">
        <v>65</v>
      </c>
      <c r="T487" s="22" t="s">
        <v>28</v>
      </c>
      <c r="U487" s="23">
        <v>0.36862909535502852</v>
      </c>
      <c r="V487" s="22">
        <v>5028</v>
      </c>
      <c r="W487" s="22">
        <v>2570</v>
      </c>
      <c r="X487" s="22">
        <v>3138</v>
      </c>
      <c r="Y487" s="22">
        <v>3953</v>
      </c>
      <c r="Z487" s="22" t="s">
        <v>27</v>
      </c>
      <c r="AA487" s="5"/>
      <c r="AB487" s="6" cm="1">
        <f t="array" ref="AB487">SUM(IF(B487:I487&gt;B488:I488,1,-1))</f>
        <v>-6</v>
      </c>
      <c r="AC487" s="6" cm="1">
        <f t="array" ref="AC487">SUM(IF(J487:S487&gt;J488:S488,1,-1))</f>
        <v>-4</v>
      </c>
      <c r="AD487" s="6">
        <f t="shared" si="113"/>
        <v>-10</v>
      </c>
      <c r="AE487" s="6">
        <f t="shared" si="126"/>
        <v>-12</v>
      </c>
      <c r="AF487" s="6">
        <f t="shared" si="126"/>
        <v>-2</v>
      </c>
      <c r="AG487" s="6">
        <f t="shared" si="126"/>
        <v>-14</v>
      </c>
      <c r="AH487" s="5"/>
      <c r="AI487" s="8" t="str">
        <f t="shared" si="114"/>
        <v>Outside</v>
      </c>
      <c r="AJ487" s="24" t="str">
        <f t="shared" si="115"/>
        <v>Neutral</v>
      </c>
      <c r="AK487" s="25" t="str">
        <f t="shared" si="116"/>
        <v>POC Down</v>
      </c>
      <c r="AL487" s="26" t="str">
        <f t="shared" si="117"/>
        <v>In. Val</v>
      </c>
      <c r="AM487" s="26" t="str">
        <f t="shared" si="118"/>
        <v>Inside Day</v>
      </c>
      <c r="AN487" s="26" t="str">
        <f t="shared" si="119"/>
        <v>Bl. Val</v>
      </c>
      <c r="AO487" s="26" t="str">
        <f t="shared" si="120"/>
        <v>No Gap</v>
      </c>
      <c r="AP487" s="26" t="str">
        <f t="shared" si="121"/>
        <v>Bottom-Weighted</v>
      </c>
      <c r="AQ487" s="26" t="str">
        <f t="shared" si="122"/>
        <v>Skewed High</v>
      </c>
      <c r="AR487" s="26" t="str">
        <f t="shared" si="123"/>
        <v>Same</v>
      </c>
      <c r="AS487" s="27">
        <f t="shared" si="124"/>
        <v>0</v>
      </c>
    </row>
    <row r="488" spans="1:45" ht="15.5" x14ac:dyDescent="0.35">
      <c r="A488" s="20">
        <v>44972</v>
      </c>
      <c r="B488" s="21">
        <v>1.23464</v>
      </c>
      <c r="C488" s="21">
        <v>1.24472</v>
      </c>
      <c r="D488" s="21">
        <v>1.19608</v>
      </c>
      <c r="E488" s="21">
        <v>1.2036500000000001</v>
      </c>
      <c r="F488" s="21">
        <v>1.2391999999999999</v>
      </c>
      <c r="G488" s="21">
        <v>1.2431999999999999</v>
      </c>
      <c r="H488" s="21">
        <v>1.2114</v>
      </c>
      <c r="I488" s="22">
        <v>18</v>
      </c>
      <c r="J488" s="22">
        <v>1325</v>
      </c>
      <c r="K488" s="22">
        <v>13389</v>
      </c>
      <c r="L488" s="22">
        <v>14809</v>
      </c>
      <c r="M488" s="23">
        <v>15.332812500000045</v>
      </c>
      <c r="N488" s="23">
        <v>486.40000000000015</v>
      </c>
      <c r="O488" s="22">
        <v>317.99999999999829</v>
      </c>
      <c r="P488" s="22">
        <v>1671606</v>
      </c>
      <c r="Q488" s="23">
        <v>1741.2562499999999</v>
      </c>
      <c r="R488" s="23">
        <v>30.446134868421044</v>
      </c>
      <c r="S488" s="22">
        <v>62</v>
      </c>
      <c r="T488" s="22" t="s">
        <v>28</v>
      </c>
      <c r="U488" s="23">
        <v>0.34978189278538402</v>
      </c>
      <c r="V488" s="22">
        <v>5687</v>
      </c>
      <c r="W488" s="22">
        <v>2649</v>
      </c>
      <c r="X488" s="22">
        <v>3138</v>
      </c>
      <c r="Y488" s="22">
        <v>3211</v>
      </c>
      <c r="Z488" s="22" t="s">
        <v>27</v>
      </c>
      <c r="AA488" s="5"/>
      <c r="AB488" s="6" cm="1">
        <f t="array" ref="AB488">SUM(IF(B488:I488&gt;B489:I489,1,-1))</f>
        <v>-4</v>
      </c>
      <c r="AC488" s="6" cm="1">
        <f t="array" ref="AC488">SUM(IF(J488:S488&gt;J489:S489,1,-1))</f>
        <v>-4</v>
      </c>
      <c r="AD488" s="6">
        <f t="shared" si="113"/>
        <v>-8</v>
      </c>
      <c r="AE488" s="6">
        <f t="shared" si="126"/>
        <v>-8</v>
      </c>
      <c r="AF488" s="6">
        <f t="shared" si="126"/>
        <v>-4</v>
      </c>
      <c r="AG488" s="6">
        <f t="shared" si="126"/>
        <v>-12</v>
      </c>
      <c r="AH488" s="5"/>
      <c r="AI488" s="8" t="str">
        <f t="shared" si="114"/>
        <v>OL Lower</v>
      </c>
      <c r="AJ488" s="24" t="str">
        <f t="shared" si="115"/>
        <v>Neutral</v>
      </c>
      <c r="AK488" s="25" t="str">
        <f t="shared" si="116"/>
        <v>POC Up</v>
      </c>
      <c r="AL488" s="26" t="str">
        <f t="shared" si="117"/>
        <v>In. Val</v>
      </c>
      <c r="AM488" s="26" t="str">
        <f t="shared" si="118"/>
        <v>Inside Day</v>
      </c>
      <c r="AN488" s="26" t="str">
        <f t="shared" si="119"/>
        <v>Bl. Val</v>
      </c>
      <c r="AO488" s="26" t="str">
        <f t="shared" si="120"/>
        <v>No Gap</v>
      </c>
      <c r="AP488" s="26" t="str">
        <f t="shared" si="121"/>
        <v>Bottom-Weighted</v>
      </c>
      <c r="AQ488" s="26" t="str">
        <f t="shared" si="122"/>
        <v>Skewed High</v>
      </c>
      <c r="AR488" s="26" t="str">
        <f t="shared" si="123"/>
        <v>Closed Higher Quadrant</v>
      </c>
      <c r="AS488" s="27">
        <f t="shared" si="124"/>
        <v>1</v>
      </c>
    </row>
    <row r="489" spans="1:45" ht="15.5" x14ac:dyDescent="0.35">
      <c r="A489" s="20">
        <v>44971</v>
      </c>
      <c r="B489" s="21">
        <v>1.2282999999999999</v>
      </c>
      <c r="C489" s="21">
        <v>1.24472</v>
      </c>
      <c r="D489" s="21">
        <v>1.19608</v>
      </c>
      <c r="E489" s="21">
        <v>1.2171700000000001</v>
      </c>
      <c r="F489" s="21">
        <v>1.2389999999999999</v>
      </c>
      <c r="G489" s="21">
        <v>1.2432999999999998</v>
      </c>
      <c r="H489" s="21">
        <v>1.214</v>
      </c>
      <c r="I489" s="22">
        <v>39</v>
      </c>
      <c r="J489" s="22">
        <v>1681</v>
      </c>
      <c r="K489" s="22">
        <v>13187</v>
      </c>
      <c r="L489" s="22">
        <v>14968</v>
      </c>
      <c r="M489" s="23">
        <v>15.493333333333386</v>
      </c>
      <c r="N489" s="23">
        <v>486.40000000000015</v>
      </c>
      <c r="O489" s="22">
        <v>292.99999999999881</v>
      </c>
      <c r="P489" s="22">
        <v>1719977</v>
      </c>
      <c r="Q489" s="23">
        <v>1791.6427083333333</v>
      </c>
      <c r="R489" s="23">
        <v>30.773026315789465</v>
      </c>
      <c r="S489" s="22">
        <v>49</v>
      </c>
      <c r="T489" s="22" t="s">
        <v>28</v>
      </c>
      <c r="U489" s="23">
        <v>0.34308140909855261</v>
      </c>
      <c r="V489" s="22">
        <v>6339</v>
      </c>
      <c r="W489" s="22">
        <v>2928</v>
      </c>
      <c r="X489" s="22">
        <v>2834</v>
      </c>
      <c r="Y489" s="22">
        <v>2742</v>
      </c>
      <c r="Z489" s="22" t="s">
        <v>29</v>
      </c>
      <c r="AA489" s="5"/>
      <c r="AB489" s="6" cm="1">
        <f t="array" ref="AB489">SUM(IF(B489:I489&gt;B490:I490,1,-1))</f>
        <v>-2</v>
      </c>
      <c r="AC489" s="6" cm="1">
        <f t="array" ref="AC489">SUM(IF(J489:S489&gt;J490:S490,1,-1))</f>
        <v>6</v>
      </c>
      <c r="AD489" s="6">
        <f t="shared" si="113"/>
        <v>4</v>
      </c>
      <c r="AE489" s="6">
        <f t="shared" si="126"/>
        <v>-8</v>
      </c>
      <c r="AF489" s="6">
        <f t="shared" si="126"/>
        <v>-8</v>
      </c>
      <c r="AG489" s="6">
        <f t="shared" si="126"/>
        <v>-16</v>
      </c>
      <c r="AH489" s="5"/>
      <c r="AI489" s="8" t="str">
        <f t="shared" si="114"/>
        <v>Outside</v>
      </c>
      <c r="AJ489" s="24" t="str">
        <f t="shared" si="115"/>
        <v>Up</v>
      </c>
      <c r="AK489" s="25" t="str">
        <f t="shared" si="116"/>
        <v>POC Unchanged</v>
      </c>
      <c r="AL489" s="26" t="str">
        <f t="shared" si="117"/>
        <v>In. Val</v>
      </c>
      <c r="AM489" s="26" t="str">
        <f t="shared" si="118"/>
        <v>Inside Day</v>
      </c>
      <c r="AN489" s="26" t="str">
        <f t="shared" si="119"/>
        <v>In Val</v>
      </c>
      <c r="AO489" s="26" t="str">
        <f t="shared" si="120"/>
        <v>No Gap</v>
      </c>
      <c r="AP489" s="26" t="str">
        <f t="shared" si="121"/>
        <v>Bottom-Weighted</v>
      </c>
      <c r="AQ489" s="26" t="str">
        <f t="shared" si="122"/>
        <v>Skewed High</v>
      </c>
      <c r="AR489" s="26" t="str">
        <f t="shared" si="123"/>
        <v>Same</v>
      </c>
      <c r="AS489" s="27">
        <f t="shared" si="124"/>
        <v>0</v>
      </c>
    </row>
    <row r="490" spans="1:45" ht="15.5" x14ac:dyDescent="0.35">
      <c r="A490" s="20">
        <v>44970</v>
      </c>
      <c r="B490" s="21">
        <v>1.2206699999999999</v>
      </c>
      <c r="C490" s="21">
        <v>1.24472</v>
      </c>
      <c r="D490" s="21">
        <v>1.19608</v>
      </c>
      <c r="E490" s="21">
        <v>1.2150099999999999</v>
      </c>
      <c r="F490" s="21">
        <v>1.2389999999999999</v>
      </c>
      <c r="G490" s="21">
        <v>1.2432999999999998</v>
      </c>
      <c r="H490" s="21">
        <v>1.2142999999999999</v>
      </c>
      <c r="I490" s="22">
        <v>17</v>
      </c>
      <c r="J490" s="22">
        <v>1681</v>
      </c>
      <c r="K490" s="22">
        <v>13141</v>
      </c>
      <c r="L490" s="22">
        <v>14922</v>
      </c>
      <c r="M490" s="23">
        <v>15.446354166666721</v>
      </c>
      <c r="N490" s="23">
        <v>486.40000000000015</v>
      </c>
      <c r="O490" s="22">
        <v>289.99999999999915</v>
      </c>
      <c r="P490" s="22">
        <v>1715113</v>
      </c>
      <c r="Q490" s="23">
        <v>1786.5760416666667</v>
      </c>
      <c r="R490" s="23">
        <v>30.678453947368411</v>
      </c>
      <c r="S490" s="22">
        <v>40</v>
      </c>
      <c r="T490" s="22" t="s">
        <v>28</v>
      </c>
      <c r="U490" s="23">
        <v>0.3336708805213271</v>
      </c>
      <c r="V490" s="22">
        <v>6339</v>
      </c>
      <c r="W490" s="22">
        <v>3398</v>
      </c>
      <c r="X490" s="22">
        <v>2316</v>
      </c>
      <c r="Y490" s="22">
        <v>2742</v>
      </c>
      <c r="Z490" s="22" t="s">
        <v>29</v>
      </c>
      <c r="AA490" s="5"/>
      <c r="AB490" s="6" cm="1">
        <f t="array" ref="AB490">SUM(IF(B490:I490&gt;B491:I491,1,-1))</f>
        <v>-2</v>
      </c>
      <c r="AC490" s="6" cm="1">
        <f t="array" ref="AC490">SUM(IF(J490:S490&gt;J491:S491,1,-1))</f>
        <v>-6</v>
      </c>
      <c r="AD490" s="6">
        <f t="shared" si="113"/>
        <v>-8</v>
      </c>
      <c r="AE490" s="6">
        <f t="shared" si="126"/>
        <v>-8</v>
      </c>
      <c r="AF490" s="6">
        <f t="shared" si="126"/>
        <v>-24</v>
      </c>
      <c r="AG490" s="6">
        <f t="shared" si="126"/>
        <v>-32</v>
      </c>
      <c r="AH490" s="5"/>
      <c r="AI490" s="8" t="str">
        <f t="shared" si="114"/>
        <v>Outside</v>
      </c>
      <c r="AJ490" s="24" t="str">
        <f t="shared" si="115"/>
        <v>Up</v>
      </c>
      <c r="AK490" s="25" t="str">
        <f t="shared" si="116"/>
        <v>POC Unchanged</v>
      </c>
      <c r="AL490" s="26" t="str">
        <f t="shared" si="117"/>
        <v>In. Val</v>
      </c>
      <c r="AM490" s="26" t="str">
        <f t="shared" si="118"/>
        <v>Inside Day</v>
      </c>
      <c r="AN490" s="26" t="str">
        <f t="shared" si="119"/>
        <v>In Val</v>
      </c>
      <c r="AO490" s="26" t="str">
        <f t="shared" si="120"/>
        <v>No Gap</v>
      </c>
      <c r="AP490" s="26" t="str">
        <f t="shared" si="121"/>
        <v>Bottom-Weighted</v>
      </c>
      <c r="AQ490" s="26" t="str">
        <f t="shared" si="122"/>
        <v>Skewed High</v>
      </c>
      <c r="AR490" s="26" t="str">
        <f t="shared" si="123"/>
        <v>Closed Lower Quadrant</v>
      </c>
      <c r="AS490" s="27">
        <f t="shared" si="124"/>
        <v>-1</v>
      </c>
    </row>
    <row r="491" spans="1:45" ht="15.5" x14ac:dyDescent="0.35">
      <c r="A491" s="20">
        <v>44967</v>
      </c>
      <c r="B491" s="21">
        <v>1.22231</v>
      </c>
      <c r="C491" s="21">
        <v>1.24472</v>
      </c>
      <c r="D491" s="21">
        <v>1.19608</v>
      </c>
      <c r="E491" s="21">
        <v>1.2050799999999999</v>
      </c>
      <c r="F491" s="21">
        <v>1.2389999999999999</v>
      </c>
      <c r="G491" s="21">
        <v>1.2426999999999999</v>
      </c>
      <c r="H491" s="21">
        <v>1.2192000000000001</v>
      </c>
      <c r="I491" s="22">
        <v>-5</v>
      </c>
      <c r="J491" s="22">
        <v>1681</v>
      </c>
      <c r="K491" s="22">
        <v>13205</v>
      </c>
      <c r="L491" s="22">
        <v>14986</v>
      </c>
      <c r="M491" s="23">
        <v>15.512916666666699</v>
      </c>
      <c r="N491" s="23">
        <v>486.40000000000015</v>
      </c>
      <c r="O491" s="22">
        <v>234.99999999999855</v>
      </c>
      <c r="P491" s="22">
        <v>1718868</v>
      </c>
      <c r="Q491" s="23">
        <v>1790.4875</v>
      </c>
      <c r="R491" s="23">
        <v>30.810032894736832</v>
      </c>
      <c r="S491" s="22">
        <v>39</v>
      </c>
      <c r="T491" s="22" t="s">
        <v>28</v>
      </c>
      <c r="U491" s="23">
        <v>0.33010516015916863</v>
      </c>
      <c r="V491" s="22">
        <v>6339</v>
      </c>
      <c r="W491" s="22">
        <v>3744</v>
      </c>
      <c r="X491" s="22">
        <v>2334</v>
      </c>
      <c r="Y491" s="22">
        <v>2432</v>
      </c>
      <c r="Z491" s="22" t="s">
        <v>27</v>
      </c>
      <c r="AA491" s="5"/>
      <c r="AB491" s="6" cm="1">
        <f t="array" ref="AB491">SUM(IF(B491:I491&gt;B492:I492,1,-1))</f>
        <v>-4</v>
      </c>
      <c r="AC491" s="6" cm="1">
        <f t="array" ref="AC491">SUM(IF(J491:S491&gt;J492:S492,1,-1))</f>
        <v>-8</v>
      </c>
      <c r="AD491" s="6">
        <f t="shared" si="113"/>
        <v>-12</v>
      </c>
      <c r="AE491" s="6">
        <f t="shared" si="126"/>
        <v>-10</v>
      </c>
      <c r="AF491" s="6">
        <f t="shared" si="126"/>
        <v>-28</v>
      </c>
      <c r="AG491" s="6">
        <f t="shared" si="126"/>
        <v>-38</v>
      </c>
      <c r="AH491" s="5"/>
      <c r="AI491" s="8" t="str">
        <f t="shared" si="114"/>
        <v>Outside</v>
      </c>
      <c r="AJ491" s="24" t="str">
        <f t="shared" si="115"/>
        <v>Up</v>
      </c>
      <c r="AK491" s="25" t="str">
        <f t="shared" si="116"/>
        <v>POC Unchanged</v>
      </c>
      <c r="AL491" s="26" t="str">
        <f t="shared" si="117"/>
        <v>In. Val</v>
      </c>
      <c r="AM491" s="26" t="str">
        <f t="shared" si="118"/>
        <v>Inside Day</v>
      </c>
      <c r="AN491" s="26" t="str">
        <f t="shared" si="119"/>
        <v>Bl. Val</v>
      </c>
      <c r="AO491" s="26" t="str">
        <f t="shared" si="120"/>
        <v>No Gap</v>
      </c>
      <c r="AP491" s="26" t="str">
        <f t="shared" si="121"/>
        <v>Bottom-Weighted</v>
      </c>
      <c r="AQ491" s="26" t="str">
        <f t="shared" si="122"/>
        <v>Skewed High</v>
      </c>
      <c r="AR491" s="26" t="str">
        <f t="shared" si="123"/>
        <v>Closed Higher Quadrant</v>
      </c>
      <c r="AS491" s="27">
        <f t="shared" si="124"/>
        <v>1</v>
      </c>
    </row>
    <row r="492" spans="1:45" ht="15.5" x14ac:dyDescent="0.35">
      <c r="A492" s="20">
        <v>44966</v>
      </c>
      <c r="B492" s="21">
        <v>1.22163</v>
      </c>
      <c r="C492" s="21">
        <v>1.24472</v>
      </c>
      <c r="D492" s="21">
        <v>1.19608</v>
      </c>
      <c r="E492" s="21">
        <v>1.2115100000000001</v>
      </c>
      <c r="F492" s="21">
        <v>1.2389999999999999</v>
      </c>
      <c r="G492" s="21">
        <v>1.2416</v>
      </c>
      <c r="H492" s="21">
        <v>1.22</v>
      </c>
      <c r="I492" s="22">
        <v>7</v>
      </c>
      <c r="J492" s="22">
        <v>1681</v>
      </c>
      <c r="K492" s="22">
        <v>13275</v>
      </c>
      <c r="L492" s="22">
        <v>15056</v>
      </c>
      <c r="M492" s="23">
        <v>15.586770833333361</v>
      </c>
      <c r="N492" s="23">
        <v>486.40000000000015</v>
      </c>
      <c r="O492" s="22">
        <v>216.00000000000063</v>
      </c>
      <c r="P492" s="22">
        <v>1736542</v>
      </c>
      <c r="Q492" s="23">
        <v>1808.8979166666666</v>
      </c>
      <c r="R492" s="23">
        <v>30.953947368421044</v>
      </c>
      <c r="S492" s="22">
        <v>47</v>
      </c>
      <c r="T492" s="22" t="s">
        <v>28</v>
      </c>
      <c r="U492" s="23">
        <v>0.31168798015784493</v>
      </c>
      <c r="V492" s="22">
        <v>6339</v>
      </c>
      <c r="W492" s="22">
        <v>4140</v>
      </c>
      <c r="X492" s="22">
        <v>2165</v>
      </c>
      <c r="Y492" s="22">
        <v>2259</v>
      </c>
      <c r="Z492" s="22" t="s">
        <v>29</v>
      </c>
      <c r="AA492" s="5"/>
      <c r="AB492" s="6" cm="1">
        <f t="array" ref="AB492">SUM(IF(B492:I492&gt;B493:I493,1,-1))</f>
        <v>-2</v>
      </c>
      <c r="AC492" s="6" cm="1">
        <f t="array" ref="AC492">SUM(IF(J492:S492&gt;J493:S493,1,-1))</f>
        <v>-10</v>
      </c>
      <c r="AD492" s="6">
        <f t="shared" si="113"/>
        <v>-12</v>
      </c>
      <c r="AE492" s="6">
        <f t="shared" si="126"/>
        <v>-10</v>
      </c>
      <c r="AF492" s="6">
        <f t="shared" si="126"/>
        <v>-16</v>
      </c>
      <c r="AG492" s="6">
        <f t="shared" si="126"/>
        <v>-26</v>
      </c>
      <c r="AH492" s="5"/>
      <c r="AI492" s="8" t="str">
        <f t="shared" si="114"/>
        <v>OL Higher</v>
      </c>
      <c r="AJ492" s="24" t="str">
        <f t="shared" si="115"/>
        <v>Up</v>
      </c>
      <c r="AK492" s="25" t="str">
        <f t="shared" si="116"/>
        <v>POC Unchanged</v>
      </c>
      <c r="AL492" s="26" t="str">
        <f t="shared" si="117"/>
        <v>In. Val</v>
      </c>
      <c r="AM492" s="26" t="str">
        <f t="shared" si="118"/>
        <v>Inside Day</v>
      </c>
      <c r="AN492" s="26" t="str">
        <f t="shared" si="119"/>
        <v>Bl. Val</v>
      </c>
      <c r="AO492" s="26" t="str">
        <f t="shared" si="120"/>
        <v>No Gap</v>
      </c>
      <c r="AP492" s="26" t="str">
        <f t="shared" si="121"/>
        <v>Bottom-Weighted</v>
      </c>
      <c r="AQ492" s="26" t="str">
        <f t="shared" si="122"/>
        <v>Skewed High</v>
      </c>
      <c r="AR492" s="26" t="str">
        <f t="shared" si="123"/>
        <v>Closed Lower Quadrant</v>
      </c>
      <c r="AS492" s="27">
        <f t="shared" si="124"/>
        <v>-1</v>
      </c>
    </row>
    <row r="493" spans="1:45" ht="15.5" x14ac:dyDescent="0.35">
      <c r="A493" s="20">
        <v>44965</v>
      </c>
      <c r="B493" s="21">
        <v>1.2158</v>
      </c>
      <c r="C493" s="21">
        <v>1.24472</v>
      </c>
      <c r="D493" s="21">
        <v>1.19608</v>
      </c>
      <c r="E493" s="21">
        <v>1.2070099999999999</v>
      </c>
      <c r="F493" s="21">
        <v>1.2389999999999999</v>
      </c>
      <c r="G493" s="21">
        <v>1.2416</v>
      </c>
      <c r="H493" s="21">
        <v>1.2198</v>
      </c>
      <c r="I493" s="22">
        <v>9</v>
      </c>
      <c r="J493" s="22">
        <v>1681</v>
      </c>
      <c r="K493" s="22">
        <v>13805</v>
      </c>
      <c r="L493" s="22">
        <v>15586</v>
      </c>
      <c r="M493" s="23">
        <v>16.139479166666693</v>
      </c>
      <c r="N493" s="23">
        <v>486.40000000000015</v>
      </c>
      <c r="O493" s="22">
        <v>218.00000000000043</v>
      </c>
      <c r="P493" s="22">
        <v>1803180</v>
      </c>
      <c r="Q493" s="23">
        <v>1878.3125</v>
      </c>
      <c r="R493" s="23">
        <v>32.04358552631578</v>
      </c>
      <c r="S493" s="22">
        <v>49</v>
      </c>
      <c r="T493" s="22" t="s">
        <v>28</v>
      </c>
      <c r="U493" s="23">
        <v>0.31170688827388238</v>
      </c>
      <c r="V493" s="22">
        <v>6339</v>
      </c>
      <c r="W493" s="22">
        <v>4402</v>
      </c>
      <c r="X493" s="22">
        <v>2502</v>
      </c>
      <c r="Y493" s="22">
        <v>2188</v>
      </c>
      <c r="Z493" s="22" t="s">
        <v>27</v>
      </c>
      <c r="AA493" s="5"/>
      <c r="AB493" s="6" cm="1">
        <f t="array" ref="AB493">SUM(IF(B493:I493&gt;B494:I494,1,-1))</f>
        <v>-4</v>
      </c>
      <c r="AC493" s="6" cm="1">
        <f t="array" ref="AC493">SUM(IF(J493:S493&gt;J494:S494,1,-1))</f>
        <v>-10</v>
      </c>
      <c r="AD493" s="6">
        <f t="shared" si="113"/>
        <v>-14</v>
      </c>
      <c r="AE493" s="6">
        <f t="shared" si="126"/>
        <v>-12</v>
      </c>
      <c r="AF493" s="6">
        <f t="shared" si="126"/>
        <v>-14</v>
      </c>
      <c r="AG493" s="6">
        <f t="shared" si="126"/>
        <v>-26</v>
      </c>
      <c r="AH493" s="5"/>
      <c r="AI493" s="8" t="str">
        <f t="shared" si="114"/>
        <v>Inside</v>
      </c>
      <c r="AJ493" s="24" t="str">
        <f t="shared" si="115"/>
        <v>Up</v>
      </c>
      <c r="AK493" s="25" t="str">
        <f t="shared" si="116"/>
        <v>POC Unchanged</v>
      </c>
      <c r="AL493" s="26" t="str">
        <f t="shared" si="117"/>
        <v>In. Val</v>
      </c>
      <c r="AM493" s="26" t="str">
        <f t="shared" si="118"/>
        <v>Inside Day</v>
      </c>
      <c r="AN493" s="26" t="str">
        <f t="shared" si="119"/>
        <v>Bl. Val</v>
      </c>
      <c r="AO493" s="26" t="str">
        <f t="shared" si="120"/>
        <v>Gap Down - Follow Through</v>
      </c>
      <c r="AP493" s="26" t="str">
        <f t="shared" si="121"/>
        <v>Bottom-Weighted</v>
      </c>
      <c r="AQ493" s="26" t="str">
        <f t="shared" si="122"/>
        <v>Skewed High</v>
      </c>
      <c r="AR493" s="26" t="str">
        <f t="shared" si="123"/>
        <v>Same</v>
      </c>
      <c r="AS493" s="27">
        <f t="shared" si="124"/>
        <v>0</v>
      </c>
    </row>
    <row r="494" spans="1:45" ht="15.5" x14ac:dyDescent="0.35">
      <c r="A494" s="20">
        <v>44964</v>
      </c>
      <c r="B494" s="21">
        <v>1.21532</v>
      </c>
      <c r="C494" s="21">
        <v>1.24472</v>
      </c>
      <c r="D494" s="21">
        <v>1.19608</v>
      </c>
      <c r="E494" s="21">
        <v>1.20533</v>
      </c>
      <c r="F494" s="21">
        <v>1.2389999999999999</v>
      </c>
      <c r="G494" s="21">
        <v>1.2416</v>
      </c>
      <c r="H494" s="21">
        <v>1.2198</v>
      </c>
      <c r="I494" s="22">
        <v>21</v>
      </c>
      <c r="J494" s="22">
        <v>1681</v>
      </c>
      <c r="K494" s="22">
        <v>13822</v>
      </c>
      <c r="L494" s="22">
        <v>15603</v>
      </c>
      <c r="M494" s="23">
        <v>16.15968750000004</v>
      </c>
      <c r="N494" s="23">
        <v>486.40000000000015</v>
      </c>
      <c r="O494" s="22">
        <v>218.00000000000043</v>
      </c>
      <c r="P494" s="22">
        <v>1816012</v>
      </c>
      <c r="Q494" s="23">
        <v>1891.6791666666666</v>
      </c>
      <c r="R494" s="23">
        <v>32.078536184210513</v>
      </c>
      <c r="S494" s="22">
        <v>55</v>
      </c>
      <c r="T494" s="22" t="s">
        <v>28</v>
      </c>
      <c r="U494" s="23">
        <v>0.31215517263730302</v>
      </c>
      <c r="V494" s="22">
        <v>6339</v>
      </c>
      <c r="W494" s="22">
        <v>4402</v>
      </c>
      <c r="X494" s="22">
        <v>2944</v>
      </c>
      <c r="Y494" s="22">
        <v>1776</v>
      </c>
      <c r="Z494" s="22" t="s">
        <v>27</v>
      </c>
      <c r="AA494" s="5"/>
      <c r="AB494" s="6" cm="1">
        <f t="array" ref="AB494">SUM(IF(B494:I494&gt;B495:I495,1,-1))</f>
        <v>-4</v>
      </c>
      <c r="AC494" s="6" cm="1">
        <f t="array" ref="AC494">SUM(IF(J494:S494&gt;J495:S495,1,-1))</f>
        <v>4</v>
      </c>
      <c r="AD494" s="6">
        <f t="shared" si="113"/>
        <v>0</v>
      </c>
      <c r="AE494" s="6">
        <f t="shared" si="126"/>
        <v>-10</v>
      </c>
      <c r="AF494" s="6">
        <f t="shared" si="126"/>
        <v>-10</v>
      </c>
      <c r="AG494" s="6">
        <f t="shared" si="126"/>
        <v>-20</v>
      </c>
      <c r="AH494" s="5"/>
      <c r="AI494" s="8" t="str">
        <f t="shared" si="114"/>
        <v>Outside</v>
      </c>
      <c r="AJ494" s="24" t="str">
        <f t="shared" si="115"/>
        <v>Up</v>
      </c>
      <c r="AK494" s="25" t="str">
        <f t="shared" si="116"/>
        <v>POC Unchanged</v>
      </c>
      <c r="AL494" s="26" t="str">
        <f t="shared" si="117"/>
        <v>In. Val</v>
      </c>
      <c r="AM494" s="26" t="str">
        <f t="shared" si="118"/>
        <v>Lower Break</v>
      </c>
      <c r="AN494" s="26" t="str">
        <f t="shared" si="119"/>
        <v>Bl. Val</v>
      </c>
      <c r="AO494" s="26" t="str">
        <f t="shared" si="120"/>
        <v>Gap Down - Follow Through</v>
      </c>
      <c r="AP494" s="26" t="str">
        <f t="shared" si="121"/>
        <v>Bottom-Weighted</v>
      </c>
      <c r="AQ494" s="26" t="str">
        <f t="shared" si="122"/>
        <v>Skewed High</v>
      </c>
      <c r="AR494" s="26" t="str">
        <f t="shared" si="123"/>
        <v>Same</v>
      </c>
      <c r="AS494" s="27">
        <f t="shared" si="124"/>
        <v>0</v>
      </c>
    </row>
    <row r="495" spans="1:45" ht="15.5" x14ac:dyDescent="0.35">
      <c r="A495" s="20">
        <v>44963</v>
      </c>
      <c r="B495" s="21">
        <v>1.21835</v>
      </c>
      <c r="C495" s="21">
        <v>1.24472</v>
      </c>
      <c r="D495" s="21">
        <v>1.20051</v>
      </c>
      <c r="E495" s="21">
        <v>1.2025699999999999</v>
      </c>
      <c r="F495" s="21">
        <v>1.2390000000000001</v>
      </c>
      <c r="G495" s="21">
        <v>1.2416</v>
      </c>
      <c r="H495" s="21">
        <v>1.2199000000000002</v>
      </c>
      <c r="I495" s="22">
        <v>11</v>
      </c>
      <c r="J495" s="22">
        <v>1670</v>
      </c>
      <c r="K495" s="22">
        <v>13751</v>
      </c>
      <c r="L495" s="22">
        <v>15522</v>
      </c>
      <c r="M495" s="23">
        <v>16.115312500000048</v>
      </c>
      <c r="N495" s="23">
        <v>442.10000000000082</v>
      </c>
      <c r="O495" s="22">
        <v>216.99999999999829</v>
      </c>
      <c r="P495" s="22">
        <v>1816514</v>
      </c>
      <c r="Q495" s="23">
        <v>1892.2020833333333</v>
      </c>
      <c r="R495" s="23">
        <v>35.109703686948592</v>
      </c>
      <c r="S495" s="22">
        <v>43</v>
      </c>
      <c r="T495" s="22" t="s">
        <v>28</v>
      </c>
      <c r="U495" s="23">
        <v>0.32952048460850264</v>
      </c>
      <c r="V495" s="22">
        <v>5562</v>
      </c>
      <c r="W495" s="22">
        <v>4298</v>
      </c>
      <c r="X495" s="22">
        <v>4498</v>
      </c>
      <c r="Y495" s="22">
        <v>1164</v>
      </c>
      <c r="Z495" s="22" t="s">
        <v>27</v>
      </c>
      <c r="AA495" s="5"/>
      <c r="AB495" s="6" cm="1">
        <f t="array" ref="AB495">SUM(IF(B495:I495&gt;B496:I496,1,-1))</f>
        <v>-4</v>
      </c>
      <c r="AC495" s="6" cm="1">
        <f t="array" ref="AC495">SUM(IF(J495:S495&gt;J496:S496,1,-1))</f>
        <v>-8</v>
      </c>
      <c r="AD495" s="6">
        <f t="shared" si="113"/>
        <v>-12</v>
      </c>
      <c r="AE495" s="6">
        <f t="shared" ref="AE495:AG510" si="127">SUM(AB495:AB497)</f>
        <v>-10</v>
      </c>
      <c r="AF495" s="6">
        <f t="shared" si="127"/>
        <v>-10</v>
      </c>
      <c r="AG495" s="6">
        <f t="shared" si="127"/>
        <v>-20</v>
      </c>
      <c r="AH495" s="5"/>
      <c r="AI495" s="8" t="str">
        <f t="shared" si="114"/>
        <v>OL Higher</v>
      </c>
      <c r="AJ495" s="24" t="str">
        <f t="shared" si="115"/>
        <v>Up</v>
      </c>
      <c r="AK495" s="25" t="str">
        <f t="shared" si="116"/>
        <v>POC Unchanged</v>
      </c>
      <c r="AL495" s="26" t="str">
        <f t="shared" si="117"/>
        <v>In. Val</v>
      </c>
      <c r="AM495" s="26" t="str">
        <f t="shared" si="118"/>
        <v>Lower Break</v>
      </c>
      <c r="AN495" s="26" t="str">
        <f t="shared" si="119"/>
        <v>Bl. Val</v>
      </c>
      <c r="AO495" s="26" t="str">
        <f t="shared" si="120"/>
        <v>Gap Down - Follow Through</v>
      </c>
      <c r="AP495" s="26" t="str">
        <f t="shared" si="121"/>
        <v>Bottom-Weighted</v>
      </c>
      <c r="AQ495" s="26" t="str">
        <f t="shared" si="122"/>
        <v>Skewed High</v>
      </c>
      <c r="AR495" s="26" t="str">
        <f t="shared" si="123"/>
        <v>Same</v>
      </c>
      <c r="AS495" s="27">
        <f t="shared" si="124"/>
        <v>0</v>
      </c>
    </row>
    <row r="496" spans="1:45" ht="15.5" x14ac:dyDescent="0.35">
      <c r="A496" s="20">
        <v>44960</v>
      </c>
      <c r="B496" s="21">
        <v>1.2119</v>
      </c>
      <c r="C496" s="21">
        <v>1.24472</v>
      </c>
      <c r="D496" s="21">
        <v>1.2028700000000001</v>
      </c>
      <c r="E496" s="21">
        <v>1.20431</v>
      </c>
      <c r="F496" s="21">
        <v>1.2390000000000001</v>
      </c>
      <c r="G496" s="21">
        <v>1.2416</v>
      </c>
      <c r="H496" s="21">
        <v>1.2198</v>
      </c>
      <c r="I496" s="22">
        <v>34</v>
      </c>
      <c r="J496" s="22">
        <v>1674</v>
      </c>
      <c r="K496" s="22">
        <v>13913</v>
      </c>
      <c r="L496" s="22">
        <v>15688</v>
      </c>
      <c r="M496" s="23">
        <v>16.272916666666706</v>
      </c>
      <c r="N496" s="23">
        <v>418.49999999999943</v>
      </c>
      <c r="O496" s="22">
        <v>218.00000000000043</v>
      </c>
      <c r="P496" s="22">
        <v>1842990</v>
      </c>
      <c r="Q496" s="23">
        <v>1919.78125</v>
      </c>
      <c r="R496" s="23">
        <v>37.486260454002441</v>
      </c>
      <c r="S496" s="22">
        <v>44</v>
      </c>
      <c r="T496" s="22" t="s">
        <v>28</v>
      </c>
      <c r="U496" s="23">
        <v>0.33745623737280439</v>
      </c>
      <c r="V496" s="22">
        <v>5160</v>
      </c>
      <c r="W496" s="22">
        <v>4333</v>
      </c>
      <c r="X496" s="22">
        <v>5079</v>
      </c>
      <c r="Y496" s="22">
        <v>1049</v>
      </c>
      <c r="Z496" s="22" t="s">
        <v>27</v>
      </c>
      <c r="AA496" s="5"/>
      <c r="AB496" s="6" cm="1">
        <f t="array" ref="AB496">SUM(IF(B496:I496&gt;B497:I497,1,-1))</f>
        <v>-2</v>
      </c>
      <c r="AC496" s="6" cm="1">
        <f t="array" ref="AC496">SUM(IF(J496:S496&gt;J497:S497,1,-1))</f>
        <v>-6</v>
      </c>
      <c r="AD496" s="6">
        <f t="shared" si="113"/>
        <v>-8</v>
      </c>
      <c r="AE496" s="6">
        <f t="shared" si="127"/>
        <v>-8</v>
      </c>
      <c r="AF496" s="6">
        <f t="shared" si="127"/>
        <v>-8</v>
      </c>
      <c r="AG496" s="6">
        <f t="shared" si="127"/>
        <v>-16</v>
      </c>
      <c r="AH496" s="5"/>
      <c r="AI496" s="8" t="str">
        <f t="shared" si="114"/>
        <v>Inside</v>
      </c>
      <c r="AJ496" s="24" t="str">
        <f t="shared" si="115"/>
        <v>Up</v>
      </c>
      <c r="AK496" s="25" t="str">
        <f t="shared" si="116"/>
        <v>POC Unchanged</v>
      </c>
      <c r="AL496" s="26" t="str">
        <f t="shared" si="117"/>
        <v>In. Val</v>
      </c>
      <c r="AM496" s="26" t="str">
        <f t="shared" si="118"/>
        <v>Inside Day</v>
      </c>
      <c r="AN496" s="26" t="str">
        <f t="shared" si="119"/>
        <v>Bl. Val</v>
      </c>
      <c r="AO496" s="26" t="str">
        <f t="shared" si="120"/>
        <v>Gap Down - Follow Through</v>
      </c>
      <c r="AP496" s="26" t="str">
        <f t="shared" si="121"/>
        <v>Bottom-Weighted</v>
      </c>
      <c r="AQ496" s="26" t="str">
        <f t="shared" si="122"/>
        <v>Skewed High</v>
      </c>
      <c r="AR496" s="26" t="str">
        <f t="shared" si="123"/>
        <v>Closed Higher Quadrant</v>
      </c>
      <c r="AS496" s="27">
        <f t="shared" si="124"/>
        <v>2</v>
      </c>
    </row>
    <row r="497" spans="1:45" ht="15.5" x14ac:dyDescent="0.35">
      <c r="A497" s="20">
        <v>44959</v>
      </c>
      <c r="B497" s="21">
        <v>1.1908799999999999</v>
      </c>
      <c r="C497" s="21">
        <v>1.24472</v>
      </c>
      <c r="D497" s="21">
        <v>1.18408</v>
      </c>
      <c r="E497" s="21">
        <v>1.22204</v>
      </c>
      <c r="F497" s="21">
        <v>1.2390000000000001</v>
      </c>
      <c r="G497" s="21">
        <v>1.2417000000000002</v>
      </c>
      <c r="H497" s="21">
        <v>1.2190000000000001</v>
      </c>
      <c r="I497" s="22">
        <v>64</v>
      </c>
      <c r="J497" s="22">
        <v>1666</v>
      </c>
      <c r="K497" s="22">
        <v>13999</v>
      </c>
      <c r="L497" s="22">
        <v>15766</v>
      </c>
      <c r="M497" s="23">
        <v>16.390416666666702</v>
      </c>
      <c r="N497" s="23">
        <v>606.40000000000032</v>
      </c>
      <c r="O497" s="22">
        <v>227.00000000000165</v>
      </c>
      <c r="P497" s="22">
        <v>1866680</v>
      </c>
      <c r="Q497" s="23">
        <v>1944.4583333333333</v>
      </c>
      <c r="R497" s="23">
        <v>25.999340369393128</v>
      </c>
      <c r="S497" s="22">
        <v>61</v>
      </c>
      <c r="T497" s="22" t="s">
        <v>30</v>
      </c>
      <c r="U497" s="23">
        <v>0.25843386741520746</v>
      </c>
      <c r="V497" s="22">
        <v>8011</v>
      </c>
      <c r="W497" s="22">
        <v>5652</v>
      </c>
      <c r="X497" s="22">
        <v>1361</v>
      </c>
      <c r="Y497" s="22">
        <v>714</v>
      </c>
      <c r="Z497" s="22" t="s">
        <v>32</v>
      </c>
      <c r="AA497" s="5"/>
      <c r="AB497" s="6" cm="1">
        <f t="array" ref="AB497">SUM(IF(B497:I497&gt;B498:I498,1,-1))</f>
        <v>-4</v>
      </c>
      <c r="AC497" s="6" cm="1">
        <f t="array" ref="AC497">SUM(IF(J497:S497&gt;J498:S498,1,-1))</f>
        <v>4</v>
      </c>
      <c r="AD497" s="6">
        <f t="shared" si="113"/>
        <v>0</v>
      </c>
      <c r="AE497" s="6">
        <f t="shared" si="127"/>
        <v>-12</v>
      </c>
      <c r="AF497" s="6">
        <f t="shared" si="127"/>
        <v>-12</v>
      </c>
      <c r="AG497" s="6">
        <f t="shared" si="127"/>
        <v>-24</v>
      </c>
      <c r="AH497" s="5"/>
      <c r="AI497" s="8" t="str">
        <f t="shared" si="114"/>
        <v>Inside</v>
      </c>
      <c r="AJ497" s="24" t="str">
        <f t="shared" si="115"/>
        <v>Up</v>
      </c>
      <c r="AK497" s="25" t="str">
        <f t="shared" si="116"/>
        <v>POC Unchanged</v>
      </c>
      <c r="AL497" s="26" t="str">
        <f t="shared" si="117"/>
        <v>In. Val</v>
      </c>
      <c r="AM497" s="26" t="str">
        <f t="shared" si="118"/>
        <v>Inside Day</v>
      </c>
      <c r="AN497" s="26" t="str">
        <f t="shared" si="119"/>
        <v>In Val</v>
      </c>
      <c r="AO497" s="26" t="str">
        <f t="shared" si="120"/>
        <v>Gap Down - Failed</v>
      </c>
      <c r="AP497" s="26" t="str">
        <f t="shared" si="121"/>
        <v>Bottom-Weighted</v>
      </c>
      <c r="AQ497" s="26" t="str">
        <f t="shared" si="122"/>
        <v>Skewed High</v>
      </c>
      <c r="AR497" s="26" t="str">
        <f t="shared" si="123"/>
        <v>Closed Higher Quadrant</v>
      </c>
      <c r="AS497" s="27">
        <f t="shared" si="124"/>
        <v>1</v>
      </c>
    </row>
    <row r="498" spans="1:45" ht="15.5" x14ac:dyDescent="0.35">
      <c r="A498" s="20">
        <v>44958</v>
      </c>
      <c r="B498" s="21">
        <v>1.20556</v>
      </c>
      <c r="C498" s="21">
        <v>1.24472</v>
      </c>
      <c r="D498" s="21">
        <v>1.18408</v>
      </c>
      <c r="E498" s="21">
        <v>1.23871</v>
      </c>
      <c r="F498" s="21">
        <v>1.2390000000000001</v>
      </c>
      <c r="G498" s="21">
        <v>1.2430000000000001</v>
      </c>
      <c r="H498" s="21">
        <v>1.2174000000000003</v>
      </c>
      <c r="I498" s="22">
        <v>48</v>
      </c>
      <c r="J498" s="22">
        <v>1613</v>
      </c>
      <c r="K498" s="22">
        <v>13915</v>
      </c>
      <c r="L498" s="22">
        <v>15617</v>
      </c>
      <c r="M498" s="23">
        <v>16.230937500000049</v>
      </c>
      <c r="N498" s="23">
        <v>606.40000000000032</v>
      </c>
      <c r="O498" s="22">
        <v>255.99999999999847</v>
      </c>
      <c r="P498" s="22">
        <v>1852569</v>
      </c>
      <c r="Q498" s="23">
        <v>1929.7593750000001</v>
      </c>
      <c r="R498" s="23">
        <v>25.753627968337717</v>
      </c>
      <c r="S498" s="22">
        <v>61</v>
      </c>
      <c r="T498" s="22" t="s">
        <v>30</v>
      </c>
      <c r="U498" s="23">
        <v>0.27973904701600288</v>
      </c>
      <c r="V498" s="22">
        <v>7438</v>
      </c>
      <c r="W498" s="22">
        <v>5263</v>
      </c>
      <c r="X498" s="22">
        <v>1778</v>
      </c>
      <c r="Y498" s="22">
        <v>1116</v>
      </c>
      <c r="Z498" s="22" t="s">
        <v>31</v>
      </c>
      <c r="AA498" s="5"/>
      <c r="AB498" s="6" cm="1">
        <f t="array" ref="AB498">SUM(IF(B498:I498&gt;B499:I499,1,-1))</f>
        <v>-2</v>
      </c>
      <c r="AC498" s="6" cm="1">
        <f t="array" ref="AC498">SUM(IF(J498:S498&gt;J499:S499,1,-1))</f>
        <v>-6</v>
      </c>
      <c r="AD498" s="6">
        <f t="shared" si="113"/>
        <v>-8</v>
      </c>
      <c r="AE498" s="6">
        <f t="shared" si="127"/>
        <v>-10</v>
      </c>
      <c r="AF498" s="6">
        <f t="shared" si="127"/>
        <v>-14</v>
      </c>
      <c r="AG498" s="6">
        <f t="shared" si="127"/>
        <v>-24</v>
      </c>
      <c r="AH498" s="5"/>
      <c r="AI498" s="8" t="str">
        <f t="shared" si="114"/>
        <v>OL Higher</v>
      </c>
      <c r="AJ498" s="24" t="str">
        <f t="shared" si="115"/>
        <v>Up</v>
      </c>
      <c r="AK498" s="25" t="str">
        <f t="shared" si="116"/>
        <v>POC Down</v>
      </c>
      <c r="AL498" s="26" t="str">
        <f t="shared" si="117"/>
        <v>In. Val</v>
      </c>
      <c r="AM498" s="26" t="str">
        <f t="shared" si="118"/>
        <v>Inside Day</v>
      </c>
      <c r="AN498" s="26" t="str">
        <f t="shared" si="119"/>
        <v>In Val</v>
      </c>
      <c r="AO498" s="26" t="str">
        <f t="shared" si="120"/>
        <v>Gap Down - Failed</v>
      </c>
      <c r="AP498" s="26" t="str">
        <f t="shared" si="121"/>
        <v>Bottom-Weighted</v>
      </c>
      <c r="AQ498" s="26" t="str">
        <f t="shared" si="122"/>
        <v>Skewed High</v>
      </c>
      <c r="AR498" s="26" t="str">
        <f t="shared" si="123"/>
        <v>Same</v>
      </c>
      <c r="AS498" s="27">
        <f t="shared" si="124"/>
        <v>0</v>
      </c>
    </row>
    <row r="499" spans="1:45" ht="15.5" x14ac:dyDescent="0.35">
      <c r="A499" s="20">
        <v>44957</v>
      </c>
      <c r="B499" s="21">
        <v>1.1965699999999999</v>
      </c>
      <c r="C499" s="21">
        <v>1.24472</v>
      </c>
      <c r="D499" s="21">
        <v>1.18408</v>
      </c>
      <c r="E499" s="21">
        <v>1.2307900000000001</v>
      </c>
      <c r="F499" s="21">
        <v>1.2393000000000001</v>
      </c>
      <c r="G499" s="21">
        <v>1.2430000000000001</v>
      </c>
      <c r="H499" s="21">
        <v>1.2160000000000002</v>
      </c>
      <c r="I499" s="22">
        <v>57</v>
      </c>
      <c r="J499" s="22">
        <v>1343</v>
      </c>
      <c r="K499" s="22">
        <v>14372</v>
      </c>
      <c r="L499" s="22">
        <v>15802</v>
      </c>
      <c r="M499" s="23">
        <v>16.428958333333391</v>
      </c>
      <c r="N499" s="23">
        <v>606.40000000000032</v>
      </c>
      <c r="O499" s="22">
        <v>269.99999999999915</v>
      </c>
      <c r="P499" s="22">
        <v>1857437</v>
      </c>
      <c r="Q499" s="23">
        <v>1934.8302083333333</v>
      </c>
      <c r="R499" s="23">
        <v>26.058707124010539</v>
      </c>
      <c r="S499" s="22">
        <v>56</v>
      </c>
      <c r="T499" s="22" t="s">
        <v>30</v>
      </c>
      <c r="U499" s="23">
        <v>0.29219330337524491</v>
      </c>
      <c r="V499" s="22">
        <v>6808</v>
      </c>
      <c r="W499" s="22">
        <v>5223</v>
      </c>
      <c r="X499" s="22">
        <v>2500</v>
      </c>
      <c r="Y499" s="22">
        <v>1246</v>
      </c>
      <c r="Z499" s="22" t="s">
        <v>31</v>
      </c>
      <c r="AA499" s="5"/>
      <c r="AB499" s="6" cm="1">
        <f t="array" ref="AB499">SUM(IF(B499:I499&gt;B500:I500,1,-1))</f>
        <v>-6</v>
      </c>
      <c r="AC499" s="6" cm="1">
        <f t="array" ref="AC499">SUM(IF(J499:S499&gt;J500:S500,1,-1))</f>
        <v>-10</v>
      </c>
      <c r="AD499" s="6">
        <f t="shared" si="113"/>
        <v>-16</v>
      </c>
      <c r="AE499" s="6">
        <f t="shared" si="127"/>
        <v>-8</v>
      </c>
      <c r="AF499" s="6">
        <f t="shared" si="127"/>
        <v>-8</v>
      </c>
      <c r="AG499" s="6">
        <f t="shared" si="127"/>
        <v>-16</v>
      </c>
      <c r="AH499" s="5"/>
      <c r="AI499" s="8" t="str">
        <f t="shared" si="114"/>
        <v>OL Higher</v>
      </c>
      <c r="AJ499" s="24" t="str">
        <f t="shared" si="115"/>
        <v>Up</v>
      </c>
      <c r="AK499" s="25" t="str">
        <f t="shared" si="116"/>
        <v>POC Unchanged</v>
      </c>
      <c r="AL499" s="26" t="str">
        <f t="shared" si="117"/>
        <v>In. Val</v>
      </c>
      <c r="AM499" s="26" t="str">
        <f t="shared" si="118"/>
        <v>Inside Day</v>
      </c>
      <c r="AN499" s="26" t="str">
        <f t="shared" si="119"/>
        <v>In Val</v>
      </c>
      <c r="AO499" s="26" t="str">
        <f t="shared" si="120"/>
        <v>Gap Down - Failed</v>
      </c>
      <c r="AP499" s="26" t="str">
        <f t="shared" si="121"/>
        <v>Bottom-Weighted</v>
      </c>
      <c r="AQ499" s="26" t="str">
        <f t="shared" si="122"/>
        <v>Skewed High</v>
      </c>
      <c r="AR499" s="26" t="str">
        <f t="shared" si="123"/>
        <v>Same</v>
      </c>
      <c r="AS499" s="27">
        <f t="shared" si="124"/>
        <v>0</v>
      </c>
    </row>
    <row r="500" spans="1:45" ht="15.5" x14ac:dyDescent="0.35">
      <c r="A500" s="20">
        <v>44956</v>
      </c>
      <c r="B500" s="21">
        <v>1.2057800000000001</v>
      </c>
      <c r="C500" s="21">
        <v>1.24472</v>
      </c>
      <c r="D500" s="21">
        <v>1.18408</v>
      </c>
      <c r="E500" s="21">
        <v>1.23492</v>
      </c>
      <c r="F500" s="21">
        <v>1.2393000000000001</v>
      </c>
      <c r="G500" s="21">
        <v>1.2430000000000001</v>
      </c>
      <c r="H500" s="21">
        <v>1.2144000000000001</v>
      </c>
      <c r="I500" s="22">
        <v>59</v>
      </c>
      <c r="J500" s="22">
        <v>1343</v>
      </c>
      <c r="K500" s="22">
        <v>14784</v>
      </c>
      <c r="L500" s="22">
        <v>16214</v>
      </c>
      <c r="M500" s="23">
        <v>16.863958333333375</v>
      </c>
      <c r="N500" s="23">
        <v>606.40000000000032</v>
      </c>
      <c r="O500" s="22">
        <v>285.9999999999996</v>
      </c>
      <c r="P500" s="22">
        <v>1884731</v>
      </c>
      <c r="Q500" s="23">
        <v>1963.2614583333334</v>
      </c>
      <c r="R500" s="23">
        <v>26.738126649076502</v>
      </c>
      <c r="S500" s="22">
        <v>57</v>
      </c>
      <c r="T500" s="22" t="s">
        <v>28</v>
      </c>
      <c r="U500" s="23">
        <v>0.30640731609324728</v>
      </c>
      <c r="V500" s="22">
        <v>6184</v>
      </c>
      <c r="W500" s="22">
        <v>5209</v>
      </c>
      <c r="X500" s="22">
        <v>2981</v>
      </c>
      <c r="Y500" s="22">
        <v>1813</v>
      </c>
      <c r="Z500" s="22" t="s">
        <v>31</v>
      </c>
      <c r="AA500" s="5"/>
      <c r="AB500" s="6" cm="1">
        <f t="array" ref="AB500">SUM(IF(B500:I500&gt;B501:I501,1,-1))</f>
        <v>-2</v>
      </c>
      <c r="AC500" s="6" cm="1">
        <f t="array" ref="AC500">SUM(IF(J500:S500&gt;J501:S501,1,-1))</f>
        <v>2</v>
      </c>
      <c r="AD500" s="6">
        <f t="shared" si="113"/>
        <v>0</v>
      </c>
      <c r="AE500" s="6">
        <f t="shared" si="127"/>
        <v>2</v>
      </c>
      <c r="AF500" s="6">
        <f t="shared" si="127"/>
        <v>-6</v>
      </c>
      <c r="AG500" s="6">
        <f t="shared" si="127"/>
        <v>-4</v>
      </c>
      <c r="AH500" s="5"/>
      <c r="AI500" s="8" t="str">
        <f t="shared" si="114"/>
        <v>OL Higher</v>
      </c>
      <c r="AJ500" s="24" t="str">
        <f t="shared" si="115"/>
        <v>Up</v>
      </c>
      <c r="AK500" s="25" t="str">
        <f t="shared" si="116"/>
        <v>POC Up</v>
      </c>
      <c r="AL500" s="26" t="str">
        <f t="shared" si="117"/>
        <v>In. Val</v>
      </c>
      <c r="AM500" s="26" t="str">
        <f t="shared" si="118"/>
        <v>Inside Day</v>
      </c>
      <c r="AN500" s="26" t="str">
        <f t="shared" si="119"/>
        <v>In Val</v>
      </c>
      <c r="AO500" s="26" t="str">
        <f t="shared" si="120"/>
        <v>Gap Down - Failed</v>
      </c>
      <c r="AP500" s="26" t="str">
        <f t="shared" si="121"/>
        <v>Bottom-Weighted</v>
      </c>
      <c r="AQ500" s="26" t="str">
        <f t="shared" si="122"/>
        <v>Skewed High</v>
      </c>
      <c r="AR500" s="26" t="str">
        <f t="shared" si="123"/>
        <v>Same</v>
      </c>
      <c r="AS500" s="27">
        <f t="shared" si="124"/>
        <v>0</v>
      </c>
    </row>
    <row r="501" spans="1:45" ht="15.5" x14ac:dyDescent="0.35">
      <c r="A501" s="20">
        <v>44953</v>
      </c>
      <c r="B501" s="21">
        <v>1.20932</v>
      </c>
      <c r="C501" s="21">
        <v>1.24472</v>
      </c>
      <c r="D501" s="21">
        <v>1.18408</v>
      </c>
      <c r="E501" s="21">
        <v>1.2399899999999999</v>
      </c>
      <c r="F501" s="21">
        <v>1.2390000000000001</v>
      </c>
      <c r="G501" s="21">
        <v>1.2430000000000001</v>
      </c>
      <c r="H501" s="21">
        <v>1.2133000000000003</v>
      </c>
      <c r="I501" s="22">
        <v>55</v>
      </c>
      <c r="J501" s="22">
        <v>1420</v>
      </c>
      <c r="K501" s="22">
        <v>14537</v>
      </c>
      <c r="L501" s="22">
        <v>16027</v>
      </c>
      <c r="M501" s="23">
        <v>16.663333333333373</v>
      </c>
      <c r="N501" s="23">
        <v>606.40000000000032</v>
      </c>
      <c r="O501" s="22">
        <v>296.99999999999835</v>
      </c>
      <c r="P501" s="22">
        <v>1832819</v>
      </c>
      <c r="Q501" s="23">
        <v>1909.1864583333333</v>
      </c>
      <c r="R501" s="23">
        <v>26.42974934036938</v>
      </c>
      <c r="S501" s="22">
        <v>59</v>
      </c>
      <c r="T501" s="22" t="s">
        <v>28</v>
      </c>
      <c r="U501" s="23">
        <v>0.30078832486087009</v>
      </c>
      <c r="V501" s="22">
        <v>5617</v>
      </c>
      <c r="W501" s="22">
        <v>5209</v>
      </c>
      <c r="X501" s="22">
        <v>3361</v>
      </c>
      <c r="Y501" s="22">
        <v>1813</v>
      </c>
      <c r="Z501" s="22" t="s">
        <v>31</v>
      </c>
      <c r="AA501" s="5"/>
      <c r="AB501" s="6" cm="1">
        <f t="array" ref="AB501">SUM(IF(B501:I501&gt;B502:I502,1,-1))</f>
        <v>0</v>
      </c>
      <c r="AC501" s="6" cm="1">
        <f t="array" ref="AC501">SUM(IF(J501:S501&gt;J502:S502,1,-1))</f>
        <v>0</v>
      </c>
      <c r="AD501" s="6">
        <f t="shared" si="113"/>
        <v>0</v>
      </c>
      <c r="AE501" s="6">
        <f t="shared" si="127"/>
        <v>4</v>
      </c>
      <c r="AF501" s="6">
        <f t="shared" si="127"/>
        <v>-8</v>
      </c>
      <c r="AG501" s="6">
        <f t="shared" si="127"/>
        <v>-4</v>
      </c>
      <c r="AH501" s="5"/>
      <c r="AI501" s="8" t="str">
        <f t="shared" si="114"/>
        <v>OL Higher</v>
      </c>
      <c r="AJ501" s="24" t="str">
        <f t="shared" si="115"/>
        <v>Up</v>
      </c>
      <c r="AK501" s="25" t="str">
        <f t="shared" si="116"/>
        <v>POC Up</v>
      </c>
      <c r="AL501" s="26" t="str">
        <f t="shared" si="117"/>
        <v>In. Val</v>
      </c>
      <c r="AM501" s="26" t="str">
        <f t="shared" si="118"/>
        <v>Inside Day</v>
      </c>
      <c r="AN501" s="26" t="str">
        <f t="shared" si="119"/>
        <v>In Val</v>
      </c>
      <c r="AO501" s="26" t="str">
        <f t="shared" si="120"/>
        <v>Gap Down - Failed</v>
      </c>
      <c r="AP501" s="26" t="str">
        <f t="shared" si="121"/>
        <v>Bottom-Weighted</v>
      </c>
      <c r="AQ501" s="26" t="str">
        <f t="shared" si="122"/>
        <v>Skewed High</v>
      </c>
      <c r="AR501" s="26" t="str">
        <f t="shared" si="123"/>
        <v>Same</v>
      </c>
      <c r="AS501" s="27">
        <f t="shared" si="124"/>
        <v>0</v>
      </c>
    </row>
    <row r="502" spans="1:45" ht="15.5" x14ac:dyDescent="0.35">
      <c r="A502" s="20">
        <v>44952</v>
      </c>
      <c r="B502" s="21">
        <v>1.20695</v>
      </c>
      <c r="C502" s="21">
        <v>1.24472</v>
      </c>
      <c r="D502" s="21">
        <v>1.18408</v>
      </c>
      <c r="E502" s="21">
        <v>1.24136</v>
      </c>
      <c r="F502" s="21">
        <v>1.2163000000000002</v>
      </c>
      <c r="G502" s="21">
        <v>1.2410000000000001</v>
      </c>
      <c r="H502" s="21">
        <v>1.2106000000000001</v>
      </c>
      <c r="I502" s="22">
        <v>55</v>
      </c>
      <c r="J502" s="22">
        <v>9030</v>
      </c>
      <c r="K502" s="22">
        <v>6338</v>
      </c>
      <c r="L502" s="22">
        <v>15433</v>
      </c>
      <c r="M502" s="23">
        <v>16.814628820960738</v>
      </c>
      <c r="N502" s="23">
        <v>606.40000000000032</v>
      </c>
      <c r="O502" s="22">
        <v>303.99999999999983</v>
      </c>
      <c r="P502" s="22">
        <v>1768055</v>
      </c>
      <c r="Q502" s="23">
        <v>1930.1910480349345</v>
      </c>
      <c r="R502" s="23">
        <v>25.450197889182046</v>
      </c>
      <c r="S502" s="22">
        <v>58</v>
      </c>
      <c r="T502" s="22" t="s">
        <v>26</v>
      </c>
      <c r="U502" s="23">
        <v>0.56674539160608783</v>
      </c>
      <c r="V502" s="22">
        <v>4969</v>
      </c>
      <c r="W502" s="22">
        <v>5209</v>
      </c>
      <c r="X502" s="22">
        <v>3415</v>
      </c>
      <c r="Y502" s="22">
        <v>1813</v>
      </c>
      <c r="Z502" s="22" t="s">
        <v>31</v>
      </c>
      <c r="AA502" s="5"/>
      <c r="AB502" s="6" cm="1">
        <f t="array" ref="AB502">SUM(IF(B502:I502&gt;B503:I503,1,-1))</f>
        <v>4</v>
      </c>
      <c r="AC502" s="6" cm="1">
        <f t="array" ref="AC502">SUM(IF(J502:S502&gt;J503:S503,1,-1))</f>
        <v>-8</v>
      </c>
      <c r="AD502" s="6">
        <f t="shared" si="113"/>
        <v>-4</v>
      </c>
      <c r="AE502" s="6">
        <f t="shared" si="127"/>
        <v>0</v>
      </c>
      <c r="AF502" s="6">
        <f t="shared" si="127"/>
        <v>-4</v>
      </c>
      <c r="AG502" s="6">
        <f t="shared" si="127"/>
        <v>-4</v>
      </c>
      <c r="AH502" s="5"/>
      <c r="AI502" s="8" t="str">
        <f t="shared" si="114"/>
        <v>OL Higher</v>
      </c>
      <c r="AJ502" s="24" t="str">
        <f t="shared" si="115"/>
        <v>Up</v>
      </c>
      <c r="AK502" s="25" t="str">
        <f t="shared" si="116"/>
        <v>POC Up</v>
      </c>
      <c r="AL502" s="26" t="str">
        <f t="shared" si="117"/>
        <v>In. Val</v>
      </c>
      <c r="AM502" s="26" t="str">
        <f t="shared" si="118"/>
        <v>Inside Day</v>
      </c>
      <c r="AN502" s="26" t="str">
        <f t="shared" si="119"/>
        <v>Ab. Val</v>
      </c>
      <c r="AO502" s="26" t="str">
        <f t="shared" si="120"/>
        <v>No Gap</v>
      </c>
      <c r="AP502" s="26" t="str">
        <f t="shared" si="121"/>
        <v>Top-Weighted</v>
      </c>
      <c r="AQ502" s="26" t="str">
        <f t="shared" si="122"/>
        <v>Skewed Mid-High</v>
      </c>
      <c r="AR502" s="26" t="str">
        <f t="shared" si="123"/>
        <v>Same</v>
      </c>
      <c r="AS502" s="27">
        <f t="shared" si="124"/>
        <v>0</v>
      </c>
    </row>
    <row r="503" spans="1:45" ht="15.5" x14ac:dyDescent="0.35">
      <c r="A503" s="20">
        <v>44951</v>
      </c>
      <c r="B503" s="21">
        <v>1.2027399999999999</v>
      </c>
      <c r="C503" s="21">
        <v>1.24472</v>
      </c>
      <c r="D503" s="21">
        <v>1.18408</v>
      </c>
      <c r="E503" s="21">
        <v>1.24099</v>
      </c>
      <c r="F503" s="21">
        <v>1.2042000000000002</v>
      </c>
      <c r="G503" s="21">
        <v>1.2325000000000002</v>
      </c>
      <c r="H503" s="21">
        <v>1.1957000000000002</v>
      </c>
      <c r="I503" s="22">
        <v>43</v>
      </c>
      <c r="J503" s="22">
        <v>12979</v>
      </c>
      <c r="K503" s="22">
        <v>3215</v>
      </c>
      <c r="L503" s="22">
        <v>16266</v>
      </c>
      <c r="M503" s="23">
        <v>16.908125000000044</v>
      </c>
      <c r="N503" s="23">
        <v>606.40000000000032</v>
      </c>
      <c r="O503" s="22">
        <v>367.99999999999943</v>
      </c>
      <c r="P503" s="22">
        <v>1853839</v>
      </c>
      <c r="Q503" s="23">
        <v>1931.0822916666666</v>
      </c>
      <c r="R503" s="23">
        <v>26.823878627968323</v>
      </c>
      <c r="S503" s="22">
        <v>58</v>
      </c>
      <c r="T503" s="22" t="s">
        <v>28</v>
      </c>
      <c r="U503" s="23">
        <v>0.42477345162120234</v>
      </c>
      <c r="V503" s="22">
        <v>4238</v>
      </c>
      <c r="W503" s="22">
        <v>5209</v>
      </c>
      <c r="X503" s="22">
        <v>4979</v>
      </c>
      <c r="Y503" s="22">
        <v>1813</v>
      </c>
      <c r="Z503" s="22" t="s">
        <v>31</v>
      </c>
      <c r="AA503" s="5"/>
      <c r="AB503" s="6" cm="1">
        <f t="array" ref="AB503">SUM(IF(B503:I503&gt;B504:I504,1,-1))</f>
        <v>0</v>
      </c>
      <c r="AC503" s="6" cm="1">
        <f t="array" ref="AC503">SUM(IF(J503:S503&gt;J504:S504,1,-1))</f>
        <v>0</v>
      </c>
      <c r="AD503" s="6">
        <f t="shared" si="113"/>
        <v>0</v>
      </c>
      <c r="AE503" s="6">
        <f t="shared" si="127"/>
        <v>-6</v>
      </c>
      <c r="AF503" s="6">
        <f t="shared" si="127"/>
        <v>10</v>
      </c>
      <c r="AG503" s="6">
        <f t="shared" si="127"/>
        <v>4</v>
      </c>
      <c r="AH503" s="5"/>
      <c r="AI503" s="8" t="str">
        <f t="shared" si="114"/>
        <v>Outside</v>
      </c>
      <c r="AJ503" s="24" t="str">
        <f t="shared" si="115"/>
        <v>Neutral</v>
      </c>
      <c r="AK503" s="25" t="str">
        <f t="shared" si="116"/>
        <v>POC Unchanged</v>
      </c>
      <c r="AL503" s="26" t="str">
        <f t="shared" si="117"/>
        <v>In. Val</v>
      </c>
      <c r="AM503" s="26" t="str">
        <f t="shared" si="118"/>
        <v>Inside Day</v>
      </c>
      <c r="AN503" s="26" t="str">
        <f t="shared" si="119"/>
        <v>Ab. Val</v>
      </c>
      <c r="AO503" s="26" t="str">
        <f t="shared" si="120"/>
        <v>No Gap</v>
      </c>
      <c r="AP503" s="26" t="str">
        <f t="shared" si="121"/>
        <v>Top-Weighted</v>
      </c>
      <c r="AQ503" s="26" t="str">
        <f t="shared" si="122"/>
        <v>Skewed Mid-High</v>
      </c>
      <c r="AR503" s="26" t="str">
        <f t="shared" si="123"/>
        <v>Same</v>
      </c>
      <c r="AS503" s="27">
        <f t="shared" si="124"/>
        <v>0</v>
      </c>
    </row>
    <row r="504" spans="1:45" ht="15.5" x14ac:dyDescent="0.35">
      <c r="A504" s="20">
        <v>44950</v>
      </c>
      <c r="B504" s="21">
        <v>1.2026399999999999</v>
      </c>
      <c r="C504" s="21">
        <v>1.24472</v>
      </c>
      <c r="D504" s="21">
        <v>1.18408</v>
      </c>
      <c r="E504" s="21">
        <v>1.2331000000000001</v>
      </c>
      <c r="F504" s="21">
        <v>1.2042000000000002</v>
      </c>
      <c r="G504" s="21">
        <v>1.2289000000000001</v>
      </c>
      <c r="H504" s="21">
        <v>1.1959000000000002</v>
      </c>
      <c r="I504" s="22">
        <v>37</v>
      </c>
      <c r="J504" s="22">
        <v>12531</v>
      </c>
      <c r="K504" s="22">
        <v>3638</v>
      </c>
      <c r="L504" s="22">
        <v>16251</v>
      </c>
      <c r="M504" s="23">
        <v>16.890104166666703</v>
      </c>
      <c r="N504" s="23">
        <v>606.40000000000032</v>
      </c>
      <c r="O504" s="22">
        <v>329.9999999999992</v>
      </c>
      <c r="P504" s="22">
        <v>1855704</v>
      </c>
      <c r="Q504" s="23">
        <v>1933.0250000000001</v>
      </c>
      <c r="R504" s="23">
        <v>26.799142480211067</v>
      </c>
      <c r="S504" s="22">
        <v>58</v>
      </c>
      <c r="T504" s="22" t="s">
        <v>28</v>
      </c>
      <c r="U504" s="23">
        <v>0.46812263199350435</v>
      </c>
      <c r="V504" s="22">
        <v>3488</v>
      </c>
      <c r="W504" s="22">
        <v>5192</v>
      </c>
      <c r="X504" s="22">
        <v>5733</v>
      </c>
      <c r="Y504" s="22">
        <v>1813</v>
      </c>
      <c r="Z504" s="22" t="s">
        <v>31</v>
      </c>
      <c r="AA504" s="5"/>
      <c r="AB504" s="6" cm="1">
        <f t="array" ref="AB504">SUM(IF(B504:I504&gt;B505:I505,1,-1))</f>
        <v>-4</v>
      </c>
      <c r="AC504" s="6" cm="1">
        <f t="array" ref="AC504">SUM(IF(J504:S504&gt;J505:S505,1,-1))</f>
        <v>4</v>
      </c>
      <c r="AD504" s="6">
        <f t="shared" si="113"/>
        <v>0</v>
      </c>
      <c r="AE504" s="6">
        <f t="shared" si="127"/>
        <v>-8</v>
      </c>
      <c r="AF504" s="6">
        <f t="shared" si="127"/>
        <v>6</v>
      </c>
      <c r="AG504" s="6">
        <f t="shared" si="127"/>
        <v>-2</v>
      </c>
      <c r="AH504" s="5"/>
      <c r="AI504" s="8" t="str">
        <f t="shared" si="114"/>
        <v>Outside</v>
      </c>
      <c r="AJ504" s="24" t="str">
        <f t="shared" si="115"/>
        <v>Neutral</v>
      </c>
      <c r="AK504" s="25" t="str">
        <f t="shared" si="116"/>
        <v>POC Unchanged</v>
      </c>
      <c r="AL504" s="26" t="str">
        <f t="shared" si="117"/>
        <v>In. Val</v>
      </c>
      <c r="AM504" s="26" t="str">
        <f t="shared" si="118"/>
        <v>Inside Day</v>
      </c>
      <c r="AN504" s="26" t="str">
        <f t="shared" si="119"/>
        <v>Ab. Val</v>
      </c>
      <c r="AO504" s="26" t="str">
        <f t="shared" si="120"/>
        <v>No Gap</v>
      </c>
      <c r="AP504" s="26" t="str">
        <f t="shared" si="121"/>
        <v>Top-Weighted</v>
      </c>
      <c r="AQ504" s="26" t="str">
        <f t="shared" si="122"/>
        <v>Skewed Mid-Low</v>
      </c>
      <c r="AR504" s="26" t="str">
        <f t="shared" si="123"/>
        <v>Same</v>
      </c>
      <c r="AS504" s="27">
        <f t="shared" si="124"/>
        <v>0</v>
      </c>
    </row>
    <row r="505" spans="1:45" ht="15.5" x14ac:dyDescent="0.35">
      <c r="A505" s="20">
        <v>44949</v>
      </c>
      <c r="B505" s="21">
        <v>1.2078500000000001</v>
      </c>
      <c r="C505" s="21">
        <v>1.24472</v>
      </c>
      <c r="D505" s="21">
        <v>1.18408</v>
      </c>
      <c r="E505" s="21">
        <v>1.2378199999999999</v>
      </c>
      <c r="F505" s="21">
        <v>1.2042000000000002</v>
      </c>
      <c r="G505" s="21">
        <v>1.2255000000000003</v>
      </c>
      <c r="H505" s="21">
        <v>1.1959000000000002</v>
      </c>
      <c r="I505" s="22">
        <v>36</v>
      </c>
      <c r="J505" s="22">
        <v>12143</v>
      </c>
      <c r="K505" s="22">
        <v>3948</v>
      </c>
      <c r="L505" s="22">
        <v>16178</v>
      </c>
      <c r="M505" s="23">
        <v>16.808541666666713</v>
      </c>
      <c r="N505" s="23">
        <v>606.40000000000032</v>
      </c>
      <c r="O505" s="22">
        <v>296.00000000000068</v>
      </c>
      <c r="P505" s="22">
        <v>1845303</v>
      </c>
      <c r="Q505" s="23">
        <v>1922.190625</v>
      </c>
      <c r="R505" s="23">
        <v>26.678759894459088</v>
      </c>
      <c r="S505" s="22">
        <v>59</v>
      </c>
      <c r="T505" s="22" t="s">
        <v>26</v>
      </c>
      <c r="U505" s="23">
        <v>0.50262012658316013</v>
      </c>
      <c r="V505" s="22">
        <v>2872</v>
      </c>
      <c r="W505" s="22">
        <v>5072</v>
      </c>
      <c r="X505" s="22">
        <v>6403</v>
      </c>
      <c r="Y505" s="22">
        <v>1813</v>
      </c>
      <c r="Z505" s="22" t="s">
        <v>31</v>
      </c>
      <c r="AA505" s="5"/>
      <c r="AB505" s="6" cm="1">
        <f t="array" ref="AB505">SUM(IF(B505:I505&gt;B506:I506,1,-1))</f>
        <v>-2</v>
      </c>
      <c r="AC505" s="6" cm="1">
        <f t="array" ref="AC505">SUM(IF(J505:S505&gt;J506:S506,1,-1))</f>
        <v>6</v>
      </c>
      <c r="AD505" s="6">
        <f t="shared" si="113"/>
        <v>4</v>
      </c>
      <c r="AE505" s="6">
        <f t="shared" si="127"/>
        <v>-4</v>
      </c>
      <c r="AF505" s="6">
        <f t="shared" si="127"/>
        <v>2</v>
      </c>
      <c r="AG505" s="6">
        <f t="shared" si="127"/>
        <v>-2</v>
      </c>
      <c r="AH505" s="5"/>
      <c r="AI505" s="8" t="str">
        <f t="shared" si="114"/>
        <v>Outside</v>
      </c>
      <c r="AJ505" s="24" t="str">
        <f t="shared" si="115"/>
        <v>Neutral</v>
      </c>
      <c r="AK505" s="25" t="str">
        <f t="shared" si="116"/>
        <v>POC Down</v>
      </c>
      <c r="AL505" s="26" t="str">
        <f t="shared" si="117"/>
        <v>In. Val</v>
      </c>
      <c r="AM505" s="26" t="str">
        <f t="shared" si="118"/>
        <v>Upper Break</v>
      </c>
      <c r="AN505" s="26" t="str">
        <f t="shared" si="119"/>
        <v>Ab. Val</v>
      </c>
      <c r="AO505" s="26" t="str">
        <f t="shared" si="120"/>
        <v>No Gap</v>
      </c>
      <c r="AP505" s="26" t="str">
        <f t="shared" si="121"/>
        <v>Top-Weighted</v>
      </c>
      <c r="AQ505" s="26" t="str">
        <f t="shared" si="122"/>
        <v>Skewed Mid-Low</v>
      </c>
      <c r="AR505" s="26" t="str">
        <f t="shared" si="123"/>
        <v>Same</v>
      </c>
      <c r="AS505" s="27">
        <f t="shared" si="124"/>
        <v>0</v>
      </c>
    </row>
    <row r="506" spans="1:45" ht="15.5" x14ac:dyDescent="0.35">
      <c r="A506" s="20">
        <v>44946</v>
      </c>
      <c r="B506" s="21">
        <v>1.2062999999999999</v>
      </c>
      <c r="C506" s="21">
        <v>1.2435400000000001</v>
      </c>
      <c r="D506" s="21">
        <v>1.18408</v>
      </c>
      <c r="E506" s="21">
        <v>1.2405600000000001</v>
      </c>
      <c r="F506" s="21">
        <v>1.2063000000000001</v>
      </c>
      <c r="G506" s="21">
        <v>1.2241000000000002</v>
      </c>
      <c r="H506" s="21">
        <v>1.1990000000000001</v>
      </c>
      <c r="I506" s="22">
        <v>40</v>
      </c>
      <c r="J506" s="22">
        <v>10039</v>
      </c>
      <c r="K506" s="22">
        <v>5706</v>
      </c>
      <c r="L506" s="22">
        <v>15840</v>
      </c>
      <c r="M506" s="23">
        <v>16.460833333333376</v>
      </c>
      <c r="N506" s="23">
        <v>594.6000000000007</v>
      </c>
      <c r="O506" s="22">
        <v>251.00000000000122</v>
      </c>
      <c r="P506" s="22">
        <v>1792930</v>
      </c>
      <c r="Q506" s="23">
        <v>1867.6354166666667</v>
      </c>
      <c r="R506" s="23">
        <v>26.639757820383419</v>
      </c>
      <c r="S506" s="22">
        <v>62</v>
      </c>
      <c r="T506" s="22" t="s">
        <v>26</v>
      </c>
      <c r="U506" s="23">
        <v>0.5466423382315434</v>
      </c>
      <c r="V506" s="22">
        <v>2217</v>
      </c>
      <c r="W506" s="22">
        <v>5225</v>
      </c>
      <c r="X506" s="22">
        <v>6583</v>
      </c>
      <c r="Y506" s="22">
        <v>1775</v>
      </c>
      <c r="Z506" s="22" t="s">
        <v>31</v>
      </c>
      <c r="AA506" s="5"/>
      <c r="AB506" s="6" cm="1">
        <f t="array" ref="AB506">SUM(IF(B506:I506&gt;B507:I507,1,-1))</f>
        <v>-2</v>
      </c>
      <c r="AC506" s="6" cm="1">
        <f t="array" ref="AC506">SUM(IF(J506:S506&gt;J507:S507,1,-1))</f>
        <v>-4</v>
      </c>
      <c r="AD506" s="6">
        <f t="shared" si="113"/>
        <v>-6</v>
      </c>
      <c r="AE506" s="6">
        <f t="shared" si="127"/>
        <v>-2</v>
      </c>
      <c r="AF506" s="6">
        <f t="shared" si="127"/>
        <v>2</v>
      </c>
      <c r="AG506" s="6">
        <f t="shared" si="127"/>
        <v>0</v>
      </c>
      <c r="AH506" s="5"/>
      <c r="AI506" s="8" t="str">
        <f t="shared" si="114"/>
        <v>Outside</v>
      </c>
      <c r="AJ506" s="24" t="str">
        <f t="shared" si="115"/>
        <v>Neutral</v>
      </c>
      <c r="AK506" s="25" t="str">
        <f t="shared" si="116"/>
        <v>POC Unchanged</v>
      </c>
      <c r="AL506" s="26" t="str">
        <f t="shared" si="117"/>
        <v>In. Val</v>
      </c>
      <c r="AM506" s="26" t="str">
        <f t="shared" si="118"/>
        <v>Inside Day</v>
      </c>
      <c r="AN506" s="26" t="str">
        <f t="shared" si="119"/>
        <v>Ab. Val</v>
      </c>
      <c r="AO506" s="26" t="str">
        <f t="shared" si="120"/>
        <v>No Gap</v>
      </c>
      <c r="AP506" s="26" t="str">
        <f t="shared" si="121"/>
        <v>Top-Weighted</v>
      </c>
      <c r="AQ506" s="26" t="str">
        <f t="shared" si="122"/>
        <v>Skewed Mid-Low</v>
      </c>
      <c r="AR506" s="26" t="str">
        <f t="shared" si="123"/>
        <v>Same</v>
      </c>
      <c r="AS506" s="27">
        <f t="shared" si="124"/>
        <v>0</v>
      </c>
    </row>
    <row r="507" spans="1:45" ht="15.5" x14ac:dyDescent="0.35">
      <c r="A507" s="20">
        <v>44945</v>
      </c>
      <c r="B507" s="21">
        <v>1.20373</v>
      </c>
      <c r="C507" s="21">
        <v>1.2435400000000001</v>
      </c>
      <c r="D507" s="21">
        <v>1.18408</v>
      </c>
      <c r="E507" s="21">
        <v>1.23919</v>
      </c>
      <c r="F507" s="21">
        <v>1.2063000000000001</v>
      </c>
      <c r="G507" s="21">
        <v>1.2217000000000002</v>
      </c>
      <c r="H507" s="21">
        <v>1.2004000000000001</v>
      </c>
      <c r="I507" s="22">
        <v>48</v>
      </c>
      <c r="J507" s="22">
        <v>9519</v>
      </c>
      <c r="K507" s="22">
        <v>6275</v>
      </c>
      <c r="L507" s="22">
        <v>15906</v>
      </c>
      <c r="M507" s="23">
        <v>16.535000000000021</v>
      </c>
      <c r="N507" s="23">
        <v>594.6000000000007</v>
      </c>
      <c r="O507" s="22">
        <v>213.00000000000097</v>
      </c>
      <c r="P507" s="22">
        <v>1799576</v>
      </c>
      <c r="Q507" s="23">
        <v>1874.5583333333334</v>
      </c>
      <c r="R507" s="23">
        <v>26.750756811301684</v>
      </c>
      <c r="S507" s="22">
        <v>60</v>
      </c>
      <c r="T507" s="22" t="s">
        <v>26</v>
      </c>
      <c r="U507" s="23">
        <v>0.56132393131291913</v>
      </c>
      <c r="V507" s="22">
        <v>1539</v>
      </c>
      <c r="W507" s="22">
        <v>5225</v>
      </c>
      <c r="X507" s="22">
        <v>7327</v>
      </c>
      <c r="Y507" s="22">
        <v>1775</v>
      </c>
      <c r="Z507" s="22" t="s">
        <v>31</v>
      </c>
      <c r="AA507" s="5"/>
      <c r="AB507" s="6" cm="1">
        <f t="array" ref="AB507">SUM(IF(B507:I507&gt;B508:I508,1,-1))</f>
        <v>0</v>
      </c>
      <c r="AC507" s="6" cm="1">
        <f t="array" ref="AC507">SUM(IF(J507:S507&gt;J508:S508,1,-1))</f>
        <v>0</v>
      </c>
      <c r="AD507" s="6">
        <f t="shared" si="113"/>
        <v>0</v>
      </c>
      <c r="AE507" s="6">
        <f t="shared" si="127"/>
        <v>0</v>
      </c>
      <c r="AF507" s="6">
        <f t="shared" si="127"/>
        <v>2</v>
      </c>
      <c r="AG507" s="6">
        <f t="shared" si="127"/>
        <v>2</v>
      </c>
      <c r="AH507" s="5"/>
      <c r="AI507" s="8" t="str">
        <f t="shared" si="114"/>
        <v>Outside</v>
      </c>
      <c r="AJ507" s="24" t="str">
        <f t="shared" si="115"/>
        <v>Neutral</v>
      </c>
      <c r="AK507" s="25" t="str">
        <f t="shared" si="116"/>
        <v>POC Up</v>
      </c>
      <c r="AL507" s="26" t="str">
        <f t="shared" si="117"/>
        <v>In. Val</v>
      </c>
      <c r="AM507" s="26" t="str">
        <f t="shared" si="118"/>
        <v>Inside Day</v>
      </c>
      <c r="AN507" s="26" t="str">
        <f t="shared" si="119"/>
        <v>Ab. Val</v>
      </c>
      <c r="AO507" s="26" t="str">
        <f t="shared" si="120"/>
        <v>No Gap</v>
      </c>
      <c r="AP507" s="26" t="str">
        <f t="shared" si="121"/>
        <v>Top-Weighted</v>
      </c>
      <c r="AQ507" s="26" t="str">
        <f t="shared" si="122"/>
        <v>Skewed Mid-Low</v>
      </c>
      <c r="AR507" s="26" t="str">
        <f t="shared" si="123"/>
        <v>Same</v>
      </c>
      <c r="AS507" s="27">
        <f t="shared" si="124"/>
        <v>0</v>
      </c>
    </row>
    <row r="508" spans="1:45" ht="15.5" x14ac:dyDescent="0.35">
      <c r="A508" s="20">
        <v>44944</v>
      </c>
      <c r="B508" s="21">
        <v>1.20757</v>
      </c>
      <c r="C508" s="21">
        <v>1.2435400000000001</v>
      </c>
      <c r="D508" s="21">
        <v>1.18408</v>
      </c>
      <c r="E508" s="21">
        <v>1.2346299999999999</v>
      </c>
      <c r="F508" s="21">
        <v>1.2042000000000002</v>
      </c>
      <c r="G508" s="21">
        <v>1.2200000000000002</v>
      </c>
      <c r="H508" s="21">
        <v>1.2007000000000001</v>
      </c>
      <c r="I508" s="22">
        <v>34</v>
      </c>
      <c r="J508" s="22">
        <v>11417</v>
      </c>
      <c r="K508" s="22">
        <v>4455</v>
      </c>
      <c r="L508" s="22">
        <v>15986</v>
      </c>
      <c r="M508" s="23">
        <v>16.620000000000022</v>
      </c>
      <c r="N508" s="23">
        <v>594.6000000000007</v>
      </c>
      <c r="O508" s="22">
        <v>193.00000000000094</v>
      </c>
      <c r="P508" s="22">
        <v>1790373</v>
      </c>
      <c r="Q508" s="23">
        <v>1864.971875</v>
      </c>
      <c r="R508" s="23">
        <v>26.88530104271776</v>
      </c>
      <c r="S508" s="22">
        <v>54</v>
      </c>
      <c r="T508" s="22" t="s">
        <v>28</v>
      </c>
      <c r="U508" s="23">
        <v>0.48680081672367537</v>
      </c>
      <c r="V508" s="22">
        <v>791</v>
      </c>
      <c r="W508" s="22">
        <v>5235</v>
      </c>
      <c r="X508" s="22">
        <v>8143</v>
      </c>
      <c r="Y508" s="22">
        <v>1775</v>
      </c>
      <c r="Z508" s="22" t="s">
        <v>31</v>
      </c>
      <c r="AA508" s="5"/>
      <c r="AB508" s="6" cm="1">
        <f t="array" ref="AB508">SUM(IF(B508:I508&gt;B509:I509,1,-1))</f>
        <v>0</v>
      </c>
      <c r="AC508" s="6" cm="1">
        <f t="array" ref="AC508">SUM(IF(J508:S508&gt;J509:S509,1,-1))</f>
        <v>6</v>
      </c>
      <c r="AD508" s="6">
        <f t="shared" si="113"/>
        <v>6</v>
      </c>
      <c r="AE508" s="6">
        <f t="shared" si="127"/>
        <v>-4</v>
      </c>
      <c r="AF508" s="6">
        <f t="shared" si="127"/>
        <v>-2</v>
      </c>
      <c r="AG508" s="6">
        <f t="shared" si="127"/>
        <v>-6</v>
      </c>
      <c r="AH508" s="5"/>
      <c r="AI508" s="8" t="str">
        <f t="shared" si="114"/>
        <v>Outside</v>
      </c>
      <c r="AJ508" s="24" t="str">
        <f t="shared" si="115"/>
        <v>Neutral</v>
      </c>
      <c r="AK508" s="25" t="str">
        <f t="shared" si="116"/>
        <v>POC Down</v>
      </c>
      <c r="AL508" s="26" t="str">
        <f t="shared" si="117"/>
        <v>In. Val</v>
      </c>
      <c r="AM508" s="26" t="str">
        <f t="shared" si="118"/>
        <v>Upper Break</v>
      </c>
      <c r="AN508" s="26" t="str">
        <f t="shared" si="119"/>
        <v>Ab. Val</v>
      </c>
      <c r="AO508" s="26" t="str">
        <f t="shared" si="120"/>
        <v>No Gap</v>
      </c>
      <c r="AP508" s="26" t="str">
        <f t="shared" si="121"/>
        <v>Top-Weighted</v>
      </c>
      <c r="AQ508" s="26" t="str">
        <f t="shared" si="122"/>
        <v>Skewed Mid-Low</v>
      </c>
      <c r="AR508" s="26" t="str">
        <f t="shared" si="123"/>
        <v>Same</v>
      </c>
      <c r="AS508" s="27">
        <f t="shared" si="124"/>
        <v>0</v>
      </c>
    </row>
    <row r="509" spans="1:45" ht="15.5" x14ac:dyDescent="0.35">
      <c r="A509" s="20">
        <v>44943</v>
      </c>
      <c r="B509" s="21">
        <v>1.2187699999999999</v>
      </c>
      <c r="C509" s="21">
        <v>1.22993</v>
      </c>
      <c r="D509" s="21">
        <v>1.18408</v>
      </c>
      <c r="E509" s="21">
        <v>1.22831</v>
      </c>
      <c r="F509" s="21">
        <v>1.2063000000000001</v>
      </c>
      <c r="G509" s="21">
        <v>1.2184000000000001</v>
      </c>
      <c r="H509" s="21">
        <v>1.2009000000000001</v>
      </c>
      <c r="I509" s="22">
        <v>9</v>
      </c>
      <c r="J509" s="22">
        <v>9048</v>
      </c>
      <c r="K509" s="22">
        <v>6702</v>
      </c>
      <c r="L509" s="22">
        <v>15867</v>
      </c>
      <c r="M509" s="23">
        <v>16.492708333333347</v>
      </c>
      <c r="N509" s="23">
        <v>458.49999999999949</v>
      </c>
      <c r="O509" s="22">
        <v>175.00000000000071</v>
      </c>
      <c r="P509" s="22">
        <v>1748770</v>
      </c>
      <c r="Q509" s="23">
        <v>1821.6354166666667</v>
      </c>
      <c r="R509" s="23">
        <v>34.606324972737227</v>
      </c>
      <c r="S509" s="22">
        <v>46</v>
      </c>
      <c r="T509" s="22" t="s">
        <v>26</v>
      </c>
      <c r="U509" s="23">
        <v>0.63990555009468686</v>
      </c>
      <c r="V509" s="22">
        <v>2679</v>
      </c>
      <c r="W509" s="22">
        <v>5648</v>
      </c>
      <c r="X509" s="22">
        <v>6269</v>
      </c>
      <c r="Y509" s="22">
        <v>1264</v>
      </c>
      <c r="Z509" s="22" t="s">
        <v>31</v>
      </c>
      <c r="AA509" s="5"/>
      <c r="AB509" s="6" cm="1">
        <f t="array" ref="AB509">SUM(IF(B509:I509&gt;B510:I510,1,-1))</f>
        <v>0</v>
      </c>
      <c r="AC509" s="6" cm="1">
        <f t="array" ref="AC509">SUM(IF(J509:S509&gt;J510:S510,1,-1))</f>
        <v>-4</v>
      </c>
      <c r="AD509" s="6">
        <f t="shared" si="113"/>
        <v>-4</v>
      </c>
      <c r="AE509" s="6">
        <f t="shared" si="127"/>
        <v>-4</v>
      </c>
      <c r="AF509" s="6">
        <f t="shared" si="127"/>
        <v>-12</v>
      </c>
      <c r="AG509" s="6">
        <f t="shared" si="127"/>
        <v>-16</v>
      </c>
      <c r="AH509" s="5"/>
      <c r="AI509" s="8" t="str">
        <f t="shared" si="114"/>
        <v>Outside</v>
      </c>
      <c r="AJ509" s="24" t="str">
        <f t="shared" si="115"/>
        <v>Down</v>
      </c>
      <c r="AK509" s="25" t="str">
        <f t="shared" si="116"/>
        <v>POC Unchanged</v>
      </c>
      <c r="AL509" s="26" t="str">
        <f t="shared" si="117"/>
        <v>In. Val</v>
      </c>
      <c r="AM509" s="26" t="str">
        <f t="shared" si="118"/>
        <v>Upper Break</v>
      </c>
      <c r="AN509" s="26" t="str">
        <f t="shared" si="119"/>
        <v>Ab. Val</v>
      </c>
      <c r="AO509" s="26" t="str">
        <f t="shared" si="120"/>
        <v>Gap Up - Follow Through</v>
      </c>
      <c r="AP509" s="26" t="str">
        <f t="shared" si="121"/>
        <v>Top-Weighted</v>
      </c>
      <c r="AQ509" s="26" t="str">
        <f t="shared" si="122"/>
        <v>Skewed Mid-Low</v>
      </c>
      <c r="AR509" s="26" t="str">
        <f t="shared" si="123"/>
        <v>Same</v>
      </c>
      <c r="AS509" s="27">
        <f t="shared" si="124"/>
        <v>0</v>
      </c>
    </row>
    <row r="510" spans="1:45" ht="15.5" x14ac:dyDescent="0.35">
      <c r="A510" s="20">
        <v>44942</v>
      </c>
      <c r="B510" s="21">
        <v>1.2154</v>
      </c>
      <c r="C510" s="21">
        <v>1.22888</v>
      </c>
      <c r="D510" s="21">
        <v>1.18408</v>
      </c>
      <c r="E510" s="21">
        <v>1.22061</v>
      </c>
      <c r="F510" s="21">
        <v>1.2063000000000001</v>
      </c>
      <c r="G510" s="21">
        <v>1.2170000000000001</v>
      </c>
      <c r="H510" s="21">
        <v>1.2010000000000001</v>
      </c>
      <c r="I510" s="22">
        <v>27</v>
      </c>
      <c r="J510" s="22">
        <v>9252</v>
      </c>
      <c r="K510" s="22">
        <v>6702</v>
      </c>
      <c r="L510" s="22">
        <v>16071</v>
      </c>
      <c r="M510" s="23">
        <v>16.709583333333356</v>
      </c>
      <c r="N510" s="23">
        <v>447.99999999999949</v>
      </c>
      <c r="O510" s="22">
        <v>160.00000000000014</v>
      </c>
      <c r="P510" s="22">
        <v>1786719</v>
      </c>
      <c r="Q510" s="23">
        <v>1861.1656250000001</v>
      </c>
      <c r="R510" s="23">
        <v>35.872767857142897</v>
      </c>
      <c r="S510" s="22">
        <v>35</v>
      </c>
      <c r="T510" s="22" t="s">
        <v>26</v>
      </c>
      <c r="U510" s="23">
        <v>0.63130728500588518</v>
      </c>
      <c r="V510" s="22">
        <v>2324</v>
      </c>
      <c r="W510" s="22">
        <v>6758</v>
      </c>
      <c r="X510" s="22">
        <v>5687</v>
      </c>
      <c r="Y510" s="22">
        <v>1241</v>
      </c>
      <c r="Z510" s="22" t="s">
        <v>31</v>
      </c>
      <c r="AA510" s="5"/>
      <c r="AB510" s="6" cm="1">
        <f t="array" ref="AB510">SUM(IF(B510:I510&gt;B511:I511,1,-1))</f>
        <v>-4</v>
      </c>
      <c r="AC510" s="6" cm="1">
        <f t="array" ref="AC510">SUM(IF(J510:S510&gt;J511:S511,1,-1))</f>
        <v>-4</v>
      </c>
      <c r="AD510" s="6">
        <f t="shared" si="113"/>
        <v>-8</v>
      </c>
      <c r="AE510" s="6">
        <f t="shared" si="127"/>
        <v>-6</v>
      </c>
      <c r="AF510" s="6">
        <f t="shared" si="127"/>
        <v>-6</v>
      </c>
      <c r="AG510" s="6">
        <f t="shared" si="127"/>
        <v>-12</v>
      </c>
      <c r="AH510" s="5"/>
      <c r="AI510" s="8" t="str">
        <f t="shared" si="114"/>
        <v>Outside</v>
      </c>
      <c r="AJ510" s="24" t="str">
        <f t="shared" si="115"/>
        <v>Down</v>
      </c>
      <c r="AK510" s="25" t="str">
        <f t="shared" si="116"/>
        <v>POC Unchanged</v>
      </c>
      <c r="AL510" s="26" t="str">
        <f t="shared" si="117"/>
        <v>In. Val</v>
      </c>
      <c r="AM510" s="26" t="str">
        <f t="shared" si="118"/>
        <v>Upper Break</v>
      </c>
      <c r="AN510" s="26" t="str">
        <f t="shared" si="119"/>
        <v>Ab. Val</v>
      </c>
      <c r="AO510" s="26" t="str">
        <f t="shared" si="120"/>
        <v>No Gap</v>
      </c>
      <c r="AP510" s="26" t="str">
        <f t="shared" si="121"/>
        <v>Top-Weighted</v>
      </c>
      <c r="AQ510" s="26" t="str">
        <f t="shared" si="122"/>
        <v>Skewed Mid-High</v>
      </c>
      <c r="AR510" s="26" t="str">
        <f t="shared" si="123"/>
        <v>Same</v>
      </c>
      <c r="AS510" s="27">
        <f t="shared" si="124"/>
        <v>0</v>
      </c>
    </row>
    <row r="511" spans="1:45" ht="15.5" x14ac:dyDescent="0.35">
      <c r="A511" s="20">
        <v>44939</v>
      </c>
      <c r="B511" s="21">
        <v>1.2159</v>
      </c>
      <c r="C511" s="21">
        <v>1.22481</v>
      </c>
      <c r="D511" s="21">
        <v>1.18408</v>
      </c>
      <c r="E511" s="21">
        <v>1.2222900000000001</v>
      </c>
      <c r="F511" s="21">
        <v>1.2063000000000001</v>
      </c>
      <c r="G511" s="21">
        <v>1.2168000000000001</v>
      </c>
      <c r="H511" s="21">
        <v>1.2010000000000001</v>
      </c>
      <c r="I511" s="22">
        <v>35</v>
      </c>
      <c r="J511" s="22">
        <v>9375</v>
      </c>
      <c r="K511" s="22">
        <v>6702</v>
      </c>
      <c r="L511" s="22">
        <v>16194</v>
      </c>
      <c r="M511" s="23">
        <v>16.842812500000033</v>
      </c>
      <c r="N511" s="23">
        <v>407.29999999999933</v>
      </c>
      <c r="O511" s="22">
        <v>158.00000000000037</v>
      </c>
      <c r="P511" s="22">
        <v>1816152</v>
      </c>
      <c r="Q511" s="23">
        <v>1891.825</v>
      </c>
      <c r="R511" s="23">
        <v>39.759391112202373</v>
      </c>
      <c r="S511" s="22">
        <v>30</v>
      </c>
      <c r="T511" s="22" t="s">
        <v>26</v>
      </c>
      <c r="U511" s="23">
        <v>0.57608733273660695</v>
      </c>
      <c r="V511" s="22">
        <v>4696</v>
      </c>
      <c r="W511" s="22">
        <v>6720</v>
      </c>
      <c r="X511" s="22">
        <v>3584</v>
      </c>
      <c r="Y511" s="22">
        <v>1194</v>
      </c>
      <c r="Z511" s="22" t="s">
        <v>31</v>
      </c>
      <c r="AA511" s="5"/>
      <c r="AB511" s="6" cm="1">
        <f t="array" ref="AB511">SUM(IF(B511:I511&gt;B512:I512,1,-1))</f>
        <v>0</v>
      </c>
      <c r="AC511" s="6" cm="1">
        <f t="array" ref="AC511">SUM(IF(J511:S511&gt;J512:S512,1,-1))</f>
        <v>-4</v>
      </c>
      <c r="AD511" s="6">
        <f t="shared" si="113"/>
        <v>-4</v>
      </c>
      <c r="AE511" s="6">
        <f t="shared" ref="AE511:AG520" si="128">SUM(AB511:AB513)</f>
        <v>-6</v>
      </c>
      <c r="AF511" s="6">
        <f t="shared" si="128"/>
        <v>-10</v>
      </c>
      <c r="AG511" s="6">
        <f t="shared" si="128"/>
        <v>-16</v>
      </c>
      <c r="AH511" s="5"/>
      <c r="AI511" s="8" t="str">
        <f t="shared" si="114"/>
        <v>Outside</v>
      </c>
      <c r="AJ511" s="24" t="str">
        <f t="shared" si="115"/>
        <v>Down</v>
      </c>
      <c r="AK511" s="25" t="str">
        <f t="shared" si="116"/>
        <v>POC Unchanged</v>
      </c>
      <c r="AL511" s="26" t="str">
        <f t="shared" si="117"/>
        <v>In. Val</v>
      </c>
      <c r="AM511" s="26" t="str">
        <f t="shared" si="118"/>
        <v>Upper Break</v>
      </c>
      <c r="AN511" s="26" t="str">
        <f t="shared" si="119"/>
        <v>Ab. Val</v>
      </c>
      <c r="AO511" s="26" t="str">
        <f t="shared" si="120"/>
        <v>No Gap</v>
      </c>
      <c r="AP511" s="26" t="str">
        <f t="shared" si="121"/>
        <v>Top-Weighted</v>
      </c>
      <c r="AQ511" s="26" t="str">
        <f t="shared" si="122"/>
        <v>Skewed Mid-High</v>
      </c>
      <c r="AR511" s="26" t="str">
        <f t="shared" si="123"/>
        <v>Same</v>
      </c>
      <c r="AS511" s="27">
        <f t="shared" si="124"/>
        <v>0</v>
      </c>
    </row>
    <row r="512" spans="1:45" ht="15.5" x14ac:dyDescent="0.35">
      <c r="A512" s="20">
        <v>44938</v>
      </c>
      <c r="B512" s="21">
        <v>1.2190000000000001</v>
      </c>
      <c r="C512" s="21">
        <v>1.22464</v>
      </c>
      <c r="D512" s="21">
        <v>1.18408</v>
      </c>
      <c r="E512" s="21">
        <v>1.2216100000000001</v>
      </c>
      <c r="F512" s="21">
        <v>1.2063000000000001</v>
      </c>
      <c r="G512" s="21">
        <v>1.2166000000000001</v>
      </c>
      <c r="H512" s="21">
        <v>1.2010000000000001</v>
      </c>
      <c r="I512" s="22">
        <v>22</v>
      </c>
      <c r="J512" s="22">
        <v>9520</v>
      </c>
      <c r="K512" s="22">
        <v>6702</v>
      </c>
      <c r="L512" s="22">
        <v>16339</v>
      </c>
      <c r="M512" s="23">
        <v>16.996145833333358</v>
      </c>
      <c r="N512" s="23">
        <v>405.59999999999928</v>
      </c>
      <c r="O512" s="22">
        <v>156.00000000000057</v>
      </c>
      <c r="P512" s="22">
        <v>1833472</v>
      </c>
      <c r="Q512" s="23">
        <v>1909.8666666666666</v>
      </c>
      <c r="R512" s="23">
        <v>40.283530571992181</v>
      </c>
      <c r="S512" s="22">
        <v>29</v>
      </c>
      <c r="T512" s="22" t="s">
        <v>26</v>
      </c>
      <c r="U512" s="23">
        <v>0.56947127722654056</v>
      </c>
      <c r="V512" s="22">
        <v>4962</v>
      </c>
      <c r="W512" s="22">
        <v>6703</v>
      </c>
      <c r="X512" s="22">
        <v>3480</v>
      </c>
      <c r="Y512" s="22">
        <v>1194</v>
      </c>
      <c r="Z512" s="22" t="s">
        <v>31</v>
      </c>
      <c r="AA512" s="5"/>
      <c r="AB512" s="6" cm="1">
        <f t="array" ref="AB512">SUM(IF(B512:I512&gt;B513:I513,1,-1))</f>
        <v>-2</v>
      </c>
      <c r="AC512" s="6" cm="1">
        <f t="array" ref="AC512">SUM(IF(J512:S512&gt;J513:S513,1,-1))</f>
        <v>2</v>
      </c>
      <c r="AD512" s="6">
        <f t="shared" si="113"/>
        <v>0</v>
      </c>
      <c r="AE512" s="6">
        <f t="shared" si="128"/>
        <v>-12</v>
      </c>
      <c r="AF512" s="6">
        <f t="shared" si="128"/>
        <v>-14</v>
      </c>
      <c r="AG512" s="6">
        <f t="shared" si="128"/>
        <v>-26</v>
      </c>
      <c r="AH512" s="5"/>
      <c r="AI512" s="8" t="str">
        <f t="shared" si="114"/>
        <v>Inside</v>
      </c>
      <c r="AJ512" s="24" t="str">
        <f t="shared" si="115"/>
        <v>Down</v>
      </c>
      <c r="AK512" s="25" t="str">
        <f t="shared" si="116"/>
        <v>POC Unchanged</v>
      </c>
      <c r="AL512" s="26" t="str">
        <f t="shared" si="117"/>
        <v>In. Val</v>
      </c>
      <c r="AM512" s="26" t="str">
        <f t="shared" si="118"/>
        <v>Inside Day</v>
      </c>
      <c r="AN512" s="26" t="str">
        <f t="shared" si="119"/>
        <v>Ab. Val</v>
      </c>
      <c r="AO512" s="26" t="str">
        <f t="shared" si="120"/>
        <v>Gap Up - Follow Through</v>
      </c>
      <c r="AP512" s="26" t="str">
        <f t="shared" si="121"/>
        <v>Top-Weighted</v>
      </c>
      <c r="AQ512" s="26" t="str">
        <f t="shared" si="122"/>
        <v>Skewed Mid-High</v>
      </c>
      <c r="AR512" s="26" t="str">
        <f t="shared" si="123"/>
        <v>Closed Lower Quadrant</v>
      </c>
      <c r="AS512" s="27">
        <f t="shared" si="124"/>
        <v>-1</v>
      </c>
    </row>
    <row r="513" spans="1:45" ht="15.5" x14ac:dyDescent="0.35">
      <c r="A513" s="20">
        <v>44937</v>
      </c>
      <c r="B513" s="21">
        <v>1.2417800000000001</v>
      </c>
      <c r="C513" s="21">
        <v>1.2424999999999999</v>
      </c>
      <c r="D513" s="21">
        <v>1.18408</v>
      </c>
      <c r="E513" s="21">
        <v>1.21567</v>
      </c>
      <c r="F513" s="21">
        <v>1.2063000000000001</v>
      </c>
      <c r="G513" s="21">
        <v>1.2171000000000001</v>
      </c>
      <c r="H513" s="21">
        <v>1.2009000000000001</v>
      </c>
      <c r="I513" s="22">
        <v>-4</v>
      </c>
      <c r="J513" s="22">
        <v>9331</v>
      </c>
      <c r="K513" s="22">
        <v>6702</v>
      </c>
      <c r="L513" s="22">
        <v>16150</v>
      </c>
      <c r="M513" s="23">
        <v>16.799895833333363</v>
      </c>
      <c r="N513" s="23">
        <v>584.19999999999914</v>
      </c>
      <c r="O513" s="22">
        <v>161.99999999999991</v>
      </c>
      <c r="P513" s="22">
        <v>1829739</v>
      </c>
      <c r="Q513" s="23">
        <v>1905.9781250000001</v>
      </c>
      <c r="R513" s="23">
        <v>27.644642245806271</v>
      </c>
      <c r="S513" s="22">
        <v>40</v>
      </c>
      <c r="T513" s="22" t="s">
        <v>26</v>
      </c>
      <c r="U513" s="23">
        <v>0.59738019471142367</v>
      </c>
      <c r="V513" s="22">
        <v>634</v>
      </c>
      <c r="W513" s="22">
        <v>5207</v>
      </c>
      <c r="X513" s="22">
        <v>8599</v>
      </c>
      <c r="Y513" s="22">
        <v>1709</v>
      </c>
      <c r="Z513" s="22" t="s">
        <v>32</v>
      </c>
      <c r="AA513" s="5"/>
      <c r="AB513" s="6" cm="1">
        <f t="array" ref="AB513">SUM(IF(B513:I513&gt;B514:I514,1,-1))</f>
        <v>-4</v>
      </c>
      <c r="AC513" s="6" cm="1">
        <f t="array" ref="AC513">SUM(IF(J513:S513&gt;J514:S514,1,-1))</f>
        <v>-8</v>
      </c>
      <c r="AD513" s="6">
        <f t="shared" si="113"/>
        <v>-12</v>
      </c>
      <c r="AE513" s="6">
        <f t="shared" si="128"/>
        <v>-10</v>
      </c>
      <c r="AF513" s="6">
        <f t="shared" si="128"/>
        <v>-14</v>
      </c>
      <c r="AG513" s="6">
        <f t="shared" si="128"/>
        <v>-24</v>
      </c>
      <c r="AH513" s="5"/>
      <c r="AI513" s="8" t="str">
        <f t="shared" si="114"/>
        <v>OL Lower</v>
      </c>
      <c r="AJ513" s="24" t="str">
        <f t="shared" si="115"/>
        <v>Down</v>
      </c>
      <c r="AK513" s="25" t="str">
        <f t="shared" si="116"/>
        <v>POC Unchanged</v>
      </c>
      <c r="AL513" s="26" t="str">
        <f t="shared" si="117"/>
        <v>In. Val</v>
      </c>
      <c r="AM513" s="26" t="str">
        <f t="shared" si="118"/>
        <v>Inside Day</v>
      </c>
      <c r="AN513" s="26" t="str">
        <f t="shared" si="119"/>
        <v>In Val</v>
      </c>
      <c r="AO513" s="26" t="str">
        <f t="shared" si="120"/>
        <v>Gap Up - Failed</v>
      </c>
      <c r="AP513" s="26" t="str">
        <f t="shared" si="121"/>
        <v>Top-Weighted</v>
      </c>
      <c r="AQ513" s="26" t="str">
        <f t="shared" si="122"/>
        <v>Skewed Mid-Low</v>
      </c>
      <c r="AR513" s="26" t="str">
        <f t="shared" si="123"/>
        <v>Same</v>
      </c>
      <c r="AS513" s="27">
        <f t="shared" si="124"/>
        <v>0</v>
      </c>
    </row>
    <row r="514" spans="1:45" ht="15.5" x14ac:dyDescent="0.35">
      <c r="A514" s="20">
        <v>44936</v>
      </c>
      <c r="B514" s="21">
        <v>1.2354099999999999</v>
      </c>
      <c r="C514" s="21">
        <v>1.24464</v>
      </c>
      <c r="D514" s="21">
        <v>1.18408</v>
      </c>
      <c r="E514" s="21">
        <v>1.2153099999999999</v>
      </c>
      <c r="F514" s="21">
        <v>1.2063000000000001</v>
      </c>
      <c r="G514" s="21">
        <v>1.2183000000000002</v>
      </c>
      <c r="H514" s="21">
        <v>1.2009000000000001</v>
      </c>
      <c r="I514" s="22">
        <v>3</v>
      </c>
      <c r="J514" s="22">
        <v>9547</v>
      </c>
      <c r="K514" s="22">
        <v>6702</v>
      </c>
      <c r="L514" s="22">
        <v>16366</v>
      </c>
      <c r="M514" s="23">
        <v>17.024166666666691</v>
      </c>
      <c r="N514" s="23">
        <v>605.59999999999945</v>
      </c>
      <c r="O514" s="22">
        <v>174.00000000000082</v>
      </c>
      <c r="P514" s="22">
        <v>1896559</v>
      </c>
      <c r="Q514" s="23">
        <v>1975.5822916666666</v>
      </c>
      <c r="R514" s="23">
        <v>27.024438573315745</v>
      </c>
      <c r="S514" s="22">
        <v>48</v>
      </c>
      <c r="T514" s="22" t="s">
        <v>26</v>
      </c>
      <c r="U514" s="23">
        <v>0.56837416742388591</v>
      </c>
      <c r="V514" s="22">
        <v>1530</v>
      </c>
      <c r="W514" s="22">
        <v>4184</v>
      </c>
      <c r="X514" s="22">
        <v>8821</v>
      </c>
      <c r="Y514" s="22">
        <v>1813</v>
      </c>
      <c r="Z514" s="22" t="s">
        <v>32</v>
      </c>
      <c r="AA514" s="5"/>
      <c r="AB514" s="6" cm="1">
        <f t="array" ref="AB514">SUM(IF(B514:I514&gt;B515:I515,1,-1))</f>
        <v>-6</v>
      </c>
      <c r="AC514" s="6" cm="1">
        <f t="array" ref="AC514">SUM(IF(J514:S514&gt;J515:S515,1,-1))</f>
        <v>-8</v>
      </c>
      <c r="AD514" s="6">
        <f t="shared" si="113"/>
        <v>-14</v>
      </c>
      <c r="AE514" s="6">
        <f t="shared" si="128"/>
        <v>-8</v>
      </c>
      <c r="AF514" s="6">
        <f t="shared" si="128"/>
        <v>-2</v>
      </c>
      <c r="AG514" s="6">
        <f t="shared" si="128"/>
        <v>-10</v>
      </c>
      <c r="AH514" s="5"/>
      <c r="AI514" s="8" t="str">
        <f t="shared" si="114"/>
        <v>OL Lower</v>
      </c>
      <c r="AJ514" s="24" t="str">
        <f t="shared" si="115"/>
        <v>Down</v>
      </c>
      <c r="AK514" s="25" t="str">
        <f t="shared" si="116"/>
        <v>POC Unchanged</v>
      </c>
      <c r="AL514" s="26" t="str">
        <f t="shared" si="117"/>
        <v>In. Val</v>
      </c>
      <c r="AM514" s="26" t="str">
        <f t="shared" si="118"/>
        <v>Inside Day</v>
      </c>
      <c r="AN514" s="26" t="str">
        <f t="shared" si="119"/>
        <v>In Val</v>
      </c>
      <c r="AO514" s="26" t="str">
        <f t="shared" si="120"/>
        <v>Gap Up - Failed</v>
      </c>
      <c r="AP514" s="26" t="str">
        <f t="shared" si="121"/>
        <v>Top-Weighted</v>
      </c>
      <c r="AQ514" s="26" t="str">
        <f t="shared" si="122"/>
        <v>Skewed Mid-Low</v>
      </c>
      <c r="AR514" s="26" t="str">
        <f t="shared" si="123"/>
        <v>Same</v>
      </c>
      <c r="AS514" s="27">
        <f t="shared" si="124"/>
        <v>0</v>
      </c>
    </row>
    <row r="515" spans="1:45" ht="15.5" x14ac:dyDescent="0.35">
      <c r="A515" s="20">
        <v>44935</v>
      </c>
      <c r="B515" s="21">
        <v>1.2268399999999999</v>
      </c>
      <c r="C515" s="21">
        <v>1.24464</v>
      </c>
      <c r="D515" s="21">
        <v>1.18408</v>
      </c>
      <c r="E515" s="21">
        <v>1.21834</v>
      </c>
      <c r="F515" s="21">
        <v>1.2063000000000001</v>
      </c>
      <c r="G515" s="21">
        <v>1.2208000000000001</v>
      </c>
      <c r="H515" s="21">
        <v>1.2009000000000001</v>
      </c>
      <c r="I515" s="22">
        <v>15</v>
      </c>
      <c r="J515" s="22">
        <v>9716</v>
      </c>
      <c r="K515" s="22">
        <v>6702</v>
      </c>
      <c r="L515" s="22">
        <v>16535</v>
      </c>
      <c r="M515" s="23">
        <v>17.192916666666687</v>
      </c>
      <c r="N515" s="23">
        <v>605.59999999999945</v>
      </c>
      <c r="O515" s="22">
        <v>199.00000000000028</v>
      </c>
      <c r="P515" s="22">
        <v>1919446</v>
      </c>
      <c r="Q515" s="23">
        <v>1999.4229166666667</v>
      </c>
      <c r="R515" s="23">
        <v>27.303500660502007</v>
      </c>
      <c r="S515" s="22">
        <v>43</v>
      </c>
      <c r="T515" s="22" t="s">
        <v>26</v>
      </c>
      <c r="U515" s="23">
        <v>0.55611805139453019</v>
      </c>
      <c r="V515" s="22">
        <v>2178</v>
      </c>
      <c r="W515" s="22">
        <v>3811</v>
      </c>
      <c r="X515" s="22">
        <v>8709</v>
      </c>
      <c r="Y515" s="22">
        <v>1813</v>
      </c>
      <c r="Z515" s="22" t="s">
        <v>32</v>
      </c>
      <c r="AA515" s="5"/>
      <c r="AB515" s="6" cm="1">
        <f t="array" ref="AB515">SUM(IF(B515:I515&gt;B516:I516,1,-1))</f>
        <v>0</v>
      </c>
      <c r="AC515" s="6" cm="1">
        <f t="array" ref="AC515">SUM(IF(J515:S515&gt;J516:S516,1,-1))</f>
        <v>2</v>
      </c>
      <c r="AD515" s="6">
        <f t="shared" si="113"/>
        <v>2</v>
      </c>
      <c r="AE515" s="6">
        <f t="shared" si="128"/>
        <v>-6</v>
      </c>
      <c r="AF515" s="6">
        <f t="shared" si="128"/>
        <v>10</v>
      </c>
      <c r="AG515" s="6">
        <f t="shared" si="128"/>
        <v>4</v>
      </c>
      <c r="AH515" s="5"/>
      <c r="AI515" s="8" t="str">
        <f t="shared" si="114"/>
        <v>Inside</v>
      </c>
      <c r="AJ515" s="24" t="str">
        <f t="shared" si="115"/>
        <v>Down</v>
      </c>
      <c r="AK515" s="25" t="str">
        <f t="shared" si="116"/>
        <v>POC Unchanged</v>
      </c>
      <c r="AL515" s="26" t="str">
        <f t="shared" si="117"/>
        <v>In. Val</v>
      </c>
      <c r="AM515" s="26" t="str">
        <f t="shared" si="118"/>
        <v>Inside Day</v>
      </c>
      <c r="AN515" s="26" t="str">
        <f t="shared" si="119"/>
        <v>In Val</v>
      </c>
      <c r="AO515" s="26" t="str">
        <f t="shared" si="120"/>
        <v>Gap Up - Failed</v>
      </c>
      <c r="AP515" s="26" t="str">
        <f t="shared" si="121"/>
        <v>Top-Weighted</v>
      </c>
      <c r="AQ515" s="26" t="str">
        <f t="shared" si="122"/>
        <v>Skewed Mid-Low</v>
      </c>
      <c r="AR515" s="26" t="str">
        <f t="shared" si="123"/>
        <v>Closed Lower Quadrant</v>
      </c>
      <c r="AS515" s="27">
        <f t="shared" si="124"/>
        <v>-1</v>
      </c>
    </row>
    <row r="516" spans="1:45" ht="15.5" x14ac:dyDescent="0.35">
      <c r="A516" s="20">
        <v>44932</v>
      </c>
      <c r="B516" s="21">
        <v>1.22353</v>
      </c>
      <c r="C516" s="21">
        <v>1.24464</v>
      </c>
      <c r="D516" s="21">
        <v>1.18408</v>
      </c>
      <c r="E516" s="21">
        <v>1.21193</v>
      </c>
      <c r="F516" s="21">
        <v>1.2063000000000001</v>
      </c>
      <c r="G516" s="21">
        <v>1.2229000000000001</v>
      </c>
      <c r="H516" s="21">
        <v>1.1983000000000001</v>
      </c>
      <c r="I516" s="22">
        <v>-1</v>
      </c>
      <c r="J516" s="22">
        <v>9598</v>
      </c>
      <c r="K516" s="22">
        <v>6702</v>
      </c>
      <c r="L516" s="22">
        <v>16417</v>
      </c>
      <c r="M516" s="23">
        <v>17.073645833333359</v>
      </c>
      <c r="N516" s="23">
        <v>605.59999999999945</v>
      </c>
      <c r="O516" s="22">
        <v>245.99999999999955</v>
      </c>
      <c r="P516" s="22">
        <v>1893299</v>
      </c>
      <c r="Q516" s="23">
        <v>1972.1864583333333</v>
      </c>
      <c r="R516" s="23">
        <v>27.108652575957752</v>
      </c>
      <c r="S516" s="22">
        <v>46</v>
      </c>
      <c r="T516" s="22" t="s">
        <v>26</v>
      </c>
      <c r="U516" s="23">
        <v>0.58057440502286495</v>
      </c>
      <c r="V516" s="22">
        <v>2187</v>
      </c>
      <c r="W516" s="22">
        <v>4005</v>
      </c>
      <c r="X516" s="22">
        <v>8383</v>
      </c>
      <c r="Y516" s="22">
        <v>1813</v>
      </c>
      <c r="Z516" s="22" t="s">
        <v>29</v>
      </c>
      <c r="AA516" s="5"/>
      <c r="AB516" s="6" cm="1">
        <f t="array" ref="AB516">SUM(IF(B516:I516&gt;B517:I517,1,-1))</f>
        <v>-2</v>
      </c>
      <c r="AC516" s="6" cm="1">
        <f t="array" ref="AC516">SUM(IF(J516:S516&gt;J517:S517,1,-1))</f>
        <v>4</v>
      </c>
      <c r="AD516" s="6">
        <f t="shared" ref="AD516:AD520" si="129">SUM(AB516:AC516)</f>
        <v>2</v>
      </c>
      <c r="AE516" s="6">
        <f t="shared" si="128"/>
        <v>-4</v>
      </c>
      <c r="AF516" s="6">
        <f t="shared" si="128"/>
        <v>2</v>
      </c>
      <c r="AG516" s="6">
        <f t="shared" si="128"/>
        <v>-2</v>
      </c>
      <c r="AH516" s="5"/>
      <c r="AI516" s="8" t="str">
        <f t="shared" si="114"/>
        <v>OL Lower</v>
      </c>
      <c r="AJ516" s="24" t="str">
        <f t="shared" si="115"/>
        <v>Down</v>
      </c>
      <c r="AK516" s="25" t="str">
        <f t="shared" si="116"/>
        <v>POC Unchanged</v>
      </c>
      <c r="AL516" s="26" t="str">
        <f t="shared" si="117"/>
        <v>In. Val</v>
      </c>
      <c r="AM516" s="26" t="str">
        <f t="shared" si="118"/>
        <v>Lower Break</v>
      </c>
      <c r="AN516" s="26" t="str">
        <f t="shared" si="119"/>
        <v>In Val</v>
      </c>
      <c r="AO516" s="26" t="str">
        <f t="shared" si="120"/>
        <v>No Gap</v>
      </c>
      <c r="AP516" s="26" t="str">
        <f t="shared" si="121"/>
        <v>Top-Weighted</v>
      </c>
      <c r="AQ516" s="26" t="str">
        <f t="shared" si="122"/>
        <v>Skewed Mid-Low</v>
      </c>
      <c r="AR516" s="26" t="str">
        <f t="shared" si="123"/>
        <v>Closed Lower Quadrant</v>
      </c>
      <c r="AS516" s="27">
        <f t="shared" si="124"/>
        <v>-1</v>
      </c>
    </row>
    <row r="517" spans="1:45" ht="15.5" x14ac:dyDescent="0.35">
      <c r="A517" s="20">
        <v>44931</v>
      </c>
      <c r="B517" s="21">
        <v>1.22333</v>
      </c>
      <c r="C517" s="21">
        <v>1.24464</v>
      </c>
      <c r="D517" s="21">
        <v>1.18729</v>
      </c>
      <c r="E517" s="21">
        <v>1.19086</v>
      </c>
      <c r="F517" s="21">
        <v>1.2062999999999999</v>
      </c>
      <c r="G517" s="21">
        <v>1.2254</v>
      </c>
      <c r="H517" s="21">
        <v>1.2001999999999999</v>
      </c>
      <c r="I517" s="22">
        <v>-31</v>
      </c>
      <c r="J517" s="22">
        <v>10286</v>
      </c>
      <c r="K517" s="22">
        <v>5875</v>
      </c>
      <c r="L517" s="22">
        <v>16276</v>
      </c>
      <c r="M517" s="23">
        <v>16.870416666666692</v>
      </c>
      <c r="N517" s="23">
        <v>573.50000000000011</v>
      </c>
      <c r="O517" s="22">
        <v>252.00000000000111</v>
      </c>
      <c r="P517" s="22">
        <v>1865147</v>
      </c>
      <c r="Q517" s="23">
        <v>1942.8614583333333</v>
      </c>
      <c r="R517" s="23">
        <v>28.380122057541406</v>
      </c>
      <c r="S517" s="22">
        <v>36</v>
      </c>
      <c r="T517" s="22" t="s">
        <v>26</v>
      </c>
      <c r="U517" s="23">
        <v>0.50697183676849311</v>
      </c>
      <c r="V517" s="22">
        <v>2095</v>
      </c>
      <c r="W517" s="22">
        <v>4263</v>
      </c>
      <c r="X517" s="22">
        <v>8310</v>
      </c>
      <c r="Y517" s="22">
        <v>1596</v>
      </c>
      <c r="Z517" s="22" t="s">
        <v>27</v>
      </c>
      <c r="AA517" s="5"/>
      <c r="AB517" s="6" cm="1">
        <f t="array" ref="AB517">SUM(IF(B517:I517&gt;B518:I518,1,-1))</f>
        <v>-4</v>
      </c>
      <c r="AC517" s="6" cm="1">
        <f t="array" ref="AC517">SUM(IF(J517:S517&gt;J518:S518,1,-1))</f>
        <v>4</v>
      </c>
      <c r="AD517" s="6">
        <f t="shared" si="129"/>
        <v>0</v>
      </c>
      <c r="AE517" s="6">
        <f t="shared" si="128"/>
        <v>-6</v>
      </c>
      <c r="AF517" s="6">
        <f t="shared" si="128"/>
        <v>2</v>
      </c>
      <c r="AG517" s="6">
        <f t="shared" si="128"/>
        <v>-4</v>
      </c>
      <c r="AH517" s="5"/>
      <c r="AI517" s="8" t="str">
        <f t="shared" si="114"/>
        <v>Outside</v>
      </c>
      <c r="AJ517" s="24" t="str">
        <f t="shared" si="115"/>
        <v>Down</v>
      </c>
      <c r="AK517" s="25" t="str">
        <f t="shared" si="116"/>
        <v>POC Unchanged</v>
      </c>
      <c r="AL517" s="26" t="str">
        <f t="shared" si="117"/>
        <v>In. Val</v>
      </c>
      <c r="AM517" s="26" t="str">
        <f t="shared" si="118"/>
        <v>Lower Break</v>
      </c>
      <c r="AN517" s="26" t="str">
        <f t="shared" si="119"/>
        <v>Bl. Val</v>
      </c>
      <c r="AO517" s="26" t="str">
        <f t="shared" si="120"/>
        <v>No Gap</v>
      </c>
      <c r="AP517" s="26" t="str">
        <f t="shared" si="121"/>
        <v>Top-Weighted</v>
      </c>
      <c r="AQ517" s="26" t="str">
        <f t="shared" si="122"/>
        <v>Skewed Mid-Low</v>
      </c>
      <c r="AR517" s="26" t="str">
        <f t="shared" si="123"/>
        <v>Closed Higher Quadrant</v>
      </c>
      <c r="AS517" s="27">
        <f t="shared" si="124"/>
        <v>1</v>
      </c>
    </row>
    <row r="518" spans="1:45" ht="15.5" x14ac:dyDescent="0.35">
      <c r="A518" s="20">
        <v>44930</v>
      </c>
      <c r="B518" s="21">
        <v>1.22092</v>
      </c>
      <c r="C518" s="21">
        <v>1.24464</v>
      </c>
      <c r="D518" s="21">
        <v>1.19001</v>
      </c>
      <c r="E518" s="21">
        <v>1.2055800000000001</v>
      </c>
      <c r="F518" s="21">
        <v>1.2062999999999999</v>
      </c>
      <c r="G518" s="21">
        <v>1.2239</v>
      </c>
      <c r="H518" s="21">
        <v>1.2008999999999999</v>
      </c>
      <c r="I518" s="22">
        <v>8</v>
      </c>
      <c r="J518" s="22">
        <v>10988</v>
      </c>
      <c r="K518" s="22">
        <v>5092</v>
      </c>
      <c r="L518" s="22">
        <v>16192</v>
      </c>
      <c r="M518" s="23">
        <v>16.783541666666679</v>
      </c>
      <c r="N518" s="23">
        <v>546.29999999999961</v>
      </c>
      <c r="O518" s="22">
        <v>230.00000000000131</v>
      </c>
      <c r="P518" s="22">
        <v>1846673</v>
      </c>
      <c r="Q518" s="23">
        <v>1923.6177083333334</v>
      </c>
      <c r="R518" s="23">
        <v>29.63939227530663</v>
      </c>
      <c r="S518" s="22">
        <v>43</v>
      </c>
      <c r="T518" s="22" t="s">
        <v>28</v>
      </c>
      <c r="U518" s="23">
        <v>0.45836738197981075</v>
      </c>
      <c r="V518" s="22">
        <v>2034</v>
      </c>
      <c r="W518" s="22">
        <v>4286</v>
      </c>
      <c r="X518" s="22">
        <v>7397</v>
      </c>
      <c r="Y518" s="22">
        <v>2465</v>
      </c>
      <c r="Z518" s="22" t="s">
        <v>29</v>
      </c>
      <c r="AA518" s="5"/>
      <c r="AB518" s="6" cm="1">
        <f t="array" ref="AB518">SUM(IF(B518:I518&gt;B519:I519,1,-1))</f>
        <v>2</v>
      </c>
      <c r="AC518" s="6" cm="1">
        <f t="array" ref="AC518">SUM(IF(J518:S518&gt;J519:S519,1,-1))</f>
        <v>-6</v>
      </c>
      <c r="AD518" s="6">
        <f t="shared" si="129"/>
        <v>-4</v>
      </c>
      <c r="AE518" s="6">
        <f t="shared" si="128"/>
        <v>4</v>
      </c>
      <c r="AF518" s="6">
        <f t="shared" si="128"/>
        <v>8</v>
      </c>
      <c r="AG518" s="6">
        <f t="shared" si="128"/>
        <v>12</v>
      </c>
      <c r="AH518" s="5"/>
      <c r="AI518" s="8" t="str">
        <f t="shared" si="114"/>
        <v>Outside</v>
      </c>
      <c r="AJ518" s="24" t="str">
        <f t="shared" si="115"/>
        <v>Down</v>
      </c>
      <c r="AK518" s="25" t="str">
        <f t="shared" si="116"/>
        <v>POC Up</v>
      </c>
      <c r="AL518" s="26" t="str">
        <f t="shared" si="117"/>
        <v>In. Val</v>
      </c>
      <c r="AM518" s="26" t="str">
        <f t="shared" si="118"/>
        <v>Inside Day</v>
      </c>
      <c r="AN518" s="26" t="str">
        <f t="shared" si="119"/>
        <v>In Val</v>
      </c>
      <c r="AO518" s="26" t="str">
        <f t="shared" si="120"/>
        <v>No Gap</v>
      </c>
      <c r="AP518" s="26" t="str">
        <f t="shared" si="121"/>
        <v>Top-Weighted</v>
      </c>
      <c r="AQ518" s="26" t="str">
        <f t="shared" si="122"/>
        <v>Skewed Mid-Low</v>
      </c>
      <c r="AR518" s="26" t="str">
        <f t="shared" si="123"/>
        <v>Closed Lower Quadrant</v>
      </c>
      <c r="AS518" s="27">
        <f t="shared" si="124"/>
        <v>-1</v>
      </c>
    </row>
    <row r="519" spans="1:45" ht="15.5" x14ac:dyDescent="0.35">
      <c r="A519" s="20">
        <v>44929</v>
      </c>
      <c r="B519" s="21">
        <v>1.2132000000000001</v>
      </c>
      <c r="C519" s="21">
        <v>1.24464</v>
      </c>
      <c r="D519" s="21">
        <v>1.19001</v>
      </c>
      <c r="E519" s="21">
        <v>1.19659</v>
      </c>
      <c r="F519" s="21">
        <v>1.2041999999999999</v>
      </c>
      <c r="G519" s="21">
        <v>1.2233000000000001</v>
      </c>
      <c r="H519" s="21">
        <v>1.2011000000000001</v>
      </c>
      <c r="I519" s="22">
        <v>1</v>
      </c>
      <c r="J519" s="22">
        <v>13524</v>
      </c>
      <c r="K519" s="22">
        <v>2632</v>
      </c>
      <c r="L519" s="22">
        <v>16254</v>
      </c>
      <c r="M519" s="23">
        <v>16.849062500000006</v>
      </c>
      <c r="N519" s="23">
        <v>546.29999999999961</v>
      </c>
      <c r="O519" s="22">
        <v>221.99999999999997</v>
      </c>
      <c r="P519" s="22">
        <v>1852127</v>
      </c>
      <c r="Q519" s="23">
        <v>1929.2989583333333</v>
      </c>
      <c r="R519" s="23">
        <v>29.752883031301504</v>
      </c>
      <c r="S519" s="22">
        <v>45</v>
      </c>
      <c r="T519" s="22" t="s">
        <v>28</v>
      </c>
      <c r="U519" s="23">
        <v>0.37425088748277668</v>
      </c>
      <c r="V519" s="22">
        <v>2034</v>
      </c>
      <c r="W519" s="22">
        <v>4760</v>
      </c>
      <c r="X519" s="22">
        <v>7258</v>
      </c>
      <c r="Y519" s="22">
        <v>2192</v>
      </c>
      <c r="Z519" s="22" t="s">
        <v>27</v>
      </c>
      <c r="AA519" s="5"/>
      <c r="AB519" s="6" cm="1">
        <f t="array" ref="AB519">SUM(IF(B519:I519&gt;B520:I520,1,-1))</f>
        <v>-4</v>
      </c>
      <c r="AC519" s="6" cm="1">
        <f t="array" ref="AC519">SUM(IF(J519:S519&gt;J520:S520,1,-1))</f>
        <v>4</v>
      </c>
      <c r="AD519" s="6">
        <f t="shared" si="129"/>
        <v>0</v>
      </c>
      <c r="AE519" s="6">
        <f t="shared" si="128"/>
        <v>2</v>
      </c>
      <c r="AF519" s="6">
        <f t="shared" si="128"/>
        <v>14</v>
      </c>
      <c r="AG519" s="6">
        <f t="shared" si="128"/>
        <v>16</v>
      </c>
      <c r="AH519" s="5"/>
      <c r="AI519" s="8" t="str">
        <f t="shared" si="114"/>
        <v>Outside</v>
      </c>
      <c r="AJ519" s="24" t="str">
        <f t="shared" si="115"/>
        <v>Down</v>
      </c>
      <c r="AK519" s="25" t="str">
        <f t="shared" si="116"/>
        <v>POC Unchanged</v>
      </c>
      <c r="AL519" s="26" t="str">
        <f t="shared" si="117"/>
        <v>In. Val</v>
      </c>
      <c r="AM519" s="26" t="str">
        <f t="shared" si="118"/>
        <v>Lower Break</v>
      </c>
      <c r="AN519" s="26" t="str">
        <f t="shared" si="119"/>
        <v>Bl. Val</v>
      </c>
      <c r="AO519" s="26" t="str">
        <f t="shared" si="120"/>
        <v>No Gap</v>
      </c>
      <c r="AP519" s="26" t="str">
        <f t="shared" si="121"/>
        <v>Top-Weighted</v>
      </c>
      <c r="AQ519" s="26" t="str">
        <f t="shared" si="122"/>
        <v>Skewed Mid-Low</v>
      </c>
      <c r="AR519" s="26" t="str">
        <f t="shared" si="123"/>
        <v>Same</v>
      </c>
      <c r="AS519" s="27">
        <f t="shared" si="124"/>
        <v>0</v>
      </c>
    </row>
    <row r="520" spans="1:45" ht="15.5" x14ac:dyDescent="0.35">
      <c r="A520" s="20">
        <v>44928</v>
      </c>
      <c r="B520" s="21">
        <v>1.2191700000000001</v>
      </c>
      <c r="C520" s="21">
        <v>1.24464</v>
      </c>
      <c r="D520" s="21">
        <v>1.1992100000000001</v>
      </c>
      <c r="E520" s="21">
        <v>1.20574</v>
      </c>
      <c r="F520" s="21">
        <v>1.2041999999999999</v>
      </c>
      <c r="G520" s="21">
        <v>1.2218</v>
      </c>
      <c r="H520" s="21">
        <v>1.2014</v>
      </c>
      <c r="I520" s="22">
        <v>-17</v>
      </c>
      <c r="J520" s="22">
        <v>14240</v>
      </c>
      <c r="K520" s="22">
        <v>1831</v>
      </c>
      <c r="L520" s="22">
        <v>16165</v>
      </c>
      <c r="M520" s="23">
        <v>16.76166666666667</v>
      </c>
      <c r="N520" s="23">
        <v>454.29999999999859</v>
      </c>
      <c r="O520" s="22">
        <v>203.99999999999974</v>
      </c>
      <c r="P520" s="22">
        <v>1851206</v>
      </c>
      <c r="Q520" s="23">
        <v>1928.3395833333334</v>
      </c>
      <c r="R520" s="23">
        <v>35.582214395773825</v>
      </c>
      <c r="S520" s="22">
        <v>48</v>
      </c>
      <c r="T520" s="22" t="s">
        <v>28</v>
      </c>
      <c r="U520" s="23">
        <v>0.31659147497328344</v>
      </c>
      <c r="V520" s="22">
        <v>1813</v>
      </c>
      <c r="W520" s="22">
        <v>2840</v>
      </c>
      <c r="X520" s="22">
        <v>6069</v>
      </c>
      <c r="Y520" s="22">
        <v>5443</v>
      </c>
      <c r="Z520" s="22" t="s">
        <v>27</v>
      </c>
      <c r="AA520" s="5"/>
      <c r="AB520" s="6" cm="1">
        <f t="array" ref="AB520">SUM(IF(B520:I520&gt;B521:I521,1,-1))</f>
        <v>6</v>
      </c>
      <c r="AC520" s="6" cm="1">
        <f t="array" ref="AC520">SUM(IF(J520:S520&gt;J521:S521,1,-1))</f>
        <v>10</v>
      </c>
      <c r="AD520" s="6">
        <f t="shared" si="129"/>
        <v>16</v>
      </c>
      <c r="AE520" s="6">
        <f t="shared" si="128"/>
        <v>6</v>
      </c>
      <c r="AF520" s="6">
        <f t="shared" si="128"/>
        <v>10</v>
      </c>
      <c r="AG520" s="6">
        <f t="shared" si="128"/>
        <v>16</v>
      </c>
      <c r="AH520" s="5"/>
      <c r="AI520" s="8" t="str">
        <f t="shared" si="114"/>
        <v>Higher</v>
      </c>
      <c r="AJ520" s="24" t="str">
        <f t="shared" si="115"/>
        <v>Down</v>
      </c>
      <c r="AK520" s="25" t="str">
        <f t="shared" si="116"/>
        <v>POC Up</v>
      </c>
      <c r="AL520" s="26" t="str">
        <f t="shared" si="117"/>
        <v>Ab. Val</v>
      </c>
      <c r="AM520" s="26" t="str">
        <f t="shared" si="118"/>
        <v>Upper Break</v>
      </c>
      <c r="AN520" s="26" t="str">
        <f t="shared" si="119"/>
        <v>In Val</v>
      </c>
      <c r="AO520" s="26" t="str">
        <f t="shared" si="120"/>
        <v>Gap Up - Faded</v>
      </c>
      <c r="AP520" s="26" t="str">
        <f t="shared" si="121"/>
        <v>Top-Weighted</v>
      </c>
      <c r="AQ520" s="26" t="str">
        <f t="shared" si="122"/>
        <v>Skewed Mid-Low</v>
      </c>
      <c r="AR520" s="26" t="str">
        <f t="shared" si="123"/>
        <v>Closed Higher Quadrant</v>
      </c>
      <c r="AS520" s="27">
        <f t="shared" si="124"/>
        <v>4</v>
      </c>
    </row>
  </sheetData>
  <pageMargins left="0.7" right="0.7" top="0.75" bottom="0.75" header="0.3" footer="0.3"/>
  <ignoredErrors>
    <ignoredError sqref="AB2:AC520 AQ2:AQ520" formulaRange="1"/>
  </ignoredErrors>
  <tableParts count="3">
    <tablePart r:id="rId1"/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CAA2E-B811-4343-B93A-056C9F05D48A}">
  <dimension ref="A1:E261"/>
  <sheetViews>
    <sheetView workbookViewId="0"/>
  </sheetViews>
  <sheetFormatPr defaultRowHeight="14.5" x14ac:dyDescent="0.35"/>
  <cols>
    <col min="1" max="1" width="10.453125" bestFit="1" customWidth="1"/>
    <col min="2" max="2" width="9.7265625" customWidth="1"/>
    <col min="3" max="3" width="10.54296875" customWidth="1"/>
    <col min="4" max="4" width="9.7265625" customWidth="1"/>
    <col min="5" max="5" width="10.54296875" customWidth="1"/>
  </cols>
  <sheetData>
    <row r="1" spans="1:5" x14ac:dyDescent="0.35">
      <c r="A1" s="29" t="s">
        <v>52</v>
      </c>
      <c r="B1" s="30" t="s">
        <v>53</v>
      </c>
      <c r="C1" s="31" t="s">
        <v>54</v>
      </c>
      <c r="D1" s="30" t="s">
        <v>55</v>
      </c>
      <c r="E1" s="31" t="s">
        <v>56</v>
      </c>
    </row>
    <row r="2" spans="1:5" x14ac:dyDescent="0.35">
      <c r="A2" s="3">
        <v>45657</v>
      </c>
      <c r="B2" s="4">
        <v>0.75</v>
      </c>
      <c r="C2">
        <v>4</v>
      </c>
      <c r="D2" s="4">
        <v>0.91666666666666663</v>
      </c>
      <c r="E2">
        <v>3</v>
      </c>
    </row>
    <row r="3" spans="1:5" x14ac:dyDescent="0.35">
      <c r="A3" s="3">
        <v>45656</v>
      </c>
      <c r="B3" s="4">
        <v>0.75</v>
      </c>
      <c r="C3">
        <v>3</v>
      </c>
      <c r="D3" s="4">
        <v>0.66666666666666663</v>
      </c>
      <c r="E3">
        <v>3</v>
      </c>
    </row>
    <row r="4" spans="1:5" x14ac:dyDescent="0.35">
      <c r="A4" s="3">
        <v>45653</v>
      </c>
      <c r="B4" s="4">
        <v>0.91666666666666663</v>
      </c>
      <c r="C4">
        <v>1</v>
      </c>
      <c r="D4" s="4">
        <v>0.58333333333333337</v>
      </c>
      <c r="E4">
        <v>3</v>
      </c>
    </row>
    <row r="5" spans="1:5" x14ac:dyDescent="0.35">
      <c r="A5" s="3">
        <v>45652</v>
      </c>
      <c r="B5" s="4">
        <v>0.66666666666666663</v>
      </c>
      <c r="C5">
        <v>3</v>
      </c>
      <c r="D5" s="4">
        <v>0.58333333333333337</v>
      </c>
      <c r="E5">
        <v>4</v>
      </c>
    </row>
    <row r="6" spans="1:5" x14ac:dyDescent="0.35">
      <c r="A6" s="3">
        <v>45650</v>
      </c>
      <c r="B6" s="4">
        <v>0.75</v>
      </c>
      <c r="C6">
        <v>3</v>
      </c>
      <c r="D6" s="4">
        <v>0.66666666666666663</v>
      </c>
      <c r="E6">
        <v>3</v>
      </c>
    </row>
    <row r="7" spans="1:5" x14ac:dyDescent="0.35">
      <c r="A7" s="3">
        <v>45649</v>
      </c>
      <c r="B7" s="4">
        <v>0.66666666666666663</v>
      </c>
      <c r="C7">
        <v>4</v>
      </c>
      <c r="D7" s="4">
        <v>0.58333333333333337</v>
      </c>
      <c r="E7">
        <v>4</v>
      </c>
    </row>
    <row r="8" spans="1:5" x14ac:dyDescent="0.35">
      <c r="A8" s="3">
        <v>45646</v>
      </c>
      <c r="B8" s="4">
        <v>0.58333333333333337</v>
      </c>
      <c r="C8">
        <v>3</v>
      </c>
      <c r="D8" s="4">
        <v>0.5</v>
      </c>
      <c r="E8">
        <v>3</v>
      </c>
    </row>
    <row r="9" spans="1:5" x14ac:dyDescent="0.35">
      <c r="A9" s="3">
        <v>45645</v>
      </c>
      <c r="B9" s="4">
        <v>0.5</v>
      </c>
      <c r="C9">
        <v>4</v>
      </c>
      <c r="D9" s="4">
        <v>0.58333333333333337</v>
      </c>
      <c r="E9">
        <v>0</v>
      </c>
    </row>
    <row r="10" spans="1:5" x14ac:dyDescent="0.35">
      <c r="A10" s="3">
        <v>45644</v>
      </c>
      <c r="B10" s="4">
        <v>0.66666666666666663</v>
      </c>
      <c r="C10">
        <v>4</v>
      </c>
      <c r="D10" s="4">
        <v>0.58333333333333337</v>
      </c>
      <c r="E10">
        <v>4</v>
      </c>
    </row>
    <row r="11" spans="1:5" x14ac:dyDescent="0.35">
      <c r="A11" s="3">
        <v>45643</v>
      </c>
      <c r="B11" s="4">
        <v>0.5</v>
      </c>
      <c r="C11">
        <v>2</v>
      </c>
      <c r="D11" s="4">
        <v>0.58333333333333337</v>
      </c>
      <c r="E11">
        <v>2</v>
      </c>
    </row>
    <row r="12" spans="1:5" x14ac:dyDescent="0.35">
      <c r="A12" s="3">
        <v>45642</v>
      </c>
      <c r="B12" s="4">
        <v>0.5</v>
      </c>
      <c r="C12">
        <v>3</v>
      </c>
      <c r="D12" s="4">
        <v>0.5</v>
      </c>
      <c r="E12">
        <v>3</v>
      </c>
    </row>
    <row r="13" spans="1:5" x14ac:dyDescent="0.35">
      <c r="A13" s="3">
        <v>45639</v>
      </c>
      <c r="B13" s="4">
        <v>0.41666666666666669</v>
      </c>
      <c r="C13">
        <v>4</v>
      </c>
      <c r="D13" s="4">
        <v>0.66666666666666663</v>
      </c>
      <c r="E13">
        <v>4</v>
      </c>
    </row>
    <row r="14" spans="1:5" x14ac:dyDescent="0.35">
      <c r="A14" s="3">
        <v>45638</v>
      </c>
      <c r="B14" s="4">
        <v>0.75</v>
      </c>
      <c r="C14">
        <v>4</v>
      </c>
      <c r="D14" s="4">
        <v>0.66666666666666663</v>
      </c>
      <c r="E14">
        <v>4</v>
      </c>
    </row>
    <row r="15" spans="1:5" x14ac:dyDescent="0.35">
      <c r="A15" s="3">
        <v>45637</v>
      </c>
      <c r="B15" s="4">
        <v>1</v>
      </c>
      <c r="C15">
        <v>2</v>
      </c>
      <c r="D15" s="4">
        <v>0.58333333333333337</v>
      </c>
      <c r="E15">
        <v>1</v>
      </c>
    </row>
    <row r="16" spans="1:5" x14ac:dyDescent="0.35">
      <c r="A16" s="3">
        <v>45636</v>
      </c>
      <c r="B16" s="4">
        <v>0.75</v>
      </c>
      <c r="C16">
        <v>1</v>
      </c>
      <c r="D16" s="4">
        <v>0.58333333333333337</v>
      </c>
      <c r="E16">
        <v>1</v>
      </c>
    </row>
    <row r="17" spans="1:5" x14ac:dyDescent="0.35">
      <c r="A17" s="3">
        <v>45635</v>
      </c>
      <c r="B17" s="4">
        <v>0.58333333333333337</v>
      </c>
      <c r="C17">
        <v>2</v>
      </c>
      <c r="D17" s="4">
        <v>0.66666666666666663</v>
      </c>
      <c r="E17">
        <v>2</v>
      </c>
    </row>
    <row r="18" spans="1:5" x14ac:dyDescent="0.35">
      <c r="A18" s="3">
        <v>45632</v>
      </c>
      <c r="B18" s="4">
        <v>0.5</v>
      </c>
      <c r="C18">
        <v>1</v>
      </c>
      <c r="D18" s="4">
        <v>0.58333333333333337</v>
      </c>
      <c r="E18">
        <v>1</v>
      </c>
    </row>
    <row r="19" spans="1:5" x14ac:dyDescent="0.35">
      <c r="A19" s="3">
        <v>45631</v>
      </c>
      <c r="B19" s="4">
        <v>0.66666666666666663</v>
      </c>
      <c r="C19">
        <v>1</v>
      </c>
      <c r="D19" s="4">
        <v>0.58333333333333337</v>
      </c>
      <c r="E19">
        <v>1</v>
      </c>
    </row>
    <row r="20" spans="1:5" x14ac:dyDescent="0.35">
      <c r="A20" s="3">
        <v>45630</v>
      </c>
      <c r="B20" s="4">
        <v>0.83333333333333337</v>
      </c>
      <c r="C20">
        <v>2</v>
      </c>
      <c r="D20" s="4">
        <v>0.66666666666666663</v>
      </c>
      <c r="E20">
        <v>1</v>
      </c>
    </row>
    <row r="21" spans="1:5" x14ac:dyDescent="0.35">
      <c r="A21" s="3">
        <v>45629</v>
      </c>
      <c r="B21" s="4">
        <v>0.75</v>
      </c>
      <c r="C21">
        <v>3</v>
      </c>
      <c r="D21" s="4">
        <v>0.58333333333333337</v>
      </c>
      <c r="E21">
        <v>2</v>
      </c>
    </row>
    <row r="22" spans="1:5" x14ac:dyDescent="0.35">
      <c r="A22" s="3">
        <v>45628</v>
      </c>
      <c r="B22" s="4">
        <v>0.5</v>
      </c>
      <c r="C22">
        <v>2</v>
      </c>
      <c r="D22" s="4">
        <v>0.58333333333333337</v>
      </c>
      <c r="E22">
        <v>2</v>
      </c>
    </row>
    <row r="23" spans="1:5" x14ac:dyDescent="0.35">
      <c r="A23" s="3">
        <v>45625</v>
      </c>
      <c r="B23" s="4">
        <v>0.5</v>
      </c>
      <c r="C23">
        <v>1</v>
      </c>
      <c r="D23" s="4">
        <v>0.58333333333333337</v>
      </c>
      <c r="E23">
        <v>1</v>
      </c>
    </row>
    <row r="24" spans="1:5" x14ac:dyDescent="0.35">
      <c r="A24" s="3">
        <v>45624</v>
      </c>
      <c r="B24" s="4">
        <v>0.58333333333333337</v>
      </c>
      <c r="C24">
        <v>0</v>
      </c>
      <c r="D24" s="4">
        <v>0.66666666666666663</v>
      </c>
      <c r="E24">
        <v>1</v>
      </c>
    </row>
    <row r="25" spans="1:5" x14ac:dyDescent="0.35">
      <c r="A25" s="3">
        <v>45623</v>
      </c>
      <c r="B25" s="4">
        <v>0.66666666666666663</v>
      </c>
      <c r="C25">
        <v>1</v>
      </c>
      <c r="D25" s="4">
        <v>0.66666666666666663</v>
      </c>
      <c r="E25">
        <v>1</v>
      </c>
    </row>
    <row r="26" spans="1:5" x14ac:dyDescent="0.35">
      <c r="A26" s="3">
        <v>45622</v>
      </c>
      <c r="B26" s="4">
        <v>0.66666666666666663</v>
      </c>
      <c r="C26">
        <v>3</v>
      </c>
      <c r="D26" s="4">
        <v>0.66666666666666663</v>
      </c>
      <c r="E26">
        <v>3</v>
      </c>
    </row>
    <row r="27" spans="1:5" x14ac:dyDescent="0.35">
      <c r="A27" s="3">
        <v>45621</v>
      </c>
      <c r="B27" s="4">
        <v>0.58333333333333337</v>
      </c>
      <c r="C27">
        <v>4</v>
      </c>
      <c r="D27" s="4">
        <v>0.58333333333333337</v>
      </c>
      <c r="E27">
        <v>4</v>
      </c>
    </row>
    <row r="28" spans="1:5" x14ac:dyDescent="0.35">
      <c r="A28" s="3">
        <v>45618</v>
      </c>
      <c r="B28" s="4">
        <v>0.5</v>
      </c>
      <c r="C28">
        <v>3</v>
      </c>
      <c r="D28" s="4">
        <v>0.58333333333333337</v>
      </c>
      <c r="E28">
        <v>3</v>
      </c>
    </row>
    <row r="29" spans="1:5" x14ac:dyDescent="0.35">
      <c r="A29" s="3">
        <v>45617</v>
      </c>
      <c r="B29" s="4">
        <v>0.66666666666666663</v>
      </c>
      <c r="C29">
        <v>4</v>
      </c>
      <c r="D29" s="4">
        <v>0.58333333333333337</v>
      </c>
      <c r="E29">
        <v>0</v>
      </c>
    </row>
    <row r="30" spans="1:5" x14ac:dyDescent="0.35">
      <c r="A30" s="3">
        <v>45616</v>
      </c>
      <c r="B30" s="4">
        <v>0.91666666666666663</v>
      </c>
      <c r="C30">
        <v>2</v>
      </c>
      <c r="D30" s="4">
        <v>0.5</v>
      </c>
      <c r="E30">
        <v>4</v>
      </c>
    </row>
    <row r="31" spans="1:5" x14ac:dyDescent="0.35">
      <c r="A31" s="3">
        <v>45615</v>
      </c>
      <c r="B31" s="4">
        <v>0.91666666666666663</v>
      </c>
      <c r="C31">
        <v>1</v>
      </c>
      <c r="D31" s="4">
        <v>0.33333333333333331</v>
      </c>
      <c r="E31">
        <v>4</v>
      </c>
    </row>
    <row r="32" spans="1:5" x14ac:dyDescent="0.35">
      <c r="A32" s="3">
        <v>45614</v>
      </c>
      <c r="B32" s="4">
        <v>0.66666666666666663</v>
      </c>
      <c r="C32">
        <v>2</v>
      </c>
      <c r="D32" s="4">
        <v>0.33333333333333331</v>
      </c>
      <c r="E32">
        <v>4</v>
      </c>
    </row>
    <row r="33" spans="1:5" x14ac:dyDescent="0.35">
      <c r="A33" s="3">
        <v>45611</v>
      </c>
      <c r="B33" s="4">
        <v>0.41666666666666669</v>
      </c>
      <c r="C33">
        <v>4</v>
      </c>
      <c r="D33" s="4">
        <v>0.41666666666666669</v>
      </c>
      <c r="E33">
        <v>4</v>
      </c>
    </row>
    <row r="34" spans="1:5" x14ac:dyDescent="0.35">
      <c r="A34" s="3">
        <v>45610</v>
      </c>
      <c r="B34" s="4">
        <v>0.33333333333333331</v>
      </c>
      <c r="C34">
        <v>4</v>
      </c>
      <c r="D34" s="4">
        <v>0.5</v>
      </c>
      <c r="E34">
        <v>4</v>
      </c>
    </row>
    <row r="35" spans="1:5" x14ac:dyDescent="0.35">
      <c r="A35" s="3">
        <v>45609</v>
      </c>
      <c r="B35" s="4">
        <v>0.41666666666666669</v>
      </c>
      <c r="C35">
        <v>4</v>
      </c>
      <c r="D35" s="4">
        <v>0.58333333333333337</v>
      </c>
      <c r="E35">
        <v>4</v>
      </c>
    </row>
    <row r="36" spans="1:5" x14ac:dyDescent="0.35">
      <c r="A36" s="3">
        <v>45608</v>
      </c>
      <c r="B36" s="4">
        <v>0.41666666666666669</v>
      </c>
      <c r="C36">
        <v>4</v>
      </c>
      <c r="D36" s="4">
        <v>0.66666666666666663</v>
      </c>
      <c r="E36">
        <v>4</v>
      </c>
    </row>
    <row r="37" spans="1:5" x14ac:dyDescent="0.35">
      <c r="A37" s="3">
        <v>45607</v>
      </c>
      <c r="B37" s="4">
        <v>0.83333333333333337</v>
      </c>
      <c r="C37">
        <v>4</v>
      </c>
      <c r="D37" s="4">
        <v>0.83333333333333337</v>
      </c>
      <c r="E37">
        <v>4</v>
      </c>
    </row>
    <row r="38" spans="1:5" x14ac:dyDescent="0.35">
      <c r="A38" s="3">
        <v>45604</v>
      </c>
      <c r="B38" s="4">
        <v>0.75</v>
      </c>
      <c r="C38">
        <v>3</v>
      </c>
      <c r="D38" s="4">
        <v>1</v>
      </c>
      <c r="E38">
        <v>3</v>
      </c>
    </row>
    <row r="39" spans="1:5" x14ac:dyDescent="0.35">
      <c r="A39" s="3">
        <v>45603</v>
      </c>
      <c r="B39" s="4">
        <v>0.75</v>
      </c>
      <c r="C39">
        <v>2</v>
      </c>
      <c r="D39" s="4">
        <v>0.83333333333333337</v>
      </c>
      <c r="E39">
        <v>2</v>
      </c>
    </row>
    <row r="40" spans="1:5" x14ac:dyDescent="0.35">
      <c r="A40" s="3">
        <v>45602</v>
      </c>
      <c r="B40" s="4">
        <v>0.66666666666666663</v>
      </c>
      <c r="C40">
        <v>4</v>
      </c>
      <c r="D40" s="4">
        <v>0.91666666666666663</v>
      </c>
      <c r="E40">
        <v>4</v>
      </c>
    </row>
    <row r="41" spans="1:5" x14ac:dyDescent="0.35">
      <c r="A41" s="3">
        <v>45601</v>
      </c>
      <c r="B41" s="4">
        <v>0.75</v>
      </c>
      <c r="C41">
        <v>0</v>
      </c>
      <c r="D41" s="4">
        <v>0.75</v>
      </c>
      <c r="E41">
        <v>0</v>
      </c>
    </row>
    <row r="42" spans="1:5" x14ac:dyDescent="0.35">
      <c r="A42" s="3">
        <v>45600</v>
      </c>
      <c r="B42" s="4">
        <v>0.75</v>
      </c>
      <c r="C42">
        <v>2</v>
      </c>
      <c r="D42" s="4">
        <v>0.83333333333333337</v>
      </c>
      <c r="E42">
        <v>2</v>
      </c>
    </row>
    <row r="43" spans="1:5" x14ac:dyDescent="0.35">
      <c r="A43" s="3">
        <v>45597</v>
      </c>
      <c r="B43" s="4">
        <v>0.66666666666666663</v>
      </c>
      <c r="C43">
        <v>2</v>
      </c>
      <c r="D43" s="4">
        <v>0.75</v>
      </c>
      <c r="E43">
        <v>2</v>
      </c>
    </row>
    <row r="44" spans="1:5" x14ac:dyDescent="0.35">
      <c r="A44" s="3">
        <v>45596</v>
      </c>
      <c r="B44" s="4">
        <v>0.66666666666666663</v>
      </c>
      <c r="C44">
        <v>4</v>
      </c>
      <c r="D44" s="4">
        <v>0.75</v>
      </c>
      <c r="E44">
        <v>4</v>
      </c>
    </row>
    <row r="45" spans="1:5" x14ac:dyDescent="0.35">
      <c r="A45" s="3">
        <v>45595</v>
      </c>
      <c r="B45" s="4">
        <v>0.83333333333333337</v>
      </c>
      <c r="C45">
        <v>4</v>
      </c>
      <c r="D45" s="4">
        <v>0.83333333333333337</v>
      </c>
      <c r="E45">
        <v>3</v>
      </c>
    </row>
    <row r="46" spans="1:5" x14ac:dyDescent="0.35">
      <c r="A46" s="3">
        <v>45594</v>
      </c>
      <c r="B46" s="4">
        <v>0.75</v>
      </c>
      <c r="C46">
        <v>1</v>
      </c>
      <c r="D46" s="4">
        <v>0.66666666666666663</v>
      </c>
      <c r="E46">
        <v>2</v>
      </c>
    </row>
    <row r="47" spans="1:5" x14ac:dyDescent="0.35">
      <c r="A47" s="3">
        <v>45593</v>
      </c>
      <c r="B47" s="4">
        <v>0.83333333333333337</v>
      </c>
      <c r="C47">
        <v>2</v>
      </c>
      <c r="D47" s="4">
        <v>0.75</v>
      </c>
      <c r="E47">
        <v>3</v>
      </c>
    </row>
    <row r="48" spans="1:5" x14ac:dyDescent="0.35">
      <c r="A48" s="3">
        <v>45590</v>
      </c>
      <c r="B48" s="4">
        <v>0.83333333333333337</v>
      </c>
      <c r="C48">
        <v>3</v>
      </c>
      <c r="D48" s="4">
        <v>0.66666666666666663</v>
      </c>
      <c r="E48">
        <v>3</v>
      </c>
    </row>
    <row r="49" spans="1:5" x14ac:dyDescent="0.35">
      <c r="A49" s="3">
        <v>45589</v>
      </c>
      <c r="B49" s="4">
        <v>0.66666666666666663</v>
      </c>
      <c r="C49">
        <v>3</v>
      </c>
      <c r="D49" s="4">
        <v>0.66666666666666663</v>
      </c>
      <c r="E49">
        <v>3</v>
      </c>
    </row>
    <row r="50" spans="1:5" x14ac:dyDescent="0.35">
      <c r="A50" s="3">
        <v>45588</v>
      </c>
      <c r="B50" s="4">
        <v>0.58333333333333337</v>
      </c>
      <c r="C50">
        <v>4</v>
      </c>
      <c r="D50" s="4">
        <v>0.58333333333333337</v>
      </c>
      <c r="E50">
        <v>4</v>
      </c>
    </row>
    <row r="51" spans="1:5" x14ac:dyDescent="0.35">
      <c r="A51" s="3">
        <v>45587</v>
      </c>
      <c r="B51" s="4">
        <v>0.66666666666666663</v>
      </c>
      <c r="C51">
        <v>4</v>
      </c>
      <c r="D51" s="4">
        <v>0.75</v>
      </c>
      <c r="E51">
        <v>4</v>
      </c>
    </row>
    <row r="52" spans="1:5" x14ac:dyDescent="0.35">
      <c r="A52" s="3">
        <v>45586</v>
      </c>
      <c r="B52" s="4">
        <v>0.75</v>
      </c>
      <c r="C52">
        <v>4</v>
      </c>
      <c r="D52" s="4">
        <v>0.83333333333333337</v>
      </c>
      <c r="E52">
        <v>4</v>
      </c>
    </row>
    <row r="53" spans="1:5" x14ac:dyDescent="0.35">
      <c r="A53" s="3">
        <v>45583</v>
      </c>
      <c r="B53" s="4">
        <v>0.66666666666666663</v>
      </c>
      <c r="C53">
        <v>2</v>
      </c>
      <c r="D53" s="4">
        <v>0.83333333333333337</v>
      </c>
      <c r="E53">
        <v>2</v>
      </c>
    </row>
    <row r="54" spans="1:5" x14ac:dyDescent="0.35">
      <c r="A54" s="3">
        <v>45582</v>
      </c>
      <c r="B54" s="4">
        <v>0.66666666666666663</v>
      </c>
      <c r="C54">
        <v>3</v>
      </c>
      <c r="D54" s="4">
        <v>0.66666666666666663</v>
      </c>
      <c r="E54">
        <v>3</v>
      </c>
    </row>
    <row r="55" spans="1:5" x14ac:dyDescent="0.35">
      <c r="A55" s="3">
        <v>45581</v>
      </c>
      <c r="B55" s="4">
        <v>0.66666666666666663</v>
      </c>
      <c r="C55">
        <v>4</v>
      </c>
      <c r="D55" s="4">
        <v>0.66666666666666663</v>
      </c>
      <c r="E55">
        <v>4</v>
      </c>
    </row>
    <row r="56" spans="1:5" x14ac:dyDescent="0.35">
      <c r="A56" s="3">
        <v>45580</v>
      </c>
      <c r="B56" s="4">
        <v>0.91666666666666663</v>
      </c>
      <c r="C56">
        <v>2</v>
      </c>
      <c r="D56" s="4">
        <v>0.66666666666666663</v>
      </c>
      <c r="E56">
        <v>4</v>
      </c>
    </row>
    <row r="57" spans="1:5" x14ac:dyDescent="0.35">
      <c r="A57" s="3">
        <v>45579</v>
      </c>
      <c r="B57" s="4">
        <v>0.83333333333333337</v>
      </c>
      <c r="C57">
        <v>2</v>
      </c>
      <c r="D57" s="4">
        <v>0.41666666666666669</v>
      </c>
      <c r="E57">
        <v>4</v>
      </c>
    </row>
    <row r="58" spans="1:5" x14ac:dyDescent="0.35">
      <c r="A58" s="3">
        <v>45576</v>
      </c>
      <c r="B58" s="4">
        <v>0.75</v>
      </c>
      <c r="C58">
        <v>3</v>
      </c>
      <c r="D58" s="4">
        <v>0.5</v>
      </c>
      <c r="E58">
        <v>4</v>
      </c>
    </row>
    <row r="59" spans="1:5" x14ac:dyDescent="0.35">
      <c r="A59" s="3">
        <v>45575</v>
      </c>
      <c r="B59" s="4">
        <v>0.58333333333333337</v>
      </c>
      <c r="C59">
        <v>3</v>
      </c>
      <c r="D59" s="4">
        <v>0.33333333333333331</v>
      </c>
      <c r="E59">
        <v>4</v>
      </c>
    </row>
    <row r="60" spans="1:5" x14ac:dyDescent="0.35">
      <c r="A60" s="3">
        <v>45574</v>
      </c>
      <c r="B60" s="4">
        <v>0.58333333333333337</v>
      </c>
      <c r="C60">
        <v>4</v>
      </c>
      <c r="D60" s="4">
        <v>0.41666666666666669</v>
      </c>
      <c r="E60">
        <v>4</v>
      </c>
    </row>
    <row r="61" spans="1:5" x14ac:dyDescent="0.35">
      <c r="A61" s="3">
        <v>45573</v>
      </c>
      <c r="B61" s="4">
        <v>0.58333333333333337</v>
      </c>
      <c r="C61">
        <v>4</v>
      </c>
      <c r="D61" s="4">
        <v>0.33333333333333331</v>
      </c>
      <c r="E61">
        <v>4</v>
      </c>
    </row>
    <row r="62" spans="1:5" x14ac:dyDescent="0.35">
      <c r="A62" s="3">
        <v>45572</v>
      </c>
      <c r="B62" s="4">
        <v>0.41666666666666669</v>
      </c>
      <c r="C62">
        <v>4</v>
      </c>
      <c r="D62" s="4">
        <v>0.5</v>
      </c>
      <c r="E62">
        <v>4</v>
      </c>
    </row>
    <row r="63" spans="1:5" x14ac:dyDescent="0.35">
      <c r="A63" s="3">
        <v>45569</v>
      </c>
      <c r="B63" s="4">
        <v>0.33333333333333331</v>
      </c>
      <c r="C63">
        <v>4</v>
      </c>
      <c r="D63" s="4">
        <v>0.41666666666666669</v>
      </c>
      <c r="E63">
        <v>4</v>
      </c>
    </row>
    <row r="64" spans="1:5" x14ac:dyDescent="0.35">
      <c r="A64" s="3">
        <v>45568</v>
      </c>
      <c r="B64" s="4">
        <v>0.41666666666666669</v>
      </c>
      <c r="C64">
        <v>4</v>
      </c>
      <c r="D64" s="4">
        <v>0.5</v>
      </c>
      <c r="E64">
        <v>4</v>
      </c>
    </row>
    <row r="65" spans="1:5" x14ac:dyDescent="0.35">
      <c r="A65" s="3">
        <v>45567</v>
      </c>
      <c r="B65" s="4">
        <v>0.5</v>
      </c>
      <c r="C65">
        <v>4</v>
      </c>
      <c r="D65" s="4">
        <v>0.75</v>
      </c>
      <c r="E65">
        <v>4</v>
      </c>
    </row>
    <row r="66" spans="1:5" x14ac:dyDescent="0.35">
      <c r="A66" s="3">
        <v>45566</v>
      </c>
      <c r="B66" s="4">
        <v>0.58333333333333337</v>
      </c>
      <c r="C66">
        <v>4</v>
      </c>
      <c r="D66" s="4">
        <v>0.75</v>
      </c>
      <c r="E66">
        <v>4</v>
      </c>
    </row>
    <row r="67" spans="1:5" x14ac:dyDescent="0.35">
      <c r="A67" s="3">
        <v>45565</v>
      </c>
      <c r="B67" s="4">
        <v>0.83333333333333337</v>
      </c>
      <c r="C67">
        <v>2</v>
      </c>
      <c r="D67" s="4">
        <v>0.66666666666666663</v>
      </c>
      <c r="E67">
        <v>1</v>
      </c>
    </row>
    <row r="68" spans="1:5" x14ac:dyDescent="0.35">
      <c r="A68" s="3">
        <v>45562</v>
      </c>
      <c r="B68" s="4">
        <v>0.91666666666666663</v>
      </c>
      <c r="C68">
        <v>2</v>
      </c>
      <c r="D68" s="4">
        <v>0.58333333333333337</v>
      </c>
      <c r="E68">
        <v>1</v>
      </c>
    </row>
    <row r="69" spans="1:5" x14ac:dyDescent="0.35">
      <c r="A69" s="3">
        <v>45561</v>
      </c>
      <c r="B69" s="4">
        <v>0.66666666666666663</v>
      </c>
      <c r="C69">
        <v>1</v>
      </c>
      <c r="D69" s="4">
        <v>0.58333333333333337</v>
      </c>
      <c r="E69">
        <v>1</v>
      </c>
    </row>
    <row r="70" spans="1:5" x14ac:dyDescent="0.35">
      <c r="A70" s="3">
        <v>45560</v>
      </c>
      <c r="B70" s="4">
        <v>0.58333333333333337</v>
      </c>
      <c r="C70">
        <v>3</v>
      </c>
      <c r="D70" s="4">
        <v>0.5</v>
      </c>
      <c r="E70">
        <v>2</v>
      </c>
    </row>
    <row r="71" spans="1:5" x14ac:dyDescent="0.35">
      <c r="A71" s="3">
        <v>45559</v>
      </c>
      <c r="B71" s="4">
        <v>0.5</v>
      </c>
      <c r="C71">
        <v>0</v>
      </c>
      <c r="D71" s="4">
        <v>0.66666666666666663</v>
      </c>
      <c r="E71">
        <v>0</v>
      </c>
    </row>
    <row r="72" spans="1:5" x14ac:dyDescent="0.35">
      <c r="A72" s="3">
        <v>45558</v>
      </c>
      <c r="B72" s="4">
        <v>0.66666666666666663</v>
      </c>
      <c r="C72">
        <v>1</v>
      </c>
      <c r="D72" s="4">
        <v>0.41666666666666669</v>
      </c>
      <c r="E72">
        <v>1</v>
      </c>
    </row>
    <row r="73" spans="1:5" x14ac:dyDescent="0.35">
      <c r="A73" s="3">
        <v>45555</v>
      </c>
      <c r="B73" s="4">
        <v>0.66666666666666663</v>
      </c>
      <c r="C73">
        <v>1</v>
      </c>
      <c r="D73" s="4">
        <v>0.5</v>
      </c>
      <c r="E73">
        <v>1</v>
      </c>
    </row>
    <row r="74" spans="1:5" x14ac:dyDescent="0.35">
      <c r="A74" s="3">
        <v>45554</v>
      </c>
      <c r="B74" s="4">
        <v>0.83333333333333337</v>
      </c>
      <c r="C74">
        <v>1</v>
      </c>
      <c r="D74" s="4">
        <v>0.5</v>
      </c>
      <c r="E74">
        <v>1</v>
      </c>
    </row>
    <row r="75" spans="1:5" x14ac:dyDescent="0.35">
      <c r="A75" s="3">
        <v>45553</v>
      </c>
      <c r="B75" s="4">
        <v>0.66666666666666663</v>
      </c>
      <c r="C75">
        <v>2</v>
      </c>
      <c r="D75" s="4">
        <v>0.5</v>
      </c>
      <c r="E75">
        <v>1</v>
      </c>
    </row>
    <row r="76" spans="1:5" x14ac:dyDescent="0.35">
      <c r="A76" s="3">
        <v>45552</v>
      </c>
      <c r="B76" s="4">
        <v>0.41666666666666669</v>
      </c>
      <c r="C76">
        <v>2</v>
      </c>
      <c r="D76" s="4">
        <v>0.58333333333333337</v>
      </c>
      <c r="E76">
        <v>2</v>
      </c>
    </row>
    <row r="77" spans="1:5" x14ac:dyDescent="0.35">
      <c r="A77" s="3">
        <v>45551</v>
      </c>
      <c r="B77" s="4">
        <v>0.41666666666666669</v>
      </c>
      <c r="C77">
        <v>1</v>
      </c>
      <c r="D77" s="4">
        <v>0.66666666666666663</v>
      </c>
      <c r="E77">
        <v>1</v>
      </c>
    </row>
    <row r="78" spans="1:5" x14ac:dyDescent="0.35">
      <c r="A78" s="3">
        <v>45548</v>
      </c>
      <c r="B78" s="4">
        <v>0.58333333333333337</v>
      </c>
      <c r="C78">
        <v>1</v>
      </c>
      <c r="D78" s="4">
        <v>0.83333333333333337</v>
      </c>
      <c r="E78">
        <v>2</v>
      </c>
    </row>
    <row r="79" spans="1:5" x14ac:dyDescent="0.35">
      <c r="A79" s="3">
        <v>45547</v>
      </c>
      <c r="B79" s="4">
        <v>0.75</v>
      </c>
      <c r="C79">
        <v>1</v>
      </c>
      <c r="D79" s="4">
        <v>0.66666666666666663</v>
      </c>
      <c r="E79">
        <v>2</v>
      </c>
    </row>
    <row r="80" spans="1:5" x14ac:dyDescent="0.35">
      <c r="A80" s="3">
        <v>45546</v>
      </c>
      <c r="B80" s="4">
        <v>0.5</v>
      </c>
      <c r="C80">
        <v>4</v>
      </c>
      <c r="D80" s="4">
        <v>0.66666666666666663</v>
      </c>
      <c r="E80">
        <v>4</v>
      </c>
    </row>
    <row r="81" spans="1:5" x14ac:dyDescent="0.35">
      <c r="A81" s="3">
        <v>45545</v>
      </c>
      <c r="B81" s="4">
        <v>0.5</v>
      </c>
      <c r="C81">
        <v>4</v>
      </c>
      <c r="D81" s="4">
        <v>0.75</v>
      </c>
      <c r="E81">
        <v>4</v>
      </c>
    </row>
    <row r="82" spans="1:5" x14ac:dyDescent="0.35">
      <c r="A82" s="3">
        <v>45544</v>
      </c>
      <c r="B82" s="4">
        <v>0.66666666666666663</v>
      </c>
      <c r="C82">
        <v>4</v>
      </c>
      <c r="D82" s="4">
        <v>0.83333333333333337</v>
      </c>
      <c r="E82">
        <v>4</v>
      </c>
    </row>
    <row r="83" spans="1:5" x14ac:dyDescent="0.35">
      <c r="A83" s="3">
        <v>45541</v>
      </c>
      <c r="B83" s="4">
        <v>0.83333333333333337</v>
      </c>
      <c r="C83">
        <v>3</v>
      </c>
      <c r="D83" s="4">
        <v>0.75</v>
      </c>
      <c r="E83">
        <v>3</v>
      </c>
    </row>
    <row r="84" spans="1:5" x14ac:dyDescent="0.35">
      <c r="A84" s="3">
        <v>45540</v>
      </c>
      <c r="B84" s="4">
        <v>0.58333333333333337</v>
      </c>
      <c r="C84">
        <v>1</v>
      </c>
      <c r="D84" s="4">
        <v>0.66666666666666663</v>
      </c>
      <c r="E84">
        <v>3</v>
      </c>
    </row>
    <row r="85" spans="1:5" x14ac:dyDescent="0.35">
      <c r="A85" s="3">
        <v>45539</v>
      </c>
      <c r="B85" s="4">
        <v>0.75</v>
      </c>
      <c r="C85">
        <v>2</v>
      </c>
      <c r="D85" s="4">
        <v>0.5</v>
      </c>
      <c r="E85">
        <v>3</v>
      </c>
    </row>
    <row r="86" spans="1:5" x14ac:dyDescent="0.35">
      <c r="A86" s="3">
        <v>45538</v>
      </c>
      <c r="B86" s="4">
        <v>0.58333333333333337</v>
      </c>
      <c r="C86">
        <v>4</v>
      </c>
      <c r="D86" s="4">
        <v>0.75</v>
      </c>
      <c r="E86">
        <v>4</v>
      </c>
    </row>
    <row r="87" spans="1:5" x14ac:dyDescent="0.35">
      <c r="A87" s="3">
        <v>45537</v>
      </c>
      <c r="B87" s="4">
        <v>0.66666666666666663</v>
      </c>
      <c r="C87">
        <v>4</v>
      </c>
      <c r="D87" s="4">
        <v>0.66666666666666663</v>
      </c>
      <c r="E87">
        <v>3</v>
      </c>
    </row>
    <row r="88" spans="1:5" x14ac:dyDescent="0.35">
      <c r="A88" s="3">
        <v>45534</v>
      </c>
      <c r="B88" s="4">
        <v>0.75</v>
      </c>
      <c r="C88">
        <v>4</v>
      </c>
      <c r="D88" s="4">
        <v>0.5</v>
      </c>
      <c r="E88">
        <v>3</v>
      </c>
    </row>
    <row r="89" spans="1:5" x14ac:dyDescent="0.35">
      <c r="A89" s="3">
        <v>45533</v>
      </c>
      <c r="B89" s="4">
        <v>0.66666666666666663</v>
      </c>
      <c r="C89">
        <v>4</v>
      </c>
      <c r="D89" s="4">
        <v>0.41666666666666669</v>
      </c>
      <c r="E89">
        <v>2</v>
      </c>
    </row>
    <row r="90" spans="1:5" x14ac:dyDescent="0.35">
      <c r="A90" s="3">
        <v>45532</v>
      </c>
      <c r="B90" s="4">
        <v>0.75</v>
      </c>
      <c r="C90">
        <v>2</v>
      </c>
      <c r="D90" s="4">
        <v>0.5</v>
      </c>
      <c r="E90">
        <v>1</v>
      </c>
    </row>
    <row r="91" spans="1:5" x14ac:dyDescent="0.35">
      <c r="A91" s="3">
        <v>45531</v>
      </c>
      <c r="B91" s="4">
        <v>0.5</v>
      </c>
      <c r="C91">
        <v>1</v>
      </c>
      <c r="D91" s="4">
        <v>0.25</v>
      </c>
      <c r="E91">
        <v>1</v>
      </c>
    </row>
    <row r="92" spans="1:5" x14ac:dyDescent="0.35">
      <c r="A92" s="3">
        <v>45530</v>
      </c>
      <c r="B92" s="4">
        <v>0.41666666666666669</v>
      </c>
      <c r="C92">
        <v>1</v>
      </c>
      <c r="D92" s="4">
        <v>0.41666666666666669</v>
      </c>
      <c r="E92">
        <v>1</v>
      </c>
    </row>
    <row r="93" spans="1:5" x14ac:dyDescent="0.35">
      <c r="A93" s="3">
        <v>45527</v>
      </c>
      <c r="B93" s="4">
        <v>0.5</v>
      </c>
      <c r="C93">
        <v>1</v>
      </c>
      <c r="D93" s="4">
        <v>0.33333333333333331</v>
      </c>
      <c r="E93">
        <v>1</v>
      </c>
    </row>
    <row r="94" spans="1:5" x14ac:dyDescent="0.35">
      <c r="A94" s="3">
        <v>45526</v>
      </c>
      <c r="B94" s="4">
        <v>0.5</v>
      </c>
      <c r="C94">
        <v>1</v>
      </c>
      <c r="D94" s="4">
        <v>0.41666666666666669</v>
      </c>
      <c r="E94">
        <v>1</v>
      </c>
    </row>
    <row r="95" spans="1:5" x14ac:dyDescent="0.35">
      <c r="A95" s="3">
        <v>45525</v>
      </c>
      <c r="B95" s="4">
        <v>0.41666666666666669</v>
      </c>
      <c r="C95">
        <v>1</v>
      </c>
      <c r="D95" s="4">
        <v>0.33333333333333331</v>
      </c>
      <c r="E95">
        <v>1</v>
      </c>
    </row>
    <row r="96" spans="1:5" x14ac:dyDescent="0.35">
      <c r="A96" s="3">
        <v>45524</v>
      </c>
      <c r="B96" s="4">
        <v>0.33333333333333331</v>
      </c>
      <c r="C96">
        <v>1</v>
      </c>
      <c r="D96" s="4">
        <v>0.33333333333333331</v>
      </c>
      <c r="E96">
        <v>1</v>
      </c>
    </row>
    <row r="97" spans="1:5" x14ac:dyDescent="0.35">
      <c r="A97" s="3">
        <v>45523</v>
      </c>
      <c r="B97" s="4">
        <v>0.5</v>
      </c>
      <c r="C97">
        <v>1</v>
      </c>
      <c r="D97" s="4">
        <v>0.41666666666666669</v>
      </c>
      <c r="E97">
        <v>1</v>
      </c>
    </row>
    <row r="98" spans="1:5" x14ac:dyDescent="0.35">
      <c r="A98" s="3">
        <v>45520</v>
      </c>
      <c r="B98" s="4">
        <v>0.5</v>
      </c>
      <c r="C98">
        <v>0</v>
      </c>
      <c r="D98" s="4">
        <v>0.41666666666666669</v>
      </c>
      <c r="E98">
        <v>0</v>
      </c>
    </row>
    <row r="99" spans="1:5" x14ac:dyDescent="0.35">
      <c r="A99" s="3">
        <v>45519</v>
      </c>
      <c r="B99" s="4">
        <v>0.58333333333333337</v>
      </c>
      <c r="C99">
        <v>1</v>
      </c>
      <c r="D99" s="4">
        <v>0.58333333333333337</v>
      </c>
      <c r="E99">
        <v>1</v>
      </c>
    </row>
    <row r="100" spans="1:5" x14ac:dyDescent="0.35">
      <c r="A100" s="3">
        <v>45518</v>
      </c>
      <c r="B100" s="4">
        <v>0.5</v>
      </c>
      <c r="C100">
        <v>2</v>
      </c>
      <c r="D100" s="4">
        <v>0.5</v>
      </c>
      <c r="E100">
        <v>1</v>
      </c>
    </row>
    <row r="101" spans="1:5" x14ac:dyDescent="0.35">
      <c r="A101" s="3">
        <v>45517</v>
      </c>
      <c r="B101" s="4">
        <v>0.41666666666666669</v>
      </c>
      <c r="C101">
        <v>1</v>
      </c>
      <c r="D101" s="4">
        <v>0.75</v>
      </c>
      <c r="E101">
        <v>1</v>
      </c>
    </row>
    <row r="102" spans="1:5" x14ac:dyDescent="0.35">
      <c r="A102" s="3">
        <v>45516</v>
      </c>
      <c r="B102" s="4">
        <v>0.58333333333333337</v>
      </c>
      <c r="C102">
        <v>1</v>
      </c>
      <c r="D102" s="4">
        <v>0.66666666666666663</v>
      </c>
      <c r="E102">
        <v>2</v>
      </c>
    </row>
    <row r="103" spans="1:5" x14ac:dyDescent="0.35">
      <c r="A103" s="3">
        <v>45513</v>
      </c>
      <c r="B103" s="4">
        <v>0.75</v>
      </c>
      <c r="C103">
        <v>2</v>
      </c>
      <c r="D103" s="4">
        <v>0.75</v>
      </c>
      <c r="E103">
        <v>3</v>
      </c>
    </row>
    <row r="104" spans="1:5" x14ac:dyDescent="0.35">
      <c r="A104" s="3">
        <v>45512</v>
      </c>
      <c r="B104" s="4">
        <v>0.66666666666666663</v>
      </c>
      <c r="C104">
        <v>2</v>
      </c>
      <c r="D104" s="4">
        <v>0.58333333333333337</v>
      </c>
      <c r="E104">
        <v>3</v>
      </c>
    </row>
    <row r="105" spans="1:5" x14ac:dyDescent="0.35">
      <c r="A105" s="3">
        <v>45511</v>
      </c>
      <c r="B105" s="4">
        <v>0.83333333333333337</v>
      </c>
      <c r="C105">
        <v>4</v>
      </c>
      <c r="D105" s="4">
        <v>0.75</v>
      </c>
      <c r="E105">
        <v>4</v>
      </c>
    </row>
    <row r="106" spans="1:5" x14ac:dyDescent="0.35">
      <c r="A106" s="3">
        <v>45510</v>
      </c>
      <c r="B106" s="4">
        <v>0.83333333333333337</v>
      </c>
      <c r="C106">
        <v>4</v>
      </c>
      <c r="D106" s="4">
        <v>0.58333333333333337</v>
      </c>
      <c r="E106">
        <v>4</v>
      </c>
    </row>
    <row r="107" spans="1:5" x14ac:dyDescent="0.35">
      <c r="A107" s="3">
        <v>45509</v>
      </c>
      <c r="B107" s="4">
        <v>0.75</v>
      </c>
      <c r="C107">
        <v>2</v>
      </c>
      <c r="D107" s="4">
        <v>0.58333333333333337</v>
      </c>
      <c r="E107">
        <v>3</v>
      </c>
    </row>
    <row r="108" spans="1:5" x14ac:dyDescent="0.35">
      <c r="A108" s="3">
        <v>45506</v>
      </c>
      <c r="B108" s="4">
        <v>0.66666666666666663</v>
      </c>
      <c r="C108">
        <v>3</v>
      </c>
      <c r="D108" s="4">
        <v>0.5</v>
      </c>
      <c r="E108">
        <v>3</v>
      </c>
    </row>
    <row r="109" spans="1:5" x14ac:dyDescent="0.35">
      <c r="A109" s="3">
        <v>45505</v>
      </c>
      <c r="B109" s="4">
        <v>0.58333333333333337</v>
      </c>
      <c r="C109">
        <v>0</v>
      </c>
      <c r="D109" s="4">
        <v>0.5</v>
      </c>
      <c r="E109">
        <v>0</v>
      </c>
    </row>
    <row r="110" spans="1:5" x14ac:dyDescent="0.35">
      <c r="A110" s="3">
        <v>45504</v>
      </c>
      <c r="B110" s="4">
        <v>0.75</v>
      </c>
      <c r="C110">
        <v>2</v>
      </c>
      <c r="D110" s="4">
        <v>0.58333333333333337</v>
      </c>
      <c r="E110">
        <v>3</v>
      </c>
    </row>
    <row r="111" spans="1:5" x14ac:dyDescent="0.35">
      <c r="A111" s="3">
        <v>45503</v>
      </c>
      <c r="B111" s="4">
        <v>0.75</v>
      </c>
      <c r="C111">
        <v>3</v>
      </c>
      <c r="D111" s="4">
        <v>0.58333333333333337</v>
      </c>
      <c r="E111">
        <v>4</v>
      </c>
    </row>
    <row r="112" spans="1:5" x14ac:dyDescent="0.35">
      <c r="A112" s="3">
        <v>45502</v>
      </c>
      <c r="B112" s="4">
        <v>0.5</v>
      </c>
      <c r="C112">
        <v>3</v>
      </c>
      <c r="D112" s="4">
        <v>0.5</v>
      </c>
      <c r="E112">
        <v>4</v>
      </c>
    </row>
    <row r="113" spans="1:5" x14ac:dyDescent="0.35">
      <c r="A113" s="3">
        <v>45499</v>
      </c>
      <c r="B113" s="4">
        <v>0.66666666666666663</v>
      </c>
      <c r="C113">
        <v>4</v>
      </c>
      <c r="D113" s="4">
        <v>0.5</v>
      </c>
      <c r="E113">
        <v>4</v>
      </c>
    </row>
    <row r="114" spans="1:5" x14ac:dyDescent="0.35">
      <c r="A114" s="3">
        <v>45498</v>
      </c>
      <c r="B114" s="4">
        <v>0.58333333333333337</v>
      </c>
      <c r="C114">
        <v>4</v>
      </c>
      <c r="D114" s="4">
        <v>0.58333333333333337</v>
      </c>
      <c r="E114">
        <v>4</v>
      </c>
    </row>
    <row r="115" spans="1:5" x14ac:dyDescent="0.35">
      <c r="A115" s="3">
        <v>45497</v>
      </c>
      <c r="B115" s="4">
        <v>0.91666666666666663</v>
      </c>
      <c r="C115">
        <v>4</v>
      </c>
      <c r="D115" s="4">
        <v>0.41666666666666669</v>
      </c>
      <c r="E115">
        <v>4</v>
      </c>
    </row>
    <row r="116" spans="1:5" x14ac:dyDescent="0.35">
      <c r="A116" s="3">
        <v>45496</v>
      </c>
      <c r="B116" s="4">
        <v>0.41666666666666669</v>
      </c>
      <c r="C116">
        <v>4</v>
      </c>
      <c r="D116" s="4">
        <v>0.66666666666666663</v>
      </c>
      <c r="E116">
        <v>4</v>
      </c>
    </row>
    <row r="117" spans="1:5" x14ac:dyDescent="0.35">
      <c r="A117" s="3">
        <v>45495</v>
      </c>
      <c r="B117" s="4">
        <v>0.5</v>
      </c>
      <c r="C117">
        <v>4</v>
      </c>
      <c r="D117" s="4">
        <v>0.66666666666666663</v>
      </c>
      <c r="E117">
        <v>3</v>
      </c>
    </row>
    <row r="118" spans="1:5" x14ac:dyDescent="0.35">
      <c r="A118" s="3">
        <v>45492</v>
      </c>
      <c r="B118" s="4">
        <v>0.5</v>
      </c>
      <c r="C118">
        <v>4</v>
      </c>
      <c r="D118" s="4">
        <v>0.58333333333333337</v>
      </c>
      <c r="E118">
        <v>2</v>
      </c>
    </row>
    <row r="119" spans="1:5" x14ac:dyDescent="0.35">
      <c r="A119" s="3">
        <v>45491</v>
      </c>
      <c r="B119" s="4">
        <v>0.58333333333333337</v>
      </c>
      <c r="C119">
        <v>4</v>
      </c>
      <c r="D119" s="4">
        <v>0.41666666666666669</v>
      </c>
      <c r="E119">
        <v>2</v>
      </c>
    </row>
    <row r="120" spans="1:5" x14ac:dyDescent="0.35">
      <c r="A120" s="3">
        <v>45490</v>
      </c>
      <c r="B120" s="4">
        <v>0.5</v>
      </c>
      <c r="C120">
        <v>1</v>
      </c>
      <c r="D120" s="4">
        <v>0.41666666666666669</v>
      </c>
      <c r="E120">
        <v>1</v>
      </c>
    </row>
    <row r="121" spans="1:5" x14ac:dyDescent="0.35">
      <c r="A121" s="3">
        <v>45489</v>
      </c>
      <c r="B121" s="4">
        <v>0.5</v>
      </c>
      <c r="C121">
        <v>1</v>
      </c>
      <c r="D121" s="4">
        <v>0.33333333333333331</v>
      </c>
      <c r="E121">
        <v>1</v>
      </c>
    </row>
    <row r="122" spans="1:5" x14ac:dyDescent="0.35">
      <c r="A122" s="3">
        <v>45488</v>
      </c>
      <c r="B122" s="4">
        <v>0.33333333333333331</v>
      </c>
      <c r="C122">
        <v>1</v>
      </c>
      <c r="D122" s="4">
        <v>0.5</v>
      </c>
      <c r="E122">
        <v>1</v>
      </c>
    </row>
    <row r="123" spans="1:5" x14ac:dyDescent="0.35">
      <c r="A123" s="3">
        <v>45485</v>
      </c>
      <c r="B123" s="4">
        <v>0.33333333333333331</v>
      </c>
      <c r="C123">
        <v>1</v>
      </c>
      <c r="D123" s="4">
        <v>0.41666666666666669</v>
      </c>
      <c r="E123">
        <v>1</v>
      </c>
    </row>
    <row r="124" spans="1:5" x14ac:dyDescent="0.35">
      <c r="A124" s="3">
        <v>45484</v>
      </c>
      <c r="B124" s="4">
        <v>0.41666666666666669</v>
      </c>
      <c r="C124">
        <v>1</v>
      </c>
      <c r="D124" s="4">
        <v>0.33333333333333331</v>
      </c>
      <c r="E124">
        <v>1</v>
      </c>
    </row>
    <row r="125" spans="1:5" x14ac:dyDescent="0.35">
      <c r="A125" s="3">
        <v>45483</v>
      </c>
      <c r="B125" s="4">
        <v>0.75</v>
      </c>
      <c r="C125">
        <v>0</v>
      </c>
      <c r="D125" s="4">
        <v>0.41666666666666669</v>
      </c>
      <c r="E125">
        <v>0</v>
      </c>
    </row>
    <row r="126" spans="1:5" x14ac:dyDescent="0.35">
      <c r="A126" s="3">
        <v>45482</v>
      </c>
      <c r="B126" s="4">
        <v>0.58333333333333337</v>
      </c>
      <c r="C126">
        <v>3</v>
      </c>
      <c r="D126" s="4">
        <v>0.41666666666666669</v>
      </c>
      <c r="E126">
        <v>1</v>
      </c>
    </row>
    <row r="127" spans="1:5" x14ac:dyDescent="0.35">
      <c r="A127" s="3">
        <v>45481</v>
      </c>
      <c r="B127" s="4">
        <v>0.5</v>
      </c>
      <c r="C127">
        <v>1</v>
      </c>
      <c r="D127" s="4">
        <v>0.25</v>
      </c>
      <c r="E127">
        <v>1</v>
      </c>
    </row>
    <row r="128" spans="1:5" x14ac:dyDescent="0.35">
      <c r="A128" s="3">
        <v>45478</v>
      </c>
      <c r="B128" s="4">
        <v>0.33333333333333331</v>
      </c>
      <c r="C128">
        <v>1</v>
      </c>
      <c r="D128" s="4">
        <v>0.5</v>
      </c>
      <c r="E128">
        <v>1</v>
      </c>
    </row>
    <row r="129" spans="1:5" x14ac:dyDescent="0.35">
      <c r="A129" s="3">
        <v>45477</v>
      </c>
      <c r="B129" s="4">
        <v>0.41666666666666669</v>
      </c>
      <c r="C129">
        <v>1</v>
      </c>
      <c r="D129" s="4">
        <v>0.58333333333333337</v>
      </c>
      <c r="E129">
        <v>1</v>
      </c>
    </row>
    <row r="130" spans="1:5" x14ac:dyDescent="0.35">
      <c r="A130" s="3">
        <v>45476</v>
      </c>
      <c r="B130" s="4">
        <v>0.5</v>
      </c>
      <c r="C130">
        <v>1</v>
      </c>
      <c r="D130" s="4">
        <v>0.75</v>
      </c>
      <c r="E130">
        <v>1</v>
      </c>
    </row>
    <row r="131" spans="1:5" x14ac:dyDescent="0.35">
      <c r="A131" s="3">
        <v>45475</v>
      </c>
      <c r="B131" s="4">
        <v>0.83333333333333337</v>
      </c>
      <c r="C131">
        <v>1</v>
      </c>
      <c r="D131" s="4">
        <v>0.91666666666666663</v>
      </c>
      <c r="E131">
        <v>1</v>
      </c>
    </row>
    <row r="132" spans="1:5" x14ac:dyDescent="0.35">
      <c r="A132" s="3">
        <v>45474</v>
      </c>
      <c r="B132" s="4">
        <v>0.83333333333333337</v>
      </c>
      <c r="C132">
        <v>3</v>
      </c>
      <c r="D132" s="4">
        <v>1</v>
      </c>
      <c r="E132">
        <v>3</v>
      </c>
    </row>
    <row r="133" spans="1:5" x14ac:dyDescent="0.35">
      <c r="A133" s="3">
        <v>45471</v>
      </c>
      <c r="B133" s="4">
        <v>0.66666666666666663</v>
      </c>
      <c r="C133">
        <v>3</v>
      </c>
      <c r="D133" s="4">
        <v>0.58333333333333337</v>
      </c>
      <c r="E133">
        <v>3</v>
      </c>
    </row>
    <row r="134" spans="1:5" x14ac:dyDescent="0.35">
      <c r="A134" s="3">
        <v>45470</v>
      </c>
      <c r="B134" s="4">
        <v>0.75</v>
      </c>
      <c r="C134">
        <v>3</v>
      </c>
      <c r="D134" s="4">
        <v>0.75</v>
      </c>
      <c r="E134">
        <v>4</v>
      </c>
    </row>
    <row r="135" spans="1:5" x14ac:dyDescent="0.35">
      <c r="A135" s="3">
        <v>45469</v>
      </c>
      <c r="B135" s="4">
        <v>0.75</v>
      </c>
      <c r="C135">
        <v>4</v>
      </c>
      <c r="D135" s="4">
        <v>0.66666666666666663</v>
      </c>
      <c r="E135">
        <v>4</v>
      </c>
    </row>
    <row r="136" spans="1:5" x14ac:dyDescent="0.35">
      <c r="A136" s="3">
        <v>45468</v>
      </c>
      <c r="B136" s="4">
        <v>0.75</v>
      </c>
      <c r="C136">
        <v>2</v>
      </c>
      <c r="D136" s="4">
        <v>0.75</v>
      </c>
      <c r="E136">
        <v>3</v>
      </c>
    </row>
    <row r="137" spans="1:5" x14ac:dyDescent="0.35">
      <c r="A137" s="3">
        <v>45467</v>
      </c>
      <c r="B137" s="4">
        <v>0.58333333333333337</v>
      </c>
      <c r="C137">
        <v>2</v>
      </c>
      <c r="D137" s="4">
        <v>0.66666666666666663</v>
      </c>
      <c r="E137">
        <v>3</v>
      </c>
    </row>
    <row r="138" spans="1:5" x14ac:dyDescent="0.35">
      <c r="A138" s="3">
        <v>45464</v>
      </c>
      <c r="B138" s="4">
        <v>0.58333333333333337</v>
      </c>
      <c r="C138">
        <v>4</v>
      </c>
      <c r="D138" s="4">
        <v>0.5</v>
      </c>
      <c r="E138">
        <v>4</v>
      </c>
    </row>
    <row r="139" spans="1:5" x14ac:dyDescent="0.35">
      <c r="A139" s="3">
        <v>45463</v>
      </c>
      <c r="B139" s="4">
        <v>0.75</v>
      </c>
      <c r="C139">
        <v>4</v>
      </c>
      <c r="D139" s="4">
        <v>0.66666666666666663</v>
      </c>
      <c r="E139">
        <v>4</v>
      </c>
    </row>
    <row r="140" spans="1:5" x14ac:dyDescent="0.35">
      <c r="A140" s="3">
        <v>45462</v>
      </c>
      <c r="B140" s="4">
        <v>0.75</v>
      </c>
      <c r="C140">
        <v>2</v>
      </c>
      <c r="D140" s="4">
        <v>0.5</v>
      </c>
      <c r="E140">
        <v>3</v>
      </c>
    </row>
    <row r="141" spans="1:5" x14ac:dyDescent="0.35">
      <c r="A141" s="3">
        <v>45461</v>
      </c>
      <c r="B141" s="4">
        <v>0.41666666666666669</v>
      </c>
      <c r="C141">
        <v>3</v>
      </c>
      <c r="D141" s="4">
        <v>0.83333333333333337</v>
      </c>
      <c r="E141">
        <v>4</v>
      </c>
    </row>
    <row r="142" spans="1:5" x14ac:dyDescent="0.35">
      <c r="A142" s="3">
        <v>45460</v>
      </c>
      <c r="B142" s="4">
        <v>0.5</v>
      </c>
      <c r="C142">
        <v>3</v>
      </c>
      <c r="D142" s="4">
        <v>0.66666666666666663</v>
      </c>
      <c r="E142">
        <v>3</v>
      </c>
    </row>
    <row r="143" spans="1:5" x14ac:dyDescent="0.35">
      <c r="A143" s="3">
        <v>45457</v>
      </c>
      <c r="B143" s="4">
        <v>0.5</v>
      </c>
      <c r="C143">
        <v>4</v>
      </c>
      <c r="D143" s="4">
        <v>0.91666666666666663</v>
      </c>
      <c r="E143">
        <v>4</v>
      </c>
    </row>
    <row r="144" spans="1:5" x14ac:dyDescent="0.35">
      <c r="A144" s="3">
        <v>45456</v>
      </c>
      <c r="B144" s="4">
        <v>0.5</v>
      </c>
      <c r="C144">
        <v>3</v>
      </c>
      <c r="D144" s="4">
        <v>0.75</v>
      </c>
      <c r="E144">
        <v>3</v>
      </c>
    </row>
    <row r="145" spans="1:5" x14ac:dyDescent="0.35">
      <c r="A145" s="3">
        <v>45455</v>
      </c>
      <c r="B145" s="4">
        <v>0.66666666666666663</v>
      </c>
      <c r="C145">
        <v>2</v>
      </c>
      <c r="D145" s="4">
        <v>0.83333333333333337</v>
      </c>
      <c r="E145">
        <v>2</v>
      </c>
    </row>
    <row r="146" spans="1:5" x14ac:dyDescent="0.35">
      <c r="A146" s="3">
        <v>45454</v>
      </c>
      <c r="B146" s="4">
        <v>0.5</v>
      </c>
      <c r="C146">
        <v>3</v>
      </c>
      <c r="D146" s="4">
        <v>0.75</v>
      </c>
      <c r="E146">
        <v>3</v>
      </c>
    </row>
    <row r="147" spans="1:5" x14ac:dyDescent="0.35">
      <c r="A147" s="3">
        <v>45453</v>
      </c>
      <c r="B147" s="4">
        <v>0.5</v>
      </c>
      <c r="C147">
        <v>3</v>
      </c>
      <c r="D147" s="4">
        <v>0.75</v>
      </c>
      <c r="E147">
        <v>3</v>
      </c>
    </row>
    <row r="148" spans="1:5" x14ac:dyDescent="0.35">
      <c r="A148" s="3">
        <v>45450</v>
      </c>
      <c r="B148" s="4">
        <v>0.75</v>
      </c>
      <c r="C148">
        <v>4</v>
      </c>
      <c r="D148" s="4">
        <v>0.83333333333333337</v>
      </c>
      <c r="E148">
        <v>3</v>
      </c>
    </row>
    <row r="149" spans="1:5" x14ac:dyDescent="0.35">
      <c r="A149" s="3">
        <v>45449</v>
      </c>
      <c r="B149" s="4">
        <v>0.66666666666666663</v>
      </c>
      <c r="C149">
        <v>1</v>
      </c>
      <c r="D149" s="4">
        <v>0.75</v>
      </c>
      <c r="E149">
        <v>1</v>
      </c>
    </row>
    <row r="150" spans="1:5" x14ac:dyDescent="0.35">
      <c r="A150" s="3">
        <v>45448</v>
      </c>
      <c r="B150" s="4">
        <v>0.75</v>
      </c>
      <c r="C150">
        <v>1</v>
      </c>
      <c r="D150" s="4">
        <v>0.75</v>
      </c>
      <c r="E150">
        <v>1</v>
      </c>
    </row>
    <row r="151" spans="1:5" x14ac:dyDescent="0.35">
      <c r="A151" s="3">
        <v>45447</v>
      </c>
      <c r="B151" s="4">
        <v>0.66666666666666663</v>
      </c>
      <c r="C151">
        <v>2</v>
      </c>
      <c r="D151" s="4">
        <v>0.83333333333333337</v>
      </c>
      <c r="E151">
        <v>2</v>
      </c>
    </row>
    <row r="152" spans="1:5" x14ac:dyDescent="0.35">
      <c r="A152" s="3">
        <v>45446</v>
      </c>
      <c r="B152" s="4">
        <v>0.66666666666666663</v>
      </c>
      <c r="C152">
        <v>1</v>
      </c>
      <c r="D152" s="4">
        <v>0.75</v>
      </c>
      <c r="E152">
        <v>0</v>
      </c>
    </row>
    <row r="153" spans="1:5" x14ac:dyDescent="0.35">
      <c r="A153" s="3">
        <v>45443</v>
      </c>
      <c r="B153" s="4">
        <v>0.66666666666666663</v>
      </c>
      <c r="C153">
        <v>2</v>
      </c>
      <c r="D153" s="4">
        <v>0.91666666666666663</v>
      </c>
      <c r="E153">
        <v>2</v>
      </c>
    </row>
    <row r="154" spans="1:5" x14ac:dyDescent="0.35">
      <c r="A154" s="3">
        <v>45442</v>
      </c>
      <c r="B154" s="4">
        <v>0.66666666666666663</v>
      </c>
      <c r="C154">
        <v>3</v>
      </c>
      <c r="D154" s="4">
        <v>0.75</v>
      </c>
      <c r="E154">
        <v>3</v>
      </c>
    </row>
    <row r="155" spans="1:5" x14ac:dyDescent="0.35">
      <c r="A155" s="3">
        <v>45441</v>
      </c>
      <c r="B155" s="4">
        <v>0.66666666666666663</v>
      </c>
      <c r="C155">
        <v>4</v>
      </c>
      <c r="D155" s="4">
        <v>0.75</v>
      </c>
      <c r="E155">
        <v>4</v>
      </c>
    </row>
    <row r="156" spans="1:5" x14ac:dyDescent="0.35">
      <c r="A156" s="3">
        <v>45440</v>
      </c>
      <c r="B156" s="4">
        <v>0.58333333333333337</v>
      </c>
      <c r="C156">
        <v>2</v>
      </c>
      <c r="D156" s="4">
        <v>0.58333333333333337</v>
      </c>
      <c r="E156">
        <v>1</v>
      </c>
    </row>
    <row r="157" spans="1:5" x14ac:dyDescent="0.35">
      <c r="A157" s="3">
        <v>45439</v>
      </c>
      <c r="B157" s="4">
        <v>0.66666666666666663</v>
      </c>
      <c r="C157">
        <v>1</v>
      </c>
      <c r="D157" s="4">
        <v>0.66666666666666663</v>
      </c>
      <c r="E157">
        <v>1</v>
      </c>
    </row>
    <row r="158" spans="1:5" x14ac:dyDescent="0.35">
      <c r="A158" s="3">
        <v>45436</v>
      </c>
      <c r="B158" s="4">
        <v>0.91666666666666663</v>
      </c>
      <c r="C158">
        <v>2</v>
      </c>
      <c r="D158" s="4">
        <v>0.5</v>
      </c>
      <c r="E158">
        <v>1</v>
      </c>
    </row>
    <row r="159" spans="1:5" x14ac:dyDescent="0.35">
      <c r="A159" s="3">
        <v>45435</v>
      </c>
      <c r="B159" s="4">
        <v>0.83333333333333337</v>
      </c>
      <c r="C159">
        <v>4</v>
      </c>
      <c r="D159" s="4">
        <v>0.5</v>
      </c>
      <c r="E159">
        <v>2</v>
      </c>
    </row>
    <row r="160" spans="1:5" x14ac:dyDescent="0.35">
      <c r="A160" s="3">
        <v>45434</v>
      </c>
      <c r="B160" s="4">
        <v>0.5</v>
      </c>
      <c r="C160">
        <v>2</v>
      </c>
      <c r="D160" s="4">
        <v>0.41666666666666669</v>
      </c>
      <c r="E160">
        <v>1</v>
      </c>
    </row>
    <row r="161" spans="1:5" x14ac:dyDescent="0.35">
      <c r="A161" s="3">
        <v>45433</v>
      </c>
      <c r="B161" s="4">
        <v>0.58333333333333337</v>
      </c>
      <c r="C161">
        <v>1</v>
      </c>
      <c r="D161" s="4">
        <v>0.41666666666666669</v>
      </c>
      <c r="E161">
        <v>1</v>
      </c>
    </row>
    <row r="162" spans="1:5" x14ac:dyDescent="0.35">
      <c r="A162" s="3">
        <v>45432</v>
      </c>
      <c r="B162" s="4">
        <v>0.58333333333333337</v>
      </c>
      <c r="C162">
        <v>1</v>
      </c>
      <c r="D162" s="4">
        <v>0.5</v>
      </c>
      <c r="E162">
        <v>1</v>
      </c>
    </row>
    <row r="163" spans="1:5" x14ac:dyDescent="0.35">
      <c r="A163" s="3">
        <v>45429</v>
      </c>
      <c r="B163" s="4">
        <v>0.41666666666666669</v>
      </c>
      <c r="C163">
        <v>1</v>
      </c>
      <c r="D163" s="4">
        <v>0.41666666666666669</v>
      </c>
      <c r="E163">
        <v>1</v>
      </c>
    </row>
    <row r="164" spans="1:5" x14ac:dyDescent="0.35">
      <c r="A164" s="3">
        <v>45428</v>
      </c>
      <c r="B164" s="4">
        <v>0.41666666666666669</v>
      </c>
      <c r="C164">
        <v>1</v>
      </c>
      <c r="D164" s="4">
        <v>0.41666666666666669</v>
      </c>
      <c r="E164">
        <v>1</v>
      </c>
    </row>
    <row r="165" spans="1:5" x14ac:dyDescent="0.35">
      <c r="A165" s="3">
        <v>45427</v>
      </c>
      <c r="B165" s="4">
        <v>0.33333333333333331</v>
      </c>
      <c r="C165">
        <v>1</v>
      </c>
      <c r="D165" s="4">
        <v>0.58333333333333337</v>
      </c>
      <c r="E165">
        <v>0</v>
      </c>
    </row>
    <row r="166" spans="1:5" x14ac:dyDescent="0.35">
      <c r="A166" s="3">
        <v>45426</v>
      </c>
      <c r="B166" s="4">
        <v>0.5</v>
      </c>
      <c r="C166">
        <v>1</v>
      </c>
      <c r="D166" s="4">
        <v>0.75</v>
      </c>
      <c r="E166">
        <v>1</v>
      </c>
    </row>
    <row r="167" spans="1:5" x14ac:dyDescent="0.35">
      <c r="A167" s="3">
        <v>45425</v>
      </c>
      <c r="B167" s="4">
        <v>0.41666666666666669</v>
      </c>
      <c r="C167">
        <v>1</v>
      </c>
      <c r="D167" s="4">
        <v>0.75</v>
      </c>
      <c r="E167">
        <v>2</v>
      </c>
    </row>
    <row r="168" spans="1:5" x14ac:dyDescent="0.35">
      <c r="A168" s="3">
        <v>45422</v>
      </c>
      <c r="B168" s="4">
        <v>0.58333333333333337</v>
      </c>
      <c r="C168">
        <v>2</v>
      </c>
      <c r="D168" s="4">
        <v>0.75</v>
      </c>
      <c r="E168">
        <v>3</v>
      </c>
    </row>
    <row r="169" spans="1:5" x14ac:dyDescent="0.35">
      <c r="A169" s="3">
        <v>45421</v>
      </c>
      <c r="B169" s="4">
        <v>0.58333333333333337</v>
      </c>
      <c r="C169">
        <v>3</v>
      </c>
      <c r="D169" s="4">
        <v>0.83333333333333337</v>
      </c>
      <c r="E169">
        <v>3</v>
      </c>
    </row>
    <row r="170" spans="1:5" x14ac:dyDescent="0.35">
      <c r="A170" s="3">
        <v>45420</v>
      </c>
      <c r="B170" s="4">
        <v>0.5</v>
      </c>
      <c r="C170">
        <v>4</v>
      </c>
      <c r="D170" s="4">
        <v>0.83333333333333337</v>
      </c>
      <c r="E170">
        <v>4</v>
      </c>
    </row>
    <row r="171" spans="1:5" x14ac:dyDescent="0.35">
      <c r="A171" s="3">
        <v>45419</v>
      </c>
      <c r="B171" s="4">
        <v>0.66666666666666663</v>
      </c>
      <c r="C171">
        <v>4</v>
      </c>
      <c r="D171" s="4">
        <v>1</v>
      </c>
      <c r="E171">
        <v>3</v>
      </c>
    </row>
    <row r="172" spans="1:5" x14ac:dyDescent="0.35">
      <c r="A172" s="3">
        <v>45418</v>
      </c>
      <c r="B172" s="4">
        <v>0.58333333333333337</v>
      </c>
      <c r="C172">
        <v>2</v>
      </c>
      <c r="D172" s="4">
        <v>0.66666666666666663</v>
      </c>
      <c r="E172">
        <v>1</v>
      </c>
    </row>
    <row r="173" spans="1:5" x14ac:dyDescent="0.35">
      <c r="A173" s="3">
        <v>45415</v>
      </c>
      <c r="B173" s="4">
        <v>0.66666666666666663</v>
      </c>
      <c r="C173">
        <v>2</v>
      </c>
      <c r="D173" s="4">
        <v>0.75</v>
      </c>
      <c r="E173">
        <v>1</v>
      </c>
    </row>
    <row r="174" spans="1:5" x14ac:dyDescent="0.35">
      <c r="A174" s="3">
        <v>45414</v>
      </c>
      <c r="B174" s="4">
        <v>0.91666666666666663</v>
      </c>
      <c r="C174">
        <v>2</v>
      </c>
      <c r="D174" s="4">
        <v>0.5</v>
      </c>
      <c r="E174">
        <v>1</v>
      </c>
    </row>
    <row r="175" spans="1:5" x14ac:dyDescent="0.35">
      <c r="A175" s="3">
        <v>45413</v>
      </c>
      <c r="B175" s="4">
        <v>0.83333333333333337</v>
      </c>
      <c r="C175">
        <v>2</v>
      </c>
      <c r="D175" s="4">
        <v>0.5</v>
      </c>
      <c r="E175">
        <v>1</v>
      </c>
    </row>
    <row r="176" spans="1:5" x14ac:dyDescent="0.35">
      <c r="A176" s="3">
        <v>45412</v>
      </c>
      <c r="B176" s="4">
        <v>0.75</v>
      </c>
      <c r="C176">
        <v>3</v>
      </c>
      <c r="D176" s="4">
        <v>0.5</v>
      </c>
      <c r="E176">
        <v>2</v>
      </c>
    </row>
    <row r="177" spans="1:5" x14ac:dyDescent="0.35">
      <c r="A177" s="3">
        <v>45411</v>
      </c>
      <c r="B177" s="4">
        <v>0.58333333333333337</v>
      </c>
      <c r="C177">
        <v>1</v>
      </c>
      <c r="D177" s="4">
        <v>0.58333333333333337</v>
      </c>
      <c r="E177">
        <v>1</v>
      </c>
    </row>
    <row r="178" spans="1:5" x14ac:dyDescent="0.35">
      <c r="A178" s="3">
        <v>45408</v>
      </c>
      <c r="B178" s="4">
        <v>0.41666666666666669</v>
      </c>
      <c r="C178">
        <v>1</v>
      </c>
      <c r="D178" s="4">
        <v>0.58333333333333337</v>
      </c>
      <c r="E178">
        <v>1</v>
      </c>
    </row>
    <row r="179" spans="1:5" x14ac:dyDescent="0.35">
      <c r="A179" s="3">
        <v>45407</v>
      </c>
      <c r="B179" s="4">
        <v>0.41666666666666669</v>
      </c>
      <c r="C179">
        <v>1</v>
      </c>
      <c r="D179" s="4">
        <v>0.66666666666666663</v>
      </c>
      <c r="E179">
        <v>1</v>
      </c>
    </row>
    <row r="180" spans="1:5" x14ac:dyDescent="0.35">
      <c r="A180" s="3">
        <v>45406</v>
      </c>
      <c r="B180" s="4">
        <v>0.66666666666666663</v>
      </c>
      <c r="C180">
        <v>1</v>
      </c>
      <c r="D180" s="4">
        <v>0.66666666666666663</v>
      </c>
      <c r="E180">
        <v>1</v>
      </c>
    </row>
    <row r="181" spans="1:5" x14ac:dyDescent="0.35">
      <c r="A181" s="3">
        <v>45405</v>
      </c>
      <c r="B181" s="4">
        <v>0.58333333333333337</v>
      </c>
      <c r="C181">
        <v>1</v>
      </c>
      <c r="D181" s="4">
        <v>0.58333333333333337</v>
      </c>
      <c r="E181">
        <v>2</v>
      </c>
    </row>
    <row r="182" spans="1:5" x14ac:dyDescent="0.35">
      <c r="A182" s="3">
        <v>45404</v>
      </c>
      <c r="B182" s="4">
        <v>0.41666666666666669</v>
      </c>
      <c r="C182">
        <v>4</v>
      </c>
      <c r="D182" s="4">
        <v>0.5</v>
      </c>
      <c r="E182">
        <v>4</v>
      </c>
    </row>
    <row r="183" spans="1:5" x14ac:dyDescent="0.35">
      <c r="A183" s="3">
        <v>45401</v>
      </c>
      <c r="B183" s="4">
        <v>0.66666666666666663</v>
      </c>
      <c r="C183">
        <v>4</v>
      </c>
      <c r="D183" s="4">
        <v>0.5</v>
      </c>
      <c r="E183">
        <v>4</v>
      </c>
    </row>
    <row r="184" spans="1:5" x14ac:dyDescent="0.35">
      <c r="A184" s="3">
        <v>45400</v>
      </c>
      <c r="B184" s="4">
        <v>0.83333333333333337</v>
      </c>
      <c r="C184">
        <v>3</v>
      </c>
      <c r="D184" s="4">
        <v>0.41666666666666669</v>
      </c>
      <c r="E184">
        <v>4</v>
      </c>
    </row>
    <row r="185" spans="1:5" x14ac:dyDescent="0.35">
      <c r="A185" s="3">
        <v>45399</v>
      </c>
      <c r="B185" s="4">
        <v>0.58333333333333337</v>
      </c>
      <c r="C185">
        <v>3</v>
      </c>
      <c r="D185" s="4">
        <v>0.33333333333333331</v>
      </c>
      <c r="E185">
        <v>4</v>
      </c>
    </row>
    <row r="186" spans="1:5" x14ac:dyDescent="0.35">
      <c r="A186" s="3">
        <v>45398</v>
      </c>
      <c r="B186" s="4">
        <v>0.58333333333333337</v>
      </c>
      <c r="C186">
        <v>4</v>
      </c>
      <c r="D186" s="4">
        <v>0.5</v>
      </c>
      <c r="E186">
        <v>4</v>
      </c>
    </row>
    <row r="187" spans="1:5" x14ac:dyDescent="0.35">
      <c r="A187" s="3">
        <v>45397</v>
      </c>
      <c r="B187" s="4">
        <v>0.41666666666666669</v>
      </c>
      <c r="C187">
        <v>4</v>
      </c>
      <c r="D187" s="4">
        <v>0.41666666666666669</v>
      </c>
      <c r="E187">
        <v>4</v>
      </c>
    </row>
    <row r="188" spans="1:5" x14ac:dyDescent="0.35">
      <c r="A188" s="3">
        <v>45394</v>
      </c>
      <c r="B188" s="4">
        <v>0.33333333333333331</v>
      </c>
      <c r="C188">
        <v>4</v>
      </c>
      <c r="D188" s="4">
        <v>0.58333333333333337</v>
      </c>
      <c r="E188">
        <v>4</v>
      </c>
    </row>
    <row r="189" spans="1:5" x14ac:dyDescent="0.35">
      <c r="A189" s="3">
        <v>45393</v>
      </c>
      <c r="B189" s="4">
        <v>0.5</v>
      </c>
      <c r="C189">
        <v>4</v>
      </c>
      <c r="D189" s="4">
        <v>0.75</v>
      </c>
      <c r="E189">
        <v>4</v>
      </c>
    </row>
    <row r="190" spans="1:5" x14ac:dyDescent="0.35">
      <c r="A190" s="3">
        <v>45392</v>
      </c>
      <c r="B190" s="4">
        <v>0.58333333333333337</v>
      </c>
      <c r="C190">
        <v>4</v>
      </c>
      <c r="D190" s="4">
        <v>0.83333333333333337</v>
      </c>
      <c r="E190">
        <v>4</v>
      </c>
    </row>
    <row r="191" spans="1:5" x14ac:dyDescent="0.35">
      <c r="A191" s="3">
        <v>45391</v>
      </c>
      <c r="B191" s="4">
        <v>0.58333333333333337</v>
      </c>
      <c r="C191">
        <v>1</v>
      </c>
      <c r="D191" s="4">
        <v>0.75</v>
      </c>
      <c r="E191">
        <v>1</v>
      </c>
    </row>
    <row r="192" spans="1:5" x14ac:dyDescent="0.35">
      <c r="A192" s="3">
        <v>45390</v>
      </c>
      <c r="B192" s="4">
        <v>0.66666666666666663</v>
      </c>
      <c r="C192">
        <v>1</v>
      </c>
      <c r="D192" s="4">
        <v>0.83333333333333337</v>
      </c>
      <c r="E192">
        <v>1</v>
      </c>
    </row>
    <row r="193" spans="1:5" x14ac:dyDescent="0.35">
      <c r="A193" s="3">
        <v>45387</v>
      </c>
      <c r="B193" s="4">
        <v>0.66666666666666663</v>
      </c>
      <c r="C193">
        <v>2</v>
      </c>
      <c r="D193" s="4">
        <v>0.83333333333333337</v>
      </c>
      <c r="E193">
        <v>2</v>
      </c>
    </row>
    <row r="194" spans="1:5" x14ac:dyDescent="0.35">
      <c r="A194" s="3">
        <v>45386</v>
      </c>
      <c r="B194" s="4">
        <v>0.58333333333333337</v>
      </c>
      <c r="C194">
        <v>2</v>
      </c>
      <c r="D194" s="4">
        <v>0.83333333333333337</v>
      </c>
      <c r="E194">
        <v>2</v>
      </c>
    </row>
    <row r="195" spans="1:5" x14ac:dyDescent="0.35">
      <c r="A195" s="3">
        <v>45385</v>
      </c>
      <c r="B195" s="4">
        <v>0.66666666666666663</v>
      </c>
      <c r="C195">
        <v>1</v>
      </c>
      <c r="D195" s="4">
        <v>0.83333333333333337</v>
      </c>
      <c r="E195">
        <v>1</v>
      </c>
    </row>
    <row r="196" spans="1:5" x14ac:dyDescent="0.35">
      <c r="A196" s="3">
        <v>45384</v>
      </c>
      <c r="B196" s="4">
        <v>0.58333333333333337</v>
      </c>
      <c r="C196">
        <v>3</v>
      </c>
      <c r="D196" s="4">
        <v>0.66666666666666663</v>
      </c>
      <c r="E196">
        <v>3</v>
      </c>
    </row>
    <row r="197" spans="1:5" x14ac:dyDescent="0.35">
      <c r="A197" s="3">
        <v>45383</v>
      </c>
      <c r="B197" s="4">
        <v>0.58333333333333337</v>
      </c>
      <c r="C197">
        <v>4</v>
      </c>
      <c r="D197" s="4">
        <v>0.5</v>
      </c>
      <c r="E197">
        <v>4</v>
      </c>
    </row>
    <row r="198" spans="1:5" x14ac:dyDescent="0.35">
      <c r="A198" s="3">
        <v>45380</v>
      </c>
      <c r="B198" s="4">
        <v>0.75</v>
      </c>
      <c r="C198">
        <v>2</v>
      </c>
      <c r="D198" s="4">
        <v>0.41666666666666669</v>
      </c>
      <c r="E198">
        <v>3</v>
      </c>
    </row>
    <row r="199" spans="1:5" x14ac:dyDescent="0.35">
      <c r="A199" s="3">
        <v>45379</v>
      </c>
      <c r="B199" s="4">
        <v>0.83333333333333337</v>
      </c>
      <c r="C199">
        <v>3</v>
      </c>
      <c r="D199" s="4">
        <v>0.58333333333333337</v>
      </c>
      <c r="E199">
        <v>4</v>
      </c>
    </row>
    <row r="200" spans="1:5" x14ac:dyDescent="0.35">
      <c r="A200" s="3">
        <v>45378</v>
      </c>
      <c r="B200" s="4">
        <v>0.75</v>
      </c>
      <c r="C200">
        <v>3</v>
      </c>
      <c r="D200" s="4">
        <v>0.5</v>
      </c>
      <c r="E200">
        <v>4</v>
      </c>
    </row>
    <row r="201" spans="1:5" x14ac:dyDescent="0.35">
      <c r="A201" s="3">
        <v>45377</v>
      </c>
      <c r="B201" s="4">
        <v>0.41666666666666669</v>
      </c>
      <c r="C201">
        <v>4</v>
      </c>
      <c r="D201" s="4">
        <v>0.58333333333333337</v>
      </c>
      <c r="E201">
        <v>4</v>
      </c>
    </row>
    <row r="202" spans="1:5" x14ac:dyDescent="0.35">
      <c r="A202" s="3">
        <v>45376</v>
      </c>
      <c r="B202" s="4">
        <v>0.5</v>
      </c>
      <c r="C202">
        <v>3</v>
      </c>
      <c r="D202" s="4">
        <v>0.41666666666666669</v>
      </c>
      <c r="E202">
        <v>4</v>
      </c>
    </row>
    <row r="203" spans="1:5" x14ac:dyDescent="0.35">
      <c r="A203" s="3">
        <v>45373</v>
      </c>
      <c r="B203" s="4">
        <v>0.5</v>
      </c>
      <c r="C203">
        <v>4</v>
      </c>
      <c r="D203" s="4">
        <v>0.58333333333333337</v>
      </c>
      <c r="E203">
        <v>4</v>
      </c>
    </row>
    <row r="204" spans="1:5" x14ac:dyDescent="0.35">
      <c r="A204" s="3">
        <v>45372</v>
      </c>
      <c r="B204" s="4">
        <v>0.75</v>
      </c>
      <c r="C204">
        <v>4</v>
      </c>
      <c r="D204" s="4">
        <v>0.66666666666666663</v>
      </c>
      <c r="E204">
        <v>4</v>
      </c>
    </row>
    <row r="205" spans="1:5" x14ac:dyDescent="0.35">
      <c r="A205" s="3">
        <v>45371</v>
      </c>
      <c r="B205" s="4">
        <v>0.58333333333333337</v>
      </c>
      <c r="C205">
        <v>0</v>
      </c>
      <c r="D205" s="4">
        <v>0.58333333333333337</v>
      </c>
      <c r="E205">
        <v>2</v>
      </c>
    </row>
    <row r="206" spans="1:5" x14ac:dyDescent="0.35">
      <c r="A206" s="3">
        <v>45370</v>
      </c>
      <c r="B206" s="4">
        <v>0.33333333333333331</v>
      </c>
      <c r="C206">
        <v>3</v>
      </c>
      <c r="D206" s="4">
        <v>0.41666666666666669</v>
      </c>
      <c r="E206">
        <v>4</v>
      </c>
    </row>
    <row r="207" spans="1:5" x14ac:dyDescent="0.35">
      <c r="A207" s="3">
        <v>45369</v>
      </c>
      <c r="B207" s="4">
        <v>0.5</v>
      </c>
      <c r="C207">
        <v>4</v>
      </c>
      <c r="D207" s="4">
        <v>0.66666666666666663</v>
      </c>
      <c r="E207">
        <v>4</v>
      </c>
    </row>
    <row r="208" spans="1:5" x14ac:dyDescent="0.35">
      <c r="A208" s="3">
        <v>45366</v>
      </c>
      <c r="B208" s="4">
        <v>0.66666666666666663</v>
      </c>
      <c r="C208">
        <v>4</v>
      </c>
      <c r="D208" s="4">
        <v>0.5</v>
      </c>
      <c r="E208">
        <v>4</v>
      </c>
    </row>
    <row r="209" spans="1:5" x14ac:dyDescent="0.35">
      <c r="A209" s="3">
        <v>45365</v>
      </c>
      <c r="B209" s="4">
        <v>0.58333333333333337</v>
      </c>
      <c r="C209">
        <v>4</v>
      </c>
      <c r="D209" s="4">
        <v>0.58333333333333337</v>
      </c>
      <c r="E209">
        <v>3</v>
      </c>
    </row>
    <row r="210" spans="1:5" x14ac:dyDescent="0.35">
      <c r="A210" s="3">
        <v>45364</v>
      </c>
      <c r="B210" s="4">
        <v>0.58333333333333337</v>
      </c>
      <c r="C210">
        <v>3</v>
      </c>
      <c r="D210" s="4">
        <v>0.41666666666666669</v>
      </c>
      <c r="E210">
        <v>2</v>
      </c>
    </row>
    <row r="211" spans="1:5" x14ac:dyDescent="0.35">
      <c r="A211" s="3">
        <v>45363</v>
      </c>
      <c r="B211" s="4">
        <v>0.66666666666666663</v>
      </c>
      <c r="C211">
        <v>3</v>
      </c>
      <c r="D211" s="4">
        <v>0.58333333333333337</v>
      </c>
      <c r="E211">
        <v>2</v>
      </c>
    </row>
    <row r="212" spans="1:5" x14ac:dyDescent="0.35">
      <c r="A212" s="3">
        <v>45362</v>
      </c>
      <c r="B212" s="4">
        <v>0.41666666666666669</v>
      </c>
      <c r="C212">
        <v>2</v>
      </c>
      <c r="D212" s="4">
        <v>0.33333333333333331</v>
      </c>
      <c r="E212">
        <v>1</v>
      </c>
    </row>
    <row r="213" spans="1:5" x14ac:dyDescent="0.35">
      <c r="A213" s="3">
        <v>45359</v>
      </c>
      <c r="B213" s="4">
        <v>0.41666666666666669</v>
      </c>
      <c r="C213">
        <v>1</v>
      </c>
      <c r="D213" s="4">
        <v>0.5</v>
      </c>
      <c r="E213">
        <v>1</v>
      </c>
    </row>
    <row r="214" spans="1:5" x14ac:dyDescent="0.35">
      <c r="A214" s="3">
        <v>45358</v>
      </c>
      <c r="B214" s="4">
        <v>0.5</v>
      </c>
      <c r="C214">
        <v>0</v>
      </c>
      <c r="D214" s="4">
        <v>0.5</v>
      </c>
      <c r="E214">
        <v>0</v>
      </c>
    </row>
    <row r="215" spans="1:5" x14ac:dyDescent="0.35">
      <c r="A215" s="3">
        <v>45357</v>
      </c>
      <c r="B215" s="4">
        <v>0.41666666666666669</v>
      </c>
      <c r="C215">
        <v>1</v>
      </c>
      <c r="D215" s="4">
        <v>0.58333333333333337</v>
      </c>
      <c r="E215">
        <v>1</v>
      </c>
    </row>
    <row r="216" spans="1:5" x14ac:dyDescent="0.35">
      <c r="A216" s="3">
        <v>45356</v>
      </c>
      <c r="B216" s="4">
        <v>0.58333333333333337</v>
      </c>
      <c r="C216">
        <v>1</v>
      </c>
      <c r="D216" s="4">
        <v>0.75</v>
      </c>
      <c r="E216">
        <v>1</v>
      </c>
    </row>
    <row r="217" spans="1:5" x14ac:dyDescent="0.35">
      <c r="A217" s="3">
        <v>45355</v>
      </c>
      <c r="B217" s="4">
        <v>0.83333333333333337</v>
      </c>
      <c r="C217">
        <v>1</v>
      </c>
      <c r="D217" s="4">
        <v>0.91666666666666663</v>
      </c>
      <c r="E217">
        <v>1</v>
      </c>
    </row>
    <row r="218" spans="1:5" x14ac:dyDescent="0.35">
      <c r="A218" s="3">
        <v>45352</v>
      </c>
      <c r="B218" s="4">
        <v>0.75</v>
      </c>
      <c r="C218">
        <v>2</v>
      </c>
      <c r="D218" s="4">
        <v>0.91666666666666663</v>
      </c>
      <c r="E218">
        <v>2</v>
      </c>
    </row>
    <row r="219" spans="1:5" x14ac:dyDescent="0.35">
      <c r="A219" s="3">
        <v>45351</v>
      </c>
      <c r="B219" s="4">
        <v>0.66666666666666663</v>
      </c>
      <c r="C219">
        <v>4</v>
      </c>
      <c r="D219" s="4">
        <v>0.58333333333333337</v>
      </c>
      <c r="E219">
        <v>3</v>
      </c>
    </row>
    <row r="220" spans="1:5" x14ac:dyDescent="0.35">
      <c r="A220" s="3">
        <v>45350</v>
      </c>
      <c r="B220" s="4">
        <v>0.75</v>
      </c>
      <c r="C220">
        <v>3</v>
      </c>
      <c r="D220" s="4">
        <v>0.66666666666666663</v>
      </c>
      <c r="E220">
        <v>2</v>
      </c>
    </row>
    <row r="221" spans="1:5" x14ac:dyDescent="0.35">
      <c r="A221" s="3">
        <v>45349</v>
      </c>
      <c r="B221" s="4">
        <v>0.66666666666666663</v>
      </c>
      <c r="C221">
        <v>1</v>
      </c>
      <c r="D221" s="4">
        <v>0.5</v>
      </c>
      <c r="E221">
        <v>1</v>
      </c>
    </row>
    <row r="222" spans="1:5" x14ac:dyDescent="0.35">
      <c r="A222" s="3">
        <v>45348</v>
      </c>
      <c r="B222" s="4">
        <v>0.58333333333333337</v>
      </c>
      <c r="C222">
        <v>1</v>
      </c>
      <c r="D222" s="4">
        <v>0.66666666666666663</v>
      </c>
      <c r="E222">
        <v>1</v>
      </c>
    </row>
    <row r="223" spans="1:5" x14ac:dyDescent="0.35">
      <c r="A223" s="3">
        <v>45345</v>
      </c>
      <c r="B223" s="4">
        <v>0.66666666666666663</v>
      </c>
      <c r="C223">
        <v>2</v>
      </c>
      <c r="D223" s="4">
        <v>0.66666666666666663</v>
      </c>
      <c r="E223">
        <v>1</v>
      </c>
    </row>
    <row r="224" spans="1:5" x14ac:dyDescent="0.35">
      <c r="A224" s="3">
        <v>45344</v>
      </c>
      <c r="B224" s="4">
        <v>0.66666666666666663</v>
      </c>
      <c r="C224">
        <v>2</v>
      </c>
      <c r="D224" s="4">
        <v>0.75</v>
      </c>
      <c r="E224">
        <v>1</v>
      </c>
    </row>
    <row r="225" spans="1:5" x14ac:dyDescent="0.35">
      <c r="A225" s="3">
        <v>45343</v>
      </c>
      <c r="B225" s="4">
        <v>0.66666666666666663</v>
      </c>
      <c r="C225">
        <v>1</v>
      </c>
      <c r="D225" s="4">
        <v>0.66666666666666663</v>
      </c>
      <c r="E225">
        <v>2</v>
      </c>
    </row>
    <row r="226" spans="1:5" x14ac:dyDescent="0.35">
      <c r="A226" s="3">
        <v>45342</v>
      </c>
      <c r="B226" s="4">
        <v>0.58333333333333337</v>
      </c>
      <c r="C226">
        <v>2</v>
      </c>
      <c r="D226" s="4">
        <v>0.75</v>
      </c>
      <c r="E226">
        <v>2</v>
      </c>
    </row>
    <row r="227" spans="1:5" x14ac:dyDescent="0.35">
      <c r="A227" s="3">
        <v>45341</v>
      </c>
      <c r="B227" s="4">
        <v>0.83333333333333337</v>
      </c>
      <c r="C227">
        <v>2</v>
      </c>
      <c r="D227" s="4">
        <v>0.75</v>
      </c>
      <c r="E227">
        <v>3</v>
      </c>
    </row>
    <row r="228" spans="1:5" x14ac:dyDescent="0.35">
      <c r="A228" s="3">
        <v>45338</v>
      </c>
      <c r="B228" s="4">
        <v>0.58333333333333337</v>
      </c>
      <c r="C228">
        <v>2</v>
      </c>
      <c r="D228" s="4">
        <v>0.83333333333333337</v>
      </c>
      <c r="E228">
        <v>2</v>
      </c>
    </row>
    <row r="229" spans="1:5" x14ac:dyDescent="0.35">
      <c r="A229" s="3">
        <v>45337</v>
      </c>
      <c r="B229" s="4">
        <v>0.58333333333333337</v>
      </c>
      <c r="C229">
        <v>3</v>
      </c>
      <c r="D229" s="4">
        <v>0.75</v>
      </c>
      <c r="E229">
        <v>3</v>
      </c>
    </row>
    <row r="230" spans="1:5" x14ac:dyDescent="0.35">
      <c r="A230" s="3">
        <v>45336</v>
      </c>
      <c r="B230" s="4">
        <v>0.66666666666666663</v>
      </c>
      <c r="C230">
        <v>4</v>
      </c>
      <c r="D230" s="4">
        <v>0.66666666666666663</v>
      </c>
      <c r="E230">
        <v>3</v>
      </c>
    </row>
    <row r="231" spans="1:5" x14ac:dyDescent="0.35">
      <c r="A231" s="3">
        <v>45335</v>
      </c>
      <c r="B231" s="4">
        <v>0.75</v>
      </c>
      <c r="C231">
        <v>4</v>
      </c>
      <c r="D231" s="4">
        <v>0.58333333333333337</v>
      </c>
      <c r="E231">
        <v>3</v>
      </c>
    </row>
    <row r="232" spans="1:5" x14ac:dyDescent="0.35">
      <c r="A232" s="3">
        <v>45334</v>
      </c>
      <c r="B232" s="4">
        <v>0.91666666666666663</v>
      </c>
      <c r="C232">
        <v>2</v>
      </c>
      <c r="D232" s="4">
        <v>0.41666666666666669</v>
      </c>
      <c r="E232">
        <v>3</v>
      </c>
    </row>
    <row r="233" spans="1:5" x14ac:dyDescent="0.35">
      <c r="A233" s="3">
        <v>45331</v>
      </c>
      <c r="B233" s="4">
        <v>0.5</v>
      </c>
      <c r="C233">
        <v>1</v>
      </c>
      <c r="D233" s="4">
        <v>0.58333333333333337</v>
      </c>
      <c r="E233">
        <v>3</v>
      </c>
    </row>
    <row r="234" spans="1:5" x14ac:dyDescent="0.35">
      <c r="A234" s="3">
        <v>45330</v>
      </c>
      <c r="B234" s="4">
        <v>0.66666666666666663</v>
      </c>
      <c r="C234">
        <v>1</v>
      </c>
      <c r="D234" s="4">
        <v>0.5</v>
      </c>
      <c r="E234">
        <v>3</v>
      </c>
    </row>
    <row r="235" spans="1:5" x14ac:dyDescent="0.35">
      <c r="A235" s="3">
        <v>45329</v>
      </c>
      <c r="B235" s="4">
        <v>0.33333333333333331</v>
      </c>
      <c r="C235">
        <v>3</v>
      </c>
      <c r="D235" s="4">
        <v>0.66666666666666663</v>
      </c>
      <c r="E235">
        <v>3</v>
      </c>
    </row>
    <row r="236" spans="1:5" x14ac:dyDescent="0.35">
      <c r="A236" s="3">
        <v>45328</v>
      </c>
      <c r="B236" s="4">
        <v>0.5</v>
      </c>
      <c r="C236">
        <v>3</v>
      </c>
      <c r="D236" s="4">
        <v>0.5</v>
      </c>
      <c r="E236">
        <v>3</v>
      </c>
    </row>
    <row r="237" spans="1:5" x14ac:dyDescent="0.35">
      <c r="A237" s="3">
        <v>45327</v>
      </c>
      <c r="B237" s="4">
        <v>0.5</v>
      </c>
      <c r="C237">
        <v>4</v>
      </c>
      <c r="D237" s="4">
        <v>0.66666666666666663</v>
      </c>
      <c r="E237">
        <v>4</v>
      </c>
    </row>
    <row r="238" spans="1:5" x14ac:dyDescent="0.35">
      <c r="A238" s="3">
        <v>45324</v>
      </c>
      <c r="B238" s="4">
        <v>0.83333333333333337</v>
      </c>
      <c r="C238">
        <v>4</v>
      </c>
      <c r="D238" s="4">
        <v>0.83333333333333337</v>
      </c>
      <c r="E238">
        <v>4</v>
      </c>
    </row>
    <row r="239" spans="1:5" x14ac:dyDescent="0.35">
      <c r="A239" s="3">
        <v>45323</v>
      </c>
      <c r="B239" s="4">
        <v>0.83333333333333337</v>
      </c>
      <c r="C239">
        <v>1</v>
      </c>
      <c r="D239" s="4">
        <v>0.83333333333333337</v>
      </c>
      <c r="E239">
        <v>1</v>
      </c>
    </row>
    <row r="240" spans="1:5" x14ac:dyDescent="0.35">
      <c r="A240" s="3">
        <v>45322</v>
      </c>
      <c r="B240" s="4">
        <v>0.83333333333333337</v>
      </c>
      <c r="C240">
        <v>4</v>
      </c>
      <c r="D240" s="4">
        <v>1</v>
      </c>
      <c r="E240">
        <v>4</v>
      </c>
    </row>
    <row r="241" spans="1:5" x14ac:dyDescent="0.35">
      <c r="A241" s="3">
        <v>45321</v>
      </c>
      <c r="B241" s="4">
        <v>0.83333333333333337</v>
      </c>
      <c r="C241">
        <v>3</v>
      </c>
      <c r="D241" s="4">
        <v>0.83333333333333337</v>
      </c>
      <c r="E241">
        <v>3</v>
      </c>
    </row>
    <row r="242" spans="1:5" x14ac:dyDescent="0.35">
      <c r="A242" s="3">
        <v>45320</v>
      </c>
      <c r="B242" s="4">
        <v>0.75</v>
      </c>
      <c r="C242">
        <v>3</v>
      </c>
      <c r="D242" s="4">
        <v>0.91666666666666663</v>
      </c>
      <c r="E242">
        <v>3</v>
      </c>
    </row>
    <row r="243" spans="1:5" x14ac:dyDescent="0.35">
      <c r="A243" s="3">
        <v>45317</v>
      </c>
      <c r="B243" s="4">
        <v>0.83333333333333337</v>
      </c>
      <c r="C243">
        <v>3</v>
      </c>
      <c r="D243" s="4">
        <v>0.75</v>
      </c>
      <c r="E243">
        <v>2</v>
      </c>
    </row>
    <row r="244" spans="1:5" x14ac:dyDescent="0.35">
      <c r="A244" s="3">
        <v>45316</v>
      </c>
      <c r="B244" s="4">
        <v>0.66666666666666663</v>
      </c>
      <c r="C244">
        <v>3</v>
      </c>
      <c r="D244" s="4">
        <v>0.75</v>
      </c>
      <c r="E244">
        <v>2</v>
      </c>
    </row>
    <row r="245" spans="1:5" x14ac:dyDescent="0.35">
      <c r="A245" s="3">
        <v>45315</v>
      </c>
      <c r="B245" s="4">
        <v>0.66666666666666663</v>
      </c>
      <c r="C245">
        <v>2</v>
      </c>
      <c r="D245" s="4">
        <v>0.75</v>
      </c>
      <c r="E245">
        <v>2</v>
      </c>
    </row>
    <row r="246" spans="1:5" x14ac:dyDescent="0.35">
      <c r="A246" s="3">
        <v>45314</v>
      </c>
      <c r="B246" s="4">
        <v>0.75</v>
      </c>
      <c r="C246">
        <v>3</v>
      </c>
      <c r="D246" s="4">
        <v>0.66666666666666663</v>
      </c>
      <c r="E246">
        <v>3</v>
      </c>
    </row>
    <row r="247" spans="1:5" x14ac:dyDescent="0.35">
      <c r="A247" s="3">
        <v>45313</v>
      </c>
      <c r="B247" s="4">
        <v>0.58333333333333337</v>
      </c>
      <c r="C247">
        <v>1</v>
      </c>
      <c r="D247" s="4">
        <v>0.66666666666666663</v>
      </c>
      <c r="E247">
        <v>2</v>
      </c>
    </row>
    <row r="248" spans="1:5" x14ac:dyDescent="0.35">
      <c r="A248" s="3">
        <v>45310</v>
      </c>
      <c r="B248" s="4">
        <v>0.75</v>
      </c>
      <c r="C248">
        <v>1</v>
      </c>
      <c r="D248" s="4">
        <v>0.58333333333333337</v>
      </c>
      <c r="E248">
        <v>3</v>
      </c>
    </row>
    <row r="249" spans="1:5" x14ac:dyDescent="0.35">
      <c r="A249" s="3">
        <v>45309</v>
      </c>
      <c r="B249" s="4">
        <v>0.5</v>
      </c>
      <c r="C249">
        <v>2</v>
      </c>
      <c r="D249" s="4">
        <v>0.75</v>
      </c>
      <c r="E249">
        <v>2</v>
      </c>
    </row>
    <row r="250" spans="1:5" x14ac:dyDescent="0.35">
      <c r="A250" s="3">
        <v>45308</v>
      </c>
      <c r="B250" s="4">
        <v>0.5</v>
      </c>
      <c r="C250">
        <v>3</v>
      </c>
      <c r="D250" s="4">
        <v>0.58333333333333337</v>
      </c>
      <c r="E250">
        <v>3</v>
      </c>
    </row>
    <row r="251" spans="1:5" x14ac:dyDescent="0.35">
      <c r="A251" s="3">
        <v>45307</v>
      </c>
      <c r="B251" s="4">
        <v>0.5</v>
      </c>
      <c r="C251">
        <v>4</v>
      </c>
      <c r="D251" s="4">
        <v>0.83333333333333337</v>
      </c>
      <c r="E251">
        <v>4</v>
      </c>
    </row>
    <row r="252" spans="1:5" x14ac:dyDescent="0.35">
      <c r="A252" s="3">
        <v>45306</v>
      </c>
      <c r="B252" s="4">
        <v>0.83333333333333337</v>
      </c>
      <c r="C252">
        <v>3</v>
      </c>
      <c r="D252" s="4">
        <v>0.83333333333333337</v>
      </c>
      <c r="E252">
        <v>3</v>
      </c>
    </row>
    <row r="253" spans="1:5" x14ac:dyDescent="0.35">
      <c r="A253" s="3">
        <v>45303</v>
      </c>
      <c r="B253" s="4">
        <v>0.83333333333333337</v>
      </c>
      <c r="C253">
        <v>3</v>
      </c>
      <c r="D253" s="4">
        <v>0.75</v>
      </c>
      <c r="E253">
        <v>2</v>
      </c>
    </row>
    <row r="254" spans="1:5" x14ac:dyDescent="0.35">
      <c r="A254" s="3">
        <v>45302</v>
      </c>
      <c r="B254" s="4">
        <v>0.91666666666666663</v>
      </c>
      <c r="C254">
        <v>0</v>
      </c>
      <c r="D254" s="4">
        <v>0.83333333333333337</v>
      </c>
      <c r="E254">
        <v>0</v>
      </c>
    </row>
    <row r="255" spans="1:5" x14ac:dyDescent="0.35">
      <c r="A255" s="3">
        <v>45301</v>
      </c>
      <c r="B255" s="4">
        <v>0.83333333333333337</v>
      </c>
      <c r="C255">
        <v>1</v>
      </c>
      <c r="D255" s="4">
        <v>0.83333333333333337</v>
      </c>
      <c r="E255">
        <v>1</v>
      </c>
    </row>
    <row r="256" spans="1:5" x14ac:dyDescent="0.35">
      <c r="A256" s="3">
        <v>45300</v>
      </c>
      <c r="B256" s="4">
        <v>0.83333333333333337</v>
      </c>
      <c r="C256">
        <v>2</v>
      </c>
      <c r="D256" s="4">
        <v>0.75</v>
      </c>
      <c r="E256">
        <v>3</v>
      </c>
    </row>
    <row r="257" spans="1:5" x14ac:dyDescent="0.35">
      <c r="A257" s="3">
        <v>45299</v>
      </c>
      <c r="B257" s="4">
        <v>0.66666666666666663</v>
      </c>
      <c r="C257">
        <v>1</v>
      </c>
      <c r="D257" s="4">
        <v>0.83333333333333337</v>
      </c>
      <c r="E257">
        <v>2</v>
      </c>
    </row>
    <row r="258" spans="1:5" x14ac:dyDescent="0.35">
      <c r="A258" s="3">
        <v>45296</v>
      </c>
      <c r="B258" s="4">
        <v>0.75</v>
      </c>
      <c r="C258">
        <v>2</v>
      </c>
      <c r="D258" s="4">
        <v>0.75</v>
      </c>
      <c r="E258">
        <v>2</v>
      </c>
    </row>
    <row r="259" spans="1:5" x14ac:dyDescent="0.35">
      <c r="A259" s="3">
        <v>45295</v>
      </c>
      <c r="B259" s="4">
        <v>0.58333333333333337</v>
      </c>
      <c r="C259">
        <v>3</v>
      </c>
      <c r="D259" s="4">
        <v>0.75</v>
      </c>
      <c r="E259">
        <v>3</v>
      </c>
    </row>
    <row r="260" spans="1:5" x14ac:dyDescent="0.35">
      <c r="A260" s="3">
        <v>45294</v>
      </c>
      <c r="B260" s="4">
        <v>0.58333333333333337</v>
      </c>
      <c r="C260">
        <v>3</v>
      </c>
      <c r="D260" s="4">
        <v>0.66666666666666663</v>
      </c>
      <c r="E260">
        <v>3</v>
      </c>
    </row>
    <row r="261" spans="1:5" x14ac:dyDescent="0.35">
      <c r="A261" s="3">
        <v>45293</v>
      </c>
      <c r="B261" s="4">
        <v>0.66666666666666663</v>
      </c>
      <c r="C261">
        <v>4</v>
      </c>
      <c r="D261" s="4">
        <v>0.75</v>
      </c>
      <c r="E261"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60869DD-A96B-4688-8F06-C66694C3AE8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F.A 1D</vt:lpstr>
      <vt:lpstr>F.A 3D</vt:lpstr>
      <vt:lpstr>F.A 5D</vt:lpstr>
      <vt:lpstr>F.A 10D</vt:lpstr>
      <vt:lpstr>F.A 15D</vt:lpstr>
      <vt:lpstr>F.A 20D</vt:lpstr>
      <vt:lpstr>RI-QC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 the name of Don Jones and Claudia</dc:creator>
  <cp:keywords>AMVT</cp:keywords>
  <dcterms:created xsi:type="dcterms:W3CDTF">2015-06-05T18:17:20Z</dcterms:created>
  <dcterms:modified xsi:type="dcterms:W3CDTF">2025-05-28T23:39:34Z</dcterms:modified>
</cp:coreProperties>
</file>